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ikaruppanannamalai/Desktop/Vishful/lovable/data/"/>
    </mc:Choice>
  </mc:AlternateContent>
  <xr:revisionPtr revIDLastSave="0" documentId="13_ncr:1_{D5671BAF-888D-4941-B296-E1D6F508837D}" xr6:coauthVersionLast="47" xr6:coauthVersionMax="47" xr10:uidLastSave="{00000000-0000-0000-0000-000000000000}"/>
  <bookViews>
    <workbookView xWindow="9560" yWindow="5480" windowWidth="17840" windowHeight="21220" xr2:uid="{75CACE1A-427F-5544-A4BE-43A54E97D6E2}"/>
  </bookViews>
  <sheets>
    <sheet name="invoices_rows-7" sheetId="1" r:id="rId1"/>
  </sheets>
  <externalReferences>
    <externalReference r:id="rId2"/>
  </externalReferences>
  <calcPr calcId="191029" iterate="1"/>
  <pivotCaches>
    <pivotCache cacheId="1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74" i="1" l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Y2" i="1" l="1"/>
  <c r="Z2" i="1" s="1"/>
  <c r="X2" i="1" l="1"/>
  <c r="W2" i="1"/>
  <c r="AD865" i="1"/>
  <c r="AE865" i="1" s="1"/>
  <c r="AD4426" i="1"/>
  <c r="AE4426" i="1" s="1"/>
  <c r="AD3387" i="1"/>
  <c r="AE3387" i="1" s="1"/>
  <c r="AD4565" i="1"/>
  <c r="AE4565" i="1" s="1"/>
  <c r="AD3392" i="1"/>
  <c r="AE3392" i="1" s="1"/>
  <c r="AD4567" i="1"/>
  <c r="AE4567" i="1" s="1"/>
  <c r="AD3573" i="1"/>
  <c r="AE3573" i="1" s="1"/>
  <c r="AD4685" i="1"/>
  <c r="AE4685" i="1" s="1"/>
  <c r="AD3219" i="1"/>
  <c r="AE3219" i="1" s="1"/>
  <c r="AD4283" i="1"/>
  <c r="AE4283" i="1" s="1"/>
  <c r="AD4119" i="1"/>
  <c r="AE4119" i="1" s="1"/>
  <c r="AD5085" i="1"/>
  <c r="AE5085" i="1" s="1"/>
  <c r="AD5630" i="1"/>
  <c r="AE5630" i="1" s="1"/>
  <c r="AD4432" i="1"/>
  <c r="AE4432" i="1" s="1"/>
  <c r="AD5228" i="1"/>
  <c r="AE5228" i="1" s="1"/>
  <c r="AD3574" i="1"/>
  <c r="AE3574" i="1" s="1"/>
  <c r="AD1451" i="1"/>
  <c r="AE1451" i="1" s="1"/>
  <c r="AD3761" i="1"/>
  <c r="AE3761" i="1" s="1"/>
  <c r="AD3221" i="1"/>
  <c r="AE3221" i="1" s="1"/>
  <c r="AD4122" i="1"/>
  <c r="AE4122" i="1" s="1"/>
  <c r="AD2901" i="1"/>
  <c r="AE2901" i="1" s="1"/>
  <c r="AD4125" i="1"/>
  <c r="AE4125" i="1" s="1"/>
  <c r="AD5374" i="1"/>
  <c r="AE5374" i="1" s="1"/>
  <c r="AD5376" i="1"/>
  <c r="AE5376" i="1" s="1"/>
  <c r="AD4950" i="1"/>
  <c r="AE4950" i="1" s="1"/>
  <c r="AD5231" i="1"/>
  <c r="AE5231" i="1" s="1"/>
  <c r="AD4952" i="1"/>
  <c r="AE4952" i="1" s="1"/>
  <c r="AD4127" i="1"/>
  <c r="AE4127" i="1" s="1"/>
  <c r="AD5379" i="1"/>
  <c r="AE5379" i="1" s="1"/>
  <c r="AD2903" i="1"/>
  <c r="AE2903" i="1" s="1"/>
  <c r="AD3226" i="1"/>
  <c r="AE3226" i="1" s="1"/>
  <c r="AD3764" i="1"/>
  <c r="AE3764" i="1" s="1"/>
  <c r="AD5510" i="1"/>
  <c r="AE5510" i="1" s="1"/>
  <c r="AD4440" i="1"/>
  <c r="AE4440" i="1" s="1"/>
  <c r="AD3946" i="1"/>
  <c r="AE3946" i="1" s="1"/>
  <c r="AD5234" i="1"/>
  <c r="AE5234" i="1" s="1"/>
  <c r="AD4290" i="1"/>
  <c r="AE4290" i="1" s="1"/>
  <c r="AD4819" i="1"/>
  <c r="AE4819" i="1" s="1"/>
  <c r="AD5514" i="1"/>
  <c r="AE5514" i="1" s="1"/>
  <c r="AD5237" i="1"/>
  <c r="AE5237" i="1" s="1"/>
  <c r="AD3947" i="1"/>
  <c r="AE3947" i="1" s="1"/>
  <c r="AD3228" i="1"/>
  <c r="AE3228" i="1" s="1"/>
  <c r="AD4576" i="1"/>
  <c r="AE4576" i="1" s="1"/>
  <c r="AD5516" i="1"/>
  <c r="AE5516" i="1" s="1"/>
  <c r="AD4957" i="1"/>
  <c r="AE4957" i="1" s="1"/>
  <c r="AD3753" i="1"/>
  <c r="AE3753" i="1" s="1"/>
  <c r="AD4575" i="1"/>
  <c r="AE4575" i="1" s="1"/>
  <c r="AD1643" i="1"/>
  <c r="AE1643" i="1" s="1"/>
  <c r="AD2895" i="1"/>
  <c r="AE2895" i="1" s="1"/>
  <c r="AD3939" i="1"/>
  <c r="AE3939" i="1" s="1"/>
  <c r="AD5225" i="1"/>
  <c r="AE5225" i="1" s="1"/>
  <c r="AD4812" i="1"/>
  <c r="AE4812" i="1" s="1"/>
  <c r="AD3571" i="1"/>
  <c r="AE3571" i="1" s="1"/>
  <c r="AD3393" i="1"/>
  <c r="AE3393" i="1" s="1"/>
  <c r="AD4428" i="1"/>
  <c r="AE4428" i="1" s="1"/>
  <c r="AD4566" i="1"/>
  <c r="AE4566" i="1" s="1"/>
  <c r="AD3218" i="1"/>
  <c r="AE3218" i="1" s="1"/>
  <c r="AD4814" i="1"/>
  <c r="AE4814" i="1" s="1"/>
  <c r="AD5226" i="1"/>
  <c r="AE5226" i="1" s="1"/>
  <c r="AD4944" i="1"/>
  <c r="AE4944" i="1" s="1"/>
  <c r="AD3940" i="1"/>
  <c r="AE3940" i="1" s="1"/>
  <c r="AD5506" i="1"/>
  <c r="AE5506" i="1" s="1"/>
  <c r="AD2739" i="1"/>
  <c r="AE2739" i="1" s="1"/>
  <c r="AD4120" i="1"/>
  <c r="AE4120" i="1" s="1"/>
  <c r="AD4431" i="1"/>
  <c r="AE4431" i="1" s="1"/>
  <c r="AD5631" i="1"/>
  <c r="AE5631" i="1" s="1"/>
  <c r="AD2900" i="1"/>
  <c r="AE2900" i="1" s="1"/>
  <c r="AD5372" i="1"/>
  <c r="AE5372" i="1" s="1"/>
  <c r="AD4570" i="1"/>
  <c r="AE4570" i="1" s="1"/>
  <c r="AD5373" i="1"/>
  <c r="AE5373" i="1" s="1"/>
  <c r="AD3760" i="1"/>
  <c r="AE3760" i="1" s="1"/>
  <c r="AD4686" i="1"/>
  <c r="AE4686" i="1" s="1"/>
  <c r="AD2026" i="1"/>
  <c r="AE2026" i="1" s="1"/>
  <c r="AD4949" i="1"/>
  <c r="AE4949" i="1" s="1"/>
  <c r="AD5752" i="1"/>
  <c r="AE5752" i="1" s="1"/>
  <c r="AD4437" i="1"/>
  <c r="AE4437" i="1" s="1"/>
  <c r="AD5232" i="1"/>
  <c r="AE5232" i="1" s="1"/>
  <c r="AD4126" i="1"/>
  <c r="AE4126" i="1" s="1"/>
  <c r="AD5509" i="1"/>
  <c r="AE5509" i="1" s="1"/>
  <c r="AD4572" i="1"/>
  <c r="AE4572" i="1" s="1"/>
  <c r="AD3224" i="1"/>
  <c r="AE3224" i="1" s="1"/>
  <c r="AD4688" i="1"/>
  <c r="AE4688" i="1" s="1"/>
  <c r="AD3945" i="1"/>
  <c r="AE3945" i="1" s="1"/>
  <c r="AD4439" i="1"/>
  <c r="AE4439" i="1" s="1"/>
  <c r="AD4818" i="1"/>
  <c r="AE4818" i="1" s="1"/>
  <c r="AD3767" i="1"/>
  <c r="AE3767" i="1" s="1"/>
  <c r="AD5235" i="1"/>
  <c r="AE5235" i="1" s="1"/>
  <c r="AD5755" i="1"/>
  <c r="AE5755" i="1" s="1"/>
  <c r="AD3579" i="1"/>
  <c r="AE3579" i="1" s="1"/>
  <c r="AD4441" i="1"/>
  <c r="AE4441" i="1" s="1"/>
  <c r="AD3771" i="1"/>
  <c r="AE3771" i="1" s="1"/>
  <c r="AD4573" i="1"/>
  <c r="AE4573" i="1" s="1"/>
  <c r="AD4574" i="1"/>
  <c r="AE4574" i="1" s="1"/>
  <c r="AD3401" i="1"/>
  <c r="AE3401" i="1" s="1"/>
  <c r="AD3402" i="1"/>
  <c r="AE3402" i="1" s="1"/>
  <c r="AD3773" i="1"/>
  <c r="AE3773" i="1" s="1"/>
  <c r="AD3570" i="1"/>
  <c r="AE3570" i="1" s="1"/>
  <c r="AD5238" i="1"/>
  <c r="AE5238" i="1" s="1"/>
  <c r="AD4564" i="1"/>
  <c r="AE4564" i="1" s="1"/>
  <c r="AD5224" i="1"/>
  <c r="AE5224" i="1" s="1"/>
  <c r="AD4813" i="1"/>
  <c r="AE4813" i="1" s="1"/>
  <c r="AD4118" i="1"/>
  <c r="AE4118" i="1" s="1"/>
  <c r="AD3572" i="1"/>
  <c r="AE3572" i="1" s="1"/>
  <c r="AD3755" i="1"/>
  <c r="AE3755" i="1" s="1"/>
  <c r="AD4430" i="1"/>
  <c r="AE4430" i="1" s="1"/>
  <c r="AD5084" i="1"/>
  <c r="AE5084" i="1" s="1"/>
  <c r="AD4569" i="1"/>
  <c r="AE4569" i="1" s="1"/>
  <c r="AD4945" i="1"/>
  <c r="AE4945" i="1" s="1"/>
  <c r="AD3396" i="1"/>
  <c r="AE3396" i="1" s="1"/>
  <c r="AD4284" i="1"/>
  <c r="AE4284" i="1" s="1"/>
  <c r="AD4946" i="1"/>
  <c r="AE4946" i="1" s="1"/>
  <c r="AD5632" i="1"/>
  <c r="AE5632" i="1" s="1"/>
  <c r="AD4947" i="1"/>
  <c r="AE4947" i="1" s="1"/>
  <c r="AD5371" i="1"/>
  <c r="AE5371" i="1" s="1"/>
  <c r="AD5229" i="1"/>
  <c r="AE5229" i="1" s="1"/>
  <c r="AD3575" i="1"/>
  <c r="AE3575" i="1" s="1"/>
  <c r="AD2024" i="1"/>
  <c r="AE2024" i="1" s="1"/>
  <c r="AD3943" i="1"/>
  <c r="AE3943" i="1" s="1"/>
  <c r="AD4124" i="1"/>
  <c r="AE4124" i="1" s="1"/>
  <c r="AD2741" i="1"/>
  <c r="AE2741" i="1" s="1"/>
  <c r="AD4435" i="1"/>
  <c r="AE4435" i="1" s="1"/>
  <c r="AD5633" i="1"/>
  <c r="AE5633" i="1" s="1"/>
  <c r="AD5508" i="1"/>
  <c r="AE5508" i="1" s="1"/>
  <c r="AD5230" i="1"/>
  <c r="AE5230" i="1" s="1"/>
  <c r="AD5375" i="1"/>
  <c r="AE5375" i="1" s="1"/>
  <c r="AD3399" i="1"/>
  <c r="AE3399" i="1" s="1"/>
  <c r="AD3944" i="1"/>
  <c r="AE3944" i="1" s="1"/>
  <c r="AD5377" i="1"/>
  <c r="AE5377" i="1" s="1"/>
  <c r="AD4288" i="1"/>
  <c r="AE4288" i="1" s="1"/>
  <c r="AD4953" i="1"/>
  <c r="AE4953" i="1" s="1"/>
  <c r="AD3400" i="1"/>
  <c r="AE3400" i="1" s="1"/>
  <c r="AD4438" i="1"/>
  <c r="AE4438" i="1" s="1"/>
  <c r="AD5634" i="1"/>
  <c r="AE5634" i="1" s="1"/>
  <c r="AD3765" i="1"/>
  <c r="AE3765" i="1" s="1"/>
  <c r="AD5511" i="1"/>
  <c r="AE5511" i="1" s="1"/>
  <c r="AD5635" i="1"/>
  <c r="AE5635" i="1" s="1"/>
  <c r="AD4691" i="1"/>
  <c r="AE4691" i="1" s="1"/>
  <c r="AD5381" i="1"/>
  <c r="AE5381" i="1" s="1"/>
  <c r="AD4955" i="1"/>
  <c r="AE4955" i="1" s="1"/>
  <c r="AD3768" i="1"/>
  <c r="AE3768" i="1" s="1"/>
  <c r="AD5236" i="1"/>
  <c r="AE5236" i="1" s="1"/>
  <c r="AD5515" i="1"/>
  <c r="AE5515" i="1" s="1"/>
  <c r="AD4293" i="1"/>
  <c r="AE4293" i="1" s="1"/>
  <c r="AD5087" i="1"/>
  <c r="AE5087" i="1" s="1"/>
  <c r="AD5627" i="1"/>
  <c r="AE5627" i="1" s="1"/>
  <c r="AD4427" i="1"/>
  <c r="AE4427" i="1" s="1"/>
  <c r="AD2737" i="1"/>
  <c r="AE2737" i="1" s="1"/>
  <c r="AD2738" i="1"/>
  <c r="AE2738" i="1" s="1"/>
  <c r="AD4429" i="1"/>
  <c r="AE4429" i="1" s="1"/>
  <c r="AD3756" i="1"/>
  <c r="AE3756" i="1" s="1"/>
  <c r="AD3757" i="1"/>
  <c r="AE3757" i="1" s="1"/>
  <c r="AD4568" i="1"/>
  <c r="AE4568" i="1" s="1"/>
  <c r="AD3941" i="1"/>
  <c r="AE3941" i="1" s="1"/>
  <c r="AD5628" i="1"/>
  <c r="AE5628" i="1" s="1"/>
  <c r="AD5629" i="1"/>
  <c r="AE5629" i="1" s="1"/>
  <c r="AD5227" i="1"/>
  <c r="AE5227" i="1" s="1"/>
  <c r="AD4285" i="1"/>
  <c r="AE4285" i="1" s="1"/>
  <c r="AD1648" i="1"/>
  <c r="AE1648" i="1" s="1"/>
  <c r="AD4815" i="1"/>
  <c r="AE4815" i="1" s="1"/>
  <c r="AD3220" i="1"/>
  <c r="AE3220" i="1" s="1"/>
  <c r="AD4948" i="1"/>
  <c r="AE4948" i="1" s="1"/>
  <c r="AD4286" i="1"/>
  <c r="AE4286" i="1" s="1"/>
  <c r="AD4687" i="1"/>
  <c r="AE4687" i="1" s="1"/>
  <c r="AD4571" i="1"/>
  <c r="AE4571" i="1" s="1"/>
  <c r="AD5507" i="1"/>
  <c r="AE5507" i="1" s="1"/>
  <c r="AD4433" i="1"/>
  <c r="AE4433" i="1" s="1"/>
  <c r="AD4434" i="1"/>
  <c r="AE4434" i="1" s="1"/>
  <c r="AD4436" i="1"/>
  <c r="AE4436" i="1" s="1"/>
  <c r="AD3576" i="1"/>
  <c r="AE3576" i="1" s="1"/>
  <c r="AD3061" i="1"/>
  <c r="AE3061" i="1" s="1"/>
  <c r="AD4951" i="1"/>
  <c r="AE4951" i="1" s="1"/>
  <c r="AD2743" i="1"/>
  <c r="AE2743" i="1" s="1"/>
  <c r="AD1454" i="1"/>
  <c r="AE1454" i="1" s="1"/>
  <c r="AD3223" i="1"/>
  <c r="AE3223" i="1" s="1"/>
  <c r="AD4954" i="1"/>
  <c r="AE4954" i="1" s="1"/>
  <c r="AD5753" i="1"/>
  <c r="AE5753" i="1" s="1"/>
  <c r="AD5233" i="1"/>
  <c r="AE5233" i="1" s="1"/>
  <c r="AD4817" i="1"/>
  <c r="AE4817" i="1" s="1"/>
  <c r="AD4689" i="1"/>
  <c r="AE4689" i="1" s="1"/>
  <c r="AD5512" i="1"/>
  <c r="AE5512" i="1" s="1"/>
  <c r="AD5380" i="1"/>
  <c r="AE5380" i="1" s="1"/>
  <c r="AD5754" i="1"/>
  <c r="AE5754" i="1" s="1"/>
  <c r="AD5636" i="1"/>
  <c r="AE5636" i="1" s="1"/>
  <c r="AD4692" i="1"/>
  <c r="AE4692" i="1" s="1"/>
  <c r="AD5513" i="1"/>
  <c r="AE5513" i="1" s="1"/>
  <c r="AD5756" i="1"/>
  <c r="AE5756" i="1" s="1"/>
  <c r="AD3769" i="1"/>
  <c r="AE3769" i="1" s="1"/>
  <c r="AD4693" i="1"/>
  <c r="AE4693" i="1" s="1"/>
  <c r="AD3064" i="1"/>
  <c r="AE3064" i="1" s="1"/>
  <c r="AD3948" i="1"/>
  <c r="AE3948" i="1" s="1"/>
  <c r="AD5086" i="1"/>
  <c r="AE5086" i="1" s="1"/>
  <c r="AD4292" i="1"/>
  <c r="AE4292" i="1" s="1"/>
  <c r="AD5517" i="1"/>
  <c r="AE5517" i="1" s="1"/>
  <c r="AD4128" i="1"/>
  <c r="AE4128" i="1" s="1"/>
  <c r="AD3772" i="1"/>
  <c r="AE3772" i="1" s="1"/>
  <c r="AD4973" i="1"/>
  <c r="AE4973" i="1" s="1"/>
  <c r="AD1672" i="1"/>
  <c r="AE1672" i="1" s="1"/>
  <c r="AD3775" i="1"/>
  <c r="AE3775" i="1" s="1"/>
  <c r="AD4443" i="1"/>
  <c r="AE4443" i="1" s="1"/>
  <c r="AD3403" i="1"/>
  <c r="AE3403" i="1" s="1"/>
  <c r="AD1462" i="1"/>
  <c r="AE1462" i="1" s="1"/>
  <c r="AD4445" i="1"/>
  <c r="AE4445" i="1" s="1"/>
  <c r="AD3066" i="1"/>
  <c r="AE3066" i="1" s="1"/>
  <c r="AD5761" i="1"/>
  <c r="AE5761" i="1" s="1"/>
  <c r="AD4960" i="1"/>
  <c r="AE4960" i="1" s="1"/>
  <c r="AD4823" i="1"/>
  <c r="AE4823" i="1" s="1"/>
  <c r="AD4130" i="1"/>
  <c r="AE4130" i="1" s="1"/>
  <c r="AD4961" i="1"/>
  <c r="AE4961" i="1" s="1"/>
  <c r="AD4694" i="1"/>
  <c r="AE4694" i="1" s="1"/>
  <c r="AD2747" i="1"/>
  <c r="AE2747" i="1" s="1"/>
  <c r="AD3952" i="1"/>
  <c r="AE3952" i="1" s="1"/>
  <c r="AD3586" i="1"/>
  <c r="AE3586" i="1" s="1"/>
  <c r="AD4695" i="1"/>
  <c r="AE4695" i="1" s="1"/>
  <c r="AD4963" i="1"/>
  <c r="AE4963" i="1" s="1"/>
  <c r="AD5243" i="1"/>
  <c r="AE5243" i="1" s="1"/>
  <c r="AD3954" i="1"/>
  <c r="AE3954" i="1" s="1"/>
  <c r="AD4299" i="1"/>
  <c r="AE4299" i="1" s="1"/>
  <c r="AD5640" i="1"/>
  <c r="AE5640" i="1" s="1"/>
  <c r="AD4965" i="1"/>
  <c r="AE4965" i="1" s="1"/>
  <c r="AD5093" i="1"/>
  <c r="AE5093" i="1" s="1"/>
  <c r="AD2750" i="1"/>
  <c r="AE2750" i="1" s="1"/>
  <c r="AD5642" i="1"/>
  <c r="AE5642" i="1" s="1"/>
  <c r="AD3779" i="1"/>
  <c r="AE3779" i="1" s="1"/>
  <c r="AD1666" i="1"/>
  <c r="AE1666" i="1" s="1"/>
  <c r="AD4966" i="1"/>
  <c r="AE4966" i="1" s="1"/>
  <c r="AD3959" i="1"/>
  <c r="AE3959" i="1" s="1"/>
  <c r="AD4827" i="1"/>
  <c r="AE4827" i="1" s="1"/>
  <c r="AD5248" i="1"/>
  <c r="AE5248" i="1" s="1"/>
  <c r="AD3961" i="1"/>
  <c r="AE3961" i="1" s="1"/>
  <c r="AD5523" i="1"/>
  <c r="AE5523" i="1" s="1"/>
  <c r="AD5394" i="1"/>
  <c r="AE5394" i="1" s="1"/>
  <c r="AD3784" i="1"/>
  <c r="AE3784" i="1" s="1"/>
  <c r="AD3412" i="1"/>
  <c r="AE3412" i="1" s="1"/>
  <c r="AD2916" i="1"/>
  <c r="AE2916" i="1" s="1"/>
  <c r="AD5249" i="1"/>
  <c r="AE5249" i="1" s="1"/>
  <c r="AD2754" i="1"/>
  <c r="AE2754" i="1" s="1"/>
  <c r="AD3414" i="1"/>
  <c r="AE3414" i="1" s="1"/>
  <c r="AD2756" i="1"/>
  <c r="AE2756" i="1" s="1"/>
  <c r="AD5651" i="1"/>
  <c r="AE5651" i="1" s="1"/>
  <c r="AD3949" i="1"/>
  <c r="AE3949" i="1" s="1"/>
  <c r="AD4958" i="1"/>
  <c r="AE4958" i="1" s="1"/>
  <c r="AD4294" i="1"/>
  <c r="AE4294" i="1" s="1"/>
  <c r="AD5239" i="1"/>
  <c r="AE5239" i="1" s="1"/>
  <c r="AD5382" i="1"/>
  <c r="AE5382" i="1" s="1"/>
  <c r="AD5757" i="1"/>
  <c r="AE5757" i="1" s="1"/>
  <c r="AD5759" i="1"/>
  <c r="AE5759" i="1" s="1"/>
  <c r="AD4822" i="1"/>
  <c r="AE4822" i="1" s="1"/>
  <c r="AD3232" i="1"/>
  <c r="AE3232" i="1" s="1"/>
  <c r="AD3776" i="1"/>
  <c r="AE3776" i="1" s="1"/>
  <c r="AD5241" i="1"/>
  <c r="AE5241" i="1" s="1"/>
  <c r="AD4446" i="1"/>
  <c r="AE4446" i="1" s="1"/>
  <c r="AD3582" i="1"/>
  <c r="AE3582" i="1" s="1"/>
  <c r="AD4297" i="1"/>
  <c r="AE4297" i="1" s="1"/>
  <c r="AD4580" i="1"/>
  <c r="AE4580" i="1" s="1"/>
  <c r="AD4447" i="1"/>
  <c r="AE4447" i="1" s="1"/>
  <c r="AD5763" i="1"/>
  <c r="AE5763" i="1" s="1"/>
  <c r="AD4131" i="1"/>
  <c r="AE4131" i="1" s="1"/>
  <c r="AD3236" i="1"/>
  <c r="AE3236" i="1" s="1"/>
  <c r="AD5386" i="1"/>
  <c r="AE5386" i="1" s="1"/>
  <c r="AD4696" i="1"/>
  <c r="AE4696" i="1" s="1"/>
  <c r="AD5638" i="1"/>
  <c r="AE5638" i="1" s="1"/>
  <c r="AD5091" i="1"/>
  <c r="AE5091" i="1" s="1"/>
  <c r="AD3409" i="1"/>
  <c r="AE3409" i="1" s="1"/>
  <c r="AD3957" i="1"/>
  <c r="AE3957" i="1" s="1"/>
  <c r="AD4301" i="1"/>
  <c r="AE4301" i="1" s="1"/>
  <c r="AD5389" i="1"/>
  <c r="AE5389" i="1" s="1"/>
  <c r="AD3074" i="1"/>
  <c r="AE3074" i="1" s="1"/>
  <c r="AD5643" i="1"/>
  <c r="AE5643" i="1" s="1"/>
  <c r="AD4303" i="1"/>
  <c r="AE4303" i="1" s="1"/>
  <c r="AD5392" i="1"/>
  <c r="AE5392" i="1" s="1"/>
  <c r="AD4304" i="1"/>
  <c r="AE4304" i="1" s="1"/>
  <c r="AD5645" i="1"/>
  <c r="AE5645" i="1" s="1"/>
  <c r="AD5393" i="1"/>
  <c r="AE5393" i="1" s="1"/>
  <c r="AD4698" i="1"/>
  <c r="AE4698" i="1" s="1"/>
  <c r="AD4967" i="1"/>
  <c r="AE4967" i="1" s="1"/>
  <c r="AD4968" i="1"/>
  <c r="AE4968" i="1" s="1"/>
  <c r="AD4306" i="1"/>
  <c r="AE4306" i="1" s="1"/>
  <c r="AD5095" i="1"/>
  <c r="AE5095" i="1" s="1"/>
  <c r="AD3960" i="1"/>
  <c r="AE3960" i="1" s="1"/>
  <c r="AD4135" i="1"/>
  <c r="AE4135" i="1" s="1"/>
  <c r="AD4828" i="1"/>
  <c r="AE4828" i="1" s="1"/>
  <c r="AD5395" i="1"/>
  <c r="AE5395" i="1" s="1"/>
  <c r="AD3599" i="1"/>
  <c r="AE3599" i="1" s="1"/>
  <c r="AD3600" i="1"/>
  <c r="AE3600" i="1" s="1"/>
  <c r="AD5525" i="1"/>
  <c r="AE5525" i="1" s="1"/>
  <c r="AD4129" i="1"/>
  <c r="AE4129" i="1" s="1"/>
  <c r="AD5089" i="1"/>
  <c r="AE5089" i="1" s="1"/>
  <c r="AD5518" i="1"/>
  <c r="AE5518" i="1" s="1"/>
  <c r="AD3950" i="1"/>
  <c r="AE3950" i="1" s="1"/>
  <c r="AD5760" i="1"/>
  <c r="AE5760" i="1" s="1"/>
  <c r="AD5383" i="1"/>
  <c r="AE5383" i="1" s="1"/>
  <c r="AD5519" i="1"/>
  <c r="AE5519" i="1" s="1"/>
  <c r="AD5240" i="1"/>
  <c r="AE5240" i="1" s="1"/>
  <c r="AD4579" i="1"/>
  <c r="AE4579" i="1" s="1"/>
  <c r="AD5520" i="1"/>
  <c r="AE5520" i="1" s="1"/>
  <c r="AD3405" i="1"/>
  <c r="AE3405" i="1" s="1"/>
  <c r="AD4824" i="1"/>
  <c r="AE4824" i="1" s="1"/>
  <c r="AD5762" i="1"/>
  <c r="AE5762" i="1" s="1"/>
  <c r="AD2910" i="1"/>
  <c r="AE2910" i="1" s="1"/>
  <c r="AD3235" i="1"/>
  <c r="AE3235" i="1" s="1"/>
  <c r="AD1856" i="1"/>
  <c r="AE1856" i="1" s="1"/>
  <c r="AD4298" i="1"/>
  <c r="AE4298" i="1" s="1"/>
  <c r="AD5242" i="1"/>
  <c r="AE5242" i="1" s="1"/>
  <c r="AD3953" i="1"/>
  <c r="AE3953" i="1" s="1"/>
  <c r="AD4962" i="1"/>
  <c r="AE4962" i="1" s="1"/>
  <c r="AD5244" i="1"/>
  <c r="AE5244" i="1" s="1"/>
  <c r="AD3590" i="1"/>
  <c r="AE3590" i="1" s="1"/>
  <c r="AD4826" i="1"/>
  <c r="AE4826" i="1" s="1"/>
  <c r="AD5641" i="1"/>
  <c r="AE5641" i="1" s="1"/>
  <c r="AD5765" i="1"/>
  <c r="AE5765" i="1" s="1"/>
  <c r="AD3778" i="1"/>
  <c r="AE3778" i="1" s="1"/>
  <c r="AD4302" i="1"/>
  <c r="AE4302" i="1" s="1"/>
  <c r="AD2037" i="1"/>
  <c r="AE2037" i="1" s="1"/>
  <c r="AD5644" i="1"/>
  <c r="AE5644" i="1" s="1"/>
  <c r="AD5391" i="1"/>
  <c r="AE5391" i="1" s="1"/>
  <c r="AD5246" i="1"/>
  <c r="AE5246" i="1" s="1"/>
  <c r="AD5646" i="1"/>
  <c r="AE5646" i="1" s="1"/>
  <c r="AD5247" i="1"/>
  <c r="AE5247" i="1" s="1"/>
  <c r="AD3780" i="1"/>
  <c r="AE3780" i="1" s="1"/>
  <c r="AD4307" i="1"/>
  <c r="AE4307" i="1" s="1"/>
  <c r="AD3781" i="1"/>
  <c r="AE3781" i="1" s="1"/>
  <c r="AD3962" i="1"/>
  <c r="AE3962" i="1" s="1"/>
  <c r="AD1860" i="1"/>
  <c r="AE1860" i="1" s="1"/>
  <c r="AD3782" i="1"/>
  <c r="AE3782" i="1" s="1"/>
  <c r="AD5096" i="1"/>
  <c r="AE5096" i="1" s="1"/>
  <c r="AD4582" i="1"/>
  <c r="AE4582" i="1" s="1"/>
  <c r="AD3596" i="1"/>
  <c r="AE3596" i="1" s="1"/>
  <c r="AD1476" i="1"/>
  <c r="AE1476" i="1" s="1"/>
  <c r="AD5396" i="1"/>
  <c r="AE5396" i="1" s="1"/>
  <c r="AD4830" i="1"/>
  <c r="AE4830" i="1" s="1"/>
  <c r="AD3598" i="1"/>
  <c r="AE3598" i="1" s="1"/>
  <c r="AD4831" i="1"/>
  <c r="AE4831" i="1" s="1"/>
  <c r="AD5250" i="1"/>
  <c r="AE5250" i="1" s="1"/>
  <c r="AD1671" i="1"/>
  <c r="AE1671" i="1" s="1"/>
  <c r="AD5650" i="1"/>
  <c r="AE5650" i="1" s="1"/>
  <c r="AD4970" i="1"/>
  <c r="AE4970" i="1" s="1"/>
  <c r="AD1864" i="1"/>
  <c r="AE1864" i="1" s="1"/>
  <c r="AD4832" i="1"/>
  <c r="AE4832" i="1" s="1"/>
  <c r="AD4310" i="1"/>
  <c r="AE4310" i="1" s="1"/>
  <c r="AD4442" i="1"/>
  <c r="AE4442" i="1" s="1"/>
  <c r="AD4578" i="1"/>
  <c r="AE4578" i="1" s="1"/>
  <c r="AD4820" i="1"/>
  <c r="AE4820" i="1" s="1"/>
  <c r="AD4821" i="1"/>
  <c r="AE4821" i="1" s="1"/>
  <c r="AD5758" i="1"/>
  <c r="AE5758" i="1" s="1"/>
  <c r="AD4295" i="1"/>
  <c r="AE4295" i="1" s="1"/>
  <c r="AD3233" i="1"/>
  <c r="AE3233" i="1" s="1"/>
  <c r="AD3951" i="1"/>
  <c r="AE3951" i="1" s="1"/>
  <c r="AD3067" i="1"/>
  <c r="AE3067" i="1" s="1"/>
  <c r="AD5384" i="1"/>
  <c r="AE5384" i="1" s="1"/>
  <c r="AD4296" i="1"/>
  <c r="AE4296" i="1" s="1"/>
  <c r="AD2909" i="1"/>
  <c r="AE2909" i="1" s="1"/>
  <c r="AD3234" i="1"/>
  <c r="AE3234" i="1" s="1"/>
  <c r="AD3585" i="1"/>
  <c r="AE3585" i="1" s="1"/>
  <c r="AD4825" i="1"/>
  <c r="AE4825" i="1" s="1"/>
  <c r="AD1660" i="1"/>
  <c r="AE1660" i="1" s="1"/>
  <c r="AD5090" i="1"/>
  <c r="AE5090" i="1" s="1"/>
  <c r="AD1661" i="1"/>
  <c r="AE1661" i="1" s="1"/>
  <c r="AD4132" i="1"/>
  <c r="AE4132" i="1" s="1"/>
  <c r="AD3072" i="1"/>
  <c r="AE3072" i="1" s="1"/>
  <c r="AD5245" i="1"/>
  <c r="AE5245" i="1" s="1"/>
  <c r="AD5764" i="1"/>
  <c r="AE5764" i="1" s="1"/>
  <c r="AD4697" i="1"/>
  <c r="AE4697" i="1" s="1"/>
  <c r="AD1662" i="1"/>
  <c r="AE1662" i="1" s="1"/>
  <c r="AD4964" i="1"/>
  <c r="AE4964" i="1" s="1"/>
  <c r="AD5092" i="1"/>
  <c r="AE5092" i="1" s="1"/>
  <c r="AD3956" i="1"/>
  <c r="AE3956" i="1" s="1"/>
  <c r="AD5388" i="1"/>
  <c r="AE5388" i="1" s="1"/>
  <c r="AD4133" i="1"/>
  <c r="AE4133" i="1" s="1"/>
  <c r="AD5390" i="1"/>
  <c r="AE5390" i="1" s="1"/>
  <c r="AD3592" i="1"/>
  <c r="AE3592" i="1" s="1"/>
  <c r="AD3593" i="1"/>
  <c r="AE3593" i="1" s="1"/>
  <c r="AD5767" i="1"/>
  <c r="AE5767" i="1" s="1"/>
  <c r="AD4134" i="1"/>
  <c r="AE4134" i="1" s="1"/>
  <c r="AD3958" i="1"/>
  <c r="AE3958" i="1" s="1"/>
  <c r="AD4305" i="1"/>
  <c r="AE4305" i="1" s="1"/>
  <c r="AD5647" i="1"/>
  <c r="AE5647" i="1" s="1"/>
  <c r="AD5648" i="1"/>
  <c r="AE5648" i="1" s="1"/>
  <c r="AD4581" i="1"/>
  <c r="AE4581" i="1" s="1"/>
  <c r="AD5522" i="1"/>
  <c r="AE5522" i="1" s="1"/>
  <c r="AD3077" i="1"/>
  <c r="AE3077" i="1" s="1"/>
  <c r="AD4138" i="1"/>
  <c r="AE4138" i="1" s="1"/>
  <c r="AD3783" i="1"/>
  <c r="AE3783" i="1" s="1"/>
  <c r="AD4829" i="1"/>
  <c r="AE4829" i="1" s="1"/>
  <c r="AD5524" i="1"/>
  <c r="AE5524" i="1" s="1"/>
  <c r="AD2915" i="1"/>
  <c r="AE2915" i="1" s="1"/>
  <c r="AD4969" i="1"/>
  <c r="AE4969" i="1" s="1"/>
  <c r="AD5649" i="1"/>
  <c r="AE5649" i="1" s="1"/>
  <c r="AD3413" i="1"/>
  <c r="AE3413" i="1" s="1"/>
  <c r="AD4583" i="1"/>
  <c r="AE4583" i="1" s="1"/>
  <c r="AD4308" i="1"/>
  <c r="AE4308" i="1" s="1"/>
  <c r="AD5098" i="1"/>
  <c r="AE5098" i="1" s="1"/>
  <c r="AD3239" i="1"/>
  <c r="AE3239" i="1" s="1"/>
  <c r="AD4971" i="1"/>
  <c r="AE4971" i="1" s="1"/>
  <c r="AD4840" i="1"/>
  <c r="AE4840" i="1" s="1"/>
  <c r="AD4311" i="1"/>
  <c r="AE4311" i="1" s="1"/>
  <c r="AD882" i="1"/>
  <c r="AE882" i="1" s="1"/>
  <c r="AD5768" i="1"/>
  <c r="AE5768" i="1" s="1"/>
  <c r="AD4141" i="1"/>
  <c r="AE4141" i="1" s="1"/>
  <c r="AD4451" i="1"/>
  <c r="AE4451" i="1" s="1"/>
  <c r="AD5101" i="1"/>
  <c r="AE5101" i="1" s="1"/>
  <c r="AD4835" i="1"/>
  <c r="AE4835" i="1" s="1"/>
  <c r="AD1283" i="1"/>
  <c r="AE1283" i="1" s="1"/>
  <c r="AD3243" i="1"/>
  <c r="AE3243" i="1" s="1"/>
  <c r="AD5653" i="1"/>
  <c r="AE5653" i="1" s="1"/>
  <c r="AD2761" i="1"/>
  <c r="AE2761" i="1" s="1"/>
  <c r="AD4977" i="1"/>
  <c r="AE4977" i="1" s="1"/>
  <c r="AD2923" i="1"/>
  <c r="AE2923" i="1" s="1"/>
  <c r="AD5251" i="1"/>
  <c r="AE5251" i="1" s="1"/>
  <c r="AD4699" i="1"/>
  <c r="AE4699" i="1" s="1"/>
  <c r="AD5654" i="1"/>
  <c r="AE5654" i="1" s="1"/>
  <c r="AD4979" i="1"/>
  <c r="AE4979" i="1" s="1"/>
  <c r="AD3078" i="1"/>
  <c r="AE3078" i="1" s="1"/>
  <c r="AD5656" i="1"/>
  <c r="AE5656" i="1" s="1"/>
  <c r="AD5658" i="1"/>
  <c r="AE5658" i="1" s="1"/>
  <c r="AD5659" i="1"/>
  <c r="AE5659" i="1" s="1"/>
  <c r="AD4836" i="1"/>
  <c r="AE4836" i="1" s="1"/>
  <c r="AD3420" i="1"/>
  <c r="AE3420" i="1" s="1"/>
  <c r="AD1868" i="1"/>
  <c r="AE1868" i="1" s="1"/>
  <c r="AD4144" i="1"/>
  <c r="AE4144" i="1" s="1"/>
  <c r="AD4315" i="1"/>
  <c r="AE4315" i="1" s="1"/>
  <c r="AD3968" i="1"/>
  <c r="AE3968" i="1" s="1"/>
  <c r="AD5400" i="1"/>
  <c r="AE5400" i="1" s="1"/>
  <c r="AD3790" i="1"/>
  <c r="AE3790" i="1" s="1"/>
  <c r="AD5529" i="1"/>
  <c r="AE5529" i="1" s="1"/>
  <c r="AD4703" i="1"/>
  <c r="AE4703" i="1" s="1"/>
  <c r="AD5256" i="1"/>
  <c r="AE5256" i="1" s="1"/>
  <c r="AD5107" i="1"/>
  <c r="AE5107" i="1" s="1"/>
  <c r="AD3428" i="1"/>
  <c r="AE3428" i="1" s="1"/>
  <c r="AD4984" i="1"/>
  <c r="AE4984" i="1" s="1"/>
  <c r="AD2935" i="1"/>
  <c r="AE2935" i="1" s="1"/>
  <c r="AD2937" i="1"/>
  <c r="AE2937" i="1" s="1"/>
  <c r="AD1876" i="1"/>
  <c r="AE1876" i="1" s="1"/>
  <c r="AD5534" i="1"/>
  <c r="AE5534" i="1" s="1"/>
  <c r="AD5404" i="1"/>
  <c r="AE5404" i="1" s="1"/>
  <c r="AD3975" i="1"/>
  <c r="AE3975" i="1" s="1"/>
  <c r="AD5536" i="1"/>
  <c r="AE5536" i="1" s="1"/>
  <c r="AD5257" i="1"/>
  <c r="AE5257" i="1" s="1"/>
  <c r="AD5773" i="1"/>
  <c r="AE5773" i="1" s="1"/>
  <c r="AD5397" i="1"/>
  <c r="AE5397" i="1" s="1"/>
  <c r="AD2760" i="1"/>
  <c r="AE2760" i="1" s="1"/>
  <c r="AD1482" i="1"/>
  <c r="AE1482" i="1" s="1"/>
  <c r="AD5398" i="1"/>
  <c r="AE5398" i="1" s="1"/>
  <c r="AD4834" i="1"/>
  <c r="AE4834" i="1" s="1"/>
  <c r="AD4143" i="1"/>
  <c r="AE4143" i="1" s="1"/>
  <c r="AD5527" i="1"/>
  <c r="AE5527" i="1" s="1"/>
  <c r="AD2922" i="1"/>
  <c r="AE2922" i="1" s="1"/>
  <c r="AD4975" i="1"/>
  <c r="AE4975" i="1" s="1"/>
  <c r="AD3605" i="1"/>
  <c r="AE3605" i="1" s="1"/>
  <c r="AD3966" i="1"/>
  <c r="AE3966" i="1" s="1"/>
  <c r="AD4313" i="1"/>
  <c r="AE4313" i="1" s="1"/>
  <c r="AD4587" i="1"/>
  <c r="AE4587" i="1" s="1"/>
  <c r="AD5655" i="1"/>
  <c r="AE5655" i="1" s="1"/>
  <c r="AD4314" i="1"/>
  <c r="AE4314" i="1" s="1"/>
  <c r="AD4453" i="1"/>
  <c r="AE4453" i="1" s="1"/>
  <c r="AD4454" i="1"/>
  <c r="AE4454" i="1" s="1"/>
  <c r="AD3246" i="1"/>
  <c r="AE3246" i="1" s="1"/>
  <c r="AD3079" i="1"/>
  <c r="AE3079" i="1" s="1"/>
  <c r="AD3788" i="1"/>
  <c r="AE3788" i="1" s="1"/>
  <c r="AD5104" i="1"/>
  <c r="AE5104" i="1" s="1"/>
  <c r="AD5254" i="1"/>
  <c r="AE5254" i="1" s="1"/>
  <c r="AD1870" i="1"/>
  <c r="AE1870" i="1" s="1"/>
  <c r="AD2767" i="1"/>
  <c r="AE2767" i="1" s="1"/>
  <c r="AD3426" i="1"/>
  <c r="AE3426" i="1" s="1"/>
  <c r="AD3082" i="1"/>
  <c r="AE3082" i="1" s="1"/>
  <c r="AD1291" i="1"/>
  <c r="AE1291" i="1" s="1"/>
  <c r="AD1293" i="1"/>
  <c r="AE1293" i="1" s="1"/>
  <c r="AD5255" i="1"/>
  <c r="AE5255" i="1" s="1"/>
  <c r="AD892" i="1"/>
  <c r="AE892" i="1" s="1"/>
  <c r="AD5401" i="1"/>
  <c r="AE5401" i="1" s="1"/>
  <c r="AD2934" i="1"/>
  <c r="AE2934" i="1" s="1"/>
  <c r="AD5109" i="1"/>
  <c r="AE5109" i="1" s="1"/>
  <c r="AD1682" i="1"/>
  <c r="AE1682" i="1" s="1"/>
  <c r="AD5531" i="1"/>
  <c r="AE5531" i="1" s="1"/>
  <c r="AD3793" i="1"/>
  <c r="AE3793" i="1" s="1"/>
  <c r="AD3973" i="1"/>
  <c r="AE3973" i="1" s="1"/>
  <c r="AD4149" i="1"/>
  <c r="AE4149" i="1" s="1"/>
  <c r="AD3254" i="1"/>
  <c r="AE3254" i="1" s="1"/>
  <c r="AD3432" i="1"/>
  <c r="AE3432" i="1" s="1"/>
  <c r="AD3612" i="1"/>
  <c r="AE3612" i="1" s="1"/>
  <c r="AD4988" i="1"/>
  <c r="AE4988" i="1" s="1"/>
  <c r="AD4325" i="1"/>
  <c r="AE4325" i="1" s="1"/>
  <c r="AD3964" i="1"/>
  <c r="AE3964" i="1" s="1"/>
  <c r="AD4972" i="1"/>
  <c r="AE4972" i="1" s="1"/>
  <c r="AD5099" i="1"/>
  <c r="AE5099" i="1" s="1"/>
  <c r="AD5526" i="1"/>
  <c r="AE5526" i="1" s="1"/>
  <c r="AD2921" i="1"/>
  <c r="AE2921" i="1" s="1"/>
  <c r="AD4584" i="1"/>
  <c r="AE4584" i="1" s="1"/>
  <c r="AD4585" i="1"/>
  <c r="AE4585" i="1" s="1"/>
  <c r="AD5102" i="1"/>
  <c r="AE5102" i="1" s="1"/>
  <c r="AD5103" i="1"/>
  <c r="AE5103" i="1" s="1"/>
  <c r="AD2046" i="1"/>
  <c r="AE2046" i="1" s="1"/>
  <c r="AD3244" i="1"/>
  <c r="AE3244" i="1" s="1"/>
  <c r="AD3786" i="1"/>
  <c r="AE3786" i="1" s="1"/>
  <c r="AD4981" i="1"/>
  <c r="AE4981" i="1" s="1"/>
  <c r="AD3419" i="1"/>
  <c r="AE3419" i="1" s="1"/>
  <c r="AD3422" i="1"/>
  <c r="AE3422" i="1" s="1"/>
  <c r="AD3787" i="1"/>
  <c r="AE3787" i="1" s="1"/>
  <c r="AD3606" i="1"/>
  <c r="AE3606" i="1" s="1"/>
  <c r="AD3789" i="1"/>
  <c r="AE3789" i="1" s="1"/>
  <c r="AD3080" i="1"/>
  <c r="AE3080" i="1" s="1"/>
  <c r="AD5528" i="1"/>
  <c r="AE5528" i="1" s="1"/>
  <c r="AD5663" i="1"/>
  <c r="AE5663" i="1" s="1"/>
  <c r="AD4318" i="1"/>
  <c r="AE4318" i="1" s="1"/>
  <c r="AD4145" i="1"/>
  <c r="AE4145" i="1" s="1"/>
  <c r="AD5770" i="1"/>
  <c r="AE5770" i="1" s="1"/>
  <c r="AD5771" i="1"/>
  <c r="AE5771" i="1" s="1"/>
  <c r="AD3083" i="1"/>
  <c r="AE3083" i="1" s="1"/>
  <c r="AD3427" i="1"/>
  <c r="AE3427" i="1" s="1"/>
  <c r="AD2933" i="1"/>
  <c r="AE2933" i="1" s="1"/>
  <c r="AD4321" i="1"/>
  <c r="AE4321" i="1" s="1"/>
  <c r="AD4704" i="1"/>
  <c r="AE4704" i="1" s="1"/>
  <c r="AD5108" i="1"/>
  <c r="AE5108" i="1" s="1"/>
  <c r="AD5530" i="1"/>
  <c r="AE5530" i="1" s="1"/>
  <c r="AD4456" i="1"/>
  <c r="AE4456" i="1" s="1"/>
  <c r="AD3792" i="1"/>
  <c r="AE3792" i="1" s="1"/>
  <c r="AD5772" i="1"/>
  <c r="AE5772" i="1" s="1"/>
  <c r="AD5533" i="1"/>
  <c r="AE5533" i="1" s="1"/>
  <c r="AD3431" i="1"/>
  <c r="AE3431" i="1" s="1"/>
  <c r="AD4150" i="1"/>
  <c r="AE4150" i="1" s="1"/>
  <c r="AD896" i="1"/>
  <c r="AE896" i="1" s="1"/>
  <c r="AD4588" i="1"/>
  <c r="AE4588" i="1" s="1"/>
  <c r="AD2774" i="1"/>
  <c r="AE2774" i="1" s="1"/>
  <c r="AD5112" i="1"/>
  <c r="AE5112" i="1" s="1"/>
  <c r="AD5665" i="1"/>
  <c r="AE5665" i="1" s="1"/>
  <c r="AD4140" i="1"/>
  <c r="AE4140" i="1" s="1"/>
  <c r="AD5652" i="1"/>
  <c r="AE5652" i="1" s="1"/>
  <c r="AD4833" i="1"/>
  <c r="AE4833" i="1" s="1"/>
  <c r="AD3242" i="1"/>
  <c r="AE3242" i="1" s="1"/>
  <c r="AD5100" i="1"/>
  <c r="AE5100" i="1" s="1"/>
  <c r="AD4450" i="1"/>
  <c r="AE4450" i="1" s="1"/>
  <c r="AD4974" i="1"/>
  <c r="AE4974" i="1" s="1"/>
  <c r="AD3604" i="1"/>
  <c r="AE3604" i="1" s="1"/>
  <c r="AD3415" i="1"/>
  <c r="AE3415" i="1" s="1"/>
  <c r="AD4976" i="1"/>
  <c r="AE4976" i="1" s="1"/>
  <c r="AD4978" i="1"/>
  <c r="AE4978" i="1" s="1"/>
  <c r="AD4586" i="1"/>
  <c r="AE4586" i="1" s="1"/>
  <c r="AD5769" i="1"/>
  <c r="AE5769" i="1" s="1"/>
  <c r="AD5252" i="1"/>
  <c r="AE5252" i="1" s="1"/>
  <c r="AD5253" i="1"/>
  <c r="AE5253" i="1" s="1"/>
  <c r="AD2925" i="1"/>
  <c r="AE2925" i="1" s="1"/>
  <c r="AD4837" i="1"/>
  <c r="AE4837" i="1" s="1"/>
  <c r="AD4316" i="1"/>
  <c r="AE4316" i="1" s="1"/>
  <c r="AD3247" i="1"/>
  <c r="AE3247" i="1" s="1"/>
  <c r="AD5399" i="1"/>
  <c r="AE5399" i="1" s="1"/>
  <c r="AD2928" i="1"/>
  <c r="AE2928" i="1" s="1"/>
  <c r="AD5662" i="1"/>
  <c r="AE5662" i="1" s="1"/>
  <c r="AD4317" i="1"/>
  <c r="AE4317" i="1" s="1"/>
  <c r="AD3969" i="1"/>
  <c r="AE3969" i="1" s="1"/>
  <c r="AD4982" i="1"/>
  <c r="AE4982" i="1" s="1"/>
  <c r="AD4319" i="1"/>
  <c r="AE4319" i="1" s="1"/>
  <c r="AD3971" i="1"/>
  <c r="AE3971" i="1" s="1"/>
  <c r="AD4146" i="1"/>
  <c r="AE4146" i="1" s="1"/>
  <c r="AD4147" i="1"/>
  <c r="AE4147" i="1" s="1"/>
  <c r="AD3250" i="1"/>
  <c r="AE3250" i="1" s="1"/>
  <c r="AD5105" i="1"/>
  <c r="AE5105" i="1" s="1"/>
  <c r="AD3972" i="1"/>
  <c r="AE3972" i="1" s="1"/>
  <c r="AD5106" i="1"/>
  <c r="AE5106" i="1" s="1"/>
  <c r="AD5664" i="1"/>
  <c r="AE5664" i="1" s="1"/>
  <c r="AD2932" i="1"/>
  <c r="AE2932" i="1" s="1"/>
  <c r="AD5402" i="1"/>
  <c r="AE5402" i="1" s="1"/>
  <c r="AD4455" i="1"/>
  <c r="AE4455" i="1" s="1"/>
  <c r="AD4838" i="1"/>
  <c r="AE4838" i="1" s="1"/>
  <c r="AD4983" i="1"/>
  <c r="AE4983" i="1" s="1"/>
  <c r="AD5110" i="1"/>
  <c r="AE5110" i="1" s="1"/>
  <c r="AD4322" i="1"/>
  <c r="AE4322" i="1" s="1"/>
  <c r="AD4323" i="1"/>
  <c r="AE4323" i="1" s="1"/>
  <c r="AD2938" i="1"/>
  <c r="AE2938" i="1" s="1"/>
  <c r="AD5403" i="1"/>
  <c r="AE5403" i="1" s="1"/>
  <c r="AD4987" i="1"/>
  <c r="AE4987" i="1" s="1"/>
  <c r="AD3433" i="1"/>
  <c r="AE3433" i="1" s="1"/>
  <c r="AD4457" i="1"/>
  <c r="AE4457" i="1" s="1"/>
  <c r="AD4589" i="1"/>
  <c r="AE4589" i="1" s="1"/>
  <c r="AD5537" i="1"/>
  <c r="AE5537" i="1" s="1"/>
  <c r="AD4590" i="1"/>
  <c r="AE4590" i="1" s="1"/>
  <c r="AD1688" i="1"/>
  <c r="AE1688" i="1" s="1"/>
  <c r="AD4842" i="1"/>
  <c r="AE4842" i="1" s="1"/>
  <c r="AD3613" i="1"/>
  <c r="AE3613" i="1" s="1"/>
  <c r="AD4327" i="1"/>
  <c r="AE4327" i="1" s="1"/>
  <c r="AD3795" i="1"/>
  <c r="AE3795" i="1" s="1"/>
  <c r="AD4153" i="1"/>
  <c r="AE4153" i="1" s="1"/>
  <c r="AD5407" i="1"/>
  <c r="AE5407" i="1" s="1"/>
  <c r="AD3797" i="1"/>
  <c r="AE3797" i="1" s="1"/>
  <c r="AD2603" i="1"/>
  <c r="AE2603" i="1" s="1"/>
  <c r="AD3438" i="1"/>
  <c r="AE3438" i="1" s="1"/>
  <c r="AD3798" i="1"/>
  <c r="AE3798" i="1" s="1"/>
  <c r="AD5258" i="1"/>
  <c r="AE5258" i="1" s="1"/>
  <c r="AD2063" i="1"/>
  <c r="AE2063" i="1" s="1"/>
  <c r="AD4155" i="1"/>
  <c r="AE4155" i="1" s="1"/>
  <c r="AD2778" i="1"/>
  <c r="AE2778" i="1" s="1"/>
  <c r="AD4461" i="1"/>
  <c r="AE4461" i="1" s="1"/>
  <c r="AD4157" i="1"/>
  <c r="AE4157" i="1" s="1"/>
  <c r="AD4331" i="1"/>
  <c r="AE4331" i="1" s="1"/>
  <c r="AD3801" i="1"/>
  <c r="AE3801" i="1" s="1"/>
  <c r="AD4332" i="1"/>
  <c r="AE4332" i="1" s="1"/>
  <c r="AD4845" i="1"/>
  <c r="AE4845" i="1" s="1"/>
  <c r="AD4159" i="1"/>
  <c r="AE4159" i="1" s="1"/>
  <c r="AD3985" i="1"/>
  <c r="AE3985" i="1" s="1"/>
  <c r="AD2945" i="1"/>
  <c r="AE2945" i="1" s="1"/>
  <c r="AD4463" i="1"/>
  <c r="AE4463" i="1" s="1"/>
  <c r="AD5117" i="1"/>
  <c r="AE5117" i="1" s="1"/>
  <c r="AD5118" i="1"/>
  <c r="AE5118" i="1" s="1"/>
  <c r="AD4711" i="1"/>
  <c r="AE4711" i="1" s="1"/>
  <c r="AD2069" i="1"/>
  <c r="AE2069" i="1" s="1"/>
  <c r="AD3987" i="1"/>
  <c r="AE3987" i="1" s="1"/>
  <c r="AD3988" i="1"/>
  <c r="AE3988" i="1" s="1"/>
  <c r="AD4713" i="1"/>
  <c r="AE4713" i="1" s="1"/>
  <c r="AD4714" i="1"/>
  <c r="AE4714" i="1" s="1"/>
  <c r="AD2948" i="1"/>
  <c r="AE2948" i="1" s="1"/>
  <c r="AD3807" i="1"/>
  <c r="AE3807" i="1" s="1"/>
  <c r="AD3097" i="1"/>
  <c r="AE3097" i="1" s="1"/>
  <c r="AD5121" i="1"/>
  <c r="AE5121" i="1" s="1"/>
  <c r="AD4597" i="1"/>
  <c r="AE4597" i="1" s="1"/>
  <c r="AD4167" i="1"/>
  <c r="AE4167" i="1" s="1"/>
  <c r="AD3449" i="1"/>
  <c r="AE3449" i="1" s="1"/>
  <c r="AD3812" i="1"/>
  <c r="AE3812" i="1" s="1"/>
  <c r="AD3813" i="1"/>
  <c r="AE3813" i="1" s="1"/>
  <c r="AD3976" i="1"/>
  <c r="AE3976" i="1" s="1"/>
  <c r="AD5405" i="1"/>
  <c r="AE5405" i="1" s="1"/>
  <c r="AD4705" i="1"/>
  <c r="AE4705" i="1" s="1"/>
  <c r="AD5666" i="1"/>
  <c r="AE5666" i="1" s="1"/>
  <c r="AD2775" i="1"/>
  <c r="AE2775" i="1" s="1"/>
  <c r="AD4151" i="1"/>
  <c r="AE4151" i="1" s="1"/>
  <c r="AD4326" i="1"/>
  <c r="AE4326" i="1" s="1"/>
  <c r="AD3796" i="1"/>
  <c r="AE3796" i="1" s="1"/>
  <c r="AD5113" i="1"/>
  <c r="AE5113" i="1" s="1"/>
  <c r="AD3259" i="1"/>
  <c r="AE3259" i="1" s="1"/>
  <c r="AD4843" i="1"/>
  <c r="AE4843" i="1" s="1"/>
  <c r="AD4459" i="1"/>
  <c r="AE4459" i="1" s="1"/>
  <c r="AD2944" i="1"/>
  <c r="AE2944" i="1" s="1"/>
  <c r="AD5116" i="1"/>
  <c r="AE5116" i="1" s="1"/>
  <c r="AD5408" i="1"/>
  <c r="AE5408" i="1" s="1"/>
  <c r="AD4710" i="1"/>
  <c r="AE4710" i="1" s="1"/>
  <c r="AD5667" i="1"/>
  <c r="AE5667" i="1" s="1"/>
  <c r="AD4330" i="1"/>
  <c r="AE4330" i="1" s="1"/>
  <c r="AD3089" i="1"/>
  <c r="AE3089" i="1" s="1"/>
  <c r="AD3982" i="1"/>
  <c r="AE3982" i="1" s="1"/>
  <c r="AD5778" i="1"/>
  <c r="AE5778" i="1" s="1"/>
  <c r="AD4846" i="1"/>
  <c r="AE4846" i="1" s="1"/>
  <c r="AD3984" i="1"/>
  <c r="AE3984" i="1" s="1"/>
  <c r="AD3261" i="1"/>
  <c r="AE3261" i="1" s="1"/>
  <c r="AD3986" i="1"/>
  <c r="AE3986" i="1" s="1"/>
  <c r="AD5669" i="1"/>
  <c r="AE5669" i="1" s="1"/>
  <c r="AD5541" i="1"/>
  <c r="AE5541" i="1" s="1"/>
  <c r="AD5779" i="1"/>
  <c r="AE5779" i="1" s="1"/>
  <c r="AD2946" i="1"/>
  <c r="AE2946" i="1" s="1"/>
  <c r="AD3803" i="1"/>
  <c r="AE3803" i="1" s="1"/>
  <c r="AD4847" i="1"/>
  <c r="AE4847" i="1" s="1"/>
  <c r="AD4712" i="1"/>
  <c r="AE4712" i="1" s="1"/>
  <c r="AD4466" i="1"/>
  <c r="AE4466" i="1" s="1"/>
  <c r="AD3618" i="1"/>
  <c r="AE3618" i="1" s="1"/>
  <c r="AD1698" i="1"/>
  <c r="AE1698" i="1" s="1"/>
  <c r="AD4162" i="1"/>
  <c r="AE4162" i="1" s="1"/>
  <c r="AD2786" i="1"/>
  <c r="AE2786" i="1" s="1"/>
  <c r="AD5672" i="1"/>
  <c r="AE5672" i="1" s="1"/>
  <c r="AD4716" i="1"/>
  <c r="AE4716" i="1" s="1"/>
  <c r="AD4165" i="1"/>
  <c r="AE4165" i="1" s="1"/>
  <c r="AD3267" i="1"/>
  <c r="AE3267" i="1" s="1"/>
  <c r="AD4166" i="1"/>
  <c r="AE4166" i="1" s="1"/>
  <c r="AD4337" i="1"/>
  <c r="AE4337" i="1" s="1"/>
  <c r="AD3990" i="1"/>
  <c r="AE3990" i="1" s="1"/>
  <c r="AD3991" i="1"/>
  <c r="AE3991" i="1" s="1"/>
  <c r="AD4992" i="1"/>
  <c r="AE4992" i="1" s="1"/>
  <c r="AD3978" i="1"/>
  <c r="AE3978" i="1" s="1"/>
  <c r="AD5774" i="1"/>
  <c r="AE5774" i="1" s="1"/>
  <c r="AD2943" i="1"/>
  <c r="AE2943" i="1" s="1"/>
  <c r="AD4707" i="1"/>
  <c r="AE4707" i="1" s="1"/>
  <c r="AD3614" i="1"/>
  <c r="AE3614" i="1" s="1"/>
  <c r="AD4990" i="1"/>
  <c r="AE4990" i="1" s="1"/>
  <c r="AD3615" i="1"/>
  <c r="AE3615" i="1" s="1"/>
  <c r="AD3437" i="1"/>
  <c r="AE3437" i="1" s="1"/>
  <c r="AD4709" i="1"/>
  <c r="AE4709" i="1" s="1"/>
  <c r="AD4154" i="1"/>
  <c r="AE4154" i="1" s="1"/>
  <c r="AD3088" i="1"/>
  <c r="AE3088" i="1" s="1"/>
  <c r="AD5115" i="1"/>
  <c r="AE5115" i="1" s="1"/>
  <c r="AD3799" i="1"/>
  <c r="AE3799" i="1" s="1"/>
  <c r="AD4328" i="1"/>
  <c r="AE4328" i="1" s="1"/>
  <c r="AD5260" i="1"/>
  <c r="AE5260" i="1" s="1"/>
  <c r="AD5777" i="1"/>
  <c r="AE5777" i="1" s="1"/>
  <c r="AD3983" i="1"/>
  <c r="AE3983" i="1" s="1"/>
  <c r="AD2066" i="1"/>
  <c r="AE2066" i="1" s="1"/>
  <c r="AD4593" i="1"/>
  <c r="AE4593" i="1" s="1"/>
  <c r="AD4464" i="1"/>
  <c r="AE4464" i="1" s="1"/>
  <c r="AD3262" i="1"/>
  <c r="AE3262" i="1" s="1"/>
  <c r="AD4465" i="1"/>
  <c r="AE4465" i="1" s="1"/>
  <c r="AD3444" i="1"/>
  <c r="AE3444" i="1" s="1"/>
  <c r="AD4161" i="1"/>
  <c r="AE4161" i="1" s="1"/>
  <c r="AD4715" i="1"/>
  <c r="AE4715" i="1" s="1"/>
  <c r="AD4595" i="1"/>
  <c r="AE4595" i="1" s="1"/>
  <c r="AD4335" i="1"/>
  <c r="AE4335" i="1" s="1"/>
  <c r="AD4849" i="1"/>
  <c r="AE4849" i="1" s="1"/>
  <c r="AD3265" i="1"/>
  <c r="AE3265" i="1" s="1"/>
  <c r="AD5780" i="1"/>
  <c r="AE5780" i="1" s="1"/>
  <c r="AD5670" i="1"/>
  <c r="AE5670" i="1" s="1"/>
  <c r="AD5544" i="1"/>
  <c r="AE5544" i="1" s="1"/>
  <c r="AD3266" i="1"/>
  <c r="AE3266" i="1" s="1"/>
  <c r="AD4164" i="1"/>
  <c r="AE4164" i="1" s="1"/>
  <c r="AD5673" i="1"/>
  <c r="AE5673" i="1" s="1"/>
  <c r="AD5122" i="1"/>
  <c r="AE5122" i="1" s="1"/>
  <c r="AD1892" i="1"/>
  <c r="AE1892" i="1" s="1"/>
  <c r="AD4717" i="1"/>
  <c r="AE4717" i="1" s="1"/>
  <c r="AD5545" i="1"/>
  <c r="AE5545" i="1" s="1"/>
  <c r="AD5782" i="1"/>
  <c r="AE5782" i="1" s="1"/>
  <c r="AD3992" i="1"/>
  <c r="AE3992" i="1" s="1"/>
  <c r="AD4993" i="1"/>
  <c r="AE4993" i="1" s="1"/>
  <c r="AD2789" i="1"/>
  <c r="AE2789" i="1" s="1"/>
  <c r="AD3977" i="1"/>
  <c r="AE3977" i="1" s="1"/>
  <c r="AD3434" i="1"/>
  <c r="AE3434" i="1" s="1"/>
  <c r="AD4989" i="1"/>
  <c r="AE4989" i="1" s="1"/>
  <c r="AD2942" i="1"/>
  <c r="AE2942" i="1" s="1"/>
  <c r="AD4152" i="1"/>
  <c r="AE4152" i="1" s="1"/>
  <c r="AD4706" i="1"/>
  <c r="AE4706" i="1" s="1"/>
  <c r="AD5406" i="1"/>
  <c r="AE5406" i="1" s="1"/>
  <c r="AD4591" i="1"/>
  <c r="AE4591" i="1" s="1"/>
  <c r="AD5775" i="1"/>
  <c r="AE5775" i="1" s="1"/>
  <c r="AD1883" i="1"/>
  <c r="AE1883" i="1" s="1"/>
  <c r="AD5114" i="1"/>
  <c r="AE5114" i="1" s="1"/>
  <c r="AD4592" i="1"/>
  <c r="AE4592" i="1" s="1"/>
  <c r="AD4708" i="1"/>
  <c r="AE4708" i="1" s="1"/>
  <c r="AD3616" i="1"/>
  <c r="AE3616" i="1" s="1"/>
  <c r="AD5259" i="1"/>
  <c r="AE5259" i="1" s="1"/>
  <c r="AD2064" i="1"/>
  <c r="AE2064" i="1" s="1"/>
  <c r="AD4991" i="1"/>
  <c r="AE4991" i="1" s="1"/>
  <c r="AD4460" i="1"/>
  <c r="AE4460" i="1" s="1"/>
  <c r="AD4156" i="1"/>
  <c r="AE4156" i="1" s="1"/>
  <c r="AD4329" i="1"/>
  <c r="AE4329" i="1" s="1"/>
  <c r="AD3617" i="1"/>
  <c r="AE3617" i="1" s="1"/>
  <c r="AD4158" i="1"/>
  <c r="AE4158" i="1" s="1"/>
  <c r="AD5540" i="1"/>
  <c r="AE5540" i="1" s="1"/>
  <c r="AD5409" i="1"/>
  <c r="AE5409" i="1" s="1"/>
  <c r="AD4333" i="1"/>
  <c r="AE4333" i="1" s="1"/>
  <c r="AD3091" i="1"/>
  <c r="AE3091" i="1" s="1"/>
  <c r="AD4160" i="1"/>
  <c r="AE4160" i="1" s="1"/>
  <c r="AD5119" i="1"/>
  <c r="AE5119" i="1" s="1"/>
  <c r="AD3442" i="1"/>
  <c r="AE3442" i="1" s="1"/>
  <c r="AD3092" i="1"/>
  <c r="AE3092" i="1" s="1"/>
  <c r="AD4848" i="1"/>
  <c r="AE4848" i="1" s="1"/>
  <c r="AD1700" i="1"/>
  <c r="AE1700" i="1" s="1"/>
  <c r="AD5542" i="1"/>
  <c r="AE5542" i="1" s="1"/>
  <c r="AD5543" i="1"/>
  <c r="AE5543" i="1" s="1"/>
  <c r="AD3806" i="1"/>
  <c r="AE3806" i="1" s="1"/>
  <c r="AD2783" i="1"/>
  <c r="AE2783" i="1" s="1"/>
  <c r="AD5120" i="1"/>
  <c r="AE5120" i="1" s="1"/>
  <c r="AD3096" i="1"/>
  <c r="AE3096" i="1" s="1"/>
  <c r="AD5410" i="1"/>
  <c r="AE5410" i="1" s="1"/>
  <c r="AD3619" i="1"/>
  <c r="AE3619" i="1" s="1"/>
  <c r="AD2951" i="1"/>
  <c r="AE2951" i="1" s="1"/>
  <c r="AD3268" i="1"/>
  <c r="AE3268" i="1" s="1"/>
  <c r="AD5674" i="1"/>
  <c r="AE5674" i="1" s="1"/>
  <c r="AD3809" i="1"/>
  <c r="AE3809" i="1" s="1"/>
  <c r="AD3811" i="1"/>
  <c r="AE3811" i="1" s="1"/>
  <c r="AD5547" i="1"/>
  <c r="AE5547" i="1" s="1"/>
  <c r="AD5546" i="1"/>
  <c r="AE5546" i="1" s="1"/>
  <c r="AD4602" i="1"/>
  <c r="AE4602" i="1" s="1"/>
  <c r="AD3115" i="1"/>
  <c r="AE3115" i="1" s="1"/>
  <c r="AD5783" i="1"/>
  <c r="AE5783" i="1" s="1"/>
  <c r="AD3624" i="1"/>
  <c r="AE3624" i="1" s="1"/>
  <c r="AD5548" i="1"/>
  <c r="AE5548" i="1" s="1"/>
  <c r="AD4340" i="1"/>
  <c r="AE4340" i="1" s="1"/>
  <c r="AD393" i="1"/>
  <c r="AE393" i="1" s="1"/>
  <c r="AD3626" i="1"/>
  <c r="AE3626" i="1" s="1"/>
  <c r="AD5414" i="1"/>
  <c r="AE5414" i="1" s="1"/>
  <c r="AD5264" i="1"/>
  <c r="AE5264" i="1" s="1"/>
  <c r="AD2792" i="1"/>
  <c r="AE2792" i="1" s="1"/>
  <c r="AD5265" i="1"/>
  <c r="AE5265" i="1" s="1"/>
  <c r="AD4994" i="1"/>
  <c r="AE4994" i="1" s="1"/>
  <c r="AD4997" i="1"/>
  <c r="AE4997" i="1" s="1"/>
  <c r="AD5266" i="1"/>
  <c r="AE5266" i="1" s="1"/>
  <c r="AD4998" i="1"/>
  <c r="AE4998" i="1" s="1"/>
  <c r="AD5551" i="1"/>
  <c r="AE5551" i="1" s="1"/>
  <c r="AD5417" i="1"/>
  <c r="AE5417" i="1" s="1"/>
  <c r="AD5552" i="1"/>
  <c r="AE5552" i="1" s="1"/>
  <c r="AD5267" i="1"/>
  <c r="AE5267" i="1" s="1"/>
  <c r="AD5418" i="1"/>
  <c r="AE5418" i="1" s="1"/>
  <c r="AD2952" i="1"/>
  <c r="AE2952" i="1" s="1"/>
  <c r="AD4853" i="1"/>
  <c r="AE4853" i="1" s="1"/>
  <c r="AD4999" i="1"/>
  <c r="AE4999" i="1" s="1"/>
  <c r="AD2793" i="1"/>
  <c r="AE2793" i="1" s="1"/>
  <c r="AD3454" i="1"/>
  <c r="AE3454" i="1" s="1"/>
  <c r="AD4468" i="1"/>
  <c r="AE4468" i="1" s="1"/>
  <c r="AD3457" i="1"/>
  <c r="AE3457" i="1" s="1"/>
  <c r="AD5274" i="1"/>
  <c r="AE5274" i="1" s="1"/>
  <c r="AD5793" i="1"/>
  <c r="AE5793" i="1" s="1"/>
  <c r="AD5276" i="1"/>
  <c r="AE5276" i="1" s="1"/>
  <c r="AD5002" i="1"/>
  <c r="AE5002" i="1" s="1"/>
  <c r="AD4856" i="1"/>
  <c r="AE4856" i="1" s="1"/>
  <c r="AD3278" i="1"/>
  <c r="AE3278" i="1" s="1"/>
  <c r="AD2797" i="1"/>
  <c r="AE2797" i="1" s="1"/>
  <c r="AD4613" i="1"/>
  <c r="AE4613" i="1" s="1"/>
  <c r="AD2963" i="1"/>
  <c r="AE2963" i="1" s="1"/>
  <c r="AD4474" i="1"/>
  <c r="AE4474" i="1" s="1"/>
  <c r="AD4176" i="1"/>
  <c r="AE4176" i="1" s="1"/>
  <c r="AD4003" i="1"/>
  <c r="AE4003" i="1" s="1"/>
  <c r="AD4004" i="1"/>
  <c r="AE4004" i="1" s="1"/>
  <c r="AD3635" i="1"/>
  <c r="AE3635" i="1" s="1"/>
  <c r="AD3621" i="1"/>
  <c r="AE3621" i="1" s="1"/>
  <c r="AD4467" i="1"/>
  <c r="AE4467" i="1" s="1"/>
  <c r="AD4338" i="1"/>
  <c r="AE4338" i="1" s="1"/>
  <c r="AD4600" i="1"/>
  <c r="AE4600" i="1" s="1"/>
  <c r="AD4601" i="1"/>
  <c r="AE4601" i="1" s="1"/>
  <c r="AD5262" i="1"/>
  <c r="AE5262" i="1" s="1"/>
  <c r="AD4720" i="1"/>
  <c r="AE4720" i="1" s="1"/>
  <c r="AD5784" i="1"/>
  <c r="AE5784" i="1" s="1"/>
  <c r="AD5412" i="1"/>
  <c r="AE5412" i="1" s="1"/>
  <c r="AD4721" i="1"/>
  <c r="AE4721" i="1" s="1"/>
  <c r="AD5550" i="1"/>
  <c r="AE5550" i="1" s="1"/>
  <c r="AD3103" i="1"/>
  <c r="AE3103" i="1" s="1"/>
  <c r="AD5788" i="1"/>
  <c r="AE5788" i="1" s="1"/>
  <c r="AD3816" i="1"/>
  <c r="AE3816" i="1" s="1"/>
  <c r="AD4343" i="1"/>
  <c r="AE4343" i="1" s="1"/>
  <c r="AD1708" i="1"/>
  <c r="AE1708" i="1" s="1"/>
  <c r="AD4995" i="1"/>
  <c r="AE4995" i="1" s="1"/>
  <c r="AD3817" i="1"/>
  <c r="AE3817" i="1" s="1"/>
  <c r="AD4605" i="1"/>
  <c r="AE4605" i="1" s="1"/>
  <c r="AD3999" i="1"/>
  <c r="AE3999" i="1" s="1"/>
  <c r="AD4852" i="1"/>
  <c r="AE4852" i="1" s="1"/>
  <c r="AD2954" i="1"/>
  <c r="AE2954" i="1" s="1"/>
  <c r="AD4608" i="1"/>
  <c r="AE4608" i="1" s="1"/>
  <c r="AD4469" i="1"/>
  <c r="AE4469" i="1" s="1"/>
  <c r="AD3455" i="1"/>
  <c r="AE3455" i="1" s="1"/>
  <c r="AD4723" i="1"/>
  <c r="AE4723" i="1" s="1"/>
  <c r="AD5273" i="1"/>
  <c r="AE5273" i="1" s="1"/>
  <c r="AD5275" i="1"/>
  <c r="AE5275" i="1" s="1"/>
  <c r="AD4347" i="1"/>
  <c r="AE4347" i="1" s="1"/>
  <c r="AD5555" i="1"/>
  <c r="AE5555" i="1" s="1"/>
  <c r="AD3458" i="1"/>
  <c r="AE3458" i="1" s="1"/>
  <c r="AD4725" i="1"/>
  <c r="AE4725" i="1" s="1"/>
  <c r="AD4172" i="1"/>
  <c r="AE4172" i="1" s="1"/>
  <c r="AD5278" i="1"/>
  <c r="AE5278" i="1" s="1"/>
  <c r="AD4472" i="1"/>
  <c r="AE4472" i="1" s="1"/>
  <c r="AD4002" i="1"/>
  <c r="AE4002" i="1" s="1"/>
  <c r="AD4616" i="1"/>
  <c r="AE4616" i="1" s="1"/>
  <c r="AD4175" i="1"/>
  <c r="AE4175" i="1" s="1"/>
  <c r="AD3113" i="1"/>
  <c r="AE3113" i="1" s="1"/>
  <c r="AD5128" i="1"/>
  <c r="AE5128" i="1" s="1"/>
  <c r="AD4599" i="1"/>
  <c r="AE4599" i="1" s="1"/>
  <c r="AD5411" i="1"/>
  <c r="AE5411" i="1" s="1"/>
  <c r="AD3100" i="1"/>
  <c r="AE3100" i="1" s="1"/>
  <c r="AD4169" i="1"/>
  <c r="AE4169" i="1" s="1"/>
  <c r="AD3993" i="1"/>
  <c r="AE3993" i="1" s="1"/>
  <c r="AD5263" i="1"/>
  <c r="AE5263" i="1" s="1"/>
  <c r="AD3994" i="1"/>
  <c r="AE3994" i="1" s="1"/>
  <c r="AD5124" i="1"/>
  <c r="AE5124" i="1" s="1"/>
  <c r="AD5675" i="1"/>
  <c r="AE5675" i="1" s="1"/>
  <c r="AD3101" i="1"/>
  <c r="AE3101" i="1" s="1"/>
  <c r="AD3814" i="1"/>
  <c r="AE3814" i="1" s="1"/>
  <c r="AD5785" i="1"/>
  <c r="AE5785" i="1" s="1"/>
  <c r="AD5413" i="1"/>
  <c r="AE5413" i="1" s="1"/>
  <c r="AD4603" i="1"/>
  <c r="AE4603" i="1" s="1"/>
  <c r="AD4996" i="1"/>
  <c r="AE4996" i="1" s="1"/>
  <c r="AD4344" i="1"/>
  <c r="AE4344" i="1" s="1"/>
  <c r="AD5416" i="1"/>
  <c r="AE5416" i="1" s="1"/>
  <c r="AD3998" i="1"/>
  <c r="AE3998" i="1" s="1"/>
  <c r="AD1896" i="1"/>
  <c r="AE1896" i="1" s="1"/>
  <c r="AD5269" i="1"/>
  <c r="AE5269" i="1" s="1"/>
  <c r="AD5554" i="1"/>
  <c r="AE5554" i="1" s="1"/>
  <c r="AD5421" i="1"/>
  <c r="AE5421" i="1" s="1"/>
  <c r="AD4345" i="1"/>
  <c r="AE4345" i="1" s="1"/>
  <c r="AD4346" i="1"/>
  <c r="AE4346" i="1" s="1"/>
  <c r="AD5270" i="1"/>
  <c r="AE5270" i="1" s="1"/>
  <c r="AD5271" i="1"/>
  <c r="AE5271" i="1" s="1"/>
  <c r="AD5001" i="1"/>
  <c r="AE5001" i="1" s="1"/>
  <c r="AD3627" i="1"/>
  <c r="AE3627" i="1" s="1"/>
  <c r="AD4724" i="1"/>
  <c r="AE4724" i="1" s="1"/>
  <c r="AD4471" i="1"/>
  <c r="AE4471" i="1" s="1"/>
  <c r="AD4171" i="1"/>
  <c r="AE4171" i="1" s="1"/>
  <c r="AD3110" i="1"/>
  <c r="AE3110" i="1" s="1"/>
  <c r="AD4614" i="1"/>
  <c r="AE4614" i="1" s="1"/>
  <c r="AD5424" i="1"/>
  <c r="AE5424" i="1" s="1"/>
  <c r="AD5425" i="1"/>
  <c r="AE5425" i="1" s="1"/>
  <c r="AD4615" i="1"/>
  <c r="AE4615" i="1" s="1"/>
  <c r="AD4727" i="1"/>
  <c r="AE4727" i="1" s="1"/>
  <c r="AD3632" i="1"/>
  <c r="AE3632" i="1" s="1"/>
  <c r="AD5426" i="1"/>
  <c r="AE5426" i="1" s="1"/>
  <c r="AD3634" i="1"/>
  <c r="AE3634" i="1" s="1"/>
  <c r="AD5129" i="1"/>
  <c r="AE5129" i="1" s="1"/>
  <c r="AD5123" i="1"/>
  <c r="AE5123" i="1" s="1"/>
  <c r="AD3451" i="1"/>
  <c r="AE3451" i="1" s="1"/>
  <c r="AD4719" i="1"/>
  <c r="AE4719" i="1" s="1"/>
  <c r="AD3622" i="1"/>
  <c r="AE3622" i="1" s="1"/>
  <c r="AD3996" i="1"/>
  <c r="AE3996" i="1" s="1"/>
  <c r="AD5786" i="1"/>
  <c r="AE5786" i="1" s="1"/>
  <c r="AD3453" i="1"/>
  <c r="AE3453" i="1" s="1"/>
  <c r="AD5549" i="1"/>
  <c r="AE5549" i="1" s="1"/>
  <c r="AD3625" i="1"/>
  <c r="AE3625" i="1" s="1"/>
  <c r="AD5787" i="1"/>
  <c r="AE5787" i="1" s="1"/>
  <c r="AD5125" i="1"/>
  <c r="AE5125" i="1" s="1"/>
  <c r="AD5415" i="1"/>
  <c r="AE5415" i="1" s="1"/>
  <c r="AD3273" i="1"/>
  <c r="AE3273" i="1" s="1"/>
  <c r="AD3818" i="1"/>
  <c r="AE3818" i="1" s="1"/>
  <c r="AD5268" i="1"/>
  <c r="AE5268" i="1" s="1"/>
  <c r="AD5553" i="1"/>
  <c r="AE5553" i="1" s="1"/>
  <c r="AD4722" i="1"/>
  <c r="AE4722" i="1" s="1"/>
  <c r="AD5419" i="1"/>
  <c r="AE5419" i="1" s="1"/>
  <c r="AD5420" i="1"/>
  <c r="AE5420" i="1" s="1"/>
  <c r="AD4607" i="1"/>
  <c r="AE4607" i="1" s="1"/>
  <c r="AD5422" i="1"/>
  <c r="AE5422" i="1" s="1"/>
  <c r="AD5791" i="1"/>
  <c r="AE5791" i="1" s="1"/>
  <c r="AD5423" i="1"/>
  <c r="AE5423" i="1" s="1"/>
  <c r="AD5126" i="1"/>
  <c r="AE5126" i="1" s="1"/>
  <c r="AD5676" i="1"/>
  <c r="AE5676" i="1" s="1"/>
  <c r="AD3821" i="1"/>
  <c r="AE3821" i="1" s="1"/>
  <c r="AD5792" i="1"/>
  <c r="AE5792" i="1" s="1"/>
  <c r="AD5127" i="1"/>
  <c r="AE5127" i="1" s="1"/>
  <c r="AD5272" i="1"/>
  <c r="AE5272" i="1" s="1"/>
  <c r="AD2957" i="1"/>
  <c r="AE2957" i="1" s="1"/>
  <c r="AD1117" i="1"/>
  <c r="AE1117" i="1" s="1"/>
  <c r="AD3629" i="1"/>
  <c r="AE3629" i="1" s="1"/>
  <c r="AD4609" i="1"/>
  <c r="AE4609" i="1" s="1"/>
  <c r="AD2960" i="1"/>
  <c r="AE2960" i="1" s="1"/>
  <c r="AD3822" i="1"/>
  <c r="AE3822" i="1" s="1"/>
  <c r="AD4610" i="1"/>
  <c r="AE4610" i="1" s="1"/>
  <c r="AD5277" i="1"/>
  <c r="AE5277" i="1" s="1"/>
  <c r="AD4855" i="1"/>
  <c r="AE4855" i="1" s="1"/>
  <c r="AD5003" i="1"/>
  <c r="AE5003" i="1" s="1"/>
  <c r="AD1711" i="1"/>
  <c r="AE1711" i="1" s="1"/>
  <c r="AD3823" i="1"/>
  <c r="AE3823" i="1" s="1"/>
  <c r="AD5677" i="1"/>
  <c r="AE5677" i="1" s="1"/>
  <c r="AD5279" i="1"/>
  <c r="AE5279" i="1" s="1"/>
  <c r="AD4174" i="1"/>
  <c r="AE4174" i="1" s="1"/>
  <c r="AD2965" i="1"/>
  <c r="AE2965" i="1" s="1"/>
  <c r="AD5280" i="1"/>
  <c r="AE5280" i="1" s="1"/>
  <c r="AD4348" i="1"/>
  <c r="AE4348" i="1" s="1"/>
  <c r="AD4728" i="1"/>
  <c r="AE4728" i="1" s="1"/>
  <c r="AD3838" i="1"/>
  <c r="AE3838" i="1" s="1"/>
  <c r="AD2261" i="1"/>
  <c r="AE2261" i="1" s="1"/>
  <c r="AD4860" i="1"/>
  <c r="AE4860" i="1" s="1"/>
  <c r="AD4618" i="1"/>
  <c r="AE4618" i="1" s="1"/>
  <c r="AD3636" i="1"/>
  <c r="AE3636" i="1" s="1"/>
  <c r="AD1716" i="1"/>
  <c r="AE1716" i="1" s="1"/>
  <c r="AD5795" i="1"/>
  <c r="AE5795" i="1" s="1"/>
  <c r="AD5132" i="1"/>
  <c r="AE5132" i="1" s="1"/>
  <c r="AD3639" i="1"/>
  <c r="AE3639" i="1" s="1"/>
  <c r="AD3825" i="1"/>
  <c r="AE3825" i="1" s="1"/>
  <c r="AD4863" i="1"/>
  <c r="AE4863" i="1" s="1"/>
  <c r="AD5678" i="1"/>
  <c r="AE5678" i="1" s="1"/>
  <c r="AD4349" i="1"/>
  <c r="AE4349" i="1" s="1"/>
  <c r="AD5004" i="1"/>
  <c r="AE5004" i="1" s="1"/>
  <c r="AD1720" i="1"/>
  <c r="AE1720" i="1" s="1"/>
  <c r="AD3121" i="1"/>
  <c r="AE3121" i="1" s="1"/>
  <c r="AD5681" i="1"/>
  <c r="AE5681" i="1" s="1"/>
  <c r="AD4867" i="1"/>
  <c r="AE4867" i="1" s="1"/>
  <c r="AD5007" i="1"/>
  <c r="AE5007" i="1" s="1"/>
  <c r="AD2803" i="1"/>
  <c r="AE2803" i="1" s="1"/>
  <c r="AD4620" i="1"/>
  <c r="AE4620" i="1" s="1"/>
  <c r="AD4181" i="1"/>
  <c r="AE4181" i="1" s="1"/>
  <c r="AD5008" i="1"/>
  <c r="AE5008" i="1" s="1"/>
  <c r="AD3285" i="1"/>
  <c r="AE3285" i="1" s="1"/>
  <c r="AD5682" i="1"/>
  <c r="AE5682" i="1" s="1"/>
  <c r="AD3829" i="1"/>
  <c r="AE3829" i="1" s="1"/>
  <c r="AD2970" i="1"/>
  <c r="AE2970" i="1" s="1"/>
  <c r="AD4623" i="1"/>
  <c r="AE4623" i="1" s="1"/>
  <c r="AD4351" i="1"/>
  <c r="AE4351" i="1" s="1"/>
  <c r="AD5559" i="1"/>
  <c r="AE5559" i="1" s="1"/>
  <c r="AD2806" i="1"/>
  <c r="AE2806" i="1" s="1"/>
  <c r="AD1540" i="1"/>
  <c r="AE1540" i="1" s="1"/>
  <c r="AD5799" i="1"/>
  <c r="AE5799" i="1" s="1"/>
  <c r="AD3288" i="1"/>
  <c r="AE3288" i="1" s="1"/>
  <c r="AD4624" i="1"/>
  <c r="AE4624" i="1" s="1"/>
  <c r="AD4625" i="1"/>
  <c r="AE4625" i="1" s="1"/>
  <c r="AD5289" i="1"/>
  <c r="AE5289" i="1" s="1"/>
  <c r="AD5686" i="1"/>
  <c r="AE5686" i="1" s="1"/>
  <c r="AD5138" i="1"/>
  <c r="AE5138" i="1" s="1"/>
  <c r="AD1726" i="1"/>
  <c r="AE1726" i="1" s="1"/>
  <c r="AD3834" i="1"/>
  <c r="AE3834" i="1" s="1"/>
  <c r="AD5802" i="1"/>
  <c r="AE5802" i="1" s="1"/>
  <c r="AD3291" i="1"/>
  <c r="AE3291" i="1" s="1"/>
  <c r="AD5142" i="1"/>
  <c r="AE5142" i="1" s="1"/>
  <c r="AD5688" i="1"/>
  <c r="AE5688" i="1" s="1"/>
  <c r="AD3117" i="1"/>
  <c r="AE3117" i="1" s="1"/>
  <c r="AD3463" i="1"/>
  <c r="AE3463" i="1" s="1"/>
  <c r="AD5281" i="1"/>
  <c r="AE5281" i="1" s="1"/>
  <c r="AD1527" i="1"/>
  <c r="AE1527" i="1" s="1"/>
  <c r="AD4177" i="1"/>
  <c r="AE4177" i="1" s="1"/>
  <c r="AD3637" i="1"/>
  <c r="AE3637" i="1" s="1"/>
  <c r="AD3465" i="1"/>
  <c r="AE3465" i="1" s="1"/>
  <c r="AD5131" i="1"/>
  <c r="AE5131" i="1" s="1"/>
  <c r="AD1529" i="1"/>
  <c r="AE1529" i="1" s="1"/>
  <c r="AD3826" i="1"/>
  <c r="AE3826" i="1" s="1"/>
  <c r="AD5556" i="1"/>
  <c r="AE5556" i="1" s="1"/>
  <c r="AD4864" i="1"/>
  <c r="AE4864" i="1" s="1"/>
  <c r="AD4006" i="1"/>
  <c r="AE4006" i="1" s="1"/>
  <c r="AD2094" i="1"/>
  <c r="AE2094" i="1" s="1"/>
  <c r="AD4866" i="1"/>
  <c r="AE4866" i="1" s="1"/>
  <c r="AD5282" i="1"/>
  <c r="AE5282" i="1" s="1"/>
  <c r="AD4868" i="1"/>
  <c r="AE4868" i="1" s="1"/>
  <c r="AD3642" i="1"/>
  <c r="AE3642" i="1" s="1"/>
  <c r="AD4869" i="1"/>
  <c r="AE4869" i="1" s="1"/>
  <c r="AD4483" i="1"/>
  <c r="AE4483" i="1" s="1"/>
  <c r="AD5286" i="1"/>
  <c r="AE5286" i="1" s="1"/>
  <c r="AD3468" i="1"/>
  <c r="AE3468" i="1" s="1"/>
  <c r="AD5135" i="1"/>
  <c r="AE5135" i="1" s="1"/>
  <c r="AD4484" i="1"/>
  <c r="AE4484" i="1" s="1"/>
  <c r="AD5684" i="1"/>
  <c r="AE5684" i="1" s="1"/>
  <c r="AD4621" i="1"/>
  <c r="AE4621" i="1" s="1"/>
  <c r="AD5797" i="1"/>
  <c r="AE5797" i="1" s="1"/>
  <c r="AD4182" i="1"/>
  <c r="AE4182" i="1" s="1"/>
  <c r="AD5430" i="1"/>
  <c r="AE5430" i="1" s="1"/>
  <c r="AD5685" i="1"/>
  <c r="AE5685" i="1" s="1"/>
  <c r="AD5136" i="1"/>
  <c r="AE5136" i="1" s="1"/>
  <c r="AD3126" i="1"/>
  <c r="AE3126" i="1" s="1"/>
  <c r="AD4485" i="1"/>
  <c r="AE4485" i="1" s="1"/>
  <c r="AD5137" i="1"/>
  <c r="AE5137" i="1" s="1"/>
  <c r="AD3470" i="1"/>
  <c r="AE3470" i="1" s="1"/>
  <c r="AD3645" i="1"/>
  <c r="AE3645" i="1" s="1"/>
  <c r="AD5287" i="1"/>
  <c r="AE5287" i="1" s="1"/>
  <c r="AD942" i="1"/>
  <c r="AE942" i="1" s="1"/>
  <c r="AD4012" i="1"/>
  <c r="AE4012" i="1" s="1"/>
  <c r="AD4013" i="1"/>
  <c r="AE4013" i="1" s="1"/>
  <c r="AD3651" i="1"/>
  <c r="AE3651" i="1" s="1"/>
  <c r="AD4628" i="1"/>
  <c r="AE4628" i="1" s="1"/>
  <c r="AD5804" i="1"/>
  <c r="AE5804" i="1" s="1"/>
  <c r="AD4015" i="1"/>
  <c r="AE4015" i="1" s="1"/>
  <c r="AD5141" i="1"/>
  <c r="AE5141" i="1" s="1"/>
  <c r="AD3280" i="1"/>
  <c r="AE3280" i="1" s="1"/>
  <c r="AD5427" i="1"/>
  <c r="AE5427" i="1" s="1"/>
  <c r="AD4475" i="1"/>
  <c r="AE4475" i="1" s="1"/>
  <c r="AD5130" i="1"/>
  <c r="AE5130" i="1" s="1"/>
  <c r="AD1528" i="1"/>
  <c r="AE1528" i="1" s="1"/>
  <c r="AD3824" i="1"/>
  <c r="AE3824" i="1" s="1"/>
  <c r="AD3464" i="1"/>
  <c r="AE3464" i="1" s="1"/>
  <c r="AD4005" i="1"/>
  <c r="AE4005" i="1" s="1"/>
  <c r="AD4861" i="1"/>
  <c r="AE4861" i="1" s="1"/>
  <c r="AD4862" i="1"/>
  <c r="AE4862" i="1" s="1"/>
  <c r="AD3640" i="1"/>
  <c r="AE3640" i="1" s="1"/>
  <c r="AD1914" i="1"/>
  <c r="AE1914" i="1" s="1"/>
  <c r="AD5680" i="1"/>
  <c r="AE5680" i="1" s="1"/>
  <c r="AD4009" i="1"/>
  <c r="AE4009" i="1" s="1"/>
  <c r="AD4350" i="1"/>
  <c r="AE4350" i="1" s="1"/>
  <c r="AD5429" i="1"/>
  <c r="AE5429" i="1" s="1"/>
  <c r="AD3643" i="1"/>
  <c r="AE3643" i="1" s="1"/>
  <c r="AD5558" i="1"/>
  <c r="AE5558" i="1" s="1"/>
  <c r="AD2969" i="1"/>
  <c r="AE2969" i="1" s="1"/>
  <c r="AD5683" i="1"/>
  <c r="AE5683" i="1" s="1"/>
  <c r="AD3830" i="1"/>
  <c r="AE3830" i="1" s="1"/>
  <c r="AD5009" i="1"/>
  <c r="AE5009" i="1" s="1"/>
  <c r="AD5431" i="1"/>
  <c r="AE5431" i="1" s="1"/>
  <c r="AD3831" i="1"/>
  <c r="AE3831" i="1" s="1"/>
  <c r="AD3471" i="1"/>
  <c r="AE3471" i="1" s="1"/>
  <c r="AD3646" i="1"/>
  <c r="AE3646" i="1" s="1"/>
  <c r="AD5800" i="1"/>
  <c r="AE5800" i="1" s="1"/>
  <c r="AD5288" i="1"/>
  <c r="AE5288" i="1" s="1"/>
  <c r="AD4486" i="1"/>
  <c r="AE4486" i="1" s="1"/>
  <c r="AD4353" i="1"/>
  <c r="AE4353" i="1" s="1"/>
  <c r="AD4355" i="1"/>
  <c r="AE4355" i="1" s="1"/>
  <c r="AD4357" i="1"/>
  <c r="AE4357" i="1" s="1"/>
  <c r="AD2808" i="1"/>
  <c r="AE2808" i="1" s="1"/>
  <c r="AD4627" i="1"/>
  <c r="AE4627" i="1" s="1"/>
  <c r="AD4487" i="1"/>
  <c r="AE4487" i="1" s="1"/>
  <c r="AD5140" i="1"/>
  <c r="AE5140" i="1" s="1"/>
  <c r="AD4360" i="1"/>
  <c r="AE4360" i="1" s="1"/>
  <c r="AD5806" i="1"/>
  <c r="AE5806" i="1" s="1"/>
  <c r="AD5292" i="1"/>
  <c r="AE5292" i="1" s="1"/>
  <c r="AD4488" i="1"/>
  <c r="AE4488" i="1" s="1"/>
  <c r="AD3292" i="1"/>
  <c r="AE3292" i="1" s="1"/>
  <c r="AD4477" i="1"/>
  <c r="AE4477" i="1" s="1"/>
  <c r="AD5796" i="1"/>
  <c r="AE5796" i="1" s="1"/>
  <c r="AD4178" i="1"/>
  <c r="AE4178" i="1" s="1"/>
  <c r="AD2091" i="1"/>
  <c r="AE2091" i="1" s="1"/>
  <c r="AD565" i="1"/>
  <c r="AE565" i="1" s="1"/>
  <c r="AD4480" i="1"/>
  <c r="AE4480" i="1" s="1"/>
  <c r="AD4865" i="1"/>
  <c r="AE4865" i="1" s="1"/>
  <c r="AD4179" i="1"/>
  <c r="AE4179" i="1" s="1"/>
  <c r="AD1913" i="1"/>
  <c r="AE1913" i="1" s="1"/>
  <c r="AD5133" i="1"/>
  <c r="AE5133" i="1" s="1"/>
  <c r="AD4481" i="1"/>
  <c r="AE4481" i="1" s="1"/>
  <c r="AD4482" i="1"/>
  <c r="AE4482" i="1" s="1"/>
  <c r="AD5006" i="1"/>
  <c r="AE5006" i="1" s="1"/>
  <c r="AD3828" i="1"/>
  <c r="AE3828" i="1" s="1"/>
  <c r="AD5284" i="1"/>
  <c r="AE5284" i="1" s="1"/>
  <c r="AD4180" i="1"/>
  <c r="AE4180" i="1" s="1"/>
  <c r="AD5285" i="1"/>
  <c r="AE5285" i="1" s="1"/>
  <c r="AD4619" i="1"/>
  <c r="AE4619" i="1" s="1"/>
  <c r="AD3123" i="1"/>
  <c r="AE3123" i="1" s="1"/>
  <c r="AD5134" i="1"/>
  <c r="AE5134" i="1" s="1"/>
  <c r="AD3467" i="1"/>
  <c r="AE3467" i="1" s="1"/>
  <c r="AD3286" i="1"/>
  <c r="AE3286" i="1" s="1"/>
  <c r="AD1722" i="1"/>
  <c r="AE1722" i="1" s="1"/>
  <c r="AD4622" i="1"/>
  <c r="AE4622" i="1" s="1"/>
  <c r="AD2804" i="1"/>
  <c r="AE2804" i="1" s="1"/>
  <c r="AD5798" i="1"/>
  <c r="AE5798" i="1" s="1"/>
  <c r="AD4010" i="1"/>
  <c r="AE4010" i="1" s="1"/>
  <c r="AD5010" i="1"/>
  <c r="AE5010" i="1" s="1"/>
  <c r="AD2805" i="1"/>
  <c r="AE2805" i="1" s="1"/>
  <c r="AD4011" i="1"/>
  <c r="AE4011" i="1" s="1"/>
  <c r="AD5433" i="1"/>
  <c r="AE5433" i="1" s="1"/>
  <c r="AD3647" i="1"/>
  <c r="AE3647" i="1" s="1"/>
  <c r="AD4354" i="1"/>
  <c r="AE4354" i="1" s="1"/>
  <c r="AD1725" i="1"/>
  <c r="AE1725" i="1" s="1"/>
  <c r="AD4356" i="1"/>
  <c r="AE4356" i="1" s="1"/>
  <c r="AD3649" i="1"/>
  <c r="AE3649" i="1" s="1"/>
  <c r="AD5435" i="1"/>
  <c r="AE5435" i="1" s="1"/>
  <c r="AD3128" i="1"/>
  <c r="AE3128" i="1" s="1"/>
  <c r="AD5291" i="1"/>
  <c r="AE5291" i="1" s="1"/>
  <c r="AD5801" i="1"/>
  <c r="AE5801" i="1" s="1"/>
  <c r="AD5139" i="1"/>
  <c r="AE5139" i="1" s="1"/>
  <c r="AD3650" i="1"/>
  <c r="AE3650" i="1" s="1"/>
  <c r="AD3835" i="1"/>
  <c r="AE3835" i="1" s="1"/>
  <c r="AD5803" i="1"/>
  <c r="AE5803" i="1" s="1"/>
  <c r="AD2973" i="1"/>
  <c r="AE2973" i="1" s="1"/>
  <c r="AD5436" i="1"/>
  <c r="AE5436" i="1" s="1"/>
  <c r="AD3850" i="1"/>
  <c r="AE3850" i="1" s="1"/>
  <c r="AD3484" i="1"/>
  <c r="AE3484" i="1" s="1"/>
  <c r="AD3839" i="1"/>
  <c r="AE3839" i="1" s="1"/>
  <c r="AD4489" i="1"/>
  <c r="AE4489" i="1" s="1"/>
  <c r="AD5143" i="1"/>
  <c r="AE5143" i="1" s="1"/>
  <c r="AD5293" i="1"/>
  <c r="AE5293" i="1" s="1"/>
  <c r="AD4490" i="1"/>
  <c r="AE4490" i="1" s="1"/>
  <c r="AD3293" i="1"/>
  <c r="AE3293" i="1" s="1"/>
  <c r="AD4188" i="1"/>
  <c r="AE4188" i="1" s="1"/>
  <c r="AD5689" i="1"/>
  <c r="AE5689" i="1" s="1"/>
  <c r="AD4875" i="1"/>
  <c r="AE4875" i="1" s="1"/>
  <c r="AD5561" i="1"/>
  <c r="AE5561" i="1" s="1"/>
  <c r="AD5807" i="1"/>
  <c r="AE5807" i="1" s="1"/>
  <c r="AD4733" i="1"/>
  <c r="AE4733" i="1" s="1"/>
  <c r="AD4877" i="1"/>
  <c r="AE4877" i="1" s="1"/>
  <c r="AD5562" i="1"/>
  <c r="AE5562" i="1" s="1"/>
  <c r="AD5150" i="1"/>
  <c r="AE5150" i="1" s="1"/>
  <c r="AD4191" i="1"/>
  <c r="AE4191" i="1" s="1"/>
  <c r="AD4192" i="1"/>
  <c r="AE4192" i="1" s="1"/>
  <c r="AD4366" i="1"/>
  <c r="AE4366" i="1" s="1"/>
  <c r="AD5015" i="1"/>
  <c r="AE5015" i="1" s="1"/>
  <c r="AD4028" i="1"/>
  <c r="AE4028" i="1" s="1"/>
  <c r="AD4879" i="1"/>
  <c r="AE4879" i="1" s="1"/>
  <c r="AD4880" i="1"/>
  <c r="AE4880" i="1" s="1"/>
  <c r="AD4194" i="1"/>
  <c r="AE4194" i="1" s="1"/>
  <c r="AD1553" i="1"/>
  <c r="AE1553" i="1" s="1"/>
  <c r="AD4029" i="1"/>
  <c r="AE4029" i="1" s="1"/>
  <c r="AD3659" i="1"/>
  <c r="AE3659" i="1" s="1"/>
  <c r="AD5564" i="1"/>
  <c r="AE5564" i="1" s="1"/>
  <c r="AD3661" i="1"/>
  <c r="AE3661" i="1" s="1"/>
  <c r="AD3481" i="1"/>
  <c r="AE3481" i="1" s="1"/>
  <c r="AD5304" i="1"/>
  <c r="AE5304" i="1" s="1"/>
  <c r="AD1559" i="1"/>
  <c r="AE1559" i="1" s="1"/>
  <c r="AD5694" i="1"/>
  <c r="AE5694" i="1" s="1"/>
  <c r="AD4371" i="1"/>
  <c r="AE4371" i="1" s="1"/>
  <c r="AD3142" i="1"/>
  <c r="AE3142" i="1" s="1"/>
  <c r="AD3485" i="1"/>
  <c r="AE3485" i="1" s="1"/>
  <c r="AD5805" i="1"/>
  <c r="AE5805" i="1" s="1"/>
  <c r="AD3472" i="1"/>
  <c r="AE3472" i="1" s="1"/>
  <c r="AD4872" i="1"/>
  <c r="AE4872" i="1" s="1"/>
  <c r="AD4016" i="1"/>
  <c r="AE4016" i="1" s="1"/>
  <c r="AD4017" i="1"/>
  <c r="AE4017" i="1" s="1"/>
  <c r="AD4019" i="1"/>
  <c r="AE4019" i="1" s="1"/>
  <c r="AD4186" i="1"/>
  <c r="AE4186" i="1" s="1"/>
  <c r="AD2810" i="1"/>
  <c r="AE2810" i="1" s="1"/>
  <c r="AD4022" i="1"/>
  <c r="AE4022" i="1" s="1"/>
  <c r="AD3842" i="1"/>
  <c r="AE3842" i="1" s="1"/>
  <c r="AD3473" i="1"/>
  <c r="AE3473" i="1" s="1"/>
  <c r="AD3294" i="1"/>
  <c r="AE3294" i="1" s="1"/>
  <c r="AD3474" i="1"/>
  <c r="AE3474" i="1" s="1"/>
  <c r="AD4363" i="1"/>
  <c r="AE4363" i="1" s="1"/>
  <c r="AD5146" i="1"/>
  <c r="AE5146" i="1" s="1"/>
  <c r="AD5147" i="1"/>
  <c r="AE5147" i="1" s="1"/>
  <c r="AD3295" i="1"/>
  <c r="AE3295" i="1" s="1"/>
  <c r="AD4025" i="1"/>
  <c r="AE4025" i="1" s="1"/>
  <c r="AD4632" i="1"/>
  <c r="AE4632" i="1" s="1"/>
  <c r="AD4027" i="1"/>
  <c r="AE4027" i="1" s="1"/>
  <c r="AD5808" i="1"/>
  <c r="AE5808" i="1" s="1"/>
  <c r="AD5297" i="1"/>
  <c r="AE5297" i="1" s="1"/>
  <c r="AD5299" i="1"/>
  <c r="AE5299" i="1" s="1"/>
  <c r="AD5692" i="1"/>
  <c r="AE5692" i="1" s="1"/>
  <c r="AD4633" i="1"/>
  <c r="AE4633" i="1" s="1"/>
  <c r="AD3845" i="1"/>
  <c r="AE3845" i="1" s="1"/>
  <c r="AD4493" i="1"/>
  <c r="AE4493" i="1" s="1"/>
  <c r="AD5809" i="1"/>
  <c r="AE5809" i="1" s="1"/>
  <c r="AD4736" i="1"/>
  <c r="AE4736" i="1" s="1"/>
  <c r="AD5151" i="1"/>
  <c r="AE5151" i="1" s="1"/>
  <c r="AD5448" i="1"/>
  <c r="AE5448" i="1" s="1"/>
  <c r="AD4368" i="1"/>
  <c r="AE4368" i="1" s="1"/>
  <c r="AD3658" i="1"/>
  <c r="AE3658" i="1" s="1"/>
  <c r="AD4369" i="1"/>
  <c r="AE4369" i="1" s="1"/>
  <c r="AD5153" i="1"/>
  <c r="AE5153" i="1" s="1"/>
  <c r="AD4739" i="1"/>
  <c r="AE4739" i="1" s="1"/>
  <c r="AD4881" i="1"/>
  <c r="AE4881" i="1" s="1"/>
  <c r="AD4195" i="1"/>
  <c r="AE4195" i="1" s="1"/>
  <c r="AD4030" i="1"/>
  <c r="AE4030" i="1" s="1"/>
  <c r="AD4495" i="1"/>
  <c r="AE4495" i="1" s="1"/>
  <c r="AD4370" i="1"/>
  <c r="AE4370" i="1" s="1"/>
  <c r="AD3662" i="1"/>
  <c r="AE3662" i="1" s="1"/>
  <c r="AD3299" i="1"/>
  <c r="AE3299" i="1" s="1"/>
  <c r="AD4636" i="1"/>
  <c r="AE4636" i="1" s="1"/>
  <c r="AD4031" i="1"/>
  <c r="AE4031" i="1" s="1"/>
  <c r="AD5452" i="1"/>
  <c r="AE5452" i="1" s="1"/>
  <c r="AD1560" i="1"/>
  <c r="AE1560" i="1" s="1"/>
  <c r="AD4740" i="1"/>
  <c r="AE4740" i="1" s="1"/>
  <c r="AD3301" i="1"/>
  <c r="AE3301" i="1" s="1"/>
  <c r="AD5812" i="1"/>
  <c r="AE5812" i="1" s="1"/>
  <c r="AD5567" i="1"/>
  <c r="AE5567" i="1" s="1"/>
  <c r="AD1739" i="1"/>
  <c r="AE1739" i="1" s="1"/>
  <c r="AD3300" i="1"/>
  <c r="AE3300" i="1" s="1"/>
  <c r="AD4731" i="1"/>
  <c r="AE4731" i="1" s="1"/>
  <c r="AD4018" i="1"/>
  <c r="AE4018" i="1" s="1"/>
  <c r="AD4732" i="1"/>
  <c r="AE4732" i="1" s="1"/>
  <c r="AD3652" i="1"/>
  <c r="AE3652" i="1" s="1"/>
  <c r="AD4361" i="1"/>
  <c r="AE4361" i="1" s="1"/>
  <c r="AD4630" i="1"/>
  <c r="AE4630" i="1" s="1"/>
  <c r="AD4187" i="1"/>
  <c r="AE4187" i="1" s="1"/>
  <c r="AD5438" i="1"/>
  <c r="AE5438" i="1" s="1"/>
  <c r="AD5441" i="1"/>
  <c r="AE5441" i="1" s="1"/>
  <c r="AD4631" i="1"/>
  <c r="AE4631" i="1" s="1"/>
  <c r="AD4189" i="1"/>
  <c r="AE4189" i="1" s="1"/>
  <c r="AD582" i="1"/>
  <c r="AE582" i="1" s="1"/>
  <c r="AD5443" i="1"/>
  <c r="AE5443" i="1" s="1"/>
  <c r="AD5444" i="1"/>
  <c r="AE5444" i="1" s="1"/>
  <c r="AD2812" i="1"/>
  <c r="AE2812" i="1" s="1"/>
  <c r="AD1924" i="1"/>
  <c r="AE1924" i="1" s="1"/>
  <c r="AD4023" i="1"/>
  <c r="AE4023" i="1" s="1"/>
  <c r="AD4190" i="1"/>
  <c r="AE4190" i="1" s="1"/>
  <c r="AD4024" i="1"/>
  <c r="AE4024" i="1" s="1"/>
  <c r="AD3134" i="1"/>
  <c r="AE3134" i="1" s="1"/>
  <c r="AD4364" i="1"/>
  <c r="AE4364" i="1" s="1"/>
  <c r="AD3297" i="1"/>
  <c r="AE3297" i="1" s="1"/>
  <c r="AD4026" i="1"/>
  <c r="AE4026" i="1" s="1"/>
  <c r="AD5149" i="1"/>
  <c r="AE5149" i="1" s="1"/>
  <c r="AD5296" i="1"/>
  <c r="AE5296" i="1" s="1"/>
  <c r="AD5298" i="1"/>
  <c r="AE5298" i="1" s="1"/>
  <c r="AD5691" i="1"/>
  <c r="AE5691" i="1" s="1"/>
  <c r="AD3844" i="1"/>
  <c r="AE3844" i="1" s="1"/>
  <c r="AD3654" i="1"/>
  <c r="AE3654" i="1" s="1"/>
  <c r="AD2977" i="1"/>
  <c r="AE2977" i="1" s="1"/>
  <c r="AD4734" i="1"/>
  <c r="AE4734" i="1" s="1"/>
  <c r="AD4193" i="1"/>
  <c r="AE4193" i="1" s="1"/>
  <c r="AD4367" i="1"/>
  <c r="AE4367" i="1" s="1"/>
  <c r="AD5446" i="1"/>
  <c r="AE5446" i="1" s="1"/>
  <c r="AD3656" i="1"/>
  <c r="AE3656" i="1" s="1"/>
  <c r="AD4735" i="1"/>
  <c r="AE4735" i="1" s="1"/>
  <c r="AD5447" i="1"/>
  <c r="AE5447" i="1" s="1"/>
  <c r="AD2979" i="1"/>
  <c r="AE2979" i="1" s="1"/>
  <c r="AD3657" i="1"/>
  <c r="AE3657" i="1" s="1"/>
  <c r="AD5152" i="1"/>
  <c r="AE5152" i="1" s="1"/>
  <c r="AD4738" i="1"/>
  <c r="AE4738" i="1" s="1"/>
  <c r="AD3479" i="1"/>
  <c r="AE3479" i="1" s="1"/>
  <c r="AD1735" i="1"/>
  <c r="AE1735" i="1" s="1"/>
  <c r="AD3480" i="1"/>
  <c r="AE3480" i="1" s="1"/>
  <c r="AD5303" i="1"/>
  <c r="AE5303" i="1" s="1"/>
  <c r="AD1737" i="1"/>
  <c r="AE1737" i="1" s="1"/>
  <c r="AD1933" i="1"/>
  <c r="AE1933" i="1" s="1"/>
  <c r="AD4882" i="1"/>
  <c r="AE4882" i="1" s="1"/>
  <c r="AD5566" i="1"/>
  <c r="AE5566" i="1" s="1"/>
  <c r="AD3847" i="1"/>
  <c r="AE3847" i="1" s="1"/>
  <c r="AD4741" i="1"/>
  <c r="AE4741" i="1" s="1"/>
  <c r="AD5019" i="1"/>
  <c r="AE5019" i="1" s="1"/>
  <c r="AD4742" i="1"/>
  <c r="AE4742" i="1" s="1"/>
  <c r="AD3482" i="1"/>
  <c r="AE3482" i="1" s="1"/>
  <c r="AD5696" i="1"/>
  <c r="AE5696" i="1" s="1"/>
  <c r="AD4020" i="1"/>
  <c r="AE4020" i="1" s="1"/>
  <c r="AD5144" i="1"/>
  <c r="AE5144" i="1" s="1"/>
  <c r="AD5437" i="1"/>
  <c r="AE5437" i="1" s="1"/>
  <c r="AD5439" i="1"/>
  <c r="AE5439" i="1" s="1"/>
  <c r="AD5013" i="1"/>
  <c r="AE5013" i="1" s="1"/>
  <c r="AD4362" i="1"/>
  <c r="AE4362" i="1" s="1"/>
  <c r="AD5145" i="1"/>
  <c r="AE5145" i="1" s="1"/>
  <c r="AD5445" i="1"/>
  <c r="AE5445" i="1" s="1"/>
  <c r="AD5690" i="1"/>
  <c r="AE5690" i="1" s="1"/>
  <c r="AD4876" i="1"/>
  <c r="AE4876" i="1" s="1"/>
  <c r="AD3843" i="1"/>
  <c r="AE3843" i="1" s="1"/>
  <c r="AD5300" i="1"/>
  <c r="AE5300" i="1" s="1"/>
  <c r="AD5563" i="1"/>
  <c r="AE5563" i="1" s="1"/>
  <c r="AD2816" i="1"/>
  <c r="AE2816" i="1" s="1"/>
  <c r="AD1928" i="1"/>
  <c r="AE1928" i="1" s="1"/>
  <c r="AD5301" i="1"/>
  <c r="AE5301" i="1" s="1"/>
  <c r="AD5693" i="1"/>
  <c r="AE5693" i="1" s="1"/>
  <c r="AD5016" i="1"/>
  <c r="AE5016" i="1" s="1"/>
  <c r="AD4494" i="1"/>
  <c r="AE4494" i="1" s="1"/>
  <c r="AD3478" i="1"/>
  <c r="AE3478" i="1" s="1"/>
  <c r="AD1554" i="1"/>
  <c r="AE1554" i="1" s="1"/>
  <c r="AD5449" i="1"/>
  <c r="AE5449" i="1" s="1"/>
  <c r="AD3660" i="1"/>
  <c r="AE3660" i="1" s="1"/>
  <c r="AD5450" i="1"/>
  <c r="AE5450" i="1" s="1"/>
  <c r="AD5810" i="1"/>
  <c r="AE5810" i="1" s="1"/>
  <c r="AD4196" i="1"/>
  <c r="AE4196" i="1" s="1"/>
  <c r="AD1558" i="1"/>
  <c r="AE1558" i="1" s="1"/>
  <c r="AD5305" i="1"/>
  <c r="AE5305" i="1" s="1"/>
  <c r="AD3141" i="1"/>
  <c r="AE3141" i="1" s="1"/>
  <c r="AD5307" i="1"/>
  <c r="AE5307" i="1" s="1"/>
  <c r="AD5453" i="1"/>
  <c r="AE5453" i="1" s="1"/>
  <c r="AD5018" i="1"/>
  <c r="AE5018" i="1" s="1"/>
  <c r="AD4032" i="1"/>
  <c r="AE4032" i="1" s="1"/>
  <c r="AD3849" i="1"/>
  <c r="AE3849" i="1" s="1"/>
  <c r="AD5695" i="1"/>
  <c r="AE5695" i="1" s="1"/>
  <c r="AD5708" i="1"/>
  <c r="AE5708" i="1" s="1"/>
  <c r="AD5811" i="1"/>
  <c r="AE5811" i="1" s="1"/>
  <c r="AD3664" i="1"/>
  <c r="AE3664" i="1" s="1"/>
  <c r="AD3851" i="1"/>
  <c r="AE3851" i="1" s="1"/>
  <c r="AD5454" i="1"/>
  <c r="AE5454" i="1" s="1"/>
  <c r="AD5455" i="1"/>
  <c r="AE5455" i="1" s="1"/>
  <c r="AD4372" i="1"/>
  <c r="AE4372" i="1" s="1"/>
  <c r="AD4035" i="1"/>
  <c r="AE4035" i="1" s="1"/>
  <c r="AD5309" i="1"/>
  <c r="AE5309" i="1" s="1"/>
  <c r="AD5458" i="1"/>
  <c r="AE5458" i="1" s="1"/>
  <c r="AD5155" i="1"/>
  <c r="AE5155" i="1" s="1"/>
  <c r="AD5156" i="1"/>
  <c r="AE5156" i="1" s="1"/>
  <c r="AD5020" i="1"/>
  <c r="AE5020" i="1" s="1"/>
  <c r="AD5815" i="1"/>
  <c r="AE5815" i="1" s="1"/>
  <c r="AD4200" i="1"/>
  <c r="AE4200" i="1" s="1"/>
  <c r="AD4884" i="1"/>
  <c r="AE4884" i="1" s="1"/>
  <c r="AD4886" i="1"/>
  <c r="AE4886" i="1" s="1"/>
  <c r="AD4038" i="1"/>
  <c r="AE4038" i="1" s="1"/>
  <c r="AD4040" i="1"/>
  <c r="AE4040" i="1" s="1"/>
  <c r="AD5021" i="1"/>
  <c r="AE5021" i="1" s="1"/>
  <c r="AD5463" i="1"/>
  <c r="AE5463" i="1" s="1"/>
  <c r="AD4041" i="1"/>
  <c r="AE4041" i="1" s="1"/>
  <c r="AD3672" i="1"/>
  <c r="AE3672" i="1" s="1"/>
  <c r="AD4889" i="1"/>
  <c r="AE4889" i="1" s="1"/>
  <c r="AD5818" i="1"/>
  <c r="AE5818" i="1" s="1"/>
  <c r="AD3146" i="1"/>
  <c r="AE3146" i="1" s="1"/>
  <c r="AD3492" i="1"/>
  <c r="AE3492" i="1" s="1"/>
  <c r="AD5703" i="1"/>
  <c r="AE5703" i="1" s="1"/>
  <c r="AD4501" i="1"/>
  <c r="AE4501" i="1" s="1"/>
  <c r="AD3496" i="1"/>
  <c r="AE3496" i="1" s="1"/>
  <c r="AD4203" i="1"/>
  <c r="AE4203" i="1" s="1"/>
  <c r="AD5704" i="1"/>
  <c r="AE5704" i="1" s="1"/>
  <c r="AD5025" i="1"/>
  <c r="AE5025" i="1" s="1"/>
  <c r="AD4752" i="1"/>
  <c r="AE4752" i="1" s="1"/>
  <c r="AD4046" i="1"/>
  <c r="AE4046" i="1" s="1"/>
  <c r="AD3311" i="1"/>
  <c r="AE3311" i="1" s="1"/>
  <c r="AD3676" i="1"/>
  <c r="AE3676" i="1" s="1"/>
  <c r="AD4641" i="1"/>
  <c r="AE4641" i="1" s="1"/>
  <c r="AD3497" i="1"/>
  <c r="AE3497" i="1" s="1"/>
  <c r="AD5572" i="1"/>
  <c r="AE5572" i="1" s="1"/>
  <c r="AD3677" i="1"/>
  <c r="AE3677" i="1" s="1"/>
  <c r="AD5166" i="1"/>
  <c r="AE5166" i="1" s="1"/>
  <c r="AD2122" i="1"/>
  <c r="AE2122" i="1" s="1"/>
  <c r="AD4504" i="1"/>
  <c r="AE4504" i="1" s="1"/>
  <c r="AD4643" i="1"/>
  <c r="AE4643" i="1" s="1"/>
  <c r="AD5317" i="1"/>
  <c r="AE5317" i="1" s="1"/>
  <c r="AD5027" i="1"/>
  <c r="AE5027" i="1" s="1"/>
  <c r="AD4893" i="1"/>
  <c r="AE4893" i="1" s="1"/>
  <c r="AD4508" i="1"/>
  <c r="AE4508" i="1" s="1"/>
  <c r="AD4050" i="1"/>
  <c r="AE4050" i="1" s="1"/>
  <c r="AD4497" i="1"/>
  <c r="AE4497" i="1" s="1"/>
  <c r="AD4033" i="1"/>
  <c r="AE4033" i="1" s="1"/>
  <c r="AD3303" i="1"/>
  <c r="AE3303" i="1" s="1"/>
  <c r="AD5568" i="1"/>
  <c r="AE5568" i="1" s="1"/>
  <c r="AD5698" i="1"/>
  <c r="AE5698" i="1" s="1"/>
  <c r="AD5569" i="1"/>
  <c r="AE5569" i="1" s="1"/>
  <c r="AD3667" i="1"/>
  <c r="AE3667" i="1" s="1"/>
  <c r="AD4374" i="1"/>
  <c r="AE4374" i="1" s="1"/>
  <c r="AD3668" i="1"/>
  <c r="AE3668" i="1" s="1"/>
  <c r="AD4199" i="1"/>
  <c r="AE4199" i="1" s="1"/>
  <c r="AD5459" i="1"/>
  <c r="AE5459" i="1" s="1"/>
  <c r="AD5312" i="1"/>
  <c r="AE5312" i="1" s="1"/>
  <c r="AD5570" i="1"/>
  <c r="AE5570" i="1" s="1"/>
  <c r="AD5461" i="1"/>
  <c r="AE5461" i="1" s="1"/>
  <c r="AD5701" i="1"/>
  <c r="AE5701" i="1" s="1"/>
  <c r="AD4638" i="1"/>
  <c r="AE4638" i="1" s="1"/>
  <c r="AD4201" i="1"/>
  <c r="AE4201" i="1" s="1"/>
  <c r="AD4887" i="1"/>
  <c r="AE4887" i="1" s="1"/>
  <c r="AD4746" i="1"/>
  <c r="AE4746" i="1" s="1"/>
  <c r="AD4747" i="1"/>
  <c r="AE4747" i="1" s="1"/>
  <c r="AD1750" i="1"/>
  <c r="AE1750" i="1" s="1"/>
  <c r="AD3490" i="1"/>
  <c r="AE3490" i="1" s="1"/>
  <c r="AD5464" i="1"/>
  <c r="AE5464" i="1" s="1"/>
  <c r="AD5702" i="1"/>
  <c r="AE5702" i="1" s="1"/>
  <c r="AD1374" i="1"/>
  <c r="AE1374" i="1" s="1"/>
  <c r="AD4204" i="1"/>
  <c r="AE4204" i="1" s="1"/>
  <c r="AD4642" i="1"/>
  <c r="AE4642" i="1" s="1"/>
  <c r="AD3498" i="1"/>
  <c r="AE3498" i="1" s="1"/>
  <c r="AD2830" i="1"/>
  <c r="AE2830" i="1" s="1"/>
  <c r="AD4754" i="1"/>
  <c r="AE4754" i="1" s="1"/>
  <c r="AD5465" i="1"/>
  <c r="AE5465" i="1" s="1"/>
  <c r="AD3150" i="1"/>
  <c r="AE3150" i="1" s="1"/>
  <c r="AD4505" i="1"/>
  <c r="AE4505" i="1" s="1"/>
  <c r="AD4506" i="1"/>
  <c r="AE4506" i="1" s="1"/>
  <c r="AD3152" i="1"/>
  <c r="AE3152" i="1" s="1"/>
  <c r="AD4644" i="1"/>
  <c r="AE4644" i="1" s="1"/>
  <c r="AD2125" i="1"/>
  <c r="AE2125" i="1" s="1"/>
  <c r="AD5029" i="1"/>
  <c r="AE5029" i="1" s="1"/>
  <c r="AD3665" i="1"/>
  <c r="AE3665" i="1" s="1"/>
  <c r="AD1160" i="1"/>
  <c r="AE1160" i="1" s="1"/>
  <c r="AD5697" i="1"/>
  <c r="AE5697" i="1" s="1"/>
  <c r="AD5154" i="1"/>
  <c r="AE5154" i="1" s="1"/>
  <c r="AD5457" i="1"/>
  <c r="AE5457" i="1" s="1"/>
  <c r="AD3853" i="1"/>
  <c r="AE3853" i="1" s="1"/>
  <c r="AD5814" i="1"/>
  <c r="AE5814" i="1" s="1"/>
  <c r="AD4883" i="1"/>
  <c r="AE4883" i="1" s="1"/>
  <c r="AD3145" i="1"/>
  <c r="AE3145" i="1" s="1"/>
  <c r="AD5816" i="1"/>
  <c r="AE5816" i="1" s="1"/>
  <c r="AD3305" i="1"/>
  <c r="AE3305" i="1" s="1"/>
  <c r="AD1743" i="1"/>
  <c r="AE1743" i="1" s="1"/>
  <c r="AD3669" i="1"/>
  <c r="AE3669" i="1" s="1"/>
  <c r="AD1940" i="1"/>
  <c r="AE1940" i="1" s="1"/>
  <c r="AD3486" i="1"/>
  <c r="AE3486" i="1" s="1"/>
  <c r="AD3487" i="1"/>
  <c r="AE3487" i="1" s="1"/>
  <c r="AD5313" i="1"/>
  <c r="AE5313" i="1" s="1"/>
  <c r="AD3488" i="1"/>
  <c r="AE3488" i="1" s="1"/>
  <c r="AD3670" i="1"/>
  <c r="AE3670" i="1" s="1"/>
  <c r="AD5315" i="1"/>
  <c r="AE5315" i="1" s="1"/>
  <c r="AD5022" i="1"/>
  <c r="AE5022" i="1" s="1"/>
  <c r="AD3671" i="1"/>
  <c r="AE3671" i="1" s="1"/>
  <c r="AD4748" i="1"/>
  <c r="AE4748" i="1" s="1"/>
  <c r="AD3855" i="1"/>
  <c r="AE3855" i="1" s="1"/>
  <c r="AD5158" i="1"/>
  <c r="AE5158" i="1" s="1"/>
  <c r="AD4500" i="1"/>
  <c r="AE4500" i="1" s="1"/>
  <c r="AD3856" i="1"/>
  <c r="AE3856" i="1" s="1"/>
  <c r="AD5160" i="1"/>
  <c r="AE5160" i="1" s="1"/>
  <c r="AD3147" i="1"/>
  <c r="AE3147" i="1" s="1"/>
  <c r="AD5819" i="1"/>
  <c r="AE5819" i="1" s="1"/>
  <c r="AD4377" i="1"/>
  <c r="AE4377" i="1" s="1"/>
  <c r="AD4751" i="1"/>
  <c r="AE4751" i="1" s="1"/>
  <c r="AD3674" i="1"/>
  <c r="AE3674" i="1" s="1"/>
  <c r="AD5163" i="1"/>
  <c r="AE5163" i="1" s="1"/>
  <c r="AD4502" i="1"/>
  <c r="AE4502" i="1" s="1"/>
  <c r="AD4503" i="1"/>
  <c r="AE4503" i="1" s="1"/>
  <c r="AD3148" i="1"/>
  <c r="AE3148" i="1" s="1"/>
  <c r="AD5571" i="1"/>
  <c r="AE5571" i="1" s="1"/>
  <c r="AD4753" i="1"/>
  <c r="AE4753" i="1" s="1"/>
  <c r="AD4047" i="1"/>
  <c r="AE4047" i="1" s="1"/>
  <c r="AD2989" i="1"/>
  <c r="AE2989" i="1" s="1"/>
  <c r="AD5705" i="1"/>
  <c r="AE5705" i="1" s="1"/>
  <c r="AD2990" i="1"/>
  <c r="AE2990" i="1" s="1"/>
  <c r="AD3499" i="1"/>
  <c r="AE3499" i="1" s="1"/>
  <c r="AD5026" i="1"/>
  <c r="AE5026" i="1" s="1"/>
  <c r="AD4048" i="1"/>
  <c r="AE4048" i="1" s="1"/>
  <c r="AD5573" i="1"/>
  <c r="AE5573" i="1" s="1"/>
  <c r="AD5028" i="1"/>
  <c r="AE5028" i="1" s="1"/>
  <c r="AD5575" i="1"/>
  <c r="AE5575" i="1" s="1"/>
  <c r="AD4894" i="1"/>
  <c r="AE4894" i="1" s="1"/>
  <c r="AD3315" i="1"/>
  <c r="AE3315" i="1" s="1"/>
  <c r="AD3666" i="1"/>
  <c r="AE3666" i="1" s="1"/>
  <c r="AD4373" i="1"/>
  <c r="AE4373" i="1" s="1"/>
  <c r="AD1740" i="1"/>
  <c r="AE1740" i="1" s="1"/>
  <c r="AD5699" i="1"/>
  <c r="AE5699" i="1" s="1"/>
  <c r="AD4036" i="1"/>
  <c r="AE4036" i="1" s="1"/>
  <c r="AD5813" i="1"/>
  <c r="AE5813" i="1" s="1"/>
  <c r="AD5700" i="1"/>
  <c r="AE5700" i="1" s="1"/>
  <c r="AD5310" i="1"/>
  <c r="AE5310" i="1" s="1"/>
  <c r="AD3144" i="1"/>
  <c r="AE3144" i="1" s="1"/>
  <c r="AD5311" i="1"/>
  <c r="AE5311" i="1" s="1"/>
  <c r="AD1165" i="1"/>
  <c r="AE1165" i="1" s="1"/>
  <c r="AD4037" i="1"/>
  <c r="AE4037" i="1" s="1"/>
  <c r="AD4743" i="1"/>
  <c r="AE4743" i="1" s="1"/>
  <c r="AD5817" i="1"/>
  <c r="AE5817" i="1" s="1"/>
  <c r="AD4885" i="1"/>
  <c r="AE4885" i="1" s="1"/>
  <c r="AD4498" i="1"/>
  <c r="AE4498" i="1" s="1"/>
  <c r="AD5462" i="1"/>
  <c r="AE5462" i="1" s="1"/>
  <c r="AD4744" i="1"/>
  <c r="AE4744" i="1" s="1"/>
  <c r="AD4639" i="1"/>
  <c r="AE4639" i="1" s="1"/>
  <c r="AD3854" i="1"/>
  <c r="AE3854" i="1" s="1"/>
  <c r="AD4499" i="1"/>
  <c r="AE4499" i="1" s="1"/>
  <c r="AD5316" i="1"/>
  <c r="AE5316" i="1" s="1"/>
  <c r="AD2826" i="1"/>
  <c r="AE2826" i="1" s="1"/>
  <c r="AD4375" i="1"/>
  <c r="AE4375" i="1" s="1"/>
  <c r="AD282" i="1"/>
  <c r="AE282" i="1" s="1"/>
  <c r="AD4888" i="1"/>
  <c r="AE4888" i="1" s="1"/>
  <c r="AD4749" i="1"/>
  <c r="AE4749" i="1" s="1"/>
  <c r="AD3491" i="1"/>
  <c r="AE3491" i="1" s="1"/>
  <c r="AD4750" i="1"/>
  <c r="AE4750" i="1" s="1"/>
  <c r="AD4202" i="1"/>
  <c r="AE4202" i="1" s="1"/>
  <c r="AD3493" i="1"/>
  <c r="AE3493" i="1" s="1"/>
  <c r="AD4640" i="1"/>
  <c r="AE4640" i="1" s="1"/>
  <c r="AD781" i="1"/>
  <c r="AE781" i="1" s="1"/>
  <c r="AD4044" i="1"/>
  <c r="AE4044" i="1" s="1"/>
  <c r="AD3309" i="1"/>
  <c r="AE3309" i="1" s="1"/>
  <c r="AD5164" i="1"/>
  <c r="AE5164" i="1" s="1"/>
  <c r="AD3675" i="1"/>
  <c r="AE3675" i="1" s="1"/>
  <c r="AD5706" i="1"/>
  <c r="AE5706" i="1" s="1"/>
  <c r="AD5707" i="1"/>
  <c r="AE5707" i="1" s="1"/>
  <c r="AD3313" i="1"/>
  <c r="AE3313" i="1" s="1"/>
  <c r="AD1951" i="1"/>
  <c r="AE1951" i="1" s="1"/>
  <c r="AD3500" i="1"/>
  <c r="AE3500" i="1" s="1"/>
  <c r="AD5167" i="1"/>
  <c r="AE5167" i="1" s="1"/>
  <c r="AD5574" i="1"/>
  <c r="AE5574" i="1" s="1"/>
  <c r="AD3314" i="1"/>
  <c r="AE3314" i="1" s="1"/>
  <c r="AD3873" i="1"/>
  <c r="AE3873" i="1" s="1"/>
  <c r="AD3876" i="1"/>
  <c r="AE3876" i="1" s="1"/>
  <c r="AD5576" i="1"/>
  <c r="AE5576" i="1" s="1"/>
  <c r="AD4379" i="1"/>
  <c r="AE4379" i="1" s="1"/>
  <c r="AD3319" i="1"/>
  <c r="AE3319" i="1" s="1"/>
  <c r="AD3502" i="1"/>
  <c r="AE3502" i="1" s="1"/>
  <c r="AD5822" i="1"/>
  <c r="AE5822" i="1" s="1"/>
  <c r="AD1765" i="1"/>
  <c r="AE1765" i="1" s="1"/>
  <c r="AD5823" i="1"/>
  <c r="AE5823" i="1" s="1"/>
  <c r="AD4896" i="1"/>
  <c r="AE4896" i="1" s="1"/>
  <c r="AD3322" i="1"/>
  <c r="AE3322" i="1" s="1"/>
  <c r="AD3862" i="1"/>
  <c r="AE3862" i="1" s="1"/>
  <c r="AD5171" i="1"/>
  <c r="AE5171" i="1" s="1"/>
  <c r="AD4645" i="1"/>
  <c r="AE4645" i="1" s="1"/>
  <c r="AD5322" i="1"/>
  <c r="AE5322" i="1" s="1"/>
  <c r="AD4898" i="1"/>
  <c r="AE4898" i="1" s="1"/>
  <c r="AD5323" i="1"/>
  <c r="AE5323" i="1" s="1"/>
  <c r="AD4380" i="1"/>
  <c r="AE4380" i="1" s="1"/>
  <c r="AD4760" i="1"/>
  <c r="AE4760" i="1" s="1"/>
  <c r="AD3865" i="1"/>
  <c r="AE3865" i="1" s="1"/>
  <c r="AD4381" i="1"/>
  <c r="AE4381" i="1" s="1"/>
  <c r="AD5712" i="1"/>
  <c r="AE5712" i="1" s="1"/>
  <c r="AD5828" i="1"/>
  <c r="AE5828" i="1" s="1"/>
  <c r="AD5830" i="1"/>
  <c r="AE5830" i="1" s="1"/>
  <c r="AD3687" i="1"/>
  <c r="AE3687" i="1" s="1"/>
  <c r="AD2838" i="1"/>
  <c r="AE2838" i="1" s="1"/>
  <c r="AD5715" i="1"/>
  <c r="AE5715" i="1" s="1"/>
  <c r="AD3866" i="1"/>
  <c r="AE3866" i="1" s="1"/>
  <c r="AD4215" i="1"/>
  <c r="AE4215" i="1" s="1"/>
  <c r="AD5579" i="1"/>
  <c r="AE5579" i="1" s="1"/>
  <c r="AD4057" i="1"/>
  <c r="AE4057" i="1" s="1"/>
  <c r="AD5325" i="1"/>
  <c r="AE5325" i="1" s="1"/>
  <c r="AD4764" i="1"/>
  <c r="AE4764" i="1" s="1"/>
  <c r="AD2997" i="1"/>
  <c r="AE2997" i="1" s="1"/>
  <c r="AD1964" i="1"/>
  <c r="AE1964" i="1" s="1"/>
  <c r="AD3867" i="1"/>
  <c r="AE3867" i="1" s="1"/>
  <c r="AD4650" i="1"/>
  <c r="AE4650" i="1" s="1"/>
  <c r="AD4515" i="1"/>
  <c r="AE4515" i="1" s="1"/>
  <c r="AD5581" i="1"/>
  <c r="AE5581" i="1" s="1"/>
  <c r="AD3690" i="1"/>
  <c r="AE3690" i="1" s="1"/>
  <c r="AD5831" i="1"/>
  <c r="AE5831" i="1" s="1"/>
  <c r="AD4902" i="1"/>
  <c r="AE4902" i="1" s="1"/>
  <c r="AD5832" i="1"/>
  <c r="AE5832" i="1" s="1"/>
  <c r="AD5040" i="1"/>
  <c r="AE5040" i="1" s="1"/>
  <c r="AD5329" i="1"/>
  <c r="AE5329" i="1" s="1"/>
  <c r="AD3871" i="1"/>
  <c r="AE3871" i="1" s="1"/>
  <c r="AD2999" i="1"/>
  <c r="AE2999" i="1" s="1"/>
  <c r="AD3164" i="1"/>
  <c r="AE3164" i="1" s="1"/>
  <c r="AD4766" i="1"/>
  <c r="AE4766" i="1" s="1"/>
  <c r="AD4755" i="1"/>
  <c r="AE4755" i="1" s="1"/>
  <c r="AD3680" i="1"/>
  <c r="AE3680" i="1" s="1"/>
  <c r="AD3153" i="1"/>
  <c r="AE3153" i="1" s="1"/>
  <c r="AD5030" i="1"/>
  <c r="AE5030" i="1" s="1"/>
  <c r="AD5031" i="1"/>
  <c r="AE5031" i="1" s="1"/>
  <c r="AD4756" i="1"/>
  <c r="AE4756" i="1" s="1"/>
  <c r="AD5319" i="1"/>
  <c r="AE5319" i="1" s="1"/>
  <c r="AD5466" i="1"/>
  <c r="AE5466" i="1" s="1"/>
  <c r="AD4510" i="1"/>
  <c r="AE4510" i="1" s="1"/>
  <c r="AD5321" i="1"/>
  <c r="AE5321" i="1" s="1"/>
  <c r="AD3323" i="1"/>
  <c r="AE3323" i="1" s="1"/>
  <c r="AD5824" i="1"/>
  <c r="AE5824" i="1" s="1"/>
  <c r="AD5825" i="1"/>
  <c r="AE5825" i="1" s="1"/>
  <c r="AD5168" i="1"/>
  <c r="AE5168" i="1" s="1"/>
  <c r="AD5577" i="1"/>
  <c r="AE5577" i="1" s="1"/>
  <c r="AD5170" i="1"/>
  <c r="AE5170" i="1" s="1"/>
  <c r="AD4897" i="1"/>
  <c r="AE4897" i="1" s="1"/>
  <c r="AD5710" i="1"/>
  <c r="AE5710" i="1" s="1"/>
  <c r="AD3864" i="1"/>
  <c r="AE3864" i="1" s="1"/>
  <c r="AD5032" i="1"/>
  <c r="AE5032" i="1" s="1"/>
  <c r="AD3685" i="1"/>
  <c r="AE3685" i="1" s="1"/>
  <c r="AD5711" i="1"/>
  <c r="AE5711" i="1" s="1"/>
  <c r="AD5713" i="1"/>
  <c r="AE5713" i="1" s="1"/>
  <c r="AD5578" i="1"/>
  <c r="AE5578" i="1" s="1"/>
  <c r="AD3510" i="1"/>
  <c r="AE3510" i="1" s="1"/>
  <c r="AD4762" i="1"/>
  <c r="AE4762" i="1" s="1"/>
  <c r="AD5176" i="1"/>
  <c r="AE5176" i="1" s="1"/>
  <c r="AD5580" i="1"/>
  <c r="AE5580" i="1" s="1"/>
  <c r="AD4513" i="1"/>
  <c r="AE4513" i="1" s="1"/>
  <c r="AD4058" i="1"/>
  <c r="AE4058" i="1" s="1"/>
  <c r="AD5037" i="1"/>
  <c r="AE5037" i="1" s="1"/>
  <c r="AD5470" i="1"/>
  <c r="AE5470" i="1" s="1"/>
  <c r="AD4901" i="1"/>
  <c r="AE4901" i="1" s="1"/>
  <c r="AD3869" i="1"/>
  <c r="AE3869" i="1" s="1"/>
  <c r="AD5038" i="1"/>
  <c r="AE5038" i="1" s="1"/>
  <c r="AD3870" i="1"/>
  <c r="AE3870" i="1" s="1"/>
  <c r="AD4652" i="1"/>
  <c r="AE4652" i="1" s="1"/>
  <c r="AD5718" i="1"/>
  <c r="AE5718" i="1" s="1"/>
  <c r="AD5473" i="1"/>
  <c r="AE5473" i="1" s="1"/>
  <c r="AD3877" i="1"/>
  <c r="AE3877" i="1" s="1"/>
  <c r="AD5821" i="1"/>
  <c r="AE5821" i="1" s="1"/>
  <c r="AD4207" i="1"/>
  <c r="AE4207" i="1" s="1"/>
  <c r="AD3859" i="1"/>
  <c r="AE3859" i="1" s="1"/>
  <c r="AD4208" i="1"/>
  <c r="AE4208" i="1" s="1"/>
  <c r="AD3317" i="1"/>
  <c r="AE3317" i="1" s="1"/>
  <c r="AD3503" i="1"/>
  <c r="AE3503" i="1" s="1"/>
  <c r="AD3860" i="1"/>
  <c r="AE3860" i="1" s="1"/>
  <c r="AD4211" i="1"/>
  <c r="AE4211" i="1" s="1"/>
  <c r="AD4895" i="1"/>
  <c r="AE4895" i="1" s="1"/>
  <c r="AD3861" i="1"/>
  <c r="AE3861" i="1" s="1"/>
  <c r="AD3682" i="1"/>
  <c r="AE3682" i="1" s="1"/>
  <c r="AD4053" i="1"/>
  <c r="AE4053" i="1" s="1"/>
  <c r="AD3863" i="1"/>
  <c r="AE3863" i="1" s="1"/>
  <c r="AD1957" i="1"/>
  <c r="AE1957" i="1" s="1"/>
  <c r="AD4382" i="1"/>
  <c r="AE4382" i="1" s="1"/>
  <c r="AD3509" i="1"/>
  <c r="AE3509" i="1" s="1"/>
  <c r="AD4512" i="1"/>
  <c r="AE4512" i="1" s="1"/>
  <c r="AD4899" i="1"/>
  <c r="AE4899" i="1" s="1"/>
  <c r="AD4647" i="1"/>
  <c r="AE4647" i="1" s="1"/>
  <c r="AD5468" i="1"/>
  <c r="AE5468" i="1" s="1"/>
  <c r="AD5469" i="1"/>
  <c r="AE5469" i="1" s="1"/>
  <c r="AD4763" i="1"/>
  <c r="AE4763" i="1" s="1"/>
  <c r="AD5034" i="1"/>
  <c r="AE5034" i="1" s="1"/>
  <c r="AD4383" i="1"/>
  <c r="AE4383" i="1" s="1"/>
  <c r="AD4765" i="1"/>
  <c r="AE4765" i="1" s="1"/>
  <c r="AD1776" i="1"/>
  <c r="AE1776" i="1" s="1"/>
  <c r="AD5036" i="1"/>
  <c r="AE5036" i="1" s="1"/>
  <c r="AD3330" i="1"/>
  <c r="AE3330" i="1" s="1"/>
  <c r="AD4900" i="1"/>
  <c r="AE4900" i="1" s="1"/>
  <c r="AD5177" i="1"/>
  <c r="AE5177" i="1" s="1"/>
  <c r="AD5472" i="1"/>
  <c r="AE5472" i="1" s="1"/>
  <c r="AD5178" i="1"/>
  <c r="AE5178" i="1" s="1"/>
  <c r="AD4903" i="1"/>
  <c r="AE4903" i="1" s="1"/>
  <c r="AD4389" i="1"/>
  <c r="AE4389" i="1" s="1"/>
  <c r="AD4218" i="1"/>
  <c r="AE4218" i="1" s="1"/>
  <c r="AD3163" i="1"/>
  <c r="AE3163" i="1" s="1"/>
  <c r="AD3872" i="1"/>
  <c r="AE3872" i="1" s="1"/>
  <c r="AD5834" i="1"/>
  <c r="AE5834" i="1" s="1"/>
  <c r="AD4061" i="1"/>
  <c r="AE4061" i="1" s="1"/>
  <c r="AD3501" i="1"/>
  <c r="AE3501" i="1" s="1"/>
  <c r="AD5318" i="1"/>
  <c r="AE5318" i="1" s="1"/>
  <c r="AD3504" i="1"/>
  <c r="AE3504" i="1" s="1"/>
  <c r="AD3155" i="1"/>
  <c r="AE3155" i="1" s="1"/>
  <c r="AD3156" i="1"/>
  <c r="AE3156" i="1" s="1"/>
  <c r="AD4051" i="1"/>
  <c r="AE4051" i="1" s="1"/>
  <c r="AD2833" i="1"/>
  <c r="AE2833" i="1" s="1"/>
  <c r="AD5320" i="1"/>
  <c r="AE5320" i="1" s="1"/>
  <c r="AD3505" i="1"/>
  <c r="AE3505" i="1" s="1"/>
  <c r="AD4757" i="1"/>
  <c r="AE4757" i="1" s="1"/>
  <c r="AD4758" i="1"/>
  <c r="AE4758" i="1" s="1"/>
  <c r="AD5169" i="1"/>
  <c r="AE5169" i="1" s="1"/>
  <c r="AD3507" i="1"/>
  <c r="AE3507" i="1" s="1"/>
  <c r="AD5827" i="1"/>
  <c r="AE5827" i="1" s="1"/>
  <c r="AD4213" i="1"/>
  <c r="AE4213" i="1" s="1"/>
  <c r="AD3684" i="1"/>
  <c r="AE3684" i="1" s="1"/>
  <c r="AD4055" i="1"/>
  <c r="AE4055" i="1" s="1"/>
  <c r="AD3686" i="1"/>
  <c r="AE3686" i="1" s="1"/>
  <c r="AD5172" i="1"/>
  <c r="AE5172" i="1" s="1"/>
  <c r="AD5173" i="1"/>
  <c r="AE5173" i="1" s="1"/>
  <c r="AD5829" i="1"/>
  <c r="AE5829" i="1" s="1"/>
  <c r="AD5324" i="1"/>
  <c r="AE5324" i="1" s="1"/>
  <c r="AD5174" i="1"/>
  <c r="AE5174" i="1" s="1"/>
  <c r="AD5714" i="1"/>
  <c r="AE5714" i="1" s="1"/>
  <c r="AD2133" i="1"/>
  <c r="AE2133" i="1" s="1"/>
  <c r="AD5033" i="1"/>
  <c r="AE5033" i="1" s="1"/>
  <c r="AD3688" i="1"/>
  <c r="AE3688" i="1" s="1"/>
  <c r="AD2994" i="1"/>
  <c r="AE2994" i="1" s="1"/>
  <c r="AD2996" i="1"/>
  <c r="AE2996" i="1" s="1"/>
  <c r="AD3328" i="1"/>
  <c r="AE3328" i="1" s="1"/>
  <c r="AD5035" i="1"/>
  <c r="AE5035" i="1" s="1"/>
  <c r="AD4514" i="1"/>
  <c r="AE4514" i="1" s="1"/>
  <c r="AD4385" i="1"/>
  <c r="AE4385" i="1" s="1"/>
  <c r="AD5471" i="1"/>
  <c r="AE5471" i="1" s="1"/>
  <c r="AD4387" i="1"/>
  <c r="AE4387" i="1" s="1"/>
  <c r="AD3868" i="1"/>
  <c r="AE3868" i="1" s="1"/>
  <c r="AD5716" i="1"/>
  <c r="AE5716" i="1" s="1"/>
  <c r="AD5328" i="1"/>
  <c r="AE5328" i="1" s="1"/>
  <c r="AD4651" i="1"/>
  <c r="AE4651" i="1" s="1"/>
  <c r="AD1965" i="1"/>
  <c r="AE1965" i="1" s="1"/>
  <c r="AD4217" i="1"/>
  <c r="AE4217" i="1" s="1"/>
  <c r="AD5717" i="1"/>
  <c r="AE5717" i="1" s="1"/>
  <c r="AD3514" i="1"/>
  <c r="AE3514" i="1" s="1"/>
  <c r="AD5833" i="1"/>
  <c r="AE5833" i="1" s="1"/>
  <c r="AD4219" i="1"/>
  <c r="AE4219" i="1" s="1"/>
  <c r="AD4390" i="1"/>
  <c r="AE4390" i="1" s="1"/>
  <c r="AD3332" i="1"/>
  <c r="AE3332" i="1" s="1"/>
  <c r="AD2846" i="1"/>
  <c r="AE2846" i="1" s="1"/>
  <c r="AD3695" i="1"/>
  <c r="AE3695" i="1" s="1"/>
  <c r="AD3878" i="1"/>
  <c r="AE3878" i="1" s="1"/>
  <c r="AD3516" i="1"/>
  <c r="AE3516" i="1" s="1"/>
  <c r="AD4220" i="1"/>
  <c r="AE4220" i="1" s="1"/>
  <c r="AD4770" i="1"/>
  <c r="AE4770" i="1" s="1"/>
  <c r="AD3881" i="1"/>
  <c r="AE3881" i="1" s="1"/>
  <c r="AD4064" i="1"/>
  <c r="AE4064" i="1" s="1"/>
  <c r="AD4221" i="1"/>
  <c r="AE4221" i="1" s="1"/>
  <c r="AD3166" i="1"/>
  <c r="AE3166" i="1" s="1"/>
  <c r="AD5475" i="1"/>
  <c r="AE5475" i="1" s="1"/>
  <c r="AD4395" i="1"/>
  <c r="AE4395" i="1" s="1"/>
  <c r="AD3167" i="1"/>
  <c r="AE3167" i="1" s="1"/>
  <c r="AD5330" i="1"/>
  <c r="AE5330" i="1" s="1"/>
  <c r="AD4519" i="1"/>
  <c r="AE4519" i="1" s="1"/>
  <c r="AD4771" i="1"/>
  <c r="AE4771" i="1" s="1"/>
  <c r="AD3005" i="1"/>
  <c r="AE3005" i="1" s="1"/>
  <c r="AD4906" i="1"/>
  <c r="AE4906" i="1" s="1"/>
  <c r="AD5476" i="1"/>
  <c r="AE5476" i="1" s="1"/>
  <c r="AD4224" i="1"/>
  <c r="AE4224" i="1" s="1"/>
  <c r="AD5719" i="1"/>
  <c r="AE5719" i="1" s="1"/>
  <c r="AD1788" i="1"/>
  <c r="AE1788" i="1" s="1"/>
  <c r="AD4910" i="1"/>
  <c r="AE4910" i="1" s="1"/>
  <c r="AD4069" i="1"/>
  <c r="AE4069" i="1" s="1"/>
  <c r="AD5185" i="1"/>
  <c r="AE5185" i="1" s="1"/>
  <c r="AD2853" i="1"/>
  <c r="AE2853" i="1" s="1"/>
  <c r="AD4776" i="1"/>
  <c r="AE4776" i="1" s="1"/>
  <c r="AD4520" i="1"/>
  <c r="AE4520" i="1" s="1"/>
  <c r="AD3338" i="1"/>
  <c r="AE3338" i="1" s="1"/>
  <c r="AD3702" i="1"/>
  <c r="AE3702" i="1" s="1"/>
  <c r="AD3887" i="1"/>
  <c r="AE3887" i="1" s="1"/>
  <c r="AD3525" i="1"/>
  <c r="AE3525" i="1" s="1"/>
  <c r="AD3526" i="1"/>
  <c r="AE3526" i="1" s="1"/>
  <c r="AD2855" i="1"/>
  <c r="AE2855" i="1" s="1"/>
  <c r="AD3527" i="1"/>
  <c r="AE3527" i="1" s="1"/>
  <c r="AD3530" i="1"/>
  <c r="AE3530" i="1" s="1"/>
  <c r="AD3703" i="1"/>
  <c r="AE3703" i="1" s="1"/>
  <c r="AD4402" i="1"/>
  <c r="AE4402" i="1" s="1"/>
  <c r="AD5592" i="1"/>
  <c r="AE5592" i="1" s="1"/>
  <c r="AD4779" i="1"/>
  <c r="AE4779" i="1" s="1"/>
  <c r="AD5048" i="1"/>
  <c r="AE5048" i="1" s="1"/>
  <c r="AD1979" i="1"/>
  <c r="AE1979" i="1" s="1"/>
  <c r="AD4523" i="1"/>
  <c r="AE4523" i="1" s="1"/>
  <c r="AD5189" i="1"/>
  <c r="AE5189" i="1" s="1"/>
  <c r="AD3175" i="1"/>
  <c r="AE3175" i="1" s="1"/>
  <c r="AD3344" i="1"/>
  <c r="AE3344" i="1" s="1"/>
  <c r="AD4075" i="1"/>
  <c r="AE4075" i="1" s="1"/>
  <c r="AD5190" i="1"/>
  <c r="AE5190" i="1" s="1"/>
  <c r="AD3176" i="1"/>
  <c r="AE3176" i="1" s="1"/>
  <c r="AD5180" i="1"/>
  <c r="AE5180" i="1" s="1"/>
  <c r="AD5181" i="1"/>
  <c r="AE5181" i="1" s="1"/>
  <c r="AD4517" i="1"/>
  <c r="AE4517" i="1" s="1"/>
  <c r="AD3001" i="1"/>
  <c r="AE3001" i="1" s="1"/>
  <c r="AD3333" i="1"/>
  <c r="AE3333" i="1" s="1"/>
  <c r="AD5043" i="1"/>
  <c r="AE5043" i="1" s="1"/>
  <c r="AD5182" i="1"/>
  <c r="AE5182" i="1" s="1"/>
  <c r="AD4518" i="1"/>
  <c r="AE4518" i="1" s="1"/>
  <c r="AD3697" i="1"/>
  <c r="AE3697" i="1" s="1"/>
  <c r="AD3698" i="1"/>
  <c r="AE3698" i="1" s="1"/>
  <c r="AD3004" i="1"/>
  <c r="AE3004" i="1" s="1"/>
  <c r="AD3168" i="1"/>
  <c r="AE3168" i="1" s="1"/>
  <c r="AD4066" i="1"/>
  <c r="AE4066" i="1" s="1"/>
  <c r="AD3883" i="1"/>
  <c r="AE3883" i="1" s="1"/>
  <c r="AD5585" i="1"/>
  <c r="AE5585" i="1" s="1"/>
  <c r="AD3336" i="1"/>
  <c r="AE3336" i="1" s="1"/>
  <c r="AD4773" i="1"/>
  <c r="AE4773" i="1" s="1"/>
  <c r="AD4908" i="1"/>
  <c r="AE4908" i="1" s="1"/>
  <c r="AD4909" i="1"/>
  <c r="AE4909" i="1" s="1"/>
  <c r="AD5836" i="1"/>
  <c r="AE5836" i="1" s="1"/>
  <c r="AD5477" i="1"/>
  <c r="AE5477" i="1" s="1"/>
  <c r="AD3886" i="1"/>
  <c r="AE3886" i="1" s="1"/>
  <c r="AD4226" i="1"/>
  <c r="AE4226" i="1" s="1"/>
  <c r="AD4399" i="1"/>
  <c r="AE4399" i="1" s="1"/>
  <c r="AD5044" i="1"/>
  <c r="AE5044" i="1" s="1"/>
  <c r="AD3007" i="1"/>
  <c r="AE3007" i="1" s="1"/>
  <c r="AD3888" i="1"/>
  <c r="AE3888" i="1" s="1"/>
  <c r="AD4912" i="1"/>
  <c r="AE4912" i="1" s="1"/>
  <c r="AD4071" i="1"/>
  <c r="AE4071" i="1" s="1"/>
  <c r="AD4778" i="1"/>
  <c r="AE4778" i="1" s="1"/>
  <c r="AD5045" i="1"/>
  <c r="AE5045" i="1" s="1"/>
  <c r="AD5046" i="1"/>
  <c r="AE5046" i="1" s="1"/>
  <c r="AD3340" i="1"/>
  <c r="AE3340" i="1" s="1"/>
  <c r="AD4780" i="1"/>
  <c r="AE4780" i="1" s="1"/>
  <c r="AD2858" i="1"/>
  <c r="AE2858" i="1" s="1"/>
  <c r="AD3894" i="1"/>
  <c r="AE3894" i="1" s="1"/>
  <c r="AD3895" i="1"/>
  <c r="AE3895" i="1" s="1"/>
  <c r="AD4782" i="1"/>
  <c r="AE4782" i="1" s="1"/>
  <c r="AD2161" i="1"/>
  <c r="AE2161" i="1" s="1"/>
  <c r="AD4524" i="1"/>
  <c r="AE4524" i="1" s="1"/>
  <c r="AD3533" i="1"/>
  <c r="AE3533" i="1" s="1"/>
  <c r="AD4783" i="1"/>
  <c r="AE4783" i="1" s="1"/>
  <c r="AD5840" i="1"/>
  <c r="AE5840" i="1" s="1"/>
  <c r="AD3000" i="1"/>
  <c r="AE3000" i="1" s="1"/>
  <c r="AD2845" i="1"/>
  <c r="AE2845" i="1" s="1"/>
  <c r="AD4769" i="1"/>
  <c r="AE4769" i="1" s="1"/>
  <c r="AD4392" i="1"/>
  <c r="AE4392" i="1" s="1"/>
  <c r="AD3880" i="1"/>
  <c r="AE3880" i="1" s="1"/>
  <c r="AD5183" i="1"/>
  <c r="AE5183" i="1" s="1"/>
  <c r="AD3699" i="1"/>
  <c r="AE3699" i="1" s="1"/>
  <c r="AD5474" i="1"/>
  <c r="AE5474" i="1" s="1"/>
  <c r="AD3335" i="1"/>
  <c r="AE3335" i="1" s="1"/>
  <c r="AD4065" i="1"/>
  <c r="AE4065" i="1" s="1"/>
  <c r="AD3882" i="1"/>
  <c r="AE3882" i="1" s="1"/>
  <c r="AD5584" i="1"/>
  <c r="AE5584" i="1" s="1"/>
  <c r="AD5586" i="1"/>
  <c r="AE5586" i="1" s="1"/>
  <c r="AD5835" i="1"/>
  <c r="AE5835" i="1" s="1"/>
  <c r="AD3520" i="1"/>
  <c r="AE3520" i="1" s="1"/>
  <c r="AD3171" i="1"/>
  <c r="AE3171" i="1" s="1"/>
  <c r="AD4070" i="1"/>
  <c r="AE4070" i="1" s="1"/>
  <c r="AD2854" i="1"/>
  <c r="AE2854" i="1" s="1"/>
  <c r="AD4656" i="1"/>
  <c r="AE4656" i="1" s="1"/>
  <c r="AD5591" i="1"/>
  <c r="AE5591" i="1" s="1"/>
  <c r="AD5720" i="1"/>
  <c r="AE5720" i="1" s="1"/>
  <c r="AD4522" i="1"/>
  <c r="AE4522" i="1" s="1"/>
  <c r="AD5334" i="1"/>
  <c r="AE5334" i="1" s="1"/>
  <c r="AD5188" i="1"/>
  <c r="AE5188" i="1" s="1"/>
  <c r="AD5593" i="1"/>
  <c r="AE5593" i="1" s="1"/>
  <c r="AD1395" i="1"/>
  <c r="AE1395" i="1" s="1"/>
  <c r="AD5594" i="1"/>
  <c r="AE5594" i="1" s="1"/>
  <c r="AD5336" i="1"/>
  <c r="AE5336" i="1" s="1"/>
  <c r="AD3531" i="1"/>
  <c r="AE3531" i="1" s="1"/>
  <c r="AD3013" i="1"/>
  <c r="AE3013" i="1" s="1"/>
  <c r="AD4781" i="1"/>
  <c r="AE4781" i="1" s="1"/>
  <c r="AD5337" i="1"/>
  <c r="AE5337" i="1" s="1"/>
  <c r="AD4913" i="1"/>
  <c r="AE4913" i="1" s="1"/>
  <c r="AD4073" i="1"/>
  <c r="AE4073" i="1" s="1"/>
  <c r="AD5049" i="1"/>
  <c r="AE5049" i="1" s="1"/>
  <c r="AD4403" i="1"/>
  <c r="AE4403" i="1" s="1"/>
  <c r="AD5479" i="1"/>
  <c r="AE5479" i="1" s="1"/>
  <c r="AD5050" i="1"/>
  <c r="AE5050" i="1" s="1"/>
  <c r="AD4076" i="1"/>
  <c r="AE4076" i="1" s="1"/>
  <c r="AD5339" i="1"/>
  <c r="AE5339" i="1" s="1"/>
  <c r="AD4404" i="1"/>
  <c r="AE4404" i="1" s="1"/>
  <c r="AD2693" i="1"/>
  <c r="AE2693" i="1" s="1"/>
  <c r="AD2847" i="1"/>
  <c r="AE2847" i="1" s="1"/>
  <c r="AD4062" i="1"/>
  <c r="AE4062" i="1" s="1"/>
  <c r="AD3334" i="1"/>
  <c r="AE3334" i="1" s="1"/>
  <c r="AD4904" i="1"/>
  <c r="AE4904" i="1" s="1"/>
  <c r="AD2848" i="1"/>
  <c r="AE2848" i="1" s="1"/>
  <c r="AD1968" i="1"/>
  <c r="AE1968" i="1" s="1"/>
  <c r="AD4393" i="1"/>
  <c r="AE4393" i="1" s="1"/>
  <c r="AD1392" i="1"/>
  <c r="AE1392" i="1" s="1"/>
  <c r="AD4394" i="1"/>
  <c r="AE4394" i="1" s="1"/>
  <c r="AD4222" i="1"/>
  <c r="AE4222" i="1" s="1"/>
  <c r="AD1971" i="1"/>
  <c r="AE1971" i="1" s="1"/>
  <c r="AD5583" i="1"/>
  <c r="AE5583" i="1" s="1"/>
  <c r="AD4905" i="1"/>
  <c r="AE4905" i="1" s="1"/>
  <c r="AD4397" i="1"/>
  <c r="AE4397" i="1" s="1"/>
  <c r="AD4772" i="1"/>
  <c r="AE4772" i="1" s="1"/>
  <c r="AD4907" i="1"/>
  <c r="AE4907" i="1" s="1"/>
  <c r="AD4223" i="1"/>
  <c r="AE4223" i="1" s="1"/>
  <c r="AD5587" i="1"/>
  <c r="AE5587" i="1" s="1"/>
  <c r="AD1786" i="1"/>
  <c r="AE1786" i="1" s="1"/>
  <c r="AD3522" i="1"/>
  <c r="AE3522" i="1" s="1"/>
  <c r="AD3524" i="1"/>
  <c r="AE3524" i="1" s="1"/>
  <c r="AD5588" i="1"/>
  <c r="AE5588" i="1" s="1"/>
  <c r="AD4774" i="1"/>
  <c r="AE4774" i="1" s="1"/>
  <c r="AD4911" i="1"/>
  <c r="AE4911" i="1" s="1"/>
  <c r="AD5332" i="1"/>
  <c r="AE5332" i="1" s="1"/>
  <c r="AD5838" i="1"/>
  <c r="AE5838" i="1" s="1"/>
  <c r="AD5186" i="1"/>
  <c r="AE5186" i="1" s="1"/>
  <c r="AD5589" i="1"/>
  <c r="AE5589" i="1" s="1"/>
  <c r="AD5590" i="1"/>
  <c r="AE5590" i="1" s="1"/>
  <c r="AD5839" i="1"/>
  <c r="AE5839" i="1" s="1"/>
  <c r="AD2856" i="1"/>
  <c r="AE2856" i="1" s="1"/>
  <c r="AD3173" i="1"/>
  <c r="AE3173" i="1" s="1"/>
  <c r="AD3889" i="1"/>
  <c r="AE3889" i="1" s="1"/>
  <c r="AD4521" i="1"/>
  <c r="AE4521" i="1" s="1"/>
  <c r="AD1794" i="1"/>
  <c r="AE1794" i="1" s="1"/>
  <c r="AD4401" i="1"/>
  <c r="AE4401" i="1" s="1"/>
  <c r="AD5333" i="1"/>
  <c r="AE5333" i="1" s="1"/>
  <c r="AD4072" i="1"/>
  <c r="AE4072" i="1" s="1"/>
  <c r="AD5335" i="1"/>
  <c r="AE5335" i="1" s="1"/>
  <c r="AD3893" i="1"/>
  <c r="AE3893" i="1" s="1"/>
  <c r="AD1977" i="1"/>
  <c r="AE1977" i="1" s="1"/>
  <c r="AD5478" i="1"/>
  <c r="AE5478" i="1" s="1"/>
  <c r="AD5047" i="1"/>
  <c r="AE5047" i="1" s="1"/>
  <c r="AD3704" i="1"/>
  <c r="AE3704" i="1" s="1"/>
  <c r="AD3016" i="1"/>
  <c r="AE3016" i="1" s="1"/>
  <c r="AD5722" i="1"/>
  <c r="AE5722" i="1" s="1"/>
  <c r="AD5338" i="1"/>
  <c r="AE5338" i="1" s="1"/>
  <c r="AD5051" i="1"/>
  <c r="AE5051" i="1" s="1"/>
  <c r="AD3345" i="1"/>
  <c r="AE3345" i="1" s="1"/>
  <c r="AD4090" i="1"/>
  <c r="AE4090" i="1" s="1"/>
  <c r="AD5052" i="1"/>
  <c r="AE5052" i="1" s="1"/>
  <c r="AD2162" i="1"/>
  <c r="AE2162" i="1" s="1"/>
  <c r="AD4525" i="1"/>
  <c r="AE4525" i="1" s="1"/>
  <c r="AD5340" i="1"/>
  <c r="AE5340" i="1" s="1"/>
  <c r="AD5841" i="1"/>
  <c r="AE5841" i="1" s="1"/>
  <c r="AD4231" i="1"/>
  <c r="AE4231" i="1" s="1"/>
  <c r="AD5191" i="1"/>
  <c r="AE5191" i="1" s="1"/>
  <c r="AD4915" i="1"/>
  <c r="AE4915" i="1" s="1"/>
  <c r="AD2861" i="1"/>
  <c r="AE2861" i="1" s="1"/>
  <c r="AD4526" i="1"/>
  <c r="AE4526" i="1" s="1"/>
  <c r="AD3708" i="1"/>
  <c r="AE3708" i="1" s="1"/>
  <c r="AD5724" i="1"/>
  <c r="AE5724" i="1" s="1"/>
  <c r="AD4234" i="1"/>
  <c r="AE4234" i="1" s="1"/>
  <c r="AD4235" i="1"/>
  <c r="AE4235" i="1" s="1"/>
  <c r="AD3179" i="1"/>
  <c r="AE3179" i="1" s="1"/>
  <c r="AD4529" i="1"/>
  <c r="AE4529" i="1" s="1"/>
  <c r="AD5726" i="1"/>
  <c r="AE5726" i="1" s="1"/>
  <c r="AD4917" i="1"/>
  <c r="AE4917" i="1" s="1"/>
  <c r="AD4237" i="1"/>
  <c r="AE4237" i="1" s="1"/>
  <c r="AD3901" i="1"/>
  <c r="AE3901" i="1" s="1"/>
  <c r="AD1801" i="1"/>
  <c r="AE1801" i="1" s="1"/>
  <c r="AD5728" i="1"/>
  <c r="AE5728" i="1" s="1"/>
  <c r="AD5195" i="1"/>
  <c r="AE5195" i="1" s="1"/>
  <c r="AD4661" i="1"/>
  <c r="AE4661" i="1" s="1"/>
  <c r="AD5597" i="1"/>
  <c r="AE5597" i="1" s="1"/>
  <c r="AD4532" i="1"/>
  <c r="AE4532" i="1" s="1"/>
  <c r="AD4788" i="1"/>
  <c r="AE4788" i="1" s="1"/>
  <c r="AD4789" i="1"/>
  <c r="AE4789" i="1" s="1"/>
  <c r="AD4240" i="1"/>
  <c r="AE4240" i="1" s="1"/>
  <c r="AD5729" i="1"/>
  <c r="AE5729" i="1" s="1"/>
  <c r="AD3538" i="1"/>
  <c r="AE3538" i="1" s="1"/>
  <c r="AD3715" i="1"/>
  <c r="AE3715" i="1" s="1"/>
  <c r="AD4662" i="1"/>
  <c r="AE4662" i="1" s="1"/>
  <c r="AD3903" i="1"/>
  <c r="AE3903" i="1" s="1"/>
  <c r="AD5198" i="1"/>
  <c r="AE5198" i="1" s="1"/>
  <c r="AD5061" i="1"/>
  <c r="AE5061" i="1" s="1"/>
  <c r="AD3350" i="1"/>
  <c r="AE3350" i="1" s="1"/>
  <c r="AD5601" i="1"/>
  <c r="AE5601" i="1" s="1"/>
  <c r="AD4245" i="1"/>
  <c r="AE4245" i="1" s="1"/>
  <c r="AD5199" i="1"/>
  <c r="AE5199" i="1" s="1"/>
  <c r="AD1806" i="1"/>
  <c r="AE1806" i="1" s="1"/>
  <c r="AD4086" i="1"/>
  <c r="AE4086" i="1" s="1"/>
  <c r="AD1606" i="1"/>
  <c r="AE1606" i="1" s="1"/>
  <c r="AD5485" i="1"/>
  <c r="AE5485" i="1" s="1"/>
  <c r="AD3353" i="1"/>
  <c r="AE3353" i="1" s="1"/>
  <c r="AD5202" i="1"/>
  <c r="AE5202" i="1" s="1"/>
  <c r="AD5063" i="1"/>
  <c r="AE5063" i="1" s="1"/>
  <c r="AD5346" i="1"/>
  <c r="AE5346" i="1" s="1"/>
  <c r="AD3720" i="1"/>
  <c r="AE3720" i="1" s="1"/>
  <c r="AD3356" i="1"/>
  <c r="AE3356" i="1" s="1"/>
  <c r="AD3705" i="1"/>
  <c r="AE3705" i="1" s="1"/>
  <c r="AD4658" i="1"/>
  <c r="AE4658" i="1" s="1"/>
  <c r="AD4784" i="1"/>
  <c r="AE4784" i="1" s="1"/>
  <c r="AD4230" i="1"/>
  <c r="AE4230" i="1" s="1"/>
  <c r="AD4914" i="1"/>
  <c r="AE4914" i="1" s="1"/>
  <c r="AD4232" i="1"/>
  <c r="AE4232" i="1" s="1"/>
  <c r="AD5192" i="1"/>
  <c r="AE5192" i="1" s="1"/>
  <c r="AD4785" i="1"/>
  <c r="AE4785" i="1" s="1"/>
  <c r="AD5053" i="1"/>
  <c r="AE5053" i="1" s="1"/>
  <c r="AD5725" i="1"/>
  <c r="AE5725" i="1" s="1"/>
  <c r="AD4081" i="1"/>
  <c r="AE4081" i="1" s="1"/>
  <c r="AD5054" i="1"/>
  <c r="AE5054" i="1" s="1"/>
  <c r="AD5844" i="1"/>
  <c r="AE5844" i="1" s="1"/>
  <c r="AD4406" i="1"/>
  <c r="AE4406" i="1" s="1"/>
  <c r="AD4787" i="1"/>
  <c r="AE4787" i="1" s="1"/>
  <c r="AD5595" i="1"/>
  <c r="AE5595" i="1" s="1"/>
  <c r="AD3026" i="1"/>
  <c r="AE3026" i="1" s="1"/>
  <c r="AD5480" i="1"/>
  <c r="AE5480" i="1" s="1"/>
  <c r="AD4238" i="1"/>
  <c r="AE4238" i="1" s="1"/>
  <c r="AD3181" i="1"/>
  <c r="AE3181" i="1" s="1"/>
  <c r="AD5481" i="1"/>
  <c r="AE5481" i="1" s="1"/>
  <c r="AD5341" i="1"/>
  <c r="AE5341" i="1" s="1"/>
  <c r="AD3183" i="1"/>
  <c r="AE3183" i="1" s="1"/>
  <c r="AD5342" i="1"/>
  <c r="AE5342" i="1" s="1"/>
  <c r="AD5056" i="1"/>
  <c r="AE5056" i="1" s="1"/>
  <c r="AD3184" i="1"/>
  <c r="AE3184" i="1" s="1"/>
  <c r="AD5730" i="1"/>
  <c r="AE5730" i="1" s="1"/>
  <c r="AD3347" i="1"/>
  <c r="AE3347" i="1" s="1"/>
  <c r="AD3716" i="1"/>
  <c r="AE3716" i="1" s="1"/>
  <c r="AD3717" i="1"/>
  <c r="AE3717" i="1" s="1"/>
  <c r="AD5197" i="1"/>
  <c r="AE5197" i="1" s="1"/>
  <c r="AD5059" i="1"/>
  <c r="AE5059" i="1" s="1"/>
  <c r="AD5343" i="1"/>
  <c r="AE5343" i="1" s="1"/>
  <c r="AD5060" i="1"/>
  <c r="AE5060" i="1" s="1"/>
  <c r="AD3904" i="1"/>
  <c r="AE3904" i="1" s="1"/>
  <c r="AD5600" i="1"/>
  <c r="AE5600" i="1" s="1"/>
  <c r="AD5483" i="1"/>
  <c r="AE5483" i="1" s="1"/>
  <c r="AD4407" i="1"/>
  <c r="AE4407" i="1" s="1"/>
  <c r="AD4408" i="1"/>
  <c r="AE4408" i="1" s="1"/>
  <c r="AD3540" i="1"/>
  <c r="AE3540" i="1" s="1"/>
  <c r="AD4794" i="1"/>
  <c r="AE4794" i="1" s="1"/>
  <c r="AD5062" i="1"/>
  <c r="AE5062" i="1" s="1"/>
  <c r="AD2866" i="1"/>
  <c r="AE2866" i="1" s="1"/>
  <c r="AD3355" i="1"/>
  <c r="AE3355" i="1" s="1"/>
  <c r="AD3541" i="1"/>
  <c r="AE3541" i="1" s="1"/>
  <c r="AD4659" i="1"/>
  <c r="AE4659" i="1" s="1"/>
  <c r="AD4405" i="1"/>
  <c r="AE4405" i="1" s="1"/>
  <c r="AD5193" i="1"/>
  <c r="AE5193" i="1" s="1"/>
  <c r="AD4527" i="1"/>
  <c r="AE4527" i="1" s="1"/>
  <c r="AD3537" i="1"/>
  <c r="AE3537" i="1" s="1"/>
  <c r="AD3711" i="1"/>
  <c r="AE3711" i="1" s="1"/>
  <c r="AD5055" i="1"/>
  <c r="AE5055" i="1" s="1"/>
  <c r="AD5596" i="1"/>
  <c r="AE5596" i="1" s="1"/>
  <c r="AD5845" i="1"/>
  <c r="AE5845" i="1" s="1"/>
  <c r="AD4531" i="1"/>
  <c r="AE4531" i="1" s="1"/>
  <c r="AD3902" i="1"/>
  <c r="AE3902" i="1" s="1"/>
  <c r="AD5196" i="1"/>
  <c r="AE5196" i="1" s="1"/>
  <c r="AD3539" i="1"/>
  <c r="AE3539" i="1" s="1"/>
  <c r="AD5731" i="1"/>
  <c r="AE5731" i="1" s="1"/>
  <c r="AD3185" i="1"/>
  <c r="AE3185" i="1" s="1"/>
  <c r="AD4792" i="1"/>
  <c r="AE4792" i="1" s="1"/>
  <c r="AD5846" i="1"/>
  <c r="AE5846" i="1" s="1"/>
  <c r="AD5344" i="1"/>
  <c r="AE5344" i="1" s="1"/>
  <c r="AD4793" i="1"/>
  <c r="AE4793" i="1" s="1"/>
  <c r="AD3718" i="1"/>
  <c r="AE3718" i="1" s="1"/>
  <c r="AD3906" i="1"/>
  <c r="AE3906" i="1" s="1"/>
  <c r="AD3907" i="1"/>
  <c r="AE3907" i="1" s="1"/>
  <c r="AD3908" i="1"/>
  <c r="AE3908" i="1" s="1"/>
  <c r="AD5732" i="1"/>
  <c r="AE5732" i="1" s="1"/>
  <c r="AD4537" i="1"/>
  <c r="AE4537" i="1" s="1"/>
  <c r="AD5602" i="1"/>
  <c r="AE5602" i="1" s="1"/>
  <c r="AD5201" i="1"/>
  <c r="AE5201" i="1" s="1"/>
  <c r="AD4665" i="1"/>
  <c r="AE4665" i="1" s="1"/>
  <c r="AD1808" i="1"/>
  <c r="AE1808" i="1" s="1"/>
  <c r="AD5603" i="1"/>
  <c r="AE5603" i="1" s="1"/>
  <c r="AD4087" i="1"/>
  <c r="AE4087" i="1" s="1"/>
  <c r="AD4088" i="1"/>
  <c r="AE4088" i="1" s="1"/>
  <c r="AD5486" i="1"/>
  <c r="AE5486" i="1" s="1"/>
  <c r="AD323" i="1"/>
  <c r="AE323" i="1" s="1"/>
  <c r="AD5347" i="1"/>
  <c r="AE5347" i="1" s="1"/>
  <c r="AD4667" i="1"/>
  <c r="AE4667" i="1" s="1"/>
  <c r="AD3188" i="1"/>
  <c r="AE3188" i="1" s="1"/>
  <c r="AD3017" i="1"/>
  <c r="AE3017" i="1" s="1"/>
  <c r="AD4077" i="1"/>
  <c r="AE4077" i="1" s="1"/>
  <c r="AD3536" i="1"/>
  <c r="AE3536" i="1" s="1"/>
  <c r="AD4078" i="1"/>
  <c r="AE4078" i="1" s="1"/>
  <c r="AD5723" i="1"/>
  <c r="AE5723" i="1" s="1"/>
  <c r="AD5194" i="1"/>
  <c r="AE5194" i="1" s="1"/>
  <c r="AD3709" i="1"/>
  <c r="AE3709" i="1" s="1"/>
  <c r="AD3900" i="1"/>
  <c r="AE3900" i="1" s="1"/>
  <c r="AD5842" i="1"/>
  <c r="AE5842" i="1" s="1"/>
  <c r="AD5843" i="1"/>
  <c r="AE5843" i="1" s="1"/>
  <c r="AD3023" i="1"/>
  <c r="AE3023" i="1" s="1"/>
  <c r="AD4916" i="1"/>
  <c r="AE4916" i="1" s="1"/>
  <c r="AD4236" i="1"/>
  <c r="AE4236" i="1" s="1"/>
  <c r="AD3712" i="1"/>
  <c r="AE3712" i="1" s="1"/>
  <c r="AD4530" i="1"/>
  <c r="AE4530" i="1" s="1"/>
  <c r="AD5727" i="1"/>
  <c r="AE5727" i="1" s="1"/>
  <c r="AD3713" i="1"/>
  <c r="AE3713" i="1" s="1"/>
  <c r="AD2865" i="1"/>
  <c r="AE2865" i="1" s="1"/>
  <c r="AD5598" i="1"/>
  <c r="AE5598" i="1" s="1"/>
  <c r="AD1987" i="1"/>
  <c r="AE1987" i="1" s="1"/>
  <c r="AD4918" i="1"/>
  <c r="AE4918" i="1" s="1"/>
  <c r="AD4533" i="1"/>
  <c r="AE4533" i="1" s="1"/>
  <c r="AD5058" i="1"/>
  <c r="AE5058" i="1" s="1"/>
  <c r="AD5599" i="1"/>
  <c r="AE5599" i="1" s="1"/>
  <c r="AD4085" i="1"/>
  <c r="AE4085" i="1" s="1"/>
  <c r="AD3719" i="1"/>
  <c r="AE3719" i="1" s="1"/>
  <c r="AD5484" i="1"/>
  <c r="AE5484" i="1" s="1"/>
  <c r="AD5847" i="1"/>
  <c r="AE5847" i="1" s="1"/>
  <c r="AD3186" i="1"/>
  <c r="AE3186" i="1" s="1"/>
  <c r="AD4920" i="1"/>
  <c r="AE4920" i="1" s="1"/>
  <c r="AD4921" i="1"/>
  <c r="AE4921" i="1" s="1"/>
  <c r="AD5848" i="1"/>
  <c r="AE5848" i="1" s="1"/>
  <c r="AD4409" i="1"/>
  <c r="AE4409" i="1" s="1"/>
  <c r="AD5487" i="1"/>
  <c r="AE5487" i="1" s="1"/>
  <c r="AD3721" i="1"/>
  <c r="AE3721" i="1" s="1"/>
  <c r="AD5604" i="1"/>
  <c r="AE5604" i="1" s="1"/>
  <c r="AD3723" i="1"/>
  <c r="AE3723" i="1" s="1"/>
  <c r="AD5348" i="1"/>
  <c r="AE5348" i="1" s="1"/>
  <c r="AD3358" i="1"/>
  <c r="AE3358" i="1" s="1"/>
  <c r="AD5849" i="1"/>
  <c r="AE5849" i="1" s="1"/>
  <c r="AD5203" i="1"/>
  <c r="AE5203" i="1" s="1"/>
  <c r="AD5065" i="1"/>
  <c r="AE5065" i="1" s="1"/>
  <c r="AD5066" i="1"/>
  <c r="AE5066" i="1" s="1"/>
  <c r="AD4410" i="1"/>
  <c r="AE4410" i="1" s="1"/>
  <c r="AD5205" i="1"/>
  <c r="AE5205" i="1" s="1"/>
  <c r="AD3035" i="1"/>
  <c r="AE3035" i="1" s="1"/>
  <c r="AD4924" i="1"/>
  <c r="AE4924" i="1" s="1"/>
  <c r="AD3363" i="1"/>
  <c r="AE3363" i="1" s="1"/>
  <c r="AD3192" i="1"/>
  <c r="AE3192" i="1" s="1"/>
  <c r="AD3037" i="1"/>
  <c r="AE3037" i="1" s="1"/>
  <c r="AD3039" i="1"/>
  <c r="AE3039" i="1" s="1"/>
  <c r="AD3367" i="1"/>
  <c r="AE3367" i="1" s="1"/>
  <c r="AD2872" i="1"/>
  <c r="AE2872" i="1" s="1"/>
  <c r="AD4798" i="1"/>
  <c r="AE4798" i="1" s="1"/>
  <c r="AD5852" i="1"/>
  <c r="AE5852" i="1" s="1"/>
  <c r="AD2873" i="1"/>
  <c r="AE2873" i="1" s="1"/>
  <c r="AD3734" i="1"/>
  <c r="AE3734" i="1" s="1"/>
  <c r="AD5069" i="1"/>
  <c r="AE5069" i="1" s="1"/>
  <c r="AD3547" i="1"/>
  <c r="AE3547" i="1" s="1"/>
  <c r="AD5734" i="1"/>
  <c r="AE5734" i="1" s="1"/>
  <c r="AD3199" i="1"/>
  <c r="AE3199" i="1" s="1"/>
  <c r="AD5208" i="1"/>
  <c r="AE5208" i="1" s="1"/>
  <c r="AD5354" i="1"/>
  <c r="AE5354" i="1" s="1"/>
  <c r="AD5612" i="1"/>
  <c r="AE5612" i="1" s="1"/>
  <c r="AD3548" i="1"/>
  <c r="AE3548" i="1" s="1"/>
  <c r="AD4929" i="1"/>
  <c r="AE4929" i="1" s="1"/>
  <c r="AD5613" i="1"/>
  <c r="AE5613" i="1" s="1"/>
  <c r="AD5857" i="1"/>
  <c r="AE5857" i="1" s="1"/>
  <c r="AD4259" i="1"/>
  <c r="AE4259" i="1" s="1"/>
  <c r="AD4095" i="1"/>
  <c r="AE4095" i="1" s="1"/>
  <c r="AD4096" i="1"/>
  <c r="AE4096" i="1" s="1"/>
  <c r="AD5359" i="1"/>
  <c r="AE5359" i="1" s="1"/>
  <c r="AD2877" i="1"/>
  <c r="AE2877" i="1" s="1"/>
  <c r="AD5360" i="1"/>
  <c r="AE5360" i="1" s="1"/>
  <c r="AD2878" i="1"/>
  <c r="AE2878" i="1" s="1"/>
  <c r="AD3551" i="1"/>
  <c r="AE3551" i="1" s="1"/>
  <c r="AD3738" i="1"/>
  <c r="AE3738" i="1" s="1"/>
  <c r="AD5494" i="1"/>
  <c r="AE5494" i="1" s="1"/>
  <c r="AD5859" i="1"/>
  <c r="AE5859" i="1" s="1"/>
  <c r="AD5741" i="1"/>
  <c r="AE5741" i="1" s="1"/>
  <c r="AD5496" i="1"/>
  <c r="AE5496" i="1" s="1"/>
  <c r="AD3357" i="1"/>
  <c r="AE3357" i="1" s="1"/>
  <c r="AD4668" i="1"/>
  <c r="AE4668" i="1" s="1"/>
  <c r="AD3722" i="1"/>
  <c r="AE3722" i="1" s="1"/>
  <c r="AD4922" i="1"/>
  <c r="AE4922" i="1" s="1"/>
  <c r="AD4247" i="1"/>
  <c r="AE4247" i="1" s="1"/>
  <c r="AD3360" i="1"/>
  <c r="AE3360" i="1" s="1"/>
  <c r="AD4795" i="1"/>
  <c r="AE4795" i="1" s="1"/>
  <c r="AD3190" i="1"/>
  <c r="AE3190" i="1" s="1"/>
  <c r="AD4092" i="1"/>
  <c r="AE4092" i="1" s="1"/>
  <c r="AD4541" i="1"/>
  <c r="AE4541" i="1" s="1"/>
  <c r="AD3729" i="1"/>
  <c r="AE3729" i="1" s="1"/>
  <c r="AD5605" i="1"/>
  <c r="AE5605" i="1" s="1"/>
  <c r="AD4925" i="1"/>
  <c r="AE4925" i="1" s="1"/>
  <c r="AD5206" i="1"/>
  <c r="AE5206" i="1" s="1"/>
  <c r="AD3544" i="1"/>
  <c r="AE3544" i="1" s="1"/>
  <c r="AD5352" i="1"/>
  <c r="AE5352" i="1" s="1"/>
  <c r="AD4671" i="1"/>
  <c r="AE4671" i="1" s="1"/>
  <c r="AD5608" i="1"/>
  <c r="AE5608" i="1" s="1"/>
  <c r="AD3365" i="1"/>
  <c r="AE3365" i="1" s="1"/>
  <c r="AD3366" i="1"/>
  <c r="AE3366" i="1" s="1"/>
  <c r="AD5609" i="1"/>
  <c r="AE5609" i="1" s="1"/>
  <c r="AD3195" i="1"/>
  <c r="AE3195" i="1" s="1"/>
  <c r="AD4254" i="1"/>
  <c r="AE4254" i="1" s="1"/>
  <c r="AD3370" i="1"/>
  <c r="AE3370" i="1" s="1"/>
  <c r="AD5490" i="1"/>
  <c r="AE5490" i="1" s="1"/>
  <c r="AD3546" i="1"/>
  <c r="AE3546" i="1" s="1"/>
  <c r="AD3198" i="1"/>
  <c r="AE3198" i="1" s="1"/>
  <c r="AD5611" i="1"/>
  <c r="AE5611" i="1" s="1"/>
  <c r="AD3043" i="1"/>
  <c r="AE3043" i="1" s="1"/>
  <c r="AD5735" i="1"/>
  <c r="AE5735" i="1" s="1"/>
  <c r="AD3915" i="1"/>
  <c r="AE3915" i="1" s="1"/>
  <c r="AD4256" i="1"/>
  <c r="AE4256" i="1" s="1"/>
  <c r="AD3045" i="1"/>
  <c r="AE3045" i="1" s="1"/>
  <c r="AD5209" i="1"/>
  <c r="AE5209" i="1" s="1"/>
  <c r="AD4928" i="1"/>
  <c r="AE4928" i="1" s="1"/>
  <c r="AD2002" i="1"/>
  <c r="AE2002" i="1" s="1"/>
  <c r="AD4257" i="1"/>
  <c r="AE4257" i="1" s="1"/>
  <c r="AD5856" i="1"/>
  <c r="AE5856" i="1" s="1"/>
  <c r="AD1821" i="1"/>
  <c r="AE1821" i="1" s="1"/>
  <c r="AD5211" i="1"/>
  <c r="AE5211" i="1" s="1"/>
  <c r="AD5738" i="1"/>
  <c r="AE5738" i="1" s="1"/>
  <c r="AD5858" i="1"/>
  <c r="AE5858" i="1" s="1"/>
  <c r="AD1430" i="1"/>
  <c r="AE1430" i="1" s="1"/>
  <c r="AD3919" i="1"/>
  <c r="AE3919" i="1" s="1"/>
  <c r="AD3373" i="1"/>
  <c r="AE3373" i="1" s="1"/>
  <c r="AD3047" i="1"/>
  <c r="AE3047" i="1" s="1"/>
  <c r="AD4097" i="1"/>
  <c r="AE4097" i="1" s="1"/>
  <c r="AD3203" i="1"/>
  <c r="AE3203" i="1" s="1"/>
  <c r="AD4261" i="1"/>
  <c r="AE4261" i="1" s="1"/>
  <c r="AD5361" i="1"/>
  <c r="AE5361" i="1" s="1"/>
  <c r="AD3376" i="1"/>
  <c r="AE3376" i="1" s="1"/>
  <c r="AD5860" i="1"/>
  <c r="AE5860" i="1" s="1"/>
  <c r="AD5349" i="1"/>
  <c r="AE5349" i="1" s="1"/>
  <c r="AD4669" i="1"/>
  <c r="AE4669" i="1" s="1"/>
  <c r="AD4248" i="1"/>
  <c r="AE4248" i="1" s="1"/>
  <c r="AD4539" i="1"/>
  <c r="AE4539" i="1" s="1"/>
  <c r="AD4249" i="1"/>
  <c r="AE4249" i="1" s="1"/>
  <c r="AD4540" i="1"/>
  <c r="AE4540" i="1" s="1"/>
  <c r="AD4250" i="1"/>
  <c r="AE4250" i="1" s="1"/>
  <c r="AD4923" i="1"/>
  <c r="AE4923" i="1" s="1"/>
  <c r="AD1992" i="1"/>
  <c r="AE1992" i="1" s="1"/>
  <c r="AD4251" i="1"/>
  <c r="AE4251" i="1" s="1"/>
  <c r="AD3727" i="1"/>
  <c r="AE3727" i="1" s="1"/>
  <c r="AD1993" i="1"/>
  <c r="AE1993" i="1" s="1"/>
  <c r="AD4411" i="1"/>
  <c r="AE4411" i="1" s="1"/>
  <c r="AD5606" i="1"/>
  <c r="AE5606" i="1" s="1"/>
  <c r="AD3913" i="1"/>
  <c r="AE3913" i="1" s="1"/>
  <c r="AD3731" i="1"/>
  <c r="AE3731" i="1" s="1"/>
  <c r="AD3036" i="1"/>
  <c r="AE3036" i="1" s="1"/>
  <c r="AD3545" i="1"/>
  <c r="AE3545" i="1" s="1"/>
  <c r="AD4543" i="1"/>
  <c r="AE4543" i="1" s="1"/>
  <c r="AD5733" i="1"/>
  <c r="AE5733" i="1" s="1"/>
  <c r="AD1617" i="1"/>
  <c r="AE1617" i="1" s="1"/>
  <c r="AD4799" i="1"/>
  <c r="AE4799" i="1" s="1"/>
  <c r="AD1816" i="1"/>
  <c r="AE1816" i="1" s="1"/>
  <c r="AD5207" i="1"/>
  <c r="AE5207" i="1" s="1"/>
  <c r="AD5854" i="1"/>
  <c r="AE5854" i="1" s="1"/>
  <c r="AD4255" i="1"/>
  <c r="AE4255" i="1" s="1"/>
  <c r="AD3918" i="1"/>
  <c r="AE3918" i="1" s="1"/>
  <c r="AD5736" i="1"/>
  <c r="AE5736" i="1" s="1"/>
  <c r="AD4927" i="1"/>
  <c r="AE4927" i="1" s="1"/>
  <c r="AD4258" i="1"/>
  <c r="AE4258" i="1" s="1"/>
  <c r="AD3736" i="1"/>
  <c r="AE3736" i="1" s="1"/>
  <c r="AD5355" i="1"/>
  <c r="AE5355" i="1" s="1"/>
  <c r="AD4549" i="1"/>
  <c r="AE4549" i="1" s="1"/>
  <c r="AD5357" i="1"/>
  <c r="AE5357" i="1" s="1"/>
  <c r="AD5358" i="1"/>
  <c r="AE5358" i="1" s="1"/>
  <c r="AD4801" i="1"/>
  <c r="AE4801" i="1" s="1"/>
  <c r="AD3737" i="1"/>
  <c r="AE3737" i="1" s="1"/>
  <c r="AD3552" i="1"/>
  <c r="AE3552" i="1" s="1"/>
  <c r="AD5614" i="1"/>
  <c r="AE5614" i="1" s="1"/>
  <c r="AD5740" i="1"/>
  <c r="AE5740" i="1" s="1"/>
  <c r="AD5072" i="1"/>
  <c r="AE5072" i="1" s="1"/>
  <c r="AD4091" i="1"/>
  <c r="AE4091" i="1" s="1"/>
  <c r="AD3725" i="1"/>
  <c r="AE3725" i="1" s="1"/>
  <c r="AD3911" i="1"/>
  <c r="AE3911" i="1" s="1"/>
  <c r="AD5064" i="1"/>
  <c r="AE5064" i="1" s="1"/>
  <c r="AD1610" i="1"/>
  <c r="AE1610" i="1" s="1"/>
  <c r="AD5204" i="1"/>
  <c r="AE5204" i="1" s="1"/>
  <c r="AD5350" i="1"/>
  <c r="AE5350" i="1" s="1"/>
  <c r="AD3034" i="1"/>
  <c r="AE3034" i="1" s="1"/>
  <c r="AD2868" i="1"/>
  <c r="AE2868" i="1" s="1"/>
  <c r="AD5488" i="1"/>
  <c r="AE5488" i="1" s="1"/>
  <c r="AD3542" i="1"/>
  <c r="AE3542" i="1" s="1"/>
  <c r="AD3726" i="1"/>
  <c r="AE3726" i="1" s="1"/>
  <c r="AD4093" i="1"/>
  <c r="AE4093" i="1" s="1"/>
  <c r="AD3730" i="1"/>
  <c r="AE3730" i="1" s="1"/>
  <c r="AD4252" i="1"/>
  <c r="AE4252" i="1" s="1"/>
  <c r="AD5489" i="1"/>
  <c r="AE5489" i="1" s="1"/>
  <c r="AD4253" i="1"/>
  <c r="AE4253" i="1" s="1"/>
  <c r="AD3191" i="1"/>
  <c r="AE3191" i="1" s="1"/>
  <c r="AD4412" i="1"/>
  <c r="AE4412" i="1" s="1"/>
  <c r="AD5607" i="1"/>
  <c r="AE5607" i="1" s="1"/>
  <c r="AD5067" i="1"/>
  <c r="AE5067" i="1" s="1"/>
  <c r="AD4926" i="1"/>
  <c r="AE4926" i="1" s="1"/>
  <c r="AD4797" i="1"/>
  <c r="AE4797" i="1" s="1"/>
  <c r="AD3368" i="1"/>
  <c r="AE3368" i="1" s="1"/>
  <c r="AD1812" i="1"/>
  <c r="AE1812" i="1" s="1"/>
  <c r="AD3369" i="1"/>
  <c r="AE3369" i="1" s="1"/>
  <c r="AD5353" i="1"/>
  <c r="AE5353" i="1" s="1"/>
  <c r="AD4414" i="1"/>
  <c r="AE4414" i="1" s="1"/>
  <c r="AD5070" i="1"/>
  <c r="AE5070" i="1" s="1"/>
  <c r="AD4415" i="1"/>
  <c r="AE4415" i="1" s="1"/>
  <c r="AD1818" i="1"/>
  <c r="AE1818" i="1" s="1"/>
  <c r="AD3917" i="1"/>
  <c r="AE3917" i="1" s="1"/>
  <c r="AD4800" i="1"/>
  <c r="AE4800" i="1" s="1"/>
  <c r="AD5855" i="1"/>
  <c r="AE5855" i="1" s="1"/>
  <c r="AD4548" i="1"/>
  <c r="AE4548" i="1" s="1"/>
  <c r="AD5492" i="1"/>
  <c r="AE5492" i="1" s="1"/>
  <c r="AD5071" i="1"/>
  <c r="AE5071" i="1" s="1"/>
  <c r="AD5356" i="1"/>
  <c r="AE5356" i="1" s="1"/>
  <c r="AD5493" i="1"/>
  <c r="AE5493" i="1" s="1"/>
  <c r="AD1824" i="1"/>
  <c r="AE1824" i="1" s="1"/>
  <c r="AD5739" i="1"/>
  <c r="AE5739" i="1" s="1"/>
  <c r="AD4552" i="1"/>
  <c r="AE4552" i="1" s="1"/>
  <c r="AD4262" i="1"/>
  <c r="AE4262" i="1" s="1"/>
  <c r="AD5495" i="1"/>
  <c r="AE5495" i="1" s="1"/>
  <c r="AD5212" i="1"/>
  <c r="AE5212" i="1" s="1"/>
  <c r="AD4099" i="1"/>
  <c r="AE4099" i="1" s="1"/>
  <c r="AD5362" i="1"/>
  <c r="AE5362" i="1" s="1"/>
  <c r="AD3553" i="1"/>
  <c r="AE3553" i="1" s="1"/>
  <c r="AD4673" i="1"/>
  <c r="AE4673" i="1" s="1"/>
  <c r="AD5862" i="1"/>
  <c r="AE5862" i="1" s="1"/>
  <c r="AD3921" i="1"/>
  <c r="AE3921" i="1" s="1"/>
  <c r="AD4933" i="1"/>
  <c r="AE4933" i="1" s="1"/>
  <c r="AD5074" i="1"/>
  <c r="AE5074" i="1" s="1"/>
  <c r="AD5616" i="1"/>
  <c r="AE5616" i="1" s="1"/>
  <c r="AD4103" i="1"/>
  <c r="AE4103" i="1" s="1"/>
  <c r="AD5742" i="1"/>
  <c r="AE5742" i="1" s="1"/>
  <c r="AD5364" i="1"/>
  <c r="AE5364" i="1" s="1"/>
  <c r="AD4934" i="1"/>
  <c r="AE4934" i="1" s="1"/>
  <c r="AD5075" i="1"/>
  <c r="AE5075" i="1" s="1"/>
  <c r="AD5498" i="1"/>
  <c r="AE5498" i="1" s="1"/>
  <c r="AD3050" i="1"/>
  <c r="AE3050" i="1" s="1"/>
  <c r="AD4554" i="1"/>
  <c r="AE4554" i="1" s="1"/>
  <c r="AD5365" i="1"/>
  <c r="AE5365" i="1" s="1"/>
  <c r="AD3208" i="1"/>
  <c r="AE3208" i="1" s="1"/>
  <c r="AD5217" i="1"/>
  <c r="AE5217" i="1" s="1"/>
  <c r="AD4271" i="1"/>
  <c r="AE4271" i="1" s="1"/>
  <c r="AD3561" i="1"/>
  <c r="AE3561" i="1" s="1"/>
  <c r="AD4676" i="1"/>
  <c r="AE4676" i="1" s="1"/>
  <c r="AD4677" i="1"/>
  <c r="AE4677" i="1" s="1"/>
  <c r="AD4106" i="1"/>
  <c r="AE4106" i="1" s="1"/>
  <c r="AD4555" i="1"/>
  <c r="AE4555" i="1" s="1"/>
  <c r="AD4678" i="1"/>
  <c r="AE4678" i="1" s="1"/>
  <c r="AD5500" i="1"/>
  <c r="AE5500" i="1" s="1"/>
  <c r="AD4556" i="1"/>
  <c r="AE4556" i="1" s="1"/>
  <c r="AD4939" i="1"/>
  <c r="AE4939" i="1" s="1"/>
  <c r="AD3747" i="1"/>
  <c r="AE3747" i="1" s="1"/>
  <c r="AD3930" i="1"/>
  <c r="AE3930" i="1" s="1"/>
  <c r="AD3932" i="1"/>
  <c r="AE3932" i="1" s="1"/>
  <c r="AD5868" i="1"/>
  <c r="AE5868" i="1" s="1"/>
  <c r="AD4680" i="1"/>
  <c r="AE4680" i="1" s="1"/>
  <c r="AD3211" i="1"/>
  <c r="AE3211" i="1" s="1"/>
  <c r="AD5502" i="1"/>
  <c r="AE5502" i="1" s="1"/>
  <c r="AD5369" i="1"/>
  <c r="AE5369" i="1" s="1"/>
  <c r="AD5222" i="1"/>
  <c r="AE5222" i="1" s="1"/>
  <c r="AD5871" i="1"/>
  <c r="AE5871" i="1" s="1"/>
  <c r="AD5223" i="1"/>
  <c r="AE5223" i="1" s="1"/>
  <c r="AD4559" i="1"/>
  <c r="AE4559" i="1" s="1"/>
  <c r="AD5749" i="1"/>
  <c r="AE5749" i="1" s="1"/>
  <c r="AD4560" i="1"/>
  <c r="AE4560" i="1" s="1"/>
  <c r="AD5505" i="1"/>
  <c r="AE5505" i="1" s="1"/>
  <c r="AD4941" i="1"/>
  <c r="AE4941" i="1" s="1"/>
  <c r="AD3216" i="1"/>
  <c r="AE3216" i="1" s="1"/>
  <c r="AD5873" i="1"/>
  <c r="AE5873" i="1" s="1"/>
  <c r="AD4682" i="1"/>
  <c r="AE4682" i="1" s="1"/>
  <c r="AD3054" i="1"/>
  <c r="AE3054" i="1" s="1"/>
  <c r="AD1640" i="1"/>
  <c r="AE1640" i="1" s="1"/>
  <c r="AD4279" i="1"/>
  <c r="AE4279" i="1" s="1"/>
  <c r="AD3217" i="1"/>
  <c r="AE3217" i="1" s="1"/>
  <c r="AD5625" i="1"/>
  <c r="AE5625" i="1" s="1"/>
  <c r="AD5213" i="1"/>
  <c r="AE5213" i="1" s="1"/>
  <c r="AD5214" i="1"/>
  <c r="AE5214" i="1" s="1"/>
  <c r="AD2882" i="1"/>
  <c r="AE2882" i="1" s="1"/>
  <c r="AD3555" i="1"/>
  <c r="AE3555" i="1" s="1"/>
  <c r="AD2883" i="1"/>
  <c r="AE2883" i="1" s="1"/>
  <c r="AD1826" i="1"/>
  <c r="AE1826" i="1" s="1"/>
  <c r="AD2885" i="1"/>
  <c r="AE2885" i="1" s="1"/>
  <c r="AD4675" i="1"/>
  <c r="AE4675" i="1" s="1"/>
  <c r="AD5619" i="1"/>
  <c r="AE5619" i="1" s="1"/>
  <c r="AD5743" i="1"/>
  <c r="AE5743" i="1" s="1"/>
  <c r="AD3559" i="1"/>
  <c r="AE3559" i="1" s="1"/>
  <c r="AD4269" i="1"/>
  <c r="AE4269" i="1" s="1"/>
  <c r="AD4936" i="1"/>
  <c r="AE4936" i="1" s="1"/>
  <c r="AD2887" i="1"/>
  <c r="AE2887" i="1" s="1"/>
  <c r="AD3927" i="1"/>
  <c r="AE3927" i="1" s="1"/>
  <c r="AD4421" i="1"/>
  <c r="AE4421" i="1" s="1"/>
  <c r="AD4272" i="1"/>
  <c r="AE4272" i="1" s="1"/>
  <c r="AD3379" i="1"/>
  <c r="AE3379" i="1" s="1"/>
  <c r="AD4423" i="1"/>
  <c r="AE4423" i="1" s="1"/>
  <c r="AD4108" i="1"/>
  <c r="AE4108" i="1" s="1"/>
  <c r="AD5499" i="1"/>
  <c r="AE5499" i="1" s="1"/>
  <c r="AD4805" i="1"/>
  <c r="AE4805" i="1" s="1"/>
  <c r="AD4109" i="1"/>
  <c r="AE4109" i="1" s="1"/>
  <c r="AD2888" i="1"/>
  <c r="AE2888" i="1" s="1"/>
  <c r="AD5220" i="1"/>
  <c r="AE5220" i="1" s="1"/>
  <c r="AD3931" i="1"/>
  <c r="AE3931" i="1" s="1"/>
  <c r="AD5867" i="1"/>
  <c r="AE5867" i="1" s="1"/>
  <c r="AD3748" i="1"/>
  <c r="AE3748" i="1" s="1"/>
  <c r="AD5869" i="1"/>
  <c r="AE5869" i="1" s="1"/>
  <c r="AD4275" i="1"/>
  <c r="AE4275" i="1" s="1"/>
  <c r="AD4558" i="1"/>
  <c r="AE4558" i="1" s="1"/>
  <c r="AD3384" i="1"/>
  <c r="AE3384" i="1" s="1"/>
  <c r="AD3212" i="1"/>
  <c r="AE3212" i="1" s="1"/>
  <c r="AD4424" i="1"/>
  <c r="AE4424" i="1" s="1"/>
  <c r="AD5503" i="1"/>
  <c r="AE5503" i="1" s="1"/>
  <c r="AD4809" i="1"/>
  <c r="AE4809" i="1" s="1"/>
  <c r="AD5872" i="1"/>
  <c r="AE5872" i="1" s="1"/>
  <c r="AD3053" i="1"/>
  <c r="AE3053" i="1" s="1"/>
  <c r="AD3937" i="1"/>
  <c r="AE3937" i="1" s="1"/>
  <c r="AD5081" i="1"/>
  <c r="AE5081" i="1" s="1"/>
  <c r="AD4425" i="1"/>
  <c r="AE4425" i="1" s="1"/>
  <c r="AD5370" i="1"/>
  <c r="AE5370" i="1" s="1"/>
  <c r="AD4563" i="1"/>
  <c r="AE4563" i="1" s="1"/>
  <c r="AD5082" i="1"/>
  <c r="AE5082" i="1" s="1"/>
  <c r="AD4942" i="1"/>
  <c r="AE4942" i="1" s="1"/>
  <c r="AD3569" i="1"/>
  <c r="AE3569" i="1" s="1"/>
  <c r="AD4100" i="1"/>
  <c r="AE4100" i="1" s="1"/>
  <c r="AD4931" i="1"/>
  <c r="AE4931" i="1" s="1"/>
  <c r="AD4674" i="1"/>
  <c r="AE4674" i="1" s="1"/>
  <c r="AD3922" i="1"/>
  <c r="AE3922" i="1" s="1"/>
  <c r="AD5617" i="1"/>
  <c r="AE5617" i="1" s="1"/>
  <c r="AD4267" i="1"/>
  <c r="AE4267" i="1" s="1"/>
  <c r="AD3743" i="1"/>
  <c r="AE3743" i="1" s="1"/>
  <c r="AD3378" i="1"/>
  <c r="AE3378" i="1" s="1"/>
  <c r="AD5863" i="1"/>
  <c r="AE5863" i="1" s="1"/>
  <c r="AD5497" i="1"/>
  <c r="AE5497" i="1" s="1"/>
  <c r="AD5216" i="1"/>
  <c r="AE5216" i="1" s="1"/>
  <c r="AD3558" i="1"/>
  <c r="AE3558" i="1" s="1"/>
  <c r="AD4268" i="1"/>
  <c r="AE4268" i="1" s="1"/>
  <c r="AD4270" i="1"/>
  <c r="AE4270" i="1" s="1"/>
  <c r="AD5744" i="1"/>
  <c r="AE5744" i="1" s="1"/>
  <c r="AD3560" i="1"/>
  <c r="AE3560" i="1" s="1"/>
  <c r="AD4937" i="1"/>
  <c r="AE4937" i="1" s="1"/>
  <c r="AD3745" i="1"/>
  <c r="AE3745" i="1" s="1"/>
  <c r="AD5866" i="1"/>
  <c r="AE5866" i="1" s="1"/>
  <c r="AD5368" i="1"/>
  <c r="AE5368" i="1" s="1"/>
  <c r="AD4107" i="1"/>
  <c r="AE4107" i="1" s="1"/>
  <c r="AD5218" i="1"/>
  <c r="AE5218" i="1" s="1"/>
  <c r="AD3209" i="1"/>
  <c r="AE3209" i="1" s="1"/>
  <c r="AD5078" i="1"/>
  <c r="AE5078" i="1" s="1"/>
  <c r="AD4273" i="1"/>
  <c r="AE4273" i="1" s="1"/>
  <c r="AD4110" i="1"/>
  <c r="AE4110" i="1" s="1"/>
  <c r="AD5746" i="1"/>
  <c r="AE5746" i="1" s="1"/>
  <c r="AD4679" i="1"/>
  <c r="AE4679" i="1" s="1"/>
  <c r="AD5747" i="1"/>
  <c r="AE5747" i="1" s="1"/>
  <c r="AD3563" i="1"/>
  <c r="AE3563" i="1" s="1"/>
  <c r="AD5221" i="1"/>
  <c r="AE5221" i="1" s="1"/>
  <c r="AD5501" i="1"/>
  <c r="AE5501" i="1" s="1"/>
  <c r="AD5870" i="1"/>
  <c r="AE5870" i="1" s="1"/>
  <c r="AD4112" i="1"/>
  <c r="AE4112" i="1" s="1"/>
  <c r="AD3749" i="1"/>
  <c r="AE3749" i="1" s="1"/>
  <c r="AD3933" i="1"/>
  <c r="AE3933" i="1" s="1"/>
  <c r="AD4276" i="1"/>
  <c r="AE4276" i="1" s="1"/>
  <c r="AD5080" i="1"/>
  <c r="AE5080" i="1" s="1"/>
  <c r="AD4278" i="1"/>
  <c r="AE4278" i="1" s="1"/>
  <c r="AD5504" i="1"/>
  <c r="AE5504" i="1" s="1"/>
  <c r="AD5748" i="1"/>
  <c r="AE5748" i="1" s="1"/>
  <c r="AD3935" i="1"/>
  <c r="AE3935" i="1" s="1"/>
  <c r="AD5874" i="1"/>
  <c r="AE5874" i="1" s="1"/>
  <c r="AD4562" i="1"/>
  <c r="AE4562" i="1" s="1"/>
  <c r="AD3751" i="1"/>
  <c r="AE3751" i="1" s="1"/>
  <c r="AD4683" i="1"/>
  <c r="AE4683" i="1" s="1"/>
  <c r="AD5750" i="1"/>
  <c r="AE5750" i="1" s="1"/>
  <c r="AD4280" i="1"/>
  <c r="AE4280" i="1" s="1"/>
  <c r="AD4115" i="1"/>
  <c r="AE4115" i="1" s="1"/>
  <c r="AD5751" i="1"/>
  <c r="AE5751" i="1" s="1"/>
  <c r="AD1839" i="1"/>
  <c r="AE1839" i="1" s="1"/>
  <c r="AD5626" i="1"/>
  <c r="AE5626" i="1" s="1"/>
  <c r="AD5073" i="1"/>
  <c r="AE5073" i="1" s="1"/>
  <c r="AD4263" i="1"/>
  <c r="AE4263" i="1" s="1"/>
  <c r="AD5861" i="1"/>
  <c r="AE5861" i="1" s="1"/>
  <c r="AD3556" i="1"/>
  <c r="AE3556" i="1" s="1"/>
  <c r="AD3207" i="1"/>
  <c r="AE3207" i="1" s="1"/>
  <c r="AD5615" i="1"/>
  <c r="AE5615" i="1" s="1"/>
  <c r="AD3923" i="1"/>
  <c r="AE3923" i="1" s="1"/>
  <c r="AD5618" i="1"/>
  <c r="AE5618" i="1" s="1"/>
  <c r="AD5363" i="1"/>
  <c r="AE5363" i="1" s="1"/>
  <c r="AD5215" i="1"/>
  <c r="AE5215" i="1" s="1"/>
  <c r="AD3924" i="1"/>
  <c r="AE3924" i="1" s="1"/>
  <c r="AD5864" i="1"/>
  <c r="AE5864" i="1" s="1"/>
  <c r="AD4104" i="1"/>
  <c r="AE4104" i="1" s="1"/>
  <c r="AD4935" i="1"/>
  <c r="AE4935" i="1" s="1"/>
  <c r="AD5620" i="1"/>
  <c r="AE5620" i="1" s="1"/>
  <c r="AD5865" i="1"/>
  <c r="AE5865" i="1" s="1"/>
  <c r="AD3926" i="1"/>
  <c r="AE3926" i="1" s="1"/>
  <c r="AD5367" i="1"/>
  <c r="AE5367" i="1" s="1"/>
  <c r="AD4105" i="1"/>
  <c r="AE4105" i="1" s="1"/>
  <c r="AD5076" i="1"/>
  <c r="AE5076" i="1" s="1"/>
  <c r="AD3052" i="1"/>
  <c r="AE3052" i="1" s="1"/>
  <c r="AD4938" i="1"/>
  <c r="AE4938" i="1" s="1"/>
  <c r="AD5077" i="1"/>
  <c r="AE5077" i="1" s="1"/>
  <c r="AD4422" i="1"/>
  <c r="AE4422" i="1" s="1"/>
  <c r="AD5621" i="1"/>
  <c r="AE5621" i="1" s="1"/>
  <c r="AD4804" i="1"/>
  <c r="AE4804" i="1" s="1"/>
  <c r="AD3929" i="1"/>
  <c r="AE3929" i="1" s="1"/>
  <c r="AD5219" i="1"/>
  <c r="AE5219" i="1" s="1"/>
  <c r="AD5745" i="1"/>
  <c r="AE5745" i="1" s="1"/>
  <c r="AD3746" i="1"/>
  <c r="AE3746" i="1" s="1"/>
  <c r="AD4806" i="1"/>
  <c r="AE4806" i="1" s="1"/>
  <c r="AD1834" i="1"/>
  <c r="AE1834" i="1" s="1"/>
  <c r="AD4557" i="1"/>
  <c r="AE4557" i="1" s="1"/>
  <c r="AD3383" i="1"/>
  <c r="AE3383" i="1" s="1"/>
  <c r="AD4111" i="1"/>
  <c r="AE4111" i="1" s="1"/>
  <c r="AD5624" i="1"/>
  <c r="AE5624" i="1" s="1"/>
  <c r="AD3564" i="1"/>
  <c r="AE3564" i="1" s="1"/>
  <c r="AD4681" i="1"/>
  <c r="AE4681" i="1" s="1"/>
  <c r="AD4808" i="1"/>
  <c r="AE4808" i="1" s="1"/>
  <c r="AD4277" i="1"/>
  <c r="AE4277" i="1" s="1"/>
  <c r="AD3215" i="1"/>
  <c r="AE3215" i="1" s="1"/>
  <c r="AD3936" i="1"/>
  <c r="AE3936" i="1" s="1"/>
  <c r="AD3750" i="1"/>
  <c r="AE3750" i="1" s="1"/>
  <c r="AD3567" i="1"/>
  <c r="AE3567" i="1" s="1"/>
  <c r="AD2016" i="1"/>
  <c r="AE2016" i="1" s="1"/>
  <c r="AD4114" i="1"/>
  <c r="AE4114" i="1" s="1"/>
  <c r="AD4811" i="1"/>
  <c r="AE4811" i="1" s="1"/>
  <c r="AD3938" i="1"/>
  <c r="AE3938" i="1" s="1"/>
  <c r="AD4634" i="1" l="1"/>
  <c r="AE4634" i="1" s="1"/>
  <c r="AD2714" i="1"/>
  <c r="AE2714" i="1" s="1"/>
  <c r="AD4664" i="1"/>
  <c r="AE4664" i="1" s="1"/>
  <c r="AD2694" i="1"/>
  <c r="AE2694" i="1" s="1"/>
  <c r="AD4654" i="1"/>
  <c r="AE4654" i="1" s="1"/>
  <c r="AD4655" i="1"/>
  <c r="AE4655" i="1" s="1"/>
  <c r="AD4646" i="1"/>
  <c r="AE4646" i="1" s="1"/>
  <c r="AD4649" i="1"/>
  <c r="AE4649" i="1" s="1"/>
  <c r="AD4653" i="1"/>
  <c r="AE4653" i="1" s="1"/>
  <c r="AD4660" i="1"/>
  <c r="AE4660" i="1" s="1"/>
  <c r="AD4657" i="1"/>
  <c r="AE4657" i="1" s="1"/>
  <c r="AD4648" i="1"/>
  <c r="AE4648" i="1" s="1"/>
  <c r="AD4684" i="1"/>
  <c r="AE4684" i="1" s="1"/>
  <c r="AD4672" i="1"/>
  <c r="AE4672" i="1" s="1"/>
  <c r="AD2719" i="1"/>
  <c r="AE2719" i="1" s="1"/>
  <c r="AD2716" i="1"/>
  <c r="AE2716" i="1" s="1"/>
  <c r="AD2631" i="1"/>
  <c r="AE2631" i="1" s="1"/>
  <c r="AD4666" i="1"/>
  <c r="AE4666" i="1" s="1"/>
  <c r="AD4629" i="1"/>
  <c r="AE4629" i="1" s="1"/>
  <c r="AD2728" i="1"/>
  <c r="AE2728" i="1" s="1"/>
  <c r="AD2578" i="1"/>
  <c r="AE2578" i="1" s="1"/>
  <c r="AD2681" i="1"/>
  <c r="AE2681" i="1" s="1"/>
  <c r="AD4606" i="1"/>
  <c r="AE4606" i="1" s="1"/>
  <c r="AD4670" i="1"/>
  <c r="AE4670" i="1" s="1"/>
  <c r="AD4598" i="1"/>
  <c r="AE4598" i="1" s="1"/>
  <c r="AD2566" i="1"/>
  <c r="AE2566" i="1" s="1"/>
  <c r="AD2705" i="1"/>
  <c r="AE2705" i="1" s="1"/>
  <c r="AD4635" i="1"/>
  <c r="AE4635" i="1" s="1"/>
  <c r="AD4626" i="1"/>
  <c r="AE4626" i="1" s="1"/>
  <c r="AD2729" i="1"/>
  <c r="AE2729" i="1" s="1"/>
  <c r="AD2610" i="1"/>
  <c r="AE2610" i="1" s="1"/>
  <c r="AD4604" i="1"/>
  <c r="AE4604" i="1" s="1"/>
  <c r="AD2683" i="1"/>
  <c r="AE2683" i="1" s="1"/>
  <c r="AD4617" i="1"/>
  <c r="AE4617" i="1" s="1"/>
  <c r="AD2699" i="1"/>
  <c r="AE2699" i="1" s="1"/>
  <c r="AD2669" i="1"/>
  <c r="AE2669" i="1" s="1"/>
  <c r="AD4612" i="1"/>
  <c r="AE4612" i="1" s="1"/>
  <c r="AD4596" i="1"/>
  <c r="AE4596" i="1" s="1"/>
  <c r="AD2668" i="1"/>
  <c r="AE2668" i="1" s="1"/>
  <c r="AD4637" i="1"/>
  <c r="AE4637" i="1" s="1"/>
  <c r="AD4663" i="1"/>
  <c r="AE4663" i="1" s="1"/>
  <c r="AD2685" i="1"/>
  <c r="AE2685" i="1" s="1"/>
  <c r="AD4594" i="1"/>
  <c r="AE4594" i="1" s="1"/>
  <c r="AD4577" i="1"/>
  <c r="AE4577" i="1" s="1"/>
  <c r="AD2579" i="1"/>
  <c r="AE2579" i="1" s="1"/>
  <c r="AD2621" i="1"/>
  <c r="AE2621" i="1" s="1"/>
  <c r="AD2700" i="1"/>
  <c r="AE2700" i="1" s="1"/>
  <c r="AD2600" i="1"/>
  <c r="AE2600" i="1" s="1"/>
  <c r="AD2707" i="1"/>
  <c r="AE2707" i="1" s="1"/>
  <c r="AB2" i="1"/>
  <c r="AC2" i="1"/>
  <c r="AG2" i="1"/>
  <c r="AH2" i="1" l="1"/>
  <c r="AD2837" i="1"/>
  <c r="AE2837" i="1" s="1"/>
  <c r="AD4730" i="1"/>
  <c r="AE4730" i="1" s="1"/>
  <c r="AD4807" i="1"/>
  <c r="AE4807" i="1" s="1"/>
  <c r="AD4737" i="1"/>
  <c r="AE4737" i="1" s="1"/>
  <c r="AD2799" i="1"/>
  <c r="AE2799" i="1" s="1"/>
  <c r="AD2807" i="1"/>
  <c r="AE2807" i="1" s="1"/>
  <c r="AD2840" i="1"/>
  <c r="AE2840" i="1" s="1"/>
  <c r="AD2801" i="1"/>
  <c r="AE2801" i="1" s="1"/>
  <c r="AD4759" i="1"/>
  <c r="AE4759" i="1" s="1"/>
  <c r="AD2841" i="1"/>
  <c r="AE2841" i="1" s="1"/>
  <c r="AD2881" i="1"/>
  <c r="AE2881" i="1" s="1"/>
  <c r="AD4786" i="1"/>
  <c r="AE4786" i="1" s="1"/>
  <c r="AD2820" i="1"/>
  <c r="AE2820" i="1" s="1"/>
  <c r="AD4791" i="1"/>
  <c r="AE4791" i="1" s="1"/>
  <c r="AD2814" i="1"/>
  <c r="AE2814" i="1" s="1"/>
  <c r="AD2894" i="1"/>
  <c r="AE2894" i="1" s="1"/>
  <c r="AD4803" i="1"/>
  <c r="AE4803" i="1" s="1"/>
  <c r="AD2884" i="1"/>
  <c r="AE2884" i="1" s="1"/>
  <c r="AD2836" i="1"/>
  <c r="AE2836" i="1" s="1"/>
  <c r="AD2891" i="1"/>
  <c r="AE2891" i="1" s="1"/>
  <c r="AD4796" i="1"/>
  <c r="AE4796" i="1" s="1"/>
  <c r="AD2828" i="1"/>
  <c r="AE2828" i="1" s="1"/>
  <c r="AD2867" i="1"/>
  <c r="AE2867" i="1" s="1"/>
  <c r="AD4761" i="1"/>
  <c r="AE4761" i="1" s="1"/>
  <c r="AD2843" i="1"/>
  <c r="AE2843" i="1" s="1"/>
  <c r="AD2829" i="1"/>
  <c r="AE2829" i="1" s="1"/>
  <c r="AD4790" i="1"/>
  <c r="AE4790" i="1" s="1"/>
  <c r="AD4802" i="1"/>
  <c r="AE4802" i="1" s="1"/>
  <c r="AD2834" i="1"/>
  <c r="AE2834" i="1" s="1"/>
  <c r="AD2857" i="1"/>
  <c r="AE2857" i="1" s="1"/>
  <c r="AD4768" i="1"/>
  <c r="AE4768" i="1" s="1"/>
  <c r="AD2860" i="1"/>
  <c r="AE2860" i="1" s="1"/>
  <c r="AD4777" i="1"/>
  <c r="AE4777" i="1" s="1"/>
  <c r="AD2796" i="1"/>
  <c r="AE2796" i="1" s="1"/>
  <c r="AD2871" i="1"/>
  <c r="AE2871" i="1" s="1"/>
  <c r="AD2815" i="1"/>
  <c r="AE2815" i="1" s="1"/>
  <c r="AD4700" i="1"/>
  <c r="AE4700" i="1" s="1"/>
  <c r="AD2824" i="1"/>
  <c r="AE2824" i="1" s="1"/>
  <c r="AD2802" i="1"/>
  <c r="AE2802" i="1" s="1"/>
  <c r="AD2831" i="1"/>
  <c r="AE2831" i="1" s="1"/>
  <c r="AD2852" i="1"/>
  <c r="AE2852" i="1" s="1"/>
  <c r="AD2817" i="1"/>
  <c r="AE2817" i="1" s="1"/>
  <c r="AD2757" i="1"/>
  <c r="AE2757" i="1" s="1"/>
  <c r="AD2813" i="1"/>
  <c r="AE2813" i="1" s="1"/>
  <c r="AD2890" i="1"/>
  <c r="AE2890" i="1" s="1"/>
  <c r="AD4701" i="1"/>
  <c r="AE4701" i="1" s="1"/>
  <c r="AD2745" i="1"/>
  <c r="AE2745" i="1" s="1"/>
  <c r="AD4810" i="1"/>
  <c r="AE4810" i="1" s="1"/>
  <c r="AD2744" i="1"/>
  <c r="AE2744" i="1" s="1"/>
  <c r="AD2880" i="1"/>
  <c r="AE2880" i="1" s="1"/>
  <c r="AD4775" i="1"/>
  <c r="AE4775" i="1" s="1"/>
  <c r="AD2752" i="1"/>
  <c r="AE2752" i="1" s="1"/>
  <c r="AD2844" i="1"/>
  <c r="AE2844" i="1" s="1"/>
  <c r="AD2874" i="1"/>
  <c r="AE2874" i="1" s="1"/>
  <c r="AD2776" i="1"/>
  <c r="AE2776" i="1" s="1"/>
  <c r="AD2785" i="1"/>
  <c r="AE2785" i="1" s="1"/>
  <c r="AD2832" i="1"/>
  <c r="AE2832" i="1" s="1"/>
  <c r="AD2749" i="1"/>
  <c r="AE2749" i="1" s="1"/>
  <c r="AD2819" i="1"/>
  <c r="AE2819" i="1" s="1"/>
  <c r="AD2827" i="1"/>
  <c r="AE2827" i="1" s="1"/>
  <c r="AD2800" i="1"/>
  <c r="AE2800" i="1" s="1"/>
  <c r="AD2766" i="1"/>
  <c r="AE2766" i="1" s="1"/>
  <c r="AD2771" i="1"/>
  <c r="AE2771" i="1" s="1"/>
  <c r="AD2809" i="1"/>
  <c r="AE2809" i="1" s="1"/>
  <c r="AD2794" i="1"/>
  <c r="AE2794" i="1" s="1"/>
  <c r="AD2790" i="1"/>
  <c r="AE2790" i="1" s="1"/>
  <c r="AD2876" i="1"/>
  <c r="AE2876" i="1" s="1"/>
  <c r="AD2851" i="1"/>
  <c r="AE2851" i="1" s="1"/>
  <c r="AD2889" i="1"/>
  <c r="AE2889" i="1" s="1"/>
  <c r="AD4718" i="1"/>
  <c r="AE4718" i="1" s="1"/>
  <c r="AD2875" i="1"/>
  <c r="AE2875" i="1" s="1"/>
  <c r="AD4702" i="1"/>
  <c r="AE4702" i="1" s="1"/>
  <c r="AD2798" i="1"/>
  <c r="AE2798" i="1" s="1"/>
  <c r="AD2893" i="1"/>
  <c r="AE2893" i="1" s="1"/>
  <c r="AD2765" i="1"/>
  <c r="AE2765" i="1" s="1"/>
  <c r="AD2768" i="1"/>
  <c r="AE2768" i="1" s="1"/>
  <c r="AD2764" i="1"/>
  <c r="AE2764" i="1" s="1"/>
  <c r="AD2779" i="1"/>
  <c r="AE2779" i="1" s="1"/>
  <c r="AD2770" i="1"/>
  <c r="AE2770" i="1" s="1"/>
  <c r="AD2781" i="1"/>
  <c r="AE2781" i="1" s="1"/>
  <c r="AD2740" i="1"/>
  <c r="AE2740" i="1" s="1"/>
  <c r="AD2746" i="1"/>
  <c r="AE2746" i="1" s="1"/>
  <c r="AD2777" i="1"/>
  <c r="AE2777" i="1" s="1"/>
  <c r="AD2879" i="1"/>
  <c r="AE2879" i="1" s="1"/>
  <c r="AD2755" i="1"/>
  <c r="AE2755" i="1" s="1"/>
  <c r="AD2870" i="1"/>
  <c r="AE2870" i="1" s="1"/>
  <c r="AD2795" i="1"/>
  <c r="AE2795" i="1" s="1"/>
  <c r="AD2886" i="1"/>
  <c r="AE2886" i="1" s="1"/>
  <c r="AD4690" i="1"/>
  <c r="AE4690" i="1" s="1"/>
  <c r="AD2863" i="1"/>
  <c r="AE2863" i="1" s="1"/>
  <c r="AD4767" i="1"/>
  <c r="AE4767" i="1" s="1"/>
  <c r="AD2818" i="1"/>
  <c r="AE2818" i="1" s="1"/>
  <c r="AD2759" i="1"/>
  <c r="AE2759" i="1" s="1"/>
  <c r="AD2869" i="1"/>
  <c r="AE2869" i="1" s="1"/>
  <c r="AD2773" i="1"/>
  <c r="AE2773" i="1" s="1"/>
  <c r="AD4745" i="1"/>
  <c r="AE4745" i="1" s="1"/>
  <c r="AD2822" i="1"/>
  <c r="AE2822" i="1" s="1"/>
  <c r="AD2892" i="1"/>
  <c r="AE2892" i="1" s="1"/>
  <c r="AD2753" i="1"/>
  <c r="AE2753" i="1" s="1"/>
  <c r="AD4726" i="1"/>
  <c r="AE4726" i="1" s="1"/>
  <c r="AD2825" i="1"/>
  <c r="AE2825" i="1" s="1"/>
  <c r="AD2811" i="1"/>
  <c r="AE2811" i="1" s="1"/>
  <c r="AD2849" i="1"/>
  <c r="AE2849" i="1" s="1"/>
  <c r="AD2787" i="1"/>
  <c r="AE2787" i="1" s="1"/>
  <c r="AD2835" i="1"/>
  <c r="AE2835" i="1" s="1"/>
  <c r="AD2780" i="1"/>
  <c r="AE2780" i="1" s="1"/>
  <c r="AD2842" i="1"/>
  <c r="AE2842" i="1" s="1"/>
  <c r="AD2791" i="1"/>
  <c r="AE2791" i="1" s="1"/>
  <c r="AD2821" i="1"/>
  <c r="AE2821" i="1" s="1"/>
  <c r="AD2742" i="1"/>
  <c r="AE2742" i="1" s="1"/>
  <c r="AD2751" i="1"/>
  <c r="AE2751" i="1" s="1"/>
  <c r="AD2864" i="1"/>
  <c r="AE2864" i="1" s="1"/>
  <c r="AD2782" i="1"/>
  <c r="AE2782" i="1" s="1"/>
  <c r="AD4729" i="1"/>
  <c r="AE4729" i="1" s="1"/>
  <c r="AD2850" i="1"/>
  <c r="AE2850" i="1" s="1"/>
  <c r="AD2862" i="1"/>
  <c r="AE2862" i="1" s="1"/>
  <c r="AD2758" i="1"/>
  <c r="AE2758" i="1" s="1"/>
  <c r="AD2772" i="1"/>
  <c r="AE2772" i="1" s="1"/>
  <c r="AD2769" i="1"/>
  <c r="AE2769" i="1" s="1"/>
  <c r="AD2762" i="1"/>
  <c r="AE2762" i="1" s="1"/>
  <c r="AD2763" i="1"/>
  <c r="AE2763" i="1" s="1"/>
  <c r="AD2839" i="1"/>
  <c r="AE2839" i="1" s="1"/>
  <c r="AD2859" i="1"/>
  <c r="AE2859" i="1" s="1"/>
  <c r="AD2788" i="1"/>
  <c r="AE2788" i="1" s="1"/>
  <c r="AD2748" i="1"/>
  <c r="AE2748" i="1" s="1"/>
  <c r="AD2784" i="1"/>
  <c r="AE2784" i="1" s="1"/>
  <c r="AD2823" i="1"/>
  <c r="AE2823" i="1" s="1"/>
  <c r="AD4551" i="1" l="1"/>
  <c r="AE4551" i="1" s="1"/>
  <c r="AD4417" i="1"/>
  <c r="AE4417" i="1" s="1"/>
  <c r="AD3002" i="1"/>
  <c r="AE3002" i="1" s="1"/>
  <c r="AD2271" i="1"/>
  <c r="AE2271" i="1" s="1"/>
  <c r="AD4528" i="1"/>
  <c r="AE4528" i="1" s="1"/>
  <c r="AD4547" i="1"/>
  <c r="AE4547" i="1" s="1"/>
  <c r="AD4352" i="1"/>
  <c r="AE4352" i="1" s="1"/>
  <c r="AD2493" i="1"/>
  <c r="AE2493" i="1" s="1"/>
  <c r="AD4418" i="1"/>
  <c r="AE4418" i="1" s="1"/>
  <c r="AD4388" i="1"/>
  <c r="AE4388" i="1" s="1"/>
  <c r="AD4930" i="1"/>
  <c r="AE4930" i="1" s="1"/>
  <c r="AD2986" i="1"/>
  <c r="AE2986" i="1" s="1"/>
  <c r="AD3049" i="1"/>
  <c r="AE3049" i="1" s="1"/>
  <c r="AD4871" i="1"/>
  <c r="AE4871" i="1" s="1"/>
  <c r="AD3012" i="1"/>
  <c r="AE3012" i="1" s="1"/>
  <c r="AD4420" i="1"/>
  <c r="AE4420" i="1" s="1"/>
  <c r="AD4376" i="1"/>
  <c r="AE4376" i="1" s="1"/>
  <c r="AD4561" i="1"/>
  <c r="AE4561" i="1" s="1"/>
  <c r="AD2991" i="1"/>
  <c r="AE2991" i="1" s="1"/>
  <c r="AD4873" i="1"/>
  <c r="AE4873" i="1" s="1"/>
  <c r="AD4544" i="1"/>
  <c r="AE4544" i="1" s="1"/>
  <c r="AD4545" i="1"/>
  <c r="AE4545" i="1" s="1"/>
  <c r="AD4398" i="1"/>
  <c r="AE4398" i="1" s="1"/>
  <c r="AD3009" i="1"/>
  <c r="AE3009" i="1" s="1"/>
  <c r="AD4542" i="1"/>
  <c r="AE4542" i="1" s="1"/>
  <c r="AD3020" i="1"/>
  <c r="AE3020" i="1" s="1"/>
  <c r="AD4416" i="1"/>
  <c r="AE4416" i="1" s="1"/>
  <c r="AD2339" i="1"/>
  <c r="AE2339" i="1" s="1"/>
  <c r="AD4892" i="1"/>
  <c r="AE4892" i="1" s="1"/>
  <c r="AD4534" i="1"/>
  <c r="AE4534" i="1" s="1"/>
  <c r="AD4919" i="1"/>
  <c r="AE4919" i="1" s="1"/>
  <c r="AD4509" i="1"/>
  <c r="AE4509" i="1" s="1"/>
  <c r="AD3008" i="1"/>
  <c r="AE3008" i="1" s="1"/>
  <c r="AD4536" i="1"/>
  <c r="AE4536" i="1" s="1"/>
  <c r="AD3038" i="1"/>
  <c r="AE3038" i="1" s="1"/>
  <c r="AD4874" i="1"/>
  <c r="AE4874" i="1" s="1"/>
  <c r="AD4413" i="1"/>
  <c r="AE4413" i="1" s="1"/>
  <c r="AD4546" i="1"/>
  <c r="AE4546" i="1" s="1"/>
  <c r="AD3029" i="1"/>
  <c r="AE3029" i="1" s="1"/>
  <c r="AD2345" i="1"/>
  <c r="AE2345" i="1" s="1"/>
  <c r="AD3027" i="1"/>
  <c r="AE3027" i="1" s="1"/>
  <c r="AD4891" i="1"/>
  <c r="AE4891" i="1" s="1"/>
  <c r="AD3006" i="1"/>
  <c r="AE3006" i="1" s="1"/>
  <c r="AD3003" i="1"/>
  <c r="AE3003" i="1" s="1"/>
  <c r="AD3022" i="1"/>
  <c r="AE3022" i="1" s="1"/>
  <c r="AD4932" i="1"/>
  <c r="AE4932" i="1" s="1"/>
  <c r="AD4396" i="1"/>
  <c r="AE4396" i="1" s="1"/>
  <c r="AD4358" i="1"/>
  <c r="AE4358" i="1" s="1"/>
  <c r="AD2988" i="1"/>
  <c r="AE2988" i="1" s="1"/>
  <c r="AD4870" i="1"/>
  <c r="AE4870" i="1" s="1"/>
  <c r="AD4535" i="1"/>
  <c r="AE4535" i="1" s="1"/>
  <c r="AD4553" i="1"/>
  <c r="AE4553" i="1" s="1"/>
  <c r="AD4419" i="1"/>
  <c r="AE4419" i="1" s="1"/>
  <c r="AD2461" i="1"/>
  <c r="AE2461" i="1" s="1"/>
  <c r="AD2546" i="1"/>
  <c r="AE2546" i="1" s="1"/>
  <c r="AD4611" i="1"/>
  <c r="AE4611" i="1" s="1"/>
  <c r="AD3032" i="1"/>
  <c r="AE3032" i="1" s="1"/>
  <c r="AD2413" i="1"/>
  <c r="AE2413" i="1" s="1"/>
  <c r="AD3028" i="1"/>
  <c r="AE3028" i="1" s="1"/>
  <c r="AD2982" i="1"/>
  <c r="AE2982" i="1" s="1"/>
  <c r="AD4816" i="1"/>
  <c r="AE4816" i="1" s="1"/>
  <c r="AD3031" i="1"/>
  <c r="AE3031" i="1" s="1"/>
  <c r="AD2907" i="1"/>
  <c r="AE2907" i="1" s="1"/>
  <c r="AD2958" i="1"/>
  <c r="AE2958" i="1" s="1"/>
  <c r="AD2992" i="1"/>
  <c r="AE2992" i="1" s="1"/>
  <c r="AD2974" i="1"/>
  <c r="AE2974" i="1" s="1"/>
  <c r="AD4858" i="1"/>
  <c r="AE4858" i="1" s="1"/>
  <c r="AD2919" i="1"/>
  <c r="AE2919" i="1" s="1"/>
  <c r="AD4384" i="1"/>
  <c r="AE4384" i="1" s="1"/>
  <c r="AD4339" i="1"/>
  <c r="AE4339" i="1" s="1"/>
  <c r="AD2962" i="1"/>
  <c r="AE2962" i="1" s="1"/>
  <c r="AD4841" i="1"/>
  <c r="AE4841" i="1" s="1"/>
  <c r="AD4473" i="1"/>
  <c r="AE4473" i="1" s="1"/>
  <c r="AD2898" i="1"/>
  <c r="AE2898" i="1" s="1"/>
  <c r="AD2981" i="1"/>
  <c r="AE2981" i="1" s="1"/>
  <c r="AD4851" i="1"/>
  <c r="AE4851" i="1" s="1"/>
  <c r="AD2905" i="1"/>
  <c r="AE2905" i="1" s="1"/>
  <c r="AD2955" i="1"/>
  <c r="AE2955" i="1" s="1"/>
  <c r="AD4850" i="1"/>
  <c r="AE4850" i="1" s="1"/>
  <c r="AD2978" i="1"/>
  <c r="AE2978" i="1" s="1"/>
  <c r="AD4857" i="1"/>
  <c r="AE4857" i="1" s="1"/>
  <c r="AD4400" i="1"/>
  <c r="AE4400" i="1" s="1"/>
  <c r="AD2927" i="1"/>
  <c r="AE2927" i="1" s="1"/>
  <c r="AD2913" i="1"/>
  <c r="AE2913" i="1" s="1"/>
  <c r="AD2257" i="1"/>
  <c r="AE2257" i="1" s="1"/>
  <c r="AD2971" i="1"/>
  <c r="AE2971" i="1" s="1"/>
  <c r="AD2353" i="1"/>
  <c r="AE2353" i="1" s="1"/>
  <c r="AD2390" i="1"/>
  <c r="AE2390" i="1" s="1"/>
  <c r="AD2940" i="1"/>
  <c r="AE2940" i="1" s="1"/>
  <c r="AD3015" i="1"/>
  <c r="AE3015" i="1" s="1"/>
  <c r="AD2507" i="1"/>
  <c r="AE2507" i="1" s="1"/>
  <c r="AD2959" i="1"/>
  <c r="AE2959" i="1" s="1"/>
  <c r="AD2983" i="1"/>
  <c r="AE2983" i="1" s="1"/>
  <c r="AD2384" i="1"/>
  <c r="AE2384" i="1" s="1"/>
  <c r="AD2918" i="1"/>
  <c r="AE2918" i="1" s="1"/>
  <c r="AD2897" i="1"/>
  <c r="AE2897" i="1" s="1"/>
  <c r="AD2481" i="1"/>
  <c r="AE2481" i="1" s="1"/>
  <c r="AD3021" i="1"/>
  <c r="AE3021" i="1" s="1"/>
  <c r="AD3030" i="1"/>
  <c r="AE3030" i="1" s="1"/>
  <c r="AD2926" i="1"/>
  <c r="AE2926" i="1" s="1"/>
  <c r="AD4476" i="1"/>
  <c r="AE4476" i="1" s="1"/>
  <c r="AD4859" i="1"/>
  <c r="AE4859" i="1" s="1"/>
  <c r="AD2975" i="1"/>
  <c r="AE2975" i="1" s="1"/>
  <c r="AD2998" i="1"/>
  <c r="AE2998" i="1" s="1"/>
  <c r="AD2456" i="1"/>
  <c r="AE2456" i="1" s="1"/>
  <c r="AD2899" i="1"/>
  <c r="AE2899" i="1" s="1"/>
  <c r="AD2929" i="1"/>
  <c r="AE2929" i="1" s="1"/>
  <c r="AD4312" i="1"/>
  <c r="AE4312" i="1" s="1"/>
  <c r="AD2976" i="1"/>
  <c r="AE2976" i="1" s="1"/>
  <c r="AD2908" i="1"/>
  <c r="AE2908" i="1" s="1"/>
  <c r="AD4391" i="1"/>
  <c r="AE4391" i="1" s="1"/>
  <c r="AD2248" i="1"/>
  <c r="AE2248" i="1" s="1"/>
  <c r="AD2914" i="1"/>
  <c r="AE2914" i="1" s="1"/>
  <c r="AD2902" i="1"/>
  <c r="AE2902" i="1" s="1"/>
  <c r="AD2936" i="1"/>
  <c r="AE2936" i="1" s="1"/>
  <c r="AD2906" i="1"/>
  <c r="AE2906" i="1" s="1"/>
  <c r="AD4341" i="1"/>
  <c r="AE4341" i="1" s="1"/>
  <c r="AD3011" i="1"/>
  <c r="AE3011" i="1" s="1"/>
  <c r="AD2216" i="1"/>
  <c r="AE2216" i="1" s="1"/>
  <c r="AD4334" i="1"/>
  <c r="AE4334" i="1" s="1"/>
  <c r="AD4470" i="1"/>
  <c r="AE4470" i="1" s="1"/>
  <c r="AD2244" i="1"/>
  <c r="AE2244" i="1" s="1"/>
  <c r="AD3044" i="1"/>
  <c r="AE3044" i="1" s="1"/>
  <c r="AD4462" i="1"/>
  <c r="AE4462" i="1" s="1"/>
  <c r="AD4320" i="1"/>
  <c r="AE4320" i="1" s="1"/>
  <c r="AD4378" i="1"/>
  <c r="AE4378" i="1" s="1"/>
  <c r="AD4538" i="1"/>
  <c r="AE4538" i="1" s="1"/>
  <c r="AD2939" i="1"/>
  <c r="AE2939" i="1" s="1"/>
  <c r="AD2896" i="1"/>
  <c r="AE2896" i="1" s="1"/>
  <c r="AD4300" i="1"/>
  <c r="AE4300" i="1" s="1"/>
  <c r="AD4479" i="1"/>
  <c r="AE4479" i="1" s="1"/>
  <c r="AD2966" i="1"/>
  <c r="AE2966" i="1" s="1"/>
  <c r="AD4444" i="1"/>
  <c r="AE4444" i="1" s="1"/>
  <c r="AD3051" i="1"/>
  <c r="AE3051" i="1" s="1"/>
  <c r="AD4478" i="1"/>
  <c r="AE4478" i="1" s="1"/>
  <c r="AD4365" i="1"/>
  <c r="AE4365" i="1" s="1"/>
  <c r="AD2987" i="1"/>
  <c r="AE2987" i="1" s="1"/>
  <c r="AD2241" i="1"/>
  <c r="AE2241" i="1" s="1"/>
  <c r="AD2967" i="1"/>
  <c r="AE2967" i="1" s="1"/>
  <c r="AD2995" i="1"/>
  <c r="AE2995" i="1" s="1"/>
  <c r="AD3014" i="1"/>
  <c r="AE3014" i="1" s="1"/>
  <c r="AD2391" i="1"/>
  <c r="AE2391" i="1" s="1"/>
  <c r="AD3010" i="1"/>
  <c r="AE3010" i="1" s="1"/>
  <c r="AD3041" i="1"/>
  <c r="AE3041" i="1" s="1"/>
  <c r="AD2953" i="1"/>
  <c r="AE2953" i="1" s="1"/>
  <c r="AD3040" i="1"/>
  <c r="AE3040" i="1" s="1"/>
  <c r="AD2394" i="1"/>
  <c r="AE2394" i="1" s="1"/>
  <c r="AD4890" i="1"/>
  <c r="AE4890" i="1" s="1"/>
  <c r="AD2930" i="1"/>
  <c r="AE2930" i="1" s="1"/>
  <c r="AD2206" i="1"/>
  <c r="AE2206" i="1" s="1"/>
  <c r="AD2964" i="1"/>
  <c r="AE2964" i="1" s="1"/>
  <c r="AD3046" i="1"/>
  <c r="AE3046" i="1" s="1"/>
  <c r="AD3033" i="1"/>
  <c r="AE3033" i="1" s="1"/>
  <c r="AD3024" i="1"/>
  <c r="AE3024" i="1" s="1"/>
  <c r="AD2956" i="1"/>
  <c r="AE2956" i="1" s="1"/>
  <c r="AD2980" i="1"/>
  <c r="AE2980" i="1" s="1"/>
  <c r="AD2911" i="1"/>
  <c r="AE2911" i="1" s="1"/>
  <c r="AD4289" i="1"/>
  <c r="AE4289" i="1" s="1"/>
  <c r="AD2230" i="1"/>
  <c r="AE2230" i="1" s="1"/>
  <c r="AD4359" i="1"/>
  <c r="AE4359" i="1" s="1"/>
  <c r="AD3025" i="1"/>
  <c r="AE3025" i="1" s="1"/>
  <c r="AD2912" i="1"/>
  <c r="AE2912" i="1" s="1"/>
  <c r="AD2972" i="1"/>
  <c r="AE2972" i="1" s="1"/>
  <c r="AD4496" i="1"/>
  <c r="AE4496" i="1" s="1"/>
  <c r="AD2961" i="1"/>
  <c r="AE2961" i="1" s="1"/>
  <c r="AD4282" i="1"/>
  <c r="AE4282" i="1" s="1"/>
  <c r="AD2549" i="1"/>
  <c r="AE2549" i="1" s="1"/>
  <c r="AD4386" i="1"/>
  <c r="AE4386" i="1" s="1"/>
  <c r="AD4940" i="1"/>
  <c r="AE4940" i="1" s="1"/>
  <c r="AD2904" i="1"/>
  <c r="AE2904" i="1" s="1"/>
  <c r="AD2411" i="1"/>
  <c r="AE2411" i="1" s="1"/>
  <c r="AD4511" i="1"/>
  <c r="AE4511" i="1" s="1"/>
  <c r="AD2917" i="1"/>
  <c r="AE2917" i="1" s="1"/>
  <c r="AD2924" i="1"/>
  <c r="AE2924" i="1" s="1"/>
  <c r="AD4839" i="1"/>
  <c r="AE4839" i="1" s="1"/>
  <c r="AD4281" i="1"/>
  <c r="AE4281" i="1" s="1"/>
  <c r="AD4878" i="1"/>
  <c r="AE4878" i="1" s="1"/>
  <c r="AD2968" i="1"/>
  <c r="AE2968" i="1" s="1"/>
  <c r="AD4287" i="1"/>
  <c r="AE4287" i="1" s="1"/>
  <c r="AD4516" i="1"/>
  <c r="AE4516" i="1" s="1"/>
  <c r="AD4844" i="1"/>
  <c r="AE4844" i="1" s="1"/>
  <c r="AD2380" i="1"/>
  <c r="AE2380" i="1" s="1"/>
  <c r="AD2984" i="1"/>
  <c r="AE2984" i="1" s="1"/>
  <c r="AD2931" i="1"/>
  <c r="AE2931" i="1" s="1"/>
  <c r="AD2941" i="1"/>
  <c r="AE2941" i="1" s="1"/>
  <c r="AD4550" i="1"/>
  <c r="AE4550" i="1" s="1"/>
  <c r="AD2434" i="1"/>
  <c r="AE2434" i="1" s="1"/>
  <c r="AD4452" i="1"/>
  <c r="AE4452" i="1" s="1"/>
  <c r="AD2356" i="1"/>
  <c r="AE2356" i="1" s="1"/>
  <c r="AD4324" i="1"/>
  <c r="AE4324" i="1" s="1"/>
  <c r="AD4336" i="1"/>
  <c r="AE4336" i="1" s="1"/>
  <c r="AD4448" i="1"/>
  <c r="AE4448" i="1" s="1"/>
  <c r="AD4291" i="1"/>
  <c r="AE4291" i="1" s="1"/>
  <c r="AD2950" i="1"/>
  <c r="AE2950" i="1" s="1"/>
  <c r="AD4449" i="1"/>
  <c r="AE4449" i="1" s="1"/>
  <c r="AD4854" i="1"/>
  <c r="AE4854" i="1" s="1"/>
  <c r="AD2533" i="1"/>
  <c r="AE2533" i="1" s="1"/>
  <c r="AD2357" i="1"/>
  <c r="AE2357" i="1" s="1"/>
  <c r="AD2920" i="1"/>
  <c r="AE2920" i="1" s="1"/>
  <c r="AD3042" i="1"/>
  <c r="AE3042" i="1" s="1"/>
  <c r="AD4342" i="1"/>
  <c r="AE4342" i="1" s="1"/>
  <c r="AD2367" i="1"/>
  <c r="AE2367" i="1" s="1"/>
  <c r="AD3019" i="1"/>
  <c r="AE3019" i="1" s="1"/>
  <c r="AD2290" i="1"/>
  <c r="AE2290" i="1" s="1"/>
  <c r="AD4491" i="1"/>
  <c r="AE4491" i="1" s="1"/>
  <c r="AD4458" i="1"/>
  <c r="AE4458" i="1" s="1"/>
  <c r="AD4507" i="1"/>
  <c r="AE4507" i="1" s="1"/>
  <c r="AD2985" i="1"/>
  <c r="AE2985" i="1" s="1"/>
  <c r="AD4492" i="1"/>
  <c r="AE4492" i="1" s="1"/>
  <c r="AD4309" i="1"/>
  <c r="AE4309" i="1" s="1"/>
  <c r="AD2993" i="1"/>
  <c r="AE2993" i="1" s="1"/>
  <c r="AD2949" i="1"/>
  <c r="AE2949" i="1" s="1"/>
  <c r="AD2310" i="1"/>
  <c r="AE2310" i="1" s="1"/>
  <c r="AD3048" i="1"/>
  <c r="AE3048" i="1" s="1"/>
  <c r="AD2947" i="1"/>
  <c r="AE2947" i="1" s="1"/>
  <c r="AD2508" i="1"/>
  <c r="AE2508" i="1" s="1"/>
  <c r="AD3018" i="1"/>
  <c r="AE3018" i="1" s="1"/>
  <c r="AD3534" i="1" l="1"/>
  <c r="AE3534" i="1" s="1"/>
  <c r="AD3187" i="1"/>
  <c r="AE3187" i="1" s="1"/>
  <c r="AD3728" i="1"/>
  <c r="AE3728" i="1" s="1"/>
  <c r="AD4205" i="1"/>
  <c r="AE4205" i="1" s="1"/>
  <c r="AD5794" i="1"/>
  <c r="AE5794" i="1" s="1"/>
  <c r="AD3462" i="1"/>
  <c r="AE3462" i="1" s="1"/>
  <c r="AD3848" i="1"/>
  <c r="AE3848" i="1" s="1"/>
  <c r="AD3135" i="1"/>
  <c r="AE3135" i="1" s="1"/>
  <c r="AD4068" i="1"/>
  <c r="AE4068" i="1" s="1"/>
  <c r="AD4083" i="1"/>
  <c r="AE4083" i="1" s="1"/>
  <c r="AD3928" i="1"/>
  <c r="AE3928" i="1" s="1"/>
  <c r="AD3653" i="1"/>
  <c r="AE3653" i="1" s="1"/>
  <c r="AD4210" i="1"/>
  <c r="AE4210" i="1" s="1"/>
  <c r="AD5790" i="1"/>
  <c r="AE5790" i="1" s="1"/>
  <c r="AD3836" i="1"/>
  <c r="AE3836" i="1" s="1"/>
  <c r="AD3342" i="1"/>
  <c r="AE3342" i="1" s="1"/>
  <c r="AD4021" i="1"/>
  <c r="AE4021" i="1" s="1"/>
  <c r="AD3633" i="1"/>
  <c r="AE3633" i="1" s="1"/>
  <c r="AD3566" i="1"/>
  <c r="AE3566" i="1" s="1"/>
  <c r="AD5610" i="1"/>
  <c r="AE5610" i="1" s="1"/>
  <c r="AD3673" i="1"/>
  <c r="AE3673" i="1" s="1"/>
  <c r="AD5366" i="1"/>
  <c r="AE5366" i="1" s="1"/>
  <c r="AD3456" i="1"/>
  <c r="AE3456" i="1" s="1"/>
  <c r="AD3127" i="1"/>
  <c r="AE3127" i="1" s="1"/>
  <c r="AD3143" i="1"/>
  <c r="AE3143" i="1" s="1"/>
  <c r="AD5014" i="1"/>
  <c r="AE5014" i="1" s="1"/>
  <c r="AD3517" i="1"/>
  <c r="AE3517" i="1" s="1"/>
  <c r="AD4098" i="1"/>
  <c r="AE4098" i="1" s="1"/>
  <c r="AD3140" i="1"/>
  <c r="AE3140" i="1" s="1"/>
  <c r="AD5017" i="1"/>
  <c r="AE5017" i="1" s="1"/>
  <c r="AD3460" i="1"/>
  <c r="AE3460" i="1" s="1"/>
  <c r="AD3189" i="1"/>
  <c r="AE3189" i="1" s="1"/>
  <c r="AD3679" i="1"/>
  <c r="AE3679" i="1" s="1"/>
  <c r="AD3489" i="1"/>
  <c r="AE3489" i="1" s="1"/>
  <c r="AD3506" i="1"/>
  <c r="AE3506" i="1" s="1"/>
  <c r="AD4008" i="1"/>
  <c r="AE4008" i="1" s="1"/>
  <c r="AD3909" i="1"/>
  <c r="AE3909" i="1" s="1"/>
  <c r="AD5623" i="1"/>
  <c r="AE5623" i="1" s="1"/>
  <c r="AD3182" i="1"/>
  <c r="AE3182" i="1" s="1"/>
  <c r="AD5837" i="1"/>
  <c r="AE5837" i="1" s="1"/>
  <c r="AD4229" i="1"/>
  <c r="AE4229" i="1" s="1"/>
  <c r="AD4242" i="1"/>
  <c r="AE4242" i="1" s="1"/>
  <c r="AD3386" i="1"/>
  <c r="AE3386" i="1" s="1"/>
  <c r="AD4228" i="1"/>
  <c r="AE4228" i="1" s="1"/>
  <c r="AD4264" i="1"/>
  <c r="AE4264" i="1" s="1"/>
  <c r="AD4034" i="1"/>
  <c r="AE4034" i="1" s="1"/>
  <c r="AD4241" i="1"/>
  <c r="AE4241" i="1" s="1"/>
  <c r="AD5165" i="1"/>
  <c r="AE5165" i="1" s="1"/>
  <c r="AD3346" i="1"/>
  <c r="AE3346" i="1" s="1"/>
  <c r="AD4043" i="1"/>
  <c r="AE4043" i="1" s="1"/>
  <c r="AD3352" i="1"/>
  <c r="AE3352" i="1" s="1"/>
  <c r="AD3331" i="1"/>
  <c r="AE3331" i="1" s="1"/>
  <c r="AD5851" i="1"/>
  <c r="AE5851" i="1" s="1"/>
  <c r="AD4206" i="1"/>
  <c r="AE4206" i="1" s="1"/>
  <c r="AD3160" i="1"/>
  <c r="AE3160" i="1" s="1"/>
  <c r="AD3568" i="1"/>
  <c r="AE3568" i="1" s="1"/>
  <c r="AD5326" i="1"/>
  <c r="AE5326" i="1" s="1"/>
  <c r="AD3905" i="1"/>
  <c r="AE3905" i="1" s="1"/>
  <c r="AD3196" i="1"/>
  <c r="AE3196" i="1" s="1"/>
  <c r="AD3341" i="1"/>
  <c r="AE3341" i="1" s="1"/>
  <c r="AD3337" i="1"/>
  <c r="AE3337" i="1" s="1"/>
  <c r="AD3202" i="1"/>
  <c r="AE3202" i="1" s="1"/>
  <c r="AD3172" i="1"/>
  <c r="AE3172" i="1" s="1"/>
  <c r="AD4054" i="1"/>
  <c r="AE4054" i="1" s="1"/>
  <c r="AD5709" i="1"/>
  <c r="AE5709" i="1" s="1"/>
  <c r="AD3925" i="1"/>
  <c r="AE3925" i="1" s="1"/>
  <c r="AD3326" i="1"/>
  <c r="AE3326" i="1" s="1"/>
  <c r="AD4094" i="1"/>
  <c r="AE4094" i="1" s="1"/>
  <c r="AD4246" i="1"/>
  <c r="AE4246" i="1" s="1"/>
  <c r="AD3535" i="1"/>
  <c r="AE3535" i="1" s="1"/>
  <c r="AD4056" i="1"/>
  <c r="AE4056" i="1" s="1"/>
  <c r="AD5200" i="1"/>
  <c r="AE5200" i="1" s="1"/>
  <c r="AD3521" i="1"/>
  <c r="AE3521" i="1" s="1"/>
  <c r="AD5314" i="1"/>
  <c r="AE5314" i="1" s="1"/>
  <c r="AD4265" i="1"/>
  <c r="AE4265" i="1" s="1"/>
  <c r="AD4052" i="1"/>
  <c r="AE4052" i="1" s="1"/>
  <c r="AD3550" i="1"/>
  <c r="AE3550" i="1" s="1"/>
  <c r="AD4274" i="1"/>
  <c r="AE4274" i="1" s="1"/>
  <c r="AD5179" i="1"/>
  <c r="AE5179" i="1" s="1"/>
  <c r="AD3327" i="1"/>
  <c r="AE3327" i="1" s="1"/>
  <c r="AD3706" i="1"/>
  <c r="AE3706" i="1" s="1"/>
  <c r="AD3329" i="1"/>
  <c r="AE3329" i="1" s="1"/>
  <c r="AD5210" i="1"/>
  <c r="AE5210" i="1" s="1"/>
  <c r="AD3325" i="1"/>
  <c r="AE3325" i="1" s="1"/>
  <c r="AD4084" i="1"/>
  <c r="AE4084" i="1" s="1"/>
  <c r="AD5721" i="1"/>
  <c r="AE5721" i="1" s="1"/>
  <c r="AD5068" i="1"/>
  <c r="AE5068" i="1" s="1"/>
  <c r="AD4244" i="1"/>
  <c r="AE4244" i="1" s="1"/>
  <c r="AD3512" i="1"/>
  <c r="AE3512" i="1" s="1"/>
  <c r="AD4239" i="1"/>
  <c r="AE4239" i="1" s="1"/>
  <c r="AD3891" i="1"/>
  <c r="AE3891" i="1" s="1"/>
  <c r="AD3884" i="1"/>
  <c r="AE3884" i="1" s="1"/>
  <c r="AD3858" i="1"/>
  <c r="AE3858" i="1" s="1"/>
  <c r="AD5582" i="1"/>
  <c r="AE5582" i="1" s="1"/>
  <c r="AD3644" i="1"/>
  <c r="AE3644" i="1" s="1"/>
  <c r="AD3885" i="1"/>
  <c r="AE3885" i="1" s="1"/>
  <c r="AD3308" i="1"/>
  <c r="AE3308" i="1" s="1"/>
  <c r="AD5162" i="1"/>
  <c r="AE5162" i="1" s="1"/>
  <c r="AD3557" i="1"/>
  <c r="AE3557" i="1" s="1"/>
  <c r="AD5327" i="1"/>
  <c r="AE5327" i="1" s="1"/>
  <c r="AD4059" i="1"/>
  <c r="AE4059" i="1" s="1"/>
  <c r="AD3214" i="1"/>
  <c r="AE3214" i="1" s="1"/>
  <c r="AD3213" i="1"/>
  <c r="AE3213" i="1" s="1"/>
  <c r="AD3714" i="1"/>
  <c r="AE3714" i="1" s="1"/>
  <c r="AD3359" i="1"/>
  <c r="AE3359" i="1" s="1"/>
  <c r="AD5148" i="1"/>
  <c r="AE5148" i="1" s="1"/>
  <c r="AD5853" i="1"/>
  <c r="AE5853" i="1" s="1"/>
  <c r="AD4101" i="1"/>
  <c r="AE4101" i="1" s="1"/>
  <c r="AD3158" i="1"/>
  <c r="AE3158" i="1" s="1"/>
  <c r="AD3201" i="1"/>
  <c r="AE3201" i="1" s="1"/>
  <c r="AD5622" i="1"/>
  <c r="AE5622" i="1" s="1"/>
  <c r="AD3898" i="1"/>
  <c r="AE3898" i="1" s="1"/>
  <c r="AD4049" i="1"/>
  <c r="AE4049" i="1" s="1"/>
  <c r="AD3200" i="1"/>
  <c r="AE3200" i="1" s="1"/>
  <c r="AD3846" i="1"/>
  <c r="AE3846" i="1" s="1"/>
  <c r="AD3354" i="1"/>
  <c r="AE3354" i="1" s="1"/>
  <c r="AD3752" i="1"/>
  <c r="AE3752" i="1" s="1"/>
  <c r="AD3700" i="1"/>
  <c r="AE3700" i="1" s="1"/>
  <c r="AD3890" i="1"/>
  <c r="AE3890" i="1" s="1"/>
  <c r="AD4074" i="1"/>
  <c r="AE4074" i="1" s="1"/>
  <c r="AD3371" i="1"/>
  <c r="AE3371" i="1" s="1"/>
  <c r="AD5187" i="1"/>
  <c r="AE5187" i="1" s="1"/>
  <c r="AD3162" i="1"/>
  <c r="AE3162" i="1" s="1"/>
  <c r="AD3914" i="1"/>
  <c r="AE3914" i="1" s="1"/>
  <c r="AD3109" i="1"/>
  <c r="AE3109" i="1" s="1"/>
  <c r="AD5826" i="1"/>
  <c r="AE5826" i="1" s="1"/>
  <c r="AD4214" i="1"/>
  <c r="AE4214" i="1" s="1"/>
  <c r="AD3523" i="1"/>
  <c r="AE3523" i="1" s="1"/>
  <c r="AD4042" i="1"/>
  <c r="AE4042" i="1" s="1"/>
  <c r="AD3178" i="1"/>
  <c r="AE3178" i="1" s="1"/>
  <c r="AD3874" i="1"/>
  <c r="AE3874" i="1" s="1"/>
  <c r="AD3302" i="1"/>
  <c r="AE3302" i="1" s="1"/>
  <c r="AD3306" i="1"/>
  <c r="AE3306" i="1" s="1"/>
  <c r="AD3161" i="1"/>
  <c r="AE3161" i="1" s="1"/>
  <c r="AD5024" i="1"/>
  <c r="AE5024" i="1" s="1"/>
  <c r="AD3912" i="1"/>
  <c r="AE3912" i="1" s="1"/>
  <c r="AD3204" i="1"/>
  <c r="AE3204" i="1" s="1"/>
  <c r="AD3180" i="1"/>
  <c r="AE3180" i="1" s="1"/>
  <c r="AD5042" i="1"/>
  <c r="AE5042" i="1" s="1"/>
  <c r="AD5331" i="1"/>
  <c r="AE5331" i="1" s="1"/>
  <c r="AD5079" i="1"/>
  <c r="AE5079" i="1" s="1"/>
  <c r="AD4243" i="1"/>
  <c r="AE4243" i="1" s="1"/>
  <c r="AD5850" i="1"/>
  <c r="AE5850" i="1" s="1"/>
  <c r="AD5737" i="1"/>
  <c r="AE5737" i="1" s="1"/>
  <c r="AD4080" i="1"/>
  <c r="AE4080" i="1" s="1"/>
  <c r="AD4233" i="1"/>
  <c r="AE4233" i="1" s="1"/>
  <c r="AD4039" i="1"/>
  <c r="AE4039" i="1" s="1"/>
  <c r="AD3707" i="1"/>
  <c r="AE3707" i="1" s="1"/>
  <c r="AD4102" i="1"/>
  <c r="AE4102" i="1" s="1"/>
  <c r="AD3733" i="1"/>
  <c r="AE3733" i="1" s="1"/>
  <c r="AD5467" i="1"/>
  <c r="AE5467" i="1" s="1"/>
  <c r="AD5351" i="1"/>
  <c r="AE5351" i="1" s="1"/>
  <c r="AD3439" i="1"/>
  <c r="AE3439" i="1" s="1"/>
  <c r="AD5161" i="1"/>
  <c r="AE5161" i="1" s="1"/>
  <c r="AD3284" i="1"/>
  <c r="AE3284" i="1" s="1"/>
  <c r="AD3245" i="1"/>
  <c r="AE3245" i="1" s="1"/>
  <c r="AD3108" i="1"/>
  <c r="AE3108" i="1" s="1"/>
  <c r="AD5302" i="1"/>
  <c r="AE5302" i="1" s="1"/>
  <c r="AD3469" i="1"/>
  <c r="AE3469" i="1" s="1"/>
  <c r="AD3837" i="1"/>
  <c r="AE3837" i="1" s="1"/>
  <c r="AD3349" i="1"/>
  <c r="AE3349" i="1" s="1"/>
  <c r="AD3691" i="1"/>
  <c r="AE3691" i="1" s="1"/>
  <c r="AD3394" i="1"/>
  <c r="AE3394" i="1" s="1"/>
  <c r="AD3230" i="1"/>
  <c r="AE3230" i="1" s="1"/>
  <c r="AD3896" i="1"/>
  <c r="AE3896" i="1" s="1"/>
  <c r="AD3274" i="1"/>
  <c r="AE3274" i="1" s="1"/>
  <c r="AD4209" i="1"/>
  <c r="AE4209" i="1" s="1"/>
  <c r="AD5776" i="1"/>
  <c r="AE5776" i="1" s="1"/>
  <c r="AD3136" i="1"/>
  <c r="AE3136" i="1" s="1"/>
  <c r="AD3264" i="1"/>
  <c r="AE3264" i="1" s="1"/>
  <c r="AD3475" i="1"/>
  <c r="AE3475" i="1" s="1"/>
  <c r="AD5306" i="1"/>
  <c r="AE5306" i="1" s="1"/>
  <c r="AD3397" i="1"/>
  <c r="AE3397" i="1" s="1"/>
  <c r="AD3137" i="1"/>
  <c r="AE3137" i="1" s="1"/>
  <c r="AD5428" i="1"/>
  <c r="AE5428" i="1" s="1"/>
  <c r="AD3620" i="1"/>
  <c r="AE3620" i="1" s="1"/>
  <c r="AD3086" i="1"/>
  <c r="AE3086" i="1" s="1"/>
  <c r="AD3102" i="1"/>
  <c r="AE3102" i="1" s="1"/>
  <c r="AD3623" i="1"/>
  <c r="AE3623" i="1" s="1"/>
  <c r="AD5012" i="1"/>
  <c r="AE5012" i="1" s="1"/>
  <c r="AD4116" i="1"/>
  <c r="AE4116" i="1" s="1"/>
  <c r="AD3304" i="1"/>
  <c r="AE3304" i="1" s="1"/>
  <c r="AD3081" i="1"/>
  <c r="AE3081" i="1" s="1"/>
  <c r="AD5451" i="1"/>
  <c r="AE5451" i="1" s="1"/>
  <c r="AD3231" i="1"/>
  <c r="AE3231" i="1" s="1"/>
  <c r="AD3785" i="1"/>
  <c r="AE3785" i="1" s="1"/>
  <c r="AD3193" i="1"/>
  <c r="AE3193" i="1" s="1"/>
  <c r="AD3375" i="1"/>
  <c r="AE3375" i="1" s="1"/>
  <c r="AD4185" i="1"/>
  <c r="AE4185" i="1" s="1"/>
  <c r="AD5789" i="1"/>
  <c r="AE5789" i="1" s="1"/>
  <c r="AD3583" i="1"/>
  <c r="AE3583" i="1" s="1"/>
  <c r="AD3252" i="1"/>
  <c r="AE3252" i="1" s="1"/>
  <c r="AD3385" i="1"/>
  <c r="AE3385" i="1" s="1"/>
  <c r="AD3609" i="1"/>
  <c r="AE3609" i="1" s="1"/>
  <c r="AD3075" i="1"/>
  <c r="AE3075" i="1" s="1"/>
  <c r="AD3276" i="1"/>
  <c r="AE3276" i="1" s="1"/>
  <c r="AD4170" i="1"/>
  <c r="AE4170" i="1" s="1"/>
  <c r="AD5345" i="1"/>
  <c r="AE5345" i="1" s="1"/>
  <c r="AD3417" i="1"/>
  <c r="AE3417" i="1" s="1"/>
  <c r="AD3832" i="1"/>
  <c r="AE3832" i="1" s="1"/>
  <c r="AD3116" i="1"/>
  <c r="AE3116" i="1" s="1"/>
  <c r="AD3543" i="1"/>
  <c r="AE3543" i="1" s="1"/>
  <c r="AD3389" i="1"/>
  <c r="AE3389" i="1" s="1"/>
  <c r="AD3589" i="1"/>
  <c r="AE3589" i="1" s="1"/>
  <c r="AD3681" i="1"/>
  <c r="AE3681" i="1" s="1"/>
  <c r="AD3343" i="1"/>
  <c r="AE3343" i="1" s="1"/>
  <c r="AD4216" i="1"/>
  <c r="AE4216" i="1" s="1"/>
  <c r="AD3827" i="1"/>
  <c r="AE3827" i="1" s="1"/>
  <c r="AD5532" i="1"/>
  <c r="AE5532" i="1" s="1"/>
  <c r="AD3740" i="1"/>
  <c r="AE3740" i="1" s="1"/>
  <c r="AD3170" i="1"/>
  <c r="AE3170" i="1" s="1"/>
  <c r="AD3494" i="1"/>
  <c r="AE3494" i="1" s="1"/>
  <c r="AD3820" i="1"/>
  <c r="AE3820" i="1" s="1"/>
  <c r="AD3436" i="1"/>
  <c r="AE3436" i="1" s="1"/>
  <c r="AD5175" i="1"/>
  <c r="AE5175" i="1" s="1"/>
  <c r="AD3289" i="1"/>
  <c r="AE3289" i="1" s="1"/>
  <c r="AD3149" i="1"/>
  <c r="AE3149" i="1" s="1"/>
  <c r="AD3283" i="1"/>
  <c r="AE3283" i="1" s="1"/>
  <c r="AD5097" i="1"/>
  <c r="AE5097" i="1" s="1"/>
  <c r="AD3411" i="1"/>
  <c r="AE3411" i="1" s="1"/>
  <c r="AD3404" i="1"/>
  <c r="AE3404" i="1" s="1"/>
  <c r="AD3739" i="1"/>
  <c r="AE3739" i="1" s="1"/>
  <c r="AD5387" i="1"/>
  <c r="AE5387" i="1" s="1"/>
  <c r="AD3210" i="1"/>
  <c r="AE3210" i="1" s="1"/>
  <c r="AD3398" i="1"/>
  <c r="AE3398" i="1" s="1"/>
  <c r="AD3058" i="1"/>
  <c r="AE3058" i="1" s="1"/>
  <c r="AD3595" i="1"/>
  <c r="AE3595" i="1" s="1"/>
  <c r="AD3407" i="1"/>
  <c r="AE3407" i="1" s="1"/>
  <c r="AD3916" i="1"/>
  <c r="AE3916" i="1" s="1"/>
  <c r="AD5442" i="1"/>
  <c r="AE5442" i="1" s="1"/>
  <c r="AD3587" i="1"/>
  <c r="AE3587" i="1" s="1"/>
  <c r="AD3290" i="1"/>
  <c r="AE3290" i="1" s="1"/>
  <c r="AD3059" i="1"/>
  <c r="AE3059" i="1" s="1"/>
  <c r="AD3237" i="1"/>
  <c r="AE3237" i="1" s="1"/>
  <c r="AD5482" i="1"/>
  <c r="AE5482" i="1" s="1"/>
  <c r="AD3580" i="1"/>
  <c r="AE3580" i="1" s="1"/>
  <c r="AD3594" i="1"/>
  <c r="AE3594" i="1" s="1"/>
  <c r="AD3225" i="1"/>
  <c r="AE3225" i="1" s="1"/>
  <c r="AD3974" i="1"/>
  <c r="AE3974" i="1" s="1"/>
  <c r="AD4121" i="1"/>
  <c r="AE4121" i="1" s="1"/>
  <c r="AD3169" i="1"/>
  <c r="AE3169" i="1" s="1"/>
  <c r="AD3967" i="1"/>
  <c r="AE3967" i="1" s="1"/>
  <c r="AD3766" i="1"/>
  <c r="AE3766" i="1" s="1"/>
  <c r="AD3229" i="1"/>
  <c r="AE3229" i="1" s="1"/>
  <c r="AD4173" i="1"/>
  <c r="AE4173" i="1" s="1"/>
  <c r="AD3963" i="1"/>
  <c r="AE3963" i="1" s="1"/>
  <c r="AD3105" i="1"/>
  <c r="AE3105" i="1" s="1"/>
  <c r="AD3678" i="1"/>
  <c r="AE3678" i="1" s="1"/>
  <c r="AD3591" i="1"/>
  <c r="AE3591" i="1" s="1"/>
  <c r="AD3298" i="1"/>
  <c r="AE3298" i="1" s="1"/>
  <c r="AD3062" i="1"/>
  <c r="AE3062" i="1" s="1"/>
  <c r="AD3602" i="1"/>
  <c r="AE3602" i="1" s="1"/>
  <c r="AD5023" i="1"/>
  <c r="AE5023" i="1" s="1"/>
  <c r="AD3073" i="1"/>
  <c r="AE3073" i="1" s="1"/>
  <c r="AD3443" i="1"/>
  <c r="AE3443" i="1" s="1"/>
  <c r="AD3316" i="1"/>
  <c r="AE3316" i="1" s="1"/>
  <c r="AD3819" i="1"/>
  <c r="AE3819" i="1" s="1"/>
  <c r="AD5560" i="1"/>
  <c r="AE5560" i="1" s="1"/>
  <c r="AD5005" i="1"/>
  <c r="AE5005" i="1" s="1"/>
  <c r="AD3055" i="1"/>
  <c r="AE3055" i="1" s="1"/>
  <c r="AD3770" i="1"/>
  <c r="AE3770" i="1" s="1"/>
  <c r="AD4137" i="1"/>
  <c r="AE4137" i="1" s="1"/>
  <c r="AD3701" i="1"/>
  <c r="AE3701" i="1" s="1"/>
  <c r="AD4079" i="1"/>
  <c r="AE4079" i="1" s="1"/>
  <c r="AD4067" i="1"/>
  <c r="AE4067" i="1" s="1"/>
  <c r="AD5687" i="1"/>
  <c r="AE5687" i="1" s="1"/>
  <c r="AD4000" i="1"/>
  <c r="AE4000" i="1" s="1"/>
  <c r="AD3562" i="1"/>
  <c r="AE3562" i="1" s="1"/>
  <c r="AD3287" i="1"/>
  <c r="AE3287" i="1" s="1"/>
  <c r="AD3310" i="1"/>
  <c r="AE3310" i="1" s="1"/>
  <c r="AD3588" i="1"/>
  <c r="AE3588" i="1" s="1"/>
  <c r="AD3107" i="1"/>
  <c r="AE3107" i="1" s="1"/>
  <c r="AD4956" i="1"/>
  <c r="AE4956" i="1" s="1"/>
  <c r="AD3165" i="1"/>
  <c r="AE3165" i="1" s="1"/>
  <c r="AD3423" i="1"/>
  <c r="AE3423" i="1" s="1"/>
  <c r="AD3741" i="1"/>
  <c r="AE3741" i="1" s="1"/>
  <c r="AD3735" i="1"/>
  <c r="AE3735" i="1" s="1"/>
  <c r="AD3910" i="1"/>
  <c r="AE3910" i="1" s="1"/>
  <c r="AD3138" i="1"/>
  <c r="AE3138" i="1" s="1"/>
  <c r="AD5157" i="1"/>
  <c r="AE5157" i="1" s="1"/>
  <c r="AD3240" i="1"/>
  <c r="AE3240" i="1" s="1"/>
  <c r="AD3425" i="1"/>
  <c r="AE3425" i="1" s="1"/>
  <c r="AD3693" i="1"/>
  <c r="AE3693" i="1" s="1"/>
  <c r="AD5491" i="1"/>
  <c r="AE5491" i="1" s="1"/>
  <c r="AD3601" i="1"/>
  <c r="AE3601" i="1" s="1"/>
  <c r="AD3112" i="1"/>
  <c r="AE3112" i="1" s="1"/>
  <c r="AD4014" i="1"/>
  <c r="AE4014" i="1" s="1"/>
  <c r="AD3421" i="1"/>
  <c r="AE3421" i="1" s="1"/>
  <c r="AD3696" i="1"/>
  <c r="AE3696" i="1" s="1"/>
  <c r="AD3416" i="1"/>
  <c r="AE3416" i="1" s="1"/>
  <c r="AD3631" i="1"/>
  <c r="AE3631" i="1" s="1"/>
  <c r="AD5295" i="1"/>
  <c r="AE5295" i="1" s="1"/>
  <c r="AD3446" i="1"/>
  <c r="AE3446" i="1" s="1"/>
  <c r="AD3435" i="1"/>
  <c r="AE3435" i="1" s="1"/>
  <c r="AD3159" i="1"/>
  <c r="AE3159" i="1" s="1"/>
  <c r="AD3070" i="1"/>
  <c r="AE3070" i="1" s="1"/>
  <c r="AD3377" i="1"/>
  <c r="AE3377" i="1" s="1"/>
  <c r="AD3090" i="1"/>
  <c r="AE3090" i="1" s="1"/>
  <c r="AD3995" i="1"/>
  <c r="AE3995" i="1" s="1"/>
  <c r="AD3256" i="1"/>
  <c r="AE3256" i="1" s="1"/>
  <c r="AD3441" i="1"/>
  <c r="AE3441" i="1" s="1"/>
  <c r="AD3450" i="1"/>
  <c r="AE3450" i="1" s="1"/>
  <c r="AD3448" i="1"/>
  <c r="AE3448" i="1" s="1"/>
  <c r="AD3710" i="1"/>
  <c r="AE3710" i="1" s="1"/>
  <c r="AD3194" i="1"/>
  <c r="AE3194" i="1" s="1"/>
  <c r="AD3263" i="1"/>
  <c r="AE3263" i="1" s="1"/>
  <c r="AD3390" i="1"/>
  <c r="AE3390" i="1" s="1"/>
  <c r="AD3897" i="1"/>
  <c r="AE3897" i="1" s="1"/>
  <c r="AD3754" i="1"/>
  <c r="AE3754" i="1" s="1"/>
  <c r="AD3744" i="1"/>
  <c r="AE3744" i="1" s="1"/>
  <c r="AD3997" i="1"/>
  <c r="AE3997" i="1" s="1"/>
  <c r="AD3258" i="1"/>
  <c r="AE3258" i="1" s="1"/>
  <c r="AD3124" i="1"/>
  <c r="AE3124" i="1" s="1"/>
  <c r="AD4943" i="1"/>
  <c r="AE4943" i="1" s="1"/>
  <c r="AD3388" i="1"/>
  <c r="AE3388" i="1" s="1"/>
  <c r="AD4980" i="1"/>
  <c r="AE4980" i="1" s="1"/>
  <c r="AD3065" i="1"/>
  <c r="AE3065" i="1" s="1"/>
  <c r="AD3063" i="1"/>
  <c r="AE3063" i="1" s="1"/>
  <c r="AD3205" i="1"/>
  <c r="AE3205" i="1" s="1"/>
  <c r="AD4985" i="1"/>
  <c r="AE4985" i="1" s="1"/>
  <c r="AD4060" i="1"/>
  <c r="AE4060" i="1" s="1"/>
  <c r="AD3177" i="1"/>
  <c r="AE3177" i="1" s="1"/>
  <c r="AD4225" i="1"/>
  <c r="AE4225" i="1" s="1"/>
  <c r="AD3372" i="1"/>
  <c r="AE3372" i="1" s="1"/>
  <c r="AD4184" i="1"/>
  <c r="AE4184" i="1" s="1"/>
  <c r="AD3603" i="1"/>
  <c r="AE3603" i="1" s="1"/>
  <c r="AD3324" i="1"/>
  <c r="AE3324" i="1" s="1"/>
  <c r="AD3071" i="1"/>
  <c r="AE3071" i="1" s="1"/>
  <c r="AD3253" i="1"/>
  <c r="AE3253" i="1" s="1"/>
  <c r="AD4089" i="1"/>
  <c r="AE4089" i="1" s="1"/>
  <c r="AD5671" i="1"/>
  <c r="AE5671" i="1" s="1"/>
  <c r="AD5539" i="1"/>
  <c r="AE5539" i="1" s="1"/>
  <c r="AD3791" i="1"/>
  <c r="AE3791" i="1" s="1"/>
  <c r="AD4959" i="1"/>
  <c r="AE4959" i="1" s="1"/>
  <c r="AD3095" i="1"/>
  <c r="AE3095" i="1" s="1"/>
  <c r="AD3296" i="1"/>
  <c r="AE3296" i="1" s="1"/>
  <c r="AD3777" i="1"/>
  <c r="AE3777" i="1" s="1"/>
  <c r="AD3879" i="1"/>
  <c r="AE3879" i="1" s="1"/>
  <c r="AD3157" i="1"/>
  <c r="AE3157" i="1" s="1"/>
  <c r="AD4063" i="1"/>
  <c r="AE4063" i="1" s="1"/>
  <c r="AD3554" i="1"/>
  <c r="AE3554" i="1" s="1"/>
  <c r="AD3098" i="1"/>
  <c r="AE3098" i="1" s="1"/>
  <c r="AD5057" i="1"/>
  <c r="AE5057" i="1" s="1"/>
  <c r="AD3093" i="1"/>
  <c r="AE3093" i="1" s="1"/>
  <c r="AD3955" i="1"/>
  <c r="AE3955" i="1" s="1"/>
  <c r="AD3133" i="1"/>
  <c r="AE3133" i="1" s="1"/>
  <c r="AD4123" i="1"/>
  <c r="AE4123" i="1" s="1"/>
  <c r="AD3241" i="1"/>
  <c r="AE3241" i="1" s="1"/>
  <c r="AD3321" i="1"/>
  <c r="AE3321" i="1" s="1"/>
  <c r="AD3339" i="1"/>
  <c r="AE3339" i="1" s="1"/>
  <c r="AD5083" i="1"/>
  <c r="AE5083" i="1" s="1"/>
  <c r="AD3459" i="1"/>
  <c r="AE3459" i="1" s="1"/>
  <c r="AD3630" i="1"/>
  <c r="AE3630" i="1" s="1"/>
  <c r="AD5378" i="1"/>
  <c r="AE5378" i="1" s="1"/>
  <c r="AD4197" i="1"/>
  <c r="AE4197" i="1" s="1"/>
  <c r="AD3529" i="1"/>
  <c r="AE3529" i="1" s="1"/>
  <c r="AD4117" i="1"/>
  <c r="AE4117" i="1" s="1"/>
  <c r="AD5283" i="1"/>
  <c r="AE5283" i="1" s="1"/>
  <c r="AD3445" i="1"/>
  <c r="AE3445" i="1" s="1"/>
  <c r="AD4136" i="1"/>
  <c r="AE4136" i="1" s="1"/>
  <c r="AD3206" i="1"/>
  <c r="AE3206" i="1" s="1"/>
  <c r="AD3364" i="1"/>
  <c r="AE3364" i="1" s="1"/>
  <c r="AD3857" i="1"/>
  <c r="AE3857" i="1" s="1"/>
  <c r="AD5538" i="1"/>
  <c r="AE5538" i="1" s="1"/>
  <c r="AD3804" i="1"/>
  <c r="AE3804" i="1" s="1"/>
  <c r="AD4142" i="1"/>
  <c r="AE4142" i="1" s="1"/>
  <c r="AD3511" i="1"/>
  <c r="AE3511" i="1" s="1"/>
  <c r="AD3271" i="1"/>
  <c r="AE3271" i="1" s="1"/>
  <c r="AD3794" i="1"/>
  <c r="AE3794" i="1" s="1"/>
  <c r="AD3763" i="1"/>
  <c r="AE3763" i="1" s="1"/>
  <c r="AD3597" i="1"/>
  <c r="AE3597" i="1" s="1"/>
  <c r="AD3087" i="1"/>
  <c r="AE3087" i="1" s="1"/>
  <c r="AD3391" i="1"/>
  <c r="AE3391" i="1" s="1"/>
  <c r="AD3841" i="1"/>
  <c r="AE3841" i="1" s="1"/>
  <c r="AD5535" i="1"/>
  <c r="AE5535" i="1" s="1"/>
  <c r="AD3281" i="1"/>
  <c r="AE3281" i="1" s="1"/>
  <c r="AD3518" i="1"/>
  <c r="AE3518" i="1" s="1"/>
  <c r="AD5308" i="1"/>
  <c r="AE5308" i="1" s="1"/>
  <c r="AD5521" i="1"/>
  <c r="AE5521" i="1" s="1"/>
  <c r="AD3461" i="1"/>
  <c r="AE3461" i="1" s="1"/>
  <c r="AD3810" i="1"/>
  <c r="AE3810" i="1" s="1"/>
  <c r="AD3934" i="1"/>
  <c r="AE3934" i="1" s="1"/>
  <c r="AD3638" i="1"/>
  <c r="AE3638" i="1" s="1"/>
  <c r="AD3476" i="1"/>
  <c r="AE3476" i="1" s="1"/>
  <c r="AD3251" i="1"/>
  <c r="AE3251" i="1" s="1"/>
  <c r="AD3362" i="1"/>
  <c r="AE3362" i="1" s="1"/>
  <c r="AD3227" i="1"/>
  <c r="AE3227" i="1" s="1"/>
  <c r="AD3742" i="1"/>
  <c r="AE3742" i="1" s="1"/>
  <c r="AD3565" i="1"/>
  <c r="AE3565" i="1" s="1"/>
  <c r="AD5432" i="1"/>
  <c r="AE5432" i="1" s="1"/>
  <c r="AD3611" i="1"/>
  <c r="AE3611" i="1" s="1"/>
  <c r="AD3351" i="1"/>
  <c r="AE3351" i="1" s="1"/>
  <c r="AD3549" i="1"/>
  <c r="AE3549" i="1" s="1"/>
  <c r="AD5159" i="1"/>
  <c r="AE5159" i="1" s="1"/>
  <c r="AD3260" i="1"/>
  <c r="AE3260" i="1" s="1"/>
  <c r="AD3129" i="1"/>
  <c r="AE3129" i="1" s="1"/>
  <c r="AD3084" i="1"/>
  <c r="AE3084" i="1" s="1"/>
  <c r="AD5456" i="1"/>
  <c r="AE5456" i="1" s="1"/>
  <c r="AD3581" i="1"/>
  <c r="AE3581" i="1" s="1"/>
  <c r="AD3694" i="1"/>
  <c r="AE3694" i="1" s="1"/>
  <c r="AD4227" i="1"/>
  <c r="AE4227" i="1" s="1"/>
  <c r="AD3151" i="1"/>
  <c r="AE3151" i="1" s="1"/>
  <c r="AD3139" i="1"/>
  <c r="AE3139" i="1" s="1"/>
  <c r="AD3899" i="1"/>
  <c r="AE3899" i="1" s="1"/>
  <c r="AD3320" i="1"/>
  <c r="AE3320" i="1" s="1"/>
  <c r="AD3981" i="1"/>
  <c r="AE3981" i="1" s="1"/>
  <c r="AD3348" i="1"/>
  <c r="AE3348" i="1" s="1"/>
  <c r="AD5094" i="1"/>
  <c r="AE5094" i="1" s="1"/>
  <c r="AD3154" i="1"/>
  <c r="AE3154" i="1" s="1"/>
  <c r="AD3406" i="1"/>
  <c r="AE3406" i="1" s="1"/>
  <c r="AD5111" i="1"/>
  <c r="AE5111" i="1" s="1"/>
  <c r="AD3269" i="1"/>
  <c r="AE3269" i="1" s="1"/>
  <c r="AD4198" i="1"/>
  <c r="AE4198" i="1" s="1"/>
  <c r="AD3130" i="1"/>
  <c r="AE3130" i="1" s="1"/>
  <c r="AD3318" i="1"/>
  <c r="AE3318" i="1" s="1"/>
  <c r="AD3519" i="1"/>
  <c r="AE3519" i="1" s="1"/>
  <c r="AD3424" i="1"/>
  <c r="AE3424" i="1" s="1"/>
  <c r="AD3118" i="1"/>
  <c r="AE3118" i="1" s="1"/>
  <c r="AD4082" i="1"/>
  <c r="AE4082" i="1" s="1"/>
  <c r="AD3282" i="1"/>
  <c r="AE3282" i="1" s="1"/>
  <c r="AD5294" i="1"/>
  <c r="AE5294" i="1" s="1"/>
  <c r="AD3410" i="1"/>
  <c r="AE3410" i="1" s="1"/>
  <c r="AD3447" i="1"/>
  <c r="AE3447" i="1" s="1"/>
  <c r="AD5668" i="1"/>
  <c r="AE5668" i="1" s="1"/>
  <c r="AD3382" i="1"/>
  <c r="AE3382" i="1" s="1"/>
  <c r="AD3577" i="1"/>
  <c r="AE3577" i="1" s="1"/>
  <c r="AD3532" i="1"/>
  <c r="AE3532" i="1" s="1"/>
  <c r="AD3663" i="1"/>
  <c r="AE3663" i="1" s="1"/>
  <c r="AD4113" i="1"/>
  <c r="AE4113" i="1" s="1"/>
  <c r="AD5679" i="1"/>
  <c r="AE5679" i="1" s="1"/>
  <c r="AD3057" i="1"/>
  <c r="AE3057" i="1" s="1"/>
  <c r="AD4260" i="1"/>
  <c r="AE4260" i="1" s="1"/>
  <c r="AD3275" i="1"/>
  <c r="AE3275" i="1" s="1"/>
  <c r="AD3430" i="1"/>
  <c r="AE3430" i="1" s="1"/>
  <c r="AD3808" i="1"/>
  <c r="AE3808" i="1" s="1"/>
  <c r="AD3119" i="1"/>
  <c r="AE3119" i="1" s="1"/>
  <c r="AD3374" i="1"/>
  <c r="AE3374" i="1" s="1"/>
  <c r="AD4007" i="1"/>
  <c r="AE4007" i="1" s="1"/>
  <c r="AD5637" i="1"/>
  <c r="AE5637" i="1" s="1"/>
  <c r="AD3528" i="1"/>
  <c r="AE3528" i="1" s="1"/>
  <c r="AD3255" i="1"/>
  <c r="AE3255" i="1" s="1"/>
  <c r="AD3833" i="1"/>
  <c r="AE3833" i="1" s="1"/>
  <c r="AD3815" i="1"/>
  <c r="AE3815" i="1" s="1"/>
  <c r="AD3508" i="1"/>
  <c r="AE3508" i="1" s="1"/>
  <c r="AD3060" i="1"/>
  <c r="AE3060" i="1" s="1"/>
  <c r="AD5781" i="1"/>
  <c r="AE5781" i="1" s="1"/>
  <c r="AD3628" i="1"/>
  <c r="AE3628" i="1" s="1"/>
  <c r="AD5440" i="1"/>
  <c r="AE5440" i="1" s="1"/>
  <c r="AD3272" i="1"/>
  <c r="AE3272" i="1" s="1"/>
  <c r="AD3085" i="1"/>
  <c r="AE3085" i="1" s="1"/>
  <c r="AD3249" i="1"/>
  <c r="AE3249" i="1" s="1"/>
  <c r="AD3477" i="1"/>
  <c r="AE3477" i="1" s="1"/>
  <c r="AD4163" i="1"/>
  <c r="AE4163" i="1" s="1"/>
  <c r="AD3104" i="1"/>
  <c r="AE3104" i="1" s="1"/>
  <c r="AD3120" i="1"/>
  <c r="AE3120" i="1" s="1"/>
  <c r="AD5000" i="1"/>
  <c r="AE5000" i="1" s="1"/>
  <c r="AD3099" i="1"/>
  <c r="AE3099" i="1" s="1"/>
  <c r="AD4001" i="1"/>
  <c r="AE4001" i="1" s="1"/>
  <c r="AD5660" i="1"/>
  <c r="AE5660" i="1" s="1"/>
  <c r="AD3805" i="1"/>
  <c r="AE3805" i="1" s="1"/>
  <c r="AD3584" i="1"/>
  <c r="AE3584" i="1" s="1"/>
  <c r="AD3307" i="1"/>
  <c r="AE3307" i="1" s="1"/>
  <c r="AD3106" i="1"/>
  <c r="AE3106" i="1" s="1"/>
  <c r="AD3270" i="1"/>
  <c r="AE3270" i="1" s="1"/>
  <c r="AD5041" i="1"/>
  <c r="AE5041" i="1" s="1"/>
  <c r="AD3068" i="1"/>
  <c r="AE3068" i="1" s="1"/>
  <c r="AD3408" i="1"/>
  <c r="AE3408" i="1" s="1"/>
  <c r="AD3222" i="1"/>
  <c r="AE3222" i="1" s="1"/>
  <c r="AD3361" i="1"/>
  <c r="AE3361" i="1" s="1"/>
  <c r="AD5088" i="1"/>
  <c r="AE5088" i="1" s="1"/>
  <c r="AD3381" i="1"/>
  <c r="AE3381" i="1" s="1"/>
  <c r="AD3418" i="1"/>
  <c r="AE3418" i="1" s="1"/>
  <c r="AD3732" i="1"/>
  <c r="AE3732" i="1" s="1"/>
  <c r="AD3513" i="1"/>
  <c r="AE3513" i="1" s="1"/>
  <c r="AD3648" i="1"/>
  <c r="AE3648" i="1" s="1"/>
  <c r="AD3114" i="1"/>
  <c r="AE3114" i="1" s="1"/>
  <c r="AD3758" i="1"/>
  <c r="AE3758" i="1" s="1"/>
  <c r="AD3607" i="1"/>
  <c r="AE3607" i="1" s="1"/>
  <c r="AD3515" i="1"/>
  <c r="AE3515" i="1" s="1"/>
  <c r="AD5261" i="1"/>
  <c r="AE5261" i="1" s="1"/>
  <c r="AD3380" i="1"/>
  <c r="AE3380" i="1" s="1"/>
  <c r="AD4183" i="1"/>
  <c r="AE4183" i="1" s="1"/>
  <c r="AD4212" i="1"/>
  <c r="AE4212" i="1" s="1"/>
  <c r="AD4266" i="1"/>
  <c r="AE4266" i="1" s="1"/>
  <c r="AD3466" i="1"/>
  <c r="AE3466" i="1" s="1"/>
  <c r="AD3131" i="1"/>
  <c r="AE3131" i="1" s="1"/>
  <c r="AD3483" i="1"/>
  <c r="AE3483" i="1" s="1"/>
  <c r="AD5766" i="1"/>
  <c r="AE5766" i="1" s="1"/>
  <c r="AD4139" i="1"/>
  <c r="AE4139" i="1" s="1"/>
  <c r="AD3942" i="1"/>
  <c r="AE3942" i="1" s="1"/>
  <c r="AD3875" i="1"/>
  <c r="AE3875" i="1" s="1"/>
  <c r="AD3762" i="1"/>
  <c r="AE3762" i="1" s="1"/>
  <c r="AD3076" i="1"/>
  <c r="AE3076" i="1" s="1"/>
  <c r="AD5557" i="1"/>
  <c r="AE5557" i="1" s="1"/>
  <c r="AD3800" i="1"/>
  <c r="AE3800" i="1" s="1"/>
  <c r="AD3759" i="1"/>
  <c r="AE3759" i="1" s="1"/>
  <c r="AD5661" i="1"/>
  <c r="AE5661" i="1" s="1"/>
  <c r="AD3238" i="1"/>
  <c r="AE3238" i="1" s="1"/>
  <c r="AD3692" i="1"/>
  <c r="AE3692" i="1" s="1"/>
  <c r="AD5820" i="1"/>
  <c r="AE5820" i="1" s="1"/>
  <c r="AD4168" i="1"/>
  <c r="AE4168" i="1" s="1"/>
  <c r="AD5385" i="1"/>
  <c r="AE5385" i="1" s="1"/>
  <c r="AD3578" i="1"/>
  <c r="AE3578" i="1" s="1"/>
  <c r="AD5657" i="1"/>
  <c r="AE5657" i="1" s="1"/>
  <c r="AD3965" i="1"/>
  <c r="AE3965" i="1" s="1"/>
  <c r="AD3892" i="1"/>
  <c r="AE3892" i="1" s="1"/>
  <c r="AD3125" i="1"/>
  <c r="AE3125" i="1" s="1"/>
  <c r="AD5011" i="1"/>
  <c r="AE5011" i="1" s="1"/>
  <c r="AD3094" i="1"/>
  <c r="AE3094" i="1" s="1"/>
  <c r="AD3197" i="1"/>
  <c r="AE3197" i="1" s="1"/>
  <c r="AD3970" i="1"/>
  <c r="AE3970" i="1" s="1"/>
  <c r="AD3980" i="1"/>
  <c r="AE3980" i="1" s="1"/>
  <c r="AD3610" i="1"/>
  <c r="AE3610" i="1" s="1"/>
  <c r="AD3683" i="1"/>
  <c r="AE3683" i="1" s="1"/>
  <c r="AD3655" i="1"/>
  <c r="AE3655" i="1" s="1"/>
  <c r="AD3257" i="1"/>
  <c r="AE3257" i="1" s="1"/>
  <c r="AD4045" i="1"/>
  <c r="AE4045" i="1" s="1"/>
  <c r="AD5039" i="1"/>
  <c r="AE5039" i="1" s="1"/>
  <c r="AD3122" i="1"/>
  <c r="AE3122" i="1" s="1"/>
  <c r="AD3069" i="1"/>
  <c r="AE3069" i="1" s="1"/>
  <c r="AD5290" i="1"/>
  <c r="AE5290" i="1" s="1"/>
  <c r="AD3429" i="1"/>
  <c r="AE3429" i="1" s="1"/>
  <c r="AD3248" i="1"/>
  <c r="AE3248" i="1" s="1"/>
  <c r="AD3920" i="1"/>
  <c r="AE3920" i="1" s="1"/>
  <c r="AD3495" i="1"/>
  <c r="AE3495" i="1" s="1"/>
  <c r="AD3840" i="1"/>
  <c r="AE3840" i="1" s="1"/>
  <c r="AD3689" i="1"/>
  <c r="AE3689" i="1" s="1"/>
  <c r="AD5434" i="1"/>
  <c r="AE5434" i="1" s="1"/>
  <c r="AD3724" i="1"/>
  <c r="AE3724" i="1" s="1"/>
  <c r="AD3132" i="1"/>
  <c r="AE3132" i="1" s="1"/>
  <c r="AD5460" i="1"/>
  <c r="AE5460" i="1" s="1"/>
  <c r="AD3608" i="1"/>
  <c r="AE3608" i="1" s="1"/>
  <c r="AD5565" i="1"/>
  <c r="AE5565" i="1" s="1"/>
  <c r="AD3852" i="1"/>
  <c r="AE3852" i="1" s="1"/>
  <c r="AD3802" i="1"/>
  <c r="AE3802" i="1" s="1"/>
  <c r="AD3174" i="1"/>
  <c r="AE3174" i="1" s="1"/>
  <c r="AD3277" i="1"/>
  <c r="AE3277" i="1" s="1"/>
  <c r="AD3111" i="1"/>
  <c r="AE3111" i="1" s="1"/>
  <c r="AD4986" i="1"/>
  <c r="AE4986" i="1" s="1"/>
  <c r="AD3056" i="1"/>
  <c r="AE3056" i="1" s="1"/>
  <c r="AD3440" i="1"/>
  <c r="AE3440" i="1" s="1"/>
  <c r="AD3641" i="1"/>
  <c r="AE3641" i="1" s="1"/>
  <c r="AD3395" i="1"/>
  <c r="AE3395" i="1" s="1"/>
  <c r="AD3312" i="1"/>
  <c r="AE3312" i="1" s="1"/>
  <c r="AD4148" i="1"/>
  <c r="AE4148" i="1" s="1"/>
  <c r="AD3979" i="1"/>
  <c r="AE3979" i="1" s="1"/>
  <c r="AD5639" i="1"/>
  <c r="AE5639" i="1" s="1"/>
  <c r="AD3774" i="1"/>
  <c r="AE3774" i="1" s="1"/>
  <c r="AD3452" i="1"/>
  <c r="AE3452" i="1" s="1"/>
  <c r="AD3989" i="1"/>
  <c r="AE3989" i="1" s="1"/>
  <c r="AD5184" i="1"/>
  <c r="AE5184" i="1" s="1"/>
  <c r="AD3279" i="1"/>
  <c r="AE3279" i="1" s="1"/>
  <c r="AD2704" i="1" l="1"/>
  <c r="AE2704" i="1" s="1"/>
  <c r="AD1453" i="1" l="1"/>
  <c r="AE1453" i="1" s="1"/>
  <c r="AD1696" i="1"/>
  <c r="AE1696" i="1" s="1"/>
  <c r="AD38" i="1" l="1"/>
  <c r="AE38" i="1" s="1"/>
  <c r="AD33" i="1"/>
  <c r="AE33" i="1" s="1"/>
  <c r="AD198" i="1" l="1"/>
  <c r="AE198" i="1" s="1"/>
  <c r="AD63" i="1"/>
  <c r="AE63" i="1" s="1"/>
  <c r="AD134" i="1"/>
  <c r="AE134" i="1" s="1"/>
  <c r="AD47" i="1"/>
  <c r="AE47" i="1" s="1"/>
  <c r="AD283" i="1"/>
  <c r="AE283" i="1" s="1"/>
  <c r="AD250" i="1"/>
  <c r="AE250" i="1" s="1"/>
  <c r="AD34" i="1"/>
  <c r="AE34" i="1" s="1"/>
  <c r="AD258" i="1"/>
  <c r="AE258" i="1" s="1"/>
  <c r="AD81" i="1"/>
  <c r="AE81" i="1" s="1"/>
  <c r="AD286" i="1"/>
  <c r="AE286" i="1" s="1"/>
  <c r="AD143" i="1"/>
  <c r="AE143" i="1" s="1"/>
  <c r="AD60" i="1"/>
  <c r="AE60" i="1" s="1"/>
  <c r="AD194" i="1"/>
  <c r="AE194" i="1" s="1"/>
  <c r="AD196" i="1"/>
  <c r="AE196" i="1" s="1"/>
  <c r="AD120" i="1"/>
  <c r="AE120" i="1" s="1"/>
  <c r="AD41" i="1"/>
  <c r="AE41" i="1" s="1"/>
  <c r="AD316" i="1"/>
  <c r="AE316" i="1" s="1"/>
  <c r="AD114" i="1"/>
  <c r="AE114" i="1" s="1"/>
  <c r="AD295" i="1"/>
  <c r="AE295" i="1" s="1"/>
  <c r="AD193" i="1"/>
  <c r="AE193" i="1" s="1"/>
  <c r="AD19" i="1"/>
  <c r="AE19" i="1" s="1"/>
  <c r="AD272" i="1"/>
  <c r="AE272" i="1" s="1"/>
  <c r="AD288" i="1"/>
  <c r="AE288" i="1" s="1"/>
  <c r="AD123" i="1"/>
  <c r="AE123" i="1" s="1"/>
  <c r="AD13" i="1"/>
  <c r="AE13" i="1" s="1"/>
  <c r="AD30" i="1"/>
  <c r="AE30" i="1" s="1"/>
  <c r="AD155" i="1"/>
  <c r="AE155" i="1" s="1"/>
  <c r="AD28" i="1"/>
  <c r="AE28" i="1" s="1"/>
  <c r="AD102" i="1"/>
  <c r="AE102" i="1" s="1"/>
  <c r="AD43" i="1"/>
  <c r="AE43" i="1" s="1"/>
  <c r="AD99" i="1"/>
  <c r="AE99" i="1" s="1"/>
  <c r="AD115" i="1"/>
  <c r="AE115" i="1" s="1"/>
  <c r="AD177" i="1"/>
  <c r="AE177" i="1" s="1"/>
  <c r="AD124" i="1"/>
  <c r="AE124" i="1" s="1"/>
  <c r="AD182" i="1"/>
  <c r="AE182" i="1" s="1"/>
  <c r="AD15" i="1"/>
  <c r="AE15" i="1" s="1"/>
  <c r="AD237" i="1"/>
  <c r="AE237" i="1" s="1"/>
  <c r="AD172" i="1"/>
  <c r="AE172" i="1" s="1"/>
  <c r="AD248" i="1"/>
  <c r="AE248" i="1" s="1"/>
  <c r="AD189" i="1"/>
  <c r="AE189" i="1" s="1"/>
  <c r="AD306" i="1"/>
  <c r="AE306" i="1" s="1"/>
  <c r="AD62" i="1"/>
  <c r="AE62" i="1" s="1"/>
  <c r="AD27" i="1"/>
  <c r="AE27" i="1" s="1"/>
  <c r="AD334" i="1"/>
  <c r="AE334" i="1" s="1"/>
  <c r="AD6" i="1"/>
  <c r="AE6" i="1" s="1"/>
  <c r="AD44" i="1"/>
  <c r="AE44" i="1" s="1"/>
  <c r="AD302" i="1" l="1"/>
  <c r="AE302" i="1" s="1"/>
  <c r="AD436" i="1"/>
  <c r="AE436" i="1" s="1"/>
  <c r="AD136" i="1"/>
  <c r="AE136" i="1" s="1"/>
  <c r="AD168" i="1"/>
  <c r="AE168" i="1" s="1"/>
  <c r="AD480" i="1"/>
  <c r="AE480" i="1" s="1"/>
  <c r="AD433" i="1"/>
  <c r="AE433" i="1" s="1"/>
  <c r="AD125" i="1"/>
  <c r="AE125" i="1" s="1"/>
  <c r="AD344" i="1"/>
  <c r="AE344" i="1" s="1"/>
  <c r="AD728" i="1"/>
  <c r="AE728" i="1" s="1"/>
  <c r="AD474" i="1"/>
  <c r="AE474" i="1" s="1"/>
  <c r="AD373" i="1"/>
  <c r="AE373" i="1" s="1"/>
  <c r="AD376" i="1"/>
  <c r="AE376" i="1" s="1"/>
  <c r="AD137" i="1"/>
  <c r="AE137" i="1" s="1"/>
  <c r="AD355" i="1"/>
  <c r="AE355" i="1" s="1"/>
  <c r="AD485" i="1"/>
  <c r="AE485" i="1" s="1"/>
  <c r="AD443" i="1"/>
  <c r="AE443" i="1" s="1"/>
  <c r="AD503" i="1"/>
  <c r="AE503" i="1" s="1"/>
  <c r="AD292" i="1"/>
  <c r="AE292" i="1" s="1"/>
  <c r="AD431" i="1"/>
  <c r="AE431" i="1" s="1"/>
  <c r="AD384" i="1"/>
  <c r="AE384" i="1" s="1"/>
  <c r="AD467" i="1"/>
  <c r="AE467" i="1" s="1"/>
  <c r="AD162" i="1"/>
  <c r="AE162" i="1" s="1"/>
  <c r="AD456" i="1"/>
  <c r="AE456" i="1" s="1"/>
  <c r="AD246" i="1"/>
  <c r="AE246" i="1" s="1"/>
  <c r="AD434" i="1"/>
  <c r="AE434" i="1" s="1"/>
  <c r="AD64" i="1"/>
  <c r="AE64" i="1" s="1"/>
  <c r="AD635" i="1"/>
  <c r="AE635" i="1" s="1"/>
  <c r="AD458" i="1"/>
  <c r="AE458" i="1" s="1"/>
  <c r="AD197" i="1"/>
  <c r="AE197" i="1" s="1"/>
  <c r="AD498" i="1"/>
  <c r="AE498" i="1" s="1"/>
  <c r="AD595" i="1"/>
  <c r="AE595" i="1" s="1"/>
  <c r="AD445" i="1"/>
  <c r="AE445" i="1" s="1"/>
  <c r="AD329" i="1"/>
  <c r="AE329" i="1" s="1"/>
  <c r="AD413" i="1"/>
  <c r="AE413" i="1" s="1"/>
  <c r="AD438" i="1"/>
  <c r="AE438" i="1" s="1"/>
  <c r="AD403" i="1"/>
  <c r="AE403" i="1" s="1"/>
  <c r="AD328" i="1"/>
  <c r="AE328" i="1" s="1"/>
  <c r="AD471" i="1"/>
  <c r="AE471" i="1" s="1"/>
  <c r="AD508" i="1"/>
  <c r="AE508" i="1" s="1"/>
  <c r="AD510" i="1"/>
  <c r="AE510" i="1" s="1"/>
  <c r="AD390" i="1"/>
  <c r="AE390" i="1" s="1"/>
  <c r="AD354" i="1"/>
  <c r="AE354" i="1" s="1"/>
  <c r="AD399" i="1"/>
  <c r="AE399" i="1" s="1"/>
  <c r="AD513" i="1"/>
  <c r="AE513" i="1" s="1"/>
  <c r="AD109" i="1"/>
  <c r="AE109" i="1" s="1"/>
  <c r="AD472" i="1"/>
  <c r="AE472" i="1" s="1"/>
  <c r="AD475" i="1"/>
  <c r="AE475" i="1" s="1"/>
  <c r="AD85" i="1"/>
  <c r="AE85" i="1" s="1"/>
  <c r="AD506" i="1"/>
  <c r="AE506" i="1" s="1"/>
  <c r="AD378" i="1"/>
  <c r="AE378" i="1" s="1"/>
  <c r="AD394" i="1"/>
  <c r="AE394" i="1" s="1"/>
  <c r="AD623" i="1"/>
  <c r="AE623" i="1" s="1"/>
  <c r="AD241" i="1"/>
  <c r="AE241" i="1" s="1"/>
  <c r="AD369" i="1"/>
  <c r="AE369" i="1" s="1"/>
  <c r="AD425" i="1"/>
  <c r="AE425" i="1" s="1"/>
  <c r="AD404" i="1"/>
  <c r="AE404" i="1" s="1"/>
  <c r="AD493" i="1"/>
  <c r="AE493" i="1" s="1"/>
  <c r="AD396" i="1"/>
  <c r="AE396" i="1" s="1"/>
  <c r="AD387" i="1"/>
  <c r="AE387" i="1" s="1"/>
  <c r="AD209" i="1"/>
  <c r="AE209" i="1" s="1"/>
  <c r="AD86" i="1"/>
  <c r="AE86" i="1" s="1"/>
  <c r="AD430" i="1"/>
  <c r="AE430" i="1" s="1"/>
  <c r="AD429" i="1"/>
  <c r="AE429" i="1" s="1"/>
  <c r="AD4" i="1"/>
  <c r="AE4" i="1" s="1"/>
  <c r="AD470" i="1"/>
  <c r="AE470" i="1" s="1"/>
  <c r="AD179" i="1"/>
  <c r="AE179" i="1" s="1"/>
  <c r="AD412" i="1"/>
  <c r="AE412" i="1" s="1"/>
  <c r="AD489" i="1"/>
  <c r="AE489" i="1" s="1"/>
  <c r="AD683" i="1"/>
  <c r="AE683" i="1" s="1"/>
  <c r="AD490" i="1"/>
  <c r="AE490" i="1" s="1"/>
  <c r="AD350" i="1"/>
  <c r="AE350" i="1" s="1"/>
  <c r="AD361" i="1"/>
  <c r="AE361" i="1" s="1"/>
  <c r="AD441" i="1"/>
  <c r="AE441" i="1" s="1"/>
  <c r="AD364" i="1"/>
  <c r="AE364" i="1" s="1"/>
  <c r="AD499" i="1"/>
  <c r="AE499" i="1" s="1"/>
  <c r="AD42" i="1"/>
  <c r="AE42" i="1" s="1"/>
  <c r="AD357" i="1"/>
  <c r="AE357" i="1" s="1"/>
  <c r="AD222" i="1"/>
  <c r="AE222" i="1" s="1"/>
  <c r="AD478" i="1"/>
  <c r="AE478" i="1" s="1"/>
  <c r="AD385" i="1"/>
  <c r="AE385" i="1" s="1"/>
  <c r="AD252" i="1"/>
  <c r="AE252" i="1" s="1"/>
  <c r="AD459" i="1"/>
  <c r="AE459" i="1" s="1"/>
  <c r="AD353" i="1"/>
  <c r="AE353" i="1" s="1"/>
  <c r="AD437" i="1"/>
  <c r="AE437" i="1" s="1"/>
  <c r="AD473" i="1"/>
  <c r="AE473" i="1" s="1"/>
  <c r="AD347" i="1"/>
  <c r="AE347" i="1" s="1"/>
  <c r="AD343" i="1"/>
  <c r="AE343" i="1" s="1"/>
  <c r="AD435" i="1"/>
  <c r="AE435" i="1" s="1"/>
  <c r="AD227" i="1"/>
  <c r="AE227" i="1" s="1"/>
  <c r="AD366" i="1"/>
  <c r="AE366" i="1" s="1"/>
  <c r="AD352" i="1"/>
  <c r="AE352" i="1" s="1"/>
  <c r="AD297" i="1"/>
  <c r="AE297" i="1" s="1"/>
  <c r="AD451" i="1"/>
  <c r="AE451" i="1" s="1"/>
  <c r="AD267" i="1"/>
  <c r="AE267" i="1" s="1"/>
  <c r="AD349" i="1"/>
  <c r="AE349" i="1" s="1"/>
  <c r="AD511" i="1"/>
  <c r="AE511" i="1" s="1"/>
  <c r="AD495" i="1"/>
  <c r="AE495" i="1" s="1"/>
  <c r="AD691" i="1"/>
  <c r="AE691" i="1" s="1"/>
  <c r="AD400" i="1"/>
  <c r="AE400" i="1" s="1"/>
  <c r="AD342" i="1"/>
  <c r="AE342" i="1" s="1"/>
  <c r="AD579" i="1"/>
  <c r="AE579" i="1" s="1"/>
  <c r="AD388" i="1"/>
  <c r="AE388" i="1" s="1"/>
  <c r="AD417" i="1"/>
  <c r="AE417" i="1" s="1"/>
  <c r="AD141" i="1"/>
  <c r="AE141" i="1" s="1"/>
  <c r="AD496" i="1"/>
  <c r="AE496" i="1" s="1"/>
  <c r="AD271" i="1"/>
  <c r="AE271" i="1" s="1"/>
  <c r="AD408" i="1"/>
  <c r="AE408" i="1" s="1"/>
  <c r="AD463" i="1"/>
  <c r="AE463" i="1" s="1"/>
  <c r="AD564" i="1"/>
  <c r="AE564" i="1" s="1"/>
  <c r="AD362" i="1"/>
  <c r="AE362" i="1" s="1"/>
  <c r="AD422" i="1"/>
  <c r="AE422" i="1" s="1"/>
  <c r="AD360" i="1"/>
  <c r="AE360" i="1" s="1"/>
  <c r="AD497" i="1"/>
  <c r="AE497" i="1" s="1"/>
  <c r="AD501" i="1"/>
  <c r="AE501" i="1" s="1"/>
  <c r="AD427" i="1"/>
  <c r="AE427" i="1" s="1"/>
  <c r="AD325" i="1"/>
  <c r="AE325" i="1" s="1"/>
  <c r="AD356" i="1"/>
  <c r="AE356" i="1" s="1"/>
  <c r="AD653" i="1"/>
  <c r="AE653" i="1" s="1"/>
  <c r="AD468" i="1"/>
  <c r="AE468" i="1" s="1"/>
  <c r="AD415" i="1"/>
  <c r="AE415" i="1" s="1"/>
  <c r="AD482" i="1"/>
  <c r="AE482" i="1" s="1"/>
  <c r="AD411" i="1"/>
  <c r="AE411" i="1" s="1"/>
  <c r="AD22" i="1"/>
  <c r="AE22" i="1" s="1"/>
  <c r="AD420" i="1"/>
  <c r="AE420" i="1" s="1"/>
  <c r="AD432" i="1"/>
  <c r="AE432" i="1" s="1"/>
  <c r="AD293" i="1"/>
  <c r="AE293" i="1" s="1"/>
  <c r="AD379" i="1"/>
  <c r="AE379" i="1" s="1"/>
  <c r="AD381" i="1"/>
  <c r="AE381" i="1" s="1"/>
  <c r="AD449" i="1"/>
  <c r="AE449" i="1" s="1"/>
  <c r="AD406" i="1"/>
  <c r="AE406" i="1" s="1"/>
  <c r="AD346" i="1"/>
  <c r="AE346" i="1" s="1"/>
  <c r="AD367" i="1"/>
  <c r="AE367" i="1" s="1"/>
  <c r="AD505" i="1"/>
  <c r="AE505" i="1" s="1"/>
  <c r="AD160" i="1"/>
  <c r="AE160" i="1" s="1"/>
  <c r="AD148" i="1"/>
  <c r="AE148" i="1" s="1"/>
  <c r="AD457" i="1"/>
  <c r="AE457" i="1" s="1"/>
  <c r="AD507" i="1"/>
  <c r="AE507" i="1" s="1"/>
  <c r="AD491" i="1"/>
  <c r="AE491" i="1" s="1"/>
  <c r="AD452" i="1"/>
  <c r="AE452" i="1" s="1"/>
  <c r="AD402" i="1"/>
  <c r="AE402" i="1" s="1"/>
  <c r="AD446" i="1"/>
  <c r="AE446" i="1" s="1"/>
  <c r="AD464" i="1"/>
  <c r="AE464" i="1" s="1"/>
  <c r="AD462" i="1"/>
  <c r="AE462" i="1" s="1"/>
  <c r="AD481" i="1"/>
  <c r="AE481" i="1" s="1"/>
  <c r="AD61" i="1"/>
  <c r="AE61" i="1" s="1"/>
  <c r="AD440" i="1"/>
  <c r="AE440" i="1" s="1"/>
  <c r="AD455" i="1"/>
  <c r="AE455" i="1" s="1"/>
  <c r="AD363" i="1"/>
  <c r="AE363" i="1" s="1"/>
  <c r="AD744" i="1"/>
  <c r="AE744" i="1" s="1"/>
  <c r="AD423" i="1"/>
  <c r="AE423" i="1" s="1"/>
  <c r="AD581" i="1"/>
  <c r="AE581" i="1" s="1"/>
  <c r="AD586" i="1"/>
  <c r="AE586" i="1" s="1"/>
  <c r="AD460" i="1"/>
  <c r="AE460" i="1" s="1"/>
  <c r="AD106" i="1"/>
  <c r="AE106" i="1" s="1"/>
  <c r="AD609" i="1"/>
  <c r="AE609" i="1" s="1"/>
  <c r="AD208" i="1"/>
  <c r="AE208" i="1" s="1"/>
  <c r="AD424" i="1"/>
  <c r="AE424" i="1" s="1"/>
  <c r="AD509" i="1"/>
  <c r="AE509" i="1" s="1"/>
  <c r="AD487" i="1"/>
  <c r="AE487" i="1" s="1"/>
  <c r="AD375" i="1"/>
  <c r="AE375" i="1" s="1"/>
  <c r="AD5" i="1"/>
  <c r="AE5" i="1" s="1"/>
  <c r="AD128" i="1"/>
  <c r="AE128" i="1" s="1"/>
  <c r="AD483" i="1"/>
  <c r="AE483" i="1" s="1"/>
  <c r="AD448" i="1"/>
  <c r="AE448" i="1" s="1"/>
  <c r="AD277" i="1"/>
  <c r="AE277" i="1" s="1"/>
  <c r="AD453" i="1"/>
  <c r="AE453" i="1" s="1"/>
  <c r="AD35" i="1"/>
  <c r="AE35" i="1" s="1"/>
  <c r="AD504" i="1"/>
  <c r="AE504" i="1" s="1"/>
  <c r="AD660" i="1"/>
  <c r="AE660" i="1" s="1"/>
  <c r="AD135" i="1"/>
  <c r="AE135" i="1" s="1"/>
  <c r="AD657" i="1"/>
  <c r="AE657" i="1" s="1"/>
  <c r="AD153" i="1"/>
  <c r="AE153" i="1" s="1"/>
  <c r="AD290" i="1"/>
  <c r="AE290" i="1" s="1"/>
  <c r="AD203" i="1"/>
  <c r="AE203" i="1" s="1"/>
  <c r="AD359" i="1"/>
  <c r="AE359" i="1" s="1"/>
  <c r="AD624" i="1"/>
  <c r="AE624" i="1" s="1"/>
  <c r="AD165" i="1"/>
  <c r="AE165" i="1" s="1"/>
  <c r="AD389" i="1"/>
  <c r="AE389" i="1" s="1"/>
  <c r="AD442" i="1"/>
  <c r="AE442" i="1" s="1"/>
  <c r="AD73" i="1"/>
  <c r="AE73" i="1" s="1"/>
  <c r="AD372" i="1"/>
  <c r="AE372" i="1" s="1"/>
  <c r="AD512" i="1"/>
  <c r="AE512" i="1" s="1"/>
  <c r="AD377" i="1"/>
  <c r="AE377" i="1" s="1"/>
  <c r="AD224" i="1"/>
  <c r="AE224" i="1" s="1"/>
  <c r="AD815" i="1"/>
  <c r="AE815" i="1" s="1"/>
  <c r="AD439" i="1"/>
  <c r="AE439" i="1" s="1"/>
  <c r="AD397" i="1"/>
  <c r="AE397" i="1" s="1"/>
  <c r="AD380" i="1"/>
  <c r="AE380" i="1" s="1"/>
  <c r="AD392" i="1"/>
  <c r="AE392" i="1" s="1"/>
  <c r="AD345" i="1"/>
  <c r="AE345" i="1" s="1"/>
  <c r="AD383" i="1"/>
  <c r="AE383" i="1" s="1"/>
  <c r="AD358" i="1"/>
  <c r="AE358" i="1" s="1"/>
  <c r="AD502" i="1"/>
  <c r="AE502" i="1" s="1"/>
  <c r="AD206" i="1"/>
  <c r="AE206" i="1" s="1"/>
  <c r="AD484" i="1"/>
  <c r="AE484" i="1" s="1"/>
  <c r="AD395" i="1"/>
  <c r="AE395" i="1" s="1"/>
  <c r="AD419" i="1"/>
  <c r="AE419" i="1" s="1"/>
  <c r="AD260" i="1"/>
  <c r="AE260" i="1" s="1"/>
  <c r="AD398" i="1"/>
  <c r="AE398" i="1" s="1"/>
  <c r="AD174" i="1"/>
  <c r="AE174" i="1" s="1"/>
  <c r="AD476" i="1"/>
  <c r="AE476" i="1" s="1"/>
  <c r="AD330" i="1"/>
  <c r="AE330" i="1" s="1"/>
  <c r="AD469" i="1"/>
  <c r="AE469" i="1" s="1"/>
  <c r="AD405" i="1"/>
  <c r="AE405" i="1" s="1"/>
  <c r="AD444" i="1"/>
  <c r="AE444" i="1" s="1"/>
  <c r="AD488" i="1"/>
  <c r="AE488" i="1" s="1"/>
  <c r="AD450" i="1"/>
  <c r="AE450" i="1" s="1"/>
  <c r="AD368" i="1"/>
  <c r="AE368" i="1" s="1"/>
  <c r="AD31" i="1"/>
  <c r="AE31" i="1" s="1"/>
  <c r="AD238" i="1"/>
  <c r="AE238" i="1" s="1"/>
  <c r="AD492" i="1"/>
  <c r="AE492" i="1" s="1"/>
  <c r="AD486" i="1"/>
  <c r="AE486" i="1" s="1"/>
  <c r="AD229" i="1"/>
  <c r="AE229" i="1" s="1"/>
  <c r="AD461" i="1"/>
  <c r="AE461" i="1" s="1"/>
  <c r="AD401" i="1"/>
  <c r="AE401" i="1" s="1"/>
  <c r="AD428" i="1"/>
  <c r="AE428" i="1" s="1"/>
  <c r="AD414" i="1"/>
  <c r="AE414" i="1" s="1"/>
  <c r="AD479" i="1"/>
  <c r="AE479" i="1" s="1"/>
  <c r="AD52" i="1"/>
  <c r="AE52" i="1" s="1"/>
  <c r="AD421" i="1"/>
  <c r="AE421" i="1" s="1"/>
  <c r="AD409" i="1"/>
  <c r="AE409" i="1" s="1"/>
  <c r="AD386" i="1"/>
  <c r="AE386" i="1" s="1"/>
  <c r="AD410" i="1"/>
  <c r="AE410" i="1" s="1"/>
  <c r="AD407" i="1"/>
  <c r="AE407" i="1" s="1"/>
  <c r="AD370" i="1"/>
  <c r="AE370" i="1" s="1"/>
  <c r="AD465" i="1"/>
  <c r="AE465" i="1" s="1"/>
  <c r="AD371" i="1"/>
  <c r="AE371" i="1" s="1"/>
  <c r="AD335" i="1"/>
  <c r="AE335" i="1" s="1"/>
  <c r="AD365" i="1"/>
  <c r="AE365" i="1" s="1"/>
  <c r="AD66" i="1"/>
  <c r="AE66" i="1" s="1"/>
  <c r="AD82" i="1"/>
  <c r="AE82" i="1" s="1"/>
  <c r="AD547" i="1"/>
  <c r="AE547" i="1" s="1"/>
  <c r="AD273" i="1"/>
  <c r="AE273" i="1" s="1"/>
  <c r="AD477" i="1"/>
  <c r="AE477" i="1" s="1"/>
  <c r="AD185" i="1"/>
  <c r="AE185" i="1" s="1"/>
  <c r="AD418" i="1"/>
  <c r="AE418" i="1" s="1"/>
  <c r="AD494" i="1"/>
  <c r="AE494" i="1" s="1"/>
  <c r="AD416" i="1"/>
  <c r="AE416" i="1" s="1"/>
  <c r="AD426" i="1"/>
  <c r="AE426" i="1" s="1"/>
  <c r="AD116" i="1"/>
  <c r="AE116" i="1" s="1"/>
  <c r="AD351" i="1"/>
  <c r="AE351" i="1" s="1"/>
  <c r="AD382" i="1"/>
  <c r="AE382" i="1" s="1"/>
  <c r="AD454" i="1"/>
  <c r="AE454" i="1" s="1"/>
  <c r="AD374" i="1"/>
  <c r="AE374" i="1" s="1"/>
  <c r="AD307" i="1"/>
  <c r="AE307" i="1" s="1"/>
  <c r="AD500" i="1"/>
  <c r="AE500" i="1" s="1"/>
  <c r="AD466" i="1"/>
  <c r="AE466" i="1" s="1"/>
  <c r="AD391" i="1"/>
  <c r="AE391" i="1" s="1"/>
  <c r="AD348" i="1"/>
  <c r="AE348" i="1" s="1"/>
  <c r="AD284" i="1"/>
  <c r="AE284" i="1" s="1"/>
  <c r="AD637" i="1"/>
  <c r="AE637" i="1" s="1"/>
  <c r="AD568" i="1"/>
  <c r="AE568" i="1" s="1"/>
  <c r="AD72" i="1"/>
  <c r="AE72" i="1" s="1"/>
  <c r="AD447" i="1"/>
  <c r="AE447" i="1" s="1"/>
  <c r="AD528" i="1" l="1"/>
  <c r="AE528" i="1" s="1"/>
  <c r="AD619" i="1"/>
  <c r="AE619" i="1" s="1"/>
  <c r="AD529" i="1"/>
  <c r="AE529" i="1" s="1"/>
  <c r="AD602" i="1"/>
  <c r="AE602" i="1" s="1"/>
  <c r="AD1021" i="1"/>
  <c r="AE1021" i="1" s="1"/>
  <c r="AD680" i="1"/>
  <c r="AE680" i="1" s="1"/>
  <c r="AD542" i="1"/>
  <c r="AE542" i="1" s="1"/>
  <c r="AD632" i="1"/>
  <c r="AE632" i="1" s="1"/>
  <c r="AD639" i="1"/>
  <c r="AE639" i="1" s="1"/>
  <c r="AD854" i="1"/>
  <c r="AE854" i="1" s="1"/>
  <c r="AD604" i="1"/>
  <c r="AE604" i="1" s="1"/>
  <c r="AD592" i="1"/>
  <c r="AE592" i="1" s="1"/>
  <c r="AD572" i="1"/>
  <c r="AE572" i="1" s="1"/>
  <c r="AD613" i="1"/>
  <c r="AE613" i="1" s="1"/>
  <c r="AD710" i="1"/>
  <c r="AE710" i="1" s="1"/>
  <c r="AD518" i="1"/>
  <c r="AE518" i="1" s="1"/>
  <c r="AD601" i="1"/>
  <c r="AE601" i="1" s="1"/>
  <c r="AD553" i="1"/>
  <c r="AE553" i="1" s="1"/>
  <c r="AD534" i="1"/>
  <c r="AE534" i="1" s="1"/>
  <c r="AD630" i="1"/>
  <c r="AE630" i="1" s="1"/>
  <c r="AD522" i="1"/>
  <c r="AE522" i="1" s="1"/>
  <c r="AD917" i="1"/>
  <c r="AE917" i="1" s="1"/>
  <c r="AD584" i="1"/>
  <c r="AE584" i="1" s="1"/>
  <c r="AD654" i="1"/>
  <c r="AE654" i="1" s="1"/>
  <c r="AD530" i="1"/>
  <c r="AE530" i="1" s="1"/>
  <c r="AD633" i="1"/>
  <c r="AE633" i="1" s="1"/>
  <c r="AD40" i="1"/>
  <c r="AE40" i="1" s="1"/>
  <c r="AD974" i="1"/>
  <c r="AE974" i="1" s="1"/>
  <c r="AD656" i="1"/>
  <c r="AE656" i="1" s="1"/>
  <c r="AD563" i="1"/>
  <c r="AE563" i="1" s="1"/>
  <c r="AD560" i="1"/>
  <c r="AE560" i="1" s="1"/>
  <c r="AD658" i="1"/>
  <c r="AE658" i="1" s="1"/>
  <c r="AD921" i="1"/>
  <c r="AE921" i="1" s="1"/>
  <c r="AD257" i="1"/>
  <c r="AE257" i="1" s="1"/>
  <c r="AD1188" i="1"/>
  <c r="AE1188" i="1" s="1"/>
  <c r="AD1563" i="1"/>
  <c r="AE1563" i="1" s="1"/>
  <c r="AD622" i="1"/>
  <c r="AE622" i="1" s="1"/>
  <c r="AD548" i="1"/>
  <c r="AE548" i="1" s="1"/>
  <c r="AD570" i="1"/>
  <c r="AE570" i="1" s="1"/>
  <c r="AD555" i="1"/>
  <c r="AE555" i="1" s="1"/>
  <c r="AD659" i="1"/>
  <c r="AE659" i="1" s="1"/>
  <c r="AD668" i="1"/>
  <c r="AE668" i="1" s="1"/>
  <c r="AD514" i="1"/>
  <c r="AE514" i="1" s="1"/>
  <c r="AD320" i="1"/>
  <c r="AE320" i="1" s="1"/>
  <c r="AD561" i="1"/>
  <c r="AE561" i="1" s="1"/>
  <c r="AD523" i="1"/>
  <c r="AE523" i="1" s="1"/>
  <c r="AD558" i="1"/>
  <c r="AE558" i="1" s="1"/>
  <c r="AD545" i="1"/>
  <c r="AE545" i="1" s="1"/>
  <c r="AD585" i="1"/>
  <c r="AE585" i="1" s="1"/>
  <c r="AD576" i="1"/>
  <c r="AE576" i="1" s="1"/>
  <c r="AD538" i="1"/>
  <c r="AE538" i="1" s="1"/>
  <c r="AD648" i="1"/>
  <c r="AE648" i="1" s="1"/>
  <c r="AD525" i="1"/>
  <c r="AE525" i="1" s="1"/>
  <c r="AD665" i="1"/>
  <c r="AE665" i="1" s="1"/>
  <c r="AD605" i="1"/>
  <c r="AE605" i="1" s="1"/>
  <c r="AD767" i="1"/>
  <c r="AE767" i="1" s="1"/>
  <c r="AD645" i="1"/>
  <c r="AE645" i="1" s="1"/>
  <c r="AD674" i="1"/>
  <c r="AE674" i="1" s="1"/>
  <c r="AD703" i="1"/>
  <c r="AE703" i="1" s="1"/>
  <c r="AD681" i="1"/>
  <c r="AE681" i="1" s="1"/>
  <c r="AD646" i="1"/>
  <c r="AE646" i="1" s="1"/>
  <c r="AD593" i="1"/>
  <c r="AE593" i="1" s="1"/>
  <c r="AD575" i="1"/>
  <c r="AE575" i="1" s="1"/>
  <c r="AD655" i="1"/>
  <c r="AE655" i="1" s="1"/>
  <c r="AD803" i="1"/>
  <c r="AE803" i="1" s="1"/>
  <c r="AD516" i="1"/>
  <c r="AE516" i="1" s="1"/>
  <c r="AD649" i="1"/>
  <c r="AE649" i="1" s="1"/>
  <c r="AD662" i="1"/>
  <c r="AE662" i="1" s="1"/>
  <c r="AD620" i="1"/>
  <c r="AE620" i="1" s="1"/>
  <c r="AD616" i="1"/>
  <c r="AE616" i="1" s="1"/>
  <c r="AD895" i="1"/>
  <c r="AE895" i="1" s="1"/>
  <c r="AD636" i="1"/>
  <c r="AE636" i="1" s="1"/>
  <c r="AD543" i="1"/>
  <c r="AE543" i="1" s="1"/>
  <c r="AD537" i="1"/>
  <c r="AE537" i="1" s="1"/>
  <c r="AD590" i="1"/>
  <c r="AE590" i="1" s="1"/>
  <c r="AD762" i="1"/>
  <c r="AE762" i="1" s="1"/>
  <c r="AD589" i="1"/>
  <c r="AE589" i="1" s="1"/>
  <c r="AD577" i="1"/>
  <c r="AE577" i="1" s="1"/>
  <c r="AD533" i="1"/>
  <c r="AE533" i="1" s="1"/>
  <c r="AD678" i="1"/>
  <c r="AE678" i="1" s="1"/>
  <c r="AD578" i="1"/>
  <c r="AE578" i="1" s="1"/>
  <c r="AD611" i="1"/>
  <c r="AE611" i="1" s="1"/>
  <c r="AD603" i="1"/>
  <c r="AE603" i="1" s="1"/>
  <c r="AD550" i="1"/>
  <c r="AE550" i="1" s="1"/>
  <c r="AD1081" i="1"/>
  <c r="AE1081" i="1" s="1"/>
  <c r="AD541" i="1"/>
  <c r="AE541" i="1" s="1"/>
  <c r="AD664" i="1"/>
  <c r="AE664" i="1" s="1"/>
  <c r="AD551" i="1"/>
  <c r="AE551" i="1" s="1"/>
  <c r="AD580" i="1"/>
  <c r="AE580" i="1" s="1"/>
  <c r="AD634" i="1"/>
  <c r="AE634" i="1" s="1"/>
  <c r="AD104" i="1"/>
  <c r="AE104" i="1" s="1"/>
  <c r="AD673" i="1"/>
  <c r="AE673" i="1" s="1"/>
  <c r="AD687" i="1"/>
  <c r="AE687" i="1" s="1"/>
  <c r="AD524" i="1"/>
  <c r="AE524" i="1" s="1"/>
  <c r="AD651" i="1"/>
  <c r="AE651" i="1" s="1"/>
  <c r="AD45" i="1"/>
  <c r="AE45" i="1" s="1"/>
  <c r="AD588" i="1"/>
  <c r="AE588" i="1" s="1"/>
  <c r="AD610" i="1"/>
  <c r="AE610" i="1" s="1"/>
  <c r="AD552" i="1"/>
  <c r="AE552" i="1" s="1"/>
  <c r="AD862" i="1"/>
  <c r="AE862" i="1" s="1"/>
  <c r="AD617" i="1"/>
  <c r="AE617" i="1" s="1"/>
  <c r="AD737" i="1"/>
  <c r="AE737" i="1" s="1"/>
  <c r="AD667" i="1"/>
  <c r="AE667" i="1" s="1"/>
  <c r="AD587" i="1"/>
  <c r="AE587" i="1" s="1"/>
  <c r="AD186" i="1"/>
  <c r="AE186" i="1" s="1"/>
  <c r="AD644" i="1"/>
  <c r="AE644" i="1" s="1"/>
  <c r="AD627" i="1"/>
  <c r="AE627" i="1" s="1"/>
  <c r="AD594" i="1"/>
  <c r="AE594" i="1" s="1"/>
  <c r="AD517" i="1"/>
  <c r="AE517" i="1" s="1"/>
  <c r="AD669" i="1"/>
  <c r="AE669" i="1" s="1"/>
  <c r="AD308" i="1"/>
  <c r="AE308" i="1" s="1"/>
  <c r="AD638" i="1"/>
  <c r="AE638" i="1" s="1"/>
  <c r="AD676" i="1"/>
  <c r="AE676" i="1" s="1"/>
  <c r="AD631" i="1"/>
  <c r="AE631" i="1" s="1"/>
  <c r="AD322" i="1"/>
  <c r="AE322" i="1" s="1"/>
  <c r="AD677" i="1"/>
  <c r="AE677" i="1" s="1"/>
  <c r="AD757" i="1"/>
  <c r="AE757" i="1" s="1"/>
  <c r="AD650" i="1"/>
  <c r="AE650" i="1" s="1"/>
  <c r="AD670" i="1"/>
  <c r="AE670" i="1" s="1"/>
  <c r="AD539" i="1"/>
  <c r="AE539" i="1" s="1"/>
  <c r="AD628" i="1"/>
  <c r="AE628" i="1" s="1"/>
  <c r="AD571" i="1"/>
  <c r="AE571" i="1" s="1"/>
  <c r="AD599" i="1"/>
  <c r="AE599" i="1" s="1"/>
  <c r="AD540" i="1"/>
  <c r="AE540" i="1" s="1"/>
  <c r="AD527" i="1"/>
  <c r="AE527" i="1" s="1"/>
  <c r="AD598" i="1"/>
  <c r="AE598" i="1" s="1"/>
  <c r="AD679" i="1"/>
  <c r="AE679" i="1" s="1"/>
  <c r="AD544" i="1"/>
  <c r="AE544" i="1" s="1"/>
  <c r="AD29" i="1"/>
  <c r="AE29" i="1" s="1"/>
  <c r="AD625" i="1"/>
  <c r="AE625" i="1" s="1"/>
  <c r="AD597" i="1"/>
  <c r="AE597" i="1" s="1"/>
  <c r="AD265" i="1"/>
  <c r="AE265" i="1" s="1"/>
  <c r="AD794" i="1"/>
  <c r="AE794" i="1" s="1"/>
  <c r="AD666" i="1"/>
  <c r="AE666" i="1" s="1"/>
  <c r="AD531" i="1"/>
  <c r="AE531" i="1" s="1"/>
  <c r="AD671" i="1"/>
  <c r="AE671" i="1" s="1"/>
  <c r="AD614" i="1"/>
  <c r="AE614" i="1" s="1"/>
  <c r="AD661" i="1"/>
  <c r="AE661" i="1" s="1"/>
  <c r="AD751" i="1"/>
  <c r="AE751" i="1" s="1"/>
  <c r="AD519" i="1"/>
  <c r="AE519" i="1" s="1"/>
  <c r="AD1258" i="1"/>
  <c r="AE1258" i="1" s="1"/>
  <c r="AD230" i="1"/>
  <c r="AE230" i="1" s="1"/>
  <c r="AD615" i="1"/>
  <c r="AE615" i="1" s="1"/>
  <c r="AD108" i="1"/>
  <c r="AE108" i="1" s="1"/>
  <c r="AD675" i="1"/>
  <c r="AE675" i="1" s="1"/>
  <c r="AD642" i="1"/>
  <c r="AE642" i="1" s="1"/>
  <c r="AD559" i="1"/>
  <c r="AE559" i="1" s="1"/>
  <c r="AD520" i="1"/>
  <c r="AE520" i="1" s="1"/>
  <c r="AD663" i="1"/>
  <c r="AE663" i="1" s="1"/>
  <c r="AD515" i="1"/>
  <c r="AE515" i="1" s="1"/>
  <c r="AD556" i="1"/>
  <c r="AE556" i="1" s="1"/>
  <c r="AD532" i="1"/>
  <c r="AE532" i="1" s="1"/>
  <c r="AD682" i="1"/>
  <c r="AE682" i="1" s="1"/>
  <c r="AD891" i="1"/>
  <c r="AE891" i="1" s="1"/>
  <c r="AD573" i="1"/>
  <c r="AE573" i="1" s="1"/>
  <c r="AD643" i="1"/>
  <c r="AE643" i="1" s="1"/>
  <c r="AD591" i="1"/>
  <c r="AE591" i="1" s="1"/>
  <c r="AD607" i="1"/>
  <c r="AE607" i="1" s="1"/>
  <c r="AD583" i="1"/>
  <c r="AE583" i="1" s="1"/>
  <c r="AD640" i="1"/>
  <c r="AE640" i="1" s="1"/>
  <c r="AD606" i="1"/>
  <c r="AE606" i="1" s="1"/>
  <c r="AD647" i="1"/>
  <c r="AE647" i="1" s="1"/>
  <c r="AD629" i="1"/>
  <c r="AE629" i="1" s="1"/>
  <c r="AD535" i="1"/>
  <c r="AE535" i="1" s="1"/>
  <c r="AD626" i="1"/>
  <c r="AE626" i="1" s="1"/>
  <c r="AD242" i="1"/>
  <c r="AE242" i="1" s="1"/>
  <c r="AD772" i="1"/>
  <c r="AE772" i="1" s="1"/>
  <c r="AD923" i="1"/>
  <c r="AE923" i="1" s="1"/>
  <c r="AD546" i="1"/>
  <c r="AE546" i="1" s="1"/>
  <c r="AD596" i="1"/>
  <c r="AE596" i="1" s="1"/>
  <c r="AD763" i="1"/>
  <c r="AE763" i="1" s="1"/>
  <c r="AD941" i="1"/>
  <c r="AE941" i="1" s="1"/>
  <c r="AD672" i="1"/>
  <c r="AE672" i="1" s="1"/>
  <c r="AD569" i="1"/>
  <c r="AE569" i="1" s="1"/>
  <c r="AD778" i="1"/>
  <c r="AE778" i="1" s="1"/>
  <c r="AD641" i="1"/>
  <c r="AE641" i="1" s="1"/>
  <c r="AD536" i="1"/>
  <c r="AE536" i="1" s="1"/>
  <c r="AD526" i="1"/>
  <c r="AE526" i="1" s="1"/>
  <c r="AD768" i="1"/>
  <c r="AE768" i="1" s="1"/>
  <c r="AD566" i="1"/>
  <c r="AE566" i="1" s="1"/>
  <c r="AD618" i="1"/>
  <c r="AE618" i="1" s="1"/>
  <c r="AD567" i="1"/>
  <c r="AE567" i="1" s="1"/>
  <c r="AD144" i="1"/>
  <c r="AE144" i="1" s="1"/>
  <c r="AD600" i="1"/>
  <c r="AE600" i="1" s="1"/>
  <c r="AD75" i="1"/>
  <c r="AE75" i="1" s="1"/>
  <c r="AD549" i="1"/>
  <c r="AE549" i="1" s="1"/>
  <c r="AD562" i="1"/>
  <c r="AE562" i="1" s="1"/>
  <c r="AD318" i="1"/>
  <c r="AE318" i="1" s="1"/>
  <c r="AD608" i="1"/>
  <c r="AE608" i="1" s="1"/>
  <c r="AD557" i="1"/>
  <c r="AE557" i="1" s="1"/>
  <c r="AD574" i="1"/>
  <c r="AE574" i="1" s="1"/>
  <c r="AD621" i="1"/>
  <c r="AE621" i="1" s="1"/>
  <c r="AD652" i="1"/>
  <c r="AE652" i="1" s="1"/>
  <c r="AD612" i="1"/>
  <c r="AE612" i="1" s="1"/>
  <c r="AD554" i="1"/>
  <c r="AE554" i="1" s="1"/>
  <c r="AD521" i="1"/>
  <c r="AE521" i="1" s="1"/>
  <c r="AD977" i="1"/>
  <c r="AE977" i="1" s="1"/>
  <c r="AD159" i="1"/>
  <c r="AE159" i="1" s="1"/>
  <c r="AD731" i="1" l="1"/>
  <c r="AE731" i="1" s="1"/>
  <c r="AD1206" i="1"/>
  <c r="AE1206" i="1" s="1"/>
  <c r="AD839" i="1"/>
  <c r="AE839" i="1" s="1"/>
  <c r="AD705" i="1"/>
  <c r="AE705" i="1" s="1"/>
  <c r="AD844" i="1"/>
  <c r="AE844" i="1" s="1"/>
  <c r="AD333" i="1"/>
  <c r="AE333" i="1" s="1"/>
  <c r="AD215" i="1"/>
  <c r="AE215" i="1" s="1"/>
  <c r="AD220" i="1"/>
  <c r="AE220" i="1" s="1"/>
  <c r="AD280" i="1"/>
  <c r="AE280" i="1" s="1"/>
  <c r="AD830" i="1"/>
  <c r="AE830" i="1" s="1"/>
  <c r="AD309" i="1"/>
  <c r="AE309" i="1" s="1"/>
  <c r="AD90" i="1"/>
  <c r="AE90" i="1" s="1"/>
  <c r="AD49" i="1"/>
  <c r="AE49" i="1" s="1"/>
  <c r="AD211" i="1"/>
  <c r="AE211" i="1" s="1"/>
  <c r="AD191" i="1"/>
  <c r="AE191" i="1" s="1"/>
  <c r="AD317" i="1"/>
  <c r="AE317" i="1" s="1"/>
  <c r="AD195" i="1"/>
  <c r="AE195" i="1" s="1"/>
  <c r="AD304" i="1"/>
  <c r="AE304" i="1" s="1"/>
  <c r="AD296" i="1"/>
  <c r="AE296" i="1" s="1"/>
  <c r="AD820" i="1"/>
  <c r="AE820" i="1" s="1"/>
  <c r="AD755" i="1"/>
  <c r="AE755" i="1" s="1"/>
  <c r="AD32" i="1"/>
  <c r="AE32" i="1" s="1"/>
  <c r="AD715" i="1"/>
  <c r="AE715" i="1" s="1"/>
  <c r="AD299" i="1"/>
  <c r="AE299" i="1" s="1"/>
  <c r="AD221" i="1"/>
  <c r="AE221" i="1" s="1"/>
  <c r="AD264" i="1"/>
  <c r="AE264" i="1" s="1"/>
  <c r="AD739" i="1"/>
  <c r="AE739" i="1" s="1"/>
  <c r="AD93" i="1"/>
  <c r="AE93" i="1" s="1"/>
  <c r="AD201" i="1"/>
  <c r="AE201" i="1" s="1"/>
  <c r="AD324" i="1"/>
  <c r="AE324" i="1" s="1"/>
  <c r="AD1200" i="1"/>
  <c r="AE1200" i="1" s="1"/>
  <c r="AD58" i="1"/>
  <c r="AE58" i="1" s="1"/>
  <c r="AD1146" i="1"/>
  <c r="AE1146" i="1" s="1"/>
  <c r="AD797" i="1"/>
  <c r="AE797" i="1" s="1"/>
  <c r="AD178" i="1"/>
  <c r="AE178" i="1" s="1"/>
  <c r="AD853" i="1"/>
  <c r="AE853" i="1" s="1"/>
  <c r="AD236" i="1"/>
  <c r="AE236" i="1" s="1"/>
  <c r="AD699" i="1"/>
  <c r="AE699" i="1" s="1"/>
  <c r="AD94" i="1"/>
  <c r="AE94" i="1" s="1"/>
  <c r="AD254" i="1"/>
  <c r="AE254" i="1" s="1"/>
  <c r="AD50" i="1"/>
  <c r="AE50" i="1" s="1"/>
  <c r="AD24" i="1"/>
  <c r="AE24" i="1" s="1"/>
  <c r="AD812" i="1"/>
  <c r="AE812" i="1" s="1"/>
  <c r="AD149" i="1"/>
  <c r="AE149" i="1" s="1"/>
  <c r="AD298" i="1"/>
  <c r="AE298" i="1" s="1"/>
  <c r="AD760" i="1"/>
  <c r="AE760" i="1" s="1"/>
  <c r="AD103" i="1"/>
  <c r="AE103" i="1" s="1"/>
  <c r="AD169" i="1"/>
  <c r="AE169" i="1" s="1"/>
  <c r="AD697" i="1"/>
  <c r="AE697" i="1" s="1"/>
  <c r="AD305" i="1"/>
  <c r="AE305" i="1" s="1"/>
  <c r="AD702" i="1"/>
  <c r="AE702" i="1" s="1"/>
  <c r="AD750" i="1"/>
  <c r="AE750" i="1" s="1"/>
  <c r="AD834" i="1"/>
  <c r="AE834" i="1" s="1"/>
  <c r="AD89" i="1"/>
  <c r="AE89" i="1" s="1"/>
  <c r="AD188" i="1"/>
  <c r="AE188" i="1" s="1"/>
  <c r="AD142" i="1"/>
  <c r="AE142" i="1" s="1"/>
  <c r="AD228" i="1"/>
  <c r="AE228" i="1" s="1"/>
  <c r="AD706" i="1"/>
  <c r="AE706" i="1" s="1"/>
  <c r="AD157" i="1"/>
  <c r="AE157" i="1" s="1"/>
  <c r="AD798" i="1"/>
  <c r="AE798" i="1" s="1"/>
  <c r="AD139" i="1"/>
  <c r="AE139" i="1" s="1"/>
  <c r="AD184" i="1"/>
  <c r="AE184" i="1" s="1"/>
  <c r="AD170" i="1"/>
  <c r="AE170" i="1" s="1"/>
  <c r="AD796" i="1"/>
  <c r="AE796" i="1" s="1"/>
  <c r="AD313" i="1"/>
  <c r="AE313" i="1" s="1"/>
  <c r="AD802" i="1"/>
  <c r="AE802" i="1" s="1"/>
  <c r="AD21" i="1"/>
  <c r="AE21" i="1" s="1"/>
  <c r="AD754" i="1"/>
  <c r="AE754" i="1" s="1"/>
  <c r="AD3" i="1"/>
  <c r="AE3" i="1" s="1"/>
  <c r="AD129" i="1"/>
  <c r="AE129" i="1" s="1"/>
  <c r="AD223" i="1"/>
  <c r="AE223" i="1" s="1"/>
  <c r="AD239" i="1"/>
  <c r="AE239" i="1" s="1"/>
  <c r="AD173" i="1"/>
  <c r="AE173" i="1" s="1"/>
  <c r="AD817" i="1"/>
  <c r="AE817" i="1" s="1"/>
  <c r="AD900" i="1"/>
  <c r="AE900" i="1" s="1"/>
  <c r="AD695" i="1"/>
  <c r="AE695" i="1" s="1"/>
  <c r="AD791" i="1"/>
  <c r="AE791" i="1" s="1"/>
  <c r="AD793" i="1"/>
  <c r="AE793" i="1" s="1"/>
  <c r="AD326" i="1"/>
  <c r="AE326" i="1" s="1"/>
  <c r="AD205" i="1"/>
  <c r="AE205" i="1" s="1"/>
  <c r="AD71" i="1"/>
  <c r="AE71" i="1" s="1"/>
  <c r="AD121" i="1"/>
  <c r="AE121" i="1" s="1"/>
  <c r="AD1234" i="1"/>
  <c r="AE1234" i="1" s="1"/>
  <c r="AD769" i="1"/>
  <c r="AE769" i="1" s="1"/>
  <c r="AD814" i="1"/>
  <c r="AE814" i="1" s="1"/>
  <c r="AD235" i="1"/>
  <c r="AE235" i="1" s="1"/>
  <c r="AD303" i="1"/>
  <c r="AE303" i="1" s="1"/>
  <c r="AD171" i="1"/>
  <c r="AE171" i="1" s="1"/>
  <c r="AD285" i="1"/>
  <c r="AE285" i="1" s="1"/>
  <c r="AD145" i="1"/>
  <c r="AE145" i="1" s="1"/>
  <c r="AD836" i="1"/>
  <c r="AE836" i="1" s="1"/>
  <c r="AD1031" i="1"/>
  <c r="AE1031" i="1" s="1"/>
  <c r="AD202" i="1"/>
  <c r="AE202" i="1" s="1"/>
  <c r="AD753" i="1"/>
  <c r="AE753" i="1" s="1"/>
  <c r="AD776" i="1"/>
  <c r="AE776" i="1" s="1"/>
  <c r="AD940" i="1"/>
  <c r="AE940" i="1" s="1"/>
  <c r="AD16" i="1"/>
  <c r="AE16" i="1" s="1"/>
  <c r="AD217" i="1"/>
  <c r="AE217" i="1" s="1"/>
  <c r="AD278" i="1"/>
  <c r="AE278" i="1" s="1"/>
  <c r="AD1151" i="1"/>
  <c r="AE1151" i="1" s="1"/>
  <c r="AD244" i="1"/>
  <c r="AE244" i="1" s="1"/>
  <c r="AD721" i="1"/>
  <c r="AE721" i="1" s="1"/>
  <c r="AD837" i="1"/>
  <c r="AE837" i="1" s="1"/>
  <c r="AD756" i="1"/>
  <c r="AE756" i="1" s="1"/>
  <c r="AD786" i="1"/>
  <c r="AE786" i="1" s="1"/>
  <c r="AD818" i="1"/>
  <c r="AE818" i="1" s="1"/>
  <c r="AD214" i="1"/>
  <c r="AE214" i="1" s="1"/>
  <c r="AD741" i="1"/>
  <c r="AE741" i="1" s="1"/>
  <c r="AD692" i="1"/>
  <c r="AE692" i="1" s="1"/>
  <c r="AD88" i="1"/>
  <c r="AE88" i="1" s="1"/>
  <c r="AD92" i="1"/>
  <c r="AE92" i="1" s="1"/>
  <c r="AD132" i="1"/>
  <c r="AE132" i="1" s="1"/>
  <c r="AD133" i="1"/>
  <c r="AE133" i="1" s="1"/>
  <c r="AD729" i="1"/>
  <c r="AE729" i="1" s="1"/>
  <c r="AD110" i="1"/>
  <c r="AE110" i="1" s="1"/>
  <c r="AD67" i="1"/>
  <c r="AE67" i="1" s="1"/>
  <c r="AD154" i="1"/>
  <c r="AE154" i="1" s="1"/>
  <c r="AD59" i="1"/>
  <c r="AE59" i="1" s="1"/>
  <c r="AD788" i="1"/>
  <c r="AE788" i="1" s="1"/>
  <c r="AD829" i="1"/>
  <c r="AE829" i="1" s="1"/>
  <c r="AD789" i="1"/>
  <c r="AE789" i="1" s="1"/>
  <c r="AD742" i="1"/>
  <c r="AE742" i="1" s="1"/>
  <c r="AD720" i="1"/>
  <c r="AE720" i="1" s="1"/>
  <c r="AD212" i="1"/>
  <c r="AE212" i="1" s="1"/>
  <c r="AD775" i="1"/>
  <c r="AE775" i="1" s="1"/>
  <c r="AD150" i="1"/>
  <c r="AE150" i="1" s="1"/>
  <c r="AD130" i="1"/>
  <c r="AE130" i="1" s="1"/>
  <c r="AD336" i="1"/>
  <c r="AE336" i="1" s="1"/>
  <c r="AD207" i="1"/>
  <c r="AE207" i="1" s="1"/>
  <c r="AD730" i="1"/>
  <c r="AE730" i="1" s="1"/>
  <c r="AD809" i="1"/>
  <c r="AE809" i="1" s="1"/>
  <c r="AD279" i="1"/>
  <c r="AE279" i="1" s="1"/>
  <c r="AD163" i="1"/>
  <c r="AE163" i="1" s="1"/>
  <c r="AD777" i="1"/>
  <c r="AE777" i="1" s="1"/>
  <c r="AD70" i="1"/>
  <c r="AE70" i="1" s="1"/>
  <c r="AD1043" i="1"/>
  <c r="AE1043" i="1" s="1"/>
  <c r="AD761" i="1"/>
  <c r="AE761" i="1" s="1"/>
  <c r="AD247" i="1"/>
  <c r="AE247" i="1" s="1"/>
  <c r="AD708" i="1"/>
  <c r="AE708" i="1" s="1"/>
  <c r="AD723" i="1"/>
  <c r="AE723" i="1" s="1"/>
  <c r="AD824" i="1"/>
  <c r="AE824" i="1" s="1"/>
  <c r="AD275" i="1"/>
  <c r="AE275" i="1" s="1"/>
  <c r="AD719" i="1"/>
  <c r="AE719" i="1" s="1"/>
  <c r="AD823" i="1"/>
  <c r="AE823" i="1" s="1"/>
  <c r="AD46" i="1"/>
  <c r="AE46" i="1" s="1"/>
  <c r="AD253" i="1"/>
  <c r="AE253" i="1" s="1"/>
  <c r="AD684" i="1"/>
  <c r="AE684" i="1" s="1"/>
  <c r="AD799" i="1"/>
  <c r="AE799" i="1" s="1"/>
  <c r="AD26" i="1"/>
  <c r="AE26" i="1" s="1"/>
  <c r="AD792" i="1"/>
  <c r="AE792" i="1" s="1"/>
  <c r="AD709" i="1"/>
  <c r="AE709" i="1" s="1"/>
  <c r="AD1082" i="1"/>
  <c r="AE1082" i="1" s="1"/>
  <c r="AD716" i="1"/>
  <c r="AE716" i="1" s="1"/>
  <c r="AD101" i="1"/>
  <c r="AE101" i="1" s="1"/>
  <c r="AD331" i="1"/>
  <c r="AE331" i="1" s="1"/>
  <c r="AD314" i="1"/>
  <c r="AE314" i="1" s="1"/>
  <c r="AD245" i="1"/>
  <c r="AE245" i="1" s="1"/>
  <c r="AD727" i="1"/>
  <c r="AE727" i="1" s="1"/>
  <c r="AD105" i="1"/>
  <c r="AE105" i="1" s="1"/>
  <c r="AD56" i="1"/>
  <c r="AE56" i="1" s="1"/>
  <c r="AD17" i="1"/>
  <c r="AE17" i="1" s="1"/>
  <c r="AD243" i="1"/>
  <c r="AE243" i="1" s="1"/>
  <c r="AD167" i="1"/>
  <c r="AE167" i="1" s="1"/>
  <c r="AD694" i="1"/>
  <c r="AE694" i="1" s="1"/>
  <c r="AD811" i="1"/>
  <c r="AE811" i="1" s="1"/>
  <c r="AD340" i="1"/>
  <c r="AE340" i="1" s="1"/>
  <c r="AD967" i="1"/>
  <c r="AE967" i="1" s="1"/>
  <c r="AD835" i="1"/>
  <c r="AE835" i="1" s="1"/>
  <c r="AD841" i="1"/>
  <c r="AE841" i="1" s="1"/>
  <c r="AD25" i="1"/>
  <c r="AE25" i="1" s="1"/>
  <c r="AD68" i="1"/>
  <c r="AE68" i="1" s="1"/>
  <c r="AD813" i="1"/>
  <c r="AE813" i="1" s="1"/>
  <c r="AD1054" i="1"/>
  <c r="AE1054" i="1" s="1"/>
  <c r="AD79" i="1"/>
  <c r="AE79" i="1" s="1"/>
  <c r="AD1142" i="1"/>
  <c r="AE1142" i="1" s="1"/>
  <c r="AD100" i="1"/>
  <c r="AE100" i="1" s="1"/>
  <c r="AD688" i="1"/>
  <c r="AE688" i="1" s="1"/>
  <c r="AD795" i="1"/>
  <c r="AE795" i="1" s="1"/>
  <c r="AD773" i="1"/>
  <c r="AE773" i="1" s="1"/>
  <c r="AD848" i="1"/>
  <c r="AE848" i="1" s="1"/>
  <c r="AD111" i="1"/>
  <c r="AE111" i="1" s="1"/>
  <c r="AD119" i="1"/>
  <c r="AE119" i="1" s="1"/>
  <c r="AD213" i="1"/>
  <c r="AE213" i="1" s="1"/>
  <c r="AD847" i="1"/>
  <c r="AE847" i="1" s="1"/>
  <c r="AD126" i="1"/>
  <c r="AE126" i="1" s="1"/>
  <c r="AD321" i="1"/>
  <c r="AE321" i="1" s="1"/>
  <c r="AD825" i="1"/>
  <c r="AE825" i="1" s="1"/>
  <c r="AD738" i="1"/>
  <c r="AE738" i="1" s="1"/>
  <c r="AD805" i="1"/>
  <c r="AE805" i="1" s="1"/>
  <c r="AD771" i="1"/>
  <c r="AE771" i="1" s="1"/>
  <c r="AD690" i="1"/>
  <c r="AE690" i="1" s="1"/>
  <c r="AD146" i="1"/>
  <c r="AE146" i="1" s="1"/>
  <c r="AD341" i="1"/>
  <c r="AE341" i="1" s="1"/>
  <c r="AD20" i="1"/>
  <c r="AE20" i="1" s="1"/>
  <c r="AD183" i="1"/>
  <c r="AE183" i="1" s="1"/>
  <c r="AD166" i="1"/>
  <c r="AE166" i="1" s="1"/>
  <c r="AD783" i="1"/>
  <c r="AE783" i="1" s="1"/>
  <c r="AD151" i="1"/>
  <c r="AE151" i="1" s="1"/>
  <c r="AD187" i="1"/>
  <c r="AE187" i="1" s="1"/>
  <c r="AD10" i="1"/>
  <c r="AE10" i="1" s="1"/>
  <c r="AD256" i="1"/>
  <c r="AE256" i="1" s="1"/>
  <c r="AD1009" i="1"/>
  <c r="AE1009" i="1" s="1"/>
  <c r="AD704" i="1"/>
  <c r="AE704" i="1" s="1"/>
  <c r="AD7" i="1"/>
  <c r="AE7" i="1" s="1"/>
  <c r="AD210" i="1"/>
  <c r="AE210" i="1" s="1"/>
  <c r="AD724" i="1"/>
  <c r="AE724" i="1" s="1"/>
  <c r="AD1022" i="1"/>
  <c r="AE1022" i="1" s="1"/>
  <c r="AD175" i="1"/>
  <c r="AE175" i="1" s="1"/>
  <c r="AD978" i="1"/>
  <c r="AE978" i="1" s="1"/>
  <c r="AD312" i="1"/>
  <c r="AE312" i="1" s="1"/>
  <c r="AD1173" i="1"/>
  <c r="AE1173" i="1" s="1"/>
  <c r="AD722" i="1"/>
  <c r="AE722" i="1" s="1"/>
  <c r="AD291" i="1"/>
  <c r="AE291" i="1" s="1"/>
  <c r="AD87" i="1"/>
  <c r="AE87" i="1" s="1"/>
  <c r="AD746" i="1"/>
  <c r="AE746" i="1" s="1"/>
  <c r="AD287" i="1"/>
  <c r="AE287" i="1" s="1"/>
  <c r="AD717" i="1"/>
  <c r="AE717" i="1" s="1"/>
  <c r="AD713" i="1"/>
  <c r="AE713" i="1" s="1"/>
  <c r="AD733" i="1"/>
  <c r="AE733" i="1" s="1"/>
  <c r="AD782" i="1"/>
  <c r="AE782" i="1" s="1"/>
  <c r="AD301" i="1"/>
  <c r="AE301" i="1" s="1"/>
  <c r="AD337" i="1"/>
  <c r="AE337" i="1" s="1"/>
  <c r="AD686" i="1"/>
  <c r="AE686" i="1" s="1"/>
  <c r="AD689" i="1"/>
  <c r="AE689" i="1" s="1"/>
  <c r="AD147" i="1"/>
  <c r="AE147" i="1" s="1"/>
  <c r="AD263" i="1"/>
  <c r="AE263" i="1" s="1"/>
  <c r="AD696" i="1"/>
  <c r="AE696" i="1" s="1"/>
  <c r="AD78" i="1"/>
  <c r="AE78" i="1" s="1"/>
  <c r="AD801" i="1"/>
  <c r="AE801" i="1" s="1"/>
  <c r="AD158" i="1"/>
  <c r="AE158" i="1" s="1"/>
  <c r="AD774" i="1"/>
  <c r="AE774" i="1" s="1"/>
  <c r="AD36" i="1"/>
  <c r="AE36" i="1" s="1"/>
  <c r="AD842" i="1"/>
  <c r="AE842" i="1" s="1"/>
  <c r="AD693" i="1"/>
  <c r="AE693" i="1" s="1"/>
  <c r="AD745" i="1"/>
  <c r="AE745" i="1" s="1"/>
  <c r="AD53" i="1"/>
  <c r="AE53" i="1" s="1"/>
  <c r="AD700" i="1"/>
  <c r="AE700" i="1" s="1"/>
  <c r="AD840" i="1"/>
  <c r="AE840" i="1" s="1"/>
  <c r="AD77" i="1"/>
  <c r="AE77" i="1" s="1"/>
  <c r="AD65" i="1"/>
  <c r="AE65" i="1" s="1"/>
  <c r="AD807" i="1"/>
  <c r="AE807" i="1" s="1"/>
  <c r="AD69" i="1"/>
  <c r="AE69" i="1" s="1"/>
  <c r="AD96" i="1"/>
  <c r="AE96" i="1" s="1"/>
  <c r="AD1053" i="1"/>
  <c r="AE1053" i="1" s="1"/>
  <c r="AD734" i="1"/>
  <c r="AE734" i="1" s="1"/>
  <c r="AD259" i="1"/>
  <c r="AE259" i="1" s="1"/>
  <c r="AD84" i="1"/>
  <c r="AE84" i="1" s="1"/>
  <c r="AD736" i="1"/>
  <c r="AE736" i="1" s="1"/>
  <c r="AD269" i="1"/>
  <c r="AE269" i="1" s="1"/>
  <c r="AD122" i="1"/>
  <c r="AE122" i="1" s="1"/>
  <c r="AD127" i="1"/>
  <c r="AE127" i="1" s="1"/>
  <c r="AD1046" i="1"/>
  <c r="AE1046" i="1" s="1"/>
  <c r="AD176" i="1"/>
  <c r="AE176" i="1" s="1"/>
  <c r="AD200" i="1"/>
  <c r="AE200" i="1" s="1"/>
  <c r="AD804" i="1"/>
  <c r="AE804" i="1" s="1"/>
  <c r="AD735" i="1"/>
  <c r="AE735" i="1" s="1"/>
  <c r="AD37" i="1"/>
  <c r="AE37" i="1" s="1"/>
  <c r="AD856" i="1"/>
  <c r="AE856" i="1" s="1"/>
  <c r="AD131" i="1"/>
  <c r="AE131" i="1" s="1"/>
  <c r="AD765" i="1"/>
  <c r="AE765" i="1" s="1"/>
  <c r="AD873" i="1"/>
  <c r="AE873" i="1" s="1"/>
  <c r="AD268" i="1"/>
  <c r="AE268" i="1" s="1"/>
  <c r="AD881" i="1"/>
  <c r="AE881" i="1" s="1"/>
  <c r="AD864" i="1"/>
  <c r="AE864" i="1" s="1"/>
  <c r="AD180" i="1"/>
  <c r="AE180" i="1" s="1"/>
  <c r="AD91" i="1"/>
  <c r="AE91" i="1" s="1"/>
  <c r="AD764" i="1"/>
  <c r="AE764" i="1" s="1"/>
  <c r="AD790" i="1"/>
  <c r="AE790" i="1" s="1"/>
  <c r="AD875" i="1"/>
  <c r="AE875" i="1" s="1"/>
  <c r="AD845" i="1"/>
  <c r="AE845" i="1" s="1"/>
  <c r="AD204" i="1"/>
  <c r="AE204" i="1" s="1"/>
  <c r="AD826" i="1"/>
  <c r="AE826" i="1" s="1"/>
  <c r="AD1108" i="1"/>
  <c r="AE1108" i="1" s="1"/>
  <c r="AD225" i="1"/>
  <c r="AE225" i="1" s="1"/>
  <c r="AD39" i="1"/>
  <c r="AE39" i="1" s="1"/>
  <c r="AD770" i="1"/>
  <c r="AE770" i="1" s="1"/>
  <c r="AD707" i="1"/>
  <c r="AE707" i="1" s="1"/>
  <c r="AD785" i="1"/>
  <c r="AE785" i="1" s="1"/>
  <c r="AD846" i="1"/>
  <c r="AE846" i="1" s="1"/>
  <c r="AD806" i="1"/>
  <c r="AE806" i="1" s="1"/>
  <c r="AD779" i="1"/>
  <c r="AE779" i="1" s="1"/>
  <c r="AD685" i="1"/>
  <c r="AE685" i="1" s="1"/>
  <c r="AD766" i="1"/>
  <c r="AE766" i="1" s="1"/>
  <c r="AD83" i="1"/>
  <c r="AE83" i="1" s="1"/>
  <c r="AD80" i="1"/>
  <c r="AE80" i="1" s="1"/>
  <c r="AD749" i="1"/>
  <c r="AE749" i="1" s="1"/>
  <c r="AD234" i="1"/>
  <c r="AE234" i="1" s="1"/>
  <c r="AD117" i="1"/>
  <c r="AE117" i="1" s="1"/>
  <c r="AD232" i="1"/>
  <c r="AE232" i="1" s="1"/>
  <c r="AD822" i="1"/>
  <c r="AE822" i="1" s="1"/>
  <c r="AD759" i="1"/>
  <c r="AE759" i="1" s="1"/>
  <c r="AD701" i="1"/>
  <c r="AE701" i="1" s="1"/>
  <c r="AD838" i="1"/>
  <c r="AE838" i="1" s="1"/>
  <c r="AD808" i="1"/>
  <c r="AE808" i="1" s="1"/>
  <c r="AD850" i="1"/>
  <c r="AE850" i="1" s="1"/>
  <c r="AD294" i="1"/>
  <c r="AE294" i="1" s="1"/>
  <c r="AD118" i="1"/>
  <c r="AE118" i="1" s="1"/>
  <c r="AD332" i="1"/>
  <c r="AE332" i="1" s="1"/>
  <c r="AD289" i="1"/>
  <c r="AE289" i="1" s="1"/>
  <c r="AD800" i="1"/>
  <c r="AE800" i="1" s="1"/>
  <c r="AD161" i="1"/>
  <c r="AE161" i="1" s="1"/>
  <c r="AD281" i="1"/>
  <c r="AE281" i="1" s="1"/>
  <c r="AD152" i="1"/>
  <c r="AE152" i="1" s="1"/>
  <c r="AD300" i="1"/>
  <c r="AE300" i="1" s="1"/>
  <c r="AD55" i="1"/>
  <c r="AE55" i="1" s="1"/>
  <c r="AD315" i="1"/>
  <c r="AE315" i="1" s="1"/>
  <c r="AD310" i="1"/>
  <c r="AE310" i="1" s="1"/>
  <c r="AD74" i="1"/>
  <c r="AE74" i="1" s="1"/>
  <c r="AD711" i="1"/>
  <c r="AE711" i="1" s="1"/>
  <c r="AD164" i="1"/>
  <c r="AE164" i="1" s="1"/>
  <c r="AD113" i="1"/>
  <c r="AE113" i="1" s="1"/>
  <c r="AD851" i="1"/>
  <c r="AE851" i="1" s="1"/>
  <c r="AD112" i="1"/>
  <c r="AE112" i="1" s="1"/>
  <c r="AD714" i="1"/>
  <c r="AE714" i="1" s="1"/>
  <c r="AD23" i="1"/>
  <c r="AE23" i="1" s="1"/>
  <c r="AD855" i="1"/>
  <c r="AE855" i="1" s="1"/>
  <c r="AD276" i="1"/>
  <c r="AE276" i="1" s="1"/>
  <c r="AD712" i="1"/>
  <c r="AE712" i="1" s="1"/>
  <c r="AD76" i="1"/>
  <c r="AE76" i="1" s="1"/>
  <c r="AD226" i="1"/>
  <c r="AE226" i="1" s="1"/>
  <c r="AD758" i="1"/>
  <c r="AE758" i="1" s="1"/>
  <c r="AD14" i="1"/>
  <c r="AE14" i="1" s="1"/>
  <c r="AD849" i="1"/>
  <c r="AE849" i="1" s="1"/>
  <c r="AD1169" i="1"/>
  <c r="AE1169" i="1" s="1"/>
  <c r="AD339" i="1"/>
  <c r="AE339" i="1" s="1"/>
  <c r="AD828" i="1"/>
  <c r="AE828" i="1" s="1"/>
  <c r="AD725" i="1"/>
  <c r="AE725" i="1" s="1"/>
  <c r="AD18" i="1"/>
  <c r="AE18" i="1" s="1"/>
  <c r="AD819" i="1"/>
  <c r="AE819" i="1" s="1"/>
  <c r="AD12" i="1"/>
  <c r="AE12" i="1" s="1"/>
  <c r="AD831" i="1"/>
  <c r="AE831" i="1" s="1"/>
  <c r="AD266" i="1"/>
  <c r="AE266" i="1" s="1"/>
  <c r="AD190" i="1"/>
  <c r="AE190" i="1" s="1"/>
  <c r="AD784" i="1"/>
  <c r="AE784" i="1" s="1"/>
  <c r="AD993" i="1"/>
  <c r="AE993" i="1" s="1"/>
  <c r="AD48" i="1"/>
  <c r="AE48" i="1" s="1"/>
  <c r="AD95" i="1"/>
  <c r="AE95" i="1" s="1"/>
  <c r="AD752" i="1"/>
  <c r="AE752" i="1" s="1"/>
  <c r="AD233" i="1"/>
  <c r="AE233" i="1" s="1"/>
  <c r="AD748" i="1"/>
  <c r="AE748" i="1" s="1"/>
  <c r="AD140" i="1"/>
  <c r="AE140" i="1" s="1"/>
  <c r="AD743" i="1"/>
  <c r="AE743" i="1" s="1"/>
  <c r="AD98" i="1"/>
  <c r="AE98" i="1" s="1"/>
  <c r="AD138" i="1"/>
  <c r="AE138" i="1" s="1"/>
  <c r="AD787" i="1"/>
  <c r="AE787" i="1" s="1"/>
  <c r="AD199" i="1"/>
  <c r="AE199" i="1" s="1"/>
  <c r="AD262" i="1"/>
  <c r="AE262" i="1" s="1"/>
  <c r="AD832" i="1"/>
  <c r="AE832" i="1" s="1"/>
  <c r="AD9" i="1"/>
  <c r="AE9" i="1" s="1"/>
  <c r="AD747" i="1"/>
  <c r="AE747" i="1" s="1"/>
  <c r="AD218" i="1"/>
  <c r="AE218" i="1" s="1"/>
  <c r="AD338" i="1"/>
  <c r="AE338" i="1" s="1"/>
  <c r="AD216" i="1"/>
  <c r="AE216" i="1" s="1"/>
  <c r="AD57" i="1"/>
  <c r="AE57" i="1" s="1"/>
  <c r="AD11" i="1"/>
  <c r="AE11" i="1" s="1"/>
  <c r="AD255" i="1"/>
  <c r="AE255" i="1" s="1"/>
  <c r="AD925" i="1"/>
  <c r="AE925" i="1" s="1"/>
  <c r="AD827" i="1"/>
  <c r="AE827" i="1" s="1"/>
  <c r="AD740" i="1"/>
  <c r="AE740" i="1" s="1"/>
  <c r="AD894" i="1"/>
  <c r="AE894" i="1" s="1"/>
  <c r="AD251" i="1"/>
  <c r="AE251" i="1" s="1"/>
  <c r="AD821" i="1"/>
  <c r="AE821" i="1" s="1"/>
  <c r="AD97" i="1"/>
  <c r="AE97" i="1" s="1"/>
  <c r="AD810" i="1"/>
  <c r="AE810" i="1" s="1"/>
  <c r="AD843" i="1"/>
  <c r="AE843" i="1" s="1"/>
  <c r="AD181" i="1"/>
  <c r="AE181" i="1" s="1"/>
  <c r="AD274" i="1"/>
  <c r="AE274" i="1" s="1"/>
  <c r="AD732" i="1"/>
  <c r="AE732" i="1" s="1"/>
  <c r="AD8" i="1"/>
  <c r="AE8" i="1" s="1"/>
  <c r="AD107" i="1"/>
  <c r="AE107" i="1" s="1"/>
  <c r="AD852" i="1"/>
  <c r="AE852" i="1" s="1"/>
  <c r="AD780" i="1"/>
  <c r="AE780" i="1" s="1"/>
  <c r="AD698" i="1"/>
  <c r="AE698" i="1" s="1"/>
  <c r="AD219" i="1"/>
  <c r="AE219" i="1" s="1"/>
  <c r="AD816" i="1"/>
  <c r="AE816" i="1" s="1"/>
  <c r="AD51" i="1"/>
  <c r="AE51" i="1" s="1"/>
  <c r="AD240" i="1"/>
  <c r="AE240" i="1" s="1"/>
  <c r="AD327" i="1"/>
  <c r="AE327" i="1" s="1"/>
  <c r="AD261" i="1"/>
  <c r="AE261" i="1" s="1"/>
  <c r="AD833" i="1"/>
  <c r="AE833" i="1" s="1"/>
  <c r="AD249" i="1"/>
  <c r="AE249" i="1" s="1"/>
  <c r="AD192" i="1"/>
  <c r="AE192" i="1" s="1"/>
  <c r="AD966" i="1"/>
  <c r="AE966" i="1" s="1"/>
  <c r="AD311" i="1"/>
  <c r="AE311" i="1" s="1"/>
  <c r="AD1063" i="1"/>
  <c r="AE1063" i="1" s="1"/>
  <c r="AD54" i="1"/>
  <c r="AE54" i="1" s="1"/>
  <c r="AD270" i="1"/>
  <c r="AE270" i="1" s="1"/>
  <c r="AD319" i="1"/>
  <c r="AE319" i="1" s="1"/>
  <c r="AD156" i="1"/>
  <c r="AE156" i="1" s="1"/>
  <c r="AD718" i="1"/>
  <c r="AE718" i="1" s="1"/>
  <c r="AD726" i="1"/>
  <c r="AE726" i="1" s="1"/>
  <c r="AD231" i="1"/>
  <c r="AE231" i="1" s="1"/>
  <c r="AD1599" i="1" l="1"/>
  <c r="AE1599" i="1" s="1"/>
  <c r="AD1548" i="1"/>
  <c r="AE1548" i="1" s="1"/>
  <c r="AD1880" i="1"/>
  <c r="AE1880" i="1" s="1"/>
  <c r="AD1440" i="1"/>
  <c r="AE1440" i="1" s="1"/>
  <c r="AD1097" i="1"/>
  <c r="AE1097" i="1" s="1"/>
  <c r="AD1320" i="1"/>
  <c r="AE1320" i="1" s="1"/>
  <c r="AD947" i="1"/>
  <c r="AE947" i="1" s="1"/>
  <c r="AD1061" i="1"/>
  <c r="AE1061" i="1" s="1"/>
  <c r="AD1626" i="1"/>
  <c r="AE1626" i="1" s="1"/>
  <c r="AD1277" i="1"/>
  <c r="AE1277" i="1" s="1"/>
  <c r="AD932" i="1"/>
  <c r="AE932" i="1" s="1"/>
  <c r="AD928" i="1"/>
  <c r="AE928" i="1" s="1"/>
  <c r="AD1904" i="1"/>
  <c r="AE1904" i="1" s="1"/>
  <c r="AD2075" i="1"/>
  <c r="AE2075" i="1" s="1"/>
  <c r="AD1586" i="1"/>
  <c r="AE1586" i="1" s="1"/>
  <c r="AD1866" i="1"/>
  <c r="AE1866" i="1" s="1"/>
  <c r="AD1255" i="1"/>
  <c r="AE1255" i="1" s="1"/>
  <c r="AD1301" i="1"/>
  <c r="AE1301" i="1" s="1"/>
  <c r="AD1956" i="1"/>
  <c r="AE1956" i="1" s="1"/>
  <c r="AD860" i="1"/>
  <c r="AE860" i="1" s="1"/>
  <c r="AD1607" i="1"/>
  <c r="AE1607" i="1" s="1"/>
  <c r="AD1355" i="1"/>
  <c r="AE1355" i="1" s="1"/>
  <c r="AD1680" i="1"/>
  <c r="AE1680" i="1" s="1"/>
  <c r="AD1099" i="1"/>
  <c r="AE1099" i="1" s="1"/>
  <c r="AD1204" i="1"/>
  <c r="AE1204" i="1" s="1"/>
  <c r="AD1646" i="1"/>
  <c r="AE1646" i="1" s="1"/>
  <c r="AD1954" i="1"/>
  <c r="AE1954" i="1" s="1"/>
  <c r="AD1845" i="1"/>
  <c r="AE1845" i="1" s="1"/>
  <c r="AD1831" i="1"/>
  <c r="AE1831" i="1" s="1"/>
  <c r="AD1546" i="1"/>
  <c r="AE1546" i="1" s="1"/>
  <c r="AD1487" i="1"/>
  <c r="AE1487" i="1" s="1"/>
  <c r="AD857" i="1"/>
  <c r="AE857" i="1" s="1"/>
  <c r="AD1917" i="1"/>
  <c r="AE1917" i="1" s="1"/>
  <c r="AD1008" i="1"/>
  <c r="AE1008" i="1" s="1"/>
  <c r="AD868" i="1"/>
  <c r="AE868" i="1" s="1"/>
  <c r="AD1889" i="1"/>
  <c r="AE1889" i="1" s="1"/>
  <c r="AD1687" i="1"/>
  <c r="AE1687" i="1" s="1"/>
  <c r="AD2127" i="1"/>
  <c r="AE2127" i="1" s="1"/>
  <c r="AD1506" i="1"/>
  <c r="AE1506" i="1" s="1"/>
  <c r="AD1382" i="1"/>
  <c r="AE1382" i="1" s="1"/>
  <c r="AD970" i="1"/>
  <c r="AE970" i="1" s="1"/>
  <c r="AD2086" i="1"/>
  <c r="AE2086" i="1" s="1"/>
  <c r="AD1537" i="1"/>
  <c r="AE1537" i="1" s="1"/>
  <c r="AD1056" i="1"/>
  <c r="AE1056" i="1" s="1"/>
  <c r="AD1651" i="1"/>
  <c r="AE1651" i="1" s="1"/>
  <c r="AD2159" i="1"/>
  <c r="AE2159" i="1" s="1"/>
  <c r="AD1315" i="1"/>
  <c r="AE1315" i="1" s="1"/>
  <c r="AD1104" i="1"/>
  <c r="AE1104" i="1" s="1"/>
  <c r="AD2184" i="1"/>
  <c r="AE2184" i="1" s="1"/>
  <c r="AD1835" i="1"/>
  <c r="AE1835" i="1" s="1"/>
  <c r="AD1136" i="1"/>
  <c r="AE1136" i="1" s="1"/>
  <c r="AD1015" i="1"/>
  <c r="AE1015" i="1" s="1"/>
  <c r="AD1461" i="1"/>
  <c r="AE1461" i="1" s="1"/>
  <c r="AD1033" i="1"/>
  <c r="AE1033" i="1" s="1"/>
  <c r="AD1490" i="1"/>
  <c r="AE1490" i="1" s="1"/>
  <c r="AD1338" i="1"/>
  <c r="AE1338" i="1" s="1"/>
  <c r="AD1533" i="1"/>
  <c r="AE1533" i="1" s="1"/>
  <c r="AD1865" i="1"/>
  <c r="AE1865" i="1" s="1"/>
  <c r="AD1894" i="1"/>
  <c r="AE1894" i="1" s="1"/>
  <c r="AD1616" i="1"/>
  <c r="AE1616" i="1" s="1"/>
  <c r="AD1240" i="1"/>
  <c r="AE1240" i="1" s="1"/>
  <c r="AD1612" i="1"/>
  <c r="AE1612" i="1" s="1"/>
  <c r="AD943" i="1"/>
  <c r="AE943" i="1" s="1"/>
  <c r="AD1655" i="1"/>
  <c r="AE1655" i="1" s="1"/>
  <c r="AD1297" i="1"/>
  <c r="AE1297" i="1" s="1"/>
  <c r="AD1268" i="1"/>
  <c r="AE1268" i="1" s="1"/>
  <c r="AD1035" i="1"/>
  <c r="AE1035" i="1" s="1"/>
  <c r="AD1018" i="1"/>
  <c r="AE1018" i="1" s="1"/>
  <c r="AD1362" i="1"/>
  <c r="AE1362" i="1" s="1"/>
  <c r="AD1409" i="1"/>
  <c r="AE1409" i="1" s="1"/>
  <c r="AD1686" i="1"/>
  <c r="AE1686" i="1" s="1"/>
  <c r="AD2051" i="1"/>
  <c r="AE2051" i="1" s="1"/>
  <c r="AD2178" i="1"/>
  <c r="AE2178" i="1" s="1"/>
  <c r="AD2018" i="1"/>
  <c r="AE2018" i="1" s="1"/>
  <c r="AD2160" i="1"/>
  <c r="AE2160" i="1" s="1"/>
  <c r="AD1615" i="1"/>
  <c r="AE1615" i="1" s="1"/>
  <c r="AD1000" i="1"/>
  <c r="AE1000" i="1" s="1"/>
  <c r="AD945" i="1"/>
  <c r="AE945" i="1" s="1"/>
  <c r="AD1800" i="1"/>
  <c r="AE1800" i="1" s="1"/>
  <c r="AD1377" i="1"/>
  <c r="AE1377" i="1" s="1"/>
  <c r="AD1137" i="1"/>
  <c r="AE1137" i="1" s="1"/>
  <c r="AD1714" i="1"/>
  <c r="AE1714" i="1" s="1"/>
  <c r="AD1344" i="1"/>
  <c r="AE1344" i="1" s="1"/>
  <c r="AD1026" i="1"/>
  <c r="AE1026" i="1" s="1"/>
  <c r="AD1467" i="1"/>
  <c r="AE1467" i="1" s="1"/>
  <c r="AD939" i="1"/>
  <c r="AE939" i="1" s="1"/>
  <c r="AD1674" i="1"/>
  <c r="AE1674" i="1" s="1"/>
  <c r="AD2060" i="1"/>
  <c r="AE2060" i="1" s="1"/>
  <c r="AD1011" i="1"/>
  <c r="AE1011" i="1" s="1"/>
  <c r="AD1793" i="1"/>
  <c r="AE1793" i="1" s="1"/>
  <c r="AD1888" i="1"/>
  <c r="AE1888" i="1" s="1"/>
  <c r="AD2098" i="1"/>
  <c r="AE2098" i="1" s="1"/>
  <c r="AD929" i="1"/>
  <c r="AE929" i="1" s="1"/>
  <c r="AD1266" i="1"/>
  <c r="AE1266" i="1" s="1"/>
  <c r="AD1034" i="1"/>
  <c r="AE1034" i="1" s="1"/>
  <c r="AD1523" i="1"/>
  <c r="AE1523" i="1" s="1"/>
  <c r="AD1685" i="1"/>
  <c r="AE1685" i="1" s="1"/>
  <c r="AD1871" i="1"/>
  <c r="AE1871" i="1" s="1"/>
  <c r="AD2196" i="1"/>
  <c r="AE2196" i="1" s="1"/>
  <c r="AD1229" i="1"/>
  <c r="AE1229" i="1" s="1"/>
  <c r="AD971" i="1"/>
  <c r="AE971" i="1" s="1"/>
  <c r="AD1628" i="1"/>
  <c r="AE1628" i="1" s="1"/>
  <c r="AD1736" i="1"/>
  <c r="AE1736" i="1" s="1"/>
  <c r="AD912" i="1"/>
  <c r="AE912" i="1" s="1"/>
  <c r="AD1366" i="1"/>
  <c r="AE1366" i="1" s="1"/>
  <c r="AD2142" i="1"/>
  <c r="AE2142" i="1" s="1"/>
  <c r="AD1359" i="1"/>
  <c r="AE1359" i="1" s="1"/>
  <c r="AD2195" i="1"/>
  <c r="AE2195" i="1" s="1"/>
  <c r="AD1449" i="1"/>
  <c r="AE1449" i="1" s="1"/>
  <c r="AD1172" i="1"/>
  <c r="AE1172" i="1" s="1"/>
  <c r="AD1815" i="1"/>
  <c r="AE1815" i="1" s="1"/>
  <c r="AD2021" i="1"/>
  <c r="AE2021" i="1" s="1"/>
  <c r="AD1380" i="1"/>
  <c r="AE1380" i="1" s="1"/>
  <c r="AD1732" i="1"/>
  <c r="AE1732" i="1" s="1"/>
  <c r="AD1833" i="1"/>
  <c r="AE1833" i="1" s="1"/>
  <c r="AD1336" i="1"/>
  <c r="AE1336" i="1" s="1"/>
  <c r="AD1140" i="1"/>
  <c r="AE1140" i="1" s="1"/>
  <c r="AD1354" i="1"/>
  <c r="AE1354" i="1" s="1"/>
  <c r="AD1278" i="1"/>
  <c r="AE1278" i="1" s="1"/>
  <c r="AD1634" i="1"/>
  <c r="AE1634" i="1" s="1"/>
  <c r="AD1784" i="1"/>
  <c r="AE1784" i="1" s="1"/>
  <c r="AD1771" i="1"/>
  <c r="AE1771" i="1" s="1"/>
  <c r="AD2176" i="1"/>
  <c r="AE2176" i="1" s="1"/>
  <c r="AD1334" i="1"/>
  <c r="AE1334" i="1" s="1"/>
  <c r="AD1960" i="1"/>
  <c r="AE1960" i="1" s="1"/>
  <c r="AD1727" i="1"/>
  <c r="AE1727" i="1" s="1"/>
  <c r="AD1226" i="1"/>
  <c r="AE1226" i="1" s="1"/>
  <c r="AD1209" i="1"/>
  <c r="AE1209" i="1" s="1"/>
  <c r="AD1761" i="1"/>
  <c r="AE1761" i="1" s="1"/>
  <c r="AD1070" i="1"/>
  <c r="AE1070" i="1" s="1"/>
  <c r="AD1814" i="1"/>
  <c r="AE1814" i="1" s="1"/>
  <c r="AD1502" i="1"/>
  <c r="AE1502" i="1" s="1"/>
  <c r="AD1637" i="1"/>
  <c r="AE1637" i="1" s="1"/>
  <c r="AD1231" i="1"/>
  <c r="AE1231" i="1" s="1"/>
  <c r="AD1120" i="1"/>
  <c r="AE1120" i="1" s="1"/>
  <c r="AD1202" i="1"/>
  <c r="AE1202" i="1" s="1"/>
  <c r="AD1797" i="1"/>
  <c r="AE1797" i="1" s="1"/>
  <c r="AD1242" i="1"/>
  <c r="AE1242" i="1" s="1"/>
  <c r="AD1859" i="1"/>
  <c r="AE1859" i="1" s="1"/>
  <c r="AD1144" i="1"/>
  <c r="AE1144" i="1" s="1"/>
  <c r="AD2067" i="1"/>
  <c r="AE2067" i="1" s="1"/>
  <c r="AD2095" i="1"/>
  <c r="AE2095" i="1" s="1"/>
  <c r="AD1629" i="1"/>
  <c r="AE1629" i="1" s="1"/>
  <c r="AD1731" i="1"/>
  <c r="AE1731" i="1" s="1"/>
  <c r="AD1429" i="1"/>
  <c r="AE1429" i="1" s="1"/>
  <c r="AD2083" i="1"/>
  <c r="AE2083" i="1" s="1"/>
  <c r="AD2188" i="1"/>
  <c r="AE2188" i="1" s="1"/>
  <c r="AD1508" i="1"/>
  <c r="AE1508" i="1" s="1"/>
  <c r="AD1980" i="1"/>
  <c r="AE1980" i="1" s="1"/>
  <c r="AD995" i="1"/>
  <c r="AE995" i="1" s="1"/>
  <c r="AD1333" i="1"/>
  <c r="AE1333" i="1" s="1"/>
  <c r="AD1499" i="1"/>
  <c r="AE1499" i="1" s="1"/>
  <c r="AD1047" i="1"/>
  <c r="AE1047" i="1" s="1"/>
  <c r="AD1248" i="1"/>
  <c r="AE1248" i="1" s="1"/>
  <c r="AD2096" i="1"/>
  <c r="AE2096" i="1" s="1"/>
  <c r="AD1683" i="1"/>
  <c r="AE1683" i="1" s="1"/>
  <c r="AD1264" i="1"/>
  <c r="AE1264" i="1" s="1"/>
  <c r="AD1306" i="1"/>
  <c r="AE1306" i="1" s="1"/>
  <c r="AD975" i="1"/>
  <c r="AE975" i="1" s="1"/>
  <c r="AD2113" i="1"/>
  <c r="AE2113" i="1" s="1"/>
  <c r="AD1594" i="1"/>
  <c r="AE1594" i="1" s="1"/>
  <c r="AD2165" i="1"/>
  <c r="AE2165" i="1" s="1"/>
  <c r="AD1303" i="1"/>
  <c r="AE1303" i="1" s="1"/>
  <c r="AD2164" i="1"/>
  <c r="AE2164" i="1" s="1"/>
  <c r="AD1565" i="1"/>
  <c r="AE1565" i="1" s="1"/>
  <c r="AD1447" i="1"/>
  <c r="AE1447" i="1" s="1"/>
  <c r="AD1697" i="1"/>
  <c r="AE1697" i="1" s="1"/>
  <c r="AD1668" i="1"/>
  <c r="AE1668" i="1" s="1"/>
  <c r="AD1531" i="1"/>
  <c r="AE1531" i="1" s="1"/>
  <c r="AD2055" i="1"/>
  <c r="AE2055" i="1" s="1"/>
  <c r="AD1900" i="1"/>
  <c r="AE1900" i="1" s="1"/>
  <c r="AD1946" i="1"/>
  <c r="AE1946" i="1" s="1"/>
  <c r="AD1459" i="1"/>
  <c r="AE1459" i="1" s="1"/>
  <c r="AD1337" i="1"/>
  <c r="AE1337" i="1" s="1"/>
  <c r="AD1694" i="1"/>
  <c r="AE1694" i="1" s="1"/>
  <c r="AD872" i="1"/>
  <c r="AE872" i="1" s="1"/>
  <c r="AD1095" i="1"/>
  <c r="AE1095" i="1" s="1"/>
  <c r="AD1589" i="1"/>
  <c r="AE1589" i="1" s="1"/>
  <c r="AD1352" i="1"/>
  <c r="AE1352" i="1" s="1"/>
  <c r="AD1256" i="1"/>
  <c r="AE1256" i="1" s="1"/>
  <c r="AD1059" i="1"/>
  <c r="AE1059" i="1" s="1"/>
  <c r="AD1323" i="1"/>
  <c r="AE1323" i="1" s="1"/>
  <c r="AD2151" i="1"/>
  <c r="AE2151" i="1" s="1"/>
  <c r="AD1405" i="1"/>
  <c r="AE1405" i="1" s="1"/>
  <c r="AD1116" i="1"/>
  <c r="AE1116" i="1" s="1"/>
  <c r="AD927" i="1"/>
  <c r="AE927" i="1" s="1"/>
  <c r="AD1130" i="1"/>
  <c r="AE1130" i="1" s="1"/>
  <c r="AD1178" i="1"/>
  <c r="AE1178" i="1" s="1"/>
  <c r="AD953" i="1"/>
  <c r="AE953" i="1" s="1"/>
  <c r="AD1190" i="1"/>
  <c r="AE1190" i="1" s="1"/>
  <c r="AD903" i="1"/>
  <c r="AE903" i="1" s="1"/>
  <c r="AD1413" i="1"/>
  <c r="AE1413" i="1" s="1"/>
  <c r="AD918" i="1"/>
  <c r="AE918" i="1" s="1"/>
  <c r="AD2171" i="1"/>
  <c r="AE2171" i="1" s="1"/>
  <c r="AD1230" i="1"/>
  <c r="AE1230" i="1" s="1"/>
  <c r="AD1126" i="1"/>
  <c r="AE1126" i="1" s="1"/>
  <c r="AD955" i="1"/>
  <c r="AE955" i="1" s="1"/>
  <c r="AD1250" i="1"/>
  <c r="AE1250" i="1" s="1"/>
  <c r="AD2076" i="1"/>
  <c r="AE2076" i="1" s="1"/>
  <c r="AD1780" i="1"/>
  <c r="AE1780" i="1" s="1"/>
  <c r="AD1176" i="1"/>
  <c r="AE1176" i="1" s="1"/>
  <c r="AD2183" i="1"/>
  <c r="AE2183" i="1" s="1"/>
  <c r="AD866" i="1"/>
  <c r="AE866" i="1" s="1"/>
  <c r="AD1723" i="1"/>
  <c r="AE1723" i="1" s="1"/>
  <c r="AD1310" i="1"/>
  <c r="AE1310" i="1" s="1"/>
  <c r="AD1048" i="1"/>
  <c r="AE1048" i="1" s="1"/>
  <c r="AD2124" i="1"/>
  <c r="AE2124" i="1" s="1"/>
  <c r="AD1371" i="1"/>
  <c r="AE1371" i="1" s="1"/>
  <c r="AD1103" i="1"/>
  <c r="AE1103" i="1" s="1"/>
  <c r="AD2123" i="1"/>
  <c r="AE2123" i="1" s="1"/>
  <c r="AD1575" i="1"/>
  <c r="AE1575" i="1" s="1"/>
  <c r="AD1745" i="1"/>
  <c r="AE1745" i="1" s="1"/>
  <c r="AD1652" i="1"/>
  <c r="AE1652" i="1" s="1"/>
  <c r="AD1505" i="1"/>
  <c r="AE1505" i="1" s="1"/>
  <c r="AD1288" i="1"/>
  <c r="AE1288" i="1" s="1"/>
  <c r="AD2147" i="1"/>
  <c r="AE2147" i="1" s="1"/>
  <c r="AD1390" i="1"/>
  <c r="AE1390" i="1" s="1"/>
  <c r="AD1114" i="1"/>
  <c r="AE1114" i="1" s="1"/>
  <c r="AD1437" i="1"/>
  <c r="AE1437" i="1" s="1"/>
  <c r="AD1848" i="1"/>
  <c r="AE1848" i="1" s="1"/>
  <c r="AD1592" i="1"/>
  <c r="AE1592" i="1" s="1"/>
  <c r="AD1450" i="1"/>
  <c r="AE1450" i="1" s="1"/>
  <c r="AD1749" i="1"/>
  <c r="AE1749" i="1" s="1"/>
  <c r="AD961" i="1"/>
  <c r="AE961" i="1" s="1"/>
  <c r="AD2071" i="1"/>
  <c r="AE2071" i="1" s="1"/>
  <c r="AD1849" i="1"/>
  <c r="AE1849" i="1" s="1"/>
  <c r="AD2141" i="1"/>
  <c r="AE2141" i="1" s="1"/>
  <c r="AD1664" i="1"/>
  <c r="AE1664" i="1" s="1"/>
  <c r="AD1287" i="1"/>
  <c r="AE1287" i="1" s="1"/>
  <c r="AD1893" i="1"/>
  <c r="AE1893" i="1" s="1"/>
  <c r="AD1161" i="1"/>
  <c r="AE1161" i="1" s="1"/>
  <c r="AD2153" i="1"/>
  <c r="AE2153" i="1" s="1"/>
  <c r="AD1932" i="1"/>
  <c r="AE1932" i="1" s="1"/>
  <c r="AD1730" i="1"/>
  <c r="AE1730" i="1" s="1"/>
  <c r="AD1763" i="1"/>
  <c r="AE1763" i="1" s="1"/>
  <c r="AD1041" i="1"/>
  <c r="AE1041" i="1" s="1"/>
  <c r="AD1470" i="1"/>
  <c r="AE1470" i="1" s="1"/>
  <c r="AD1399" i="1"/>
  <c r="AE1399" i="1" s="1"/>
  <c r="AD1717" i="1"/>
  <c r="AE1717" i="1" s="1"/>
  <c r="AD1261" i="1"/>
  <c r="AE1261" i="1" s="1"/>
  <c r="AD1543" i="1"/>
  <c r="AE1543" i="1" s="1"/>
  <c r="AD1962" i="1"/>
  <c r="AE1962" i="1" s="1"/>
  <c r="AD2117" i="1"/>
  <c r="AE2117" i="1" s="1"/>
  <c r="AD1314" i="1"/>
  <c r="AE1314" i="1" s="1"/>
  <c r="AD1373" i="1"/>
  <c r="AE1373" i="1" s="1"/>
  <c r="AD1170" i="1"/>
  <c r="AE1170" i="1" s="1"/>
  <c r="AD936" i="1"/>
  <c r="AE936" i="1" s="1"/>
  <c r="AD1086" i="1"/>
  <c r="AE1086" i="1" s="1"/>
  <c r="AD1044" i="1"/>
  <c r="AE1044" i="1" s="1"/>
  <c r="AD1299" i="1"/>
  <c r="AE1299" i="1" s="1"/>
  <c r="AD1514" i="1"/>
  <c r="AE1514" i="1" s="1"/>
  <c r="AD1384" i="1"/>
  <c r="AE1384" i="1" s="1"/>
  <c r="AD1471" i="1"/>
  <c r="AE1471" i="1" s="1"/>
  <c r="AD1570" i="1"/>
  <c r="AE1570" i="1" s="1"/>
  <c r="AD1212" i="1"/>
  <c r="AE1212" i="1" s="1"/>
  <c r="AD1950" i="1"/>
  <c r="AE1950" i="1" s="1"/>
  <c r="AD2169" i="1"/>
  <c r="AE2169" i="1" s="1"/>
  <c r="AD1641" i="1"/>
  <c r="AE1641" i="1" s="1"/>
  <c r="AD1990" i="1"/>
  <c r="AE1990" i="1" s="1"/>
  <c r="AD1953" i="1"/>
  <c r="AE1953" i="1" s="1"/>
  <c r="AD1635" i="1"/>
  <c r="AE1635" i="1" s="1"/>
  <c r="AD986" i="1"/>
  <c r="AE986" i="1" s="1"/>
  <c r="AD1744" i="1"/>
  <c r="AE1744" i="1" s="1"/>
  <c r="AD1145" i="1"/>
  <c r="AE1145" i="1" s="1"/>
  <c r="AD1057" i="1"/>
  <c r="AE1057" i="1" s="1"/>
  <c r="AD2090" i="1"/>
  <c r="AE2090" i="1" s="1"/>
  <c r="AD1855" i="1"/>
  <c r="AE1855" i="1" s="1"/>
  <c r="AD1911" i="1"/>
  <c r="AE1911" i="1" s="1"/>
  <c r="AD1897" i="1"/>
  <c r="AE1897" i="1" s="1"/>
  <c r="AD981" i="1"/>
  <c r="AE981" i="1" s="1"/>
  <c r="AD1093" i="1"/>
  <c r="AE1093" i="1" s="1"/>
  <c r="AD1622" i="1"/>
  <c r="AE1622" i="1" s="1"/>
  <c r="AD1196" i="1"/>
  <c r="AE1196" i="1" s="1"/>
  <c r="AD1051" i="1"/>
  <c r="AE1051" i="1" s="1"/>
  <c r="AD1598" i="1"/>
  <c r="AE1598" i="1" s="1"/>
  <c r="AD2061" i="1"/>
  <c r="AE2061" i="1" s="1"/>
  <c r="AD1795" i="1"/>
  <c r="AE1795" i="1" s="1"/>
  <c r="AD1850" i="1"/>
  <c r="AE1850" i="1" s="1"/>
  <c r="AD2093" i="1"/>
  <c r="AE2093" i="1" s="1"/>
  <c r="AD1079" i="1"/>
  <c r="AE1079" i="1" s="1"/>
  <c r="AD1512" i="1"/>
  <c r="AE1512" i="1" s="1"/>
  <c r="AD1435" i="1"/>
  <c r="AE1435" i="1" s="1"/>
  <c r="AD1335" i="1"/>
  <c r="AE1335" i="1" s="1"/>
  <c r="AD1131" i="1"/>
  <c r="AE1131" i="1" s="1"/>
  <c r="AD1535" i="1"/>
  <c r="AE1535" i="1" s="1"/>
  <c r="AD899" i="1"/>
  <c r="AE899" i="1" s="1"/>
  <c r="AD2120" i="1"/>
  <c r="AE2120" i="1" s="1"/>
  <c r="AD1262" i="1"/>
  <c r="AE1262" i="1" s="1"/>
  <c r="AD1220" i="1"/>
  <c r="AE1220" i="1" s="1"/>
  <c r="AD1517" i="1"/>
  <c r="AE1517" i="1" s="1"/>
  <c r="AD1343" i="1"/>
  <c r="AE1343" i="1" s="1"/>
  <c r="AD1342" i="1"/>
  <c r="AE1342" i="1" s="1"/>
  <c r="AD2156" i="1"/>
  <c r="AE2156" i="1" s="1"/>
  <c r="AD1285" i="1"/>
  <c r="AE1285" i="1" s="1"/>
  <c r="AD1489" i="1"/>
  <c r="AE1489" i="1" s="1"/>
  <c r="AD1177" i="1"/>
  <c r="AE1177" i="1" s="1"/>
  <c r="AD1663" i="1"/>
  <c r="AE1663" i="1" s="1"/>
  <c r="AD2111" i="1"/>
  <c r="AE2111" i="1" s="1"/>
  <c r="AD858" i="1"/>
  <c r="AE858" i="1" s="1"/>
  <c r="AD1890" i="1"/>
  <c r="AE1890" i="1" s="1"/>
  <c r="AD992" i="1"/>
  <c r="AE992" i="1" s="1"/>
  <c r="AD1427" i="1"/>
  <c r="AE1427" i="1" s="1"/>
  <c r="AD1348" i="1"/>
  <c r="AE1348" i="1" s="1"/>
  <c r="AD2033" i="1"/>
  <c r="AE2033" i="1" s="1"/>
  <c r="AD1899" i="1"/>
  <c r="AE1899" i="1" s="1"/>
  <c r="AD2088" i="1"/>
  <c r="AE2088" i="1" s="1"/>
  <c r="AD1703" i="1"/>
  <c r="AE1703" i="1" s="1"/>
  <c r="AD1193" i="1"/>
  <c r="AE1193" i="1" s="1"/>
  <c r="AD1741" i="1"/>
  <c r="AE1741" i="1" s="1"/>
  <c r="AD1032" i="1"/>
  <c r="AE1032" i="1" s="1"/>
  <c r="AD1475" i="1"/>
  <c r="AE1475" i="1" s="1"/>
  <c r="AD1618" i="1"/>
  <c r="AE1618" i="1" s="1"/>
  <c r="AD1760" i="1"/>
  <c r="AE1760" i="1" s="1"/>
  <c r="AD1931" i="1"/>
  <c r="AE1931" i="1" s="1"/>
  <c r="AD1710" i="1"/>
  <c r="AE1710" i="1" s="1"/>
  <c r="AD2170" i="1"/>
  <c r="AE2170" i="1" s="1"/>
  <c r="AD874" i="1"/>
  <c r="AE874" i="1" s="1"/>
  <c r="AD1642" i="1"/>
  <c r="AE1642" i="1" s="1"/>
  <c r="AD1774" i="1"/>
  <c r="AE1774" i="1" s="1"/>
  <c r="AD994" i="1"/>
  <c r="AE994" i="1" s="1"/>
  <c r="AD951" i="1"/>
  <c r="AE951" i="1" s="1"/>
  <c r="AD1857" i="1"/>
  <c r="AE1857" i="1" s="1"/>
  <c r="AD1963" i="1"/>
  <c r="AE1963" i="1" s="1"/>
  <c r="AD1023" i="1"/>
  <c r="AE1023" i="1" s="1"/>
  <c r="AD877" i="1"/>
  <c r="AE877" i="1" s="1"/>
  <c r="AD1524" i="1"/>
  <c r="AE1524" i="1" s="1"/>
  <c r="AD1972" i="1"/>
  <c r="AE1972" i="1" s="1"/>
  <c r="AD1790" i="1"/>
  <c r="AE1790" i="1" s="1"/>
  <c r="AD983" i="1"/>
  <c r="AE983" i="1" s="1"/>
  <c r="AD1840" i="1"/>
  <c r="AE1840" i="1" s="1"/>
  <c r="AD1591" i="1"/>
  <c r="AE1591" i="1" s="1"/>
  <c r="AD2043" i="1"/>
  <c r="AE2043" i="1" s="1"/>
  <c r="AD2148" i="1"/>
  <c r="AE2148" i="1" s="1"/>
  <c r="AD2154" i="1"/>
  <c r="AE2154" i="1" s="1"/>
  <c r="AD2031" i="1"/>
  <c r="AE2031" i="1" s="1"/>
  <c r="AD1595" i="1"/>
  <c r="AE1595" i="1" s="1"/>
  <c r="AD1778" i="1"/>
  <c r="AE1778" i="1" s="1"/>
  <c r="AD1004" i="1"/>
  <c r="AE1004" i="1" s="1"/>
  <c r="AD1601" i="1"/>
  <c r="AE1601" i="1" s="1"/>
  <c r="AD1748" i="1"/>
  <c r="AE1748" i="1" s="1"/>
  <c r="AD1525" i="1"/>
  <c r="AE1525" i="1" s="1"/>
  <c r="AD2112" i="1"/>
  <c r="AE2112" i="1" s="1"/>
  <c r="AD1955" i="1"/>
  <c r="AE1955" i="1" s="1"/>
  <c r="AD1312" i="1"/>
  <c r="AE1312" i="1" s="1"/>
  <c r="AD893" i="1"/>
  <c r="AE893" i="1" s="1"/>
  <c r="AD2087" i="1"/>
  <c r="AE2087" i="1" s="1"/>
  <c r="AD2020" i="1"/>
  <c r="AE2020" i="1" s="1"/>
  <c r="AD1695" i="1"/>
  <c r="AE1695" i="1" s="1"/>
  <c r="AD1603" i="1"/>
  <c r="AE1603" i="1" s="1"/>
  <c r="AD2129" i="1"/>
  <c r="AE2129" i="1" s="1"/>
  <c r="AD1669" i="1"/>
  <c r="AE1669" i="1" s="1"/>
  <c r="AD2118" i="1"/>
  <c r="AE2118" i="1" s="1"/>
  <c r="AD1916" i="1"/>
  <c r="AE1916" i="1" s="1"/>
  <c r="AD2097" i="1"/>
  <c r="AE2097" i="1" s="1"/>
  <c r="AD1473" i="1"/>
  <c r="AE1473" i="1" s="1"/>
  <c r="AD933" i="1"/>
  <c r="AE933" i="1" s="1"/>
  <c r="AD1504" i="1"/>
  <c r="AE1504" i="1" s="1"/>
  <c r="AD1905" i="1"/>
  <c r="AE1905" i="1" s="1"/>
  <c r="AD1251" i="1"/>
  <c r="AE1251" i="1" s="1"/>
  <c r="AD2139" i="1"/>
  <c r="AE2139" i="1" s="1"/>
  <c r="AD2030" i="1"/>
  <c r="AE2030" i="1" s="1"/>
  <c r="AD1269" i="1"/>
  <c r="AE1269" i="1" s="1"/>
  <c r="AD1542" i="1"/>
  <c r="AE1542" i="1" s="1"/>
  <c r="AD897" i="1"/>
  <c r="AE897" i="1" s="1"/>
  <c r="AD1810" i="1"/>
  <c r="AE1810" i="1" s="1"/>
  <c r="AD1183" i="1"/>
  <c r="AE1183" i="1" s="1"/>
  <c r="AD1393" i="1"/>
  <c r="AE1393" i="1" s="1"/>
  <c r="AD1365" i="1"/>
  <c r="AE1365" i="1" s="1"/>
  <c r="AD1446" i="1"/>
  <c r="AE1446" i="1" s="1"/>
  <c r="AD2011" i="1"/>
  <c r="AE2011" i="1" s="1"/>
  <c r="AD1389" i="1"/>
  <c r="AE1389" i="1" s="1"/>
  <c r="AD1936" i="1"/>
  <c r="AE1936" i="1" s="1"/>
  <c r="AD1410" i="1"/>
  <c r="AE1410" i="1" s="1"/>
  <c r="AD1939" i="1"/>
  <c r="AE1939" i="1" s="1"/>
  <c r="AD1411" i="1"/>
  <c r="AE1411" i="1" s="1"/>
  <c r="AD1879" i="1"/>
  <c r="AE1879" i="1" s="1"/>
  <c r="AD2049" i="1"/>
  <c r="AE2049" i="1" s="1"/>
  <c r="AD1656" i="1"/>
  <c r="AE1656" i="1" s="1"/>
  <c r="AD1385" i="1"/>
  <c r="AE1385" i="1" s="1"/>
  <c r="AD876" i="1"/>
  <c r="AE876" i="1" s="1"/>
  <c r="AD1028" i="1"/>
  <c r="AE1028" i="1" s="1"/>
  <c r="AD1636" i="1"/>
  <c r="AE1636" i="1" s="1"/>
  <c r="AD982" i="1"/>
  <c r="AE982" i="1" s="1"/>
  <c r="AD2155" i="1"/>
  <c r="AE2155" i="1" s="1"/>
  <c r="AD1439" i="1"/>
  <c r="AE1439" i="1" s="1"/>
  <c r="AD1738" i="1"/>
  <c r="AE1738" i="1" s="1"/>
  <c r="AD1444" i="1"/>
  <c r="AE1444" i="1" s="1"/>
  <c r="AD1474" i="1"/>
  <c r="AE1474" i="1" s="1"/>
  <c r="AD1029" i="1"/>
  <c r="AE1029" i="1" s="1"/>
  <c r="AD922" i="1"/>
  <c r="AE922" i="1" s="1"/>
  <c r="AD963" i="1"/>
  <c r="AE963" i="1" s="1"/>
  <c r="AD1414" i="1"/>
  <c r="AE1414" i="1" s="1"/>
  <c r="AD1501" i="1"/>
  <c r="AE1501" i="1" s="1"/>
  <c r="AD1665" i="1"/>
  <c r="AE1665" i="1" s="1"/>
  <c r="AD1353" i="1"/>
  <c r="AE1353" i="1" s="1"/>
  <c r="AD1356" i="1"/>
  <c r="AE1356" i="1" s="1"/>
  <c r="AD1842" i="1"/>
  <c r="AE1842" i="1" s="1"/>
  <c r="AD1233" i="1"/>
  <c r="AE1233" i="1" s="1"/>
  <c r="AD1943" i="1"/>
  <c r="AE1943" i="1" s="1"/>
  <c r="AD1689" i="1"/>
  <c r="AE1689" i="1" s="1"/>
  <c r="AD1851" i="1"/>
  <c r="AE1851" i="1" s="1"/>
  <c r="AD1049" i="1"/>
  <c r="AE1049" i="1" s="1"/>
  <c r="AD878" i="1"/>
  <c r="AE878" i="1" s="1"/>
  <c r="AD1375" i="1"/>
  <c r="AE1375" i="1" s="1"/>
  <c r="AD1321" i="1"/>
  <c r="AE1321" i="1" s="1"/>
  <c r="AD997" i="1"/>
  <c r="AE997" i="1" s="1"/>
  <c r="AD1949" i="1"/>
  <c r="AE1949" i="1" s="1"/>
  <c r="AD890" i="1"/>
  <c r="AE890" i="1" s="1"/>
  <c r="AD1792" i="1"/>
  <c r="AE1792" i="1" s="1"/>
  <c r="AD987" i="1"/>
  <c r="AE987" i="1" s="1"/>
  <c r="AD1862" i="1"/>
  <c r="AE1862" i="1" s="1"/>
  <c r="AD960" i="1"/>
  <c r="AE960" i="1" s="1"/>
  <c r="AD1088" i="1"/>
  <c r="AE1088" i="1" s="1"/>
  <c r="AD1182" i="1"/>
  <c r="AE1182" i="1" s="1"/>
  <c r="AD2003" i="1"/>
  <c r="AE2003" i="1" s="1"/>
  <c r="AD1273" i="1"/>
  <c r="AE1273" i="1" s="1"/>
  <c r="AD1407" i="1"/>
  <c r="AE1407" i="1" s="1"/>
  <c r="AD1846" i="1"/>
  <c r="AE1846" i="1" s="1"/>
  <c r="AD1039" i="1"/>
  <c r="AE1039" i="1" s="1"/>
  <c r="AD1684" i="1"/>
  <c r="AE1684" i="1" s="1"/>
  <c r="AD1135" i="1"/>
  <c r="AE1135" i="1" s="1"/>
  <c r="AD2000" i="1"/>
  <c r="AE2000" i="1" s="1"/>
  <c r="AD1080" i="1"/>
  <c r="AE1080" i="1" s="1"/>
  <c r="AD1253" i="1"/>
  <c r="AE1253" i="1" s="1"/>
  <c r="AD1843" i="1"/>
  <c r="AE1843" i="1" s="1"/>
  <c r="AD1381" i="1"/>
  <c r="AE1381" i="1" s="1"/>
  <c r="AD1199" i="1"/>
  <c r="AE1199" i="1" s="1"/>
  <c r="AD1758" i="1"/>
  <c r="AE1758" i="1" s="1"/>
  <c r="AD1252" i="1"/>
  <c r="AE1252" i="1" s="1"/>
  <c r="AD1357" i="1"/>
  <c r="AE1357" i="1" s="1"/>
  <c r="AD1398" i="1"/>
  <c r="AE1398" i="1" s="1"/>
  <c r="AD1581" i="1"/>
  <c r="AE1581" i="1" s="1"/>
  <c r="AD1217" i="1"/>
  <c r="AE1217" i="1" s="1"/>
  <c r="AD1109" i="1"/>
  <c r="AE1109" i="1" s="1"/>
  <c r="AD1789" i="1"/>
  <c r="AE1789" i="1" s="1"/>
  <c r="AD2135" i="1"/>
  <c r="AE2135" i="1" s="1"/>
  <c r="AD2100" i="1"/>
  <c r="AE2100" i="1" s="1"/>
  <c r="AD1562" i="1"/>
  <c r="AE1562" i="1" s="1"/>
  <c r="AD1885" i="1"/>
  <c r="AE1885" i="1" s="1"/>
  <c r="AD2025" i="1"/>
  <c r="AE2025" i="1" s="1"/>
  <c r="AD1443" i="1"/>
  <c r="AE1443" i="1" s="1"/>
  <c r="AD907" i="1"/>
  <c r="AE907" i="1" s="1"/>
  <c r="AD859" i="1"/>
  <c r="AE859" i="1" s="1"/>
  <c r="AD1434" i="1"/>
  <c r="AE1434" i="1" s="1"/>
  <c r="AD2053" i="1"/>
  <c r="AE2053" i="1" s="1"/>
  <c r="AD1400" i="1"/>
  <c r="AE1400" i="1" s="1"/>
  <c r="AD1275" i="1"/>
  <c r="AE1275" i="1" s="1"/>
  <c r="AD1775" i="1"/>
  <c r="AE1775" i="1" s="1"/>
  <c r="AD1983" i="1"/>
  <c r="AE1983" i="1" s="1"/>
  <c r="AD1934" i="1"/>
  <c r="AE1934" i="1" s="1"/>
  <c r="AD1536" i="1"/>
  <c r="AE1536" i="1" s="1"/>
  <c r="AD2189" i="1"/>
  <c r="AE2189" i="1" s="1"/>
  <c r="AD1037" i="1"/>
  <c r="AE1037" i="1" s="1"/>
  <c r="AD1167" i="1"/>
  <c r="AE1167" i="1" s="1"/>
  <c r="AD1718" i="1"/>
  <c r="AE1718" i="1" s="1"/>
  <c r="AD2040" i="1"/>
  <c r="AE2040" i="1" s="1"/>
  <c r="AD1224" i="1"/>
  <c r="AE1224" i="1" s="1"/>
  <c r="AD1071" i="1"/>
  <c r="AE1071" i="1" s="1"/>
  <c r="AD2134" i="1"/>
  <c r="AE2134" i="1" s="1"/>
  <c r="AD1572" i="1"/>
  <c r="AE1572" i="1" s="1"/>
  <c r="AD931" i="1"/>
  <c r="AE931" i="1" s="1"/>
  <c r="AD1522" i="1"/>
  <c r="AE1522" i="1" s="1"/>
  <c r="AD1432" i="1"/>
  <c r="AE1432" i="1" s="1"/>
  <c r="AD1837" i="1"/>
  <c r="AE1837" i="1" s="1"/>
  <c r="AD1340" i="1"/>
  <c r="AE1340" i="1" s="1"/>
  <c r="AD1347" i="1"/>
  <c r="AE1347" i="1" s="1"/>
  <c r="AD2138" i="1"/>
  <c r="AE2138" i="1" s="1"/>
  <c r="AD1078" i="1"/>
  <c r="AE1078" i="1" s="1"/>
  <c r="AD1025" i="1"/>
  <c r="AE1025" i="1" s="1"/>
  <c r="AD2014" i="1"/>
  <c r="AE2014" i="1" s="1"/>
  <c r="AD952" i="1"/>
  <c r="AE952" i="1" s="1"/>
  <c r="AD1358" i="1"/>
  <c r="AE1358" i="1" s="1"/>
  <c r="AD988" i="1"/>
  <c r="AE988" i="1" s="1"/>
  <c r="AD1020" i="1"/>
  <c r="AE1020" i="1" s="1"/>
  <c r="AD861" i="1"/>
  <c r="AE861" i="1" s="1"/>
  <c r="AD965" i="1"/>
  <c r="AE965" i="1" s="1"/>
  <c r="AD999" i="1"/>
  <c r="AE999" i="1" s="1"/>
  <c r="AD1929" i="1"/>
  <c r="AE1929" i="1" s="1"/>
  <c r="AD1863" i="1"/>
  <c r="AE1863" i="1" s="1"/>
  <c r="AD1281" i="1"/>
  <c r="AE1281" i="1" s="1"/>
  <c r="AD2126" i="1"/>
  <c r="AE2126" i="1" s="1"/>
  <c r="AD1060" i="1"/>
  <c r="AE1060" i="1" s="1"/>
  <c r="AD1852" i="1"/>
  <c r="AE1852" i="1" s="1"/>
  <c r="AD1254" i="1"/>
  <c r="AE1254" i="1" s="1"/>
  <c r="AD1055" i="1"/>
  <c r="AE1055" i="1" s="1"/>
  <c r="AD2019" i="1"/>
  <c r="AE2019" i="1" s="1"/>
  <c r="AD1625" i="1"/>
  <c r="AE1625" i="1" s="1"/>
  <c r="AD1068" i="1"/>
  <c r="AE1068" i="1" s="1"/>
  <c r="AD2029" i="1"/>
  <c r="AE2029" i="1" s="1"/>
  <c r="AD2009" i="1"/>
  <c r="AE2009" i="1" s="1"/>
  <c r="AD1327" i="1"/>
  <c r="AE1327" i="1" s="1"/>
  <c r="AD930" i="1"/>
  <c r="AE930" i="1" s="1"/>
  <c r="AD2101" i="1"/>
  <c r="AE2101" i="1" s="1"/>
  <c r="AD1958" i="1"/>
  <c r="AE1958" i="1" s="1"/>
  <c r="AD1809" i="1"/>
  <c r="AE1809" i="1" s="1"/>
  <c r="AD1511" i="1"/>
  <c r="AE1511" i="1" s="1"/>
  <c r="AD1260" i="1"/>
  <c r="AE1260" i="1" s="1"/>
  <c r="AD870" i="1"/>
  <c r="AE870" i="1" s="1"/>
  <c r="AD1436" i="1"/>
  <c r="AE1436" i="1" s="1"/>
  <c r="AD1187" i="1"/>
  <c r="AE1187" i="1" s="1"/>
  <c r="AD1534" i="1"/>
  <c r="AE1534" i="1" s="1"/>
  <c r="AD1045" i="1"/>
  <c r="AE1045" i="1" s="1"/>
  <c r="AD2193" i="1"/>
  <c r="AE2193" i="1" s="1"/>
  <c r="AD1561" i="1"/>
  <c r="AE1561" i="1" s="1"/>
  <c r="AD1920" i="1"/>
  <c r="AE1920" i="1" s="1"/>
  <c r="AD1912" i="1"/>
  <c r="AE1912" i="1" s="1"/>
  <c r="AD1882" i="1"/>
  <c r="AE1882" i="1" s="1"/>
  <c r="AD1391" i="1"/>
  <c r="AE1391" i="1" s="1"/>
  <c r="AD1577" i="1"/>
  <c r="AE1577" i="1" s="1"/>
  <c r="AD1613" i="1"/>
  <c r="AE1613" i="1" s="1"/>
  <c r="AD1013" i="1"/>
  <c r="AE1013" i="1" s="1"/>
  <c r="AD863" i="1"/>
  <c r="AE863" i="1" s="1"/>
  <c r="AD1316" i="1"/>
  <c r="AE1316" i="1" s="1"/>
  <c r="AD1969" i="1"/>
  <c r="AE1969" i="1" s="1"/>
  <c r="AD1755" i="1"/>
  <c r="AE1755" i="1" s="1"/>
  <c r="AD906" i="1"/>
  <c r="AE906" i="1" s="1"/>
  <c r="AD1545" i="1"/>
  <c r="AE1545" i="1" s="1"/>
  <c r="AD2057" i="1"/>
  <c r="AE2057" i="1" s="1"/>
  <c r="AD1693" i="1"/>
  <c r="AE1693" i="1" s="1"/>
  <c r="AD1040" i="1"/>
  <c r="AE1040" i="1" s="1"/>
  <c r="AD1507" i="1"/>
  <c r="AE1507" i="1" s="1"/>
  <c r="AD1074" i="1"/>
  <c r="AE1074" i="1" s="1"/>
  <c r="AD2140" i="1"/>
  <c r="AE2140" i="1" s="1"/>
  <c r="AD1208" i="1"/>
  <c r="AE1208" i="1" s="1"/>
  <c r="AD1245" i="1"/>
  <c r="AE1245" i="1" s="1"/>
  <c r="AD1877" i="1"/>
  <c r="AE1877" i="1" s="1"/>
  <c r="AD1110" i="1"/>
  <c r="AE1110" i="1" s="1"/>
  <c r="AD1067" i="1"/>
  <c r="AE1067" i="1" s="1"/>
  <c r="AD934" i="1"/>
  <c r="AE934" i="1" s="1"/>
  <c r="AD1329" i="1"/>
  <c r="AE1329" i="1" s="1"/>
  <c r="AD1724" i="1"/>
  <c r="AE1724" i="1" s="1"/>
  <c r="AD2062" i="1"/>
  <c r="AE2062" i="1" s="1"/>
  <c r="AD924" i="1"/>
  <c r="AE924" i="1" s="1"/>
  <c r="AD1295" i="1"/>
  <c r="AE1295" i="1" s="1"/>
  <c r="AD1259" i="1"/>
  <c r="AE1259" i="1" s="1"/>
  <c r="AD984" i="1"/>
  <c r="AE984" i="1" s="1"/>
  <c r="AD2107" i="1"/>
  <c r="AE2107" i="1" s="1"/>
  <c r="AD1982" i="1"/>
  <c r="AE1982" i="1" s="1"/>
  <c r="AD889" i="1"/>
  <c r="AE889" i="1" s="1"/>
  <c r="AD2038" i="1"/>
  <c r="AE2038" i="1" s="1"/>
  <c r="AD1609" i="1"/>
  <c r="AE1609" i="1" s="1"/>
  <c r="AD1895" i="1"/>
  <c r="AE1895" i="1" s="1"/>
  <c r="AD1478" i="1"/>
  <c r="AE1478" i="1" s="1"/>
  <c r="AD1477" i="1"/>
  <c r="AE1477" i="1" s="1"/>
  <c r="AD1185" i="1"/>
  <c r="AE1185" i="1" s="1"/>
  <c r="AD2163" i="1"/>
  <c r="AE2163" i="1" s="1"/>
  <c r="AD1378" i="1"/>
  <c r="AE1378" i="1" s="1"/>
  <c r="AD1627" i="1"/>
  <c r="AE1627" i="1" s="1"/>
  <c r="AD1065" i="1"/>
  <c r="AE1065" i="1" s="1"/>
  <c r="AD1679" i="1"/>
  <c r="AE1679" i="1" s="1"/>
  <c r="AD1328" i="1"/>
  <c r="AE1328" i="1" s="1"/>
  <c r="AD1257" i="1"/>
  <c r="AE1257" i="1" s="1"/>
  <c r="AD1551" i="1"/>
  <c r="AE1551" i="1" s="1"/>
  <c r="AD1657" i="1"/>
  <c r="AE1657" i="1" s="1"/>
  <c r="AD2150" i="1"/>
  <c r="AE2150" i="1" s="1"/>
  <c r="AD1156" i="1"/>
  <c r="AE1156" i="1" s="1"/>
  <c r="AD2108" i="1"/>
  <c r="AE2108" i="1" s="1"/>
  <c r="AD2191" i="1"/>
  <c r="AE2191" i="1" s="1"/>
  <c r="AD1588" i="1"/>
  <c r="AE1588" i="1" s="1"/>
  <c r="AD1271" i="1"/>
  <c r="AE1271" i="1" s="1"/>
  <c r="AD1734" i="1"/>
  <c r="AE1734" i="1" s="1"/>
  <c r="AD1942" i="1"/>
  <c r="AE1942" i="1" s="1"/>
  <c r="AD1970" i="1"/>
  <c r="AE1970" i="1" s="1"/>
  <c r="AD1404" i="1"/>
  <c r="AE1404" i="1" s="1"/>
  <c r="AD1149" i="1"/>
  <c r="AE1149" i="1" s="1"/>
  <c r="AD1012" i="1"/>
  <c r="AE1012" i="1" s="1"/>
  <c r="AD956" i="1"/>
  <c r="AE956" i="1" s="1"/>
  <c r="AD1910" i="1"/>
  <c r="AE1910" i="1" s="1"/>
  <c r="AD2084" i="1"/>
  <c r="AE2084" i="1" s="1"/>
  <c r="AD1122" i="1"/>
  <c r="AE1122" i="1" s="1"/>
  <c r="AD1483" i="1"/>
  <c r="AE1483" i="1" s="1"/>
  <c r="AD2143" i="1"/>
  <c r="AE2143" i="1" s="1"/>
  <c r="AD1869" i="1"/>
  <c r="AE1869" i="1" s="1"/>
  <c r="AD1836" i="1"/>
  <c r="AE1836" i="1" s="1"/>
  <c r="AD1469" i="1"/>
  <c r="AE1469" i="1" s="1"/>
  <c r="AD1370" i="1"/>
  <c r="AE1370" i="1" s="1"/>
  <c r="AD1584" i="1"/>
  <c r="AE1584" i="1" s="1"/>
  <c r="AD1544" i="1"/>
  <c r="AE1544" i="1" s="1"/>
  <c r="AD2089" i="1"/>
  <c r="AE2089" i="1" s="1"/>
  <c r="AD1298" i="1"/>
  <c r="AE1298" i="1" s="1"/>
  <c r="AD1580" i="1"/>
  <c r="AE1580" i="1" s="1"/>
  <c r="AD1532" i="1"/>
  <c r="AE1532" i="1" s="1"/>
  <c r="AD2022" i="1"/>
  <c r="AE2022" i="1" s="1"/>
  <c r="AD2105" i="1"/>
  <c r="AE2105" i="1" s="1"/>
  <c r="AD1154" i="1"/>
  <c r="AE1154" i="1" s="1"/>
  <c r="AD1351" i="1"/>
  <c r="AE1351" i="1" s="1"/>
  <c r="AD1557" i="1"/>
  <c r="AE1557" i="1" s="1"/>
  <c r="AD1530" i="1"/>
  <c r="AE1530" i="1" s="1"/>
  <c r="AD1583" i="1"/>
  <c r="AE1583" i="1" s="1"/>
  <c r="AD1162" i="1"/>
  <c r="AE1162" i="1" s="1"/>
  <c r="AD2045" i="1"/>
  <c r="AE2045" i="1" s="1"/>
  <c r="AD1076" i="1"/>
  <c r="AE1076" i="1" s="1"/>
  <c r="AD1766" i="1"/>
  <c r="AE1766" i="1" s="1"/>
  <c r="AD1566" i="1"/>
  <c r="AE1566" i="1" s="1"/>
  <c r="AD1881" i="1"/>
  <c r="AE1881" i="1" s="1"/>
  <c r="AD1175" i="1"/>
  <c r="AE1175" i="1" s="1"/>
  <c r="AD1401" i="1"/>
  <c r="AE1401" i="1" s="1"/>
  <c r="AD1978" i="1"/>
  <c r="AE1978" i="1" s="1"/>
  <c r="AD1181" i="1"/>
  <c r="AE1181" i="1" s="1"/>
  <c r="AD1908" i="1"/>
  <c r="AE1908" i="1" s="1"/>
  <c r="AD969" i="1"/>
  <c r="AE969" i="1" s="1"/>
  <c r="AD1549" i="1"/>
  <c r="AE1549" i="1" s="1"/>
  <c r="AD1981" i="1"/>
  <c r="AE1981" i="1" s="1"/>
  <c r="AD1052" i="1"/>
  <c r="AE1052" i="1" s="1"/>
  <c r="AD1751" i="1"/>
  <c r="AE1751" i="1" s="1"/>
  <c r="AD2186" i="1"/>
  <c r="AE2186" i="1" s="1"/>
  <c r="AD2041" i="1"/>
  <c r="AE2041" i="1" s="1"/>
  <c r="AD1777" i="1"/>
  <c r="AE1777" i="1" s="1"/>
  <c r="AD1091" i="1"/>
  <c r="AE1091" i="1" s="1"/>
  <c r="AD1647" i="1"/>
  <c r="AE1647" i="1" s="1"/>
  <c r="AD1707" i="1"/>
  <c r="AE1707" i="1" s="1"/>
  <c r="AD1966" i="1"/>
  <c r="AE1966" i="1" s="1"/>
  <c r="AD1773" i="1"/>
  <c r="AE1773" i="1" s="1"/>
  <c r="AD1691" i="1"/>
  <c r="AE1691" i="1" s="1"/>
  <c r="AD1486" i="1"/>
  <c r="AE1486" i="1" s="1"/>
  <c r="AD2182" i="1"/>
  <c r="AE2182" i="1" s="1"/>
  <c r="AD1394" i="1"/>
  <c r="AE1394" i="1" s="1"/>
  <c r="AD2179" i="1"/>
  <c r="AE2179" i="1" s="1"/>
  <c r="AD1659" i="1"/>
  <c r="AE1659" i="1" s="1"/>
  <c r="AD1083" i="1"/>
  <c r="AE1083" i="1" s="1"/>
  <c r="AD1213" i="1"/>
  <c r="AE1213" i="1" s="1"/>
  <c r="AD1141" i="1"/>
  <c r="AE1141" i="1" s="1"/>
  <c r="AD2119" i="1"/>
  <c r="AE2119" i="1" s="1"/>
  <c r="AD1712" i="1"/>
  <c r="AE1712" i="1" s="1"/>
  <c r="AD1705" i="1"/>
  <c r="AE1705" i="1" s="1"/>
  <c r="AD1538" i="1"/>
  <c r="AE1538" i="1" s="1"/>
  <c r="AD1782" i="1"/>
  <c r="AE1782" i="1" s="1"/>
  <c r="AD1102" i="1"/>
  <c r="AE1102" i="1" s="1"/>
  <c r="AD2079" i="1"/>
  <c r="AE2079" i="1" s="1"/>
  <c r="AD1106" i="1"/>
  <c r="AE1106" i="1" s="1"/>
  <c r="AD1988" i="1"/>
  <c r="AE1988" i="1" s="1"/>
  <c r="AD908" i="1"/>
  <c r="AE908" i="1" s="1"/>
  <c r="AD1769" i="1"/>
  <c r="AE1769" i="1" s="1"/>
  <c r="AD2073" i="1"/>
  <c r="AE2073" i="1" s="1"/>
  <c r="AD1308" i="1"/>
  <c r="AE1308" i="1" s="1"/>
  <c r="AD1326" i="1"/>
  <c r="AE1326" i="1" s="1"/>
  <c r="AD1265" i="1"/>
  <c r="AE1265" i="1" s="1"/>
  <c r="AD1829" i="1"/>
  <c r="AE1829" i="1" s="1"/>
  <c r="AD1279" i="1"/>
  <c r="AE1279" i="1" s="1"/>
  <c r="AD1919" i="1"/>
  <c r="AE1919" i="1" s="1"/>
  <c r="AD1582" i="1"/>
  <c r="AE1582" i="1" s="1"/>
  <c r="AD972" i="1"/>
  <c r="AE972" i="1" s="1"/>
  <c r="AD2173" i="1"/>
  <c r="AE2173" i="1" s="1"/>
  <c r="AD1495" i="1"/>
  <c r="AE1495" i="1" s="1"/>
  <c r="AD1084" i="1"/>
  <c r="AE1084" i="1" s="1"/>
  <c r="AD1274" i="1"/>
  <c r="AE1274" i="1" s="1"/>
  <c r="AD1386" i="1"/>
  <c r="AE1386" i="1" s="1"/>
  <c r="AD2172" i="1"/>
  <c r="AE2172" i="1" s="1"/>
  <c r="AD1042" i="1"/>
  <c r="AE1042" i="1" s="1"/>
  <c r="AD2114" i="1"/>
  <c r="AE2114" i="1" s="1"/>
  <c r="AD911" i="1"/>
  <c r="AE911" i="1" s="1"/>
  <c r="AD2035" i="1"/>
  <c r="AE2035" i="1" s="1"/>
  <c r="AD1564" i="1"/>
  <c r="AE1564" i="1" s="1"/>
  <c r="AD1552" i="1"/>
  <c r="AE1552" i="1" s="1"/>
  <c r="AD1223" i="1"/>
  <c r="AE1223" i="1" s="1"/>
  <c r="AD1267" i="1"/>
  <c r="AE1267" i="1" s="1"/>
  <c r="AD1772" i="1"/>
  <c r="AE1772" i="1" s="1"/>
  <c r="AD1555" i="1"/>
  <c r="AE1555" i="1" s="1"/>
  <c r="AD1416" i="1"/>
  <c r="AE1416" i="1" s="1"/>
  <c r="AD2157" i="1"/>
  <c r="AE2157" i="1" s="1"/>
  <c r="AD1996" i="1"/>
  <c r="AE1996" i="1" s="1"/>
  <c r="AD1550" i="1"/>
  <c r="AE1550" i="1" s="1"/>
  <c r="AD1479" i="1"/>
  <c r="AE1479" i="1" s="1"/>
  <c r="AD1302" i="1"/>
  <c r="AE1302" i="1" s="1"/>
  <c r="AD1493" i="1"/>
  <c r="AE1493" i="1" s="1"/>
  <c r="AD1519" i="1"/>
  <c r="AE1519" i="1" s="1"/>
  <c r="AD2168" i="1"/>
  <c r="AE2168" i="1" s="1"/>
  <c r="AD964" i="1"/>
  <c r="AE964" i="1" s="1"/>
  <c r="AD1232" i="1"/>
  <c r="AE1232" i="1" s="1"/>
  <c r="AD1332" i="1"/>
  <c r="AE1332" i="1" s="1"/>
  <c r="AD1464" i="1"/>
  <c r="AE1464" i="1" s="1"/>
  <c r="AD1967" i="1"/>
  <c r="AE1967" i="1" s="1"/>
  <c r="AD1639" i="1"/>
  <c r="AE1639" i="1" s="1"/>
  <c r="AD1127" i="1"/>
  <c r="AE1127" i="1" s="1"/>
  <c r="AD1307" i="1"/>
  <c r="AE1307" i="1" s="1"/>
  <c r="AD1198" i="1"/>
  <c r="AE1198" i="1" s="1"/>
  <c r="AD1457" i="1"/>
  <c r="AE1457" i="1" s="1"/>
  <c r="AD2036" i="1"/>
  <c r="AE2036" i="1" s="1"/>
  <c r="AD1853" i="1"/>
  <c r="AE1853" i="1" s="1"/>
  <c r="AD1945" i="1"/>
  <c r="AE1945" i="1" s="1"/>
  <c r="AD1907" i="1"/>
  <c r="AE1907" i="1" s="1"/>
  <c r="AD1284" i="1"/>
  <c r="AE1284" i="1" s="1"/>
  <c r="AD1715" i="1"/>
  <c r="AE1715" i="1" s="1"/>
  <c r="AD1587" i="1"/>
  <c r="AE1587" i="1" s="1"/>
  <c r="AD1179" i="1"/>
  <c r="AE1179" i="1" s="1"/>
  <c r="AD880" i="1"/>
  <c r="AE880" i="1" s="1"/>
  <c r="AD1891" i="1"/>
  <c r="AE1891" i="1" s="1"/>
  <c r="AD1214" i="1"/>
  <c r="AE1214" i="1" s="1"/>
  <c r="AD2106" i="1"/>
  <c r="AE2106" i="1" s="1"/>
  <c r="AD1107" i="1"/>
  <c r="AE1107" i="1" s="1"/>
  <c r="AD1699" i="1"/>
  <c r="AE1699" i="1" s="1"/>
  <c r="AD1465" i="1"/>
  <c r="AE1465" i="1" s="1"/>
  <c r="AD996" i="1"/>
  <c r="AE996" i="1" s="1"/>
  <c r="AD1115" i="1"/>
  <c r="AE1115" i="1" s="1"/>
  <c r="AD962" i="1"/>
  <c r="AE962" i="1" s="1"/>
  <c r="AD1383" i="1"/>
  <c r="AE1383" i="1" s="1"/>
  <c r="AD1069" i="1"/>
  <c r="AE1069" i="1" s="1"/>
  <c r="AD1820" i="1"/>
  <c r="AE1820" i="1" s="1"/>
  <c r="AD1318" i="1"/>
  <c r="AE1318" i="1" s="1"/>
  <c r="AD1923" i="1"/>
  <c r="AE1923" i="1" s="1"/>
  <c r="AD1926" i="1"/>
  <c r="AE1926" i="1" s="1"/>
  <c r="AD1915" i="1"/>
  <c r="AE1915" i="1" s="1"/>
  <c r="AD1290" i="1"/>
  <c r="AE1290" i="1" s="1"/>
  <c r="AD1421" i="1"/>
  <c r="AE1421" i="1" s="1"/>
  <c r="AD1463" i="1"/>
  <c r="AE1463" i="1" s="1"/>
  <c r="AD2023" i="1"/>
  <c r="AE2023" i="1" s="1"/>
  <c r="AD1472" i="1"/>
  <c r="AE1472" i="1" s="1"/>
  <c r="AD1823" i="1"/>
  <c r="AE1823" i="1" s="1"/>
  <c r="AD1874" i="1"/>
  <c r="AE1874" i="1" s="1"/>
  <c r="AD1324" i="1"/>
  <c r="AE1324" i="1" s="1"/>
  <c r="AD1119" i="1"/>
  <c r="AE1119" i="1" s="1"/>
  <c r="AD1650" i="1"/>
  <c r="AE1650" i="1" s="1"/>
  <c r="AD901" i="1"/>
  <c r="AE901" i="1" s="1"/>
  <c r="AD2028" i="1"/>
  <c r="AE2028" i="1" s="1"/>
  <c r="AD1526" i="1"/>
  <c r="AE1526" i="1" s="1"/>
  <c r="AD1541" i="1"/>
  <c r="AE1541" i="1" s="1"/>
  <c r="AD2010" i="1"/>
  <c r="AE2010" i="1" s="1"/>
  <c r="AD1713" i="1"/>
  <c r="AE1713" i="1" s="1"/>
  <c r="AD1488" i="1"/>
  <c r="AE1488" i="1" s="1"/>
  <c r="AD1397" i="1"/>
  <c r="AE1397" i="1" s="1"/>
  <c r="AD2017" i="1"/>
  <c r="AE2017" i="1" s="1"/>
  <c r="AD2130" i="1"/>
  <c r="AE2130" i="1" s="1"/>
  <c r="AD2058" i="1"/>
  <c r="AE2058" i="1" s="1"/>
  <c r="AD1906" i="1"/>
  <c r="AE1906" i="1" s="1"/>
  <c r="AD1111" i="1"/>
  <c r="AE1111" i="1" s="1"/>
  <c r="AD1222" i="1"/>
  <c r="AE1222" i="1" s="1"/>
  <c r="AD1072" i="1"/>
  <c r="AE1072" i="1" s="1"/>
  <c r="AD935" i="1"/>
  <c r="AE935" i="1" s="1"/>
  <c r="AD1423" i="1"/>
  <c r="AE1423" i="1" s="1"/>
  <c r="AD1460" i="1"/>
  <c r="AE1460" i="1" s="1"/>
  <c r="AD1884" i="1"/>
  <c r="AE1884" i="1" s="1"/>
  <c r="AD1898" i="1"/>
  <c r="AE1898" i="1" s="1"/>
  <c r="AD1215" i="1"/>
  <c r="AE1215" i="1" s="1"/>
  <c r="AD1510" i="1"/>
  <c r="AE1510" i="1" s="1"/>
  <c r="AD1138" i="1"/>
  <c r="AE1138" i="1" s="1"/>
  <c r="AD1346" i="1"/>
  <c r="AE1346" i="1" s="1"/>
  <c r="AD2042" i="1"/>
  <c r="AE2042" i="1" s="1"/>
  <c r="AD2149" i="1"/>
  <c r="AE2149" i="1" s="1"/>
  <c r="AD1322" i="1"/>
  <c r="AE1322" i="1" s="1"/>
  <c r="AD1485" i="1"/>
  <c r="AE1485" i="1" s="1"/>
  <c r="AD1304" i="1"/>
  <c r="AE1304" i="1" s="1"/>
  <c r="AD1585" i="1"/>
  <c r="AE1585" i="1" s="1"/>
  <c r="AD979" i="1"/>
  <c r="AE979" i="1" s="1"/>
  <c r="AD1994" i="1"/>
  <c r="AE1994" i="1" s="1"/>
  <c r="AD1492" i="1"/>
  <c r="AE1492" i="1" s="1"/>
  <c r="AD1596" i="1"/>
  <c r="AE1596" i="1" s="1"/>
  <c r="AD1360" i="1"/>
  <c r="AE1360" i="1" s="1"/>
  <c r="AD989" i="1"/>
  <c r="AE989" i="1" s="1"/>
  <c r="AD1673" i="1"/>
  <c r="AE1673" i="1" s="1"/>
  <c r="AD2109" i="1"/>
  <c r="AE2109" i="1" s="1"/>
  <c r="AD1811" i="1"/>
  <c r="AE1811" i="1" s="1"/>
  <c r="AD1733" i="1"/>
  <c r="AE1733" i="1" s="1"/>
  <c r="AD1632" i="1"/>
  <c r="AE1632" i="1" s="1"/>
  <c r="AD1349" i="1"/>
  <c r="AE1349" i="1" s="1"/>
  <c r="AD1238" i="1"/>
  <c r="AE1238" i="1" s="1"/>
  <c r="AD1759" i="1"/>
  <c r="AE1759" i="1" s="1"/>
  <c r="AD1798" i="1"/>
  <c r="AE1798" i="1" s="1"/>
  <c r="AD1101" i="1"/>
  <c r="AE1101" i="1" s="1"/>
  <c r="AD1847" i="1"/>
  <c r="AE1847" i="1" s="1"/>
  <c r="AD1201" i="1"/>
  <c r="AE1201" i="1" s="1"/>
  <c r="AD1237" i="1"/>
  <c r="AE1237" i="1" s="1"/>
  <c r="AD1569" i="1"/>
  <c r="AE1569" i="1" s="1"/>
  <c r="AD1036" i="1"/>
  <c r="AE1036" i="1" s="1"/>
  <c r="AD919" i="1"/>
  <c r="AE919" i="1" s="1"/>
  <c r="AD1062" i="1"/>
  <c r="AE1062" i="1" s="1"/>
  <c r="AD2092" i="1"/>
  <c r="AE2092" i="1" s="1"/>
  <c r="AD944" i="1"/>
  <c r="AE944" i="1" s="1"/>
  <c r="AD888" i="1"/>
  <c r="AE888" i="1" s="1"/>
  <c r="AD1631" i="1"/>
  <c r="AE1631" i="1" s="1"/>
  <c r="AD1225" i="1"/>
  <c r="AE1225" i="1" s="1"/>
  <c r="AD1791" i="1"/>
  <c r="AE1791" i="1" s="1"/>
  <c r="AD1092" i="1"/>
  <c r="AE1092" i="1" s="1"/>
  <c r="AD2145" i="1"/>
  <c r="AE2145" i="1" s="1"/>
  <c r="AD1623" i="1"/>
  <c r="AE1623" i="1" s="1"/>
  <c r="AD1620" i="1"/>
  <c r="AE1620" i="1" s="1"/>
  <c r="AD2052" i="1"/>
  <c r="AE2052" i="1" s="1"/>
  <c r="AD2068" i="1"/>
  <c r="AE2068" i="1" s="1"/>
  <c r="AD910" i="1"/>
  <c r="AE910" i="1" s="1"/>
  <c r="AD1184" i="1"/>
  <c r="AE1184" i="1" s="1"/>
  <c r="AD2013" i="1"/>
  <c r="AE2013" i="1" s="1"/>
  <c r="AD1921" i="1"/>
  <c r="AE1921" i="1" s="1"/>
  <c r="AD1211" i="1"/>
  <c r="AE1211" i="1" s="1"/>
  <c r="AD1367" i="1"/>
  <c r="AE1367" i="1" s="1"/>
  <c r="AD1867" i="1"/>
  <c r="AE1867" i="1" s="1"/>
  <c r="AD1491" i="1"/>
  <c r="AE1491" i="1" s="1"/>
  <c r="AD1128" i="1"/>
  <c r="AE1128" i="1" s="1"/>
  <c r="AD1363" i="1"/>
  <c r="AE1363" i="1" s="1"/>
  <c r="AD1077" i="1"/>
  <c r="AE1077" i="1" s="1"/>
  <c r="AD2121" i="1"/>
  <c r="AE2121" i="1" s="1"/>
  <c r="AD883" i="1"/>
  <c r="AE883" i="1" s="1"/>
  <c r="AD954" i="1"/>
  <c r="AE954" i="1" s="1"/>
  <c r="AD1480" i="1"/>
  <c r="AE1480" i="1" s="1"/>
  <c r="AD1909" i="1"/>
  <c r="AE1909" i="1" s="1"/>
  <c r="AD915" i="1"/>
  <c r="AE915" i="1" s="1"/>
  <c r="AD1096" i="1"/>
  <c r="AE1096" i="1" s="1"/>
  <c r="AD1246" i="1"/>
  <c r="AE1246" i="1" s="1"/>
  <c r="AD2072" i="1"/>
  <c r="AE2072" i="1" s="1"/>
  <c r="AD898" i="1"/>
  <c r="AE898" i="1" s="1"/>
  <c r="AD1094" i="1"/>
  <c r="AE1094" i="1" s="1"/>
  <c r="AD1195" i="1"/>
  <c r="AE1195" i="1" s="1"/>
  <c r="AD1995" i="1"/>
  <c r="AE1995" i="1" s="1"/>
  <c r="AD1681" i="1"/>
  <c r="AE1681" i="1" s="1"/>
  <c r="AD2006" i="1"/>
  <c r="AE2006" i="1" s="1"/>
  <c r="AD1752" i="1"/>
  <c r="AE1752" i="1" s="1"/>
  <c r="AD1403" i="1"/>
  <c r="AE1403" i="1" s="1"/>
  <c r="AD902" i="1"/>
  <c r="AE902" i="1" s="1"/>
  <c r="AD1369" i="1"/>
  <c r="AE1369" i="1" s="1"/>
  <c r="AD1841" i="1"/>
  <c r="AE1841" i="1" s="1"/>
  <c r="AD1100" i="1"/>
  <c r="AE1100" i="1" s="1"/>
  <c r="AD1484" i="1"/>
  <c r="AE1484" i="1" s="1"/>
  <c r="AD1675" i="1"/>
  <c r="AE1675" i="1" s="1"/>
  <c r="AD1509" i="1"/>
  <c r="AE1509" i="1" s="1"/>
  <c r="AD1991" i="1"/>
  <c r="AE1991" i="1" s="1"/>
  <c r="AD1779" i="1"/>
  <c r="AE1779" i="1" s="1"/>
  <c r="AD1207" i="1"/>
  <c r="AE1207" i="1" s="1"/>
  <c r="AD2044" i="1"/>
  <c r="AE2044" i="1" s="1"/>
  <c r="AD1975" i="1"/>
  <c r="AE1975" i="1" s="1"/>
  <c r="AD1984" i="1"/>
  <c r="AE1984" i="1" s="1"/>
  <c r="AD1922" i="1"/>
  <c r="AE1922" i="1" s="1"/>
  <c r="AD1973" i="1"/>
  <c r="AE1973" i="1" s="1"/>
  <c r="AD1571" i="1"/>
  <c r="AE1571" i="1" s="1"/>
  <c r="AD946" i="1"/>
  <c r="AE946" i="1" s="1"/>
  <c r="AD1614" i="1"/>
  <c r="AE1614" i="1" s="1"/>
  <c r="AD1319" i="1"/>
  <c r="AE1319" i="1" s="1"/>
  <c r="AD1692" i="1"/>
  <c r="AE1692" i="1" s="1"/>
  <c r="AD1952" i="1"/>
  <c r="AE1952" i="1" s="1"/>
  <c r="AD1521" i="1"/>
  <c r="AE1521" i="1" s="1"/>
  <c r="AD1038" i="1"/>
  <c r="AE1038" i="1" s="1"/>
  <c r="AD2136" i="1"/>
  <c r="AE2136" i="1" s="1"/>
  <c r="AD1832" i="1"/>
  <c r="AE1832" i="1" s="1"/>
  <c r="AD2082" i="1"/>
  <c r="AE2082" i="1" s="1"/>
  <c r="AD1191" i="1"/>
  <c r="AE1191" i="1" s="1"/>
  <c r="AD1568" i="1"/>
  <c r="AE1568" i="1" s="1"/>
  <c r="AD1125" i="1"/>
  <c r="AE1125" i="1" s="1"/>
  <c r="AD884" i="1"/>
  <c r="AE884" i="1" s="1"/>
  <c r="AD1873" i="1"/>
  <c r="AE1873" i="1" s="1"/>
  <c r="AD1825" i="1"/>
  <c r="AE1825" i="1" s="1"/>
  <c r="AD1228" i="1"/>
  <c r="AE1228" i="1" s="1"/>
  <c r="AD1387" i="1"/>
  <c r="AE1387" i="1" s="1"/>
  <c r="AD1368" i="1"/>
  <c r="AE1368" i="1" s="1"/>
  <c r="AD980" i="1"/>
  <c r="AE980" i="1" s="1"/>
  <c r="AD2116" i="1"/>
  <c r="AE2116" i="1" s="1"/>
  <c r="AD1709" i="1"/>
  <c r="AE1709" i="1" s="1"/>
  <c r="AD1085" i="1"/>
  <c r="AE1085" i="1" s="1"/>
  <c r="AD2065" i="1"/>
  <c r="AE2065" i="1" s="1"/>
  <c r="AD1676" i="1"/>
  <c r="AE1676" i="1" s="1"/>
  <c r="AD1468" i="1"/>
  <c r="AE1468" i="1" s="1"/>
  <c r="AD1311" i="1"/>
  <c r="AE1311" i="1" s="1"/>
  <c r="AD887" i="1"/>
  <c r="AE887" i="1" s="1"/>
  <c r="AD1844" i="1"/>
  <c r="AE1844" i="1" s="1"/>
  <c r="AD1838" i="1"/>
  <c r="AE1838" i="1" s="1"/>
  <c r="AD1339" i="1"/>
  <c r="AE1339" i="1" s="1"/>
  <c r="AD1989" i="1"/>
  <c r="AE1989" i="1" s="1"/>
  <c r="AD1822" i="1"/>
  <c r="AE1822" i="1" s="1"/>
  <c r="AD1438" i="1"/>
  <c r="AE1438" i="1" s="1"/>
  <c r="AD1986" i="1"/>
  <c r="AE1986" i="1" s="1"/>
  <c r="AD1762" i="1"/>
  <c r="AE1762" i="1" s="1"/>
  <c r="AD2115" i="1"/>
  <c r="AE2115" i="1" s="1"/>
  <c r="AD2050" i="1"/>
  <c r="AE2050" i="1" s="1"/>
  <c r="AD1602" i="1"/>
  <c r="AE1602" i="1" s="1"/>
  <c r="AD1153" i="1"/>
  <c r="AE1153" i="1" s="1"/>
  <c r="AD2005" i="1"/>
  <c r="AE2005" i="1" s="1"/>
  <c r="AD1192" i="1"/>
  <c r="AE1192" i="1" s="1"/>
  <c r="AD2008" i="1"/>
  <c r="AE2008" i="1" s="1"/>
  <c r="AD1019" i="1"/>
  <c r="AE1019" i="1" s="1"/>
  <c r="AD1330" i="1"/>
  <c r="AE1330" i="1" s="1"/>
  <c r="AD1388" i="1"/>
  <c r="AE1388" i="1" s="1"/>
  <c r="AD1124" i="1"/>
  <c r="AE1124" i="1" s="1"/>
  <c r="AD1379" i="1"/>
  <c r="AE1379" i="1" s="1"/>
  <c r="AD2104" i="1"/>
  <c r="AE2104" i="1" s="1"/>
  <c r="AD1424" i="1"/>
  <c r="AE1424" i="1" s="1"/>
  <c r="AD937" i="1"/>
  <c r="AE937" i="1" s="1"/>
  <c r="AD1567" i="1"/>
  <c r="AE1567" i="1" s="1"/>
  <c r="AD1180" i="1"/>
  <c r="AE1180" i="1" s="1"/>
  <c r="AD1247" i="1"/>
  <c r="AE1247" i="1" s="1"/>
  <c r="AD2047" i="1"/>
  <c r="AE2047" i="1" s="1"/>
  <c r="AD1058" i="1"/>
  <c r="AE1058" i="1" s="1"/>
  <c r="AD1781" i="1"/>
  <c r="AE1781" i="1" s="1"/>
  <c r="AD1014" i="1"/>
  <c r="AE1014" i="1" s="1"/>
  <c r="AD1757" i="1"/>
  <c r="AE1757" i="1" s="1"/>
  <c r="AD1803" i="1"/>
  <c r="AE1803" i="1" s="1"/>
  <c r="AD1690" i="1"/>
  <c r="AE1690" i="1" s="1"/>
  <c r="AD1938" i="1"/>
  <c r="AE1938" i="1" s="1"/>
  <c r="AD886" i="1"/>
  <c r="AE886" i="1" s="1"/>
  <c r="AD1027" i="1"/>
  <c r="AE1027" i="1" s="1"/>
  <c r="AD1605" i="1"/>
  <c r="AE1605" i="1" s="1"/>
  <c r="AD914" i="1"/>
  <c r="AE914" i="1" s="1"/>
  <c r="AD2144" i="1"/>
  <c r="AE2144" i="1" s="1"/>
  <c r="AD1719" i="1"/>
  <c r="AE1719" i="1" s="1"/>
  <c r="AD885" i="1"/>
  <c r="AE885" i="1" s="1"/>
  <c r="AD1573" i="1"/>
  <c r="AE1573" i="1" s="1"/>
  <c r="AD1861" i="1"/>
  <c r="AE1861" i="1" s="1"/>
  <c r="AD1227" i="1"/>
  <c r="AE1227" i="1" s="1"/>
  <c r="AD1935" i="1"/>
  <c r="AE1935" i="1" s="1"/>
  <c r="AD1372" i="1"/>
  <c r="AE1372" i="1" s="1"/>
  <c r="AD1089" i="1"/>
  <c r="AE1089" i="1" s="1"/>
  <c r="AD1157" i="1"/>
  <c r="AE1157" i="1" s="1"/>
  <c r="AD1785" i="1"/>
  <c r="AE1785" i="1" s="1"/>
  <c r="AD2132" i="1"/>
  <c r="AE2132" i="1" s="1"/>
  <c r="AD1621" i="1"/>
  <c r="AE1621" i="1" s="1"/>
  <c r="AD1706" i="1"/>
  <c r="AE1706" i="1" s="1"/>
  <c r="AD2048" i="1"/>
  <c r="AE2048" i="1" s="1"/>
  <c r="AD2146" i="1"/>
  <c r="AE2146" i="1" s="1"/>
  <c r="AD1408" i="1"/>
  <c r="AE1408" i="1" s="1"/>
  <c r="AD1066" i="1"/>
  <c r="AE1066" i="1" s="1"/>
  <c r="AD1903" i="1"/>
  <c r="AE1903" i="1" s="1"/>
  <c r="AD1239" i="1"/>
  <c r="AE1239" i="1" s="1"/>
  <c r="AD1608" i="1"/>
  <c r="AE1608" i="1" s="1"/>
  <c r="AD1132" i="1"/>
  <c r="AE1132" i="1" s="1"/>
  <c r="AD867" i="1"/>
  <c r="AE867" i="1" s="1"/>
  <c r="AD879" i="1"/>
  <c r="AE879" i="1" s="1"/>
  <c r="AD1419" i="1"/>
  <c r="AE1419" i="1" s="1"/>
  <c r="AD1422" i="1"/>
  <c r="AE1422" i="1" s="1"/>
  <c r="AD1556" i="1"/>
  <c r="AE1556" i="1" s="1"/>
  <c r="AD1129" i="1"/>
  <c r="AE1129" i="1" s="1"/>
  <c r="AD1243" i="1"/>
  <c r="AE1243" i="1" s="1"/>
  <c r="AD1827" i="1"/>
  <c r="AE1827" i="1" s="1"/>
  <c r="AD1282" i="1"/>
  <c r="AE1282" i="1" s="1"/>
  <c r="AD1445" i="1"/>
  <c r="AE1445" i="1" s="1"/>
  <c r="AD1270" i="1"/>
  <c r="AE1270" i="1" s="1"/>
  <c r="AD1305" i="1"/>
  <c r="AE1305" i="1" s="1"/>
  <c r="AD1481" i="1"/>
  <c r="AE1481" i="1" s="1"/>
  <c r="AD2174" i="1"/>
  <c r="AE2174" i="1" s="1"/>
  <c r="AD1280" i="1"/>
  <c r="AE1280" i="1" s="1"/>
  <c r="AD1331" i="1"/>
  <c r="AE1331" i="1" s="1"/>
  <c r="AD1073" i="1"/>
  <c r="AE1073" i="1" s="1"/>
  <c r="AD1630" i="1"/>
  <c r="AE1630" i="1" s="1"/>
  <c r="AD948" i="1"/>
  <c r="AE948" i="1" s="1"/>
  <c r="AD1152" i="1"/>
  <c r="AE1152" i="1" s="1"/>
  <c r="AD2110" i="1"/>
  <c r="AE2110" i="1" s="1"/>
  <c r="AD871" i="1"/>
  <c r="AE871" i="1" s="1"/>
  <c r="AD2194" i="1"/>
  <c r="AE2194" i="1" s="1"/>
  <c r="AD2185" i="1"/>
  <c r="AE2185" i="1" s="1"/>
  <c r="AD1902" i="1"/>
  <c r="AE1902" i="1" s="1"/>
  <c r="AD1518" i="1"/>
  <c r="AE1518" i="1" s="1"/>
  <c r="AD1236" i="1"/>
  <c r="AE1236" i="1" s="1"/>
  <c r="AD1985" i="1"/>
  <c r="AE1985" i="1" s="1"/>
  <c r="AD1539" i="1"/>
  <c r="AE1539" i="1" s="1"/>
  <c r="AD1805" i="1"/>
  <c r="AE1805" i="1" s="1"/>
  <c r="AD1974" i="1"/>
  <c r="AE1974" i="1" s="1"/>
  <c r="AD1783" i="1"/>
  <c r="AE1783" i="1" s="1"/>
  <c r="AD1600" i="1"/>
  <c r="AE1600" i="1" s="1"/>
  <c r="AD1728" i="1"/>
  <c r="AE1728" i="1" s="1"/>
  <c r="AD1415" i="1"/>
  <c r="AE1415" i="1" s="1"/>
  <c r="AD1998" i="1"/>
  <c r="AE1998" i="1" s="1"/>
  <c r="AD2054" i="1"/>
  <c r="AE2054" i="1" s="1"/>
  <c r="AD976" i="1"/>
  <c r="AE976" i="1" s="1"/>
  <c r="AD1442" i="1"/>
  <c r="AE1442" i="1" s="1"/>
  <c r="AD1886" i="1"/>
  <c r="AE1886" i="1" s="1"/>
  <c r="AD1611" i="1"/>
  <c r="AE1611" i="1" s="1"/>
  <c r="AD1918" i="1"/>
  <c r="AE1918" i="1" s="1"/>
  <c r="AD973" i="1"/>
  <c r="AE973" i="1" s="1"/>
  <c r="AD2181" i="1"/>
  <c r="AE2181" i="1" s="1"/>
  <c r="AD1158" i="1"/>
  <c r="AE1158" i="1" s="1"/>
  <c r="AD1406" i="1"/>
  <c r="AE1406" i="1" s="1"/>
  <c r="AD1747" i="1"/>
  <c r="AE1747" i="1" s="1"/>
  <c r="AD1515" i="1"/>
  <c r="AE1515" i="1" s="1"/>
  <c r="AD1210" i="1"/>
  <c r="AE1210" i="1" s="1"/>
  <c r="AD913" i="1"/>
  <c r="AE913" i="1" s="1"/>
  <c r="AD905" i="1"/>
  <c r="AE905" i="1" s="1"/>
  <c r="AD1007" i="1"/>
  <c r="AE1007" i="1" s="1"/>
  <c r="AD1813" i="1"/>
  <c r="AE1813" i="1" s="1"/>
  <c r="AD2074" i="1"/>
  <c r="AE2074" i="1" s="1"/>
  <c r="AD1205" i="1"/>
  <c r="AE1205" i="1" s="1"/>
  <c r="AD1150" i="1"/>
  <c r="AE1150" i="1" s="1"/>
  <c r="AD1147" i="1"/>
  <c r="AE1147" i="1" s="1"/>
  <c r="AD1121" i="1"/>
  <c r="AE1121" i="1" s="1"/>
  <c r="AD1677" i="1"/>
  <c r="AE1677" i="1" s="1"/>
  <c r="AD968" i="1"/>
  <c r="AE968" i="1" s="1"/>
  <c r="AD1003" i="1"/>
  <c r="AE1003" i="1" s="1"/>
  <c r="AD1702" i="1"/>
  <c r="AE1702" i="1" s="1"/>
  <c r="AD1746" i="1"/>
  <c r="AE1746" i="1" s="1"/>
  <c r="AD2103" i="1"/>
  <c r="AE2103" i="1" s="1"/>
  <c r="AD1219" i="1"/>
  <c r="AE1219" i="1" s="1"/>
  <c r="AD2128" i="1"/>
  <c r="AE2128" i="1" s="1"/>
  <c r="AD1350" i="1"/>
  <c r="AE1350" i="1" s="1"/>
  <c r="AD1017" i="1"/>
  <c r="AE1017" i="1" s="1"/>
  <c r="AD1930" i="1"/>
  <c r="AE1930" i="1" s="1"/>
  <c r="AD1503" i="1"/>
  <c r="AE1503" i="1" s="1"/>
  <c r="AD1520" i="1"/>
  <c r="AE1520" i="1" s="1"/>
  <c r="AD2012" i="1"/>
  <c r="AE2012" i="1" s="1"/>
  <c r="AD2039" i="1"/>
  <c r="AE2039" i="1" s="1"/>
  <c r="AD1105" i="1"/>
  <c r="AE1105" i="1" s="1"/>
  <c r="AD1941" i="1"/>
  <c r="AE1941" i="1" s="1"/>
  <c r="AD1431" i="1"/>
  <c r="AE1431" i="1" s="1"/>
  <c r="AD1574" i="1"/>
  <c r="AE1574" i="1" s="1"/>
  <c r="AD1118" i="1"/>
  <c r="AE1118" i="1" s="1"/>
  <c r="AD1830" i="1"/>
  <c r="AE1830" i="1" s="1"/>
  <c r="AD1494" i="1"/>
  <c r="AE1494" i="1" s="1"/>
  <c r="AD2180" i="1"/>
  <c r="AE2180" i="1" s="1"/>
  <c r="AD1644" i="1"/>
  <c r="AE1644" i="1" s="1"/>
  <c r="AD1638" i="1"/>
  <c r="AE1638" i="1" s="1"/>
  <c r="AD2070" i="1"/>
  <c r="AE2070" i="1" s="1"/>
  <c r="AD1168" i="1"/>
  <c r="AE1168" i="1" s="1"/>
  <c r="AD1235" i="1"/>
  <c r="AE1235" i="1" s="1"/>
  <c r="AD1113" i="1"/>
  <c r="AE1113" i="1" s="1"/>
  <c r="AD1286" i="1"/>
  <c r="AE1286" i="1" s="1"/>
  <c r="AD1976" i="1"/>
  <c r="AE1976" i="1" s="1"/>
  <c r="AD1090" i="1"/>
  <c r="AE1090" i="1" s="1"/>
  <c r="AD2078" i="1"/>
  <c r="AE2078" i="1" s="1"/>
  <c r="AD1203" i="1"/>
  <c r="AE1203" i="1" s="1"/>
  <c r="AD1654" i="1"/>
  <c r="AE1654" i="1" s="1"/>
  <c r="AD1139" i="1"/>
  <c r="AE1139" i="1" s="1"/>
  <c r="AD2152" i="1"/>
  <c r="AE2152" i="1" s="1"/>
  <c r="AD1006" i="1"/>
  <c r="AE1006" i="1" s="1"/>
  <c r="AD1164" i="1"/>
  <c r="AE1164" i="1" s="1"/>
  <c r="AD1417" i="1"/>
  <c r="AE1417" i="1" s="1"/>
  <c r="AD1858" i="1"/>
  <c r="AE1858" i="1" s="1"/>
  <c r="AD1123" i="1"/>
  <c r="AE1123" i="1" s="1"/>
  <c r="AD1402" i="1"/>
  <c r="AE1402" i="1" s="1"/>
  <c r="AD1216" i="1"/>
  <c r="AE1216" i="1" s="1"/>
  <c r="AD1364" i="1"/>
  <c r="AE1364" i="1" s="1"/>
  <c r="AD1087" i="1"/>
  <c r="AE1087" i="1" s="1"/>
  <c r="AD1498" i="1"/>
  <c r="AE1498" i="1" s="1"/>
  <c r="AD1456" i="1"/>
  <c r="AE1456" i="1" s="1"/>
  <c r="AD1133" i="1"/>
  <c r="AE1133" i="1" s="1"/>
  <c r="AD1276" i="1"/>
  <c r="AE1276" i="1" s="1"/>
  <c r="AD2187" i="1"/>
  <c r="AE2187" i="1" s="1"/>
  <c r="AD1163" i="1"/>
  <c r="AE1163" i="1" s="1"/>
  <c r="AD1263" i="1"/>
  <c r="AE1263" i="1" s="1"/>
  <c r="AD1294" i="1"/>
  <c r="AE1294" i="1" s="1"/>
  <c r="AD2032" i="1"/>
  <c r="AE2032" i="1" s="1"/>
  <c r="AD1937" i="1"/>
  <c r="AE1937" i="1" s="1"/>
  <c r="AD1345" i="1"/>
  <c r="AE1345" i="1" s="1"/>
  <c r="AD1412" i="1"/>
  <c r="AE1412" i="1" s="1"/>
  <c r="AD1098" i="1"/>
  <c r="AE1098" i="1" s="1"/>
  <c r="AD1947" i="1"/>
  <c r="AE1947" i="1" s="1"/>
  <c r="AD1999" i="1"/>
  <c r="AE1999" i="1" s="1"/>
  <c r="AD1148" i="1"/>
  <c r="AE1148" i="1" s="1"/>
  <c r="AD1875" i="1"/>
  <c r="AE1875" i="1" s="1"/>
  <c r="AD1633" i="1"/>
  <c r="AE1633" i="1" s="1"/>
  <c r="AD1872" i="1"/>
  <c r="AE1872" i="1" s="1"/>
  <c r="AD1289" i="1"/>
  <c r="AE1289" i="1" s="1"/>
  <c r="AD1649" i="1"/>
  <c r="AE1649" i="1" s="1"/>
  <c r="AD1767" i="1"/>
  <c r="AE1767" i="1" s="1"/>
  <c r="AD1547" i="1"/>
  <c r="AE1547" i="1" s="1"/>
  <c r="AD1249" i="1"/>
  <c r="AE1249" i="1" s="1"/>
  <c r="AD1768" i="1"/>
  <c r="AE1768" i="1" s="1"/>
  <c r="AD1948" i="1"/>
  <c r="AE1948" i="1" s="1"/>
  <c r="AD2190" i="1"/>
  <c r="AE2190" i="1" s="1"/>
  <c r="AD1452" i="1"/>
  <c r="AE1452" i="1" s="1"/>
  <c r="AD1756" i="1"/>
  <c r="AE1756" i="1" s="1"/>
  <c r="AD1579" i="1"/>
  <c r="AE1579" i="1" s="1"/>
  <c r="AD2007" i="1"/>
  <c r="AE2007" i="1" s="1"/>
  <c r="AD1496" i="1"/>
  <c r="AE1496" i="1" s="1"/>
  <c r="AD2166" i="1"/>
  <c r="AE2166" i="1" s="1"/>
  <c r="AD1997" i="1"/>
  <c r="AE1997" i="1" s="1"/>
  <c r="AD2081" i="1"/>
  <c r="AE2081" i="1" s="1"/>
  <c r="AD1704" i="1"/>
  <c r="AE1704" i="1" s="1"/>
  <c r="AD1753" i="1"/>
  <c r="AE1753" i="1" s="1"/>
  <c r="AD1241" i="1"/>
  <c r="AE1241" i="1" s="1"/>
  <c r="AD1313" i="1"/>
  <c r="AE1313" i="1" s="1"/>
  <c r="AD2167" i="1"/>
  <c r="AE2167" i="1" s="1"/>
  <c r="AD2027" i="1"/>
  <c r="AE2027" i="1" s="1"/>
  <c r="AD1590" i="1"/>
  <c r="AE1590" i="1" s="1"/>
  <c r="AD2080" i="1"/>
  <c r="AE2080" i="1" s="1"/>
  <c r="AD1325" i="1"/>
  <c r="AE1325" i="1" s="1"/>
  <c r="AD1802" i="1"/>
  <c r="AE1802" i="1" s="1"/>
  <c r="AD1075" i="1"/>
  <c r="AE1075" i="1" s="1"/>
  <c r="AD991" i="1"/>
  <c r="AE991" i="1" s="1"/>
  <c r="AD2131" i="1"/>
  <c r="AE2131" i="1" s="1"/>
  <c r="AD1576" i="1"/>
  <c r="AE1576" i="1" s="1"/>
  <c r="AD2175" i="1"/>
  <c r="AE2175" i="1" s="1"/>
  <c r="AD958" i="1"/>
  <c r="AE958" i="1" s="1"/>
  <c r="AD1030" i="1"/>
  <c r="AE1030" i="1" s="1"/>
  <c r="AD1441" i="1"/>
  <c r="AE1441" i="1" s="1"/>
  <c r="AD1927" i="1"/>
  <c r="AE1927" i="1" s="1"/>
  <c r="AD1645" i="1"/>
  <c r="AE1645" i="1" s="1"/>
  <c r="AD2056" i="1"/>
  <c r="AE2056" i="1" s="1"/>
  <c r="AD1764" i="1"/>
  <c r="AE1764" i="1" s="1"/>
  <c r="AD1593" i="1"/>
  <c r="AE1593" i="1" s="1"/>
  <c r="AD1770" i="1"/>
  <c r="AE1770" i="1" s="1"/>
  <c r="AD2001" i="1"/>
  <c r="AE2001" i="1" s="1"/>
  <c r="AD1678" i="1"/>
  <c r="AE1678" i="1" s="1"/>
  <c r="AD904" i="1"/>
  <c r="AE904" i="1" s="1"/>
  <c r="AD1002" i="1"/>
  <c r="AE1002" i="1" s="1"/>
  <c r="AD1428" i="1"/>
  <c r="AE1428" i="1" s="1"/>
  <c r="AD1292" i="1"/>
  <c r="AE1292" i="1" s="1"/>
  <c r="AD1189" i="1"/>
  <c r="AE1189" i="1" s="1"/>
  <c r="AD1578" i="1"/>
  <c r="AE1578" i="1" s="1"/>
  <c r="AD1155" i="1"/>
  <c r="AE1155" i="1" s="1"/>
  <c r="AD1796" i="1"/>
  <c r="AE1796" i="1" s="1"/>
  <c r="AD920" i="1"/>
  <c r="AE920" i="1" s="1"/>
  <c r="AD1272" i="1"/>
  <c r="AE1272" i="1" s="1"/>
  <c r="AD1828" i="1"/>
  <c r="AE1828" i="1" s="1"/>
  <c r="AD1597" i="1"/>
  <c r="AE1597" i="1" s="1"/>
  <c r="AD1742" i="1"/>
  <c r="AE1742" i="1" s="1"/>
  <c r="AD1016" i="1"/>
  <c r="AE1016" i="1" s="1"/>
  <c r="AD1944" i="1"/>
  <c r="AE1944" i="1" s="1"/>
  <c r="AD1458" i="1"/>
  <c r="AE1458" i="1" s="1"/>
  <c r="AD1887" i="1"/>
  <c r="AE1887" i="1" s="1"/>
  <c r="AD959" i="1"/>
  <c r="AE959" i="1" s="1"/>
  <c r="AD1425" i="1"/>
  <c r="AE1425" i="1" s="1"/>
  <c r="AD1901" i="1"/>
  <c r="AE1901" i="1" s="1"/>
  <c r="AD1516" i="1"/>
  <c r="AE1516" i="1" s="1"/>
  <c r="AD1001" i="1"/>
  <c r="AE1001" i="1" s="1"/>
  <c r="AD998" i="1"/>
  <c r="AE998" i="1" s="1"/>
  <c r="AD2085" i="1"/>
  <c r="AE2085" i="1" s="1"/>
  <c r="AD1166" i="1"/>
  <c r="AE1166" i="1" s="1"/>
  <c r="AD1186" i="1"/>
  <c r="AE1186" i="1" s="1"/>
  <c r="AD1418" i="1"/>
  <c r="AE1418" i="1" s="1"/>
  <c r="AD1010" i="1"/>
  <c r="AE1010" i="1" s="1"/>
  <c r="AD1134" i="1"/>
  <c r="AE1134" i="1" s="1"/>
  <c r="AD1787" i="1"/>
  <c r="AE1787" i="1" s="1"/>
  <c r="AD869" i="1"/>
  <c r="AE869" i="1" s="1"/>
  <c r="AD1171" i="1"/>
  <c r="AE1171" i="1" s="1"/>
  <c r="AD1925" i="1"/>
  <c r="AE1925" i="1" s="1"/>
  <c r="AD1361" i="1"/>
  <c r="AE1361" i="1" s="1"/>
  <c r="AD1005" i="1"/>
  <c r="AE1005" i="1" s="1"/>
  <c r="AD1197" i="1"/>
  <c r="AE1197" i="1" s="1"/>
  <c r="AD1112" i="1"/>
  <c r="AE1112" i="1" s="1"/>
  <c r="AD926" i="1"/>
  <c r="AE926" i="1" s="1"/>
  <c r="AD1317" i="1"/>
  <c r="AE1317" i="1" s="1"/>
  <c r="AD1819" i="1"/>
  <c r="AE1819" i="1" s="1"/>
  <c r="AD1667" i="1"/>
  <c r="AE1667" i="1" s="1"/>
  <c r="AD1194" i="1"/>
  <c r="AE1194" i="1" s="1"/>
  <c r="AD938" i="1"/>
  <c r="AE938" i="1" s="1"/>
  <c r="AD1376" i="1"/>
  <c r="AE1376" i="1" s="1"/>
  <c r="AD950" i="1"/>
  <c r="AE950" i="1" s="1"/>
  <c r="AD1455" i="1"/>
  <c r="AE1455" i="1" s="1"/>
  <c r="AD2177" i="1"/>
  <c r="AE2177" i="1" s="1"/>
  <c r="AD1341" i="1"/>
  <c r="AE1341" i="1" s="1"/>
  <c r="AD1701" i="1"/>
  <c r="AE1701" i="1" s="1"/>
  <c r="AD1159" i="1"/>
  <c r="AE1159" i="1" s="1"/>
  <c r="AD1658" i="1"/>
  <c r="AE1658" i="1" s="1"/>
  <c r="AD1729" i="1"/>
  <c r="AE1729" i="1" s="1"/>
  <c r="AD985" i="1"/>
  <c r="AE985" i="1" s="1"/>
  <c r="AD1466" i="1"/>
  <c r="AE1466" i="1" s="1"/>
  <c r="AD1878" i="1"/>
  <c r="AE1878" i="1" s="1"/>
  <c r="AD1959" i="1"/>
  <c r="AE1959" i="1" s="1"/>
  <c r="AD1804" i="1"/>
  <c r="AE1804" i="1" s="1"/>
  <c r="AD2158" i="1"/>
  <c r="AE2158" i="1" s="1"/>
  <c r="AD1619" i="1"/>
  <c r="AE1619" i="1" s="1"/>
  <c r="AD1448" i="1"/>
  <c r="AE1448" i="1" s="1"/>
  <c r="AD2192" i="1"/>
  <c r="AE2192" i="1" s="1"/>
  <c r="AD1513" i="1"/>
  <c r="AE1513" i="1" s="1"/>
  <c r="AD1799" i="1"/>
  <c r="AE1799" i="1" s="1"/>
  <c r="AD2059" i="1"/>
  <c r="AE2059" i="1" s="1"/>
  <c r="AD1433" i="1"/>
  <c r="AE1433" i="1" s="1"/>
  <c r="AD1309" i="1"/>
  <c r="AE1309" i="1" s="1"/>
  <c r="AD2034" i="1"/>
  <c r="AE2034" i="1" s="1"/>
  <c r="AD1050" i="1"/>
  <c r="AE1050" i="1" s="1"/>
  <c r="AD1754" i="1"/>
  <c r="AE1754" i="1" s="1"/>
  <c r="AD957" i="1"/>
  <c r="AE957" i="1" s="1"/>
  <c r="AD1244" i="1"/>
  <c r="AE1244" i="1" s="1"/>
  <c r="AD1218" i="1"/>
  <c r="AE1218" i="1" s="1"/>
  <c r="AD1670" i="1"/>
  <c r="AE1670" i="1" s="1"/>
  <c r="AD1807" i="1"/>
  <c r="AE1807" i="1" s="1"/>
  <c r="AD1143" i="1"/>
  <c r="AE1143" i="1" s="1"/>
  <c r="AD1396" i="1"/>
  <c r="AE1396" i="1" s="1"/>
  <c r="AD1024" i="1"/>
  <c r="AE1024" i="1" s="1"/>
  <c r="AD916" i="1"/>
  <c r="AE916" i="1" s="1"/>
  <c r="AD1500" i="1"/>
  <c r="AE1500" i="1" s="1"/>
  <c r="AD1296" i="1"/>
  <c r="AE1296" i="1" s="1"/>
  <c r="AD1653" i="1"/>
  <c r="AE1653" i="1" s="1"/>
  <c r="AD2004" i="1"/>
  <c r="AE2004" i="1" s="1"/>
  <c r="AD2099" i="1"/>
  <c r="AE2099" i="1" s="1"/>
  <c r="AD2137" i="1"/>
  <c r="AE2137" i="1" s="1"/>
  <c r="AD909" i="1"/>
  <c r="AE909" i="1" s="1"/>
  <c r="AD1420" i="1"/>
  <c r="AE1420" i="1" s="1"/>
  <c r="AD1854" i="1"/>
  <c r="AE1854" i="1" s="1"/>
  <c r="AD990" i="1"/>
  <c r="AE990" i="1" s="1"/>
  <c r="AD1604" i="1"/>
  <c r="AE1604" i="1" s="1"/>
  <c r="AD1497" i="1"/>
  <c r="AE1497" i="1" s="1"/>
  <c r="AD2077" i="1"/>
  <c r="AE2077" i="1" s="1"/>
  <c r="AD1300" i="1"/>
  <c r="AE1300" i="1" s="1"/>
  <c r="AD1721" i="1"/>
  <c r="AE1721" i="1" s="1"/>
  <c r="AD2102" i="1"/>
  <c r="AE2102" i="1" s="1"/>
  <c r="AD1961" i="1"/>
  <c r="AE1961" i="1" s="1"/>
  <c r="AD1426" i="1"/>
  <c r="AE1426" i="1" s="1"/>
  <c r="AD949" i="1"/>
  <c r="AE949" i="1" s="1"/>
  <c r="AD1221" i="1"/>
  <c r="AE1221" i="1" s="1"/>
  <c r="AD1624" i="1"/>
  <c r="AE1624" i="1" s="1"/>
  <c r="AD2015" i="1"/>
  <c r="AE2015" i="1" s="1"/>
  <c r="AD1817" i="1"/>
  <c r="AE1817" i="1" s="1"/>
  <c r="AD1064" i="1"/>
  <c r="AE1064" i="1" s="1"/>
  <c r="AD1174" i="1"/>
  <c r="AE1174" i="1" s="1"/>
  <c r="AD2301" i="1" l="1"/>
  <c r="AE2301" i="1" s="1"/>
  <c r="AD2348" i="1" l="1"/>
  <c r="AE2348" i="1" s="1"/>
  <c r="AD2240" i="1"/>
  <c r="AE2240" i="1" s="1"/>
  <c r="AD2347" i="1"/>
  <c r="AE2347" i="1" s="1"/>
  <c r="AD2305" i="1"/>
  <c r="AE2305" i="1" s="1"/>
  <c r="AD2219" i="1"/>
  <c r="AE2219" i="1" s="1"/>
  <c r="AD2351" i="1"/>
  <c r="AE2351" i="1" s="1"/>
  <c r="AD2361" i="1"/>
  <c r="AE2361" i="1" s="1"/>
  <c r="AD2254" i="1"/>
  <c r="AE2254" i="1" s="1"/>
  <c r="AD2223" i="1"/>
  <c r="AE2223" i="1" s="1"/>
  <c r="AD2235" i="1"/>
  <c r="AE2235" i="1" s="1"/>
  <c r="AD2354" i="1"/>
  <c r="AE2354" i="1" s="1"/>
  <c r="AD2243" i="1"/>
  <c r="AE2243" i="1" s="1"/>
  <c r="AD2209" i="1"/>
  <c r="AE2209" i="1" s="1"/>
  <c r="AD2322" i="1"/>
  <c r="AE2322" i="1" s="1"/>
  <c r="AD2227" i="1"/>
  <c r="AE2227" i="1" s="1"/>
  <c r="AD2262" i="1"/>
  <c r="AE2262" i="1" s="1"/>
  <c r="AD2222" i="1"/>
  <c r="AE2222" i="1" s="1"/>
  <c r="AD2279" i="1"/>
  <c r="AE2279" i="1" s="1"/>
  <c r="AD2534" i="1"/>
  <c r="AE2534" i="1" s="1"/>
  <c r="AD2275" i="1"/>
  <c r="AE2275" i="1" s="1"/>
  <c r="AD2470" i="1"/>
  <c r="AE2470" i="1" s="1"/>
  <c r="AD2323" i="1" l="1"/>
  <c r="AE2323" i="1" s="1"/>
  <c r="AD2423" i="1"/>
  <c r="AE2423" i="1" s="1"/>
  <c r="AD2304" i="1"/>
  <c r="AE2304" i="1" s="1"/>
  <c r="AD2657" i="1"/>
  <c r="AE2657" i="1" s="1"/>
  <c r="AD2376" i="1"/>
  <c r="AE2376" i="1" s="1"/>
  <c r="AD2341" i="1"/>
  <c r="AE2341" i="1" s="1"/>
  <c r="AD2267" i="1"/>
  <c r="AE2267" i="1" s="1"/>
  <c r="AD2218" i="1"/>
  <c r="AE2218" i="1" s="1"/>
  <c r="AD2250" i="1"/>
  <c r="AE2250" i="1" s="1"/>
  <c r="AD2264" i="1"/>
  <c r="AE2264" i="1" s="1"/>
  <c r="AD2307" i="1"/>
  <c r="AE2307" i="1" s="1"/>
  <c r="AD2221" i="1"/>
  <c r="AE2221" i="1" s="1"/>
  <c r="AD2329" i="1"/>
  <c r="AE2329" i="1" s="1"/>
  <c r="AD2318" i="1"/>
  <c r="AE2318" i="1" s="1"/>
  <c r="AD2276" i="1"/>
  <c r="AE2276" i="1" s="1"/>
  <c r="AD2208" i="1"/>
  <c r="AE2208" i="1" s="1"/>
  <c r="AD2245" i="1"/>
  <c r="AE2245" i="1" s="1"/>
  <c r="AD2321" i="1"/>
  <c r="AE2321" i="1" s="1"/>
  <c r="AD2269" i="1"/>
  <c r="AE2269" i="1" s="1"/>
  <c r="AD2358" i="1"/>
  <c r="AE2358" i="1" s="1"/>
  <c r="AD2284" i="1"/>
  <c r="AE2284" i="1" s="1"/>
  <c r="AD2203" i="1"/>
  <c r="AE2203" i="1" s="1"/>
  <c r="AD2314" i="1"/>
  <c r="AE2314" i="1" s="1"/>
  <c r="AD2643" i="1"/>
  <c r="AE2643" i="1" s="1"/>
  <c r="AD2449" i="1"/>
  <c r="AE2449" i="1" s="1"/>
  <c r="AD2297" i="1"/>
  <c r="AE2297" i="1" s="1"/>
  <c r="AD2359" i="1"/>
  <c r="AE2359" i="1" s="1"/>
  <c r="AD2328" i="1"/>
  <c r="AE2328" i="1" s="1"/>
  <c r="AD2369" i="1"/>
  <c r="AE2369" i="1" s="1"/>
  <c r="AD2231" i="1"/>
  <c r="AE2231" i="1" s="1"/>
  <c r="AD2293" i="1"/>
  <c r="AE2293" i="1" s="1"/>
  <c r="AD2204" i="1"/>
  <c r="AE2204" i="1" s="1"/>
  <c r="AD2349" i="1"/>
  <c r="AE2349" i="1" s="1"/>
  <c r="AD2302" i="1"/>
  <c r="AE2302" i="1" s="1"/>
  <c r="AD2368" i="1"/>
  <c r="AE2368" i="1" s="1"/>
  <c r="AD2247" i="1"/>
  <c r="AE2247" i="1" s="1"/>
  <c r="AD2312" i="1"/>
  <c r="AE2312" i="1" s="1"/>
  <c r="AD2210" i="1"/>
  <c r="AE2210" i="1" s="1"/>
  <c r="AD2255" i="1"/>
  <c r="AE2255" i="1" s="1"/>
  <c r="AD2272" i="1"/>
  <c r="AE2272" i="1" s="1"/>
  <c r="AD2335" i="1"/>
  <c r="AE2335" i="1" s="1"/>
  <c r="AD2199" i="1"/>
  <c r="AE2199" i="1" s="1"/>
  <c r="AD2295" i="1"/>
  <c r="AE2295" i="1" s="1"/>
  <c r="AD2350" i="1"/>
  <c r="AE2350" i="1" s="1"/>
  <c r="AD2337" i="1"/>
  <c r="AE2337" i="1" s="1"/>
  <c r="AD2355" i="1"/>
  <c r="AE2355" i="1" s="1"/>
  <c r="AD2280" i="1"/>
  <c r="AE2280" i="1" s="1"/>
  <c r="AD2288" i="1"/>
  <c r="AE2288" i="1" s="1"/>
  <c r="AD2338" i="1"/>
  <c r="AE2338" i="1" s="1"/>
  <c r="AD2373" i="1"/>
  <c r="AE2373" i="1" s="1"/>
  <c r="AD2225" i="1"/>
  <c r="AE2225" i="1" s="1"/>
  <c r="AD2281" i="1"/>
  <c r="AE2281" i="1" s="1"/>
  <c r="AD2568" i="1"/>
  <c r="AE2568" i="1" s="1"/>
  <c r="AD2252" i="1"/>
  <c r="AE2252" i="1" s="1"/>
  <c r="AD2352" i="1"/>
  <c r="AE2352" i="1" s="1"/>
  <c r="AD2299" i="1"/>
  <c r="AE2299" i="1" s="1"/>
  <c r="AD2205" i="1"/>
  <c r="AE2205" i="1" s="1"/>
  <c r="AD2303" i="1"/>
  <c r="AE2303" i="1" s="1"/>
  <c r="AD2283" i="1"/>
  <c r="AE2283" i="1" s="1"/>
  <c r="AD2340" i="1"/>
  <c r="AE2340" i="1" s="1"/>
  <c r="AD2211" i="1"/>
  <c r="AE2211" i="1" s="1"/>
  <c r="AD2379" i="1"/>
  <c r="AE2379" i="1" s="1"/>
  <c r="AD2226" i="1"/>
  <c r="AE2226" i="1" s="1"/>
  <c r="AD2680" i="1"/>
  <c r="AE2680" i="1" s="1"/>
  <c r="AD2232" i="1"/>
  <c r="AE2232" i="1" s="1"/>
  <c r="AD2213" i="1"/>
  <c r="AE2213" i="1" s="1"/>
  <c r="AD2277" i="1"/>
  <c r="AE2277" i="1" s="1"/>
  <c r="AD2237" i="1"/>
  <c r="AE2237" i="1" s="1"/>
  <c r="AD2346" i="1"/>
  <c r="AE2346" i="1" s="1"/>
  <c r="AD2333" i="1"/>
  <c r="AE2333" i="1" s="1"/>
  <c r="AD2382" i="1"/>
  <c r="AE2382" i="1" s="1"/>
  <c r="AD2273" i="1"/>
  <c r="AE2273" i="1" s="1"/>
  <c r="AD2342" i="1"/>
  <c r="AE2342" i="1" s="1"/>
  <c r="AD2215" i="1"/>
  <c r="AE2215" i="1" s="1"/>
  <c r="AD2431" i="1"/>
  <c r="AE2431" i="1" s="1"/>
  <c r="AD2289" i="1"/>
  <c r="AE2289" i="1" s="1"/>
  <c r="AD2282" i="1"/>
  <c r="AE2282" i="1" s="1"/>
  <c r="AD2238" i="1"/>
  <c r="AE2238" i="1" s="1"/>
  <c r="AD2266" i="1"/>
  <c r="AE2266" i="1" s="1"/>
  <c r="AD2311" i="1"/>
  <c r="AE2311" i="1" s="1"/>
  <c r="AD2270" i="1"/>
  <c r="AE2270" i="1" s="1"/>
  <c r="AD2724" i="1"/>
  <c r="AE2724" i="1" s="1"/>
  <c r="AD2278" i="1"/>
  <c r="AE2278" i="1" s="1"/>
  <c r="AD2242" i="1"/>
  <c r="AE2242" i="1" s="1"/>
  <c r="AD2372" i="1"/>
  <c r="AE2372" i="1" s="1"/>
  <c r="AD2330" i="1"/>
  <c r="AE2330" i="1" s="1"/>
  <c r="AD2315" i="1"/>
  <c r="AE2315" i="1" s="1"/>
  <c r="AD2327" i="1"/>
  <c r="AE2327" i="1" s="1"/>
  <c r="AD2229" i="1"/>
  <c r="AE2229" i="1" s="1"/>
  <c r="AD2228" i="1"/>
  <c r="AE2228" i="1" s="1"/>
  <c r="AD2249" i="1"/>
  <c r="AE2249" i="1" s="1"/>
  <c r="AD2320" i="1"/>
  <c r="AE2320" i="1" s="1"/>
  <c r="AD2202" i="1"/>
  <c r="AE2202" i="1" s="1"/>
  <c r="AD2291" i="1"/>
  <c r="AE2291" i="1" s="1"/>
  <c r="AD2399" i="1"/>
  <c r="AE2399" i="1" s="1"/>
  <c r="AD2224" i="1"/>
  <c r="AE2224" i="1" s="1"/>
  <c r="AD2285" i="1"/>
  <c r="AE2285" i="1" s="1"/>
  <c r="AD2400" i="1"/>
  <c r="AE2400" i="1" s="1"/>
  <c r="AD2526" i="1"/>
  <c r="AE2526" i="1" s="1"/>
  <c r="AD2383" i="1"/>
  <c r="AE2383" i="1" s="1"/>
  <c r="AD2239" i="1"/>
  <c r="AE2239" i="1" s="1"/>
  <c r="AD2236" i="1"/>
  <c r="AE2236" i="1" s="1"/>
  <c r="AD2438" i="1"/>
  <c r="AE2438" i="1" s="1"/>
  <c r="AD2407" i="1"/>
  <c r="AE2407" i="1" s="1"/>
  <c r="AD2220" i="1"/>
  <c r="AE2220" i="1" s="1"/>
  <c r="AD2325" i="1"/>
  <c r="AE2325" i="1" s="1"/>
  <c r="AD2201" i="1"/>
  <c r="AE2201" i="1" s="1"/>
  <c r="AD2453" i="1"/>
  <c r="AE2453" i="1" s="1"/>
  <c r="AD2331" i="1"/>
  <c r="AE2331" i="1" s="1"/>
  <c r="AD2733" i="1"/>
  <c r="AE2733" i="1" s="1"/>
  <c r="AD2253" i="1"/>
  <c r="AE2253" i="1" s="1"/>
  <c r="AD2374" i="1"/>
  <c r="AE2374" i="1" s="1"/>
  <c r="AD2233" i="1"/>
  <c r="AE2233" i="1" s="1"/>
  <c r="AD2198" i="1"/>
  <c r="AE2198" i="1" s="1"/>
  <c r="AD2316" i="1"/>
  <c r="AE2316" i="1" s="1"/>
  <c r="AD2375" i="1"/>
  <c r="AE2375" i="1" s="1"/>
  <c r="AD2287" i="1"/>
  <c r="AE2287" i="1" s="1"/>
  <c r="AD2317" i="1"/>
  <c r="AE2317" i="1" s="1"/>
  <c r="AD2294" i="1"/>
  <c r="AE2294" i="1" s="1"/>
  <c r="AD2336" i="1"/>
  <c r="AE2336" i="1" s="1"/>
  <c r="AD2710" i="1"/>
  <c r="AE2710" i="1" s="1"/>
  <c r="AD2491" i="1"/>
  <c r="AE2491" i="1" s="1"/>
  <c r="AD2698" i="1"/>
  <c r="AE2698" i="1" s="1"/>
  <c r="AD2468" i="1"/>
  <c r="AE2468" i="1" s="1"/>
  <c r="AD2362" i="1"/>
  <c r="AE2362" i="1" s="1"/>
  <c r="AD2370" i="1"/>
  <c r="AE2370" i="1" s="1"/>
  <c r="AD2381" i="1"/>
  <c r="AE2381" i="1" s="1"/>
  <c r="AD2313" i="1"/>
  <c r="AE2313" i="1" s="1"/>
  <c r="AD2332" i="1"/>
  <c r="AE2332" i="1" s="1"/>
  <c r="AD2268" i="1"/>
  <c r="AE2268" i="1" s="1"/>
  <c r="AD2197" i="1"/>
  <c r="AE2197" i="1" s="1"/>
  <c r="AD2260" i="1"/>
  <c r="AE2260" i="1" s="1"/>
  <c r="AD2256" i="1"/>
  <c r="AE2256" i="1" s="1"/>
  <c r="AD2344" i="1"/>
  <c r="AE2344" i="1" s="1"/>
  <c r="AD2217" i="1"/>
  <c r="AE2217" i="1" s="1"/>
  <c r="AD2364" i="1"/>
  <c r="AE2364" i="1" s="1"/>
  <c r="AD2443" i="1"/>
  <c r="AE2443" i="1" s="1"/>
  <c r="AD2251" i="1"/>
  <c r="AE2251" i="1" s="1"/>
  <c r="AD2263" i="1"/>
  <c r="AE2263" i="1" s="1"/>
  <c r="AD2309" i="1"/>
  <c r="AE2309" i="1" s="1"/>
  <c r="AD2378" i="1"/>
  <c r="AE2378" i="1" s="1"/>
  <c r="AD2365" i="1"/>
  <c r="AE2365" i="1" s="1"/>
  <c r="AD2207" i="1"/>
  <c r="AE2207" i="1" s="1"/>
  <c r="AD2703" i="1"/>
  <c r="AE2703" i="1" s="1"/>
  <c r="AD2306" i="1"/>
  <c r="AE2306" i="1" s="1"/>
  <c r="AD2214" i="1"/>
  <c r="AE2214" i="1" s="1"/>
  <c r="AD2259" i="1"/>
  <c r="AE2259" i="1" s="1"/>
  <c r="AD2286" i="1"/>
  <c r="AE2286" i="1" s="1"/>
  <c r="AD2246" i="1"/>
  <c r="AE2246" i="1" s="1"/>
  <c r="AD2343" i="1"/>
  <c r="AE2343" i="1" s="1"/>
  <c r="AD2541" i="1"/>
  <c r="AE2541" i="1" s="1"/>
  <c r="AD2377" i="1"/>
  <c r="AE2377" i="1" s="1"/>
  <c r="AD2308" i="1"/>
  <c r="AE2308" i="1" s="1"/>
  <c r="AD2258" i="1"/>
  <c r="AE2258" i="1" s="1"/>
  <c r="AD2298" i="1"/>
  <c r="AE2298" i="1" s="1"/>
  <c r="AD2212" i="1"/>
  <c r="AE2212" i="1" s="1"/>
  <c r="AD2265" i="1"/>
  <c r="AE2265" i="1" s="1"/>
  <c r="AD2360" i="1"/>
  <c r="AE2360" i="1" s="1"/>
  <c r="AD2539" i="1"/>
  <c r="AE2539" i="1" s="1"/>
  <c r="AD2371" i="1"/>
  <c r="AE2371" i="1" s="1"/>
  <c r="AD2200" i="1"/>
  <c r="AE2200" i="1" s="1"/>
  <c r="AD2324" i="1"/>
  <c r="AE2324" i="1" s="1"/>
  <c r="AD2463" i="1"/>
  <c r="AE2463" i="1" s="1"/>
  <c r="AD2421" i="1"/>
  <c r="AE2421" i="1" s="1"/>
  <c r="AD2292" i="1"/>
  <c r="AE2292" i="1" s="1"/>
  <c r="AD2444" i="1"/>
  <c r="AE2444" i="1" s="1"/>
  <c r="AD2366" i="1"/>
  <c r="AE2366" i="1" s="1"/>
  <c r="AD2598" i="1"/>
  <c r="AE2598" i="1" s="1"/>
  <c r="AD2300" i="1"/>
  <c r="AE2300" i="1" s="1"/>
  <c r="AD2363" i="1"/>
  <c r="AE2363" i="1" s="1"/>
  <c r="AD2326" i="1"/>
  <c r="AE2326" i="1" s="1"/>
  <c r="AD2319" i="1"/>
  <c r="AE2319" i="1" s="1"/>
  <c r="AD2334" i="1"/>
  <c r="AE2334" i="1" s="1"/>
  <c r="AD2296" i="1"/>
  <c r="AE2296" i="1" s="1"/>
  <c r="AD2234" i="1"/>
  <c r="AE2234" i="1" s="1"/>
  <c r="AD2274" i="1"/>
  <c r="AE2274" i="1" s="1"/>
  <c r="AD2525" i="1"/>
  <c r="AE2525" i="1" s="1"/>
  <c r="AD2523" i="1"/>
  <c r="AE2523" i="1" s="1"/>
  <c r="AD2595" i="1" l="1"/>
  <c r="AE2595" i="1" s="1"/>
  <c r="AD2565" i="1"/>
  <c r="AE2565" i="1" s="1"/>
  <c r="AD2587" i="1"/>
  <c r="AE2587" i="1" s="1"/>
  <c r="AD2601" i="1"/>
  <c r="AE2601" i="1" s="1"/>
  <c r="AD2469" i="1"/>
  <c r="AE2469" i="1" s="1"/>
  <c r="AD2458" i="1"/>
  <c r="AE2458" i="1" s="1"/>
  <c r="AD2731" i="1"/>
  <c r="AE2731" i="1" s="1"/>
  <c r="AD2593" i="1"/>
  <c r="AE2593" i="1" s="1"/>
  <c r="AD2557" i="1"/>
  <c r="AE2557" i="1" s="1"/>
  <c r="AD2494" i="1"/>
  <c r="AE2494" i="1" s="1"/>
  <c r="AD2398" i="1"/>
  <c r="AE2398" i="1" s="1"/>
  <c r="AD2472" i="1"/>
  <c r="AE2472" i="1" s="1"/>
  <c r="AD2717" i="1"/>
  <c r="AE2717" i="1" s="1"/>
  <c r="AD2433" i="1"/>
  <c r="AE2433" i="1" s="1"/>
  <c r="AD2575" i="1"/>
  <c r="AE2575" i="1" s="1"/>
  <c r="AD2586" i="1"/>
  <c r="AE2586" i="1" s="1"/>
  <c r="AD2605" i="1"/>
  <c r="AE2605" i="1" s="1"/>
  <c r="AD2419" i="1"/>
  <c r="AE2419" i="1" s="1"/>
  <c r="AD2464" i="1"/>
  <c r="AE2464" i="1" s="1"/>
  <c r="AD2616" i="1"/>
  <c r="AE2616" i="1" s="1"/>
  <c r="AD2385" i="1"/>
  <c r="AE2385" i="1" s="1"/>
  <c r="AD2424" i="1"/>
  <c r="AE2424" i="1" s="1"/>
  <c r="AD2512" i="1"/>
  <c r="AE2512" i="1" s="1"/>
  <c r="AD2727" i="1"/>
  <c r="AE2727" i="1" s="1"/>
  <c r="AD2594" i="1"/>
  <c r="AE2594" i="1" s="1"/>
  <c r="AD2615" i="1"/>
  <c r="AE2615" i="1" s="1"/>
  <c r="AD2486" i="1"/>
  <c r="AE2486" i="1" s="1"/>
  <c r="AD2617" i="1"/>
  <c r="AE2617" i="1" s="1"/>
  <c r="AD2520" i="1"/>
  <c r="AE2520" i="1" s="1"/>
  <c r="AD2649" i="1"/>
  <c r="AE2649" i="1" s="1"/>
  <c r="AD2535" i="1"/>
  <c r="AE2535" i="1" s="1"/>
  <c r="AD2723" i="1"/>
  <c r="AE2723" i="1" s="1"/>
  <c r="AD2478" i="1"/>
  <c r="AE2478" i="1" s="1"/>
  <c r="AD2482" i="1"/>
  <c r="AE2482" i="1" s="1"/>
  <c r="AD2462" i="1"/>
  <c r="AE2462" i="1" s="1"/>
  <c r="AD2701" i="1"/>
  <c r="AE2701" i="1" s="1"/>
  <c r="AD2722" i="1"/>
  <c r="AE2722" i="1" s="1"/>
  <c r="AD2576" i="1"/>
  <c r="AE2576" i="1" s="1"/>
  <c r="AD2562" i="1"/>
  <c r="AE2562" i="1" s="1"/>
  <c r="AD2592" i="1"/>
  <c r="AE2592" i="1" s="1"/>
  <c r="AD2506" i="1"/>
  <c r="AE2506" i="1" s="1"/>
  <c r="AD2513" i="1"/>
  <c r="AE2513" i="1" s="1"/>
  <c r="AD2674" i="1"/>
  <c r="AE2674" i="1" s="1"/>
  <c r="AD2658" i="1"/>
  <c r="AE2658" i="1" s="1"/>
  <c r="AD2403" i="1"/>
  <c r="AE2403" i="1" s="1"/>
  <c r="AD2656" i="1"/>
  <c r="AE2656" i="1" s="1"/>
  <c r="AD2597" i="1"/>
  <c r="AE2597" i="1" s="1"/>
  <c r="AD2726" i="1"/>
  <c r="AE2726" i="1" s="1"/>
  <c r="AD2686" i="1"/>
  <c r="AE2686" i="1" s="1"/>
  <c r="AD2517" i="1"/>
  <c r="AE2517" i="1" s="1"/>
  <c r="AD2555" i="1"/>
  <c r="AE2555" i="1" s="1"/>
  <c r="AD2619" i="1"/>
  <c r="AE2619" i="1" s="1"/>
  <c r="AD2395" i="1"/>
  <c r="AE2395" i="1" s="1"/>
  <c r="AD2711" i="1"/>
  <c r="AE2711" i="1" s="1"/>
  <c r="AD2397" i="1"/>
  <c r="AE2397" i="1" s="1"/>
  <c r="AD2408" i="1"/>
  <c r="AE2408" i="1" s="1"/>
  <c r="AD2389" i="1"/>
  <c r="AE2389" i="1" s="1"/>
  <c r="AD2664" i="1"/>
  <c r="AE2664" i="1" s="1"/>
  <c r="AD2665" i="1"/>
  <c r="AE2665" i="1" s="1"/>
  <c r="AD2416" i="1"/>
  <c r="AE2416" i="1" s="1"/>
  <c r="AD2591" i="1"/>
  <c r="AE2591" i="1" s="1"/>
  <c r="AD2589" i="1"/>
  <c r="AE2589" i="1" s="1"/>
  <c r="AD2569" i="1"/>
  <c r="AE2569" i="1" s="1"/>
  <c r="AD2696" i="1"/>
  <c r="AE2696" i="1" s="1"/>
  <c r="AD2422" i="1"/>
  <c r="AE2422" i="1" s="1"/>
  <c r="AD2552" i="1"/>
  <c r="AE2552" i="1" s="1"/>
  <c r="AD2459" i="1"/>
  <c r="AE2459" i="1" s="1"/>
  <c r="AD2504" i="1"/>
  <c r="AE2504" i="1" s="1"/>
  <c r="AD2477" i="1"/>
  <c r="AE2477" i="1" s="1"/>
  <c r="AD2618" i="1"/>
  <c r="AE2618" i="1" s="1"/>
  <c r="AD2682" i="1"/>
  <c r="AE2682" i="1" s="1"/>
  <c r="AD2702" i="1"/>
  <c r="AE2702" i="1" s="1"/>
  <c r="AD2474" i="1"/>
  <c r="AE2474" i="1" s="1"/>
  <c r="AD2690" i="1"/>
  <c r="AE2690" i="1" s="1"/>
  <c r="AD2466" i="1"/>
  <c r="AE2466" i="1" s="1"/>
  <c r="AD2633" i="1"/>
  <c r="AE2633" i="1" s="1"/>
  <c r="AD2570" i="1"/>
  <c r="AE2570" i="1" s="1"/>
  <c r="AD2712" i="1"/>
  <c r="AE2712" i="1" s="1"/>
  <c r="AD2653" i="1"/>
  <c r="AE2653" i="1" s="1"/>
  <c r="AD2718" i="1"/>
  <c r="AE2718" i="1" s="1"/>
  <c r="AD2503" i="1"/>
  <c r="AE2503" i="1" s="1"/>
  <c r="AD2550" i="1"/>
  <c r="AE2550" i="1" s="1"/>
  <c r="AD2529" i="1"/>
  <c r="AE2529" i="1" s="1"/>
  <c r="AD2581" i="1"/>
  <c r="AE2581" i="1" s="1"/>
  <c r="AD2636" i="1"/>
  <c r="AE2636" i="1" s="1"/>
  <c r="AD2671" i="1"/>
  <c r="AE2671" i="1" s="1"/>
  <c r="AD2450" i="1"/>
  <c r="AE2450" i="1" s="1"/>
  <c r="AD2401" i="1"/>
  <c r="AE2401" i="1" s="1"/>
  <c r="AD2410" i="1"/>
  <c r="AE2410" i="1" s="1"/>
  <c r="AD2554" i="1"/>
  <c r="AE2554" i="1" s="1"/>
  <c r="AD2623" i="1"/>
  <c r="AE2623" i="1" s="1"/>
  <c r="AD2530" i="1"/>
  <c r="AE2530" i="1" s="1"/>
  <c r="AD2396" i="1"/>
  <c r="AE2396" i="1" s="1"/>
  <c r="AD2427" i="1"/>
  <c r="AE2427" i="1" s="1"/>
  <c r="AD2544" i="1"/>
  <c r="AE2544" i="1" s="1"/>
  <c r="AD2392" i="1"/>
  <c r="AE2392" i="1" s="1"/>
  <c r="AD2655" i="1"/>
  <c r="AE2655" i="1" s="1"/>
  <c r="AD2622" i="1"/>
  <c r="AE2622" i="1" s="1"/>
  <c r="AD2447" i="1"/>
  <c r="AE2447" i="1" s="1"/>
  <c r="AD2386" i="1"/>
  <c r="AE2386" i="1" s="1"/>
  <c r="AD2662" i="1"/>
  <c r="AE2662" i="1" s="1"/>
  <c r="AD2479" i="1"/>
  <c r="AE2479" i="1" s="1"/>
  <c r="AD2543" i="1"/>
  <c r="AE2543" i="1" s="1"/>
  <c r="AD2551" i="1"/>
  <c r="AE2551" i="1" s="1"/>
  <c r="AD2498" i="1"/>
  <c r="AE2498" i="1" s="1"/>
  <c r="AD2484" i="1"/>
  <c r="AE2484" i="1" s="1"/>
  <c r="AD2448" i="1"/>
  <c r="AE2448" i="1" s="1"/>
  <c r="AD2654" i="1"/>
  <c r="AE2654" i="1" s="1"/>
  <c r="AD2547" i="1"/>
  <c r="AE2547" i="1" s="1"/>
  <c r="AD2609" i="1"/>
  <c r="AE2609" i="1" s="1"/>
  <c r="AD2437" i="1"/>
  <c r="AE2437" i="1" s="1"/>
  <c r="AD2527" i="1"/>
  <c r="AE2527" i="1" s="1"/>
  <c r="AD2573" i="1"/>
  <c r="AE2573" i="1" s="1"/>
  <c r="AD2577" i="1"/>
  <c r="AE2577" i="1" s="1"/>
  <c r="AD2611" i="1"/>
  <c r="AE2611" i="1" s="1"/>
  <c r="AD2515" i="1"/>
  <c r="AE2515" i="1" s="1"/>
  <c r="AD2721" i="1"/>
  <c r="AE2721" i="1" s="1"/>
  <c r="AD2435" i="1"/>
  <c r="AE2435" i="1" s="1"/>
  <c r="AD2532" i="1"/>
  <c r="AE2532" i="1" s="1"/>
  <c r="AD2720" i="1"/>
  <c r="AE2720" i="1" s="1"/>
  <c r="AD2582" i="1"/>
  <c r="AE2582" i="1" s="1"/>
  <c r="AD2492" i="1"/>
  <c r="AE2492" i="1" s="1"/>
  <c r="AD2388" i="1"/>
  <c r="AE2388" i="1" s="1"/>
  <c r="AD2599" i="1"/>
  <c r="AE2599" i="1" s="1"/>
  <c r="AD2516" i="1"/>
  <c r="AE2516" i="1" s="1"/>
  <c r="AD2606" i="1"/>
  <c r="AE2606" i="1" s="1"/>
  <c r="AD2536" i="1"/>
  <c r="AE2536" i="1" s="1"/>
  <c r="AD2734" i="1"/>
  <c r="AE2734" i="1" s="1"/>
  <c r="AD2620" i="1"/>
  <c r="AE2620" i="1" s="1"/>
  <c r="AD2628" i="1"/>
  <c r="AE2628" i="1" s="1"/>
  <c r="AD2639" i="1"/>
  <c r="AE2639" i="1" s="1"/>
  <c r="AD2559" i="1"/>
  <c r="AE2559" i="1" s="1"/>
  <c r="AD2732" i="1"/>
  <c r="AE2732" i="1" s="1"/>
  <c r="AD2666" i="1"/>
  <c r="AE2666" i="1" s="1"/>
  <c r="AD2509" i="1"/>
  <c r="AE2509" i="1" s="1"/>
  <c r="AD2675" i="1"/>
  <c r="AE2675" i="1" s="1"/>
  <c r="AD2663" i="1"/>
  <c r="AE2663" i="1" s="1"/>
  <c r="AD2590" i="1"/>
  <c r="AE2590" i="1" s="1"/>
  <c r="AD2467" i="1"/>
  <c r="AE2467" i="1" s="1"/>
  <c r="AD2688" i="1"/>
  <c r="AE2688" i="1" s="1"/>
  <c r="AD2417" i="1"/>
  <c r="AE2417" i="1" s="1"/>
  <c r="AD2402" i="1"/>
  <c r="AE2402" i="1" s="1"/>
  <c r="AD2648" i="1"/>
  <c r="AE2648" i="1" s="1"/>
  <c r="AD2667" i="1"/>
  <c r="AE2667" i="1" s="1"/>
  <c r="AD2538" i="1"/>
  <c r="AE2538" i="1" s="1"/>
  <c r="AD2404" i="1"/>
  <c r="AE2404" i="1" s="1"/>
  <c r="AD2418" i="1"/>
  <c r="AE2418" i="1" s="1"/>
  <c r="AD2488" i="1"/>
  <c r="AE2488" i="1" s="1"/>
  <c r="AD2442" i="1"/>
  <c r="AE2442" i="1" s="1"/>
  <c r="AD2584" i="1"/>
  <c r="AE2584" i="1" s="1"/>
  <c r="AD2645" i="1"/>
  <c r="AE2645" i="1" s="1"/>
  <c r="AD2629" i="1"/>
  <c r="AE2629" i="1" s="1"/>
  <c r="AD2625" i="1"/>
  <c r="AE2625" i="1" s="1"/>
  <c r="AD2497" i="1"/>
  <c r="AE2497" i="1" s="1"/>
  <c r="AD2715" i="1"/>
  <c r="AE2715" i="1" s="1"/>
  <c r="AD2638" i="1"/>
  <c r="AE2638" i="1" s="1"/>
  <c r="AD2563" i="1"/>
  <c r="AE2563" i="1" s="1"/>
  <c r="AD2580" i="1"/>
  <c r="AE2580" i="1" s="1"/>
  <c r="AD2626" i="1"/>
  <c r="AE2626" i="1" s="1"/>
  <c r="AD2567" i="1"/>
  <c r="AE2567" i="1" s="1"/>
  <c r="AD2678" i="1"/>
  <c r="AE2678" i="1" s="1"/>
  <c r="AD2691" i="1"/>
  <c r="AE2691" i="1" s="1"/>
  <c r="AD2518" i="1"/>
  <c r="AE2518" i="1" s="1"/>
  <c r="AD2511" i="1"/>
  <c r="AE2511" i="1" s="1"/>
  <c r="AD2706" i="1"/>
  <c r="AE2706" i="1" s="1"/>
  <c r="AD2452" i="1"/>
  <c r="AE2452" i="1" s="1"/>
  <c r="AD2630" i="1"/>
  <c r="AE2630" i="1" s="1"/>
  <c r="AD2496" i="1"/>
  <c r="AE2496" i="1" s="1"/>
  <c r="AD2641" i="1"/>
  <c r="AE2641" i="1" s="1"/>
  <c r="AD2564" i="1"/>
  <c r="AE2564" i="1" s="1"/>
  <c r="AD2640" i="1"/>
  <c r="AE2640" i="1" s="1"/>
  <c r="AD2670" i="1"/>
  <c r="AE2670" i="1" s="1"/>
  <c r="AD2460" i="1"/>
  <c r="AE2460" i="1" s="1"/>
  <c r="AD2637" i="1"/>
  <c r="AE2637" i="1" s="1"/>
  <c r="AD2451" i="1"/>
  <c r="AE2451" i="1" s="1"/>
  <c r="AD2485" i="1"/>
  <c r="AE2485" i="1" s="1"/>
  <c r="AD2556" i="1"/>
  <c r="AE2556" i="1" s="1"/>
  <c r="AD2735" i="1"/>
  <c r="AE2735" i="1" s="1"/>
  <c r="AD2522" i="1"/>
  <c r="AE2522" i="1" s="1"/>
  <c r="AD2446" i="1"/>
  <c r="AE2446" i="1" s="1"/>
  <c r="AD2489" i="1"/>
  <c r="AE2489" i="1" s="1"/>
  <c r="AD2542" i="1"/>
  <c r="AE2542" i="1" s="1"/>
  <c r="AD2709" i="1"/>
  <c r="AE2709" i="1" s="1"/>
  <c r="AD2426" i="1"/>
  <c r="AE2426" i="1" s="1"/>
  <c r="AD2528" i="1"/>
  <c r="AE2528" i="1" s="1"/>
  <c r="AD2409" i="1"/>
  <c r="AE2409" i="1" s="1"/>
  <c r="AD2476" i="1"/>
  <c r="AE2476" i="1" s="1"/>
  <c r="AD2572" i="1"/>
  <c r="AE2572" i="1" s="1"/>
  <c r="AD2635" i="1"/>
  <c r="AE2635" i="1" s="1"/>
  <c r="AD2412" i="1"/>
  <c r="AE2412" i="1" s="1"/>
  <c r="AD2708" i="1"/>
  <c r="AE2708" i="1" s="1"/>
  <c r="AD2612" i="1"/>
  <c r="AE2612" i="1" s="1"/>
  <c r="AD2647" i="1"/>
  <c r="AE2647" i="1" s="1"/>
  <c r="AD2473" i="1"/>
  <c r="AE2473" i="1" s="1"/>
  <c r="AD2428" i="1"/>
  <c r="AE2428" i="1" s="1"/>
  <c r="AD2695" i="1"/>
  <c r="AE2695" i="1" s="1"/>
  <c r="AD2495" i="1"/>
  <c r="AE2495" i="1" s="1"/>
  <c r="AD2393" i="1"/>
  <c r="AE2393" i="1" s="1"/>
  <c r="AD2553" i="1"/>
  <c r="AE2553" i="1" s="1"/>
  <c r="AD2487" i="1"/>
  <c r="AE2487" i="1" s="1"/>
  <c r="AD2604" i="1"/>
  <c r="AE2604" i="1" s="1"/>
  <c r="AD2430" i="1"/>
  <c r="AE2430" i="1" s="1"/>
  <c r="AD2514" i="1"/>
  <c r="AE2514" i="1" s="1"/>
  <c r="AD2524" i="1"/>
  <c r="AE2524" i="1" s="1"/>
  <c r="AD2673" i="1"/>
  <c r="AE2673" i="1" s="1"/>
  <c r="AD2602" i="1"/>
  <c r="AE2602" i="1" s="1"/>
  <c r="AD2558" i="1"/>
  <c r="AE2558" i="1" s="1"/>
  <c r="AD2505" i="1"/>
  <c r="AE2505" i="1" s="1"/>
  <c r="AD2531" i="1"/>
  <c r="AE2531" i="1" s="1"/>
  <c r="AD2415" i="1"/>
  <c r="AE2415" i="1" s="1"/>
  <c r="AD2425" i="1"/>
  <c r="AE2425" i="1" s="1"/>
  <c r="AD2440" i="1"/>
  <c r="AE2440" i="1" s="1"/>
  <c r="AD2697" i="1"/>
  <c r="AE2697" i="1" s="1"/>
  <c r="AD2502" i="1"/>
  <c r="AE2502" i="1" s="1"/>
  <c r="AD2613" i="1"/>
  <c r="AE2613" i="1" s="1"/>
  <c r="AD2571" i="1"/>
  <c r="AE2571" i="1" s="1"/>
  <c r="AD2676" i="1"/>
  <c r="AE2676" i="1" s="1"/>
  <c r="AD2406" i="1"/>
  <c r="AE2406" i="1" s="1"/>
  <c r="AD2687" i="1"/>
  <c r="AE2687" i="1" s="1"/>
  <c r="AD2684" i="1"/>
  <c r="AE2684" i="1" s="1"/>
  <c r="AD2387" i="1"/>
  <c r="AE2387" i="1" s="1"/>
  <c r="AD2583" i="1"/>
  <c r="AE2583" i="1" s="1"/>
  <c r="AD2644" i="1"/>
  <c r="AE2644" i="1" s="1"/>
  <c r="AD2540" i="1"/>
  <c r="AE2540" i="1" s="1"/>
  <c r="AD2455" i="1"/>
  <c r="AE2455" i="1" s="1"/>
  <c r="AD2672" i="1"/>
  <c r="AE2672" i="1" s="1"/>
  <c r="AD2659" i="1"/>
  <c r="AE2659" i="1" s="1"/>
  <c r="AD2465" i="1"/>
  <c r="AE2465" i="1" s="1"/>
  <c r="AD2439" i="1"/>
  <c r="AE2439" i="1" s="1"/>
  <c r="AD2736" i="1"/>
  <c r="AE2736" i="1" s="1"/>
  <c r="AD2414" i="1"/>
  <c r="AE2414" i="1" s="1"/>
  <c r="AD2521" i="1"/>
  <c r="AE2521" i="1" s="1"/>
  <c r="AD2660" i="1"/>
  <c r="AE2660" i="1" s="1"/>
  <c r="AD2650" i="1"/>
  <c r="AE2650" i="1" s="1"/>
  <c r="AD2614" i="1"/>
  <c r="AE2614" i="1" s="1"/>
  <c r="AD2537" i="1"/>
  <c r="AE2537" i="1" s="1"/>
  <c r="AD2420" i="1"/>
  <c r="AE2420" i="1" s="1"/>
  <c r="AD2561" i="1"/>
  <c r="AE2561" i="1" s="1"/>
  <c r="AD2445" i="1"/>
  <c r="AE2445" i="1" s="1"/>
  <c r="AD2692" i="1"/>
  <c r="AE2692" i="1" s="1"/>
  <c r="AD2713" i="1"/>
  <c r="AE2713" i="1" s="1"/>
  <c r="AD2519" i="1"/>
  <c r="AE2519" i="1" s="1"/>
  <c r="AD2441" i="1"/>
  <c r="AE2441" i="1" s="1"/>
  <c r="AD2689" i="1"/>
  <c r="AE2689" i="1" s="1"/>
  <c r="AD2608" i="1"/>
  <c r="AE2608" i="1" s="1"/>
  <c r="AD2560" i="1"/>
  <c r="AE2560" i="1" s="1"/>
  <c r="AD2457" i="1"/>
  <c r="AE2457" i="1" s="1"/>
  <c r="AD2475" i="1"/>
  <c r="AE2475" i="1" s="1"/>
  <c r="AD2483" i="1"/>
  <c r="AE2483" i="1" s="1"/>
  <c r="AD2596" i="1"/>
  <c r="AE2596" i="1" s="1"/>
  <c r="AD2632" i="1"/>
  <c r="AE2632" i="1" s="1"/>
  <c r="AD2574" i="1"/>
  <c r="AE2574" i="1" s="1"/>
  <c r="AD2501" i="1"/>
  <c r="AE2501" i="1" s="1"/>
  <c r="AD2499" i="1"/>
  <c r="AE2499" i="1" s="1"/>
  <c r="AD2432" i="1"/>
  <c r="AE2432" i="1" s="1"/>
  <c r="AD2490" i="1"/>
  <c r="AE2490" i="1" s="1"/>
  <c r="AD2607" i="1"/>
  <c r="AE2607" i="1" s="1"/>
  <c r="AD2436" i="1"/>
  <c r="AE2436" i="1" s="1"/>
  <c r="AD2429" i="1"/>
  <c r="AE2429" i="1" s="1"/>
  <c r="AD2651" i="1"/>
  <c r="AE2651" i="1" s="1"/>
  <c r="AD2454" i="1"/>
  <c r="AE2454" i="1" s="1"/>
  <c r="AD2677" i="1"/>
  <c r="AE2677" i="1" s="1"/>
  <c r="AD2500" i="1"/>
  <c r="AE2500" i="1" s="1"/>
  <c r="AD2652" i="1"/>
  <c r="AE2652" i="1" s="1"/>
  <c r="AD2679" i="1"/>
  <c r="AE2679" i="1" s="1"/>
  <c r="AD2510" i="1"/>
  <c r="AE2510" i="1" s="1"/>
  <c r="AD2642" i="1"/>
  <c r="AE2642" i="1" s="1"/>
  <c r="AD2585" i="1"/>
  <c r="AE2585" i="1" s="1"/>
  <c r="AD2588" i="1"/>
  <c r="AE2588" i="1" s="1"/>
  <c r="AD2548" i="1"/>
  <c r="AE2548" i="1" s="1"/>
  <c r="AD2480" i="1"/>
  <c r="AE2480" i="1" s="1"/>
  <c r="AD2725" i="1"/>
  <c r="AE2725" i="1" s="1"/>
  <c r="AD2624" i="1"/>
  <c r="AE2624" i="1" s="1"/>
  <c r="AD2661" i="1"/>
  <c r="AE2661" i="1" s="1"/>
  <c r="AD2471" i="1"/>
  <c r="AE2471" i="1" s="1"/>
  <c r="AD2646" i="1"/>
  <c r="AE2646" i="1" s="1"/>
  <c r="AD2634" i="1"/>
  <c r="AE2634" i="1" s="1"/>
  <c r="AD2627" i="1"/>
  <c r="AE2627" i="1" s="1"/>
  <c r="AD2545" i="1"/>
  <c r="AE2545" i="1" s="1"/>
  <c r="AD2405" i="1"/>
  <c r="AE2405" i="1" s="1"/>
  <c r="AD2730" i="1"/>
  <c r="AE2730" i="1" s="1"/>
  <c r="AA2" i="1" l="1"/>
  <c r="AD2" i="1" l="1"/>
  <c r="AE2" i="1" s="1"/>
</calcChain>
</file>

<file path=xl/sharedStrings.xml><?xml version="1.0" encoding="utf-8"?>
<sst xmlns="http://schemas.openxmlformats.org/spreadsheetml/2006/main" count="82285" uniqueCount="15847">
  <si>
    <t>id</t>
  </si>
  <si>
    <t>organization_id</t>
  </si>
  <si>
    <t>tenant_id</t>
  </si>
  <si>
    <t>property_id</t>
  </si>
  <si>
    <t>apartment_id</t>
  </si>
  <si>
    <t>bed_id</t>
  </si>
  <si>
    <t>invoice_number</t>
  </si>
  <si>
    <t>invoice_date</t>
  </si>
  <si>
    <t>due_date</t>
  </si>
  <si>
    <t>rent_amount</t>
  </si>
  <si>
    <t>electricity_amount</t>
  </si>
  <si>
    <t>other_charges</t>
  </si>
  <si>
    <t>total_amount</t>
  </si>
  <si>
    <t>status</t>
  </si>
  <si>
    <t>created_at</t>
  </si>
  <si>
    <t>late_fee</t>
  </si>
  <si>
    <t>locked</t>
  </si>
  <si>
    <t>billing_month</t>
  </si>
  <si>
    <t>amount_paid</t>
  </si>
  <si>
    <t>balance</t>
  </si>
  <si>
    <t>allotment_id</t>
  </si>
  <si>
    <t>00049b88-8f02-44a9-9553-ff2050129b72</t>
  </si>
  <si>
    <t>00000000-0000-0000-0000-000000000001</t>
  </si>
  <si>
    <t>6ce637bf-a5e4-da07-b2a7-e56253fe17bd</t>
  </si>
  <si>
    <t>5dda0b14-713b-46d0-a6ce-a7a33a2fb6f9</t>
  </si>
  <si>
    <t>0a839c14-2a88-9896-c2f2-8d51fe610405</t>
  </si>
  <si>
    <t>19becc73-ba94-4a59-e2ef-19d1d342aee3</t>
  </si>
  <si>
    <t>VISTA/25-26/03/00116</t>
  </si>
  <si>
    <t>pending</t>
  </si>
  <si>
    <t>2026-03-24 16:51:11.036709+00</t>
  </si>
  <si>
    <t>2026-03</t>
  </si>
  <si>
    <t>b5312907-0187-43c1-8ccd-8cf7c15fe51c</t>
  </si>
  <si>
    <t>0021691b-9b3a-46a7-a5e8-90b471d72b2f</t>
  </si>
  <si>
    <t>f42b7fbf-db7b-5587-a226-6db4ec10361e</t>
  </si>
  <si>
    <t>ffbd5fe0-d9b3-cb55-cfd7-2d72a3498109</t>
  </si>
  <si>
    <t>7fe69b36-41b0-fb38-f990-b56311e3fbad</t>
  </si>
  <si>
    <t>VISTA/24-25/06/00097</t>
  </si>
  <si>
    <t>2026-03-24 16:50:37.719249+00</t>
  </si>
  <si>
    <t>2024-06</t>
  </si>
  <si>
    <t>bbf8a4e4-679e-4ff5-ae0d-6e67d9ae14e8</t>
  </si>
  <si>
    <t>003725cf-059a-4eb3-b023-acd2dfbf78cf</t>
  </si>
  <si>
    <t>38069f8b-d44e-0b86-a0d1-dafac5ae1232</t>
  </si>
  <si>
    <t>86ad1ceb-8d81-a926-d998-3a2f1cafba06</t>
  </si>
  <si>
    <t>c46d93e3-a810-2d16-e3f0-d30f9a288817</t>
  </si>
  <si>
    <t>VISTA/25-26/09/00145</t>
  </si>
  <si>
    <t>2026-03-24 16:51:00.993688+00</t>
  </si>
  <si>
    <t>2025-09</t>
  </si>
  <si>
    <t>0bb006a6-102a-47c8-8091-3f3a4bc5731a</t>
  </si>
  <si>
    <t>00373af7-442d-45b2-9b15-fb0be2b33341</t>
  </si>
  <si>
    <t>c084c357-8268-b2c6-76e0-aa7c5b28eace</t>
  </si>
  <si>
    <t>323c0dff-be56-f6ee-f053-ee37de806dea</t>
  </si>
  <si>
    <t>cead0c81-cb47-a00d-6583-2032ac0d3b68</t>
  </si>
  <si>
    <t>VISTA/25-26/04/00016</t>
  </si>
  <si>
    <t>2026-03-24 16:50:52.697355+00</t>
  </si>
  <si>
    <t>2025-04</t>
  </si>
  <si>
    <t>e0cea7aa-9e68-4f66-9ae4-9f48e4753c98</t>
  </si>
  <si>
    <t>003815e2-7d82-4d8f-8fe5-237b1836d449</t>
  </si>
  <si>
    <t>d7c0ea3c-0d4a-9c13-97f5-b8ec39339561</t>
  </si>
  <si>
    <t>717b9b58-969a-8452-088a-972edaf5da24</t>
  </si>
  <si>
    <t>VISTA/23-24/05/00020</t>
  </si>
  <si>
    <t>2026-03-24 16:50:21.395477+00</t>
  </si>
  <si>
    <t>2023-05</t>
  </si>
  <si>
    <t>52aa41af-44c0-4882-8e76-6bcd5beaca95</t>
  </si>
  <si>
    <t>0038b276-e4df-4f61-bc02-ab5a24cf9407</t>
  </si>
  <si>
    <t>89eff045-6e52-ec28-fed5-afecb6aac5a0</t>
  </si>
  <si>
    <t>25cdb264-370f-4be0-5004-6aeb735c94aa</t>
  </si>
  <si>
    <t>VISTA/23-24/02/00037</t>
  </si>
  <si>
    <t>2026-03-24 16:50:32.139448+00</t>
  </si>
  <si>
    <t>2024-02</t>
  </si>
  <si>
    <t>8407f632-d588-4d3e-ae96-bd55baafd4aa</t>
  </si>
  <si>
    <t>003ae6ee-b1fc-41f0-91c3-afdf1cc65066</t>
  </si>
  <si>
    <t>8aacbc78-5e56-b3c0-f8bc-fcb5490b94f3</t>
  </si>
  <si>
    <t>990e8a3e-a69c-7b31-f606-3eeb21e3d4c6</t>
  </si>
  <si>
    <t>64cc49bd-a361-2d41-45ab-ba260eff90bc</t>
  </si>
  <si>
    <t>VISTA/25-26/01/00091</t>
  </si>
  <si>
    <t>2026-03-24 16:51:07.799249+00</t>
  </si>
  <si>
    <t>2026-01</t>
  </si>
  <si>
    <t>d06e259b-0f3f-4c09-bc77-00ec39ab5924</t>
  </si>
  <si>
    <t>003bbbe7-88d0-433c-97c7-f4dbf34238a9</t>
  </si>
  <si>
    <t>0e9a7acc-570e-726d-5565-5a605a984559</t>
  </si>
  <si>
    <t>c2ff0c11-4d1b-7b9b-b93c-aa37c9b6c40b</t>
  </si>
  <si>
    <t>93ca06f8-59a4-5441-fa72-8211f7fb7d8a</t>
  </si>
  <si>
    <t>VISTA/24-25/11/00073</t>
  </si>
  <si>
    <t>2026-03-24 16:50:45.458557+00</t>
  </si>
  <si>
    <t>2024-11</t>
  </si>
  <si>
    <t>3c5d7e2c-44b1-43ba-8ac1-f78ac7bf9a90</t>
  </si>
  <si>
    <t>0042344e-bb6a-49ff-90cb-de58bfdf2efc</t>
  </si>
  <si>
    <t>8c6ffefc-6638-42ec-34e7-e8b0ac32b65e</t>
  </si>
  <si>
    <t>417c9738-a0f7-5a00-1091-37a9fd083dd6</t>
  </si>
  <si>
    <t>5810da0c-60c8-5ffd-72cc-d74b1f3425e9</t>
  </si>
  <si>
    <t>VISTA/23-24/01/00109</t>
  </si>
  <si>
    <t>2026-03-24 16:50:31.571433+00</t>
  </si>
  <si>
    <t>2024-01</t>
  </si>
  <si>
    <t>9e0f8073-801f-474f-b49d-53dfad4ea567</t>
  </si>
  <si>
    <t>004435ab-a57d-4b7b-ab3e-dd9c10ff655a</t>
  </si>
  <si>
    <t>430caea5-4a9a-cf87-274e-54e1547ff83b</t>
  </si>
  <si>
    <t>aa73cade-c28c-dc5b-5980-55801ea0d415</t>
  </si>
  <si>
    <t>e240e3e5-c69e-eb28-28a3-e88cb6561735</t>
  </si>
  <si>
    <t>VISTA/23-24/03/00118</t>
  </si>
  <si>
    <t>2026-03-24 16:50:33.694845+00</t>
  </si>
  <si>
    <t>2024-03</t>
  </si>
  <si>
    <t>baa51bf8-ec5a-4485-9bce-721b5f37edcb</t>
  </si>
  <si>
    <t>0062d5f0-6c2c-4510-abba-0b12ab740934</t>
  </si>
  <si>
    <t>1287ac56-adee-78b5-6a6b-56b3e8dd7d48</t>
  </si>
  <si>
    <t>82b270bf-e567-2deb-5ef3-495baafd7645</t>
  </si>
  <si>
    <t>5dad6c37-ac37-145e-cdc8-33bf5ef05497</t>
  </si>
  <si>
    <t>VISTA/24-25/02/00132</t>
  </si>
  <si>
    <t>2026-03-24 16:50:49.811122+00</t>
  </si>
  <si>
    <t>2025-02</t>
  </si>
  <si>
    <t>c88936bc-cb40-4598-a743-3c301dd4dccf</t>
  </si>
  <si>
    <t>006d91a4-fb6f-4734-85b6-7b093d15c91f</t>
  </si>
  <si>
    <t>7759d3e9-fbe3-5386-b050-b4c7bbe1067f</t>
  </si>
  <si>
    <t>b0d4d2c8-f6ee-bc16-ffd7-fc33c8db8571</t>
  </si>
  <si>
    <t>caf1f559-25d7-959b-c416-cb63f4ded6cc</t>
  </si>
  <si>
    <t>VISTA/24-25/05/00063</t>
  </si>
  <si>
    <t>2026-03-24 16:50:36.253159+00</t>
  </si>
  <si>
    <t>2024-05</t>
  </si>
  <si>
    <t>b431c231-4860-491e-80cd-0afc879fd7bb</t>
  </si>
  <si>
    <t>007fec33-8e43-46e7-900c-68d732e2efc0</t>
  </si>
  <si>
    <t>0ed59f1c-35e8-8ae7-d0f3-3b5d4a2202fd</t>
  </si>
  <si>
    <t>VISTA/25-26/05/00173</t>
  </si>
  <si>
    <t>2026-03-24 16:50:54.520782+00</t>
  </si>
  <si>
    <t>2025-05</t>
  </si>
  <si>
    <t>01e02e8d-bc3a-4ec2-ae58-c2dad05312aa</t>
  </si>
  <si>
    <t>00814a54-5389-4df5-87cb-617440d66140</t>
  </si>
  <si>
    <t>510cd475-6538-7d02-413c-1a0f553ba4e6</t>
  </si>
  <si>
    <t>1a8e227a-8e7b-102b-4e40-33fadfcb8aee</t>
  </si>
  <si>
    <t>VISTA/25-26/10/00103</t>
  </si>
  <si>
    <t>2026-03-24 16:51:02.789949+00</t>
  </si>
  <si>
    <t>2025-10</t>
  </si>
  <si>
    <t>26a0a5ca-7623-4406-8776-15d57ccb11fc</t>
  </si>
  <si>
    <t>00860f80-be0c-4a38-9fd3-c556f506831c</t>
  </si>
  <si>
    <t>855f3f6a-72ae-46f4-4cc2-a9a0d5df5b70</t>
  </si>
  <si>
    <t>e6304ffe-b79e-f679-5337-930246f0b5a5</t>
  </si>
  <si>
    <t>VISTA/25-26/12/00016</t>
  </si>
  <si>
    <t>2026-03-24 16:51:06.022422+00</t>
  </si>
  <si>
    <t>2025-12</t>
  </si>
  <si>
    <t>9131c211-f95d-4213-9955-02879ced6aaf</t>
  </si>
  <si>
    <t>00997e2d-e6dc-4228-9d50-63cf07422ec0</t>
  </si>
  <si>
    <t>31748409-1d90-3bc0-903e-6d831133e944</t>
  </si>
  <si>
    <t>79853a4a-cb02-508c-e041-7e23378aec9c</t>
  </si>
  <si>
    <t>e0a547db-d8f2-1e21-a742-6f7c135bd802</t>
  </si>
  <si>
    <t>VISTA/24-25/02/00097</t>
  </si>
  <si>
    <t>2026-03-24 16:50:49.711377+00</t>
  </si>
  <si>
    <t>e800e656-3fc2-4383-895e-5190e4ec2049</t>
  </si>
  <si>
    <t>00add6fb-c0eb-4776-9c16-a7f8378a4098</t>
  </si>
  <si>
    <t>dd81a269-5627-77bf-d8c4-d2e7d309f56e</t>
  </si>
  <si>
    <t>10c6863d-07c3-4fc4-94f9-6adc29157ce1</t>
  </si>
  <si>
    <t>32dfa2d6-dbf8-4dd2-90a0-e664e838b0ac</t>
  </si>
  <si>
    <t>VISTA/24-25/04/00152</t>
  </si>
  <si>
    <t>2026-03-24 16:50:35.08395+00</t>
  </si>
  <si>
    <t>2024-04</t>
  </si>
  <si>
    <t>f6b29b1d-c950-46ae-a66f-fe48ad0eac52</t>
  </si>
  <si>
    <t>00b9afcf-259d-4d3e-ab19-948a82f81208</t>
  </si>
  <si>
    <t>ebbbcbff-9d93-b762-ce9f-7b0c19614274</t>
  </si>
  <si>
    <t>233cca0e-efcf-e631-d2fc-9997a6ba5706</t>
  </si>
  <si>
    <t>962dbb92-b657-7b1c-10df-8977244bdef2</t>
  </si>
  <si>
    <t>VISTA/25-26/06/00074</t>
  </si>
  <si>
    <t>2026-03-24 16:50:55.906528+00</t>
  </si>
  <si>
    <t>2025-06</t>
  </si>
  <si>
    <t>148fdb9b-a250-4ea3-93bb-aa8fe148c913</t>
  </si>
  <si>
    <t>00c19389-42f0-4fd6-93de-6fd80424bff1</t>
  </si>
  <si>
    <t>733dd472-3b1e-dd43-76e5-082ddfe66c5b</t>
  </si>
  <si>
    <t>VISTA/25-26/12/00044</t>
  </si>
  <si>
    <t>43058d1d-6ce8-4ad0-9f04-48ad2efa67c4</t>
  </si>
  <si>
    <t>00c9a687-ad01-436e-b8c3-93ac98b80095</t>
  </si>
  <si>
    <t>df5ea39c-c069-5211-271d-f0d3831adefa</t>
  </si>
  <si>
    <t>bde00681-ebfc-ef38-4f6e-4906a012de6b</t>
  </si>
  <si>
    <t>3a185413-10c3-cb63-5dcd-e49b06ca0d51</t>
  </si>
  <si>
    <t>VISTA/24-25/02/00043</t>
  </si>
  <si>
    <t>2026-03-24 16:50:49.616938+00</t>
  </si>
  <si>
    <t>3394785d-ad9b-442e-9c87-3ab4f47b1876</t>
  </si>
  <si>
    <t>00cc4024-7877-48a8-92ba-5de38767276e</t>
  </si>
  <si>
    <t>cd2c3f97-4df7-b32f-d0c0-12031beae516</t>
  </si>
  <si>
    <t>97739f0e-6b90-a7bd-7383-8dd160ac8f81</t>
  </si>
  <si>
    <t>VISTA/25-26/07/00004</t>
  </si>
  <si>
    <t>2026-03-24 16:50:57.465056+00</t>
  </si>
  <si>
    <t>2025-07</t>
  </si>
  <si>
    <t>1265235c-5696-491b-925f-044ee29ba97e</t>
  </si>
  <si>
    <t>00d80e88-4673-4efc-9787-7d4f5612804a</t>
  </si>
  <si>
    <t>be68c44d-d4d2-478a-7b1e-c9c3fefac406</t>
  </si>
  <si>
    <t>a361bd0d-c2c1-2aee-6303-d65de004edd0</t>
  </si>
  <si>
    <t>a45df4b7-c5f0-7a91-40d4-49b836a85b7d</t>
  </si>
  <si>
    <t>VISTA/25-26/06/00187</t>
  </si>
  <si>
    <t>2026-03-24 16:50:56.106878+00</t>
  </si>
  <si>
    <t>c6bf983e-033d-46e6-825f-5620364a403d</t>
  </si>
  <si>
    <t>00d8aeb3-2e2b-44b4-b074-da5b5ac396a1</t>
  </si>
  <si>
    <t>f86287b5-4309-8135-37cc-77b6edad4fe0</t>
  </si>
  <si>
    <t>48942e49-dfb3-3eff-732a-2842f615cb8a</t>
  </si>
  <si>
    <t>VISTA/24-25/08/00074</t>
  </si>
  <si>
    <t>2026-03-24 16:50:40.772926+00</t>
  </si>
  <si>
    <t>2024-08</t>
  </si>
  <si>
    <t>7d443297-a984-4f74-b992-7e971ca01250</t>
  </si>
  <si>
    <t>00ebabf7-f325-4b79-9de0-bcb2feb4af80</t>
  </si>
  <si>
    <t>d178a884-0bd1-601d-4cd1-042bac71c6db</t>
  </si>
  <si>
    <t>d2298bb8-a5e5-735a-c8ca-9b18c7daacd6</t>
  </si>
  <si>
    <t>0e28e491-ba1e-8a78-875b-ab861c7f40e6</t>
  </si>
  <si>
    <t>VISTA/24-25/02/00088</t>
  </si>
  <si>
    <t>dcb00194-e35e-4017-87a5-7a1ce16e1022</t>
  </si>
  <si>
    <t>0101ecb0-6382-4cca-9979-60c4216cdfee</t>
  </si>
  <si>
    <t>5fb00f2d-8a0d-5260-0006-da9487a8268d</t>
  </si>
  <si>
    <t>8767525e-d22f-a295-bc29-ba104fdc589a</t>
  </si>
  <si>
    <t>1de2d676-6b57-57c9-570d-27116c18b3cc</t>
  </si>
  <si>
    <t>VISTA/24-25/01/00038</t>
  </si>
  <si>
    <t>2026-03-24 16:50:48.238545+00</t>
  </si>
  <si>
    <t>2025-01</t>
  </si>
  <si>
    <t>e12a4a6d-8b94-415d-b58a-aee4e5847605</t>
  </si>
  <si>
    <t>010f9114-4f81-40b5-9e73-995dce1f1c83</t>
  </si>
  <si>
    <t>VISTA/24-25/10/00133</t>
  </si>
  <si>
    <t>2026-03-24 16:50:43.872601+00</t>
  </si>
  <si>
    <t>2024-10</t>
  </si>
  <si>
    <t>011286bf-e0d8-464b-b225-478ca4145ba9</t>
  </si>
  <si>
    <t>52bfd1fd-5813-000e-3603-19146a2ecd4e</t>
  </si>
  <si>
    <t>0153ccf1-dd56-71dd-4156-d4c3c648531b</t>
  </si>
  <si>
    <t>VISTA/25-26/06/00178</t>
  </si>
  <si>
    <t>56498d84-884f-40e1-bd91-cfb6c94eb3f8</t>
  </si>
  <si>
    <t>012643ef-d5e5-4330-8041-3cf6b517b790</t>
  </si>
  <si>
    <t>ae55ee92-2de5-2688-0d4d-095d6b247552</t>
  </si>
  <si>
    <t>188aee4d-68e0-1ddb-38e6-a946bc75072d</t>
  </si>
  <si>
    <t>3e81e085-89a3-9615-e293-bf826bf9b08f</t>
  </si>
  <si>
    <t>VISTA/25-26/08/00087</t>
  </si>
  <si>
    <t>2026-03-24 16:50:59.206008+00</t>
  </si>
  <si>
    <t>2025-08</t>
  </si>
  <si>
    <t>2de6ee53-a917-4a9b-962f-37e5d429949a</t>
  </si>
  <si>
    <t>0129c83e-26eb-49f8-9584-1cb06b2ce670</t>
  </si>
  <si>
    <t>d9974ff9-fd93-bc33-3ffc-1752ceb444ed</t>
  </si>
  <si>
    <t>5d204545-2f72-b89b-3190-a826b5ab6512</t>
  </si>
  <si>
    <t>b8451620-5c0d-e318-9cbf-5ecba152b866</t>
  </si>
  <si>
    <t>VISTA/23-24/08/00074</t>
  </si>
  <si>
    <t>2026-03-24 16:50:25.145087+00</t>
  </si>
  <si>
    <t>2023-08</t>
  </si>
  <si>
    <t>2ca17745-8e1f-4a54-bd20-5ca34a0e6db1</t>
  </si>
  <si>
    <t>012dd20e-881c-483d-a41f-3036b6f2a065</t>
  </si>
  <si>
    <t>ac5ee6bc-de6f-6f5a-a196-731bff043dc7</t>
  </si>
  <si>
    <t>c17c5093-48b7-139f-ebfc-1cd33ef5179c</t>
  </si>
  <si>
    <t>d938459f-29e8-72b7-85d9-59b6df6db501</t>
  </si>
  <si>
    <t>VISTA/24-25/06/00168</t>
  </si>
  <si>
    <t>2026-03-24 16:50:37.916387+00</t>
  </si>
  <si>
    <t>09848a8b-4b46-4fc9-85b8-9a46fecdd91c</t>
  </si>
  <si>
    <t>01411bed-ac9d-4513-b18d-8b216f224c2e</t>
  </si>
  <si>
    <t>93eb3d6a-d35b-ef1f-83b8-7430b6ad1674</t>
  </si>
  <si>
    <t>e5f8d124-710a-6c9f-2667-88950dcc7e60</t>
  </si>
  <si>
    <t>VISTA/24-25/04/00094</t>
  </si>
  <si>
    <t>2026-03-24 16:50:34.882542+00</t>
  </si>
  <si>
    <t>c812ba7b-6318-4ce6-b0dd-78749fff30e5</t>
  </si>
  <si>
    <t>014803fb-c554-4349-a617-24baa8e277b2</t>
  </si>
  <si>
    <t>d4231568-0b79-6003-3437-f394f3701746</t>
  </si>
  <si>
    <t>b0875d50-a469-821b-57c3-03ac62809198</t>
  </si>
  <si>
    <t>26ce09f1-599b-0d8d-aa06-c08db6a2dcde</t>
  </si>
  <si>
    <t>VISTA/23-24/08/00112</t>
  </si>
  <si>
    <t>2026-03-24 16:50:25.244884+00</t>
  </si>
  <si>
    <t>9ad1d363-c598-4faa-ad0e-b781657d4191</t>
  </si>
  <si>
    <t>014b6358-d4e9-4169-a8f5-1d2af026946a</t>
  </si>
  <si>
    <t>b865619d-9980-0806-c5b5-97fee058322e</t>
  </si>
  <si>
    <t>9d5d0096-0b78-a663-1142-be871dfa2bda</t>
  </si>
  <si>
    <t>235bd597-22a1-f0f2-0d40-a0a2f59f41fd</t>
  </si>
  <si>
    <t>VISTA/24-25/08/00170</t>
  </si>
  <si>
    <t>2026-03-24 16:50:40.959497+00</t>
  </si>
  <si>
    <t>296f0113-6916-40f3-8fcc-cd54685de8f3</t>
  </si>
  <si>
    <t>014cd9bd-1339-4b34-9f8a-fe05ee5fa823</t>
  </si>
  <si>
    <t>49355947-7605-ec5f-7d81-a6597f38d76b</t>
  </si>
  <si>
    <t>85eff0e3-3d5f-9fe4-005e-7501036edcbb</t>
  </si>
  <si>
    <t>VISTA/23-24/10/00092</t>
  </si>
  <si>
    <t>2026-03-24 16:50:27.651796+00</t>
  </si>
  <si>
    <t>2023-10</t>
  </si>
  <si>
    <t>0318d74f-95a7-4ced-92bb-ded9eb88d273</t>
  </si>
  <si>
    <t>014d38e1-8a94-4e80-ae49-0aabc4ce33ec</t>
  </si>
  <si>
    <t>79942faa-d9c8-f124-aea4-e4fad7c15535</t>
  </si>
  <si>
    <t>77c3a6fd-4651-d880-29aa-abd19c8324df</t>
  </si>
  <si>
    <t>77dab2f4-7c09-59d1-5a0a-8473cdf46d8d</t>
  </si>
  <si>
    <t>VISTA/23-24/01/00069</t>
  </si>
  <si>
    <t>2026-03-24 16:50:31.475109+00</t>
  </si>
  <si>
    <t>8e0f4391-a34e-4de7-8ee4-45c05963f9c5</t>
  </si>
  <si>
    <t>016ca1dd-0ef5-4d48-8328-0a1d6d32282b</t>
  </si>
  <si>
    <t>e22769e5-3081-9c29-6384-39a85772a7f7</t>
  </si>
  <si>
    <t>bc7f358d-0d6d-f95f-ff80-9089eefdef69</t>
  </si>
  <si>
    <t>b943869b-b18f-a89f-0396-b63afbee28e9</t>
  </si>
  <si>
    <t>VISTA/23-24/11/00085</t>
  </si>
  <si>
    <t>2026-03-24 16:50:28.883816+00</t>
  </si>
  <si>
    <t>2023-11</t>
  </si>
  <si>
    <t>9ca446d4-b058-487a-a30b-aa7885b54dba</t>
  </si>
  <si>
    <t>0a550b32-ac5f-efb6-6d3b-e9975e20a82d</t>
  </si>
  <si>
    <t>d896c15c-52be-8a4e-6bcf-b598f12b31af</t>
  </si>
  <si>
    <t>95855f3f-2de6-4518-923a-d6bb61e6edd7</t>
  </si>
  <si>
    <t>019edc19-b4e6-45e5-a11e-b67eac554d3b</t>
  </si>
  <si>
    <t>5fb9159c-1228-3f59-ad1f-1177f3a9c9bd</t>
  </si>
  <si>
    <t>5926f2d3-f34a-ae71-03bd-8c67d6660d49</t>
  </si>
  <si>
    <t>VISTA/24-25/07/00112</t>
  </si>
  <si>
    <t>2026-03-24 16:50:39.42177+00</t>
  </si>
  <si>
    <t>2024-07</t>
  </si>
  <si>
    <t>6bc70656-6bda-442d-b5de-957845a9f912</t>
  </si>
  <si>
    <t>01a46a4f-eede-4323-90d4-b06ed2cde589</t>
  </si>
  <si>
    <t>af8d560f-407a-4e9b-49e9-88f54d8671f4</t>
  </si>
  <si>
    <t>b3011caa-4f84-1357-f007-ee364043173f</t>
  </si>
  <si>
    <t>VISTA/25-26/02/00023</t>
  </si>
  <si>
    <t>2026-03-24 16:51:09.390595+00</t>
  </si>
  <si>
    <t>2026-02</t>
  </si>
  <si>
    <t>56e6630d-239f-4544-99e4-87ae533ed05a</t>
  </si>
  <si>
    <t>01adb7b8-ab66-4ed9-8ff2-a8d090505f86</t>
  </si>
  <si>
    <t>bcf8ffc1-fd5c-f6ab-0453-7a73c73786dd</t>
  </si>
  <si>
    <t>16d9e7d4-a079-cc9d-1fb4-b96de3cb70dd</t>
  </si>
  <si>
    <t>VISTA/24-25/07/00115</t>
  </si>
  <si>
    <t>d1981985-ab9a-4777-b85f-46da934e391c</t>
  </si>
  <si>
    <t>01c32416-575a-48aa-80b6-0eed1130af9e</t>
  </si>
  <si>
    <t>0bf6d7d9-a9c2-d7bf-ca36-abc55ae462e0</t>
  </si>
  <si>
    <t>ac9af09e-62c0-08f5-e71e-d14dc5f83e6d</t>
  </si>
  <si>
    <t>VISTA/23-24/09/00110</t>
  </si>
  <si>
    <t>2026-03-24 16:50:26.419559+00</t>
  </si>
  <si>
    <t>2023-09</t>
  </si>
  <si>
    <t>38bf3373-724a-476b-97ef-ff29115bc036</t>
  </si>
  <si>
    <t>01d27955-2ad4-4332-9828-6a869da6fe00</t>
  </si>
  <si>
    <t>c852dd54-9779-3528-3d0b-6a92cab8c45f</t>
  </si>
  <si>
    <t>VISTA/23-24/02/00010</t>
  </si>
  <si>
    <t>616effe0-2c07-4b9e-81b6-dc30cecd447a</t>
  </si>
  <si>
    <t>01d56491-1a3d-4e19-82c0-0787ad2b1142</t>
  </si>
  <si>
    <t>31f3f7a3-5dc4-21cd-ba54-b41347a7822a</t>
  </si>
  <si>
    <t>0b5cde17-d9c1-1f3f-ebeb-c45493421ae0</t>
  </si>
  <si>
    <t>VISTA/24-25/03/00125</t>
  </si>
  <si>
    <t>2026-03-24 16:50:51.338071+00</t>
  </si>
  <si>
    <t>2025-03</t>
  </si>
  <si>
    <t>2d403254-d4e3-484a-ab66-492809785e47</t>
  </si>
  <si>
    <t>01e8d714-867a-44a5-8bda-4e623102760b</t>
  </si>
  <si>
    <t>d1e7314f-a799-1441-8adc-a48db20e93da</t>
  </si>
  <si>
    <t>2564984d-d7f3-5161-99d4-3d648f77f03e</t>
  </si>
  <si>
    <t>VISTA/25-26/08/00167</t>
  </si>
  <si>
    <t>2026-03-24 16:50:59.394443+00</t>
  </si>
  <si>
    <t>f9231162-ec72-4793-bcfd-ea671ac0d111</t>
  </si>
  <si>
    <t>01fb26c8-f321-4ff5-9044-e81e371248cc</t>
  </si>
  <si>
    <t>e6fff812-92dc-e106-6456-730a1b010573</t>
  </si>
  <si>
    <t>fb5cedd6-2992-1c62-7fba-4a7a6b43b2ff</t>
  </si>
  <si>
    <t>9803c12a-e08e-d213-5575-c44623241381</t>
  </si>
  <si>
    <t>VISTA/23-24/11/00106</t>
  </si>
  <si>
    <t>2026-03-24 16:50:29.002595+00</t>
  </si>
  <si>
    <t>c3a91ae8-2bf8-42ab-b4cc-d77e5ba0e5dd</t>
  </si>
  <si>
    <t>02019ea8-b259-483c-8589-77c14d78c805</t>
  </si>
  <si>
    <t>1eb13d75-4e74-34de-0d7a-6936b746e12e</t>
  </si>
  <si>
    <t>96eb4dcb-a6ae-3881-7690-8a119a4506bc</t>
  </si>
  <si>
    <t>VISTA/25-26/01/00114</t>
  </si>
  <si>
    <t>2026-03-24 16:51:07.905466+00</t>
  </si>
  <si>
    <t>abf6275d-aab5-4614-963d-9dbe3ee0aa87</t>
  </si>
  <si>
    <t>0217215b-4bce-4c5e-9d3e-672b2eb82644</t>
  </si>
  <si>
    <t>5b45a840-9d6c-242e-0e2f-2e2c972c2eec</t>
  </si>
  <si>
    <t>dc4adc21-f501-0573-2e9a-d7bbbc89e5d6</t>
  </si>
  <si>
    <t>75895052-85e6-0a26-47e6-53c1e763d4da</t>
  </si>
  <si>
    <t>VISTA/25-26/09/00038</t>
  </si>
  <si>
    <t>2026-03-24 16:51:00.787343+00</t>
  </si>
  <si>
    <t>1b8d196c-a429-4d7f-823b-82a43769d60d</t>
  </si>
  <si>
    <t>021e3f28-d47a-4998-8858-e745c2af0195</t>
  </si>
  <si>
    <t>6e83fcb8-4992-041a-cc06-1dd780a369bd</t>
  </si>
  <si>
    <t>2fc42a4f-fe5a-ae08-0e4e-2c89ca71db85</t>
  </si>
  <si>
    <t>3f71f5af-8bd3-fe23-4d09-0210257ad798</t>
  </si>
  <si>
    <t>VISTA/24-25/08/00086</t>
  </si>
  <si>
    <t>128d1130-7d0e-426e-9622-a3535454c173</t>
  </si>
  <si>
    <t>b3a1f140-1cfd-8677-8554-de7aaea5a007</t>
  </si>
  <si>
    <t>49ed1c8e-3653-c89b-ec74-16d8e20bb923</t>
  </si>
  <si>
    <t>18cdbd64-ea17-6578-2f54-2b5ad8a2c7fe</t>
  </si>
  <si>
    <t>03f784f3-5e39-4f6d-9192-43b724d68fcf</t>
  </si>
  <si>
    <t>02308ca7-68cb-4cf2-84fa-318af67f181d</t>
  </si>
  <si>
    <t>f6ea69ff-f321-748e-c6cf-f5f97d352139</t>
  </si>
  <si>
    <t>2ac95711-7b8e-8315-eae3-c0ad2ace7ade</t>
  </si>
  <si>
    <t>VISTA/24-25/08/00109</t>
  </si>
  <si>
    <t>2026-03-24 16:50:40.866167+00</t>
  </si>
  <si>
    <t>18f378b6-2171-4974-95f9-ff41511149fa</t>
  </si>
  <si>
    <t>023ab2e0-5793-476d-93be-a341bd3b7d13</t>
  </si>
  <si>
    <t>b274d6e3-01a3-9f4e-b312-7088b787357d</t>
  </si>
  <si>
    <t>0584f4bb-c204-0301-4599-fc18ed551828</t>
  </si>
  <si>
    <t>VISTA/24-25/08/00068</t>
  </si>
  <si>
    <t>10f786c8-3837-4bf5-9d96-10b34c9cfbb6</t>
  </si>
  <si>
    <t>0244ddb0-6ebe-436f-8c17-b1b7e719a5a3</t>
  </si>
  <si>
    <t>0ccdcf23-be43-796c-0739-a83013e52962</t>
  </si>
  <si>
    <t>84952c96-2043-cf2d-46cc-061e64428c28</t>
  </si>
  <si>
    <t>VISTA/25-26/01/00065</t>
  </si>
  <si>
    <t>27061892-86db-42e5-9288-eb82923727ee</t>
  </si>
  <si>
    <t>0244f867-ae60-4835-97a0-dcf6ffa89ec9</t>
  </si>
  <si>
    <t>78e008e5-2f71-784c-76a8-a0a232673851</t>
  </si>
  <si>
    <t>d9438ef4-c18e-28ab-44ad-feab7ce72db5</t>
  </si>
  <si>
    <t>VISTA/24-25/04/00080</t>
  </si>
  <si>
    <t>3ef2ede7-3e4d-4e6b-8c21-de508349b208</t>
  </si>
  <si>
    <t>0259585c-9829-4e13-b20a-bc71503ab03f</t>
  </si>
  <si>
    <t>d93d9661-c38b-55ac-e5ac-93c052d45622</t>
  </si>
  <si>
    <t>5b45fa77-c694-2c4b-9657-29944633ded5</t>
  </si>
  <si>
    <t>VISTA/25-26/10/00121</t>
  </si>
  <si>
    <t>f48bcd4d-b81e-4a57-a0f3-09dfa5e2e00f</t>
  </si>
  <si>
    <t>025e9461-642f-43e1-a1fe-8ac2ecefb0ed</t>
  </si>
  <si>
    <t>a38721f4-003a-7262-22a7-44e0f2c0754d</t>
  </si>
  <si>
    <t>74002291-4d86-7717-21fc-0a504d1080b7</t>
  </si>
  <si>
    <t>VISTA/24-25/08/00156</t>
  </si>
  <si>
    <t>339c2194-5128-4413-ab41-c6c8a8128434</t>
  </si>
  <si>
    <t>0267c14e-2bc6-47cc-b0c3-1e57b3f7701d</t>
  </si>
  <si>
    <t>c61d6da9-3c3c-ce83-9533-0da9eb03e275</t>
  </si>
  <si>
    <t>22718a42-c413-2da1-bcc2-87755dd1e12b</t>
  </si>
  <si>
    <t>VISTA/24-25/08/00182</t>
  </si>
  <si>
    <t>62dc2b76-d436-4b3d-8d68-d366afc0ac24</t>
  </si>
  <si>
    <t>026c864f-12f5-4246-8883-43205aee0f09</t>
  </si>
  <si>
    <t>70945c9c-c8e9-8721-8ecf-dfdaf4a30fde</t>
  </si>
  <si>
    <t>VISTA/24-25/08/00067</t>
  </si>
  <si>
    <t>a28bb1f5-9704-48e7-beab-26353d29a960</t>
  </si>
  <si>
    <t>026ded14-a2bb-418b-90c8-b1dceee2fd3e</t>
  </si>
  <si>
    <t>5fee0a79-3970-704a-2332-f7c7598e86c1</t>
  </si>
  <si>
    <t>574de174-c7bb-bc11-f282-cff2aa2501c5</t>
  </si>
  <si>
    <t>53df99b1-1189-e6c5-90a7-2172d38c9035</t>
  </si>
  <si>
    <t>VISTA/24-25/12/00056</t>
  </si>
  <si>
    <t>2026-03-24 16:50:46.866556+00</t>
  </si>
  <si>
    <t>2024-12</t>
  </si>
  <si>
    <t>0023d344-348b-4ab3-856d-5b51c7a199ca</t>
  </si>
  <si>
    <t>027235fb-4bc2-49b8-a1a2-5acf07a8cbec</t>
  </si>
  <si>
    <t>a49b0cf0-1628-8e87-9dab-bcaadef590a2</t>
  </si>
  <si>
    <t>VISTA/24-25/02/00027</t>
  </si>
  <si>
    <t>0b41c361-9e49-4b79-bf8b-e79472e21d8d</t>
  </si>
  <si>
    <t>02759510-a1c2-4fc3-bd8b-b8e3300167bc</t>
  </si>
  <si>
    <t>6ce85c3e-5f40-4297-8c38-22ac7432420e</t>
  </si>
  <si>
    <t>a53594cb-07e9-75eb-d239-771b29f1bdab</t>
  </si>
  <si>
    <t>VISTA/25-26/04/00151</t>
  </si>
  <si>
    <t>2026-03-24 16:50:52.979208+00</t>
  </si>
  <si>
    <t>43dd8c38-f19b-4e75-a934-ec4c973686b9</t>
  </si>
  <si>
    <t>027ce10a-5173-4704-ba8c-76d159c568e5</t>
  </si>
  <si>
    <t>17dd0f21-a84d-a57c-7de4-9d5897c7181b</t>
  </si>
  <si>
    <t>ac589718-81c1-c7cb-c032-0f81fc39d1db</t>
  </si>
  <si>
    <t>VISTA/24-25/11/00135</t>
  </si>
  <si>
    <t>2026-03-24 16:50:45.565897+00</t>
  </si>
  <si>
    <t>84f750f2-9bbd-424f-ba7f-7193189241be</t>
  </si>
  <si>
    <t>0287c3b4-51cf-49e3-8ca9-092a04dda664</t>
  </si>
  <si>
    <t>80f5f1ce-7a41-4bcd-d79e-1c6780b6ef1d</t>
  </si>
  <si>
    <t>VISTA/24-25/12/00130</t>
  </si>
  <si>
    <t>2026-03-24 16:50:46.963341+00</t>
  </si>
  <si>
    <t>f6499a29-0bb5-4d1d-ac0c-dd3fb32a5019</t>
  </si>
  <si>
    <t>dacc8116-ed0d-9081-8210-541c307d103d</t>
  </si>
  <si>
    <t>4878b203-a8a4-ae51-ee40-ab6717cd55b6</t>
  </si>
  <si>
    <t>ce8b33f9-7dcd-4a91-99bf-4080de6e45cc</t>
  </si>
  <si>
    <t>02999aab-96ad-4b46-8306-d7a776a9704a</t>
  </si>
  <si>
    <t>42c9cd99-9d86-c9b7-f90f-c4a4e87261a4</t>
  </si>
  <si>
    <t>15d608c9-9596-d151-b9c5-21b22647f848</t>
  </si>
  <si>
    <t>VISTA/23-24/02/00092</t>
  </si>
  <si>
    <t>2026-03-24 16:50:32.245744+00</t>
  </si>
  <si>
    <t>70988ef1-13f8-4acd-ad04-bc3fea60f55f</t>
  </si>
  <si>
    <t>029d91a3-9ce8-449f-876b-6e54e37fa37a</t>
  </si>
  <si>
    <t>122c395f-56fd-4482-fe33-7fa3c3cd30b5</t>
  </si>
  <si>
    <t>d6055fee-34a1-8a0d-f508-a9469caccc68</t>
  </si>
  <si>
    <t>VISTA/25-26/02/00004</t>
  </si>
  <si>
    <t>45df567e-3c5b-4da3-8bfd-6605e5e6c7a9</t>
  </si>
  <si>
    <t>02a63f78-3b68-4201-8185-6f2349905ada</t>
  </si>
  <si>
    <t>e9288a28-7fca-78eb-cc7b-b2ff2160582b</t>
  </si>
  <si>
    <t>74a79821-aacb-043c-db1e-2c704e457547</t>
  </si>
  <si>
    <t>VISTA/23-24/02/00077</t>
  </si>
  <si>
    <t>5cf89856-c380-4ae6-9003-cb9bb358d958</t>
  </si>
  <si>
    <t>02b831a4-0f69-4694-996f-9b8c35d54c39</t>
  </si>
  <si>
    <t>2631ddfd-660e-8719-1876-82cf88e13a60</t>
  </si>
  <si>
    <t>98fd7f93-0ba0-1cf1-aa22-36fa6d3816ed</t>
  </si>
  <si>
    <t>VISTA/25-26/09/00123</t>
  </si>
  <si>
    <t>0c8b2433-3b52-4a31-973c-d1049e2367ce</t>
  </si>
  <si>
    <t>02c7dbc8-5cff-4ced-a9f4-91b37770fb8b</t>
  </si>
  <si>
    <t>94b99812-1e90-d6ec-a150-8d329faa5731</t>
  </si>
  <si>
    <t>9b9feba7-c6ce-bf0e-4b62-7c7541025927</t>
  </si>
  <si>
    <t>VISTA/23-24/01/00021</t>
  </si>
  <si>
    <t>2026-03-24 16:50:31.371062+00</t>
  </si>
  <si>
    <t>1a0e2d19-8f39-4850-aacc-b18f2b4c729d</t>
  </si>
  <si>
    <t>02c7dbcb-877d-4612-8b8b-e0b3c554f0d4</t>
  </si>
  <si>
    <t>18c2af76-2687-f1b7-a5f5-b709b086e568</t>
  </si>
  <si>
    <t>VISTA/24-25/07/00039</t>
  </si>
  <si>
    <t>2026-03-24 16:50:39.145835+00</t>
  </si>
  <si>
    <t>f80e0e3e-e4cb-479a-bcaa-e0be22cf3fba</t>
  </si>
  <si>
    <t>02eebff1-f34d-4df5-8c90-6bb720529058</t>
  </si>
  <si>
    <t>c2329858-525d-2f70-5e31-bf9a8358eb3e</t>
  </si>
  <si>
    <t>5bc695a1-231f-0c21-1a51-b7c3e9e1ea7d</t>
  </si>
  <si>
    <t>VISTA/24-25/11/00143</t>
  </si>
  <si>
    <t>956b173b-5f08-4c46-999e-d04c26cb3609</t>
  </si>
  <si>
    <t>02fb904b-6fa6-4622-89c3-4be304d99a78</t>
  </si>
  <si>
    <t>VISTA/25-26/09/00046</t>
  </si>
  <si>
    <t>03052b2b-44e3-4cc4-8471-c783e6e9d38b</t>
  </si>
  <si>
    <t>d8db3cf0-9648-79e5-3438-714cc7a5ef7c</t>
  </si>
  <si>
    <t>VISTA/24-25/09/00131</t>
  </si>
  <si>
    <t>2026-03-24 16:50:42.344122+00</t>
  </si>
  <si>
    <t>2024-09</t>
  </si>
  <si>
    <t>246c3458-f41d-4862-a1ea-7154091f73c3</t>
  </si>
  <si>
    <t>0305e2be-db94-4169-bae7-abf3d80c4604</t>
  </si>
  <si>
    <t>165afd93-a066-8794-7ade-f62b1ffbbc9e</t>
  </si>
  <si>
    <t>85292340-826d-52c1-65c7-7f2a9eb2c2c4</t>
  </si>
  <si>
    <t>3d87a782-0782-2c9a-8dd1-d06d80cf917b</t>
  </si>
  <si>
    <t>VISTA/24-25/06/00175</t>
  </si>
  <si>
    <t>732a5356-417e-41a8-ac97-a5e5be93e8f4</t>
  </si>
  <si>
    <t>03120c9c-3923-4dc2-a61e-f220197645cc</t>
  </si>
  <si>
    <t>VISTA/25-26/06/00004</t>
  </si>
  <si>
    <t>2026-03-24 16:50:55.803359+00</t>
  </si>
  <si>
    <t>0323a846-b363-4c0f-aa93-6d2dabc17682</t>
  </si>
  <si>
    <t>b19dfc6c-a5d5-734c-3d3d-6389c281b3bb</t>
  </si>
  <si>
    <t>d3a51c07-b151-013a-a133-40382989bfdf</t>
  </si>
  <si>
    <t>VISTA/24-25/11/00008</t>
  </si>
  <si>
    <t>2026-03-24 16:50:45.36135+00</t>
  </si>
  <si>
    <t>2ddbff71-425b-4f25-a932-e1bf574b2035</t>
  </si>
  <si>
    <t>03278ead-bad2-4e64-a5a6-7f8dba0ca34b</t>
  </si>
  <si>
    <t>eb68cfc9-2205-ee07-0ad0-ae7c62ec1b3d</t>
  </si>
  <si>
    <t>VISTA/23-24/11/00066</t>
  </si>
  <si>
    <t>da23859f-7e79-4cfd-972a-a4e8115d981f</t>
  </si>
  <si>
    <t>032f2141-6503-492f-a8e6-c8135de15fb1</t>
  </si>
  <si>
    <t>9842fbe1-4d57-13e7-6abf-aed2f18d4ca0</t>
  </si>
  <si>
    <t>f8438f04-74bb-497b-3e33-ff6f52b77043</t>
  </si>
  <si>
    <t>VISTA/23-24/03/00016</t>
  </si>
  <si>
    <t>2026-03-24 16:50:33.487971+00</t>
  </si>
  <si>
    <t>f395ecb5-f67d-431c-8735-291f7a05d552</t>
  </si>
  <si>
    <t>0342868f-7435-44dc-8292-163ed5341f93</t>
  </si>
  <si>
    <t>0627346d-64a7-b6e0-05c2-13aba96d8d7f</t>
  </si>
  <si>
    <t>VISTA/24-25/06/00079</t>
  </si>
  <si>
    <t>c4b70566-f30c-4ebf-b0bd-f5ae0f27d3b9</t>
  </si>
  <si>
    <t>034987f8-b9e7-4c75-a508-2d4204539d94</t>
  </si>
  <si>
    <t>e2c9d409-9fea-34cd-765b-dec2b37b3aba</t>
  </si>
  <si>
    <t>3ba3be35-43a3-79f2-d76c-617b73cd813d</t>
  </si>
  <si>
    <t>VISTA/23-24/01/00050</t>
  </si>
  <si>
    <t>1485d6cf-41d9-48f0-9bc0-40496b1c8e29</t>
  </si>
  <si>
    <t>0352acf3-81e2-427f-8573-89bdf7f112bd</t>
  </si>
  <si>
    <t>c0791d4c-9325-bf1b-30af-7af648c26338</t>
  </si>
  <si>
    <t>ee1fb02c-fb9a-533e-3afc-8a9125d2a24c</t>
  </si>
  <si>
    <t>VISTA/23-24/08/00101</t>
  </si>
  <si>
    <t>2df3f295-89b0-4f4b-a539-ea4fcd1c8df3</t>
  </si>
  <si>
    <t>03550d15-a524-4e8e-a380-68ff1fe20c7e</t>
  </si>
  <si>
    <t>9cb00f2a-555b-1a9a-dad9-b812feb2d454</t>
  </si>
  <si>
    <t>VISTA/23-24/02/00095</t>
  </si>
  <si>
    <t>ac4ee6a6-486f-4b41-b3c7-71ce9034e813</t>
  </si>
  <si>
    <t>0359d409-870d-411f-bcf1-7849789875a8</t>
  </si>
  <si>
    <t>854c86e3-8b7f-0ca8-f4ac-c6a073699611</t>
  </si>
  <si>
    <t>1b4d1066-8fe4-199b-7b3b-39e4bded9714</t>
  </si>
  <si>
    <t>fd6cdb68-6242-d6f8-7bf2-78d3e2483220</t>
  </si>
  <si>
    <t>VISTA/25-26/11/00154</t>
  </si>
  <si>
    <t>2026-03-24 16:51:04.598579+00</t>
  </si>
  <si>
    <t>2025-11</t>
  </si>
  <si>
    <t>8db9e51a-5204-4143-a5a0-086b8cd03403</t>
  </si>
  <si>
    <t>035b93aa-2813-4786-9124-eddfc9846cac</t>
  </si>
  <si>
    <t>5c32363d-d034-c281-93e7-1ad6ad9e3d3f</t>
  </si>
  <si>
    <t>0c9684aa-8ff5-082e-bdcd-2f3ddeefce53</t>
  </si>
  <si>
    <t>VISTA/24-25/07/00097</t>
  </si>
  <si>
    <t>2026-03-24 16:50:39.282124+00</t>
  </si>
  <si>
    <t>95ab14dc-c1e7-4e0b-9109-5f606989644e</t>
  </si>
  <si>
    <t>03619613-9d47-4d51-b23b-dc05edb2d593</t>
  </si>
  <si>
    <t>VISTA/23-24/10/00137</t>
  </si>
  <si>
    <t>2026-03-24 16:50:27.742184+00</t>
  </si>
  <si>
    <t>0376530d-fcee-4ac0-8644-8057cfc841e5</t>
  </si>
  <si>
    <t>43bad5ef-9766-7805-47dd-934114b00873</t>
  </si>
  <si>
    <t>VISTA/25-26/06/00197</t>
  </si>
  <si>
    <t>77b097a8-e856-4264-a152-5fc4d84e06a0</t>
  </si>
  <si>
    <t>0381d2dc-afa0-4047-9f5f-f0e4499eed6e</t>
  </si>
  <si>
    <t>07be30b6-2324-7f46-f82f-5b1c9036f58f</t>
  </si>
  <si>
    <t>f1cc5c44-ebb5-5f81-9dac-9887fb5bb58e</t>
  </si>
  <si>
    <t>VISTA/24-25/06/00172</t>
  </si>
  <si>
    <t>7accdd63-1485-464a-806d-b438e220d5f5</t>
  </si>
  <si>
    <t>03870079-29c1-417f-9143-fb8a63df4d0f</t>
  </si>
  <si>
    <t>b5a4ef5b-dfab-12e9-96d2-c7657d00fb50</t>
  </si>
  <si>
    <t>VISTA/23-24/12/00062</t>
  </si>
  <si>
    <t>2026-03-24 16:50:30.167982+00</t>
  </si>
  <si>
    <t>2023-12</t>
  </si>
  <si>
    <t>1b909ee1-7d56-4c23-8013-1a318e1c0d8a</t>
  </si>
  <si>
    <t>039aea93-4ab3-4f02-a6d3-2a317978a226</t>
  </si>
  <si>
    <t>daebf82e-6f02-d269-4f9f-109f5cc8af3c</t>
  </si>
  <si>
    <t>b9880845-d37b-c083-ffd7-adcaa279cb30</t>
  </si>
  <si>
    <t>VISTA/24-25/05/00128</t>
  </si>
  <si>
    <t>2026-03-24 16:50:36.355478+00</t>
  </si>
  <si>
    <t>26c78af2-e5af-4f4c-af04-ed1e84a9359e</t>
  </si>
  <si>
    <t>03af1753-cc46-4e31-8d0c-9845f4c9ea1c</t>
  </si>
  <si>
    <t>VISTA/23-24/09/00106</t>
  </si>
  <si>
    <t>03cd7372-fa00-4ec3-a6a5-e0ce83440675</t>
  </si>
  <si>
    <t>719321da-14cc-c048-24a9-cc8d77783c52</t>
  </si>
  <si>
    <t>f226894e-3765-1bd7-6cda-03e887bc56b3</t>
  </si>
  <si>
    <t>VISTA/23-24/01/00055</t>
  </si>
  <si>
    <t>802ace6f-47d3-4de4-ab64-6c90bb5f6212</t>
  </si>
  <si>
    <t>03e1bf45-93db-4d68-9c3e-927559e3e57a</t>
  </si>
  <si>
    <t>0f48ebae-7ea3-24d1-dd00-37912e1ab867</t>
  </si>
  <si>
    <t>VISTA/24-25/09/00028</t>
  </si>
  <si>
    <t>2026-03-24 16:50:42.136806+00</t>
  </si>
  <si>
    <t>db2c046b-1142-4ab0-888f-531b7a2f0966</t>
  </si>
  <si>
    <t>03e311af-5c8c-41bd-a9bc-2a4c70598258</t>
  </si>
  <si>
    <t>2b773ffc-34e2-9684-1de8-d16c36abe81e</t>
  </si>
  <si>
    <t>dd96a329-ec95-e96a-1348-69d976f39cd4</t>
  </si>
  <si>
    <t>b1a13405-1168-9d4a-5a76-9c4953645b2a</t>
  </si>
  <si>
    <t>VISTA/24-25/03/00117</t>
  </si>
  <si>
    <t>b32803aa-3d09-4a8d-aedd-9ace748339b3</t>
  </si>
  <si>
    <t>03f5e36b-06b8-41ff-a07f-2dbaaf37f541</t>
  </si>
  <si>
    <t>d58d1d2f-e65b-7705-8ac2-996da0cf28c4</t>
  </si>
  <si>
    <t>b67440c5-1089-ccdb-bb31-3211a4ee4d0e</t>
  </si>
  <si>
    <t>VISTA/25-26/10/00164</t>
  </si>
  <si>
    <t>2026-03-24 16:51:02.884358+00</t>
  </si>
  <si>
    <t>f009d211-2428-4e63-8c09-22ad8ba10987</t>
  </si>
  <si>
    <t>03f74291-876a-4183-a9d5-32a52fbaa4d3</t>
  </si>
  <si>
    <t>0632e1c8-fb91-3269-00af-8a625740b33a</t>
  </si>
  <si>
    <t>VISTA/24-25/01/00169</t>
  </si>
  <si>
    <t>2026-03-24 16:50:48.520492+00</t>
  </si>
  <si>
    <t>db29fb51-7937-47b8-89ae-a76c37602092</t>
  </si>
  <si>
    <t>0401c17d-5b33-4a62-9978-e98f9275b7f3</t>
  </si>
  <si>
    <t>981819eb-5033-3aee-aa78-24c51405ba91</t>
  </si>
  <si>
    <t>a607e4b0-3364-b1fb-774e-01d67c4fcdf1</t>
  </si>
  <si>
    <t>VISTA/25-26/04/00140</t>
  </si>
  <si>
    <t>2026-03-24 16:50:52.892912+00</t>
  </si>
  <si>
    <t>43900846-f9ce-4959-bb48-ffe5ba53ae57</t>
  </si>
  <si>
    <t>042171a2-fb1d-4440-b65a-6ac8da8bf8fd</t>
  </si>
  <si>
    <t>e10472f5-6434-2a96-6c28-13939f90427f</t>
  </si>
  <si>
    <t>03edc7c5-4c46-b55e-523d-9fb7be29910b</t>
  </si>
  <si>
    <t>69a06a67-b0da-0493-6495-0620f46df91c</t>
  </si>
  <si>
    <t>VISTA/25-26/12/00001</t>
  </si>
  <si>
    <t>f51128e3-e243-4a13-9c81-ebeab17cc897</t>
  </si>
  <si>
    <t>0424025b-6ac4-412d-9bc1-b6387ea26277</t>
  </si>
  <si>
    <t>b4a50439-db13-dc26-d980-eb079b321460</t>
  </si>
  <si>
    <t>VISTA/25-26/11/00143</t>
  </si>
  <si>
    <t>2026-03-24 16:51:04.500608+00</t>
  </si>
  <si>
    <t>902fa4e5-f7dd-4671-9d39-6516ba2e51d8</t>
  </si>
  <si>
    <t>04261962-31b2-4170-ba7c-99cd7d7f2603</t>
  </si>
  <si>
    <t>VISTA/24-25/08/00151</t>
  </si>
  <si>
    <t>04270135-ec97-4372-8ae5-0493f0d008ad</t>
  </si>
  <si>
    <t>b1a4c558-761c-ebef-6d40-cddeefa29c16</t>
  </si>
  <si>
    <t>VISTA/24-25/02/00085</t>
  </si>
  <si>
    <t>37b5c369-6a5d-4ee9-b59d-4728d328e0b0</t>
  </si>
  <si>
    <t>043c2800-9e33-468c-ba36-3dd05015228e</t>
  </si>
  <si>
    <t>1a171004-7682-1c39-e6a2-758b668c33b0</t>
  </si>
  <si>
    <t>8aaf14fc-4fb9-d280-3018-d757243c952b</t>
  </si>
  <si>
    <t>VISTA/25-26/01/00142</t>
  </si>
  <si>
    <t>d700c1e9-4564-4c4d-a800-2b6d68e962f7</t>
  </si>
  <si>
    <t>04415b6c-7505-423b-a459-4a7e245ee7e8</t>
  </si>
  <si>
    <t>890d247c-e472-92eb-0db7-ca3bc375622c</t>
  </si>
  <si>
    <t>VISTA/25-26/04/00117</t>
  </si>
  <si>
    <t>a3cfd3dc-4afc-4129-8b06-9756a905d971</t>
  </si>
  <si>
    <t>8ca132f3-2df9-2565-e1a8-6e912fb635ba</t>
  </si>
  <si>
    <t>d807766b-8169-4e8c-9aac-196373a449ec</t>
  </si>
  <si>
    <t>044470eb-e958-4b33-8bfb-84b37a21b3ce</t>
  </si>
  <si>
    <t>5502781f-5513-9949-e0f0-272df8bf60ee</t>
  </si>
  <si>
    <t>07cdb453-b699-f209-d609-434a47fca737</t>
  </si>
  <si>
    <t>VISTA/23-24/06/00121</t>
  </si>
  <si>
    <t>2026-03-24 16:50:22.884861+00</t>
  </si>
  <si>
    <t>2023-06</t>
  </si>
  <si>
    <t>d4f8dde5-9ced-44e6-8fb8-e972b465cc44</t>
  </si>
  <si>
    <t>0453339a-5727-46d1-9d71-782d9ca5fc1f</t>
  </si>
  <si>
    <t>23f7ef5f-6b26-a104-b616-b438d7e9243c</t>
  </si>
  <si>
    <t>fd583622-d483-7a0e-b288-a9d0d1e0807a</t>
  </si>
  <si>
    <t>VISTA/25-26/11/00061</t>
  </si>
  <si>
    <t>2026-03-24 16:51:04.3863+00</t>
  </si>
  <si>
    <t>8cada743-d341-4211-b2f2-094d551e9ef3</t>
  </si>
  <si>
    <t>0454b238-d83d-4e18-8260-56821d7fbf80</t>
  </si>
  <si>
    <t>VISTA/25-26/07/00173</t>
  </si>
  <si>
    <t>2026-03-24 16:50:57.75604+00</t>
  </si>
  <si>
    <t>04673f37-0a9b-459a-ad30-fd86aa46e0ba</t>
  </si>
  <si>
    <t>VISTA/23-24/03/00079</t>
  </si>
  <si>
    <t>2026-03-24 16:50:33.592955+00</t>
  </si>
  <si>
    <t>049102cf-2312-4d2c-b639-e4d6636a9c87</t>
  </si>
  <si>
    <t>bb91db20-f031-af83-8e52-9b613ace7567</t>
  </si>
  <si>
    <t>VISTA/25-26/12/00092</t>
  </si>
  <si>
    <t>2026-03-24 16:51:06.138657+00</t>
  </si>
  <si>
    <t>47e496e6-1ae7-4640-bcfd-9bdb5ecb1d89</t>
  </si>
  <si>
    <t>04974bd6-f997-417d-b1e0-48a91d8c4a0c</t>
  </si>
  <si>
    <t>VISTA/23-24/01/00043</t>
  </si>
  <si>
    <t>04a4d76e-9248-46c8-9a51-5f59cca002fd</t>
  </si>
  <si>
    <t>a21826f9-a253-e7a0-bffc-493527c0c27c</t>
  </si>
  <si>
    <t>VISTA/24-25/05/00075</t>
  </si>
  <si>
    <t>866f165e-557f-4591-8050-923411f82acb</t>
  </si>
  <si>
    <t>04a5dacb-010a-4940-a142-13fb907e8f44</t>
  </si>
  <si>
    <t>ea1c4226-abaa-0255-5077-503a78c3b2ff</t>
  </si>
  <si>
    <t>d0c84d1e-4238-9b66-8d10-7665d8e44980</t>
  </si>
  <si>
    <t>VISTA/24-25/04/00060</t>
  </si>
  <si>
    <t>abadcc8e-a1c4-402e-90b1-23cd3c4dcf00</t>
  </si>
  <si>
    <t>04ae658b-e63d-4b30-a2b2-09053d9259a1</t>
  </si>
  <si>
    <t>f14efd99-a099-05e4-d7e5-4eb6b4dbd4d4</t>
  </si>
  <si>
    <t>VISTA/24-25/12/00119</t>
  </si>
  <si>
    <t>4c75be5e-2976-4903-a0dc-c5c51b4e3bc6</t>
  </si>
  <si>
    <t>04af423c-ac24-4943-a863-190acd1bd766</t>
  </si>
  <si>
    <t>0fb589f6-3d4d-9f65-70ec-ffc208b12ba1</t>
  </si>
  <si>
    <t>7aa135ce-55b9-8787-a51c-fa6c42aad3b2</t>
  </si>
  <si>
    <t>VISTA/25-26/07/00083</t>
  </si>
  <si>
    <t>2026-03-24 16:50:57.560445+00</t>
  </si>
  <si>
    <t>451b1bff-8e9a-4f07-beaa-2abe3d3b9465</t>
  </si>
  <si>
    <t>04bfce76-0761-4798-84d3-85c778f80570</t>
  </si>
  <si>
    <t>110a92b5-de7a-739b-61d2-1bc6c35ab264</t>
  </si>
  <si>
    <t>28adcae8-d3f2-7d01-473b-45f62020cdc0</t>
  </si>
  <si>
    <t>VISTA/23-24/05/00016</t>
  </si>
  <si>
    <t>845cdbab-67cd-4791-951f-ea3a752dd1e3</t>
  </si>
  <si>
    <t>04c287ce-9ff2-4644-8deb-331db824624f</t>
  </si>
  <si>
    <t>3e75e66b-4372-344b-25d8-de15915110c9</t>
  </si>
  <si>
    <t>cd504af3-aa51-0793-c3fc-fb030590ae09</t>
  </si>
  <si>
    <t>VISTA/23-24/09/00120</t>
  </si>
  <si>
    <t>8ecb6643-b643-4649-8b98-a49c1f7163af</t>
  </si>
  <si>
    <t>04c3da09-8895-403a-b1a5-d921628995bb</t>
  </si>
  <si>
    <t>4f75b0ca-7bed-c37c-cfd4-1e361a1bb6d4</t>
  </si>
  <si>
    <t>f108b08d-b6c6-e6fe-5782-ba89ca9c16ad</t>
  </si>
  <si>
    <t>VISTA/24-25/04/00014</t>
  </si>
  <si>
    <t>2026-03-24 16:50:34.784337+00</t>
  </si>
  <si>
    <t>27553868-e62d-447c-a6cc-4be32f01ab1e</t>
  </si>
  <si>
    <t>04e207bf-8efb-408c-a67f-fbdbf0842b51</t>
  </si>
  <si>
    <t>3caa59e9-5e0d-3ca4-6303-a17bdb2e20ec</t>
  </si>
  <si>
    <t>5b329584-dbb7-69f7-f834-ca10e997588e</t>
  </si>
  <si>
    <t>VISTA/25-26/08/00034</t>
  </si>
  <si>
    <t>2026-03-24 16:50:59.111785+00</t>
  </si>
  <si>
    <t>7790b900-db16-4855-bf52-32d929c70e45</t>
  </si>
  <si>
    <t>04f79c32-0d90-475c-ab36-da24bb39c658</t>
  </si>
  <si>
    <t>VISTA/23-24/05/00125</t>
  </si>
  <si>
    <t>2026-03-24 16:50:21.584512+00</t>
  </si>
  <si>
    <t>04fbccb3-e1a3-4cc4-ba80-687cdae5b8f1</t>
  </si>
  <si>
    <t>25aa2406-e171-b558-8249-7a525d126d8f</t>
  </si>
  <si>
    <t>VISTA/25-26/11/00126</t>
  </si>
  <si>
    <t>a0c56020-2eb8-4b3c-80a2-f837b1555d64</t>
  </si>
  <si>
    <t>04fdca8e-b89b-486c-bb92-ada0c8b55141</t>
  </si>
  <si>
    <t>8b67f24e-8b2b-e5cf-aef4-9b084467aa37</t>
  </si>
  <si>
    <t>VISTA/23-24/02/00115</t>
  </si>
  <si>
    <t>2026-03-24 16:50:32.369859+00</t>
  </si>
  <si>
    <t>53466569-020d-4b09-a63a-40197e9ac09c</t>
  </si>
  <si>
    <t>05048bac-3d82-4942-86ef-455c2da59e40</t>
  </si>
  <si>
    <t>2d21b1a6-f9fa-f115-d59a-f6f2f5ab38a9</t>
  </si>
  <si>
    <t>VISTA/23-24/10/00139</t>
  </si>
  <si>
    <t>70cf58d6-c59c-442f-bcb7-e982fce9a792</t>
  </si>
  <si>
    <t>05059284-6170-422a-89f8-7e1b96451fdc</t>
  </si>
  <si>
    <t>VISTA/24-25/03/00022</t>
  </si>
  <si>
    <t>2026-03-24 16:50:51.147617+00</t>
  </si>
  <si>
    <t>050d7ca4-e710-4e76-93dd-9758fe714af4</t>
  </si>
  <si>
    <t>VISTA/25-26/03/00053</t>
  </si>
  <si>
    <t>2026-03-24 16:51:10.93298+00</t>
  </si>
  <si>
    <t>0510558c-991c-43b3-8c8f-bcef6a202685</t>
  </si>
  <si>
    <t>VISTA/25-26/12/00147</t>
  </si>
  <si>
    <t>2026-03-24 16:51:06.236435+00</t>
  </si>
  <si>
    <t>051d7a38-c31c-4451-a009-b4c1e5090b31</t>
  </si>
  <si>
    <t>1df57eb4-c786-95e5-490c-5a8f8084e780</t>
  </si>
  <si>
    <t>VISTA/24-25/08/00154</t>
  </si>
  <si>
    <t>bb2d4adc-02c8-4fce-b240-f208f8c78ba0</t>
  </si>
  <si>
    <t>051da1d5-f517-474a-b48f-632cd66d787f</t>
  </si>
  <si>
    <t>6c765a9e-b1ea-4503-e5b7-24daca7c2614</t>
  </si>
  <si>
    <t>d41b0f34-d7f8-ce1a-36d9-c00f0100aa45</t>
  </si>
  <si>
    <t>VISTA/24-25/03/00141</t>
  </si>
  <si>
    <t>e6096f2f-1764-4460-a2c8-5c597fb158f9</t>
  </si>
  <si>
    <t>0527510a-8ad9-462d-9832-770728d8064e</t>
  </si>
  <si>
    <t>7282a267-9160-04c3-a636-0268501bdf4e</t>
  </si>
  <si>
    <t>211a2b33-4e94-3da1-7d97-406bc26036f5</t>
  </si>
  <si>
    <t>03b3c0ac-91a5-8902-3ab2-fc88ff2c5566</t>
  </si>
  <si>
    <t>VISTA/25-26/08/00183</t>
  </si>
  <si>
    <t>76907e36-77a4-4a95-a8cb-02e265eb29bf</t>
  </si>
  <si>
    <t>053d88f9-2d3f-4691-9d6b-7a94540adccd</t>
  </si>
  <si>
    <t>3b48ac67-d1fa-b227-f284-5da0a25e5ac0</t>
  </si>
  <si>
    <t>058f4fd0-7a5d-544c-9587-0c2f9de4528f</t>
  </si>
  <si>
    <t>VISTA/25-26/01/00010</t>
  </si>
  <si>
    <t>2026-03-24 16:51:07.706614+00</t>
  </si>
  <si>
    <t>a6ebee32-e984-46da-929f-4e1c0d37ccef</t>
  </si>
  <si>
    <t>055660b7-1b46-4b90-bea7-69ffe669c0e5</t>
  </si>
  <si>
    <t>148cb172-cc40-9c01-ffa5-33aa5d70bad8</t>
  </si>
  <si>
    <t>dcfddc61-693e-2180-1cf6-f3e8e0dd40d8</t>
  </si>
  <si>
    <t>VISTA/23-24/03/00055</t>
  </si>
  <si>
    <t>3866a820-2b57-4f77-8c55-3c6c7aed2eee</t>
  </si>
  <si>
    <t>056b724a-6803-47a0-a782-060bc1113db8</t>
  </si>
  <si>
    <t>8dc5530c-7db8-64af-b5d6-a3bc13615053</t>
  </si>
  <si>
    <t>VISTA/23-24/08/00057</t>
  </si>
  <si>
    <t>0bd8f3cf-5196-4d90-b0e0-0bfd74cf5f4c</t>
  </si>
  <si>
    <t>056bba18-2531-486c-a884-fe9f07644ffd</t>
  </si>
  <si>
    <t>634f0dff-e041-6d9d-2689-4d33b6903f4f</t>
  </si>
  <si>
    <t>7dcf272d-a13c-9661-df5a-a6704de16ab8</t>
  </si>
  <si>
    <t>VISTA/23-24/05/00090</t>
  </si>
  <si>
    <t>2026-03-24 16:50:21.495233+00</t>
  </si>
  <si>
    <t>950d7f64-2cc1-4259-b271-47a4f667913f</t>
  </si>
  <si>
    <t>0572e6f0-6ef2-4f2a-8410-95e592f8b644</t>
  </si>
  <si>
    <t>58701d28-2940-a07b-7518-1e1c33b29b55</t>
  </si>
  <si>
    <t>58b51b21-f4aa-b4ea-0947-8ff74e4562a7</t>
  </si>
  <si>
    <t>VISTA/23-24/05/00111</t>
  </si>
  <si>
    <t>1819d24a-60cf-4222-b03b-b24e48607c5b</t>
  </si>
  <si>
    <t>0572fb71-fdfc-43d0-af12-6596f4b31620</t>
  </si>
  <si>
    <t>6353c074-799c-5253-d673-577f581c8241</t>
  </si>
  <si>
    <t>1d32450f-df9e-cfb4-05c2-61f3c4efc50e</t>
  </si>
  <si>
    <t>VISTA/25-26/06/00156</t>
  </si>
  <si>
    <t>7942e994-f3e4-4fd3-bff5-777b11eb40b6</t>
  </si>
  <si>
    <t>05768f39-3f68-45c0-b8ce-d279b1da3634</t>
  </si>
  <si>
    <t>f15d8a38-9297-759e-500a-7a65371fd2c8</t>
  </si>
  <si>
    <t>a4def813-d3a1-fa98-de2f-18ad2a9699a7</t>
  </si>
  <si>
    <t>VISTA/24-25/05/00038</t>
  </si>
  <si>
    <t>2026-03-24 16:50:36.149048+00</t>
  </si>
  <si>
    <t>7d18db2b-245f-4c5d-a3e0-2b84f436c943</t>
  </si>
  <si>
    <t>058882bb-3200-451e-8765-b3f671808c14</t>
  </si>
  <si>
    <t>VISTA/23-24/02/00054</t>
  </si>
  <si>
    <t>058cac8a-24f6-4de5-a3e1-9f940fae3dc2</t>
  </si>
  <si>
    <t>81f2f896-343e-d20b-9964-56fe1a515cc4</t>
  </si>
  <si>
    <t>46708e4f-0f36-d317-bc46-7cc2bcfc59ea</t>
  </si>
  <si>
    <t>VISTA/25-26/05/00144</t>
  </si>
  <si>
    <t>2026-03-24 16:50:54.423164+00</t>
  </si>
  <si>
    <t>25ee80b8-cf8c-4ae2-be73-fe7c991751ce</t>
  </si>
  <si>
    <t>05969da3-b4a7-4082-95a2-670d3e232781</t>
  </si>
  <si>
    <t>286a5d35-07d2-54bb-eb89-e9519f239c26</t>
  </si>
  <si>
    <t>VISTA/24-25/11/00087</t>
  </si>
  <si>
    <t>eb09e1fa-a60c-47db-b729-0f89f0b65d61</t>
  </si>
  <si>
    <t>059af4af-21a7-44db-8195-0e6c185539db</t>
  </si>
  <si>
    <t>VISTA/25-26/02/00124</t>
  </si>
  <si>
    <t>2026-03-24 16:51:09.607021+00</t>
  </si>
  <si>
    <t>05a0e19d-db43-44e6-b35e-5364a72174f1</t>
  </si>
  <si>
    <t>f2d14ca3-b37b-9e02-78c3-46a7603d8a6b</t>
  </si>
  <si>
    <t>VISTA/24-25/02/00033</t>
  </si>
  <si>
    <t>afe238a8-b065-4ef9-905a-7ae15495c488</t>
  </si>
  <si>
    <t>5e1193c6-eaf0-1424-7382-545bcbaa8d05</t>
  </si>
  <si>
    <t>9570bcbc-dd00-294f-7a17-6204b4b0a29b</t>
  </si>
  <si>
    <t>450ec5df-19e7-4701-8f3b-91a4f41e1058</t>
  </si>
  <si>
    <t>05b81cf2-ace7-4391-8871-b07720c796cb</t>
  </si>
  <si>
    <t>e09aed1a-8cfa-ef16-b7ca-1923a71e1ac3</t>
  </si>
  <si>
    <t>VISTA/23-24/10/00058</t>
  </si>
  <si>
    <t>a18677b0-7ed0-4d9a-b9b3-f425550c1e96</t>
  </si>
  <si>
    <t>05c06aed-029b-4103-afaa-eb09bf219659</t>
  </si>
  <si>
    <t>0d8adc09-cbf7-8d73-f287-b681bfbb317f</t>
  </si>
  <si>
    <t>5964e174-4d85-43f8-388d-3f66a1ecbd0e</t>
  </si>
  <si>
    <t>VISTA/23-24/03/00026</t>
  </si>
  <si>
    <t>f53bb669-9ac6-4b26-b92d-1989e6fd584a</t>
  </si>
  <si>
    <t>05c4ae0d-4293-4f98-9f51-b0f9b3f76f99</t>
  </si>
  <si>
    <t>4c4ad4c9-59bf-f152-d0ff-6502ec564cc9</t>
  </si>
  <si>
    <t>64332390-7c05-5954-cae9-ccf3ddc92a2f</t>
  </si>
  <si>
    <t>VISTA/25-26/12/00144</t>
  </si>
  <si>
    <t>91e9c4a4-cf9f-4ea2-bbce-8ca8d01150ff</t>
  </si>
  <si>
    <t>05d28da3-0547-4350-9f42-a50eea3e8c3c</t>
  </si>
  <si>
    <t>11e96dd2-92f4-f793-56db-439d5b3de156</t>
  </si>
  <si>
    <t>3c7a5a03-cf40-42aa-6d97-d087c877b352</t>
  </si>
  <si>
    <t>VISTA/25-26/09/00127</t>
  </si>
  <si>
    <t>3f072df4-ca44-4975-9844-ebd8be4312e0</t>
  </si>
  <si>
    <t>05db343f-f261-4126-9f53-35c78386e97a</t>
  </si>
  <si>
    <t>c02eb961-2471-c285-9c28-fb9a12aaf70a</t>
  </si>
  <si>
    <t>6e45aca0-18fa-334d-4711-4da7cc94e30f</t>
  </si>
  <si>
    <t>VISTA/25-26/03/00123</t>
  </si>
  <si>
    <t>c1c258d3-0750-49fb-8d6a-a5a84de41974</t>
  </si>
  <si>
    <t>05e7d8cf-3d71-4d3f-b1fb-9987d6f20349</t>
  </si>
  <si>
    <t>VISTA/24-25/04/00039</t>
  </si>
  <si>
    <t>05eae3b2-00e3-40f0-9218-b81135cd5d0a</t>
  </si>
  <si>
    <t>6bda2d75-ab17-0e53-b94f-c663a3609b6d</t>
  </si>
  <si>
    <t>1171b668-e4d4-65e2-411e-0989dc9a3b6f</t>
  </si>
  <si>
    <t>VISTA/23-24/08/00036</t>
  </si>
  <si>
    <t>2026-03-24 16:50:25.049957+00</t>
  </si>
  <si>
    <t>fb2be2c1-503b-41f2-9ae7-238f157ffbd3</t>
  </si>
  <si>
    <t>05f151a4-35fa-4e79-bd54-df00f1ebf88e</t>
  </si>
  <si>
    <t>VISTA/25-26/05/00167</t>
  </si>
  <si>
    <t>0601dbfd-d652-475f-9b86-c31cf5c07579</t>
  </si>
  <si>
    <t>38c5737a-38f4-67e4-935b-157ed9f6fafa</t>
  </si>
  <si>
    <t>VISTA/23-24/05/00107</t>
  </si>
  <si>
    <t>a875e623-57e2-4204-a50d-4945d3f0ec57</t>
  </si>
  <si>
    <t>06022814-bbdd-4083-9621-539917046cb3</t>
  </si>
  <si>
    <t>d257c87f-0e42-048c-8409-362e925d86fc</t>
  </si>
  <si>
    <t>a7224399-02e5-e81c-026b-031bd1393be8</t>
  </si>
  <si>
    <t>VISTA/25-26/06/00118</t>
  </si>
  <si>
    <t>2026-03-24 16:50:56.010666+00</t>
  </si>
  <si>
    <t>597c2d33-b758-4acd-811b-c7b22289dcbc</t>
  </si>
  <si>
    <t>060a6db3-8286-494e-88b8-6141041b02cd</t>
  </si>
  <si>
    <t>238b347e-e7e9-b1a3-31a8-a2f8fed99f55</t>
  </si>
  <si>
    <t>VISTA/25-26/08/00075</t>
  </si>
  <si>
    <t>3d2bb31e-a4e2-4d67-b934-8fbb641505da</t>
  </si>
  <si>
    <t>060bf4dc-e08c-4a2d-8dcc-d9ef984f4cf6</t>
  </si>
  <si>
    <t>VISTA/25-26/01/00163</t>
  </si>
  <si>
    <t>2026-03-24 16:51:07.994436+00</t>
  </si>
  <si>
    <t>061265b8-0c2e-4dbf-8cd2-deead53233b3</t>
  </si>
  <si>
    <t>43c50db7-bbd5-a3ee-044a-5ad9f847c9bf</t>
  </si>
  <si>
    <t>9e254d9d-fe84-3236-eca3-7adff58dafa1</t>
  </si>
  <si>
    <t>VISTA/23-24/10/00038</t>
  </si>
  <si>
    <t>2026-03-24 16:50:27.551129+00</t>
  </si>
  <si>
    <t>f146269c-fbd2-4dea-aa16-c899ddebf093</t>
  </si>
  <si>
    <t>0614f3b5-f259-4bb0-94ba-14bb462f670d</t>
  </si>
  <si>
    <t>011b7d1c-5697-5394-c05b-fa0473640657</t>
  </si>
  <si>
    <t>VISTA/25-26/03/00040</t>
  </si>
  <si>
    <t>2026-03-24 16:51:10.834462+00</t>
  </si>
  <si>
    <t>261c6838-0d2b-4ef8-b7c0-722341418ce5</t>
  </si>
  <si>
    <t>0630a50d-f234-40a3-8679-320688629627</t>
  </si>
  <si>
    <t>1fc0c3bb-f35c-8d5d-a4fa-a9c1723cd8ab</t>
  </si>
  <si>
    <t>VISTA/24-25/06/00093</t>
  </si>
  <si>
    <t>0d1504e1-2884-4dba-97bd-0c3bc37e1669</t>
  </si>
  <si>
    <t>06312a15-d7de-4aca-9a15-6afd2780224f</t>
  </si>
  <si>
    <t>6e70de8a-7b72-4a22-7398-844fbdb73884</t>
  </si>
  <si>
    <t>VISTA/25-26/04/00165</t>
  </si>
  <si>
    <t>e270afca-14b5-4ced-bdcb-3722fdad9966</t>
  </si>
  <si>
    <t>064927cd-a367-48eb-8ba3-a08baf8b73a1</t>
  </si>
  <si>
    <t>5a1e4739-df51-1e97-95c7-31602fc06832</t>
  </si>
  <si>
    <t>VISTA/24-25/03/00131</t>
  </si>
  <si>
    <t>ab42acef-df0d-4f2b-9def-a961cdf6c003</t>
  </si>
  <si>
    <t>064c933b-8dfd-40ab-a2e1-3d3117e42fae</t>
  </si>
  <si>
    <t>a974c0ea-b223-c4ff-2027-207ec4a462ac</t>
  </si>
  <si>
    <t>1bb2080e-607b-e17c-487b-3fc55b233158</t>
  </si>
  <si>
    <t>VISTA/25-26/07/00005</t>
  </si>
  <si>
    <t>59864420-62d6-4d3b-9b98-6872f9821633</t>
  </si>
  <si>
    <t>0658ca98-ce15-4589-87d0-b5e1a7b32f2f</t>
  </si>
  <si>
    <t>92e5d758-7672-74d5-68d0-ccb89bd3c488</t>
  </si>
  <si>
    <t>1a0c6b87-ff3f-bbf9-8751-3b329d6b9911</t>
  </si>
  <si>
    <t>VISTA/24-25/07/00024</t>
  </si>
  <si>
    <t>a2f5f487-4815-4afa-b790-bf52a37e2d4b</t>
  </si>
  <si>
    <t>066654a3-6d18-4661-9a5b-deec29317d0b</t>
  </si>
  <si>
    <t>97df6798-c997-e797-69e0-f9b4b90aa285</t>
  </si>
  <si>
    <t>acc99892-cb35-8aaf-7d74-61bb7125b1bf</t>
  </si>
  <si>
    <t>VISTA/25-26/05/00033</t>
  </si>
  <si>
    <t>2026-03-24 16:50:54.233684+00</t>
  </si>
  <si>
    <t>028fb3c7-fa96-4d12-9554-7511a3d7ab06</t>
  </si>
  <si>
    <t>067437fc-dbee-44f8-988c-0d1157d6fd7c</t>
  </si>
  <si>
    <t>VISTA/24-25/02/00030</t>
  </si>
  <si>
    <t>0678dbcb-9d9a-4804-abe8-12811b3f3d22</t>
  </si>
  <si>
    <t>f77c1bcf-16d6-03e4-a541-7ee504583fa1</t>
  </si>
  <si>
    <t>04c251ff-5d8d-dc9e-d27d-0a96efe3a6b3</t>
  </si>
  <si>
    <t>VISTA/25-26/07/00062</t>
  </si>
  <si>
    <t>fe3f9a14-6b9b-493b-ba79-3290b7c0a9ab</t>
  </si>
  <si>
    <t>067fc388-5ec4-4634-bb6f-736604bd0701</t>
  </si>
  <si>
    <t>3013b032-8425-868c-694c-5709a3a46982</t>
  </si>
  <si>
    <t>93a076cf-52c6-b904-02a9-5b95125d5dfb</t>
  </si>
  <si>
    <t>VISTA/24-25/11/00153</t>
  </si>
  <si>
    <t>2026-03-24 16:50:45.651258+00</t>
  </si>
  <si>
    <t>81eaee4a-ea11-4d6e-90df-b97db88db260</t>
  </si>
  <si>
    <t>068b8fc0-97ce-44d2-abcf-1eb4c174d113</t>
  </si>
  <si>
    <t>34c36730-bd63-676a-99c5-16783ab7167e</t>
  </si>
  <si>
    <t>VISTA/23-24/07/00134</t>
  </si>
  <si>
    <t>2026-03-24 16:50:23.982289+00</t>
  </si>
  <si>
    <t>2023-07</t>
  </si>
  <si>
    <t>cb2cfb01-e883-450a-b629-528ae33ffc07</t>
  </si>
  <si>
    <t>950dd22f-78fa-d205-48b3-fe5a5cc7438e</t>
  </si>
  <si>
    <t>5c31f9fd-7275-3511-295a-a2740dc3ff01</t>
  </si>
  <si>
    <t>62887698-aebf-475f-9c98-0a212110dd24</t>
  </si>
  <si>
    <t>06b6b5f6-6cca-490d-bdd0-8b6dac8ea243</t>
  </si>
  <si>
    <t>9defe9e8-4059-ba6b-5abd-0d1304e73008</t>
  </si>
  <si>
    <t>VISTA/25-26/01/00098</t>
  </si>
  <si>
    <t>f56bff0c-85b6-4ece-9597-a0712f4e6908</t>
  </si>
  <si>
    <t>06b752e2-db7a-44d3-a7bc-085bd8851f3e</t>
  </si>
  <si>
    <t>79e31f6f-69dc-a40c-27d7-3f076878f83c</t>
  </si>
  <si>
    <t>97486463-9125-9851-3039-04f213b371d4</t>
  </si>
  <si>
    <t>VISTA/24-25/06/00120</t>
  </si>
  <si>
    <t>2026-03-24 16:50:37.821066+00</t>
  </si>
  <si>
    <t>a0cd9c66-c067-4001-ad7b-586b6c15537e</t>
  </si>
  <si>
    <t>06ce342c-16b8-4fa9-8669-7d7e051e7994</t>
  </si>
  <si>
    <t>a4fda539-b878-9e2f-4784-30335f386517</t>
  </si>
  <si>
    <t>1f70e1f3-db99-3d9f-94a0-610b383d5702</t>
  </si>
  <si>
    <t>VISTA/25-26/03/00032</t>
  </si>
  <si>
    <t>88123924-7cf3-4c60-b7ea-b90a9b780b9c</t>
  </si>
  <si>
    <t>06cef3f4-97a0-40d6-924b-618de72fdd66</t>
  </si>
  <si>
    <t>eb7de080-f310-4225-66d6-f15dc51fefcd</t>
  </si>
  <si>
    <t>80d61428-003e-b59b-42e8-dc7d098d6aca</t>
  </si>
  <si>
    <t>VISTA/25-26/08/00059</t>
  </si>
  <si>
    <t>024b70d0-29db-40f3-a244-a9a228b5388b</t>
  </si>
  <si>
    <t>06d867dc-9aec-416a-aec7-b191a4624196</t>
  </si>
  <si>
    <t>VISTA/25-26/09/00098</t>
  </si>
  <si>
    <t>2026-03-24 16:51:00.88951+00</t>
  </si>
  <si>
    <t>06d8a4ee-f18f-456b-9f2b-10a88219708d</t>
  </si>
  <si>
    <t>38fa3ad2-aa3f-58d5-2b21-1710a18fefce</t>
  </si>
  <si>
    <t>f9b73f69-33c8-b36d-daf6-c7078c00692c</t>
  </si>
  <si>
    <t>VISTA/23-24/07/00119</t>
  </si>
  <si>
    <t>1483b85f-a6bb-4074-8d46-9618fc19a1bd</t>
  </si>
  <si>
    <t>06faa54b-f921-4f3a-8761-b97f1177cb46</t>
  </si>
  <si>
    <t>83f51f9d-9d36-eda9-e7fb-5b1badbbd5d9</t>
  </si>
  <si>
    <t>d406c520-d5c0-dce0-90fa-222f3e8c6d05</t>
  </si>
  <si>
    <t>VISTA/25-26/09/00148</t>
  </si>
  <si>
    <t>2f49d447-f15d-424d-9a7d-be051dc880d2</t>
  </si>
  <si>
    <t>e426d68a-16d2-9097-ff7d-ae2521fb52e5</t>
  </si>
  <si>
    <t>7fd152e9-2f00-0fc6-c8ed-83b426803a4d</t>
  </si>
  <si>
    <t>071c175a-7128-4410-afa9-7d57f5078dd1</t>
  </si>
  <si>
    <t>c675e97a-0958-0695-90b3-49311eec8fd7</t>
  </si>
  <si>
    <t>6a9383e4-a0ac-1ecc-cbac-8ac4dfd10b7e</t>
  </si>
  <si>
    <t>VISTA/25-26/08/00025</t>
  </si>
  <si>
    <t>f3d5faeb-a060-4d56-bb7c-559d3f157f51</t>
  </si>
  <si>
    <t>0732c3ee-9e35-485d-bf39-95ca69c6efad</t>
  </si>
  <si>
    <t>720a2f6c-96ce-3f42-8ec4-faec53d5a915</t>
  </si>
  <si>
    <t>db22043a-4435-6d25-c2e9-01dd93cc79a4</t>
  </si>
  <si>
    <t>VISTA/25-26/04/00035</t>
  </si>
  <si>
    <t>4eaa06fe-be7b-4d8f-8cba-fd92a3d3fb69</t>
  </si>
  <si>
    <t>07341781-c8d4-4022-aa9d-29f5350ca0ef</t>
  </si>
  <si>
    <t>VISTA/23-24/08/00067</t>
  </si>
  <si>
    <t>073880c4-647a-40a0-a272-4ab157b85773</t>
  </si>
  <si>
    <t>VISTA/25-26/09/00134</t>
  </si>
  <si>
    <t>07467c7d-1a31-4748-b18c-a6ff09389b39</t>
  </si>
  <si>
    <t>61031b0a-ef18-26aa-64b7-d412d7b3d276</t>
  </si>
  <si>
    <t>66aab816-d365-9068-e62c-3d82356d8021</t>
  </si>
  <si>
    <t>VISTA/25-26/12/00129</t>
  </si>
  <si>
    <t>99eb3f32-d53e-4470-ab2a-09ed6e9b3872</t>
  </si>
  <si>
    <t>07546417-b0da-4894-a64a-3575c92029b6</t>
  </si>
  <si>
    <t>819ef17c-3cb6-3609-1b81-c1614886e82f</t>
  </si>
  <si>
    <t>VISTA/23-24/01/00093</t>
  </si>
  <si>
    <t>8cb7b15b-afe2-4003-992c-b7a03d293f54</t>
  </si>
  <si>
    <t>07673b59-8f61-4e3b-815e-94b272157a3f</t>
  </si>
  <si>
    <t>d97ef4f9-a927-a7e9-03a3-fc84f79e19af</t>
  </si>
  <si>
    <t>39eacd05-ff7e-5541-7fe2-feddf8854c55</t>
  </si>
  <si>
    <t>VISTA/24-25/07/00174</t>
  </si>
  <si>
    <t>2026-03-24 16:50:39.514594+00</t>
  </si>
  <si>
    <t>1ea77b42-81d1-4535-bfd4-de9a7bd31eca</t>
  </si>
  <si>
    <t>076a3b4f-ea11-447c-b194-11a21ed42e76</t>
  </si>
  <si>
    <t>5b877322-cb93-1fa5-582e-70e68e8da09d</t>
  </si>
  <si>
    <t>VISTA/23-24/11/00123</t>
  </si>
  <si>
    <t>66e0ed87-45df-4c65-a0bd-77023f980d24</t>
  </si>
  <si>
    <t>076b88e0-2d4a-4244-8c3c-b90ab5bb6d56</t>
  </si>
  <si>
    <t>4505ca5d-0961-03c9-5943-ffda2a5ae270</t>
  </si>
  <si>
    <t>VISTA/25-26/09/00055</t>
  </si>
  <si>
    <t>0f6ef705-bedc-4008-88a1-8c600fe56c57</t>
  </si>
  <si>
    <t>076d007f-8643-4184-bac6-58f60c68fbed</t>
  </si>
  <si>
    <t>381ba86a-6881-bdfb-4f5a-707c6f5e9aed</t>
  </si>
  <si>
    <t>VISTA/23-24/07/00003</t>
  </si>
  <si>
    <t>2026-03-24 16:50:23.783187+00</t>
  </si>
  <si>
    <t>343122e8-7646-4085-b65d-8d77c7375f0f</t>
  </si>
  <si>
    <t>0774749d-c539-4a5f-ab2b-d6f606ee3823</t>
  </si>
  <si>
    <t>8b05e4ed-5b76-3815-5b67-78cbca3872f3</t>
  </si>
  <si>
    <t>VISTA/25-26/04/00014</t>
  </si>
  <si>
    <t>a72d65a2-b126-48f6-8030-369501a0a7fa</t>
  </si>
  <si>
    <t>0776ba4b-0177-454c-85e7-b61357fb6fd5</t>
  </si>
  <si>
    <t>35944e8c-88c9-e8fb-698c-a53093262227</t>
  </si>
  <si>
    <t>VISTA/24-25/09/00079</t>
  </si>
  <si>
    <t>2026-03-24 16:50:42.242148+00</t>
  </si>
  <si>
    <t>183c2ab7-dcbf-4046-837b-dc15eb7cd1c2</t>
  </si>
  <si>
    <t>078a0785-6013-454a-84a1-70d2e5396e1e</t>
  </si>
  <si>
    <t>afc7dd85-8035-b725-9734-2527ae89eb52</t>
  </si>
  <si>
    <t>18323ac7-06c3-e126-fb43-8a9b6cbb53ba</t>
  </si>
  <si>
    <t>VISTA/24-25/06/00061</t>
  </si>
  <si>
    <t>9c9383b3-b322-473d-83e3-34d3507f55da</t>
  </si>
  <si>
    <t>07a25c71-1ab0-40cd-b198-169aff0bcfef</t>
  </si>
  <si>
    <t>b0348aa8-ad9f-d0dd-94e8-c71a6627c930</t>
  </si>
  <si>
    <t>e40a6aec-de17-1d52-c77d-afd86ef30348</t>
  </si>
  <si>
    <t>VISTA/25-26/03/00017</t>
  </si>
  <si>
    <t>db9ec732-0eba-43c2-8e97-5e7a05e17561</t>
  </si>
  <si>
    <t>7f5d0339-af32-1588-78ab-cfbcebe8e47f</t>
  </si>
  <si>
    <t>07b5b6f7-bac1-49d2-bf7a-1b22c1867bf6</t>
  </si>
  <si>
    <t>653f901f-7a5a-371a-28f4-83f99b031d66</t>
  </si>
  <si>
    <t>VISTA/24-25/06/00147</t>
  </si>
  <si>
    <t>b4d5b0bf-2e96-4e9b-919a-b5a1d5f792ff</t>
  </si>
  <si>
    <t>07ba8bed-8060-4c66-a94d-88d623fa4ad2</t>
  </si>
  <si>
    <t>365f8f9f-009e-838c-36c6-add1b1d696b1</t>
  </si>
  <si>
    <t>d2ad3fde-45b8-0cd9-8e17-31257bcd567e</t>
  </si>
  <si>
    <t>VISTA/24-25/01/00028</t>
  </si>
  <si>
    <t>918ecd2a-8085-4aa5-ab1e-fd1708761fc0</t>
  </si>
  <si>
    <t>07c4d2eb-b75a-4a43-a700-ead3b8dfb93b</t>
  </si>
  <si>
    <t>e5c21fd6-9050-36f3-6a9d-b692334639d4</t>
  </si>
  <si>
    <t>VISTA/24-25/05/00129</t>
  </si>
  <si>
    <t>37c6fb39-3bee-4626-aef4-1f87dea29c48</t>
  </si>
  <si>
    <t>07caa3d6-1ef3-4f0b-b9c3-307e62a45e7f</t>
  </si>
  <si>
    <t>VISTA/23-24/10/00079</t>
  </si>
  <si>
    <t>07d1a587-d2f6-4670-b3ac-204af055cc92</t>
  </si>
  <si>
    <t>VISTA/25-26/03/00094</t>
  </si>
  <si>
    <t>07d949e0-7539-4181-87ef-e40fe7cc7509</t>
  </si>
  <si>
    <t>9714e9c1-0eab-8c23-1dd7-2071a458be87</t>
  </si>
  <si>
    <t>VISTA/25-26/09/00116</t>
  </si>
  <si>
    <t>fbdb22d0-94a8-44e6-9c98-b1d8881da9e9</t>
  </si>
  <si>
    <t>07dc34fe-102f-4f2a-b18e-b241ad8fc1b2</t>
  </si>
  <si>
    <t>5c9e69c7-6528-6de9-79f4-aa4452386c89</t>
  </si>
  <si>
    <t>7c369e8a-97c2-59de-b4b9-6f506fb0812f</t>
  </si>
  <si>
    <t>VISTA/23-24/03/00039</t>
  </si>
  <si>
    <t>d6df63a7-af6f-47cd-9751-1008ddd5707c</t>
  </si>
  <si>
    <t>07e30012-692e-43de-97a1-bc73f679a98a</t>
  </si>
  <si>
    <t>227f376b-633a-5615-5670-c29559d0a08b</t>
  </si>
  <si>
    <t>f9e98282-6ed1-2655-561b-5122ac7d94a1</t>
  </si>
  <si>
    <t>VISTA/25-26/11/00035</t>
  </si>
  <si>
    <t>2026-03-24 16:51:04.288795+00</t>
  </si>
  <si>
    <t>b98f8c1f-f2b7-4f45-a583-7bb76e52c466</t>
  </si>
  <si>
    <t>07e5766b-9b3e-446d-ab91-b44092c5f83c</t>
  </si>
  <si>
    <t>14b45048-20d5-74f7-f9ff-825c862c3dd5</t>
  </si>
  <si>
    <t>VISTA/24-25/02/00140</t>
  </si>
  <si>
    <t>06c63c3f-e987-4c81-aa6d-b53c6832eb90</t>
  </si>
  <si>
    <t>07e9c8cc-1115-4a49-adfd-282427ad4d27</t>
  </si>
  <si>
    <t>b0a6f0b5-9fd8-112e-2bfa-24fa8a25779b</t>
  </si>
  <si>
    <t>641e8720-4414-b77a-b383-2fdfb0d4afa8</t>
  </si>
  <si>
    <t>VISTA/25-26/03/00136</t>
  </si>
  <si>
    <t>f5dc7322-00ac-4867-a914-e2bddeac9a0f</t>
  </si>
  <si>
    <t>07f22e9b-1a61-40e6-9202-8d6e73633235</t>
  </si>
  <si>
    <t>e5126b64-8adb-18c4-b9c0-7fc75fc59023</t>
  </si>
  <si>
    <t>VISTA/24-25/09/00001</t>
  </si>
  <si>
    <t>5fd2b547-48d4-4ad8-b62e-fdcc828de415</t>
  </si>
  <si>
    <t>07f549ea-d514-41c8-94fb-a0a640b1619f</t>
  </si>
  <si>
    <t>e6dde6a9-4da9-d1a2-802a-faf5db207e8e</t>
  </si>
  <si>
    <t>VISTA/24-25/12/00138</t>
  </si>
  <si>
    <t>0682de36-4af4-428d-ae04-e9ea4257ddb0</t>
  </si>
  <si>
    <t>07f84f49-d283-4592-aa50-a68b8f790f19</t>
  </si>
  <si>
    <t>f2a00e3d-de04-40a3-6f41-a3ebfcab4a3c</t>
  </si>
  <si>
    <t>547bd323-8dae-07db-7089-372cd8261276</t>
  </si>
  <si>
    <t>VISTA/25-26/01/00026</t>
  </si>
  <si>
    <t>4da78ee8-cbc6-4e20-949d-cf7237c7129e</t>
  </si>
  <si>
    <t>07f92ad4-368b-433a-964b-9ab3e7bf9102</t>
  </si>
  <si>
    <t>be84008a-74d3-3cc1-6fd6-bcef998f7bff</t>
  </si>
  <si>
    <t>VISTA/24-25/10/00050</t>
  </si>
  <si>
    <t>2026-03-24 16:50:43.643977+00</t>
  </si>
  <si>
    <t>4ab14a0f-9437-43ed-9504-94985a2312ab</t>
  </si>
  <si>
    <t>08105b1c-12fd-4da5-9eae-304a797fc3a5</t>
  </si>
  <si>
    <t>9831799d-558f-14e4-56d9-203d49083c38</t>
  </si>
  <si>
    <t>VISTA/24-25/04/00034</t>
  </si>
  <si>
    <t>4352d50d-5c00-4355-8bcf-392a22b96126</t>
  </si>
  <si>
    <t>08120796-0aa9-428d-90fd-7954a95b641c</t>
  </si>
  <si>
    <t>629517f3-fdb4-36cf-3727-4dc3c7735927</t>
  </si>
  <si>
    <t>VISTA/23-24/12/00075</t>
  </si>
  <si>
    <t>447c43a0-e92a-46ea-8d81-d6ac82131b96</t>
  </si>
  <si>
    <t>0816785c-7304-474c-b406-6ed23f059ff4</t>
  </si>
  <si>
    <t>d497808b-36e2-ea42-d247-85b4e409078c</t>
  </si>
  <si>
    <t>4d1dd99b-b75a-70b5-406b-f5e869954002</t>
  </si>
  <si>
    <t>e133f456-e32c-9054-bace-f6d991cd3234</t>
  </si>
  <si>
    <t>VISTA/25-26/10/00037</t>
  </si>
  <si>
    <t>2026-03-24 16:51:02.595043+00</t>
  </si>
  <si>
    <t>6a566076-355d-47b3-840f-1ddcb740c496</t>
  </si>
  <si>
    <t>0827b404-19e4-4a79-a64e-807873c6612f</t>
  </si>
  <si>
    <t>a1efb56f-59ef-8946-81e6-ff90741001d3</t>
  </si>
  <si>
    <t>4c38ecbe-c637-8a04-6f67-ffbccbd96317</t>
  </si>
  <si>
    <t>VISTA/23-24/12/00055</t>
  </si>
  <si>
    <t>5284432c-8fee-4044-91ab-f8fff43f7c08</t>
  </si>
  <si>
    <t>082a3781-3029-45ea-9fec-dadbaf1e5412</t>
  </si>
  <si>
    <t>d091c57d-1101-60f2-e6e8-e86eab6c6fe4</t>
  </si>
  <si>
    <t>VISTA/25-26/02/00152</t>
  </si>
  <si>
    <t>2026-03-24 16:51:09.701158+00</t>
  </si>
  <si>
    <t>a69a2802-98f7-47de-b82d-e16d657cae9c</t>
  </si>
  <si>
    <t>08383242-083c-4871-9b84-fa90ff0fefe0</t>
  </si>
  <si>
    <t>e494eb69-def2-556d-3bb9-7c4124ed109e</t>
  </si>
  <si>
    <t>VISTA/25-26/09/00181</t>
  </si>
  <si>
    <t>2026-03-24 16:51:01.092401+00</t>
  </si>
  <si>
    <t>39ea3363-7669-4b60-8c30-7d3687b62a0d</t>
  </si>
  <si>
    <t>084ee6fa-d13b-4e94-a468-0de90384d17d</t>
  </si>
  <si>
    <t>VISTA/25-26/04/00132</t>
  </si>
  <si>
    <t>086ca606-0ee7-481e-bf36-cac6f01825a1</t>
  </si>
  <si>
    <t>VISTA/24-25/02/00130</t>
  </si>
  <si>
    <t>087e933e-0dbc-4d4b-96f3-f4ea8e7ec43b</t>
  </si>
  <si>
    <t>93663979-f41a-3ec8-8da2-3f87ea43e72e</t>
  </si>
  <si>
    <t>VISTA/24-25/03/00145</t>
  </si>
  <si>
    <t>ce0714ff-a085-4f18-b713-5d7ea55f8d8e</t>
  </si>
  <si>
    <t>0893442c-c570-4728-98fc-c382532205f2</t>
  </si>
  <si>
    <t>b111e4dd-be1d-2c79-3945-480547761b5f</t>
  </si>
  <si>
    <t>41f5e6bc-d64a-b8a7-f9d4-2826bba3d899</t>
  </si>
  <si>
    <t>VISTA/24-25/04/00089</t>
  </si>
  <si>
    <t>1e0bb8aa-b4ea-473a-90f7-c89d96df2323</t>
  </si>
  <si>
    <t>0894cccb-a637-4550-94b4-2ffed1d01b44</t>
  </si>
  <si>
    <t>VISTA/24-25/04/00137</t>
  </si>
  <si>
    <t>2026-03-24 16:50:34.995354+00</t>
  </si>
  <si>
    <t>089894a4-b8ef-40cb-a490-ff61a21030ee</t>
  </si>
  <si>
    <t>e566d248-7676-7aad-d577-9319daac443c</t>
  </si>
  <si>
    <t>VISTA/23-24/01/00110</t>
  </si>
  <si>
    <t>7aea3086-2b56-4649-8da2-a76852bcd034</t>
  </si>
  <si>
    <t>0899a4d1-18eb-4179-a678-c4fec6e95076</t>
  </si>
  <si>
    <t>9d222235-3774-2080-1ce8-b145e39f24cc</t>
  </si>
  <si>
    <t>VISTA/24-25/11/00155</t>
  </si>
  <si>
    <t>60c43c2f-804e-4263-a5d5-8644b2369530</t>
  </si>
  <si>
    <t>08a11d8f-fafd-4b6c-838f-bd0e2e7f3b2d</t>
  </si>
  <si>
    <t>79d4d3fe-73c5-a965-030f-c60220ee20cb</t>
  </si>
  <si>
    <t>VISTA/25-26/02/00171</t>
  </si>
  <si>
    <t>ed99994f-80a9-48cc-afab-45db09c246e1</t>
  </si>
  <si>
    <t>08a4ed6f-175f-4b80-9a5a-acad03f6c07b</t>
  </si>
  <si>
    <t>5a4bd906-07d0-3c04-680d-6ee01f174660</t>
  </si>
  <si>
    <t>f64ad55d-d5e9-6b9e-9676-efeb66d20201</t>
  </si>
  <si>
    <t>VISTA/24-25/09/00080</t>
  </si>
  <si>
    <t>6eda4f36-5ba8-4b93-b2de-022481039f46</t>
  </si>
  <si>
    <t>08aa547d-2b54-482a-b503-7cc4b219d839</t>
  </si>
  <si>
    <t>b86ea6a7-2dc1-fc5f-06b6-5c77b4d2cda9</t>
  </si>
  <si>
    <t>VISTA/23-24/06/00085</t>
  </si>
  <si>
    <t>2026-03-24 16:50:22.789301+00</t>
  </si>
  <si>
    <t>c2cffb02-40e8-49aa-8017-407cb38b85a8</t>
  </si>
  <si>
    <t>08af9d9f-7717-4705-9547-5b1b6f98f9c3</t>
  </si>
  <si>
    <t>c09e703c-d287-38c8-d1c1-239145e17df9</t>
  </si>
  <si>
    <t>bb071334-4646-5a4c-51c0-633d5b3db352</t>
  </si>
  <si>
    <t>VISTA/24-25/03/00098</t>
  </si>
  <si>
    <t>2026-03-24 16:50:51.241378+00</t>
  </si>
  <si>
    <t>d60bf084-22b7-4aeb-a8fd-b48b4786c6fd</t>
  </si>
  <si>
    <t>08afd413-f3c3-42b9-b7cc-508889651ea4</t>
  </si>
  <si>
    <t>VISTA/25-26/04/00106</t>
  </si>
  <si>
    <t>08b1f393-1552-49e4-a3ab-c955e6f8ca95</t>
  </si>
  <si>
    <t>VISTA/24-25/12/00151</t>
  </si>
  <si>
    <t>2026-03-24 16:50:47.070724+00</t>
  </si>
  <si>
    <t>08b4651a-95a0-4360-8767-622958984a48</t>
  </si>
  <si>
    <t>VISTA/23-24/02/00116</t>
  </si>
  <si>
    <t>08be57d1-9008-4caa-a524-06e03a9b7638</t>
  </si>
  <si>
    <t>VISTA/24-25/08/00140</t>
  </si>
  <si>
    <t>08c12c02-191c-4bb1-a231-9568041e1970</t>
  </si>
  <si>
    <t>VISTA/23-24/10/00131</t>
  </si>
  <si>
    <t>08c84b96-dd32-4ae4-bad4-465f0d30d1ad</t>
  </si>
  <si>
    <t>5d4122d1-48a3-607c-cb72-e1956caece73</t>
  </si>
  <si>
    <t>VISTA/24-25/10/00149</t>
  </si>
  <si>
    <t>0ab4614a-82b3-4810-b877-e696de754080</t>
  </si>
  <si>
    <t>08c8fec1-0ac8-41d2-9432-a2fdb9c63591</t>
  </si>
  <si>
    <t>f86e3390-1f72-a192-6cf5-5d5aa9979348</t>
  </si>
  <si>
    <t>VISTA/23-24/02/00039</t>
  </si>
  <si>
    <t>be73422e-cf75-4199-830c-a2601411a0ae</t>
  </si>
  <si>
    <t>08da95b6-2b7c-4b33-863d-90ef02210c3a</t>
  </si>
  <si>
    <t>073e4bd7-f1f1-49d3-604f-c365b9952a6c</t>
  </si>
  <si>
    <t>VISTA/25-26/08/00133</t>
  </si>
  <si>
    <t>2026-03-24 16:50:59.299053+00</t>
  </si>
  <si>
    <t>e70ad66e-a26a-4c8b-a6e1-9743710c50f9</t>
  </si>
  <si>
    <t>08f12939-b454-4f49-bd05-242965c8fc58</t>
  </si>
  <si>
    <t>VISTA/24-25/10/00094</t>
  </si>
  <si>
    <t>2026-03-24 16:50:43.764645+00</t>
  </si>
  <si>
    <t>08f84743-e14f-4914-bc62-46393fab89b7</t>
  </si>
  <si>
    <t>VISTA/23-24/02/00120</t>
  </si>
  <si>
    <t>c7d4572a-4e5f-4f8a-a891-082b31db6c86</t>
  </si>
  <si>
    <t>08fd9af0-1610-4278-aaed-bd5f4b18c3a8</t>
  </si>
  <si>
    <t>VISTA/24-25/06/00068</t>
  </si>
  <si>
    <t>09072e16-1e37-4260-8baa-8238c8749551</t>
  </si>
  <si>
    <t>VISTA/24-25/04/00141</t>
  </si>
  <si>
    <t>090b2a56-a98c-4547-b2ca-0f3fc831cc86</t>
  </si>
  <si>
    <t>cda37b51-1bbc-af0d-a560-49af88fdc751</t>
  </si>
  <si>
    <t>VISTA/25-26/01/00127</t>
  </si>
  <si>
    <t>467a4a8e-2db8-4bd3-a0b3-e4d37731be26</t>
  </si>
  <si>
    <t>0921ecc9-e8bb-40c8-ab3a-4543249a88bc</t>
  </si>
  <si>
    <t>1d4c0119-5151-7a5b-2266-f16e44f67157</t>
  </si>
  <si>
    <t>084bb169-aff1-824a-c5de-2804fd43160b</t>
  </si>
  <si>
    <t>VISTA/25-26/08/00194</t>
  </si>
  <si>
    <t>55469cc1-579d-4801-bbbd-4f113cad46e9</t>
  </si>
  <si>
    <t>092755d8-8a63-4ccd-b462-905e06ff826f</t>
  </si>
  <si>
    <t>VISTA/25-26/08/00123</t>
  </si>
  <si>
    <t>df6a638f-8008-4e24-9d5f-e2188a356b32</t>
  </si>
  <si>
    <t>0928fcb7-b0a6-493d-b2ab-09e1272834f0</t>
  </si>
  <si>
    <t>VISTA/24-25/11/00144</t>
  </si>
  <si>
    <t>092d1e11-b419-416f-88b4-b73bd043b6ee</t>
  </si>
  <si>
    <t>VISTA/25-26/12/00115</t>
  </si>
  <si>
    <t>0946beb8-7c61-42af-85d0-1115bf1590e0</t>
  </si>
  <si>
    <t>VISTA/25-26/02/00137</t>
  </si>
  <si>
    <t>09548512-fba1-437a-a206-4826b864358b</t>
  </si>
  <si>
    <t>VISTA/25-26/02/00009</t>
  </si>
  <si>
    <t>09562669-9ce6-4a43-a020-21e5011c6686</t>
  </si>
  <si>
    <t>6542b72b-196a-4538-a690-2db7cc212936</t>
  </si>
  <si>
    <t>VISTA/25-26/07/00038</t>
  </si>
  <si>
    <t>841f2fd3-7364-4cc7-b1c0-35aa7cefee9f</t>
  </si>
  <si>
    <t>abfa482f-64b8-5ca0-3072-e8345f44a317</t>
  </si>
  <si>
    <t>49cf43d8-a86e-89e5-c138-85e43fd070f0</t>
  </si>
  <si>
    <t>4692433b-f9b8-9bdd-a2ff-4cd11d36de58</t>
  </si>
  <si>
    <t>0d1e4741-28d6-485f-9142-a15e4ff5c364</t>
  </si>
  <si>
    <t>09838f16-03aa-4b70-9ccd-57d9e17ce32e</t>
  </si>
  <si>
    <t>2cd65886-67b3-a4eb-7aad-7c0a230ba95d</t>
  </si>
  <si>
    <t>VISTA/25-26/05/00017</t>
  </si>
  <si>
    <t>db32d2dc-c76d-4a69-ac88-f42e35d95aac</t>
  </si>
  <si>
    <t>09872d93-12a6-4411-8b93-25bf6384bc66</t>
  </si>
  <si>
    <t>503f204a-1840-9c61-b0fc-0c3228f0d967</t>
  </si>
  <si>
    <t>VISTA/25-26/05/00012</t>
  </si>
  <si>
    <t>8e5a25a3-aa63-48ba-9534-428a57218e69</t>
  </si>
  <si>
    <t>099adce2-3bb3-48cb-82ad-00f8303881cc</t>
  </si>
  <si>
    <t>b9fa55c7-7e7e-997b-0a1f-de60452ef17e</t>
  </si>
  <si>
    <t>VISTA/23-24/05/00015</t>
  </si>
  <si>
    <t>c50a1107-9019-4658-b66d-fc9bf6bad064</t>
  </si>
  <si>
    <t>2225fe89-e491-892a-6af9-3161efe26613</t>
  </si>
  <si>
    <t>09a4e979-5235-4932-9df5-462dc5ca3023</t>
  </si>
  <si>
    <t>a7798da2-f8ee-1840-a1f3-f29a9e764b97</t>
  </si>
  <si>
    <t>1d409b50-0f02-94aa-63c7-737e000c8120</t>
  </si>
  <si>
    <t>VISTA/23-24/03/00013</t>
  </si>
  <si>
    <t>9ffe9701-32ac-461a-b5a1-8bb653d34a4b</t>
  </si>
  <si>
    <t>09a690c9-40c0-4d99-b000-b49edfb0ade6</t>
  </si>
  <si>
    <t>3ad112bc-3f0d-3be3-e12c-29bdc16823e4</t>
  </si>
  <si>
    <t>VISTA/23-24/04/00021</t>
  </si>
  <si>
    <t>2026-03-24 16:50:20.685866+00</t>
  </si>
  <si>
    <t>2023-04</t>
  </si>
  <si>
    <t>cf05a718-2bd9-45df-af20-395f667f3c3b</t>
  </si>
  <si>
    <t>09ab9f61-9045-42ff-a4d2-39a39b096d44</t>
  </si>
  <si>
    <t>7a041c76-24a2-f143-9974-18f1fe8e3a0c</t>
  </si>
  <si>
    <t>VISTA/23-24/06/00093</t>
  </si>
  <si>
    <t>35e346e7-9614-45f5-9ce0-40c291d0ee74</t>
  </si>
  <si>
    <t>09bafa74-a8c2-4143-976a-e7c7b928ec99</t>
  </si>
  <si>
    <t>6dd50e39-9843-4442-cc09-3b49fbe97fb9</t>
  </si>
  <si>
    <t>b8e2da25-71c4-1b06-f7dd-e06f7f8f7741</t>
  </si>
  <si>
    <t>VISTA/24-25/12/00078</t>
  </si>
  <si>
    <t>874b3b50-b801-4e30-a0a9-808746433886</t>
  </si>
  <si>
    <t>09c2f92b-499b-491b-8254-eca9d3eb51fd</t>
  </si>
  <si>
    <t>VISTA/25-26/05/00129</t>
  </si>
  <si>
    <t>09d54bb3-1617-4887-a352-00766cc8de5a</t>
  </si>
  <si>
    <t>417cb75b-9992-4df9-28ae-ad4d2313621f</t>
  </si>
  <si>
    <t>d97200d1-0973-2121-83e1-33d3c63b9565</t>
  </si>
  <si>
    <t>VISTA/25-26/07/00060</t>
  </si>
  <si>
    <t>bb51f6f8-2b1a-4e9f-b3e3-16a942773d8e</t>
  </si>
  <si>
    <t>09d63a03-d7a2-42b7-9553-798a9459b658</t>
  </si>
  <si>
    <t>515bcc7c-d963-93f1-5302-8325ce22b50d</t>
  </si>
  <si>
    <t>VISTA/23-24/08/00089</t>
  </si>
  <si>
    <t>4aedd180-2aa2-4eab-bade-c5f39e770c79</t>
  </si>
  <si>
    <t>09dc2cf2-4b20-4065-82f3-e63a8febf326</t>
  </si>
  <si>
    <t>546aae84-2600-f943-b571-67441bea409a</t>
  </si>
  <si>
    <t>VISTA/24-25/03/00062</t>
  </si>
  <si>
    <t>52d6aec0-5afc-4403-ac70-23cf15308741</t>
  </si>
  <si>
    <t>09f2c1f4-b21f-4349-9910-66e06e7b7002</t>
  </si>
  <si>
    <t>6df42279-282f-e2ae-a821-304ef8c14cfe</t>
  </si>
  <si>
    <t>f21233ef-4976-14c5-b37d-3c30b4a3a97a</t>
  </si>
  <si>
    <t>VISTA/24-25/08/00016</t>
  </si>
  <si>
    <t>2026-03-24 16:50:40.680176+00</t>
  </si>
  <si>
    <t>47ff34bd-dce4-48e4-91d4-a599695e48f1</t>
  </si>
  <si>
    <t>09f3d322-93cf-4f2e-93ad-87f9ca3b5510</t>
  </si>
  <si>
    <t>VISTA/24-25/01/00033</t>
  </si>
  <si>
    <t>09ff6868-c7d6-4731-ada7-366bbb5e48c6</t>
  </si>
  <si>
    <t>3b27dc97-dafa-0480-7b61-5549a3ea7eee</t>
  </si>
  <si>
    <t>VISTA/25-26/03/00165</t>
  </si>
  <si>
    <t>2026-03-24 16:51:11.129949+00</t>
  </si>
  <si>
    <t>be99f7a0-c9f6-43b6-9cc5-04577043e0bb</t>
  </si>
  <si>
    <t>0a17f293-c170-4d2a-be06-6e8782d267e4</t>
  </si>
  <si>
    <t>cf03689a-ac92-b1e5-ac2d-1ff7e9a25139</t>
  </si>
  <si>
    <t>VISTA/23-24/02/00016</t>
  </si>
  <si>
    <t>3f3f190e-a2eb-48e6-b702-8b5e67672ac5</t>
  </si>
  <si>
    <t>2608b690-ad23-63ed-1e3e-85beb47f4f29</t>
  </si>
  <si>
    <t>2bf4d6e0-cbe5-49f2-bd4b-a6c2fd8e19c5</t>
  </si>
  <si>
    <t>0a373d9c-63aa-4688-a838-bf1bd538024d</t>
  </si>
  <si>
    <t>abc4e249-e040-54f4-f788-e29c570be329</t>
  </si>
  <si>
    <t>VISTA/23-24/02/00013</t>
  </si>
  <si>
    <t>4b2d4837-d16d-44d7-a05b-039c886602c9</t>
  </si>
  <si>
    <t>0a39e4d5-aa37-44dc-9e24-8a1a8fcddd3b</t>
  </si>
  <si>
    <t>VISTA/25-26/10/00112</t>
  </si>
  <si>
    <t>0a43f3ba-65a6-49da-a9bd-04b50930cecc</t>
  </si>
  <si>
    <t>8123af5e-305b-80f8-20db-4d54b7f628c7</t>
  </si>
  <si>
    <t>VISTA/25-26/10/00171</t>
  </si>
  <si>
    <t>e42d2bdf-7c18-4bd9-982c-de09a231f52f</t>
  </si>
  <si>
    <t>0a4775b7-bcf4-4f9a-b4cb-4964280497e5</t>
  </si>
  <si>
    <t>dfdd63a9-90db-4da3-adb5-56c3c1a524e9</t>
  </si>
  <si>
    <t>VISTA/23-24/07/00105</t>
  </si>
  <si>
    <t>a5240ad6-0f02-4177-a0fd-9ccfcb5eb170</t>
  </si>
  <si>
    <t>0a5d97d6-06a6-4ff2-a5d6-ae582916734d</t>
  </si>
  <si>
    <t>9c916618-64b4-6c3e-0d5b-d33a42a6b966</t>
  </si>
  <si>
    <t>VISTA/24-25/10/00032</t>
  </si>
  <si>
    <t>298a7c4d-846f-4232-aa3e-ca7136e7ebe0</t>
  </si>
  <si>
    <t>0a6e2154-5d21-4526-b40e-fa0c35be7c20</t>
  </si>
  <si>
    <t>2794ccf7-4966-f00d-35d6-34ac17db73ea</t>
  </si>
  <si>
    <t>VISTA/23-24/07/00025</t>
  </si>
  <si>
    <t>f88277df-2e91-4c20-b4dc-542986b2e8d2</t>
  </si>
  <si>
    <t>0a6fe849-8703-4d85-a21b-9bb3161ce7f7</t>
  </si>
  <si>
    <t>276b5368-040e-e40e-948d-d1159a743920</t>
  </si>
  <si>
    <t>55651f47-6f7b-13b3-1e26-3ca9b9e5e72d</t>
  </si>
  <si>
    <t>VISTA/24-25/10/00027</t>
  </si>
  <si>
    <t>b918833a-50d7-4534-8f0b-31f1802134ee</t>
  </si>
  <si>
    <t>0aaee20f-6d39-4d45-841b-09fa1565c4fa</t>
  </si>
  <si>
    <t>VISTA/23-24/07/00073</t>
  </si>
  <si>
    <t>2026-03-24 16:50:23.885918+00</t>
  </si>
  <si>
    <t>ae815367-edc6-4c09-a07e-5fa6303dc14b</t>
  </si>
  <si>
    <t>0ab1e277-51fb-4ee1-abd2-befa46c968f5</t>
  </si>
  <si>
    <t>VISTA/25-26/05/00119</t>
  </si>
  <si>
    <t>0ab811a5-4e15-4331-afb6-6c5e29a68fe1</t>
  </si>
  <si>
    <t>f79d879a-c8fc-fe8d-24d8-e6dd69a6157b</t>
  </si>
  <si>
    <t>VISTA/24-25/08/00138</t>
  </si>
  <si>
    <t>07b262bd-7a69-4d3b-b4cf-7fdfd82e019f</t>
  </si>
  <si>
    <t>0ac0d4e5-8e04-43db-948b-b3fe2efd44d6</t>
  </si>
  <si>
    <t>b2f85d5d-acf9-7c53-dc5b-0d3b67b462c5</t>
  </si>
  <si>
    <t>42541fce-4dd2-805a-5d01-5aa7e5db8726</t>
  </si>
  <si>
    <t>VISTA/24-25/07/00006</t>
  </si>
  <si>
    <t>651a1fe3-8797-4293-9363-60544742770b</t>
  </si>
  <si>
    <t>0ac387e8-456d-4093-bb2e-dda341825604</t>
  </si>
  <si>
    <t>7bc24b46-8e86-3f4f-807b-7636f066ea21</t>
  </si>
  <si>
    <t>VISTA/23-24/10/00017</t>
  </si>
  <si>
    <t>4acc95f4-6a56-4163-8ede-28746e3da176</t>
  </si>
  <si>
    <t>0ac4db1b-3950-4db0-bdd8-17c37ee89a81</t>
  </si>
  <si>
    <t>VISTA/25-26/01/00055</t>
  </si>
  <si>
    <t>0acc6920-745d-4828-9d42-1dd8633299e3</t>
  </si>
  <si>
    <t>8557d3c7-d0ae-184b-d1e6-7e22e375cf32</t>
  </si>
  <si>
    <t>3adf68ca-04d2-f3f2-6459-8418efbb3e0a</t>
  </si>
  <si>
    <t>VISTA/24-25/05/00117</t>
  </si>
  <si>
    <t>372c73cb-6982-442d-99bd-56f818a444b3</t>
  </si>
  <si>
    <t>0aeda7c7-256d-4117-aade-2f9074c0a3ee</t>
  </si>
  <si>
    <t>8208282e-43b7-930c-251f-223cdeecd947</t>
  </si>
  <si>
    <t>VISTA/24-25/10/00003</t>
  </si>
  <si>
    <t>3b1a2c86-d73f-4573-8cf4-712db5199f67</t>
  </si>
  <si>
    <t>0af5335f-5e9c-460d-8b14-bc79d5f5ec0a</t>
  </si>
  <si>
    <t>5fb8ae73-6c70-7eed-321e-dbbea89fc465</t>
  </si>
  <si>
    <t>046c3e92-cd17-a1e9-aa97-733c3127f809</t>
  </si>
  <si>
    <t>VISTA/23-24/08/00119</t>
  </si>
  <si>
    <t>6de2a9a3-daa5-421e-b49a-4373d2afec05</t>
  </si>
  <si>
    <t>0affa0ed-131b-48e7-b644-0d05567a6fda</t>
  </si>
  <si>
    <t>955a31f0-4ce6-e583-d7a5-2f685446c8d4</t>
  </si>
  <si>
    <t>VISTA/23-24/08/00038</t>
  </si>
  <si>
    <t>3d9062ff-4eaf-4049-b19c-313968ac6125</t>
  </si>
  <si>
    <t>0b0837a5-cc34-4670-9157-dad22841749d</t>
  </si>
  <si>
    <t>9aab8e6f-97e4-131f-c6cd-a91d11668656</t>
  </si>
  <si>
    <t>VISTA/25-26/08/00043</t>
  </si>
  <si>
    <t>c2b24d33-90f8-4d46-aca8-d99bb1f2c844</t>
  </si>
  <si>
    <t>0b11258f-3959-4b64-bce0-765ff964636c</t>
  </si>
  <si>
    <t>VISTA/24-25/07/00096</t>
  </si>
  <si>
    <t>0b28fab8-cc5c-47ba-9835-cca536dc1f9a</t>
  </si>
  <si>
    <t>f8723af2-2adb-2870-b160-e1ad562524be</t>
  </si>
  <si>
    <t>VISTA/25-26/08/00037</t>
  </si>
  <si>
    <t>a710a504-eed4-465a-8668-bc3fbe646e62</t>
  </si>
  <si>
    <t>0b3a42b4-3c47-4628-9b88-97bb8f9892c9</t>
  </si>
  <si>
    <t>VISTA/24-25/10/00054</t>
  </si>
  <si>
    <t>0b52fdd9-2329-4f67-b991-bfa909f8d07d</t>
  </si>
  <si>
    <t>4b85d836-4912-f7a8-46ac-19256a4ed1d4</t>
  </si>
  <si>
    <t>VISTA/24-25/02/00129</t>
  </si>
  <si>
    <t>697ad8b8-5795-40f2-9d6e-f9e1287c13c8</t>
  </si>
  <si>
    <t>0b537d5a-7e06-4e1b-a6c1-a05affcc2383</t>
  </si>
  <si>
    <t>566e61b2-91f1-3ed8-21c0-09874cc4e1c0</t>
  </si>
  <si>
    <t>VISTA/23-24/10/00105</t>
  </si>
  <si>
    <t>190eb601-0d0e-4436-b02b-dd4893a5f01b</t>
  </si>
  <si>
    <t>0b553057-181e-45b6-bac9-69209841fa84</t>
  </si>
  <si>
    <t>0c869ab0-6a8e-0fdf-0bdf-20ca57cb67cd</t>
  </si>
  <si>
    <t>96bb1fe8-5e0d-fdd2-0b6f-94aa78cf0ba2</t>
  </si>
  <si>
    <t>VISTA/23-24/10/00138</t>
  </si>
  <si>
    <t>4d963ab3-10bd-442e-9324-ca8a5b0bf68f</t>
  </si>
  <si>
    <t>0b5d8ed1-be6b-4d68-8b90-6216550df1d1</t>
  </si>
  <si>
    <t>e42a35e1-fb1e-c1c2-3bbc-674788bfa890</t>
  </si>
  <si>
    <t>VISTA/24-25/04/00133</t>
  </si>
  <si>
    <t>3c9eac87-dd0b-49f5-ba27-aae22a7cf629</t>
  </si>
  <si>
    <t>0b65ec8d-7a37-421e-9459-0842a41ae520</t>
  </si>
  <si>
    <t>723c7196-088f-8d67-4b5b-8ae0d1191ee2</t>
  </si>
  <si>
    <t>be0208ae-5786-5d6b-7ab7-8ab62ebff5d0</t>
  </si>
  <si>
    <t>VISTA/23-24/07/00099</t>
  </si>
  <si>
    <t>2cf7e5d8-e07c-4c6f-ba92-56a17206e276</t>
  </si>
  <si>
    <t>0b68d079-f0e2-4967-9ab1-1d41f02b4f27</t>
  </si>
  <si>
    <t>9a65c3bf-a5bf-0de8-f36a-be067b91662a</t>
  </si>
  <si>
    <t>VISTA/24-25/12/00096</t>
  </si>
  <si>
    <t>57ea1d04-79fa-4cd5-8dcb-a9f13f6dd7de</t>
  </si>
  <si>
    <t>0b7e8d6a-c990-41ef-b1bc-5be5c346f704</t>
  </si>
  <si>
    <t>VISTA/25-26/11/00046</t>
  </si>
  <si>
    <t>0b82e162-d4e6-465f-8473-cf4775ab2d31</t>
  </si>
  <si>
    <t>cb8443a3-c0e0-a990-d5a9-1c6c1355505e</t>
  </si>
  <si>
    <t>VISTA/23-24/06/00056</t>
  </si>
  <si>
    <t>1a78acc0-9584-464e-b911-6ae39c248369</t>
  </si>
  <si>
    <t>0b83c227-d373-4b4f-9986-9c44510aa10a</t>
  </si>
  <si>
    <t>VISTA/23-24/11/00018</t>
  </si>
  <si>
    <t>2026-03-24 16:50:28.780256+00</t>
  </si>
  <si>
    <t>0b8930ab-47b7-4eb7-9bb2-12367a3b5fd9</t>
  </si>
  <si>
    <t>cc559ab3-0859-6b34-259e-1f5c43be7139</t>
  </si>
  <si>
    <t>VISTA/25-26/12/00006</t>
  </si>
  <si>
    <t>778655b7-c1e0-4699-9ee7-0e5834799010</t>
  </si>
  <si>
    <t>0b8b6f6b-bc3e-4e46-a011-6c3b5bbf4a6e</t>
  </si>
  <si>
    <t>VISTA/25-26/02/00119</t>
  </si>
  <si>
    <t>0b903a6c-5f6d-4532-9d60-0247471ea049</t>
  </si>
  <si>
    <t>18788fe2-f6a2-826e-2199-6cec118c6d00</t>
  </si>
  <si>
    <t>VISTA/24-25/10/00064</t>
  </si>
  <si>
    <t>6a5d492b-8175-4c5d-86ac-ff94ea72d963</t>
  </si>
  <si>
    <t>eb57a7dd-c5a7-c09f-0cac-cbe60dc9fdef</t>
  </si>
  <si>
    <t>035e811e-ae31-4a52-888b-e60bf432c0e1</t>
  </si>
  <si>
    <t>0bb43dae-035b-43c1-97d7-b6fd023345d5</t>
  </si>
  <si>
    <t>57478035-8e15-2e54-5cb6-2f22777ee909</t>
  </si>
  <si>
    <t>VISTA/25-26/07/00095</t>
  </si>
  <si>
    <t>d80df6b4-00fb-4bdb-b51d-1cc96fe68405</t>
  </si>
  <si>
    <t>0bb82ce0-3429-42e5-ac66-1acc6c743cfe</t>
  </si>
  <si>
    <t>VISTA/25-26/11/00133</t>
  </si>
  <si>
    <t>0bb9d6a7-a4ce-4d64-936f-d2d239ef8eb1</t>
  </si>
  <si>
    <t>43e74f45-aa14-1c93-dc1b-6bca58862fe4</t>
  </si>
  <si>
    <t>8e25f001-fe3b-3a8e-0754-b8a08d432526</t>
  </si>
  <si>
    <t>VISTA/23-24/01/00009</t>
  </si>
  <si>
    <t>46a01983-9012-4cb2-b0d6-a9d1f573d3d0</t>
  </si>
  <si>
    <t>0bbfcdc9-8031-447e-a9c5-9ca27447f9bc</t>
  </si>
  <si>
    <t>33ac7dd1-ae75-0a17-9b1e-7b8175226f98</t>
  </si>
  <si>
    <t>VISTA/23-24/03/00140</t>
  </si>
  <si>
    <t>3872c789-953f-4053-8cc2-01034dd1ec2e</t>
  </si>
  <si>
    <t>0bc391ff-441a-4551-8f6d-82cb01706c19</t>
  </si>
  <si>
    <t>f005cf0c-3af9-d63d-4ac7-a8200cd9cc33</t>
  </si>
  <si>
    <t>90eedc35-b872-5505-a86d-2824a91e518c</t>
  </si>
  <si>
    <t>VISTA/24-25/09/00075</t>
  </si>
  <si>
    <t>4444ce1a-ff96-4227-ba27-b4cbea47a808</t>
  </si>
  <si>
    <t>0bcc6b2b-553e-4ac8-a4ca-5b778525537e</t>
  </si>
  <si>
    <t>6b375f30-5007-c0d9-cc9c-0e1b9351b491</t>
  </si>
  <si>
    <t>VISTA/24-25/04/00033</t>
  </si>
  <si>
    <t>eb5b501b-0051-40b4-b5e7-130a183d3934</t>
  </si>
  <si>
    <t>0bdc6cf2-873a-4158-93a3-8ea2c25b8eae</t>
  </si>
  <si>
    <t>dd2df257-3d61-a491-5af9-81f5c6e53864</t>
  </si>
  <si>
    <t>VISTA/24-25/09/00128</t>
  </si>
  <si>
    <t>aa445c76-f817-4bbf-a0ed-429d9c2e97d7</t>
  </si>
  <si>
    <t>0be224d4-5030-4c40-8de9-67592bac0ccb</t>
  </si>
  <si>
    <t>VISTA/23-24/03/00060</t>
  </si>
  <si>
    <t>0bfb91bc-fdbc-435e-b011-52a6d77e4527</t>
  </si>
  <si>
    <t>VISTA/24-25/09/00081</t>
  </si>
  <si>
    <t>0bfcf173-c8cd-4e80-950e-24ae81cf04cc</t>
  </si>
  <si>
    <t>VISTA/25-26/08/00134</t>
  </si>
  <si>
    <t>0c1f8f50-d0cf-4e64-8c7e-0c56b20e1d4e</t>
  </si>
  <si>
    <t>VISTA/23-24/07/00018</t>
  </si>
  <si>
    <t>0c2067ae-ac5b-4016-9b8c-74a9fd470e84</t>
  </si>
  <si>
    <t>9f900469-9386-2160-8119-f92d41750c33</t>
  </si>
  <si>
    <t>VISTA/23-24/10/00126</t>
  </si>
  <si>
    <t>3792a205-356d-41de-b5b7-7e9358bdd1ae</t>
  </si>
  <si>
    <t>0c20a4e0-83cb-4a6d-ada2-dadabd5acbdf</t>
  </si>
  <si>
    <t>a66a39a1-af53-6290-1e0b-7fc51cc20608</t>
  </si>
  <si>
    <t>VISTA/23-24/10/00054</t>
  </si>
  <si>
    <t>f1af4479-259b-4e41-871d-b6bab37db386</t>
  </si>
  <si>
    <t>0c2845cb-9f44-42a3-b163-dc7e962ea34d</t>
  </si>
  <si>
    <t>f446fec2-fa90-7fab-9aee-46beda17b135</t>
  </si>
  <si>
    <t>fc9765ca-aee5-6f71-e441-e12679f0bb12</t>
  </si>
  <si>
    <t>VISTA/23-24/07/00074</t>
  </si>
  <si>
    <t>3a3ba4c0-5120-465d-8089-741506cc0adb</t>
  </si>
  <si>
    <t>0c28dc6c-b677-43a5-a660-5da52ba74d84</t>
  </si>
  <si>
    <t>1ad64726-e22e-ccd3-33f8-62a4e4b609fc</t>
  </si>
  <si>
    <t>VISTA/23-24/12/00071</t>
  </si>
  <si>
    <t>1a597f5b-e031-40c3-bb3b-e9dbb360d6c2</t>
  </si>
  <si>
    <t>0c3bf323-8805-408e-81fe-f89895591f31</t>
  </si>
  <si>
    <t>VISTA/24-25/08/00179</t>
  </si>
  <si>
    <t>0c3c5d49-63ed-46e0-833c-d3fa9a53f65e</t>
  </si>
  <si>
    <t>cfafc518-7e80-2226-59c0-7497a5140575</t>
  </si>
  <si>
    <t>VISTA/23-24/04/00119</t>
  </si>
  <si>
    <t>2026-03-24 16:50:20.879278+00</t>
  </si>
  <si>
    <t>3776d00c-1c7a-4553-99ca-64fc396ce0e1</t>
  </si>
  <si>
    <t>0c4d4356-af0a-443e-a1da-11212504db79</t>
  </si>
  <si>
    <t>fa05c958-760e-9f6b-3a86-aab8ce4195a6</t>
  </si>
  <si>
    <t>VISTA/24-25/11/00154</t>
  </si>
  <si>
    <t>bdb54e25-310b-4a05-b472-f1ba8158fefe</t>
  </si>
  <si>
    <t>0c5727b5-0a25-4dc1-b4db-5d3c1aa17312</t>
  </si>
  <si>
    <t>VISTA/24-25/03/00118</t>
  </si>
  <si>
    <t>0c78ef79-df88-4804-881e-811193533fac</t>
  </si>
  <si>
    <t>7dadd1ae-944c-9af1-5289-cc4cc171a4dd</t>
  </si>
  <si>
    <t>VISTA/23-24/02/00084</t>
  </si>
  <si>
    <t>4149cf6f-ec53-43ab-8c10-30b59be2e67b</t>
  </si>
  <si>
    <t>0c79c3f4-7f8a-4833-90ee-1e333ce5f6fe</t>
  </si>
  <si>
    <t>f98f60f3-2029-dee7-bf7e-9f65e605f203</t>
  </si>
  <si>
    <t>VISTA/23-24/08/00040</t>
  </si>
  <si>
    <t>d18369d6-5435-4b4e-9880-4bb8df7a1a17</t>
  </si>
  <si>
    <t>5d9f160c-84c3-60ba-d15a-813e4dcf1aa7</t>
  </si>
  <si>
    <t>0caaea32-7beb-4f3d-8888-7f0dfb4f9f2b</t>
  </si>
  <si>
    <t>5115834b-41f7-ba99-845c-e46780a8c7da</t>
  </si>
  <si>
    <t>VISTA/25-26/02/00110</t>
  </si>
  <si>
    <t>aad07001-80a0-4f08-982c-ef64795d4775</t>
  </si>
  <si>
    <t>0cbed1fa-cb19-4a79-bfa2-7c7b4c4f5fdb</t>
  </si>
  <si>
    <t>e69b34ab-6e43-6fed-502a-f581ffb05733</t>
  </si>
  <si>
    <t>VISTA/23-24/05/00031</t>
  </si>
  <si>
    <t>853365cf-91e5-4430-935f-075097e6d30a</t>
  </si>
  <si>
    <t>0cc52c38-2c60-477f-9be2-635d15e1d2af</t>
  </si>
  <si>
    <t>VISTA/25-26/09/00185</t>
  </si>
  <si>
    <t>0cce7ffc-db71-448f-92fa-e96aa19c3378</t>
  </si>
  <si>
    <t>71a2b1e6-ae5d-01fe-6e96-34a5a7d646fa</t>
  </si>
  <si>
    <t>VISTA/24-25/03/00110</t>
  </si>
  <si>
    <t>add0fc75-c260-4d70-8744-7fea8a581cf6</t>
  </si>
  <si>
    <t>0ce0f198-c911-49cb-b86f-581e6799a2cb</t>
  </si>
  <si>
    <t>77dd12b8-a20b-05c8-2372-79ba1b1624a9</t>
  </si>
  <si>
    <t>382e6330-c64e-2a4c-b734-e519ba94dc2c</t>
  </si>
  <si>
    <t>VISTA/24-25/06/00115</t>
  </si>
  <si>
    <t>3ca315cc-b9c4-4379-be8c-c2df8c0e42d6</t>
  </si>
  <si>
    <t>0ce5e6b3-7ea6-4933-b46a-80d978f62176</t>
  </si>
  <si>
    <t>VISTA/24-25/11/00005</t>
  </si>
  <si>
    <t>0ce9c9a5-aa17-4cee-b2b6-836a51517f1b</t>
  </si>
  <si>
    <t>675d671b-b922-0d97-9c09-357c7a434808</t>
  </si>
  <si>
    <t>VISTA/23-24/11/00087</t>
  </si>
  <si>
    <t>c13bb755-c85e-41b5-970f-ae290e79270a</t>
  </si>
  <si>
    <t>0cfc4893-0b30-440c-aea3-cf29f423ed71</t>
  </si>
  <si>
    <t>1cae2ebd-8a9f-1738-4dc0-87dd4156d5ad</t>
  </si>
  <si>
    <t>VISTA/24-25/09/00152</t>
  </si>
  <si>
    <t>2026-03-24 16:50:42.440116+00</t>
  </si>
  <si>
    <t>20fc25b0-4fcb-4ade-b806-7fe1bc2a04e7</t>
  </si>
  <si>
    <t>0d10cbb0-0f71-4f7d-80e5-20b4681c5318</t>
  </si>
  <si>
    <t>VISTA/24-25/05/00032</t>
  </si>
  <si>
    <t>0d1a82b9-dc92-407b-aa44-42ded4014d93</t>
  </si>
  <si>
    <t>VISTA/25-26/10/00035</t>
  </si>
  <si>
    <t>0d1dbce1-a338-452b-96fd-3fdda88c44fd</t>
  </si>
  <si>
    <t>VISTA/25-26/02/00031</t>
  </si>
  <si>
    <t>0d275ddd-830a-4260-8883-28e4f3bf025f</t>
  </si>
  <si>
    <t>d138013a-97ca-4fa3-6f50-39e8a822c8f1</t>
  </si>
  <si>
    <t>421647d1-fa0d-7e8e-af7d-fa5dcd4ebe7b</t>
  </si>
  <si>
    <t>VISTA/24-25/06/00113</t>
  </si>
  <si>
    <t>53a7fb28-646b-4386-84c8-81e1aed557c4</t>
  </si>
  <si>
    <t>0d3f7f3b-a540-41ec-b8e6-9bf2bdd30513</t>
  </si>
  <si>
    <t>46d380ca-fe7a-07d2-4570-5de890c8fdc7</t>
  </si>
  <si>
    <t>VISTA/24-25/09/00125</t>
  </si>
  <si>
    <t>6a62bcb7-2838-4247-9556-3de6988f214f</t>
  </si>
  <si>
    <t>0d5ff856-5e7e-46d1-b4cb-3c0714c18c17</t>
  </si>
  <si>
    <t>ab4b64a7-4f08-89f7-9835-689b479f16bd</t>
  </si>
  <si>
    <t>VISTA/25-26/07/00176</t>
  </si>
  <si>
    <t>442fb7e6-281c-4f92-8dc3-0f6af6cd61fb</t>
  </si>
  <si>
    <t>0d71006f-9263-4a14-95f7-4ea54b4c00df</t>
  </si>
  <si>
    <t>5a2fde5b-0c01-0558-afeb-6fa352e3bdfd</t>
  </si>
  <si>
    <t>c2468504-0b8f-0d2a-dded-dff98fde1028</t>
  </si>
  <si>
    <t>VISTA/23-24/12/00056</t>
  </si>
  <si>
    <t>db444fba-5aec-4862-a9c0-391c72ffc503</t>
  </si>
  <si>
    <t>0d855232-bce8-4c3f-ad1b-2a990c69e90e</t>
  </si>
  <si>
    <t>VISTA/23-24/06/00005</t>
  </si>
  <si>
    <t>2026-03-24 16:50:22.689253+00</t>
  </si>
  <si>
    <t>456cf34a-e5d6-46e0-aeb0-38eac990ae51</t>
  </si>
  <si>
    <t>0d9670e4-3de5-4492-bc05-c3cb2fd3e61b</t>
  </si>
  <si>
    <t>ac062de4-c552-a0d7-9cc1-cbfe89c2ba68</t>
  </si>
  <si>
    <t>VISTA/25-26/05/00142</t>
  </si>
  <si>
    <t>36282a6e-e613-4832-9dc9-77915feffc17</t>
  </si>
  <si>
    <t>ff6404e4-c757-df50-27ad-b0185fb6159f</t>
  </si>
  <si>
    <t>df841318-356f-4456-8a38-b094d9648cec</t>
  </si>
  <si>
    <t>0dccf67a-1ca3-4ce9-b411-77fcca33cb7c</t>
  </si>
  <si>
    <t>VISTA/25-26/01/00052</t>
  </si>
  <si>
    <t>0dd240c3-354e-43b1-ac34-8f6686f9470e</t>
  </si>
  <si>
    <t>VISTA/24-25/12/00109</t>
  </si>
  <si>
    <t>0dde60fd-6929-48d7-8c0c-ae063e22f3d0</t>
  </si>
  <si>
    <t>05c1092a-7d55-87fd-45f7-a75a6fef6cd7</t>
  </si>
  <si>
    <t>8e7cf1aa-84ce-dc1b-38e7-3f51f80f357b</t>
  </si>
  <si>
    <t>VISTA/23-24/02/00130</t>
  </si>
  <si>
    <t>5f3bdbac-ad4e-4470-8335-92e10836e2b9</t>
  </si>
  <si>
    <t>0de21f9a-0376-45c2-ba8e-5c052827df9c</t>
  </si>
  <si>
    <t>VISTA/25-26/09/00014</t>
  </si>
  <si>
    <t>0de5b65e-3b54-4aa9-90e3-8cf7c8bf9f33</t>
  </si>
  <si>
    <t>VISTA/25-26/11/00010</t>
  </si>
  <si>
    <t>786fdf0b-6b00-4b31-b5db-a7975ee12232</t>
  </si>
  <si>
    <t>0debe66e-cbb2-488d-99ab-7acccf40bc46</t>
  </si>
  <si>
    <t>VISTA/25-26/01/00072</t>
  </si>
  <si>
    <t>0dec2248-6d5f-41e9-8352-54b23c197e08</t>
  </si>
  <si>
    <t>VISTA/25-26/06/00136</t>
  </si>
  <si>
    <t>0dee47e3-782d-4839-bb25-4f75cdfc3cb0</t>
  </si>
  <si>
    <t>1735b216-e690-abb3-a111-08e624ab0313</t>
  </si>
  <si>
    <t>VISTA/24-25/06/00048</t>
  </si>
  <si>
    <t>2026-03-24 16:50:37.624384+00</t>
  </si>
  <si>
    <t>f7502ebc-b898-48a8-a6bb-2247bf972051</t>
  </si>
  <si>
    <t>0defd581-efff-481f-a9de-f2fd27997b60</t>
  </si>
  <si>
    <t>1b7a8ca2-dcfa-864b-b6f3-f5e53beb8da0</t>
  </si>
  <si>
    <t>VISTA/25-26/10/00104</t>
  </si>
  <si>
    <t>0312e73c-7ac3-4464-8c92-d3771d098413</t>
  </si>
  <si>
    <t>0dfeeb71-0718-4615-8b57-9d7a58a64c81</t>
  </si>
  <si>
    <t>044fabca-8052-c100-2783-a270debc8c40</t>
  </si>
  <si>
    <t>VISTA/25-26/08/00039</t>
  </si>
  <si>
    <t>36c204f1-519c-4729-b424-1ca9d17fff37</t>
  </si>
  <si>
    <t>0e06ecf7-4c64-46ea-89ce-0c36e2143c6e</t>
  </si>
  <si>
    <t>VISTA/23-24/11/00035</t>
  </si>
  <si>
    <t>b257ba57-c4d2-4fa7-bf24-696f760109bd</t>
  </si>
  <si>
    <t>0e09d0d2-fa62-43d2-9c51-f6543f70d31c</t>
  </si>
  <si>
    <t>871465d8-763d-f593-3677-399c50f5ed41</t>
  </si>
  <si>
    <t>VISTA/25-26/09/00153</t>
  </si>
  <si>
    <t>c029ada8-f2e8-4017-816f-39ed5259c0e1</t>
  </si>
  <si>
    <t>0e0a84aa-be4c-497a-8f0f-456e3a5f65a3</t>
  </si>
  <si>
    <t>VISTA/24-25/06/00127</t>
  </si>
  <si>
    <t>0e1857ea-4a6c-4212-a18d-5194b825d22e</t>
  </si>
  <si>
    <t>10916e3e-90d8-8084-d782-fd32d48def20</t>
  </si>
  <si>
    <t>VISTA/23-24/02/00033</t>
  </si>
  <si>
    <t>0ebed288-9916-4671-b6fd-cb84915c1ff7</t>
  </si>
  <si>
    <t>0e2a0e47-b149-4565-b132-37e1f892df4a</t>
  </si>
  <si>
    <t>ba8dd5e0-ed0e-8b6a-7098-2732476feb31</t>
  </si>
  <si>
    <t>433269e6-beef-04d8-7738-12f887009657</t>
  </si>
  <si>
    <t>VISTA/25-26/03/00025</t>
  </si>
  <si>
    <t>31a1c073-bb44-4019-8548-0c5a8114de7b</t>
  </si>
  <si>
    <t>0e2cfc9f-2bdb-4638-91f9-f997e8b72e2c</t>
  </si>
  <si>
    <t>VISTA/23-24/06/00084</t>
  </si>
  <si>
    <t>0e3416d5-e72c-4071-aa12-eedf67aefcd3</t>
  </si>
  <si>
    <t>4628a4bf-d4c5-9e5d-471c-271b9f3e7d03</t>
  </si>
  <si>
    <t>a99a7569-c4ba-31c0-62a9-b5fdc33d6863</t>
  </si>
  <si>
    <t>VISTA/24-25/11/00057</t>
  </si>
  <si>
    <t>460261c6-c1c2-4654-81fa-19637f3602a8</t>
  </si>
  <si>
    <t>0e35f101-eaba-4b01-bb91-4754ffb64b3d</t>
  </si>
  <si>
    <t>VISTA/25-26/02/00144</t>
  </si>
  <si>
    <t>9c588654-a04c-4dad-9514-9aff226de468</t>
  </si>
  <si>
    <t>0e3a873c-c326-4e4b-b061-c5acd97ad07e</t>
  </si>
  <si>
    <t>VISTA/25-26/06/00165</t>
  </si>
  <si>
    <t>0e42582e-8057-4173-817d-0ac05ddd6160</t>
  </si>
  <si>
    <t>VISTA/24-25/07/00171</t>
  </si>
  <si>
    <t>0e4c9c21-bb26-4940-b141-4403195829cd</t>
  </si>
  <si>
    <t>b03866a7-91d2-ce29-96d9-8eb7f5d38188</t>
  </si>
  <si>
    <t>VISTA/23-24/06/00119</t>
  </si>
  <si>
    <t>ae624b44-7868-4260-8537-a51154f0745c</t>
  </si>
  <si>
    <t>0e4d8269-9970-408a-9860-1b59053a21c7</t>
  </si>
  <si>
    <t>5bfdb36e-3dfe-cc51-2b37-5094673895ff</t>
  </si>
  <si>
    <t>VISTA/24-25/01/00039</t>
  </si>
  <si>
    <t>b1d3f1bb-62f0-4609-9680-14f590bd47d2</t>
  </si>
  <si>
    <t>0e5d6756-6d0d-40c3-9b19-87cbb3ac06d7</t>
  </si>
  <si>
    <t>66fbcb59-3d06-d8cc-b1d5-53f38a599207</t>
  </si>
  <si>
    <t>0dd3b0c2-ddcf-ddb3-1f9f-e19c9273b218</t>
  </si>
  <si>
    <t>VISTA/25-26/01/00045</t>
  </si>
  <si>
    <t>b6b48bf2-25a2-4810-9338-b1847a53c5ed</t>
  </si>
  <si>
    <t>0e5f107c-f4b1-442e-ab0c-7aee8ffebc9d</t>
  </si>
  <si>
    <t>VISTA/23-24/12/00076</t>
  </si>
  <si>
    <t>0e6268f6-1b13-4c78-8da9-31a5ccde3d41</t>
  </si>
  <si>
    <t>VISTA/23-24/07/00054</t>
  </si>
  <si>
    <t>0e72bb56-56cc-4acc-85cf-6862295df420</t>
  </si>
  <si>
    <t>VISTA/24-25/05/00089</t>
  </si>
  <si>
    <t>0e756d82-fd90-4e8a-b804-94e4f31eae41</t>
  </si>
  <si>
    <t>VISTA/24-25/06/00158</t>
  </si>
  <si>
    <t>0e9265f9-cd9e-47f2-9897-7e175fa4cb82</t>
  </si>
  <si>
    <t>ee61dd03-6eb9-0d71-8bf4-a01ac422b8be</t>
  </si>
  <si>
    <t>51597632-5648-1987-017c-c65e2ad300f8</t>
  </si>
  <si>
    <t>VISTA/25-26/07/00084</t>
  </si>
  <si>
    <t>a49dfe35-7e1e-4d81-a32b-8877a575eb1e</t>
  </si>
  <si>
    <t>0e9a0a54-51eb-42c6-a8bd-e6d6f1e8fa02</t>
  </si>
  <si>
    <t>32a3a1c6-8dfe-d49b-f052-da816a4ceeb2</t>
  </si>
  <si>
    <t>VISTA/23-24/04/00073</t>
  </si>
  <si>
    <t>2026-03-24 16:50:20.789163+00</t>
  </si>
  <si>
    <t>b50b4404-b828-481b-8796-d331731a6961</t>
  </si>
  <si>
    <t>0e9c5bf9-0498-40fc-9039-63febdf09d53</t>
  </si>
  <si>
    <t>dfbec148-a191-0acf-4efe-188b07c973f6</t>
  </si>
  <si>
    <t>VISTA/23-24/08/00076</t>
  </si>
  <si>
    <t>7df29bce-4c09-4875-b1ff-9a001f5753bc</t>
  </si>
  <si>
    <t>0ecab015-b621-4212-a997-480e34b4f9a3</t>
  </si>
  <si>
    <t>VISTA/23-24/08/00051</t>
  </si>
  <si>
    <t>f76d2db9-0af5-4f15-bc7a-29fb9d0d2fa0</t>
  </si>
  <si>
    <t>0edcf18d-5640-4ec7-ba1a-bd42b96a6308</t>
  </si>
  <si>
    <t>9a9f0bbf-13e2-827f-16d1-fa0b3e63adef</t>
  </si>
  <si>
    <t>VISTA/23-24/05/00089</t>
  </si>
  <si>
    <t>979dd39a-8d84-462b-b5db-ccd885fc0208</t>
  </si>
  <si>
    <t>0ef4ad28-6ef8-47df-8cde-cb79479f372f</t>
  </si>
  <si>
    <t>5a97c1a1-f33d-ce97-6ee2-069836e0f76b</t>
  </si>
  <si>
    <t>f874f74a-642d-0943-eaae-4c54a18982cf</t>
  </si>
  <si>
    <t>VISTA/25-26/07/00158</t>
  </si>
  <si>
    <t>7a3b9b70-5ab2-46f2-9f96-d40563863bb9</t>
  </si>
  <si>
    <t>0f01abd8-b32a-4651-b522-739ff6542829</t>
  </si>
  <si>
    <t>e819cbc9-d17a-0958-3768-54bad6ab7acc</t>
  </si>
  <si>
    <t>VISTA/24-25/02/00053</t>
  </si>
  <si>
    <t>a30a269f-f3bc-415e-955d-93910e76c95c</t>
  </si>
  <si>
    <t>0f09a36b-ea69-42de-810e-07df6d9256aa</t>
  </si>
  <si>
    <t>1b003ea3-bdcb-0416-c3c2-8ff60f2f65f5</t>
  </si>
  <si>
    <t>VISTA/25-26/01/00017</t>
  </si>
  <si>
    <t>419e1438-3ed5-4447-9f4c-68505b3371d9</t>
  </si>
  <si>
    <t>0f14a475-cbdd-408e-a15b-f1f4f2eacc4c</t>
  </si>
  <si>
    <t>35f948f3-e8ec-6058-cf56-5561dd2379b3</t>
  </si>
  <si>
    <t>VISTA/23-24/12/00072</t>
  </si>
  <si>
    <t>51d487a4-362a-4bd9-a6a6-9dc3ef618cf6</t>
  </si>
  <si>
    <t>0f1f0090-4039-4791-bc25-bd31bd32056e</t>
  </si>
  <si>
    <t>ca5764bb-68cb-aca1-8368-dc3e80f681ac</t>
  </si>
  <si>
    <t>VISTA/23-24/05/00082</t>
  </si>
  <si>
    <t>cfdd61e6-58ca-48b5-baf8-65e3c4251c0d</t>
  </si>
  <si>
    <t>0f1f7ae5-bea3-46f5-94d2-c074a83ebf5d</t>
  </si>
  <si>
    <t>VISTA/25-26/02/00013</t>
  </si>
  <si>
    <t>0f2ace46-56eb-4195-bf36-878767933832</t>
  </si>
  <si>
    <t>VISTA/23-24/04/00024</t>
  </si>
  <si>
    <t>0f2c4702-032d-4489-8884-268b78147b64</t>
  </si>
  <si>
    <t>44cb47a3-0123-781d-7158-6019cedce0c5</t>
  </si>
  <si>
    <t>VISTA/23-24/07/00019</t>
  </si>
  <si>
    <t>29d42b72-25bc-4add-80b5-cacc09e2b5cf</t>
  </si>
  <si>
    <t>0f33c17f-c1c3-4feb-9e1a-090db80fcb9f</t>
  </si>
  <si>
    <t>VISTA/24-25/01/00082</t>
  </si>
  <si>
    <t>2026-03-24 16:50:48.332924+00</t>
  </si>
  <si>
    <t>0f36d02e-4840-4840-abb1-fc267d0aefc4</t>
  </si>
  <si>
    <t>VISTA/24-25/03/00177</t>
  </si>
  <si>
    <t>2026-03-24 16:50:51.435571+00</t>
  </si>
  <si>
    <t>0f39bfc2-3ced-4c6b-a422-310e53d071c8</t>
  </si>
  <si>
    <t>VISTA/24-25/07/00113</t>
  </si>
  <si>
    <t>56f4a140-164c-4b44-9fd5-7343feb6a7ad</t>
  </si>
  <si>
    <t>0f3ae30c-6457-4048-98e2-0a5f50279d56</t>
  </si>
  <si>
    <t>cf113dbe-9b8a-ec33-b15d-119c190dfc67</t>
  </si>
  <si>
    <t>VISTA/23-24/10/00030</t>
  </si>
  <si>
    <t>697875ab-bb4c-4ac9-8234-0c473478b420</t>
  </si>
  <si>
    <t>0f3d9089-6af9-444d-bde2-4aebf7c44944</t>
  </si>
  <si>
    <t>VISTA/23-24/12/00021</t>
  </si>
  <si>
    <t>2026-03-24 16:50:30.056803+00</t>
  </si>
  <si>
    <t>227c9652-ac75-46b7-8053-8e0762c2d6ec</t>
  </si>
  <si>
    <t>0f52d03b-b7ad-484e-a901-f6e99aa9c39e</t>
  </si>
  <si>
    <t>VISTA/25-26/04/00094</t>
  </si>
  <si>
    <t>2026-03-24 16:50:52.795129+00</t>
  </si>
  <si>
    <t>0f5acfaa-736f-4834-972b-23ca4fafb38e</t>
  </si>
  <si>
    <t>18d86801-3cb7-11d4-8b9d-433429296014</t>
  </si>
  <si>
    <t>VISTA/25-26/02/00078</t>
  </si>
  <si>
    <t>2026-03-24 16:51:09.49355+00</t>
  </si>
  <si>
    <t>9c5f6705-4936-4bf4-91d9-8bd75b4c341b</t>
  </si>
  <si>
    <t>0f67069b-3876-4194-8154-4952a53bd74b</t>
  </si>
  <si>
    <t>VISTA/25-26/04/00021</t>
  </si>
  <si>
    <t>0f885b56-b611-4c00-8e1a-a162b2128633</t>
  </si>
  <si>
    <t>VISTA/23-24/06/00015</t>
  </si>
  <si>
    <t>0f896975-4461-48c3-9f66-9c71e30b0a25</t>
  </si>
  <si>
    <t>91d118b1-a54f-8461-fb1a-d9503d316725</t>
  </si>
  <si>
    <t>VISTA/23-24/03/00076</t>
  </si>
  <si>
    <t>d12e22c1-73c0-4f66-a36d-27637c672f3e</t>
  </si>
  <si>
    <t>0f8b4c02-3e14-4ddd-a843-e3c1e8d1f75c</t>
  </si>
  <si>
    <t>5616a795-6876-d4ab-5f07-8e402a8160e9</t>
  </si>
  <si>
    <t>VISTA/25-26/07/00039</t>
  </si>
  <si>
    <t>00843cbc-9d3a-4994-be37-d7ab686c85d3</t>
  </si>
  <si>
    <t>0fa3ac1d-904d-41d5-8d38-897a9dc450a3</t>
  </si>
  <si>
    <t>f284b25b-d762-1399-a12e-ba7ffa6b6f97</t>
  </si>
  <si>
    <t>VISTA/25-26/05/00150</t>
  </si>
  <si>
    <t>1129e54a-0b3f-417c-b6db-e1090df6981b</t>
  </si>
  <si>
    <t>0fbf8f5f-432f-4002-a981-584b6a9e741f</t>
  </si>
  <si>
    <t>17a9f5c0-3169-c1d1-2c86-69aedb982d69</t>
  </si>
  <si>
    <t>VISTA/23-24/04/00058</t>
  </si>
  <si>
    <t>b9e2dadf-f366-494c-bb72-fcbe54f1404a</t>
  </si>
  <si>
    <t>0fc99ef1-fa02-48f3-ad71-a3e1a380809e</t>
  </si>
  <si>
    <t>VISTA/25-26/01/00018</t>
  </si>
  <si>
    <t>0fcbb74a-84a0-43ca-9e66-9c06bd0973cb</t>
  </si>
  <si>
    <t>7197747d-2eb4-4d33-7a0d-db6dec7ae3f6</t>
  </si>
  <si>
    <t>VISTA/24-25/06/00046</t>
  </si>
  <si>
    <t>52a9f4b4-9410-42d9-873d-42c29ff6af8d</t>
  </si>
  <si>
    <t>0fce6256-9f8e-416b-a6df-f802b191bdee</t>
  </si>
  <si>
    <t>0bf93609-d4ec-9bc6-fe77-b8a88d29d95c</t>
  </si>
  <si>
    <t>VISTA/24-25/06/00180</t>
  </si>
  <si>
    <t>38e67633-b581-40bb-b185-2ff884afe2f3</t>
  </si>
  <si>
    <t>0fdaeb06-6890-4f8e-80e3-db4491181c7a</t>
  </si>
  <si>
    <t>b0d0445c-f096-76a5-fe2c-b1763bf811ae</t>
  </si>
  <si>
    <t>VISTA/23-24/11/00044</t>
  </si>
  <si>
    <t>57bb44d1-76cc-445a-9a85-03ea01da86a2</t>
  </si>
  <si>
    <t>0fde9c6d-046e-44d0-8f03-b83e43a7506d</t>
  </si>
  <si>
    <t>VISTA/24-25/06/00169</t>
  </si>
  <si>
    <t>0fdffafe-adc8-4282-9ee0-4f6048570e31</t>
  </si>
  <si>
    <t>600de127-fe21-0be1-965b-3a54132e56da</t>
  </si>
  <si>
    <t>VISTA/23-24/08/00068</t>
  </si>
  <si>
    <t>981fad8e-7c7a-45a9-af81-073da2585486</t>
  </si>
  <si>
    <t>0fed8160-2329-4892-9df0-10dd6bc41652</t>
  </si>
  <si>
    <t>3b02f95a-b47e-1037-4f8a-f2f31e35c98e</t>
  </si>
  <si>
    <t>VISTA/25-26/03/00029</t>
  </si>
  <si>
    <t>ac6b528f-3e64-4f40-a65a-a073b663edd0</t>
  </si>
  <si>
    <t>0ff88a9a-ec16-43f3-8735-b65946990761</t>
  </si>
  <si>
    <t>VISTA/24-25/01/00032</t>
  </si>
  <si>
    <t>1006198a-72d2-443c-bf31-3d4bca0bd948</t>
  </si>
  <si>
    <t>VISTA/23-24/02/00078</t>
  </si>
  <si>
    <t>1012e0a4-f0b2-4e4e-87d9-9f475f245b88</t>
  </si>
  <si>
    <t>VISTA/23-24/03/00083</t>
  </si>
  <si>
    <t>102541dc-1676-4eaf-be07-4bc525e61908</t>
  </si>
  <si>
    <t>VISTA/25-26/04/00044</t>
  </si>
  <si>
    <t>1039e0ab-07c5-4d02-99ef-cadc83839e03</t>
  </si>
  <si>
    <t>VISTA/24-25/01/00012</t>
  </si>
  <si>
    <t>103e5b89-ae3a-4e2b-8d2e-a35259d593d4</t>
  </si>
  <si>
    <t>739d70c1-409d-dba0-0566-781cf953032c</t>
  </si>
  <si>
    <t>VISTA/25-26/09/00042</t>
  </si>
  <si>
    <t>960e9375-979e-48a5-8bf7-1f5e4f821d99</t>
  </si>
  <si>
    <t>1042c107-76b8-440b-bb48-eb6978afd1f7</t>
  </si>
  <si>
    <t>0ccf966f-d23f-4994-fedc-211f2f60aa4f</t>
  </si>
  <si>
    <t>VISTA/25-26/06/00080</t>
  </si>
  <si>
    <t>12e9cb2e-a027-4cc5-886d-86d7c562ab53</t>
  </si>
  <si>
    <t>104ef6e8-c9e2-40e5-bda0-6de2126f57ed</t>
  </si>
  <si>
    <t>VISTA/23-24/12/00109</t>
  </si>
  <si>
    <t>2026-03-24 16:50:30.269765+00</t>
  </si>
  <si>
    <t>106604fc-c9c4-4abb-a3c9-886129a85291</t>
  </si>
  <si>
    <t>36d4dedb-75eb-6f4f-03fa-79d0875789aa</t>
  </si>
  <si>
    <t>3e28154d-1bfe-92b4-2fff-f295a9f54738</t>
  </si>
  <si>
    <t>VISTA/23-24/06/00021</t>
  </si>
  <si>
    <t>a825175d-67cd-4efa-9cb3-dcb18e3beabe</t>
  </si>
  <si>
    <t>10682a24-9074-4e17-928b-993b30dca045</t>
  </si>
  <si>
    <t>50259422-7cfb-0406-9801-42bc3a0d874f</t>
  </si>
  <si>
    <t>VISTA/24-25/06/00036</t>
  </si>
  <si>
    <t>220f6df0-3ed5-40cf-bd01-339aaa13047d</t>
  </si>
  <si>
    <t>106ed0c3-a317-4269-be56-02c42afc4d31</t>
  </si>
  <si>
    <t>e5918d8e-46b0-075e-14d9-60f3b60511e3</t>
  </si>
  <si>
    <t>VISTA/24-25/07/00136</t>
  </si>
  <si>
    <t>29309a70-09a1-4c35-b877-ca27b04ec436</t>
  </si>
  <si>
    <t>1076843c-dc64-43f9-8398-a3f181931964</t>
  </si>
  <si>
    <t>d36a10b1-e5bf-77e8-47cd-09d2a24f67af</t>
  </si>
  <si>
    <t>VISTA/24-25/02/00111</t>
  </si>
  <si>
    <t>30427b01-fe3a-4dad-bf47-2118067791b2</t>
  </si>
  <si>
    <t>108d5a00-4874-44f8-b374-49b0c28faaba</t>
  </si>
  <si>
    <t>3fa90f86-f0f5-7489-1807-029cb1ab0732</t>
  </si>
  <si>
    <t>VISTA/23-24/08/00002</t>
  </si>
  <si>
    <t>e64b42d4-64da-4878-b81e-4f28b67e7129</t>
  </si>
  <si>
    <t>109223e4-954b-4fd0-ab35-a966c91df8f0</t>
  </si>
  <si>
    <t>e2ee0891-8bc9-980a-ba57-b0a11ba15019</t>
  </si>
  <si>
    <t>VISTA/25-26/02/00058</t>
  </si>
  <si>
    <t>b98116fe-247d-44f2-b608-5bb481b84f9a</t>
  </si>
  <si>
    <t>f75d07e9-5c50-45b0-86bc-61a93dbb4d17</t>
  </si>
  <si>
    <t>1093cf0c-e5b3-410d-8ba9-1eec6a3e2c88</t>
  </si>
  <si>
    <t>VISTA/24-25/12/00124</t>
  </si>
  <si>
    <t>1096de24-8828-450c-abcb-b7ae6c92ef00</t>
  </si>
  <si>
    <t>6278bf1d-4c63-0c31-4fa1-7d452c7db010</t>
  </si>
  <si>
    <t>VISTA/24-25/05/00171</t>
  </si>
  <si>
    <t>2026-03-24 16:50:36.462162+00</t>
  </si>
  <si>
    <t>47a0b433-921d-4b7e-8a44-bbb373b050e3</t>
  </si>
  <si>
    <t>10a07653-ee81-4a82-938f-ee5ba773b370</t>
  </si>
  <si>
    <t>VISTA/25-26/06/00072</t>
  </si>
  <si>
    <t>10a358b7-19e4-4dc6-a371-a65f4c456b22</t>
  </si>
  <si>
    <t>VISTA/24-25/03/00180</t>
  </si>
  <si>
    <t>10a36cdb-8c43-4e60-a187-e7f3e49e41b6</t>
  </si>
  <si>
    <t>31efad6c-2fd0-0f5c-58b7-21f64ea45f51</t>
  </si>
  <si>
    <t>VISTA/24-25/10/00047</t>
  </si>
  <si>
    <t>0854c3f1-d13b-4426-a1fb-087bf78070cb</t>
  </si>
  <si>
    <t>10af1b53-d691-4527-9662-91a960425dd1</t>
  </si>
  <si>
    <t>VISTA/24-25/09/00041</t>
  </si>
  <si>
    <t>10b10354-d651-459e-956b-087df9e16d26</t>
  </si>
  <si>
    <t>VISTA/23-24/01/00024</t>
  </si>
  <si>
    <t>10bd327e-c4bf-4d4e-a8a5-ee021a990ebd</t>
  </si>
  <si>
    <t>4725a45c-cc7a-af5b-e281-9c77ce5af921</t>
  </si>
  <si>
    <t>VISTA/25-26/05/00112</t>
  </si>
  <si>
    <t>3a2ae2ea-17fd-4cdf-9005-74ebeed4c001</t>
  </si>
  <si>
    <t>10bf3cb3-2029-4c42-8cb0-e1b4ca38b629</t>
  </si>
  <si>
    <t>VISTA/24-25/03/00120</t>
  </si>
  <si>
    <t>10cbec06-7351-4e3f-af9f-8abe8932ffcc</t>
  </si>
  <si>
    <t>VISTA/24-25/09/00009</t>
  </si>
  <si>
    <t>10cda942-51f6-42f4-b0ce-f169f78ee8a5</t>
  </si>
  <si>
    <t>VISTA/24-25/09/00124</t>
  </si>
  <si>
    <t>10ddd0c6-2dda-4ed9-9c1a-1d3f20b8c437</t>
  </si>
  <si>
    <t>344a43f4-d005-00e3-d3f4-5da6b944af56</t>
  </si>
  <si>
    <t>VISTA/25-26/06/00045</t>
  </si>
  <si>
    <t>a19cb77a-2e51-4ca9-88b6-1c9423cd7b63</t>
  </si>
  <si>
    <t>10e0963c-b1a5-44c3-88b8-18617cf35e8e</t>
  </si>
  <si>
    <t>9721fe81-75b8-a314-4319-a323cdd3423b</t>
  </si>
  <si>
    <t>VISTA/24-25/05/00167</t>
  </si>
  <si>
    <t>1573f384-8eda-4722-8c9d-fb5824d2d68e</t>
  </si>
  <si>
    <t>10e0eb53-9b8e-4d3f-9a34-745ceb4409a0</t>
  </si>
  <si>
    <t>VISTA/25-26/01/00014</t>
  </si>
  <si>
    <t>10e63074-fac9-4c0c-888e-587bbc7f1285</t>
  </si>
  <si>
    <t>VISTA/25-26/05/00047</t>
  </si>
  <si>
    <t>10f897cf-12f1-4abc-a7bd-15a2ff96e1c7</t>
  </si>
  <si>
    <t>117c6d3e-f4d8-3338-57db-8e4c2f7d0dc2</t>
  </si>
  <si>
    <t>VISTA/23-24/06/00076</t>
  </si>
  <si>
    <t>0307c243-b060-4763-a9f2-e77ccf11b701</t>
  </si>
  <si>
    <t>11076b12-ea2d-4d8d-856a-c145950aa6b0</t>
  </si>
  <si>
    <t>82ce206e-2925-18f5-f18c-d80631a9964e</t>
  </si>
  <si>
    <t>VISTA/25-26/08/00182</t>
  </si>
  <si>
    <t>349407f1-b9ed-4f70-9e10-33aa675f85e6</t>
  </si>
  <si>
    <t>111da3b2-b4a6-4aea-aab3-da3ebf410028</t>
  </si>
  <si>
    <t>8c10b5c6-4a40-f455-7732-69c9209c6107</t>
  </si>
  <si>
    <t>VISTA/24-25/02/00039</t>
  </si>
  <si>
    <t>f4822e1d-d918-4193-8ea7-19932d1ed97f</t>
  </si>
  <si>
    <t>111f9992-944f-4307-a075-cb16e7c25433</t>
  </si>
  <si>
    <t>9c76ccfc-5bd2-ff5f-f0b0-f35c349fd159</t>
  </si>
  <si>
    <t>f825c883-6815-d3b1-7a49-620004f0a7ae</t>
  </si>
  <si>
    <t>VISTA/23-24/01/00079</t>
  </si>
  <si>
    <t>4cfd84c6-f37a-4253-8ebf-67f925718505</t>
  </si>
  <si>
    <t>11295ef9-d8bc-4254-9db7-1f7f4947f4e5</t>
  </si>
  <si>
    <t>de80c560-5aa1-225e-9921-7b9695802cc3</t>
  </si>
  <si>
    <t>VISTA/25-26/09/00099</t>
  </si>
  <si>
    <t>3a12feb1-bd30-4401-9a16-c09a6e29f6df</t>
  </si>
  <si>
    <t>1131f8c3-b857-41a4-b7a8-fe8b8feb9aae</t>
  </si>
  <si>
    <t>fc8a412e-e0d4-35e1-37fa-5f798b7dc7f4</t>
  </si>
  <si>
    <t>VISTA/25-26/11/00024</t>
  </si>
  <si>
    <t>ed381183-4ca6-4302-84bc-e1e05958ed09</t>
  </si>
  <si>
    <t>1136f9e1-44ec-49ce-a431-8d54e29330cd</t>
  </si>
  <si>
    <t>b533de62-fd5f-cc73-01ad-82aaf5df2fd1</t>
  </si>
  <si>
    <t>VISTA/25-26/10/00082</t>
  </si>
  <si>
    <t>2026-03-24 16:51:02.693269+00</t>
  </si>
  <si>
    <t>0ba08a0f-dfc9-4583-9301-a99a7e275d94</t>
  </si>
  <si>
    <t>113a7fe2-928c-49ce-bb44-7c92a4157606</t>
  </si>
  <si>
    <t>VISTA/23-24/01/00064</t>
  </si>
  <si>
    <t>113ea63c-47c1-4f3c-ac84-e586e5cb8a0e</t>
  </si>
  <si>
    <t>ad5e108b-2d8f-7295-b9d3-e331902dacbf</t>
  </si>
  <si>
    <t>VISTA/23-24/08/00090</t>
  </si>
  <si>
    <t>b8971625-3f48-4616-9465-67417c2f2dad</t>
  </si>
  <si>
    <t>11466a9a-e98e-4b88-b975-fbc4c7352390</t>
  </si>
  <si>
    <t>f314b248-499b-0fe1-eb90-6a2940d95f0d</t>
  </si>
  <si>
    <t>VISTA/24-25/01/00168</t>
  </si>
  <si>
    <t>bf43080e-78f9-4c4f-af4a-147f9022981b</t>
  </si>
  <si>
    <t>114aeff7-89ee-4e9b-bc99-388c92ed0bbc</t>
  </si>
  <si>
    <t>VISTA/25-26/08/00057</t>
  </si>
  <si>
    <t>114f0fbd-abd0-446a-99ce-71711e7ebd95</t>
  </si>
  <si>
    <t>74c6b975-b0ab-c8b3-8acd-2cf53597a72b</t>
  </si>
  <si>
    <t>4afa5689-5806-e349-ab1d-a4358f44e1d6</t>
  </si>
  <si>
    <t>VISTA/24-25/09/00116</t>
  </si>
  <si>
    <t>ea40fdca-3e27-466c-910c-99fef52b75d6</t>
  </si>
  <si>
    <t>11780783-7200-49df-9d23-939712ea044d</t>
  </si>
  <si>
    <t>e110dfeb-9c9e-94b6-2874-e7615a27c229</t>
  </si>
  <si>
    <t>VISTA/25-26/07/00015</t>
  </si>
  <si>
    <t>49b09056-47b3-4a11-8d08-91b6907ca646</t>
  </si>
  <si>
    <t>118285ba-d218-4a1f-8570-d21abfadd535</t>
  </si>
  <si>
    <t>VISTA/25-26/02/00165</t>
  </si>
  <si>
    <t>1186d4b8-b202-43ff-95b7-dc3bfa3734da</t>
  </si>
  <si>
    <t>ed39a8a9-4855-634a-3b2b-063622187757</t>
  </si>
  <si>
    <t>7c40116d-93d8-18b7-496a-5f628dab192d</t>
  </si>
  <si>
    <t>VISTA/23-24/09/00064</t>
  </si>
  <si>
    <t>2026-03-24 16:50:26.325677+00</t>
  </si>
  <si>
    <t>80eee016-bb9d-4eef-ae7d-9dc3447673bf</t>
  </si>
  <si>
    <t>1198ed4b-e62f-4812-a83c-d64e81e01a80</t>
  </si>
  <si>
    <t>VISTA/23-24/01/00032</t>
  </si>
  <si>
    <t>11ac8e4a-f29b-4e24-8d98-61171937afe2</t>
  </si>
  <si>
    <t>VISTA/24-25/08/00023</t>
  </si>
  <si>
    <t>11ae84e5-a83b-4d99-ba7a-7a27ec0f5458</t>
  </si>
  <si>
    <t>e54f192a-b17b-11b9-0448-1cf4ecbe5f43</t>
  </si>
  <si>
    <t>VISTA/25-26/08/00085</t>
  </si>
  <si>
    <t>52af2eb2-0f97-484b-aa94-fae6a75d64ab</t>
  </si>
  <si>
    <t>11b5d94c-d784-4458-b79a-7fe3c9577812</t>
  </si>
  <si>
    <t>VISTA/25-26/07/00182</t>
  </si>
  <si>
    <t>11bd0aa3-3435-40c1-8309-52b7ef6dfeef</t>
  </si>
  <si>
    <t>VISTA/25-26/12/00045</t>
  </si>
  <si>
    <t>434d75cb-183a-9772-9088-93a7b3f89d25</t>
  </si>
  <si>
    <t>68d18f9b-4507-4666-ac72-584dab73def6</t>
  </si>
  <si>
    <t>1207859a-d713-4b74-9a3f-7d05729864c6</t>
  </si>
  <si>
    <t>98237e16-b1dc-abe4-877b-80dda2679276</t>
  </si>
  <si>
    <t>VISTA/23-24/03/00052</t>
  </si>
  <si>
    <t>e2bb4d88-5e58-4d25-8869-1777a304550b</t>
  </si>
  <si>
    <t>120c2a61-d908-4147-9e84-d85ddd269dd7</t>
  </si>
  <si>
    <t>8249c165-f773-1f97-c726-784683d0effd</t>
  </si>
  <si>
    <t>VISTA/23-24/06/00031</t>
  </si>
  <si>
    <t>705a49c0-cb49-4536-a2c9-2c77d18ce169</t>
  </si>
  <si>
    <t>121a40f4-2b03-4c79-ac77-2db1398aea9f</t>
  </si>
  <si>
    <t>e94dc9d5-cb52-49ec-80b1-98376aceb874</t>
  </si>
  <si>
    <t>VISTA/25-26/05/00042</t>
  </si>
  <si>
    <t>64e94573-3ff8-4444-8463-cc997625aa46</t>
  </si>
  <si>
    <t>122ecf18-dc11-4441-99d7-194dc3fec9a0</t>
  </si>
  <si>
    <t>VISTA/23-24/10/00006</t>
  </si>
  <si>
    <t>12335343-488d-42c5-9683-6a753782ca22</t>
  </si>
  <si>
    <t>VISTA/23-24/06/00003</t>
  </si>
  <si>
    <t>123bdcd1-5452-4d6e-bba6-ed18f26aebca</t>
  </si>
  <si>
    <t>1f386b6c-673b-b4f5-5a19-10e9869fcb75</t>
  </si>
  <si>
    <t>VISTA/25-26/06/00133</t>
  </si>
  <si>
    <t>1cade627-e515-41a2-8fef-84b24901e0a8</t>
  </si>
  <si>
    <t>123d01ff-94a6-4815-954c-e74074c991d8</t>
  </si>
  <si>
    <t>55061549-ef30-d416-5668-dd5177fe8537</t>
  </si>
  <si>
    <t>VISTA/25-26/06/00153</t>
  </si>
  <si>
    <t>9086606b-5e93-4208-af95-d0e4f496b7a5</t>
  </si>
  <si>
    <t>12486c74-0470-419e-a8c5-917ac20e025e</t>
  </si>
  <si>
    <t>VISTA/24-25/08/00031</t>
  </si>
  <si>
    <t>1250ea59-7062-4596-855b-5e9a8481509c</t>
  </si>
  <si>
    <t>ae17092b-b9b3-31a9-8d6a-555889000bbd</t>
  </si>
  <si>
    <t>VISTA/25-26/08/00204</t>
  </si>
  <si>
    <t>2026-03-24 16:50:59.483329+00</t>
  </si>
  <si>
    <t>1e9f3018-6098-4a56-934f-5484bca84f5b</t>
  </si>
  <si>
    <t>125bfda6-b40c-4d7d-a802-306dff00c744</t>
  </si>
  <si>
    <t>af12a12c-92bf-088b-3073-292fe4dfc478</t>
  </si>
  <si>
    <t>VISTA/25-26/08/00003</t>
  </si>
  <si>
    <t>bdc2c4ae-b9b2-4aa7-b8bd-01fdd0145e27</t>
  </si>
  <si>
    <t>1263a59d-d1c8-4c62-8d42-794c0be1038a</t>
  </si>
  <si>
    <t>8334eb99-0bc0-3c80-9ff8-83bea3d7b5ef</t>
  </si>
  <si>
    <t>VISTA/24-25/04/00165</t>
  </si>
  <si>
    <t>b5ab9368-7ed0-44f4-8281-64ccbef2f8b0</t>
  </si>
  <si>
    <t>126d864b-d65b-4f53-b2f2-ac56cf6db3ae</t>
  </si>
  <si>
    <t>5e901269-d116-cf62-7661-df859f5b02dc</t>
  </si>
  <si>
    <t>VISTA/25-26/01/00143</t>
  </si>
  <si>
    <t>a15489ed-053d-4793-b95b-de0cafc05473</t>
  </si>
  <si>
    <t>127b702f-a827-4893-8dce-538e07e0a09e</t>
  </si>
  <si>
    <t>251051cf-e3b5-5d37-918f-bf22b4875790</t>
  </si>
  <si>
    <t>0b49669f-6579-fa2c-a871-13f7c9f46ae6</t>
  </si>
  <si>
    <t>VISTA/25-26/09/00087</t>
  </si>
  <si>
    <t>05a7138b-3291-401c-b2bf-28981d85d111</t>
  </si>
  <si>
    <t>128851fc-6a1a-4aab-a502-75ad5bd28dd8</t>
  </si>
  <si>
    <t>830c9580-658d-2fe6-9ce7-c95b69d6b654</t>
  </si>
  <si>
    <t>VISTA/23-24/03/00031</t>
  </si>
  <si>
    <t>77bcab5b-9a93-4daa-91bd-9b8fa4b709e3</t>
  </si>
  <si>
    <t>12a779f1-9bd3-42f3-9fd9-a4845d68721d</t>
  </si>
  <si>
    <t>VISTA/24-25/03/00036</t>
  </si>
  <si>
    <t>12b8946d-c70a-498f-86eb-95d965a8cf43</t>
  </si>
  <si>
    <t>10f3edc6-4b03-b82d-8df1-09ddaf031c0c</t>
  </si>
  <si>
    <t>VISTA/25-26/09/00091</t>
  </si>
  <si>
    <t>d0b11ad6-7841-48cf-82cb-55e373063fac</t>
  </si>
  <si>
    <t>440b6ecd-f1be-8821-6916-551881aa954f</t>
  </si>
  <si>
    <t>e7642e66-b680-f2af-0035-0f1b6b2e4fc5</t>
  </si>
  <si>
    <t>8360a5e4-df00-4a86-b326-2f6b2f85bd25</t>
  </si>
  <si>
    <t>12df4d02-ded8-40f1-b164-15cab2a5b1c4</t>
  </si>
  <si>
    <t>VISTA/24-25/10/00093</t>
  </si>
  <si>
    <t>621b7e15-9913-e7d4-4a3c-cb695db99c3c</t>
  </si>
  <si>
    <t>498d6df6-513f-4c6b-af80-e8e4922b4d59</t>
  </si>
  <si>
    <t>131d001e-a20c-4580-9c94-f5e27c118690</t>
  </si>
  <si>
    <t>VISTA/24-25/05/00166</t>
  </si>
  <si>
    <t>132e51f9-e700-4ae0-ac20-9c2d1000a22e</t>
  </si>
  <si>
    <t>03ce56c0-8798-b95d-7125-311b80363e74</t>
  </si>
  <si>
    <t>VISTA/25-26/06/00090</t>
  </si>
  <si>
    <t>90df3267-4239-48a4-89aa-4a61e24239bc</t>
  </si>
  <si>
    <t>133a2cff-cbf8-40db-8e6b-97dcd4039e28</t>
  </si>
  <si>
    <t>d8535b5d-398f-153d-bb17-178c0cc090b1</t>
  </si>
  <si>
    <t>VISTA/24-25/06/00028</t>
  </si>
  <si>
    <t>502454df-42ea-4cbd-9fd6-1997976a8555</t>
  </si>
  <si>
    <t>133f3684-0edc-4174-8162-ac5ce70e29a0</t>
  </si>
  <si>
    <t>VISTA/23-24/10/00113</t>
  </si>
  <si>
    <t>134f8f1d-7907-4efe-98fa-c6778c0d8461</t>
  </si>
  <si>
    <t>VISTA/24-25/12/00098</t>
  </si>
  <si>
    <t>135693dc-3530-44f1-ae89-b5b91896dfa8</t>
  </si>
  <si>
    <t>83af11b3-a274-7404-3265-ec658f74f8cf</t>
  </si>
  <si>
    <t>VISTA/24-25/06/00165</t>
  </si>
  <si>
    <t>e6e15dbe-6e1b-451c-b5f1-810b262b5822</t>
  </si>
  <si>
    <t>135a4872-774e-465a-ba2e-541ea9ca272c</t>
  </si>
  <si>
    <t>VISTA/25-26/06/00179</t>
  </si>
  <si>
    <t>139921c8-126c-4bca-bd23-bbd23be3f81e</t>
  </si>
  <si>
    <t>VISTA/24-25/06/00038</t>
  </si>
  <si>
    <t>139938ce-2b90-4a1b-b774-3095a07b6ae7</t>
  </si>
  <si>
    <t>VISTA/23-24/09/00055</t>
  </si>
  <si>
    <t>13a5d61a-4a0b-4d62-b480-e4f80f4bdec3</t>
  </si>
  <si>
    <t>33660a1a-0cb4-11b6-6d4f-9067a1b78d50</t>
  </si>
  <si>
    <t>VISTA/24-25/02/00026</t>
  </si>
  <si>
    <t>e4b79db0-ae80-41aa-a4f6-5014e65c5e8d</t>
  </si>
  <si>
    <t>13aa1f25-5680-411e-8e74-14825ed58f6a</t>
  </si>
  <si>
    <t>05e10de3-1c79-2a38-05f9-8221a224c636</t>
  </si>
  <si>
    <t>VISTA/23-24/10/00021</t>
  </si>
  <si>
    <t>de7fb388-9e42-4739-b4e0-0e31f93eb36d</t>
  </si>
  <si>
    <t>13ad0aab-c278-4b0a-ba0a-05f369b89869</t>
  </si>
  <si>
    <t>bf46b9e6-83d0-c4a0-a0af-0a7effeaee30</t>
  </si>
  <si>
    <t>50d7a816-da06-6897-ffe0-cb694a257dec</t>
  </si>
  <si>
    <t>VISTA/23-24/01/00054</t>
  </si>
  <si>
    <t>b9eed860-8d09-4150-a723-dbc761073c5d</t>
  </si>
  <si>
    <t>13df9674-7ec6-4c2f-9148-5acbdbdb4519</t>
  </si>
  <si>
    <t>VISTA/25-26/11/00125</t>
  </si>
  <si>
    <t>13e41cd1-e37c-4415-b850-59962f36c186</t>
  </si>
  <si>
    <t>c1113615-d2d6-1d6e-f618-c62e1d2af8de</t>
  </si>
  <si>
    <t>VISTA/24-25/06/00071</t>
  </si>
  <si>
    <t>4cdbcb50-8269-4839-948a-b81ec476b274</t>
  </si>
  <si>
    <t>13eac8d8-d5c2-4c5a-83bd-dfc32e293640</t>
  </si>
  <si>
    <t>ed0e80c8-52c7-1977-91c1-c22e879c6cb6</t>
  </si>
  <si>
    <t>VISTA/23-24/03/00069</t>
  </si>
  <si>
    <t>279f73e8-7318-4266-87f1-059d87d91e6c</t>
  </si>
  <si>
    <t>13ffd8da-61c7-46b6-8fa4-54436a97b644</t>
  </si>
  <si>
    <t>VISTA/24-25/04/00157</t>
  </si>
  <si>
    <t>1409cfe1-33a2-40dc-b9c1-9202321aeacb</t>
  </si>
  <si>
    <t>VISTA/23-24/02/00105</t>
  </si>
  <si>
    <t>1411bef6-a295-49d0-b437-2cd18f27c9fe</t>
  </si>
  <si>
    <t>VISTA/23-24/09/00109</t>
  </si>
  <si>
    <t>143968e6-34db-434b-89b5-44e22456ad4f</t>
  </si>
  <si>
    <t>VISTA/23-24/08/00147</t>
  </si>
  <si>
    <t>14460a89-7d94-4ddb-aa4a-06b84cf6c7d6</t>
  </si>
  <si>
    <t>VISTA/23-24/09/00038</t>
  </si>
  <si>
    <t>2026-03-24 16:50:26.222386+00</t>
  </si>
  <si>
    <t>14478a6c-fca9-4ed8-9a71-2cad202e8cd2</t>
  </si>
  <si>
    <t>60e2ef98-caa3-4a28-8c13-d9e6aa839b51</t>
  </si>
  <si>
    <t>VISTA/23-24/01/00080</t>
  </si>
  <si>
    <t>bfbe73c1-1d54-415e-a9b7-75ff12d9a5ef</t>
  </si>
  <si>
    <t>14506dc3-5c6c-4f8f-99aa-3679fedbfdcc</t>
  </si>
  <si>
    <t>d52f2683-73ba-0a33-f712-babc2e24aa8c</t>
  </si>
  <si>
    <t>VISTA/23-24/02/00018</t>
  </si>
  <si>
    <t>90142d7f-0cd3-4395-bc25-258ff0c2be66</t>
  </si>
  <si>
    <t>14555bb7-2c33-499d-b1ab-95c664295bb3</t>
  </si>
  <si>
    <t>VISTA/23-24/07/00117</t>
  </si>
  <si>
    <t>145ce2d8-0d30-4176-8461-484359c32fc0</t>
  </si>
  <si>
    <t>VISTA/25-26/10/00024</t>
  </si>
  <si>
    <t>1465267b-0645-4da0-993b-d1cac116c300</t>
  </si>
  <si>
    <t>VISTA/23-24/11/00073</t>
  </si>
  <si>
    <t>1469b6e5-8212-490d-9af6-2e5b1324de3c</t>
  </si>
  <si>
    <t>1508bfaf-482c-c63e-34e7-470ad5fbc8dd</t>
  </si>
  <si>
    <t>VISTA/24-25/08/00113</t>
  </si>
  <si>
    <t>05399265-1bb2-476e-b9a9-9777cb248975</t>
  </si>
  <si>
    <t>148159fd-ddba-44b4-8938-a168d777cbed</t>
  </si>
  <si>
    <t>VISTA/24-25/08/00144</t>
  </si>
  <si>
    <t>14824399-fe76-43c3-8acf-aa4619f71d16</t>
  </si>
  <si>
    <t>5110bc8b-7229-5952-e9db-5feb33391303</t>
  </si>
  <si>
    <t>VISTA/25-26/07/00064</t>
  </si>
  <si>
    <t>89a2e9a1-acaf-4bfd-996a-8a996e3d3f9a</t>
  </si>
  <si>
    <t>148f809a-3e06-4067-8016-b827a5b19bf0</t>
  </si>
  <si>
    <t>VISTA/23-24/11/00049</t>
  </si>
  <si>
    <t>e901a679-5642-95d9-c296-c0a073a8c3c9</t>
  </si>
  <si>
    <t>025a7e54-0aa1-4250-9d6c-4222bd5fe8eb</t>
  </si>
  <si>
    <t>14927eaf-99f7-466d-b02b-b6a8163d5530</t>
  </si>
  <si>
    <t>5e624b98-43a9-5e90-2d40-930d66aa9fe0</t>
  </si>
  <si>
    <t>VISTA/23-24/04/00007</t>
  </si>
  <si>
    <t>5dccdbd9-0c56-4520-98f6-17d696beaea3</t>
  </si>
  <si>
    <t>149af0a8-abe8-4e1d-a1e2-c40da7d1d55d</t>
  </si>
  <si>
    <t>79ec48b5-f6a4-f3d3-8cdc-3c18458f897c</t>
  </si>
  <si>
    <t>VISTA/25-26/09/00079</t>
  </si>
  <si>
    <t>717f6b75-e390-4bb2-bc21-3eef99f9ac47</t>
  </si>
  <si>
    <t>14a6277f-023f-4153-a35a-6cfcabf6a5fa</t>
  </si>
  <si>
    <t>09e32fec-fbd7-1db0-5695-ad127d667dcf</t>
  </si>
  <si>
    <t>VISTA/23-24/04/00032</t>
  </si>
  <si>
    <t>74f14a8c-120f-495e-aa13-67707c1326f5</t>
  </si>
  <si>
    <t>14abf559-7c1e-4e36-b467-02975eda4eac</t>
  </si>
  <si>
    <t>57dbc7f1-ef9c-8f08-5ca3-148c520d5a2b</t>
  </si>
  <si>
    <t>VISTA/25-26/07/00067</t>
  </si>
  <si>
    <t>4c012f66-06db-4f1c-9f52-211cd3540713</t>
  </si>
  <si>
    <t>14ad6066-a4a9-4e93-bea5-47a35538e4ef</t>
  </si>
  <si>
    <t>260508e6-bace-3923-cfed-6f4da685cf49</t>
  </si>
  <si>
    <t>VISTA/24-25/02/00155</t>
  </si>
  <si>
    <t>2026-03-24 16:50:49.902705+00</t>
  </si>
  <si>
    <t>6ebde561-2450-4a1b-b3f0-d59509c9c6d4</t>
  </si>
  <si>
    <t>14f399b1-29aa-4390-a137-f245958f24cd</t>
  </si>
  <si>
    <t>VISTA/23-24/06/00106</t>
  </si>
  <si>
    <t>61e8ab8c-3cbb-4815-ac41-eb07c4fd4cdc</t>
  </si>
  <si>
    <t>15206379-bb9b-491f-9533-c18e50ab7422</t>
  </si>
  <si>
    <t>VISTA/24-25/02/00028</t>
  </si>
  <si>
    <t>152e804d-40f4-4a07-9bbd-b33e71f01de3</t>
  </si>
  <si>
    <t>491b8136-32a1-37c5-5253-b53ff3991d86</t>
  </si>
  <si>
    <t>043aa2fe-9dbb-89ff-b375-28efe0935fa5</t>
  </si>
  <si>
    <t>VISTA/25-26/09/00192</t>
  </si>
  <si>
    <t>78f157e9-bdd7-480f-9648-2b00b519de3c</t>
  </si>
  <si>
    <t>15345e33-0261-4e08-91d3-afa5eef2c456</t>
  </si>
  <si>
    <t>eba53c6e-c7c3-1222-db79-ee8c10bdbd5d</t>
  </si>
  <si>
    <t>VISTA/23-24/04/00025</t>
  </si>
  <si>
    <t>dc98d471-05dd-4c16-843f-806cb4711f05</t>
  </si>
  <si>
    <t>1537d7e2-5211-45e0-b9f5-a6e37eea8519</t>
  </si>
  <si>
    <t>VISTA/23-24/10/00076</t>
  </si>
  <si>
    <t>153872ca-8a16-472a-a106-a94249d26bff</t>
  </si>
  <si>
    <t>c39e5b6a-5497-09b6-25cc-89f1ea8a608c</t>
  </si>
  <si>
    <t>VISTA/25-26/12/00126</t>
  </si>
  <si>
    <t>014f81be-2724-4302-8681-1c89fa734cce</t>
  </si>
  <si>
    <t>153aedab-de72-4bbc-93ec-733b040a0de4</t>
  </si>
  <si>
    <t>6162731a-4a9c-e887-e586-1ea574985777</t>
  </si>
  <si>
    <t>5dd54516-df42-d086-0eef-3495660d438f</t>
  </si>
  <si>
    <t>VISTA/25-26/11/00014</t>
  </si>
  <si>
    <t>f2f4757e-a36f-4615-8d08-78e18eccf3b7</t>
  </si>
  <si>
    <t>153eb77f-50b6-4c44-a88f-06b351380d60</t>
  </si>
  <si>
    <t>VISTA/24-25/05/00085</t>
  </si>
  <si>
    <t>154138e9-76a9-4cae-af10-a43261b12cb0</t>
  </si>
  <si>
    <t>VISTA/23-24/02/00005</t>
  </si>
  <si>
    <t>1558b3f0-fcc2-45a7-bcf1-7802be0098e6</t>
  </si>
  <si>
    <t>60c74b02-d502-8692-0141-b1a796486a11</t>
  </si>
  <si>
    <t>VISTA/23-24/02/00118</t>
  </si>
  <si>
    <t>26ea5f2f-b2ed-4d34-96c4-ba829be1bb0c</t>
  </si>
  <si>
    <t>1559bf78-5d35-4565-b797-93994a758287</t>
  </si>
  <si>
    <t>VISTA/23-24/11/00069</t>
  </si>
  <si>
    <t>da0cb449-71d9-43bd-b4ee-69b6ed8c0f68</t>
  </si>
  <si>
    <t>155b60a8-54d2-4777-b5c7-65b3e9d0dcd7</t>
  </si>
  <si>
    <t>5fb7dc72-3de7-40b1-17a4-11bb23d89ffb</t>
  </si>
  <si>
    <t>VISTA/23-24/04/00041</t>
  </si>
  <si>
    <t>0ca7affa-fac9-4315-a252-9bd2f7975433</t>
  </si>
  <si>
    <t>284f33b6-8a36-43c0-89a2-302d3fc60bba</t>
  </si>
  <si>
    <t>15627f49-894c-46a4-a94d-fe7c22bebe8c</t>
  </si>
  <si>
    <t>VISTA/25-26/04/00146</t>
  </si>
  <si>
    <t>156970ea-af10-4b1f-9b90-95d4e58fe8f9</t>
  </si>
  <si>
    <t>8e5b1df4-6f06-639e-94b5-76610be144d1</t>
  </si>
  <si>
    <t>aa6faaa7-b2dc-3312-7b5d-91d48f1f2711</t>
  </si>
  <si>
    <t>VISTA/24-25/09/00163</t>
  </si>
  <si>
    <t>3dbc494b-8cdf-4313-b3b7-54c739b3a23e</t>
  </si>
  <si>
    <t>1574554a-8e94-4d6b-9cc1-dee501551130</t>
  </si>
  <si>
    <t>VISTA/25-26/08/00019</t>
  </si>
  <si>
    <t>15882a16-98f6-4479-b514-9df3847d372a</t>
  </si>
  <si>
    <t>dccaecac-4fb2-679f-3141-8a0f96b40469</t>
  </si>
  <si>
    <t>VISTA/23-24/03/00027</t>
  </si>
  <si>
    <t>dc0d8b2a-d826-4669-a569-d5e3d5b37649</t>
  </si>
  <si>
    <t>1588feaf-d022-4315-ad78-191f792186c2</t>
  </si>
  <si>
    <t>VISTA/25-26/01/00134</t>
  </si>
  <si>
    <t>15893f98-6f20-4f61-a269-39b5dcd84644</t>
  </si>
  <si>
    <t>146a8458-f956-54ed-317f-b99f7d16fff8</t>
  </si>
  <si>
    <t>VISTA/25-26/11/00052</t>
  </si>
  <si>
    <t>9698da1c-596f-48ae-8618-16b9c409f192</t>
  </si>
  <si>
    <t>15901224-e175-4296-a76b-ee55e753071c</t>
  </si>
  <si>
    <t>87f78dfc-893b-67c1-a993-7f0f3f8826d0</t>
  </si>
  <si>
    <t>VISTA/23-24/07/00061</t>
  </si>
  <si>
    <t>54d84f2f-c9b8-4951-abec-4ae8d9b7786f</t>
  </si>
  <si>
    <t>15941401-20bf-41af-8795-b674158a6a6f</t>
  </si>
  <si>
    <t>VISTA/25-26/11/00102</t>
  </si>
  <si>
    <t>159707cd-5159-4242-a585-e1a8b60731c9</t>
  </si>
  <si>
    <t>d9a14e76-d095-e740-24f8-644f19314ae3</t>
  </si>
  <si>
    <t>VISTA/24-25/10/00061</t>
  </si>
  <si>
    <t>3b5c4873-3a99-40bf-bcbb-dfb9f530741c</t>
  </si>
  <si>
    <t>15a0557c-e359-47eb-a7d7-86e1ccbeb44c</t>
  </si>
  <si>
    <t>VISTA/24-25/06/00160</t>
  </si>
  <si>
    <t>15ad9999-c803-40dd-9af2-b67b55c245f3</t>
  </si>
  <si>
    <t>55ca6f7c-112a-ec33-7c1c-987508bc9e41</t>
  </si>
  <si>
    <t>VISTA/25-26/05/00101</t>
  </si>
  <si>
    <t>3820ef49-8442-45ed-aeee-6a7a0cec9205</t>
  </si>
  <si>
    <t>15b21f8a-62f3-488a-b532-88765be71a54</t>
  </si>
  <si>
    <t>VISTA/24-25/11/00085</t>
  </si>
  <si>
    <t>15bc3773-c5a4-454d-b645-55e086bd5368</t>
  </si>
  <si>
    <t>VISTA/23-24/04/00070</t>
  </si>
  <si>
    <t>da5e646c-ad64-4c61-a484-163e722c0791</t>
  </si>
  <si>
    <t>15c5db9b-01f4-4311-850b-b84a09b06884</t>
  </si>
  <si>
    <t>VISTA/25-26/03/00167</t>
  </si>
  <si>
    <t>cae46a0c-8545-4ee9-ae5e-3f94bfa02442</t>
  </si>
  <si>
    <t>15cdb8f7-559c-4836-b347-34114caa9102</t>
  </si>
  <si>
    <t>VISTA/23-24/06/00073</t>
  </si>
  <si>
    <t>15d0dd93-7b27-44c5-ac0c-041995d11e56</t>
  </si>
  <si>
    <t>456fc08d-55ba-6a5b-7917-edad21de87b2</t>
  </si>
  <si>
    <t>d93f50a4-5a42-703f-d932-e75e0557b43a</t>
  </si>
  <si>
    <t>VISTA/25-26/08/00040</t>
  </si>
  <si>
    <t>42ec8bd7-528a-4997-a1e0-f1027504bc6c</t>
  </si>
  <si>
    <t>15d908be-9c7b-4850-913b-2530f7f59d04</t>
  </si>
  <si>
    <t>VISTA/25-26/07/00180</t>
  </si>
  <si>
    <t>15e96ddd-6139-467a-a5da-c62b28bc75af</t>
  </si>
  <si>
    <t>VISTA/23-24/05/00097</t>
  </si>
  <si>
    <t>1609d4e4-b615-4715-8d80-3fabac117bf0</t>
  </si>
  <si>
    <t>dfef2045-e5ea-4114-51ea-4e7e3a6ae11a</t>
  </si>
  <si>
    <t>VISTA/23-24/08/00029</t>
  </si>
  <si>
    <t>10cb0103-8eed-4bdc-8a42-241cdc98c510</t>
  </si>
  <si>
    <t>163a533b-e8b6-4dcd-bdbb-8743ab3c452d</t>
  </si>
  <si>
    <t>VISTA/24-25/09/00062</t>
  </si>
  <si>
    <t>163be961-af73-4628-a07b-4111bcf2c15a</t>
  </si>
  <si>
    <t>VISTA/25-26/10/00040</t>
  </si>
  <si>
    <t>163eeed9-71b1-42ad-81be-f29207dec884</t>
  </si>
  <si>
    <t>VISTA/24-25/07/00042</t>
  </si>
  <si>
    <t>164002f6-cf1c-433b-af1c-446f86c2c5cb</t>
  </si>
  <si>
    <t>11c59c47-e61b-cafc-82c5-d4ec94db50b8</t>
  </si>
  <si>
    <t>VISTA/23-24/01/00075</t>
  </si>
  <si>
    <t>7576e09b-31e9-4e4d-934f-f41e491fa425</t>
  </si>
  <si>
    <t>1643f7a8-bf99-4069-8a36-4d18bcb13a82</t>
  </si>
  <si>
    <t>VISTA/24-25/06/00126</t>
  </si>
  <si>
    <t>1647e3dd-4952-49e8-ae95-50bc40f85726</t>
  </si>
  <si>
    <t>VISTA/25-26/02/00003</t>
  </si>
  <si>
    <t>1656f6a4-7e61-4816-a051-32f4a1d5694e</t>
  </si>
  <si>
    <t>c4a7862a-03e1-25e3-920f-248bbf96eb07</t>
  </si>
  <si>
    <t>VISTA/23-24/08/00087</t>
  </si>
  <si>
    <t>d125242f-8938-482d-b6c9-20bbc5a91fa8</t>
  </si>
  <si>
    <t>1673f62c-9faa-4dff-91f5-f2768de8eccc</t>
  </si>
  <si>
    <t>VISTA/24-25/05/00057</t>
  </si>
  <si>
    <t>16793f56-7e74-4e6f-9c23-a5b397210ce1</t>
  </si>
  <si>
    <t>94d8e91a-a993-a7d2-cb96-181848f91c40</t>
  </si>
  <si>
    <t>VISTA/23-24/10/00085</t>
  </si>
  <si>
    <t>3258200d-d0ec-4ed7-b3da-c2ef66bdc07f</t>
  </si>
  <si>
    <t>1680cafd-2b32-4aad-b774-4d7d4b020e9d</t>
  </si>
  <si>
    <t>1382b8e8-f0c7-da45-7642-d77de8b58e14</t>
  </si>
  <si>
    <t>VISTA/23-24/02/00098</t>
  </si>
  <si>
    <t>d888fe48-4000-4a90-b404-f4440749e137</t>
  </si>
  <si>
    <t>1689cf27-1808-4804-8ca5-f288de65f2ac</t>
  </si>
  <si>
    <t>VISTA/23-24/06/00067</t>
  </si>
  <si>
    <t>168d4ce3-0d90-413e-8b61-69a19a639601</t>
  </si>
  <si>
    <t>VISTA/24-25/10/00131</t>
  </si>
  <si>
    <t>16a12d36-3000-4b22-8fb0-7ca41ca43e5c</t>
  </si>
  <si>
    <t>VISTA/23-24/11/00091</t>
  </si>
  <si>
    <t>16ba2f76-858b-4ce0-8037-5ec2f8653e5f</t>
  </si>
  <si>
    <t>4fa36c6d-dd24-c5f2-e7aa-11dd52a85410</t>
  </si>
  <si>
    <t>VISTA/24-25/07/00046</t>
  </si>
  <si>
    <t>d2684214-917e-474b-866b-d38509a0bd53</t>
  </si>
  <si>
    <t>16c1f018-3e98-4071-850b-77229057aaea</t>
  </si>
  <si>
    <t>9f04d505-4407-bee3-3bb2-35e98846f5c0</t>
  </si>
  <si>
    <t>VISTA/24-25/02/00151</t>
  </si>
  <si>
    <t>fd855109-6692-4bf6-b9d1-76412b3f91a5</t>
  </si>
  <si>
    <t>16c837ed-633d-4641-b5a1-869b3705d888</t>
  </si>
  <si>
    <t>a4709d2c-85e2-3d68-7467-1eaf879ba2c9</t>
  </si>
  <si>
    <t>VISTA/25-26/01/00154</t>
  </si>
  <si>
    <t>a38411a4-41ea-4525-b071-7072a55c3975</t>
  </si>
  <si>
    <t>16d26824-a4ee-41cb-aac8-048eb02236b9</t>
  </si>
  <si>
    <t>VISTA/24-25/11/00102</t>
  </si>
  <si>
    <t>16da1ee6-5233-4428-a6fb-0a071763f94d</t>
  </si>
  <si>
    <t>e04a7b1e-bb22-2ccf-a342-9eea602847ff</t>
  </si>
  <si>
    <t>VISTA/25-26/11/00129</t>
  </si>
  <si>
    <t>d3c75e3f-ebcf-4bd2-ba3f-80eb52ac9ee6</t>
  </si>
  <si>
    <t>16db32f3-f27f-4be7-8d3d-4d06e78c30e3</t>
  </si>
  <si>
    <t>ef5a90d6-7323-0d1e-1a6e-c7859259a1a0</t>
  </si>
  <si>
    <t>VISTA/24-25/08/00055</t>
  </si>
  <si>
    <t>d96ffdbc-40d1-47d4-a226-d0935748ab15</t>
  </si>
  <si>
    <t>16e35f7a-72f7-4936-afba-e2356c45ca2a</t>
  </si>
  <si>
    <t>VISTA/24-25/07/00072</t>
  </si>
  <si>
    <t>16e54a59-b490-496a-b81c-050208ff34a5</t>
  </si>
  <si>
    <t>VISTA/24-25/04/00050</t>
  </si>
  <si>
    <t>02ca5efe-e730-44ed-8213-fb622197978a</t>
  </si>
  <si>
    <t>16f4823f-53bd-411c-8fec-a36631ba2531</t>
  </si>
  <si>
    <t>VISTA/25-26/08/00069</t>
  </si>
  <si>
    <t>16fd2f61-f08b-44e1-84cc-5ba987d767f6</t>
  </si>
  <si>
    <t>8b48a426-b184-0a10-fdf3-c35622244b85</t>
  </si>
  <si>
    <t>VISTA/23-24/11/00009</t>
  </si>
  <si>
    <t>69416dcc-69ff-4f82-ba4a-a9b81172d9d0</t>
  </si>
  <si>
    <t>17026ccb-f538-42a7-9866-3df16907ad40</t>
  </si>
  <si>
    <t>VISTA/23-24/07/00016</t>
  </si>
  <si>
    <t>170ff2de-88c7-4167-af31-d679ce9d1849</t>
  </si>
  <si>
    <t>72fb39cc-cecf-39cd-a55a-60d36a23f691</t>
  </si>
  <si>
    <t>e490e3a6-9e5c-a6b8-a156-bfb492b8b0a4</t>
  </si>
  <si>
    <t>VISTA/25-26/05/00172</t>
  </si>
  <si>
    <t>d9685ad2-82b8-4590-93fa-fdd4856e2976</t>
  </si>
  <si>
    <t>172540e7-2ab6-46b8-a9a7-b6bd75c8d2c2</t>
  </si>
  <si>
    <t>VISTA/25-26/01/00050</t>
  </si>
  <si>
    <t>17272bd5-610b-4f0d-842c-889d688b023b</t>
  </si>
  <si>
    <t>VISTA/24-25/01/00112</t>
  </si>
  <si>
    <t>2026-03-24 16:50:48.430372+00</t>
  </si>
  <si>
    <t>172ac58e-661d-4829-918b-e25a7391575a</t>
  </si>
  <si>
    <t>VISTA/24-25/11/00117</t>
  </si>
  <si>
    <t>172d3ed7-0e77-483b-b9a4-f1984bd3ac2c</t>
  </si>
  <si>
    <t>VISTA/23-24/10/00051</t>
  </si>
  <si>
    <t>172f57ce-22d5-442f-bc18-67f2d1221d5a</t>
  </si>
  <si>
    <t>VISTA/25-26/04/00058</t>
  </si>
  <si>
    <t>a2b40718-04d7-4dbb-9143-65a881e8a092</t>
  </si>
  <si>
    <t>173ecbeb-d91b-4c76-91d8-8aae0743e37a</t>
  </si>
  <si>
    <t>VISTA/25-26/02/00011</t>
  </si>
  <si>
    <t>94474160-d37a-495d-a16f-f7280c3b7a29</t>
  </si>
  <si>
    <t>17689fa8-9dca-4947-b8ba-e8ccbb827f1d</t>
  </si>
  <si>
    <t>VISTA/25-26/04/00067</t>
  </si>
  <si>
    <t>177124e1-2cf2-4cf0-a3c0-1a323421a573</t>
  </si>
  <si>
    <t>4ce63ad3-a546-4b52-5b68-0d5a6d3766d2</t>
  </si>
  <si>
    <t>a97d74e9-7adc-a35d-5a71-2ed6aea432be</t>
  </si>
  <si>
    <t>VISTA/24-25/01/00040</t>
  </si>
  <si>
    <t>10faeb4e-dee0-45d4-9abc-634cebf44af0</t>
  </si>
  <si>
    <t>1771c0ad-aaf9-421e-aa81-d7ad81abecc5</t>
  </si>
  <si>
    <t>VISTA/24-25/10/00125</t>
  </si>
  <si>
    <t>177fa719-8f4a-4b2b-90c9-966e4ca9199b</t>
  </si>
  <si>
    <t>VISTA/24-25/07/00095</t>
  </si>
  <si>
    <t>17873f31-cb43-4d79-91a2-c24d10931e2a</t>
  </si>
  <si>
    <t>VISTA/23-24/03/00081</t>
  </si>
  <si>
    <t>178a45ac-7062-433a-829c-c64c268338ea</t>
  </si>
  <si>
    <t>f6c5c3d2-ceda-6c7f-aa96-359c7dc9ee92</t>
  </si>
  <si>
    <t>83a7b624-6ba5-7e9f-53eb-acd6d0ab5bb4</t>
  </si>
  <si>
    <t>VISTA/25-26/12/00024</t>
  </si>
  <si>
    <t>43ba38ca-08a9-4fda-9c38-448a30f1cbe9</t>
  </si>
  <si>
    <t>178c027f-cdf7-4fa6-a320-a92e7db26674</t>
  </si>
  <si>
    <t>6e78d4b6-a6fd-2857-0e43-fd3dd95ac5d5</t>
  </si>
  <si>
    <t>VISTA/23-24/03/00063</t>
  </si>
  <si>
    <t>5f811af1-7d24-4112-8cad-e7245ea2634a</t>
  </si>
  <si>
    <t>178fb1ba-adaf-41c3-a36f-aa6ecb2a0504</t>
  </si>
  <si>
    <t>VISTA/25-26/12/00037</t>
  </si>
  <si>
    <t>17a49715-2ab4-4a4f-9ccb-f892b4ee38db</t>
  </si>
  <si>
    <t>VISTA/25-26/07/00028</t>
  </si>
  <si>
    <t>17ab0704-d414-4e2f-bc34-cd747ff7a762</t>
  </si>
  <si>
    <t>72263e8d-e74c-b64e-af0c-e7f293e84d88</t>
  </si>
  <si>
    <t>VISTA/24-25/01/00100</t>
  </si>
  <si>
    <t>8419d24a-5624-4735-bd3c-af55612a12f8</t>
  </si>
  <si>
    <t>17ba8297-8fcd-4e47-ad95-a9b1b0b9734d</t>
  </si>
  <si>
    <t>VISTA/25-26/10/00148</t>
  </si>
  <si>
    <t>17c77cda-617c-4af6-9011-4c66517aed9c</t>
  </si>
  <si>
    <t>VISTA/23-24/07/00128</t>
  </si>
  <si>
    <t>17c92e87-97d1-472e-becf-2abf80fae78f</t>
  </si>
  <si>
    <t>55e6e452-fae2-a5ac-3c12-21424bffbcac</t>
  </si>
  <si>
    <t>VISTA/25-26/02/00105</t>
  </si>
  <si>
    <t>16ba7f9b-b61c-4fb6-a957-8fdf8bf58876</t>
  </si>
  <si>
    <t>17dbf0d6-3c17-497d-9920-b8384f40ebfa</t>
  </si>
  <si>
    <t>VISTA/23-24/12/00045</t>
  </si>
  <si>
    <t>17e31c2e-bb0d-477b-a7b5-b0c6504eee39</t>
  </si>
  <si>
    <t>VISTA/25-26/06/00114</t>
  </si>
  <si>
    <t>17e55318-03a2-4707-ad0a-402a45fbbfe3</t>
  </si>
  <si>
    <t>86cd2239-fa55-0389-437e-e8fd505dc931</t>
  </si>
  <si>
    <t>VISTA/24-25/01/00170</t>
  </si>
  <si>
    <t>20d5e9a6-73cd-4f5f-9b27-ba9a13e7864e</t>
  </si>
  <si>
    <t>17f814a0-c66f-43ed-a563-4633b3727059</t>
  </si>
  <si>
    <t>040a939f-93a2-9c73-8ae0-b56d3cb19257</t>
  </si>
  <si>
    <t>VISTA/24-25/11/00044</t>
  </si>
  <si>
    <t>5114bc36-338b-48c4-b4b2-ca1da1311323</t>
  </si>
  <si>
    <t>17fa8a3d-9c1d-4c27-8b30-d8ee5a092908</t>
  </si>
  <si>
    <t>VISTA/24-25/12/00092</t>
  </si>
  <si>
    <t>18053f72-865d-494a-bbef-e6c2a1ef1328</t>
  </si>
  <si>
    <t>VISTA/23-24/01/00033</t>
  </si>
  <si>
    <t>180f158a-0ab2-46ff-a13b-c371cd6ce407</t>
  </si>
  <si>
    <t>c54b5222-f7d9-ed70-424a-1c181544ce5d</t>
  </si>
  <si>
    <t>54634a96-25c7-022f-0239-fef1800aebd4</t>
  </si>
  <si>
    <t>VISTA/23-24/04/00030</t>
  </si>
  <si>
    <t>937ee80d-f705-4af9-95be-9f301627032b</t>
  </si>
  <si>
    <t>1822eb14-4314-4c84-bbf6-38e0307358cf</t>
  </si>
  <si>
    <t>VISTA/25-26/11/00146</t>
  </si>
  <si>
    <t>183661fc-cb86-4201-b397-605ba7a9a5ff</t>
  </si>
  <si>
    <t>VISTA/25-26/08/00026</t>
  </si>
  <si>
    <t>183670a1-e8ab-41e2-b3e6-cf85c3c9ae1d</t>
  </si>
  <si>
    <t>VISTA/23-24/02/00021</t>
  </si>
  <si>
    <t>184080e8-041b-4ef6-9ad7-d3f53e891e35</t>
  </si>
  <si>
    <t>c511ac63-cb7e-1453-92d5-ea4ffba1c360</t>
  </si>
  <si>
    <t>VISTA/25-26/09/00152</t>
  </si>
  <si>
    <t>53bd63b6-67b1-4de6-94a4-66b940e4e20a</t>
  </si>
  <si>
    <t>1849aafb-bc9b-40e2-9b38-860383958e34</t>
  </si>
  <si>
    <t>VISTA/24-25/03/00039</t>
  </si>
  <si>
    <t>18608556-b61a-4720-95c3-8a81873a61d3</t>
  </si>
  <si>
    <t>c1b3479a-b415-c370-ba7c-636b4f4c56d9</t>
  </si>
  <si>
    <t>VISTA/25-26/10/00057</t>
  </si>
  <si>
    <t>c26692cf-75b7-4ede-9858-201c269dd988</t>
  </si>
  <si>
    <t>186d49f1-ecbe-47e1-8df1-39abcd773c5d</t>
  </si>
  <si>
    <t>4cf13b7d-67b4-87af-6795-b532998a9b0d</t>
  </si>
  <si>
    <t>7a6a9299-de4c-2a5d-e8f7-c78170295aec</t>
  </si>
  <si>
    <t>VISTA/25-26/12/00067</t>
  </si>
  <si>
    <t>924c2996-22b9-4f75-a760-a40afe04263f</t>
  </si>
  <si>
    <t>186d4a30-cfc4-4f38-b23e-b4fd2949304e</t>
  </si>
  <si>
    <t>VISTA/24-25/11/00081</t>
  </si>
  <si>
    <t>186fa611-e082-435c-a54e-f9cd031bbd83</t>
  </si>
  <si>
    <t>c7cacf8c-6f79-066f-0424-1a863731935b</t>
  </si>
  <si>
    <t>VISTA/24-25/09/00108</t>
  </si>
  <si>
    <t>81ba2f90-8814-4a61-8777-c2b150c5e234</t>
  </si>
  <si>
    <t>18730436-8499-40ba-927b-2183ba936595</t>
  </si>
  <si>
    <t>VISTA/24-25/05/00051</t>
  </si>
  <si>
    <t>18735f57-578b-4c21-bdb0-d43ad81b473a</t>
  </si>
  <si>
    <t>VISTA/25-26/06/00168</t>
  </si>
  <si>
    <t>18758442-98bf-494b-be20-b7efdf002de1</t>
  </si>
  <si>
    <t>ccb5dd5a-3f95-656e-d4c0-1fd7a104214b</t>
  </si>
  <si>
    <t>VISTA/24-25/09/00130</t>
  </si>
  <si>
    <t>9775d9bc-9ec9-4ce1-9956-df9fb745df70</t>
  </si>
  <si>
    <t>1887bae5-2dd7-457d-8f77-7a5475659eea</t>
  </si>
  <si>
    <t>VISTA/25-26/11/00005</t>
  </si>
  <si>
    <t>188fe211-515d-420e-8866-9ac8d954de66</t>
  </si>
  <si>
    <t>VISTA/24-25/01/00091</t>
  </si>
  <si>
    <t>18a67edb-f162-424c-90c4-c175edb85277</t>
  </si>
  <si>
    <t>VISTA/24-25/03/00136</t>
  </si>
  <si>
    <t>bdf14880-afb6-4bdb-b634-632673f135db</t>
  </si>
  <si>
    <t>18a9cc90-1d0b-48ca-bb65-a5e0904d0bdd</t>
  </si>
  <si>
    <t>6c0320d8-817b-ea7e-4d60-48afb8d17cba</t>
  </si>
  <si>
    <t>VISTA/25-26/08/00110</t>
  </si>
  <si>
    <t>8d1541fa-8ce0-467b-90c0-527766d7c703</t>
  </si>
  <si>
    <t>18ac4a5b-e2c6-4b61-98f6-0a8ebf37203b</t>
  </si>
  <si>
    <t>c8d49edd-16df-6c81-0fe2-b54f7584b15d</t>
  </si>
  <si>
    <t>VISTA/24-25/07/00035</t>
  </si>
  <si>
    <t>cf20f8c1-122d-4d5b-a35d-7ab599abbea2</t>
  </si>
  <si>
    <t>18ae6e0c-46e7-4e5c-9719-fb2fc781a88b</t>
  </si>
  <si>
    <t>367ff001-843b-4fab-01ff-1f341b84ef5f</t>
  </si>
  <si>
    <t>VISTA/25-26/01/00133</t>
  </si>
  <si>
    <t>52d2cd7a-2b95-4dce-ad9f-b5f2a7500872</t>
  </si>
  <si>
    <t>18af2eeb-fc97-45f1-b811-3d1e14d3a3f5</t>
  </si>
  <si>
    <t>fd1d6483-722f-9ff9-67bd-a98f7e3f42af</t>
  </si>
  <si>
    <t>VISTA/25-26/09/00017</t>
  </si>
  <si>
    <t>43eec801-0423-458f-8e6c-dcadff5fcaf2</t>
  </si>
  <si>
    <t>18bc4130-ef99-4137-b0d7-31b5c111f9a2</t>
  </si>
  <si>
    <t>VISTA/24-25/10/00058</t>
  </si>
  <si>
    <t>18cc43f2-e11c-4a6d-aa8b-4eaefb9b3146</t>
  </si>
  <si>
    <t>VISTA/23-24/11/00008</t>
  </si>
  <si>
    <t>18d3ca60-f012-4baa-98d1-3bae8843c0d7</t>
  </si>
  <si>
    <t>64522a2f-e322-156d-83e4-4bf354875642</t>
  </si>
  <si>
    <t>VISTA/24-25/07/00172</t>
  </si>
  <si>
    <t>7a7b89cf-0fde-4956-b3c5-08705f05807d</t>
  </si>
  <si>
    <t>18d67543-2c7a-4399-a180-386b42ab06f0</t>
  </si>
  <si>
    <t>f7735958-63ae-2289-7af5-5c07b2f03e4b</t>
  </si>
  <si>
    <t>VISTA/23-24/04/00022</t>
  </si>
  <si>
    <t>3783f917-d3aa-4d36-be87-c4cf3854fd8c</t>
  </si>
  <si>
    <t>18d722a6-f7ed-422f-b4d3-6d86f37e21ca</t>
  </si>
  <si>
    <t>fc3a7af3-d462-ffa0-bf10-348fe7f764f5</t>
  </si>
  <si>
    <t>VISTA/25-26/09/00151</t>
  </si>
  <si>
    <t>8c96bbeb-234f-4c4e-b3f0-dea0ea5a1cac</t>
  </si>
  <si>
    <t>18eef698-fbea-4783-a939-fdad32b90a25</t>
  </si>
  <si>
    <t>0ea0c6d9-a99f-89ea-6b85-9ae409698bd3</t>
  </si>
  <si>
    <t>VISTA/25-26/07/00044</t>
  </si>
  <si>
    <t>9213b9cf-1bcf-41e7-a060-e578f718f991</t>
  </si>
  <si>
    <t>18fa6ec4-3df0-4515-a7ca-4a1987065c32</t>
  </si>
  <si>
    <t>VISTA/25-26/05/00103</t>
  </si>
  <si>
    <t>1905cfb1-b6be-4e25-893e-59379b70e0b6</t>
  </si>
  <si>
    <t>VISTA/24-25/10/00088</t>
  </si>
  <si>
    <t>190736a3-dcbc-4fca-b5b9-6b1119d3ad93</t>
  </si>
  <si>
    <t>VISTA/25-26/05/00178</t>
  </si>
  <si>
    <t>190b9e79-77ed-4a5f-96f0-1303dd32b0e7</t>
  </si>
  <si>
    <t>VISTA/25-26/07/00086</t>
  </si>
  <si>
    <t>1947e864-492a-45ea-914b-4fdae861236f</t>
  </si>
  <si>
    <t>VISTA/24-25/03/00014</t>
  </si>
  <si>
    <t>19645e7a-a959-4937-b6a2-a011a864875a</t>
  </si>
  <si>
    <t>VISTA/24-25/03/00053</t>
  </si>
  <si>
    <t>196835f3-455d-4f65-a172-fe3db95c7f85</t>
  </si>
  <si>
    <t>VISTA/25-26/11/00145</t>
  </si>
  <si>
    <t>f848c7a4-dbda-4fab-8678-376064453b2f</t>
  </si>
  <si>
    <t>197e87fa-56d6-4d57-9904-fd6cdbbf9b0e</t>
  </si>
  <si>
    <t>VISTA/25-26/06/00140</t>
  </si>
  <si>
    <t>6b283442-207c-4a26-8ca9-2214393a804b</t>
  </si>
  <si>
    <t>44de4701-9ebc-4f66-9efb-71969131f583</t>
  </si>
  <si>
    <t>19a61ed9-c1c1-4107-b366-8aa55a680398</t>
  </si>
  <si>
    <t>VISTA/24-25/04/00091</t>
  </si>
  <si>
    <t>19b4cac7-990d-4e12-b724-ba0a6a891644</t>
  </si>
  <si>
    <t>VISTA/25-26/03/00083</t>
  </si>
  <si>
    <t>19b5eb1b-399c-4be1-84ed-3421cd8fbd32</t>
  </si>
  <si>
    <t>VISTA/25-26/12/00105</t>
  </si>
  <si>
    <t>19d0f5e2-96f2-45fe-97d8-4d8dedff284e</t>
  </si>
  <si>
    <t>VISTA/24-25/03/00147</t>
  </si>
  <si>
    <t>19d941aa-6f16-4f17-9137-015504e1f26c</t>
  </si>
  <si>
    <t>VISTA/25-26/05/00168</t>
  </si>
  <si>
    <t>19e38f77-3efa-461d-9ce2-833e62a406e0</t>
  </si>
  <si>
    <t>VISTA/25-26/10/00066</t>
  </si>
  <si>
    <t>19e89d71-cf01-48b4-ba85-c437b2de9a89</t>
  </si>
  <si>
    <t>ec6bd398-2413-2c67-18db-10bdd92ee4f9</t>
  </si>
  <si>
    <t>VISTA/25-26/11/00018</t>
  </si>
  <si>
    <t>83dd2c1e-368b-4c57-b9b8-fbcd6ae6ea9f</t>
  </si>
  <si>
    <t>19ebd196-e50f-4fff-85c3-7874e65b663e</t>
  </si>
  <si>
    <t>VISTA/25-26/08/00050</t>
  </si>
  <si>
    <t>1a15ee2f-4a9a-478d-b7e6-6682413591d4</t>
  </si>
  <si>
    <t>VISTA/25-26/09/00176</t>
  </si>
  <si>
    <t>1a1f02c6-d647-4530-91ed-883cab285c4e</t>
  </si>
  <si>
    <t>VISTA/23-24/03/00036</t>
  </si>
  <si>
    <t>1a2ef2bc-3a66-49c5-a20a-f3156a7ac7be</t>
  </si>
  <si>
    <t>519879d1-1867-105c-ae64-2cab42188a79</t>
  </si>
  <si>
    <t>VISTA/25-26/07/00074</t>
  </si>
  <si>
    <t>d4864d31-0010-44b0-9978-a5492eed1380</t>
  </si>
  <si>
    <t>1a2ef8b3-2de7-4479-97e5-ecba1fedf16e</t>
  </si>
  <si>
    <t>7c09e849-092a-06e7-3628-565a641d9d87</t>
  </si>
  <si>
    <t>VISTA/23-24/12/00053</t>
  </si>
  <si>
    <t>9f4616fa-a5b3-4973-b0e8-fe9dc42e5706</t>
  </si>
  <si>
    <t>1a329324-64d0-4517-aa25-6b49816bf5c3</t>
  </si>
  <si>
    <t>VISTA/25-26/04/00120</t>
  </si>
  <si>
    <t>1a33899d-25dc-401e-87b2-c76c766dee6a</t>
  </si>
  <si>
    <t>VISTA/23-24/08/00105</t>
  </si>
  <si>
    <t>1a35b1c6-7965-444e-ade1-e16d557024d9</t>
  </si>
  <si>
    <t>VISTA/23-24/09/00051</t>
  </si>
  <si>
    <t>1a3e483a-ac15-4bfe-9112-30b440f0d407</t>
  </si>
  <si>
    <t>VISTA/25-26/05/00058</t>
  </si>
  <si>
    <t>2026-03-24 16:50:54.328323+00</t>
  </si>
  <si>
    <t>1a612298-01de-4b54-8533-1c9f13f25d4e</t>
  </si>
  <si>
    <t>VISTA/24-25/11/00034</t>
  </si>
  <si>
    <t>1a63abc1-8aff-4671-9f6c-e482be7dbbc9</t>
  </si>
  <si>
    <t>83fae6f1-bcd8-ae1d-3a10-eb20cd93b4bd</t>
  </si>
  <si>
    <t>VISTA/24-25/05/00031</t>
  </si>
  <si>
    <t>360918dd-f09b-40d4-b860-138764394fd4</t>
  </si>
  <si>
    <t>1a66239c-e4de-4273-9b4f-9eb323e74754</t>
  </si>
  <si>
    <t>VISTA/25-26/06/00123</t>
  </si>
  <si>
    <t>1a662940-a2e1-4eeb-9f16-868b587fcbb9</t>
  </si>
  <si>
    <t>VISTA/24-25/07/00151</t>
  </si>
  <si>
    <t>1a6c949d-97b7-4950-b56b-9f2f7ddf0cc8</t>
  </si>
  <si>
    <t>VISTA/23-24/10/00080</t>
  </si>
  <si>
    <t>cba9bb70-dcff-450b-b20d-b882c284baf4</t>
  </si>
  <si>
    <t>1a6da3c9-6cba-4c40-8994-082560845638</t>
  </si>
  <si>
    <t>VISTA/24-25/03/00175</t>
  </si>
  <si>
    <t>b0265ed6-0f17-4be2-8121-f4504b3cb3ee</t>
  </si>
  <si>
    <t>1a8999af-1189-4c43-969c-6c2d43f43738</t>
  </si>
  <si>
    <t>VISTA/23-24/10/00077</t>
  </si>
  <si>
    <t>1a8c74c9-7a57-40c9-b29f-6c9d1221c07f</t>
  </si>
  <si>
    <t>VISTA/25-26/10/00095</t>
  </si>
  <si>
    <t>1a96e4c5-025c-4e61-9ccd-3e612eef4afb</t>
  </si>
  <si>
    <t>a75fdceb-021a-cc46-3632-8d5369c5f2c6</t>
  </si>
  <si>
    <t>VISTA/25-26/07/00002</t>
  </si>
  <si>
    <t>ce388eea-7b90-4c85-a61f-d797e872de2f</t>
  </si>
  <si>
    <t>1aa7382c-34b8-4cbf-bbef-7fe442b9ca98</t>
  </si>
  <si>
    <t>92a15096-be1f-4189-9ea8-c333765d732a</t>
  </si>
  <si>
    <t>VISTA/24-25/04/00128</t>
  </si>
  <si>
    <t>a47ad7ef-bedd-401f-989d-7d3b2af250c6</t>
  </si>
  <si>
    <t>1abedfc9-4913-4d63-b11b-ef6ef7e8938b</t>
  </si>
  <si>
    <t>b7b0287f-8a38-d2ed-e085-c949c20e0e63</t>
  </si>
  <si>
    <t>VISTA/23-24/08/00109</t>
  </si>
  <si>
    <t>6d011ce7-e45b-46e3-a3b4-3a304706eea2</t>
  </si>
  <si>
    <t>1ac2a735-2b62-423d-8713-dd049a30cfe6</t>
  </si>
  <si>
    <t>91f3e470-906b-8c51-276b-0edca0862f6e</t>
  </si>
  <si>
    <t>VISTA/24-25/09/00035</t>
  </si>
  <si>
    <t>d8f25ff2-8197-4297-a749-cb539cb39cd1</t>
  </si>
  <si>
    <t>1acc55ed-34de-40a1-b76e-a3cee7f66184</t>
  </si>
  <si>
    <t>VISTA/24-25/10/00056</t>
  </si>
  <si>
    <t>1adea663-2b10-449e-a91d-7e4597c6eec6</t>
  </si>
  <si>
    <t>f554ade4-2946-7db4-e90f-d619cc856308</t>
  </si>
  <si>
    <t>VISTA/24-25/10/00116</t>
  </si>
  <si>
    <t>515d2d21-d8b2-432e-928d-aefbd3c5842a</t>
  </si>
  <si>
    <t>1b086402-fe7a-4a4f-a8dc-16a00ac80f07</t>
  </si>
  <si>
    <t>VISTA/25-26/11/00066</t>
  </si>
  <si>
    <t>1b1f5e9d-a271-43c6-a2d1-e4e419794ff0</t>
  </si>
  <si>
    <t>VISTA/25-26/02/00016</t>
  </si>
  <si>
    <t>1b3752c2-9cce-4969-ac47-2761dcf39110</t>
  </si>
  <si>
    <t>VISTA/24-25/12/00049</t>
  </si>
  <si>
    <t>2026-03-24 16:50:46.769558+00</t>
  </si>
  <si>
    <t>1b46babf-2717-4f6d-af9c-ac239e474c7a</t>
  </si>
  <si>
    <t>VISTA/23-24/08/00011</t>
  </si>
  <si>
    <t>1b6abc2f-8978-47bd-bf24-53e6f36690c6</t>
  </si>
  <si>
    <t>VISTA/23-24/08/00043</t>
  </si>
  <si>
    <t>1b7ba2f8-884b-401f-8d4f-1c430d676b77</t>
  </si>
  <si>
    <t>VISTA/24-25/05/00177</t>
  </si>
  <si>
    <t>1b8965be-b1c9-4e5a-89c6-044c575b022a</t>
  </si>
  <si>
    <t>VISTA/24-25/08/00073</t>
  </si>
  <si>
    <t>1b9c5483-5cf8-4b45-8878-a7721502617b</t>
  </si>
  <si>
    <t>VISTA/24-25/05/00132</t>
  </si>
  <si>
    <t>1b9fa4b6-b66b-4e9b-b53f-91d4b52ed526</t>
  </si>
  <si>
    <t>5561614f-2a0b-cc7f-b7ec-ebd7a38c82c6</t>
  </si>
  <si>
    <t>VISTA/23-24/04/00098</t>
  </si>
  <si>
    <t>956b4511-b9af-4036-85ca-b2fd208a7522</t>
  </si>
  <si>
    <t>1bc3d734-a856-46ed-86ea-b7a6ae98a2ba</t>
  </si>
  <si>
    <t>VISTA/25-26/10/00188</t>
  </si>
  <si>
    <t>1bc3eed4-0275-4038-b980-938ee86be855</t>
  </si>
  <si>
    <t>VISTA/23-24/07/00036</t>
  </si>
  <si>
    <t>1bc4e85b-daab-42dc-aed3-e69b59d9b969</t>
  </si>
  <si>
    <t>VISTA/24-25/08/00082</t>
  </si>
  <si>
    <t>1bc57e24-4cca-4ccd-a2ed-6944f26095b0</t>
  </si>
  <si>
    <t>VISTA/25-26/08/00121</t>
  </si>
  <si>
    <t>1bc7e790-4844-41d7-9d56-c1a64225a6ce</t>
  </si>
  <si>
    <t>VISTA/24-25/07/00101</t>
  </si>
  <si>
    <t>1bc94944-8ac8-4cfb-b25d-9c4e983bf3a6</t>
  </si>
  <si>
    <t>948e127e-1397-c348-126f-f92cf3d5f5ee</t>
  </si>
  <si>
    <t>VISTA/23-24/12/00120</t>
  </si>
  <si>
    <t>e05d33b7-025d-4839-ae51-e6d528cf5d39</t>
  </si>
  <si>
    <t>1bcc6aad-c04f-4257-9a67-1f5a0e0f8b7c</t>
  </si>
  <si>
    <t>9e64e0fa-e34a-1c76-8e4a-1452643fab9a</t>
  </si>
  <si>
    <t>VISTA/24-25/12/00158</t>
  </si>
  <si>
    <t>c60e7351-900f-4499-a207-99f3acb1ba49</t>
  </si>
  <si>
    <t>1be960e2-1035-4dbd-ab29-7a05080c9b66</t>
  </si>
  <si>
    <t>d3bef05d-1db4-2516-4e44-0c1b2d5ab25f</t>
  </si>
  <si>
    <t>VISTA/25-26/11/00152</t>
  </si>
  <si>
    <t>025b834b-6af6-47c5-9e91-8ad4dd4f36c3</t>
  </si>
  <si>
    <t>1bf01cac-e83e-4668-8a33-6e35121c29dd</t>
  </si>
  <si>
    <t>7aeb3b16-98e4-aafb-ad39-91e8834463ce</t>
  </si>
  <si>
    <t>VISTA/23-24/03/00003</t>
  </si>
  <si>
    <t>4eda8082-8d5d-4c98-9bb1-d2daeb9ad362</t>
  </si>
  <si>
    <t>1bfcad30-8157-402f-910a-816ec349fff0</t>
  </si>
  <si>
    <t>6b09d039-cf8e-551f-8822-491aa1acd5b5</t>
  </si>
  <si>
    <t>VISTA/23-24/05/00063</t>
  </si>
  <si>
    <t>cbc3ba06-d98c-40c2-9fe3-0713100e9d78</t>
  </si>
  <si>
    <t>1c0593db-7491-4209-9301-d0ea6b638106</t>
  </si>
  <si>
    <t>VISTA/25-26/04/00053</t>
  </si>
  <si>
    <t>1c0d5854-3614-49a3-ba65-d884663dd7dd</t>
  </si>
  <si>
    <t>VISTA/25-26/12/00031</t>
  </si>
  <si>
    <t>1c186359-2952-4592-a461-7620f881bd28</t>
  </si>
  <si>
    <t>VISTA/25-26/11/00107</t>
  </si>
  <si>
    <t>1c1986ae-09b6-4a6c-a40f-b1b8d22a0327</t>
  </si>
  <si>
    <t>VISTA/23-24/09/00030</t>
  </si>
  <si>
    <t>1c1a6c21-2a8f-4e5f-b8ef-99905e34a41d</t>
  </si>
  <si>
    <t>5fa2b264-379d-b6b2-9929-86237eb38f30</t>
  </si>
  <si>
    <t>VISTA/25-26/03/00055</t>
  </si>
  <si>
    <t>a3dc9118-c86d-4044-9933-2e34438e1e68</t>
  </si>
  <si>
    <t>1c229e58-a9f4-4253-82c7-3fb00cc9fde6</t>
  </si>
  <si>
    <t>VISTA/24-25/07/00031</t>
  </si>
  <si>
    <t>46d76191-2b0e-5d5a-4a07-cc7209f40801</t>
  </si>
  <si>
    <t>f9f92fc9-d5c0-4c1b-9d50-6671883c3e5d</t>
  </si>
  <si>
    <t>1c3e6ea6-fe84-46a6-8359-926f09d5e03e</t>
  </si>
  <si>
    <t>VISTA/25-26/04/00110</t>
  </si>
  <si>
    <t>1c3ffe82-f1e9-424c-b824-b7e9b4b2bf38</t>
  </si>
  <si>
    <t>VISTA/24-25/02/00012</t>
  </si>
  <si>
    <t>1c435c5e-f3cf-40fa-b832-ab594d46413c</t>
  </si>
  <si>
    <t>VISTA/23-24/03/00100</t>
  </si>
  <si>
    <t>1c4b58aa-ad23-4e50-8f99-264de0ca0c22</t>
  </si>
  <si>
    <t>VISTA/25-26/02/00014</t>
  </si>
  <si>
    <t>1c5f2cd1-a888-4e03-b420-a46b0b9758ad</t>
  </si>
  <si>
    <t>089c750d-e588-d7c8-9ec2-783348ec9df1</t>
  </si>
  <si>
    <t>VISTA/24-25/07/00130</t>
  </si>
  <si>
    <t>dd3e2e56-d7ee-429c-ba41-e4662b5b3ed6</t>
  </si>
  <si>
    <t>1c6aad57-1c76-456b-b106-9729ae06eec7</t>
  </si>
  <si>
    <t>VISTA/23-24/12/00073</t>
  </si>
  <si>
    <t>1c6aaf4a-f822-4aa8-8dec-e241121af66d</t>
  </si>
  <si>
    <t>VISTA/24-25/08/00120</t>
  </si>
  <si>
    <t>1c7117d1-245a-4824-98e9-b176c3f49135</t>
  </si>
  <si>
    <t>VISTA/25-26/03/00134</t>
  </si>
  <si>
    <t>1c753ac4-57f6-48db-b059-d77901b0885a</t>
  </si>
  <si>
    <t>VISTA/23-24/07/00001</t>
  </si>
  <si>
    <t>1c76a481-bbd2-460c-a8b4-9212c21409e5</t>
  </si>
  <si>
    <t>VISTA/25-26/06/00025</t>
  </si>
  <si>
    <t>84a6864a-847a-491d-9dcd-e98868d7063f</t>
  </si>
  <si>
    <t>1c80082b-5a15-4dd5-9c9e-a05441412644</t>
  </si>
  <si>
    <t>af16fe79-211b-993d-45cc-0c97af4a725c</t>
  </si>
  <si>
    <t>VISTA/25-26/11/00070</t>
  </si>
  <si>
    <t>d8e97056-6537-4159-bcea-802e2f37fbff</t>
  </si>
  <si>
    <t>1c819f72-e4b1-4a04-ad77-9d9ac5da8371</t>
  </si>
  <si>
    <t>VISTA/25-26/08/00132</t>
  </si>
  <si>
    <t>1cad2282-5c0c-4a3d-bbd0-4eb7c2d9c9a6</t>
  </si>
  <si>
    <t>24ae889b-240e-b064-cfe8-2b27224c15b0</t>
  </si>
  <si>
    <t>VISTA/24-25/07/00013</t>
  </si>
  <si>
    <t>1acb933b-ee06-488d-ae63-6aa49797c684</t>
  </si>
  <si>
    <t>1cb1469d-956e-4123-83d7-7bed2ccafacd</t>
  </si>
  <si>
    <t>VISTA/23-24/10/00031</t>
  </si>
  <si>
    <t>1cb86db3-a782-4a71-8b98-e0acac910fd5</t>
  </si>
  <si>
    <t>87a1e515-e2e0-110f-05d1-04f5a83c066a</t>
  </si>
  <si>
    <t>VISTA/25-26/02/00086</t>
  </si>
  <si>
    <t>a089c1bf-e6c1-4700-b4bd-52304e5c006f</t>
  </si>
  <si>
    <t>1cc9ce43-4598-402b-baa1-738e0cac6a0b</t>
  </si>
  <si>
    <t>VISTA/24-25/10/00078</t>
  </si>
  <si>
    <t>1ccabb65-c97a-4b9f-8486-48f87627b4a5</t>
  </si>
  <si>
    <t>VISTA/25-26/06/00160</t>
  </si>
  <si>
    <t>1cdb4a2d-1487-42b9-9acd-67d51657ad40</t>
  </si>
  <si>
    <t>bcac3c0b-dc94-d5ab-1463-d018a692a057</t>
  </si>
  <si>
    <t>VISTA/23-24/09/00060</t>
  </si>
  <si>
    <t>4d3b5fa4-0bb1-45c9-ba28-b751ceb0e4cb</t>
  </si>
  <si>
    <t>1ce5a888-f72d-4bdc-a8da-fd6554dfc2f1</t>
  </si>
  <si>
    <t>VISTA/24-25/11/00060</t>
  </si>
  <si>
    <t>1ce68339-7e9b-4229-8b69-bf833d0a5cb8</t>
  </si>
  <si>
    <t>VISTA/24-25/08/00050</t>
  </si>
  <si>
    <t>1d14fec9-69c4-4776-b1b2-d89540c2a4e5</t>
  </si>
  <si>
    <t>VISTA/23-24/05/00024</t>
  </si>
  <si>
    <t>1d19f5d6-62e7-4efb-8f9f-7939fad913de</t>
  </si>
  <si>
    <t>VISTA/24-25/05/00109</t>
  </si>
  <si>
    <t>1d1e0d3c-633d-441d-8d08-b76e5552a828</t>
  </si>
  <si>
    <t>VISTA/23-24/05/00122</t>
  </si>
  <si>
    <t>1d2aa8fa-570b-4873-a5cf-8eddd482e63d</t>
  </si>
  <si>
    <t>VISTA/24-25/05/00033</t>
  </si>
  <si>
    <t>1d2c49f4-41e2-44c2-b726-f9808a05ad5a</t>
  </si>
  <si>
    <t>VISTA/25-26/07/00014</t>
  </si>
  <si>
    <t>1d2d6861-7bf7-473e-9da9-f186bd961846</t>
  </si>
  <si>
    <t>29e47ac1-831d-9edd-4744-efc0e2037ff3</t>
  </si>
  <si>
    <t>VISTA/25-26/10/00102</t>
  </si>
  <si>
    <t>954a76d4-6294-4fd9-9c87-30457c524da9</t>
  </si>
  <si>
    <t>1d36cd00-a307-441d-8f2a-5d1dc0c91180</t>
  </si>
  <si>
    <t>VISTA/23-24/10/00016</t>
  </si>
  <si>
    <t>1d41bbab-c3d5-493f-b2c8-c07cdf678002</t>
  </si>
  <si>
    <t>VISTA/25-26/08/00032</t>
  </si>
  <si>
    <t>1d5119bf-bc8f-4414-91b0-e36e3e1ea4bd</t>
  </si>
  <si>
    <t>cef85e9f-dcf9-e367-fb81-417869b0ac20</t>
  </si>
  <si>
    <t>VISTA/23-24/11/00042</t>
  </si>
  <si>
    <t>4cfcf95b-ab56-42e7-8b21-f2ccd356600a</t>
  </si>
  <si>
    <t>1d53ced5-ceb5-43fb-b53f-9eed80f57dd8</t>
  </si>
  <si>
    <t>VISTA/23-24/07/00053</t>
  </si>
  <si>
    <t>1d5f5e46-4339-424a-b074-0b457584d1a8</t>
  </si>
  <si>
    <t>VISTA/23-24/03/00056</t>
  </si>
  <si>
    <t>1d6155fd-f9de-4468-919d-58d559231cbf</t>
  </si>
  <si>
    <t>fede9d18-47bd-03b2-a0a3-73ae43fbcf88</t>
  </si>
  <si>
    <t>VISTA/24-25/03/00164</t>
  </si>
  <si>
    <t>aad9a3ed-094e-43a1-b64d-0e4f60c95c04</t>
  </si>
  <si>
    <t>1d61c3d5-09f6-40ad-a843-b3b79d9588ee</t>
  </si>
  <si>
    <t>25b63db3-6d1d-cb00-d25c-dfd8b4b17909</t>
  </si>
  <si>
    <t>VISTA/25-26/09/00157</t>
  </si>
  <si>
    <t>323f67cc-5fe8-4e19-89b1-838f908c4f0a</t>
  </si>
  <si>
    <t>1d645caa-4b32-4115-b64b-631c967584cb</t>
  </si>
  <si>
    <t>2353dec8-b65d-637c-b2fe-0cd93ee91530</t>
  </si>
  <si>
    <t>VISTA/23-24/09/00052</t>
  </si>
  <si>
    <t>e09525a3-6cb3-4080-b65a-6acfb2cf3b14</t>
  </si>
  <si>
    <t>1d6f3be8-cf11-430a-9274-60fe86def775</t>
  </si>
  <si>
    <t>VISTA/23-24/07/00027</t>
  </si>
  <si>
    <t>be1c2b12-bbba-4fa5-b2a7-619f4991576c</t>
  </si>
  <si>
    <t>1d7ced2e-c195-4bae-8efb-c98e9cbed353</t>
  </si>
  <si>
    <t>VISTA/25-26/03/00004</t>
  </si>
  <si>
    <t>fb95c8f3-ccfe-5bd5-988d-238324462ce6</t>
  </si>
  <si>
    <t>f53c4250-94f5-4132-a3fa-7ca85499040d</t>
  </si>
  <si>
    <t>1d8211cc-e4cf-40b0-8e54-3616650187b1</t>
  </si>
  <si>
    <t>VISTA/25-26/03/00009</t>
  </si>
  <si>
    <t>1d843332-b2f1-470e-ac61-c9de04714e56</t>
  </si>
  <si>
    <t>VISTA/24-25/02/00154</t>
  </si>
  <si>
    <t>1d84e425-7df3-44a5-b870-83a360e1cf04</t>
  </si>
  <si>
    <t>VISTA/25-26/06/00192</t>
  </si>
  <si>
    <t>1d8cbdb9-404c-452c-8bed-74f84a1c4900</t>
  </si>
  <si>
    <t>VISTA/25-26/02/00088</t>
  </si>
  <si>
    <t>1d9c6fd6-9685-4cb5-b37c-f630b984f3bf</t>
  </si>
  <si>
    <t>bb36c2de-ac80-369b-bef1-b7a9025ad305</t>
  </si>
  <si>
    <t>3589b2fd-d842-834a-2660-e15f13fd0de4</t>
  </si>
  <si>
    <t>VISTA/25-26/11/00144</t>
  </si>
  <si>
    <t>8e96a43e-6fd9-4323-8d17-2c4e2317d420</t>
  </si>
  <si>
    <t>1da33894-e159-4aa1-9fb2-3e732fab30aa</t>
  </si>
  <si>
    <t>2bd67002-1f8f-faff-efc5-5063dbedf10f</t>
  </si>
  <si>
    <t>016f303d-6271-385d-c540-0595095bab14</t>
  </si>
  <si>
    <t>VISTA/25-26/02/00170</t>
  </si>
  <si>
    <t>fe2ad17f-410e-481b-ab4d-af0e65a40934</t>
  </si>
  <si>
    <t>1da5bcac-255f-4da2-895b-a696dbf0dd03</t>
  </si>
  <si>
    <t>VISTA/25-26/10/00154</t>
  </si>
  <si>
    <t>1dc81190-2eca-4ba3-8e24-5e695e723664</t>
  </si>
  <si>
    <t>VISTA/25-26/12/00122</t>
  </si>
  <si>
    <t>1dd38bdf-22cc-4be2-bae2-b97e67d875e2</t>
  </si>
  <si>
    <t>VISTA/25-26/12/00007</t>
  </si>
  <si>
    <t>1dedb02c-2159-4806-87fe-528c09408b21</t>
  </si>
  <si>
    <t>VISTA/24-25/02/00142</t>
  </si>
  <si>
    <t>1e092be6-e932-4aaa-8b14-8801a46f05db</t>
  </si>
  <si>
    <t>VISTA/23-24/02/00085</t>
  </si>
  <si>
    <t>1e233357-7ad3-46dc-8484-5cd3fb8412ec</t>
  </si>
  <si>
    <t>VISTA/25-26/07/00063</t>
  </si>
  <si>
    <t>1e23e316-0899-4186-9e4a-c8736cfa0ff6</t>
  </si>
  <si>
    <t>VISTA/24-25/08/00129</t>
  </si>
  <si>
    <t>1e25e086-b552-4924-9f5f-73ca25050f45</t>
  </si>
  <si>
    <t>688246fa-51e4-45c3-175a-819fff63e96e</t>
  </si>
  <si>
    <t>VISTA/24-25/12/00030</t>
  </si>
  <si>
    <t>966f1055-d97b-4cc8-98b7-1813c83eb3ad</t>
  </si>
  <si>
    <t>1e40dfea-89d6-42b3-8fa5-f85b0433af3e</t>
  </si>
  <si>
    <t>VISTA/25-26/06/00117</t>
  </si>
  <si>
    <t>1e503c55-2cf0-401f-9f00-a3c394a39a50</t>
  </si>
  <si>
    <t>876bcc88-d210-8a14-5197-f2062208f7a3</t>
  </si>
  <si>
    <t>VISTA/23-24/05/00118</t>
  </si>
  <si>
    <t>c6c0baaf-37a5-4ce2-8082-131f6964ac58</t>
  </si>
  <si>
    <t>1e7250c6-8efb-4286-97ae-82ef960b01e7</t>
  </si>
  <si>
    <t>VISTA/24-25/01/00065</t>
  </si>
  <si>
    <t>1e804a0b-bae8-4002-820b-f7d4fc9db36c</t>
  </si>
  <si>
    <t>VISTA/25-26/04/00036</t>
  </si>
  <si>
    <t>1ea0ca72-1334-4979-8dcd-852a29e79ee3</t>
  </si>
  <si>
    <t>VISTA/24-25/10/00096</t>
  </si>
  <si>
    <t>1ea52917-cf62-419b-863a-03d65d8dd617</t>
  </si>
  <si>
    <t>VISTA/23-24/04/00057</t>
  </si>
  <si>
    <t>1eb2a4de-3567-4f0b-a83f-9401835439c1</t>
  </si>
  <si>
    <t>VISTA/24-25/04/00163</t>
  </si>
  <si>
    <t>f784a041-7255-4b65-938e-007dc3f575ac</t>
  </si>
  <si>
    <t>1ebf790b-ac53-46fa-a1c0-be048688a275</t>
  </si>
  <si>
    <t>cbb740b5-9333-dfcd-1569-afb75eed1d47</t>
  </si>
  <si>
    <t>VISTA/23-24/05/00042</t>
  </si>
  <si>
    <t>1c67797f-b194-445b-969a-ea04d891a7c6</t>
  </si>
  <si>
    <t>1ec0e1c3-4a5e-4585-81ec-5e019cddadb0</t>
  </si>
  <si>
    <t>VISTA/23-24/05/00048</t>
  </si>
  <si>
    <t>1eed3e05-bf3a-4c12-94b6-c1036f9379cb</t>
  </si>
  <si>
    <t>2c1980eb-be51-916e-8f61-1e8fe83afb0c</t>
  </si>
  <si>
    <t>VISTA/25-26/01/00066</t>
  </si>
  <si>
    <t>345fd782-4252-4f02-958d-3531a545878b</t>
  </si>
  <si>
    <t>1eef56eb-fd5b-4f57-9499-9748c61dd278</t>
  </si>
  <si>
    <t>VISTA/25-26/07/00150</t>
  </si>
  <si>
    <t>2026-03-24 16:50:57.657912+00</t>
  </si>
  <si>
    <t>1ef5c6a6-d72c-4717-a709-2cb4e8a2924e</t>
  </si>
  <si>
    <t>22a9494d-0e02-6fba-4aee-7947f1e6110b</t>
  </si>
  <si>
    <t>VISTA/24-25/09/00054</t>
  </si>
  <si>
    <t>a9694079-2985-486a-8cd6-bd3243751b22</t>
  </si>
  <si>
    <t>1efb6e5d-1c9c-41fd-8ba8-6a51cf891722</t>
  </si>
  <si>
    <t>VISTA/24-25/09/00113</t>
  </si>
  <si>
    <t>d66308ce-65d9-4c63-91b1-96f32f42036c</t>
  </si>
  <si>
    <t>1f05d688-6abc-45d6-8212-74b460f44969</t>
  </si>
  <si>
    <t>be860990-c12b-3ed5-fe91-15d7502c3202</t>
  </si>
  <si>
    <t>VISTA/24-25/06/00054</t>
  </si>
  <si>
    <t>6d185241-9d9d-4aca-8181-3856e4570373</t>
  </si>
  <si>
    <t>1f0ad736-1d22-400a-b96b-a126a1ad9faa</t>
  </si>
  <si>
    <t>VISTA/24-25/01/00018</t>
  </si>
  <si>
    <t>8a0ab625-5691-4394-82ef-44ef90833de2</t>
  </si>
  <si>
    <t>1f1ed526-5da7-4eeb-b391-5c391693efa2</t>
  </si>
  <si>
    <t>VISTA/23-24/06/00096</t>
  </si>
  <si>
    <t>1f230a32-c9ae-4e67-9830-15eb2c2252dd</t>
  </si>
  <si>
    <t>VISTA/23-24/03/00139</t>
  </si>
  <si>
    <t>1f34d762-fb7c-4dea-84ec-e5b3764b4f5c</t>
  </si>
  <si>
    <t>2c62dfe0-1a80-ff55-1d8b-51ac0c7da2fe</t>
  </si>
  <si>
    <t>VISTA/24-25/03/00048</t>
  </si>
  <si>
    <t>c95071e6-baac-4c03-9ee4-82e18f461a3c</t>
  </si>
  <si>
    <t>1f394267-5a38-4538-b94a-d9ad4abee4c4</t>
  </si>
  <si>
    <t>VISTA/25-26/09/00101</t>
  </si>
  <si>
    <t>1f3d8087-54ce-495e-833c-a67485da2fa9</t>
  </si>
  <si>
    <t>VISTA/23-24/03/00119</t>
  </si>
  <si>
    <t>1f555dc1-0da1-4c96-8e79-bfb99c2d511d</t>
  </si>
  <si>
    <t>VISTA/25-26/04/00040</t>
  </si>
  <si>
    <t>1f578234-87a7-46b2-bc14-55601f0bb318</t>
  </si>
  <si>
    <t>VISTA/23-24/07/00083</t>
  </si>
  <si>
    <t>dd4843b8-b558-4f1f-898a-c8a764539497</t>
  </si>
  <si>
    <t>1f671c65-50e9-4c50-bbce-4eee1abf7a4c</t>
  </si>
  <si>
    <t>VISTA/24-25/01/00068</t>
  </si>
  <si>
    <t>1f76591f-bbf1-43fd-af6d-a06e0c07322f</t>
  </si>
  <si>
    <t>2b785f57-1c4f-d4a8-d486-b69e7b2db5bc</t>
  </si>
  <si>
    <t>VISTA/25-26/07/00010</t>
  </si>
  <si>
    <t>3c7ccdf6-cc34-4475-9b15-a0933043ad80</t>
  </si>
  <si>
    <t>1f7f223e-91be-4b37-9bec-38091e714b73</t>
  </si>
  <si>
    <t>VISTA/24-25/02/00063</t>
  </si>
  <si>
    <t>1f817552-bba3-4bba-ab57-86cfbbc52cad</t>
  </si>
  <si>
    <t>VISTA/24-25/07/00126</t>
  </si>
  <si>
    <t>1f94b672-841b-40aa-8ea1-ba15a7edad94</t>
  </si>
  <si>
    <t>VISTA/24-25/06/00177</t>
  </si>
  <si>
    <t>46f10580-1d5d-4bb1-9cef-e69ea1f0bd54</t>
  </si>
  <si>
    <t>1faa1955-5d95-4cf2-adca-94ab797cf5ed</t>
  </si>
  <si>
    <t>VISTA/23-24/04/00004</t>
  </si>
  <si>
    <t>1fce3ed9-225b-40e7-a574-2eae49e097ee</t>
  </si>
  <si>
    <t>VISTA/23-24/05/00091</t>
  </si>
  <si>
    <t>19c28562-8f4e-ad03-b1ee-26dd6da4b20b</t>
  </si>
  <si>
    <t>b7f6d6bd-9b5d-40c2-89db-f5b4b8726078</t>
  </si>
  <si>
    <t>1ffba30f-f1fc-4c30-a21b-390d6d4028c9</t>
  </si>
  <si>
    <t>VISTA/24-25/08/00059</t>
  </si>
  <si>
    <t>1ffd568e-ab2e-43cd-992d-d9ed9e9d3298</t>
  </si>
  <si>
    <t>5f03c82f-1f66-e8cc-ef8c-7a8967e80f61</t>
  </si>
  <si>
    <t>VISTA/23-24/07/00040</t>
  </si>
  <si>
    <t>a528bed1-a3aa-4be6-9069-e23f593bdd83</t>
  </si>
  <si>
    <t>20015a0c-8ace-47bd-9c33-0b63e144ad92</t>
  </si>
  <si>
    <t>VISTA/24-25/07/00146</t>
  </si>
  <si>
    <t>3ad8e654-ae8f-4a3a-9e19-21488f044425</t>
  </si>
  <si>
    <t>200bf100-06ee-4c79-a9fb-25f24b5af546</t>
  </si>
  <si>
    <t>VISTA/24-25/02/00121</t>
  </si>
  <si>
    <t>2013699d-f914-4e5e-8f84-14fe821bc226</t>
  </si>
  <si>
    <t>8f56f478-33ca-5786-0bcf-7c6240deb975</t>
  </si>
  <si>
    <t>VISTA/23-24/07/00110</t>
  </si>
  <si>
    <t>0a989307-6b75-425f-9096-50bad6242ed8</t>
  </si>
  <si>
    <t>201c357c-55a6-43e1-9bae-c6eea673616a</t>
  </si>
  <si>
    <t>VISTA/25-26/11/00082</t>
  </si>
  <si>
    <t>202a9954-81c0-40e1-8d5e-8e984f795ff4</t>
  </si>
  <si>
    <t>VISTA/25-26/08/00103</t>
  </si>
  <si>
    <t>202c5b8d-de5d-40a7-a19c-a638b5726424</t>
  </si>
  <si>
    <t>VISTA/25-26/08/00124</t>
  </si>
  <si>
    <t>8f974785-0027-4c0c-88de-592a5fb9ed17</t>
  </si>
  <si>
    <t>202f371d-64e6-448e-8a86-5aba6d60d284</t>
  </si>
  <si>
    <t>VISTA/23-24/03/00057</t>
  </si>
  <si>
    <t>203205f1-ac7a-43ab-9831-a1198a483256</t>
  </si>
  <si>
    <t>VISTA/25-26/08/00014</t>
  </si>
  <si>
    <t>203522ec-5c53-4285-bb66-cee147ac20dd</t>
  </si>
  <si>
    <t>VISTA/23-24/04/00003</t>
  </si>
  <si>
    <t>203636e0-0032-4fe1-ab44-1a24a2923f46</t>
  </si>
  <si>
    <t>VISTA/25-26/05/00098</t>
  </si>
  <si>
    <t>204400eb-d391-4020-b8f6-c283bf5c8487</t>
  </si>
  <si>
    <t>VISTA/23-24/05/00014</t>
  </si>
  <si>
    <t>2044de55-8f50-49f4-a821-6bf267877346</t>
  </si>
  <si>
    <t>VISTA/25-26/09/00023</t>
  </si>
  <si>
    <t>20461a95-837c-4dac-a653-20d324ed18d9</t>
  </si>
  <si>
    <t>VISTA/25-26/07/00132</t>
  </si>
  <si>
    <t>20586368-653f-4084-a9e8-d60295a92f23</t>
  </si>
  <si>
    <t>VISTA/24-25/01/00059</t>
  </si>
  <si>
    <t>2062d536-b9fc-47b6-a5a6-9011a1540822</t>
  </si>
  <si>
    <t>VISTA/23-24/07/00070</t>
  </si>
  <si>
    <t>207fb8f1-151e-4d5d-9f02-d386ef8ebda0</t>
  </si>
  <si>
    <t>VISTA/23-24/08/00102</t>
  </si>
  <si>
    <t>2096379a-ddf1-459c-99f3-388f3c93461d</t>
  </si>
  <si>
    <t>e05ca394-0bd7-4177-15e5-369f9309fe8e</t>
  </si>
  <si>
    <t>VISTA/25-26/01/00028</t>
  </si>
  <si>
    <t>daf26ce0-60d0-49e1-ab9d-f4d2f44a1f9b</t>
  </si>
  <si>
    <t>20992e71-7533-4f7b-8e5a-4f948c9ebeda</t>
  </si>
  <si>
    <t>616c273c-a62e-9167-fb58-9d009c849684</t>
  </si>
  <si>
    <t>VISTA/24-25/03/00169</t>
  </si>
  <si>
    <t>9e147869-9f68-418d-af1c-8cdb85f540ed</t>
  </si>
  <si>
    <t>20a5b2c1-0c75-4c93-966c-a84892a226ef</t>
  </si>
  <si>
    <t>VISTA/23-24/12/00036</t>
  </si>
  <si>
    <t>6ca6fa16-9fac-42b6-0359-fdf011761aeb</t>
  </si>
  <si>
    <t>5734d9ab-2692-44ed-8eff-cace015e0df7</t>
  </si>
  <si>
    <t>20d527b6-04ea-4a31-818d-e787b611fd92</t>
  </si>
  <si>
    <t>VISTA/24-25/02/00013</t>
  </si>
  <si>
    <t>20d82f8a-5c6a-4f3d-8473-df7f0c41f07c</t>
  </si>
  <si>
    <t>VISTA/24-25/03/00082</t>
  </si>
  <si>
    <t>8dd4cde4-2050-4622-be37-13f72db9b434</t>
  </si>
  <si>
    <t>20e578f9-0ede-4043-aeaf-52ca74821613</t>
  </si>
  <si>
    <t>8b48adf3-c14a-fa6d-9785-b4bcb35f8fbb</t>
  </si>
  <si>
    <t>VISTA/25-26/11/00156</t>
  </si>
  <si>
    <t>656473e2-7641-46ed-9ba0-9fa996a8b682</t>
  </si>
  <si>
    <t>20f25495-f2e9-4142-862c-d9f469acbc11</t>
  </si>
  <si>
    <t>VISTA/25-26/01/00093</t>
  </si>
  <si>
    <t>20fbe063-28db-451b-b5ee-d44ba8255a09</t>
  </si>
  <si>
    <t>890b32d9-f754-8150-5a18-8a21fcdf3828</t>
  </si>
  <si>
    <t>VISTA/25-26/06/00065</t>
  </si>
  <si>
    <t>57d1d250-caf0-4e54-afe7-757c96a4a181</t>
  </si>
  <si>
    <t>2101612a-8f55-4cc9-80c3-31d1dff5cdbf</t>
  </si>
  <si>
    <t>VISTA/24-25/10/00122</t>
  </si>
  <si>
    <t>213e8a4d-bc04-4959-acf6-0e66833f300f</t>
  </si>
  <si>
    <t>5f0f16ed-dd5a-936c-5dbc-f76aa297afd4</t>
  </si>
  <si>
    <t>VISTA/25-26/06/00086</t>
  </si>
  <si>
    <t>5c202072-a66c-4bc5-8908-03d82ac2718d</t>
  </si>
  <si>
    <t>2146eeaf-5313-4cd4-8812-2b091ba647c3</t>
  </si>
  <si>
    <t>cf1318a5-0564-4af6-d90e-c3e76de1ef08</t>
  </si>
  <si>
    <t>f5f9de92-380f-d57b-ad87-139022e4d27a</t>
  </si>
  <si>
    <t>VISTA/25-26/09/00090</t>
  </si>
  <si>
    <t>5268e485-491e-40b7-942f-61c133c796bb</t>
  </si>
  <si>
    <t>214a8006-8c57-4975-8d76-a5f9b4daa1b3</t>
  </si>
  <si>
    <t>VISTA/23-24/10/00119</t>
  </si>
  <si>
    <t>214d5c4e-3100-444b-b978-6291d6bda8fc</t>
  </si>
  <si>
    <t>024cbfa9-4c24-ccad-9d51-c10966293351</t>
  </si>
  <si>
    <t>VISTA/25-26/03/00129</t>
  </si>
  <si>
    <t>2a75ba7a-e5ca-4409-ae0f-8efe8993c4ea</t>
  </si>
  <si>
    <t>214f5625-e971-4641-ada2-ece886e1ad20</t>
  </si>
  <si>
    <t>VISTA/25-26/03/00061</t>
  </si>
  <si>
    <t>215a26be-98a2-43cf-8314-667265918576</t>
  </si>
  <si>
    <t>VISTA/24-25/04/00052</t>
  </si>
  <si>
    <t>216158ec-957b-4032-a48e-efeb7e078fbe</t>
  </si>
  <si>
    <t>VISTA/25-26/11/00029</t>
  </si>
  <si>
    <t>2174c540-b7a6-4110-acbc-4aa7bc0346bb</t>
  </si>
  <si>
    <t>fdf8832c-e820-f199-63da-f0f8157627db</t>
  </si>
  <si>
    <t>VISTA/25-26/07/00022</t>
  </si>
  <si>
    <t>c8cd24f4-05c2-4614-ad50-13f8e7f0984c</t>
  </si>
  <si>
    <t>21899444-fb80-4829-9dcd-a16455a78f81</t>
  </si>
  <si>
    <t>VISTA/23-24/09/00074</t>
  </si>
  <si>
    <t>21ae849a-0bd9-422b-8890-63dd245cce45</t>
  </si>
  <si>
    <t>VISTA/24-25/03/00152</t>
  </si>
  <si>
    <t>efa0d66e-ad3e-4e99-b4ea-e5a7da61f354</t>
  </si>
  <si>
    <t>21b7e590-5e1e-4036-a5ad-575fb0ea0bb3</t>
  </si>
  <si>
    <t>VISTA/25-26/08/00100</t>
  </si>
  <si>
    <t>21c0a1ce-ec72-495b-856b-82c4c24b47e2</t>
  </si>
  <si>
    <t>VISTA/23-24/10/00037</t>
  </si>
  <si>
    <t>21c5be10-8a25-44cf-8df1-b540ab1123c6</t>
  </si>
  <si>
    <t>VISTA/23-24/05/00039</t>
  </si>
  <si>
    <t>21d0bd22-f86d-40d1-9857-54e76a8123ec</t>
  </si>
  <si>
    <t>VISTA/24-25/12/00027</t>
  </si>
  <si>
    <t>21d372c5-d0e6-40e0-ab53-952014882d04</t>
  </si>
  <si>
    <t>4855a811-b83a-7e07-56f0-ae3a0026d582</t>
  </si>
  <si>
    <t>VISTA/25-26/10/00092</t>
  </si>
  <si>
    <t>1edcc724-251b-4277-9462-f2b9ccb93d6e</t>
  </si>
  <si>
    <t>21e6598b-8f27-4c9d-b277-162b048d5d31</t>
  </si>
  <si>
    <t>VISTA/24-25/07/00043</t>
  </si>
  <si>
    <t>21e942f5-7628-4a12-8723-13fa28b45b66</t>
  </si>
  <si>
    <t>40d92b3b-7aee-338f-9b2d-58099584d322</t>
  </si>
  <si>
    <t>VISTA/25-26/06/00116</t>
  </si>
  <si>
    <t>d54a3478-2b40-42d1-b5c7-343f6f9a6e1c</t>
  </si>
  <si>
    <t>21f151f0-7731-46bd-8eeb-d1f52e6fd040</t>
  </si>
  <si>
    <t>VISTA/24-25/05/00164</t>
  </si>
  <si>
    <t>21fc3ca9-ebfd-4481-ac17-11f36cc5bc46</t>
  </si>
  <si>
    <t>VISTA/25-26/08/00171</t>
  </si>
  <si>
    <t>21fe0aa2-e4fe-48f7-8cd6-796e8649e724</t>
  </si>
  <si>
    <t>VISTA/23-24/10/00121</t>
  </si>
  <si>
    <t>222d1428-12fd-4f19-ba94-5f18dd55671b</t>
  </si>
  <si>
    <t>VISTA/24-25/11/00016</t>
  </si>
  <si>
    <t>22313057-8ed4-4c86-808f-378ae47a9c82</t>
  </si>
  <si>
    <t>VISTA/24-25/03/00144</t>
  </si>
  <si>
    <t>2245a8d2-4a9c-4399-bbb9-67d07640bccf</t>
  </si>
  <si>
    <t>578a3282-8944-775f-9316-972781e18e43</t>
  </si>
  <si>
    <t>VISTA/24-25/05/00004</t>
  </si>
  <si>
    <t>a87c1d64-64e5-4f80-92bf-5b8b3e1712bb</t>
  </si>
  <si>
    <t>22471afb-5f6c-4d55-ac6a-6a261ad2d4de</t>
  </si>
  <si>
    <t>VISTA/25-26/11/00137</t>
  </si>
  <si>
    <t>86f462a2-856c-4214-90c9-478d801f7838</t>
  </si>
  <si>
    <t>2251b99f-7042-4338-bfc7-fbd8fe413532</t>
  </si>
  <si>
    <t>VISTA/23-24/08/00017</t>
  </si>
  <si>
    <t>2282a24a-7cee-408a-8bfb-dd2ad426c91f</t>
  </si>
  <si>
    <t>VISTA/23-24/03/00109</t>
  </si>
  <si>
    <t>2285b0b5-0d3e-4604-baf3-056cf407f2cf</t>
  </si>
  <si>
    <t>VISTA/23-24/11/00113</t>
  </si>
  <si>
    <t>2292aa26-878d-4409-b44c-4a37f1b3e355</t>
  </si>
  <si>
    <t>96eb765e-8626-caf6-aa02-fa3862c1f129</t>
  </si>
  <si>
    <t>VISTA/23-24/03/00015</t>
  </si>
  <si>
    <t>ef823612-4b54-4f21-90df-37501ad634e3</t>
  </si>
  <si>
    <t>229d915d-5913-49a2-a8d4-ced28ae7c460</t>
  </si>
  <si>
    <t>600cc763-14c9-1654-f163-e1a930d5f63d</t>
  </si>
  <si>
    <t>VISTA/24-25/06/00134</t>
  </si>
  <si>
    <t>87f857a9-de6f-45c8-8a79-2e660fa0c50d</t>
  </si>
  <si>
    <t>22b48fc6-2389-46c0-a9e5-0152c94841d7</t>
  </si>
  <si>
    <t>VISTA/24-25/12/00018</t>
  </si>
  <si>
    <t>22c3d628-c71d-423c-bb16-3c64811d7fba</t>
  </si>
  <si>
    <t>VISTA/24-25/02/00044</t>
  </si>
  <si>
    <t>22d480a2-92ec-4e1a-ac0c-6ef73acf91fb</t>
  </si>
  <si>
    <t>VISTA/23-24/09/00048</t>
  </si>
  <si>
    <t>22d5edd7-bd70-45e3-b65d-96d6372c7981</t>
  </si>
  <si>
    <t>VISTA/25-26/03/00066</t>
  </si>
  <si>
    <t>22de64dd-eea4-479b-bb17-983aed95b419</t>
  </si>
  <si>
    <t>VISTA/23-24/05/00059</t>
  </si>
  <si>
    <t>23029c9a-9fcd-4db9-b3c8-efa9eeec9efd</t>
  </si>
  <si>
    <t>VISTA/25-26/06/00132</t>
  </si>
  <si>
    <t>2303135d-ea69-4ebc-9eb9-2ba7f887bba1</t>
  </si>
  <si>
    <t>VISTA/25-26/04/00101</t>
  </si>
  <si>
    <t>d1175037-6e13-28f9-5de7-ea2186bbee4e</t>
  </si>
  <si>
    <t>16f797ab-24e6-40ea-b71e-b2257911213d</t>
  </si>
  <si>
    <t>23040018-953a-43b9-b89f-3baea8507928</t>
  </si>
  <si>
    <t>VISTA/23-24/05/00075</t>
  </si>
  <si>
    <t>2308b2b7-a865-4c30-a523-134cee43913e</t>
  </si>
  <si>
    <t>VISTA/25-26/01/00121</t>
  </si>
  <si>
    <t>231d8c97-33a3-4e4a-b34a-9c8b5a4c18ab</t>
  </si>
  <si>
    <t>VISTA/24-25/05/00110</t>
  </si>
  <si>
    <t>23271755-637f-47ec-a90e-6fc3911de626</t>
  </si>
  <si>
    <t>VISTA/23-24/03/00090</t>
  </si>
  <si>
    <t>235d77e0-a69e-4982-814b-c5f610fb3d17</t>
  </si>
  <si>
    <t>14fd9ca9-7868-7a27-8b3c-607c31c9e161</t>
  </si>
  <si>
    <t>VISTA/24-25/02/00094</t>
  </si>
  <si>
    <t>6c324c5e-aeef-4e6f-9ef7-34c43ba95b3e</t>
  </si>
  <si>
    <t>23799760-2d0c-4ede-9e28-225c4921392b</t>
  </si>
  <si>
    <t>VISTA/25-26/02/00102</t>
  </si>
  <si>
    <t>238bd8f2-0a6a-45a3-8d2f-b5915d60d5f0</t>
  </si>
  <si>
    <t>VISTA/24-25/10/00043</t>
  </si>
  <si>
    <t>2390dfb0-3308-46e4-a5dd-dd9d705ea1ec</t>
  </si>
  <si>
    <t>VISTA/23-24/01/00119</t>
  </si>
  <si>
    <t>239484a9-2533-4c06-afad-fe51338ce0b1</t>
  </si>
  <si>
    <t>VISTA/23-24/08/00106</t>
  </si>
  <si>
    <t>2396e249-f209-47b4-a999-3de2603b554a</t>
  </si>
  <si>
    <t>2a58151b-3aea-8f37-a254-56432cd03704</t>
  </si>
  <si>
    <t>VISTA/24-25/04/00011</t>
  </si>
  <si>
    <t>6eeeaa8d-a857-4a5d-bc20-06d00edbaedc</t>
  </si>
  <si>
    <t>23a6de79-218a-407d-bd18-e43abb08e7b2</t>
  </si>
  <si>
    <t>bd04a926-a2e3-1aed-8a8a-1cd736cd0fcf</t>
  </si>
  <si>
    <t>VISTA/24-25/06/00161</t>
  </si>
  <si>
    <t>fa47803a-157d-4335-ba90-f00c05d3c5e3</t>
  </si>
  <si>
    <t>23d6fa11-9a5d-4bd9-8617-a4e0e91877fa</t>
  </si>
  <si>
    <t>VISTA/25-26/12/00046</t>
  </si>
  <si>
    <t>23d8411e-7c8d-4912-88c5-823bbb93e4ee</t>
  </si>
  <si>
    <t>VISTA/24-25/11/00132</t>
  </si>
  <si>
    <t>23db88f4-1b66-41b3-afea-358b1b9b1c52</t>
  </si>
  <si>
    <t>VISTA/24-25/04/00010</t>
  </si>
  <si>
    <t>23dd06a9-981e-4b3f-8181-b36c8b7c0306</t>
  </si>
  <si>
    <t>38305983-db92-2c3c-7949-96f7ca7833eb</t>
  </si>
  <si>
    <t>ebfa9ad2-0c93-9cd6-f85e-2d7449609b84</t>
  </si>
  <si>
    <t>VISTA/25-26/02/00070</t>
  </si>
  <si>
    <t>f9922902-5337-46f5-bf1f-7d8982a685af</t>
  </si>
  <si>
    <t>23e1bd53-0c4b-4e08-81e8-6c4c79e7875d</t>
  </si>
  <si>
    <t>VISTA/24-25/05/00168</t>
  </si>
  <si>
    <t>23eb86f8-42e9-4500-81ef-ab716f62dae7</t>
  </si>
  <si>
    <t>VISTA/25-26/01/00087</t>
  </si>
  <si>
    <t>23fc20e7-5ee1-4d9f-8067-4983d012b08f</t>
  </si>
  <si>
    <t>ddc88c00-9718-c4df-3621-16a20097ed7b</t>
  </si>
  <si>
    <t>VISTA/24-25/05/00146</t>
  </si>
  <si>
    <t>1fd1f81d-2c6e-4859-b321-9e7b66417035</t>
  </si>
  <si>
    <t>240d3325-84b1-43b4-9340-1525437125cd</t>
  </si>
  <si>
    <t>d6268133-5904-3e9a-6956-9493d2f78a1d</t>
  </si>
  <si>
    <t>VISTA/25-26/11/00057</t>
  </si>
  <si>
    <t>0dbd34ff-df20-4e27-a2ad-bcd09666d64a</t>
  </si>
  <si>
    <t>2411fd0b-e296-458a-b4e1-b5e6e9ddea28</t>
  </si>
  <si>
    <t>0278721a-a690-833b-298a-16a351fb7a3a</t>
  </si>
  <si>
    <t>VISTA/25-26/12/00096</t>
  </si>
  <si>
    <t>6555e453-3efe-45a0-9b81-711fbf2d0726</t>
  </si>
  <si>
    <t>241ca785-ae2e-4782-9429-d0306b41e469</t>
  </si>
  <si>
    <t>VISTA/23-24/11/00062</t>
  </si>
  <si>
    <t>242577c8-3bde-4cc6-8790-16a3850d31c9</t>
  </si>
  <si>
    <t>VISTA/24-25/01/00034</t>
  </si>
  <si>
    <t>24262b4f-5f49-4e0a-b794-72c5259ea872</t>
  </si>
  <si>
    <t>VISTA/25-26/01/00002</t>
  </si>
  <si>
    <t>24296c1b-8b8d-4114-9867-2869168f7047</t>
  </si>
  <si>
    <t>VISTA/24-25/02/00035</t>
  </si>
  <si>
    <t>242b5881-1737-4d04-b1b5-c40c81e85402</t>
  </si>
  <si>
    <t>b85e5e22-b8bb-e217-167e-913ce5dc381e</t>
  </si>
  <si>
    <t>VISTA/25-26/10/00055</t>
  </si>
  <si>
    <t>f2d9195b-c864-4a69-a8a5-cacea5959a3b</t>
  </si>
  <si>
    <t>2437c932-9fd2-4a7e-962b-8ff97cca9865</t>
  </si>
  <si>
    <t>2ac2da6e-0954-f906-32d7-a1f55477c590</t>
  </si>
  <si>
    <t>VISTA/25-26/02/00022</t>
  </si>
  <si>
    <t>7c23b4a5-63fa-47d1-8211-a565f6ed8ee9</t>
  </si>
  <si>
    <t>244ac25e-4584-4772-848c-ca44e41426b3</t>
  </si>
  <si>
    <t>27847c66-2d18-b22c-9667-4a86dccb1baf</t>
  </si>
  <si>
    <t>VISTA/23-24/06/00086</t>
  </si>
  <si>
    <t>de2d0f33-008f-484a-b327-a2ac4753c1b6</t>
  </si>
  <si>
    <t>2450db08-76c3-4517-9e1c-33fe6e0cc885</t>
  </si>
  <si>
    <t>00af40b2-545a-c400-060e-9eba5e004ea3</t>
  </si>
  <si>
    <t>VISTA/25-26/07/00019</t>
  </si>
  <si>
    <t>98a505a9-d139-431f-b01e-b943795f434d</t>
  </si>
  <si>
    <t>2463704f-47f4-48d9-b1a2-ffe436e88601</t>
  </si>
  <si>
    <t>02295215-68ff-b712-391f-44370ddab3fc</t>
  </si>
  <si>
    <t>VISTA/25-26/08/00104</t>
  </si>
  <si>
    <t>fc63a4a8-0b3e-406f-8ccb-2105eec8e19b</t>
  </si>
  <si>
    <t>246aee3f-1873-4a2b-a9da-d9453456f5cd</t>
  </si>
  <si>
    <t>VISTA/25-26/05/00121</t>
  </si>
  <si>
    <t>246e9c3e-51de-4ed3-adad-d70ce720fa6d</t>
  </si>
  <si>
    <t>VISTA/24-25/10/00075</t>
  </si>
  <si>
    <t>247b99a8-27fa-48b5-8f87-a722b96de13e</t>
  </si>
  <si>
    <t>VISTA/23-24/06/00061</t>
  </si>
  <si>
    <t>247f0cdb-add3-41fe-a1df-b336fd6ea6a0</t>
  </si>
  <si>
    <t>VISTA/24-25/05/00062</t>
  </si>
  <si>
    <t>248f3761-9b52-42e5-a1e1-271152ac025c</t>
  </si>
  <si>
    <t>VISTA/24-25/12/00006</t>
  </si>
  <si>
    <t>249e8a7b-4c54-4b56-9a7c-aabc2ad58ca0</t>
  </si>
  <si>
    <t>VISTA/24-25/04/00103</t>
  </si>
  <si>
    <t>24b38a92-19f3-4f66-bccb-d3ae4033ea6a</t>
  </si>
  <si>
    <t>VISTA/25-26/04/00045</t>
  </si>
  <si>
    <t>24b917a4-d05c-491d-9ab0-2368f64114a0</t>
  </si>
  <si>
    <t>22b0be2d-52c5-1127-642d-4f1083b404ca</t>
  </si>
  <si>
    <t>e7fa005c-0956-391f-8b8e-2a815718f163</t>
  </si>
  <si>
    <t>VISTA/25-26/03/00150</t>
  </si>
  <si>
    <t>073645a4-3ce2-4cc7-96cf-54d0f49f2353</t>
  </si>
  <si>
    <t>24b9a623-dd97-4e1b-b867-42a578733e7c</t>
  </si>
  <si>
    <t>04bf244c-6798-a8e7-4f9c-31d58ae63fb5</t>
  </si>
  <si>
    <t>VISTA/24-25/04/00067</t>
  </si>
  <si>
    <t>1919494c-3aa8-4267-a2f2-0e5557ef654f</t>
  </si>
  <si>
    <t>24d53417-e8a3-406e-98c1-6608e4c3a1a2</t>
  </si>
  <si>
    <t>VISTA/23-24/07/00133</t>
  </si>
  <si>
    <t>24e59c48-250b-42ff-87f3-6d4bcadc6651</t>
  </si>
  <si>
    <t>83e77e09-8761-048c-2985-307a257388f8</t>
  </si>
  <si>
    <t>VISTA/24-25/01/00121</t>
  </si>
  <si>
    <t>23bb5686-6f75-407b-b0c1-5f41b67fab6b</t>
  </si>
  <si>
    <t>24fb7415-1ffc-40ce-953f-1e97dcd3aa41</t>
  </si>
  <si>
    <t>VISTA/24-25/06/00159</t>
  </si>
  <si>
    <t>2502cc41-2284-4c0c-a2fb-716b03eb42cc</t>
  </si>
  <si>
    <t>VISTA/24-25/06/00114</t>
  </si>
  <si>
    <t>250b52ee-f2b0-4cbc-b586-a9cf2350f6cd</t>
  </si>
  <si>
    <t>VISTA/25-26/09/00053</t>
  </si>
  <si>
    <t>250c5e36-b439-4019-8f0b-a6b1ef6505d3</t>
  </si>
  <si>
    <t>VISTA/25-26/08/00053</t>
  </si>
  <si>
    <t>250d0d0d-53ea-484b-acb3-d77350c83cb8</t>
  </si>
  <si>
    <t>98729b16-2b98-4a56-2857-48ff0b95b8b5</t>
  </si>
  <si>
    <t>VISTA/23-24/09/00001</t>
  </si>
  <si>
    <t>807af96c-1bab-4972-a055-2b143ce2d0ba</t>
  </si>
  <si>
    <t>2520fecd-e118-4cea-912b-820e4f876abe</t>
  </si>
  <si>
    <t>VISTA/25-26/10/00011</t>
  </si>
  <si>
    <t>253d28cc-8ed7-4e84-9bba-7ebce683faf1</t>
  </si>
  <si>
    <t>VISTA/25-26/03/00028</t>
  </si>
  <si>
    <t>25409b75-e25c-49df-beb4-5d287f8f7c85</t>
  </si>
  <si>
    <t>2d732934-6a6e-e41c-d60c-fd6fe935e3df</t>
  </si>
  <si>
    <t>VISTA/23-24/01/00098</t>
  </si>
  <si>
    <t>a89f3caa-40a6-4c67-a7c5-a35a16f96d24</t>
  </si>
  <si>
    <t>2542b3d7-e811-48f0-8432-f0052de4c7fc</t>
  </si>
  <si>
    <t>1029064e-62bf-0942-8a0b-85978e838d8a</t>
  </si>
  <si>
    <t>VISTA/23-24/11/00115</t>
  </si>
  <si>
    <t>06b5871f-d372-44f3-b954-354630efdbda</t>
  </si>
  <si>
    <t>254746ce-40e6-4445-86ff-3e92ce36ea2d</t>
  </si>
  <si>
    <t>VISTA/25-26/09/00198</t>
  </si>
  <si>
    <t>2549c0a2-9161-4f10-8e53-46f67a42c315</t>
  </si>
  <si>
    <t>VISTA/25-26/10/00030</t>
  </si>
  <si>
    <t>255278d7-51d6-440a-b8cf-217815b47e39</t>
  </si>
  <si>
    <t>VISTA/25-26/09/00193</t>
  </si>
  <si>
    <t>2552bcb0-784e-4099-8f70-eb5338163e7d</t>
  </si>
  <si>
    <t>VISTA/23-24/06/00074</t>
  </si>
  <si>
    <t>256e413f-6849-4d5b-a77e-fe93b68b2cfd</t>
  </si>
  <si>
    <t>VISTA/25-26/03/00097</t>
  </si>
  <si>
    <t>2575781a-a73d-44ad-9deb-91de7097b176</t>
  </si>
  <si>
    <t>VISTA/25-26/12/00127</t>
  </si>
  <si>
    <t>257777de-cd66-4b10-b003-5e087e4c8352</t>
  </si>
  <si>
    <t>7d26a731-5027-abff-a77e-ce35303b21f6</t>
  </si>
  <si>
    <t>VISTA/24-25/02/00001</t>
  </si>
  <si>
    <t>187cf591-8176-49d6-ad9c-1bccb3901236</t>
  </si>
  <si>
    <t>25783ae5-042a-49be-988b-636ebbf9b361</t>
  </si>
  <si>
    <t>VISTA/25-26/06/00182</t>
  </si>
  <si>
    <t>cb774f43-617a-4b73-9f13-526077201ee7</t>
  </si>
  <si>
    <t>25972258-1ced-4953-acfd-ef66f965e05c</t>
  </si>
  <si>
    <t>444b3778-4bd6-62cd-0b3d-660eb12fd7c5</t>
  </si>
  <si>
    <t>VISTA/24-25/06/00025</t>
  </si>
  <si>
    <t>29267d93-2289-496e-9877-8228ee1032c9</t>
  </si>
  <si>
    <t>2597c741-ab94-41da-9dea-aa6b1ec56449</t>
  </si>
  <si>
    <t>VISTA/24-25/07/00048</t>
  </si>
  <si>
    <t>25985e2b-0d05-4cd0-ae6f-49fa8f993e4c</t>
  </si>
  <si>
    <t>VISTA/24-25/07/00078</t>
  </si>
  <si>
    <t>25c33fa3-039f-499a-9dbb-48bdebfee5e8</t>
  </si>
  <si>
    <t>VISTA/24-25/11/00007</t>
  </si>
  <si>
    <t>5fc57cce-98f7-47a7-93f9-5354e8de9c82</t>
  </si>
  <si>
    <t>25cc6c00-55f3-411d-ace3-6927466c4ac4</t>
  </si>
  <si>
    <t>6912f940-b40f-063a-99cc-154903028dfc</t>
  </si>
  <si>
    <t>VISTA/24-25/08/00134</t>
  </si>
  <si>
    <t>e4723e45-5307-488a-9973-c9dc33ab5ae4</t>
  </si>
  <si>
    <t>25cf650a-7409-4e34-8679-e20c81762eaf</t>
  </si>
  <si>
    <t>ad9adfaa-1aec-67d1-114f-c61cdeb7d5ed</t>
  </si>
  <si>
    <t>VISTA/23-24/07/00051</t>
  </si>
  <si>
    <t>f633e445-026c-4a6f-8f98-d485242a4653</t>
  </si>
  <si>
    <t>25e2ab5e-f0bb-4850-91fc-15719407efa3</t>
  </si>
  <si>
    <t>VISTA/24-25/07/00071</t>
  </si>
  <si>
    <t>25e59bfb-556b-4308-b34c-e2c0562f2c20</t>
  </si>
  <si>
    <t>VISTA/25-26/08/00056</t>
  </si>
  <si>
    <t>25e85da5-70ea-46b5-84d7-c2f7107b8003</t>
  </si>
  <si>
    <t>VISTA/25-26/05/00016</t>
  </si>
  <si>
    <t>2d4a776f-2d3b-bce7-f4bb-29b420e033fe</t>
  </si>
  <si>
    <t>25ee659d-3c1e-4770-b441-4269b88e8081</t>
  </si>
  <si>
    <t>VISTA/25-26/07/00012</t>
  </si>
  <si>
    <t>26027592-33cf-4243-ac42-5f0f81cabbe3</t>
  </si>
  <si>
    <t>df9237a0-7748-6c00-38ec-c20e2533df48</t>
  </si>
  <si>
    <t>VISTA/23-24/10/00013</t>
  </si>
  <si>
    <t>b4e942d5-5bcc-46fe-b3ae-9bcc4f67c4c6</t>
  </si>
  <si>
    <t>2617cbc0-68c3-44c3-973b-4ee8aa1a22cb</t>
  </si>
  <si>
    <t>VISTA/25-26/03/00054</t>
  </si>
  <si>
    <t>b486caa2-d587-60c7-5826-c8c735c85a9f</t>
  </si>
  <si>
    <t>18df6412-8498-4a2a-9064-5a6222f47aa6</t>
  </si>
  <si>
    <t>262018c9-3eb0-4324-92dd-4a92fb4c4dfe</t>
  </si>
  <si>
    <t>1c74a5be-5679-ca11-8401-ae199550c95e</t>
  </si>
  <si>
    <t>VISTA/23-24/07/00095</t>
  </si>
  <si>
    <t>95cb46b6-3bcf-463a-b4bb-9043a2332f31</t>
  </si>
  <si>
    <t>2623d5cd-94f5-4c91-8867-277d32747d8c</t>
  </si>
  <si>
    <t>VISTA/25-26/07/00021</t>
  </si>
  <si>
    <t>26284160-e474-4727-bc63-0c7d4d306d2f</t>
  </si>
  <si>
    <t>42fc943f-bd3d-2957-015f-48efdbb32e77</t>
  </si>
  <si>
    <t>VISTA/24-25/11/00149</t>
  </si>
  <si>
    <t>9d68a15f-2c09-4d92-aafc-00500eb1cd66</t>
  </si>
  <si>
    <t>262fd7f3-c1cc-454a-8666-64999e070aa3</t>
  </si>
  <si>
    <t>VISTA/25-26/02/00044</t>
  </si>
  <si>
    <t>2637197e-eadb-4fa3-a53b-6f703414f897</t>
  </si>
  <si>
    <t>VISTA/23-24/11/00114</t>
  </si>
  <si>
    <t>263a40d9-3fb6-4c06-86ec-86f30703a675</t>
  </si>
  <si>
    <t>VISTA/23-24/05/00011</t>
  </si>
  <si>
    <t>265aecbb-e744-4965-888a-28572755ac8c</t>
  </si>
  <si>
    <t>VISTA/25-26/01/00109</t>
  </si>
  <si>
    <t>2676bc18-0c89-4176-b7ec-f4bf01d6bd1a</t>
  </si>
  <si>
    <t>VISTA/25-26/10/00143</t>
  </si>
  <si>
    <t>268a7fa2-8620-40ab-95b2-9c8baa878430</t>
  </si>
  <si>
    <t>VISTA/24-25/11/00002</t>
  </si>
  <si>
    <t>268bfe75-c3c2-4b34-9329-51e0b2aff7c6</t>
  </si>
  <si>
    <t>VISTA/25-26/01/00107</t>
  </si>
  <si>
    <t>269f33a9-e433-4a39-9664-d8d8fdfd847a</t>
  </si>
  <si>
    <t>f8947f30-bd4e-f7be-4881-92af32d0044b</t>
  </si>
  <si>
    <t>VISTA/23-24/08/00007</t>
  </si>
  <si>
    <t>272577fa-3e31-4571-a9b3-38227ae0dd12</t>
  </si>
  <si>
    <t>26aba4bf-492b-4470-a45b-191e9738cd33</t>
  </si>
  <si>
    <t>VISTA/25-26/07/00153</t>
  </si>
  <si>
    <t>26b8c100-fae9-4fb9-a690-b0fd6beec3bb</t>
  </si>
  <si>
    <t>VISTA/24-25/07/00055</t>
  </si>
  <si>
    <t>26d8f1e2-8d40-4d25-ae50-bfba7f28768c</t>
  </si>
  <si>
    <t>VISTA/25-26/10/00180</t>
  </si>
  <si>
    <t>1b15a1a2-9fc0-49b4-813b-74c81725b2a3</t>
  </si>
  <si>
    <t>26d9809f-d952-48dc-b26a-5a79ac6f7a28</t>
  </si>
  <si>
    <t>VISTA/25-26/12/00155</t>
  </si>
  <si>
    <t>2026-03-24 16:51:06.326199+00</t>
  </si>
  <si>
    <t>948c83b1-ecc1-440f-9997-479b290ef8a0</t>
  </si>
  <si>
    <t>26eef82e-aded-46b8-a3f0-1e0e6a54594c</t>
  </si>
  <si>
    <t>VISTA/25-26/09/00197</t>
  </si>
  <si>
    <t>26feefc2-5da3-44af-903e-e1c378f85945</t>
  </si>
  <si>
    <t>696706c5-8895-a590-2abd-382e2668c391</t>
  </si>
  <si>
    <t>VISTA/24-25/08/00148</t>
  </si>
  <si>
    <t>cf161048-ad73-472e-9797-1b018565b309</t>
  </si>
  <si>
    <t>2706b664-62b3-40ae-bf49-ba2142a2411b</t>
  </si>
  <si>
    <t>c21c24b6-6314-72b2-9c69-3daac5113707</t>
  </si>
  <si>
    <t>VISTA/24-25/12/00140</t>
  </si>
  <si>
    <t>319657d0-b51b-44fe-a8ed-d324b02bff95</t>
  </si>
  <si>
    <t>2709fffa-b48f-4957-86e8-9e6cea76b513</t>
  </si>
  <si>
    <t>VISTA/24-25/04/00008</t>
  </si>
  <si>
    <t>270e9d3a-09ff-4477-86a9-43734f15eff4</t>
  </si>
  <si>
    <t>VISTA/25-26/09/00139</t>
  </si>
  <si>
    <t>2710136e-6d95-4f91-b17e-22f15660aa63</t>
  </si>
  <si>
    <t>VISTA/25-26/03/00015</t>
  </si>
  <si>
    <t>27232dbb-4d78-41b3-aa99-4f941a825226</t>
  </si>
  <si>
    <t>VISTA/24-25/08/00032</t>
  </si>
  <si>
    <t>272caad1-284f-4fe5-97e1-3aae6dd3891a</t>
  </si>
  <si>
    <t>VISTA/24-25/07/00131</t>
  </si>
  <si>
    <t>6c08a897-9cd6-4c0c-8e6b-5f5b02a1c6a7</t>
  </si>
  <si>
    <t>272fb77a-cd04-4368-be27-bce180463208</t>
  </si>
  <si>
    <t>VISTA/23-24/11/00076</t>
  </si>
  <si>
    <t>27307df1-b7e9-4087-b642-62527c5da8ef</t>
  </si>
  <si>
    <t>VISTA/23-24/01/00030</t>
  </si>
  <si>
    <t>273673d5-5307-4f6b-b9a6-d243c1b1a131</t>
  </si>
  <si>
    <t>VISTA/25-26/07/00036</t>
  </si>
  <si>
    <t>084cbeba-199b-4533-8ca4-f9abf83df8f8</t>
  </si>
  <si>
    <t>274e450d-08e6-48c9-8a70-994d802480f7</t>
  </si>
  <si>
    <t>VISTA/24-25/02/00010</t>
  </si>
  <si>
    <t>2755934e-24a0-49ae-9a6a-c048bd28d282</t>
  </si>
  <si>
    <t>VISTA/23-24/08/00054</t>
  </si>
  <si>
    <t>275cd88a-d205-47f2-aa4a-6508639c0e16</t>
  </si>
  <si>
    <t>VISTA/23-24/03/00104</t>
  </si>
  <si>
    <t>17064150-b244-4d6d-a375-bdb235815080</t>
  </si>
  <si>
    <t>2762e11c-2b80-4fd8-a9f8-ca1057cd8373</t>
  </si>
  <si>
    <t>VISTA/24-25/11/00090</t>
  </si>
  <si>
    <t>27725840-29d6-4b5f-9fc2-c4d9c8b2fde0</t>
  </si>
  <si>
    <t>VISTA/24-25/06/00091</t>
  </si>
  <si>
    <t>27796269-ef63-4829-9177-bc59bb89c70a</t>
  </si>
  <si>
    <t>17407c57-bdbb-d58e-287b-cd2beace210b</t>
  </si>
  <si>
    <t>VISTA/25-26/06/00177</t>
  </si>
  <si>
    <t>1af31ba4-be02-41ab-80f7-31b0a6b8deaf</t>
  </si>
  <si>
    <t>2780fe54-47b7-4949-8511-81a38cf05dab</t>
  </si>
  <si>
    <t>a64019d6-e321-3cb8-e823-478ced6ff4c2</t>
  </si>
  <si>
    <t>VISTA/25-26/10/00025</t>
  </si>
  <si>
    <t>5efe4230-e081-4932-8bef-c352bd9eb4a7</t>
  </si>
  <si>
    <t>2784cc8f-5c09-4f62-adc3-464d400c53b7</t>
  </si>
  <si>
    <t>17d13989-4f37-42a8-1eb2-88b2df3a9692</t>
  </si>
  <si>
    <t>VISTA/24-25/03/00113</t>
  </si>
  <si>
    <t>3c6dfb4b-b32b-4155-bcc0-1eab4ccc55ce</t>
  </si>
  <si>
    <t>27b2b362-2314-43c2-873a-5dd2d9b8c8ea</t>
  </si>
  <si>
    <t>VISTA/25-26/02/00126</t>
  </si>
  <si>
    <t>c55284ff-f120-4606-8d96-29c8ec1ce454</t>
  </si>
  <si>
    <t>27c03da6-96e2-4e55-a93d-959b4c72f953</t>
  </si>
  <si>
    <t>VISTA/25-26/05/00169</t>
  </si>
  <si>
    <t>27c6fbbe-85b5-42b6-be5a-5d8052f407a1</t>
  </si>
  <si>
    <t>VISTA/23-24/09/00130</t>
  </si>
  <si>
    <t>27c839ff-961f-42e2-ae1e-c7e11d3132d0</t>
  </si>
  <si>
    <t>VISTA/24-25/12/00091</t>
  </si>
  <si>
    <t>27cf2d9c-ef21-4f29-bfd4-8c7c70c9d230</t>
  </si>
  <si>
    <t>VISTA/23-24/05/00038</t>
  </si>
  <si>
    <t>27df2c10-c31f-4259-8726-181c29894fa0</t>
  </si>
  <si>
    <t>VISTA/23-24/09/00032</t>
  </si>
  <si>
    <t>27e64390-9a85-44f5-a7ef-666cb8a63835</t>
  </si>
  <si>
    <t>8980f6d7-b1df-5646-4593-8af805c8f8cf</t>
  </si>
  <si>
    <t>VISTA/24-25/12/00054</t>
  </si>
  <si>
    <t>2cd51fed-59b9-4e9e-9568-67fbc1f25c17</t>
  </si>
  <si>
    <t>27e72383-d26a-4424-9e60-8f6b1c2db1c9</t>
  </si>
  <si>
    <t>VISTA/24-25/12/00112</t>
  </si>
  <si>
    <t>27f3fd4b-1613-40dd-a71d-5d7c25e8f631</t>
  </si>
  <si>
    <t>VISTA/25-26/08/00177</t>
  </si>
  <si>
    <t>442202f1-6d3b-40f8-8d01-e139bea86647</t>
  </si>
  <si>
    <t>27f64650-f27d-4cab-bb85-0235811c27a4</t>
  </si>
  <si>
    <t>VISTA/24-25/09/00166</t>
  </si>
  <si>
    <t>2804883e-50f5-4525-8e39-079db22070d1</t>
  </si>
  <si>
    <t>VISTA/24-25/01/00155</t>
  </si>
  <si>
    <t>2807faba-871c-4f04-bb28-677b8ccb49df</t>
  </si>
  <si>
    <t>VISTA/25-26/05/00162</t>
  </si>
  <si>
    <t>28153860-1fb6-45dd-920a-8de55da43dfa</t>
  </si>
  <si>
    <t>VISTA/23-24/10/00081</t>
  </si>
  <si>
    <t>281e27b2-5635-4546-82b4-4991e7187edd</t>
  </si>
  <si>
    <t>abd9f8e2-40f4-994c-f326-8ad6c939bb6a</t>
  </si>
  <si>
    <t>VISTA/25-26/04/00122</t>
  </si>
  <si>
    <t>e5d8f9b9-9f3a-44a2-9d25-5b56c81d9ee7</t>
  </si>
  <si>
    <t>282b178f-d088-4279-aa70-5287f9601c5e</t>
  </si>
  <si>
    <t>VISTA/24-25/11/00145</t>
  </si>
  <si>
    <t>283fcb8d-9a62-4bab-b3e2-d02b820c450a</t>
  </si>
  <si>
    <t>VISTA/23-24/05/00105</t>
  </si>
  <si>
    <t>285e01a1-6d0a-4f66-adda-032652c1df58</t>
  </si>
  <si>
    <t>VISTA/23-24/06/00009</t>
  </si>
  <si>
    <t>285f0de3-a7a4-4eaf-84ac-cc8d9616b17f</t>
  </si>
  <si>
    <t>VISTA/24-25/05/00147</t>
  </si>
  <si>
    <t>28683aff-d678-4941-aa87-7a685ceeb8c7</t>
  </si>
  <si>
    <t>VISTA/23-24/10/00065</t>
  </si>
  <si>
    <t>2877c100-95f3-4c3f-9bec-9d3f47281534</t>
  </si>
  <si>
    <t>VISTA/24-25/09/00138</t>
  </si>
  <si>
    <t>28803420-0d9e-4210-973c-44e60c17fd1f</t>
  </si>
  <si>
    <t>40a2b6da-1224-e406-7b33-bed31c6f706b</t>
  </si>
  <si>
    <t>VISTA/24-25/07/00166</t>
  </si>
  <si>
    <t>4397e78a-e410-49f9-89b8-18f3bbeabf47</t>
  </si>
  <si>
    <t>28816937-d203-4aec-a36a-713608f8b8a9</t>
  </si>
  <si>
    <t>VISTA/23-24/10/00069</t>
  </si>
  <si>
    <t>2885289a-1a8c-407c-b842-13292494ebdc</t>
  </si>
  <si>
    <t>3e2fea93-18a8-93d6-164a-73bb3ab8c191</t>
  </si>
  <si>
    <t>VISTA/25-26/05/00152</t>
  </si>
  <si>
    <t>f4ee29e4-6c4d-4f65-8b5e-ce92721c36ac</t>
  </si>
  <si>
    <t>288fdd59-e282-41ab-ba4d-23496555c172</t>
  </si>
  <si>
    <t>a444fc44-8bca-304d-6698-2eae9037323b</t>
  </si>
  <si>
    <t>VISTA/23-24/10/00049</t>
  </si>
  <si>
    <t>4e99e268-4ae1-4512-ab86-632155c082f6</t>
  </si>
  <si>
    <t>28cb2c45-964a-4f99-8b1d-097ffb96ebac</t>
  </si>
  <si>
    <t>VISTA/24-25/12/00087</t>
  </si>
  <si>
    <t>642a7fee-578b-5e34-ab94-e413d63cab33</t>
  </si>
  <si>
    <t>5ea4709c-8062-4a64-8984-6ee517568b75</t>
  </si>
  <si>
    <t>28d625a3-cf28-48df-9f27-c4615ddc2c36</t>
  </si>
  <si>
    <t>ff80850b-f765-b3a1-58f3-071b7cf1a705</t>
  </si>
  <si>
    <t>VISTA/24-25/04/00087</t>
  </si>
  <si>
    <t>fdc7f930-cc59-4827-a7cc-d0afff37e6e6</t>
  </si>
  <si>
    <t>28e049c4-14bc-4744-9aad-b7e8aa0fd58c</t>
  </si>
  <si>
    <t>VISTA/23-24/11/00013</t>
  </si>
  <si>
    <t>28fe2571-337e-4dd1-a909-65edaa6fd27d</t>
  </si>
  <si>
    <t>c1b076a8-104d-57e4-87e1-c00a30c21d29</t>
  </si>
  <si>
    <t>VISTA/25-26/06/00009</t>
  </si>
  <si>
    <t>daf72a75-d234-4c5e-8206-36bd6614babe</t>
  </si>
  <si>
    <t>2905716c-28e8-4610-9ce7-784c4f117124</t>
  </si>
  <si>
    <t>VISTA/24-25/03/00105</t>
  </si>
  <si>
    <t>29161ba9-33dd-406f-8019-4ac54628bec0</t>
  </si>
  <si>
    <t>VISTA/23-24/05/00021</t>
  </si>
  <si>
    <t>29162be5-515b-43cd-9ce2-c8012533fa23</t>
  </si>
  <si>
    <t>VISTA/25-26/03/00144</t>
  </si>
  <si>
    <t>291cfa2a-f83e-47f8-aa82-349f8f364fa3</t>
  </si>
  <si>
    <t>1932ea80-c6eb-874e-eca8-12410fa7a608</t>
  </si>
  <si>
    <t>f060fd98-620b-0d6c-65cd-5090be241589</t>
  </si>
  <si>
    <t>VISTA/24-25/03/00054</t>
  </si>
  <si>
    <t>7ce79ba5-79fe-49c0-9e0a-2ace149ffbd0</t>
  </si>
  <si>
    <t>29219b76-920d-43e4-8c71-445994f288d6</t>
  </si>
  <si>
    <t>VISTA/24-25/11/00012</t>
  </si>
  <si>
    <t>2922cf35-39b8-44fc-bc2b-2cf9ecdbf721</t>
  </si>
  <si>
    <t>VISTA/24-25/03/00106</t>
  </si>
  <si>
    <t>293063ea-f651-4142-9c65-7cba33c6398f</t>
  </si>
  <si>
    <t>VISTA/24-25/07/00065</t>
  </si>
  <si>
    <t>2947792b-919c-4c1d-a7fe-eb5321c4a124</t>
  </si>
  <si>
    <t>VISTA/25-26/08/00150</t>
  </si>
  <si>
    <t>4514d626-9864-572c-4d95-165e89926e0c</t>
  </si>
  <si>
    <t>b3a06fbc-3747-4179-b345-2bac2d163812</t>
  </si>
  <si>
    <t>294cfeb9-60a4-4855-a9cd-63c56c899666</t>
  </si>
  <si>
    <t>VISTA/23-24/11/00011</t>
  </si>
  <si>
    <t>2967c911-22bc-49d5-9c37-510cac4e6a2e</t>
  </si>
  <si>
    <t>8490df60-3137-5590-8517-f882a6cff021</t>
  </si>
  <si>
    <t>VISTA/24-25/02/00078</t>
  </si>
  <si>
    <t>1f3827bb-860c-4240-bad5-714a89a798d7</t>
  </si>
  <si>
    <t>29741933-9afa-45e2-a0e5-c983393b4276</t>
  </si>
  <si>
    <t>VISTA/25-26/08/00068</t>
  </si>
  <si>
    <t>29754fe6-4054-486c-8df5-6b7e563115a5</t>
  </si>
  <si>
    <t>VISTA/25-26/04/00023</t>
  </si>
  <si>
    <t>297d9d51-5885-4a66-aa1e-315f40f10d00</t>
  </si>
  <si>
    <t>VISTA/23-24/03/00037</t>
  </si>
  <si>
    <t>29818455-ad7f-43f6-9f71-a0ba8328fa73</t>
  </si>
  <si>
    <t>VISTA/23-24/03/00128</t>
  </si>
  <si>
    <t>662dbf71-b455-4f65-87d6-caf121586f6b</t>
  </si>
  <si>
    <t>29be4749-3584-444c-bb36-c5f85e30ae91</t>
  </si>
  <si>
    <t>VISTA/24-25/09/00139</t>
  </si>
  <si>
    <t>29be6efc-2def-4345-9403-89f8bbf2074d</t>
  </si>
  <si>
    <t>VISTA/25-26/07/00035</t>
  </si>
  <si>
    <t>29c1412c-dc0b-4f1c-a046-7d80438c7711</t>
  </si>
  <si>
    <t>VISTA/24-25/09/00039</t>
  </si>
  <si>
    <t>29c4911e-5702-43a7-8bbb-c22240208f6d</t>
  </si>
  <si>
    <t>VISTA/25-26/08/00160</t>
  </si>
  <si>
    <t>29c4f2f0-a4d4-4f8d-9a0c-3d826bcd1158</t>
  </si>
  <si>
    <t>918397ce-ad06-ebae-8990-f1b6d2224b4f</t>
  </si>
  <si>
    <t>VISTA/23-24/09/00140</t>
  </si>
  <si>
    <t>4dfe3fd6-1496-41bf-84f6-295089a69529</t>
  </si>
  <si>
    <t>2a0d42f7-fb16-4d44-89e0-940db8af01b3</t>
  </si>
  <si>
    <t>VISTA/25-26/03/00102</t>
  </si>
  <si>
    <t>9ae6a01c-a37b-4aed-858c-91ea566d38ab</t>
  </si>
  <si>
    <t>2a0d55d1-c429-4fa2-a8bd-a949cda5fe55</t>
  </si>
  <si>
    <t>VISTA/23-24/03/00002</t>
  </si>
  <si>
    <t>2a19fc11-c3dc-4446-bf98-9fdd781fecd4</t>
  </si>
  <si>
    <t>5d0395ee-8c95-ce87-f869-9d9b81271a8f</t>
  </si>
  <si>
    <t>VISTA/23-24/07/00087</t>
  </si>
  <si>
    <t>e7b9082d-2b4d-44b2-bdf9-9b0c614e1101</t>
  </si>
  <si>
    <t>2a1aa4be-cb19-4c22-a457-1a0ff5bdfc41</t>
  </si>
  <si>
    <t>VISTA/23-24/02/00079</t>
  </si>
  <si>
    <t>2a22cbaf-786c-40b4-aac5-bcb7c5e681fd</t>
  </si>
  <si>
    <t>VISTA/24-25/12/00083</t>
  </si>
  <si>
    <t>2a3605b9-6eac-4962-97f7-7e01e1f3f949</t>
  </si>
  <si>
    <t>bca70cc4-b2e4-ba57-6dee-d73dd559f02b</t>
  </si>
  <si>
    <t>da32e9b3-c510-5730-b5d0-f155a9b1a3eb</t>
  </si>
  <si>
    <t>VISTA/25-26/10/00070</t>
  </si>
  <si>
    <t>fc73107e-4511-4bb3-af12-aa7c3d874773</t>
  </si>
  <si>
    <t>2a4beafa-aacc-446f-b1b5-f779a316a423</t>
  </si>
  <si>
    <t>209b2e7d-1ecd-5bd0-e15d-1e8b8fa305e3</t>
  </si>
  <si>
    <t>VISTA/24-25/12/00090</t>
  </si>
  <si>
    <t>21806f52-efbc-436b-aad0-36b019026f47</t>
  </si>
  <si>
    <t>2a4c58b7-2f95-40e4-9b7d-07fdeac8a3d7</t>
  </si>
  <si>
    <t>VISTA/25-26/01/00126</t>
  </si>
  <si>
    <t>2a4d0e55-c16c-4292-80b8-47aa27948079</t>
  </si>
  <si>
    <t>6abbb3fc-6494-f5ab-5af6-299b3ddb57ae</t>
  </si>
  <si>
    <t>VISTA/23-24/09/00097</t>
  </si>
  <si>
    <t>493bfaf1-17d0-42bb-b17b-4ed62395522c</t>
  </si>
  <si>
    <t>2a62225e-8c60-42da-b401-557a65a824a6</t>
  </si>
  <si>
    <t>6a27dbe8-a3ad-eec1-88f7-72d628418e27</t>
  </si>
  <si>
    <t>VISTA/25-26/05/00023</t>
  </si>
  <si>
    <t>00146a12-cb97-4344-9cc3-21185f78e2be</t>
  </si>
  <si>
    <t>2a65dc7f-b3ab-403d-86bd-8225c73b5b61</t>
  </si>
  <si>
    <t>VISTA/25-26/11/00060</t>
  </si>
  <si>
    <t>2a675e6a-561e-4843-b166-0eea3f398c21</t>
  </si>
  <si>
    <t>VISTA/23-24/06/00082</t>
  </si>
  <si>
    <t>2a6d8f92-e7ad-405f-8d12-a7cad007bdd2</t>
  </si>
  <si>
    <t>VISTA/25-26/07/00011</t>
  </si>
  <si>
    <t>2a73fd1d-2d7e-4574-ad24-9df7605f3e23</t>
  </si>
  <si>
    <t>b31625ab-8292-0710-db3b-6fddb36a46a7</t>
  </si>
  <si>
    <t>VISTA/23-24/04/00121</t>
  </si>
  <si>
    <t>f822df0d-358b-4c99-ad7d-cdcc6e375454</t>
  </si>
  <si>
    <t>2a740d3e-7bf4-43ec-9bdf-941af8421f1b</t>
  </si>
  <si>
    <t>VISTA/25-26/07/00133</t>
  </si>
  <si>
    <t>ae96d118-0440-4762-bcd4-9ab8177a9d04</t>
  </si>
  <si>
    <t>2a92a409-053d-42e1-a13e-47efd2ff1e33</t>
  </si>
  <si>
    <t>VISTA/23-24/03/00135</t>
  </si>
  <si>
    <t>2aba4932-7c18-42b7-a266-39e089b2a39c</t>
  </si>
  <si>
    <t>9653a402-ff75-bbdf-8cc6-1cb0ca01f233</t>
  </si>
  <si>
    <t>VISTA/25-26/11/00081</t>
  </si>
  <si>
    <t>81f71080-dac7-40e9-bb6b-3526cdd47015</t>
  </si>
  <si>
    <t>2ac43ed0-2d4a-4c84-a9af-19abbd6dfc4e</t>
  </si>
  <si>
    <t>be91915d-edd2-04f3-15af-9a0d8c70881a</t>
  </si>
  <si>
    <t>VISTA/25-26/06/00018</t>
  </si>
  <si>
    <t>311825bd-1639-4d90-9a9f-a7fc800d86fa</t>
  </si>
  <si>
    <t>2acc6b3e-13a3-4bab-99d7-bf68cac8a9a3</t>
  </si>
  <si>
    <t>VISTA/23-24/07/00118</t>
  </si>
  <si>
    <t>2ad45a82-b20c-4742-9f3e-a2d084e3a396</t>
  </si>
  <si>
    <t>VISTA/25-26/02/00035</t>
  </si>
  <si>
    <t>959010dc-2b21-4db0-bbcc-902c491be61d</t>
  </si>
  <si>
    <t>2adc9fd5-5e98-4673-bca2-8154e2e966df</t>
  </si>
  <si>
    <t>VISTA/25-26/02/00109</t>
  </si>
  <si>
    <t>2ae65d30-ed48-44ff-a2e8-983dc1dac5de</t>
  </si>
  <si>
    <t>VISTA/24-25/04/00022</t>
  </si>
  <si>
    <t>2ae951df-3a44-4f49-a690-095d1da28de6</t>
  </si>
  <si>
    <t>VISTA/23-24/11/00086</t>
  </si>
  <si>
    <t>6475a997-0ace-47be-b0b2-03ed67dc3ca5</t>
  </si>
  <si>
    <t>2aeab84c-afe3-4047-bce8-b9522b5dc53c</t>
  </si>
  <si>
    <t>VISTA/25-26/04/00046</t>
  </si>
  <si>
    <t>2b118895-cbc9-45d7-baee-ce255ecdd288</t>
  </si>
  <si>
    <t>VISTA/23-24/02/00119</t>
  </si>
  <si>
    <t>2b267578-dee1-466d-a600-245ca73ba350</t>
  </si>
  <si>
    <t>VISTA/23-24/02/00027</t>
  </si>
  <si>
    <t>2b292043-50dd-4b1f-bad7-d43c120f87de</t>
  </si>
  <si>
    <t>VISTA/24-25/04/00131</t>
  </si>
  <si>
    <t>2b3008cd-c4cb-43a7-8ada-a012d09496f1</t>
  </si>
  <si>
    <t>VISTA/25-26/02/00168</t>
  </si>
  <si>
    <t>2b387b89-5735-4987-b2c1-bce017025726</t>
  </si>
  <si>
    <t>VISTA/24-25/02/00172</t>
  </si>
  <si>
    <t>2b3a1abb-4397-4348-9ede-d5457c25ae60</t>
  </si>
  <si>
    <t>VISTA/23-24/09/00015</t>
  </si>
  <si>
    <t>2b4849f1-d7b1-4476-9a75-afaef891db75</t>
  </si>
  <si>
    <t>VISTA/24-25/04/00075</t>
  </si>
  <si>
    <t>2b52ddb6-25cf-4abe-bcf0-1b63bc55cf05</t>
  </si>
  <si>
    <t>2371838e-ccdb-787c-4fcf-71f0be68084b</t>
  </si>
  <si>
    <t>VISTA/25-26/05/00084</t>
  </si>
  <si>
    <t>04ee0754-17c8-4edc-a0c1-b1c000e6b2ce</t>
  </si>
  <si>
    <t>2b533e41-560d-46ac-9b03-11d8ef8af7ac</t>
  </si>
  <si>
    <t>VISTA/23-24/10/00015</t>
  </si>
  <si>
    <t>2b908283-682c-40e6-804a-b516b5e03b0b</t>
  </si>
  <si>
    <t>d225973a-f437-d98e-4e24-0fb32a7bfbe8</t>
  </si>
  <si>
    <t>VISTA/25-26/03/00058</t>
  </si>
  <si>
    <t>0eaaeaef-9e94-4d72-ab6c-6f4fa8a5eb26</t>
  </si>
  <si>
    <t>2b988c18-392c-4c97-9608-a2e30ae7039f</t>
  </si>
  <si>
    <t>VISTA/23-24/06/00088</t>
  </si>
  <si>
    <t>2ba8e28e-b8cc-4858-a3a6-cf9626ad6b57</t>
  </si>
  <si>
    <t>VISTA/25-26/01/00106</t>
  </si>
  <si>
    <t>2baead18-0dec-4032-9fe7-3b492406ebac</t>
  </si>
  <si>
    <t>VISTA/24-25/07/00015</t>
  </si>
  <si>
    <t>2bb02c8e-2bab-4513-890a-19417d582556</t>
  </si>
  <si>
    <t>VISTA/23-24/11/00102</t>
  </si>
  <si>
    <t>2bc48b6b-b136-4f9e-b9f1-6d7dc6428507</t>
  </si>
  <si>
    <t>VISTA/23-24/02/00128</t>
  </si>
  <si>
    <t>2bcdf9ea-4279-4e9f-87df-d2c0c81cd09c</t>
  </si>
  <si>
    <t>VISTA/24-25/11/00050</t>
  </si>
  <si>
    <t>2bd096fd-8f52-461c-8787-c95d5faaab9a</t>
  </si>
  <si>
    <t>VISTA/24-25/05/00079</t>
  </si>
  <si>
    <t>2bd0f03f-1d8c-4617-b0a1-b7c15789f3e4</t>
  </si>
  <si>
    <t>VISTA/25-26/08/00126</t>
  </si>
  <si>
    <t>2bd9ce2b-2cb0-4502-809e-856389798ff2</t>
  </si>
  <si>
    <t>4767b29c-fde2-16bf-4b29-9e8578a3b33f</t>
  </si>
  <si>
    <t>VISTA/24-25/02/00021</t>
  </si>
  <si>
    <t>6bbf10b2-fdb1-4ed1-ae55-813b503b48f9</t>
  </si>
  <si>
    <t>2bf22f64-04de-4cac-b159-50bcbd13ab0a</t>
  </si>
  <si>
    <t>VISTA/24-25/07/00167</t>
  </si>
  <si>
    <t>2bf42ea4-0bb5-44ee-8c97-cae6cb79f14a</t>
  </si>
  <si>
    <t>VISTA/24-25/11/00128</t>
  </si>
  <si>
    <t>2c1308fb-66d8-4eab-b51a-1d349dfab5cb</t>
  </si>
  <si>
    <t>VISTA/23-24/01/00107</t>
  </si>
  <si>
    <t>2c16f33e-ca5a-4634-b04f-4861245064c6</t>
  </si>
  <si>
    <t>c7043cdc-7d93-631c-2d70-342c413fc747</t>
  </si>
  <si>
    <t>VISTA/24-25/07/00140</t>
  </si>
  <si>
    <t>e18db186-e90f-48ab-80d6-0f83328bc7d0</t>
  </si>
  <si>
    <t>2c1a0f86-6cec-445e-b872-4560fbce9ba1</t>
  </si>
  <si>
    <t>257579ca-bef0-99b8-f916-e518891ffdab</t>
  </si>
  <si>
    <t>VISTA/24-25/09/00100</t>
  </si>
  <si>
    <t>14ec7431-95a9-40c9-b35f-afa87c3bd8fc</t>
  </si>
  <si>
    <t>2c1e7e20-ea4b-464e-9b9d-6847868a9ce9</t>
  </si>
  <si>
    <t>VISTA/23-24/10/00067</t>
  </si>
  <si>
    <t>2c1ff024-19c9-40e1-8c7b-d01ac4041685</t>
  </si>
  <si>
    <t>VISTA/25-26/10/00100</t>
  </si>
  <si>
    <t>2c33c1a8-35cc-432a-99e9-1d4cd5fa1ddd</t>
  </si>
  <si>
    <t>VISTA/25-26/09/00094</t>
  </si>
  <si>
    <t>2c3aaa37-1f68-4aa7-a532-cb581a689d6a</t>
  </si>
  <si>
    <t>03532b88-a44b-5756-ef1e-19ee65a12ddb</t>
  </si>
  <si>
    <t>VISTA/23-24/05/00054</t>
  </si>
  <si>
    <t>d96c536b-52f7-45c3-ab6e-4424d724f30c</t>
  </si>
  <si>
    <t>2c3c88a2-9ce4-410d-ae26-f3f4df073d94</t>
  </si>
  <si>
    <t>VISTA/25-26/04/00005</t>
  </si>
  <si>
    <t>eb87b8a3-14da-484d-b2d3-af02f6765739</t>
  </si>
  <si>
    <t>2c49ed54-af38-4b52-a5c2-d538e5f3300c</t>
  </si>
  <si>
    <t>9144ef75-92d7-5536-2219-5449d9012112</t>
  </si>
  <si>
    <t>VISTA/24-25/08/00162</t>
  </si>
  <si>
    <t>0c2a6fee-350f-4f38-9514-2da36a652a15</t>
  </si>
  <si>
    <t>2c4ac0f5-80f4-4408-8686-d73552acc82a</t>
  </si>
  <si>
    <t>b66b4f8d-d766-062b-7245-0434e16a513b</t>
  </si>
  <si>
    <t>VISTA/24-25/12/00093</t>
  </si>
  <si>
    <t>68eca912-7b7a-4d76-915a-45c78963740c</t>
  </si>
  <si>
    <t>2c53083e-2bec-42dd-a3f2-c708cadf70dc</t>
  </si>
  <si>
    <t>VISTA/24-25/08/00002</t>
  </si>
  <si>
    <t>2c58f2e4-a6a9-4447-bf1b-55c8d9ede8b8</t>
  </si>
  <si>
    <t>582e981e-2ece-6283-2b74-7bf27c6e9d13</t>
  </si>
  <si>
    <t>VISTA/23-24/01/00072</t>
  </si>
  <si>
    <t>332b409b-9964-4d14-afd7-d6b8d6ce6fcb</t>
  </si>
  <si>
    <t>2c63f6fb-3b6b-4a46-9956-c270b467faf8</t>
  </si>
  <si>
    <t>25d08204-bdeb-ff7d-463f-3da9fc06d784</t>
  </si>
  <si>
    <t>VISTA/23-24/10/00130</t>
  </si>
  <si>
    <t>8a9625a2-0250-4dbc-b8f9-a6309fa3b6a6</t>
  </si>
  <si>
    <t>2c6dc62c-8960-4b11-ab16-7d446b89c460</t>
  </si>
  <si>
    <t>VISTA/23-24/10/00097</t>
  </si>
  <si>
    <t>2c7a749b-c403-4777-948a-52fc05ab3d07</t>
  </si>
  <si>
    <t>VISTA/24-25/07/00134</t>
  </si>
  <si>
    <t>2c829ac9-2560-40e1-b33f-b21e0deb7388</t>
  </si>
  <si>
    <t>74425108-c069-c2a3-c3eb-b19cde49ac2a</t>
  </si>
  <si>
    <t>VISTA/23-24/09/00020</t>
  </si>
  <si>
    <t>4afeb9db-d6f9-41e9-8082-bffccb1d82ea</t>
  </si>
  <si>
    <t>2c83d09c-3138-49fd-86d4-4e43c2b21557</t>
  </si>
  <si>
    <t>3e50af3d-452f-d098-b3bc-3c2a64576d55</t>
  </si>
  <si>
    <t>VISTA/25-26/09/00120</t>
  </si>
  <si>
    <t>6eae3c53-9212-4814-b991-b284ea8da158</t>
  </si>
  <si>
    <t>2c8a0f22-b2d3-427c-9bf7-d3b1aa297998</t>
  </si>
  <si>
    <t>VISTA/24-25/03/00013</t>
  </si>
  <si>
    <t>2ca4caf7-62fa-4886-953d-c832bf5fd6f2</t>
  </si>
  <si>
    <t>VISTA/25-26/04/00170</t>
  </si>
  <si>
    <t>2cacfc33-6848-444c-af80-6c8c6d75a244</t>
  </si>
  <si>
    <t>VISTA/25-26/07/00053</t>
  </si>
  <si>
    <t>2cb852e2-6ea1-4864-aada-81edf9dd07c8</t>
  </si>
  <si>
    <t>VISTA/23-24/10/00004</t>
  </si>
  <si>
    <t>2cb8c1b8-bd06-428e-83b8-723803db00b7</t>
  </si>
  <si>
    <t>VISTA/24-25/12/00036</t>
  </si>
  <si>
    <t>2cc3b0cb-afb5-4c3c-a96c-570f86cd7a4a</t>
  </si>
  <si>
    <t>VISTA/24-25/02/00149</t>
  </si>
  <si>
    <t>2cdc08a6-f48d-4163-94eb-f5a30f1113bf</t>
  </si>
  <si>
    <t>618f174c-7c45-cb54-907b-cacc78483918</t>
  </si>
  <si>
    <t>VISTA/25-26/03/00046</t>
  </si>
  <si>
    <t>19cc5bbe-1012-4cbe-bea4-9ed7f1aa163e</t>
  </si>
  <si>
    <t>2cdd2f17-9165-47cd-bd20-dfd66f86d867</t>
  </si>
  <si>
    <t>VISTA/24-25/11/00024</t>
  </si>
  <si>
    <t>2ce73265-cf15-4c80-a23d-dc473bf40403</t>
  </si>
  <si>
    <t>VISTA/24-25/03/00020</t>
  </si>
  <si>
    <t>2ce7bcb1-913e-43ea-a7f4-639c77c7e7a0</t>
  </si>
  <si>
    <t>VISTA/24-25/12/00042</t>
  </si>
  <si>
    <t>2d17e3a4-a7d2-4dbe-948a-636460589baf</t>
  </si>
  <si>
    <t>VISTA/25-26/12/00093</t>
  </si>
  <si>
    <t>2d24b05c-85db-4da8-96e8-18024d598391</t>
  </si>
  <si>
    <t>a83c1af9-decf-48ef-8576-c97d8b3ca11b</t>
  </si>
  <si>
    <t>VISTA/25-26/08/00155</t>
  </si>
  <si>
    <t>35f09de9-4fca-40ec-9b64-d79630bafd60</t>
  </si>
  <si>
    <t>2d311bc2-871b-4140-914b-a4cda71f7fd1</t>
  </si>
  <si>
    <t>VISTA/25-26/02/00094</t>
  </si>
  <si>
    <t>2d373cbd-6291-46a8-b31f-4cace8816be1</t>
  </si>
  <si>
    <t>VISTA/25-26/04/00069</t>
  </si>
  <si>
    <t>2d3efb25-2e70-4c83-a159-85968d4c6864</t>
  </si>
  <si>
    <t>25aa0362-c4dd-16cd-169e-1e9f819ec83b</t>
  </si>
  <si>
    <t>43a9bdbb-3395-d921-f3e4-2c43057aa600</t>
  </si>
  <si>
    <t>VISTA/25-26/09/00122</t>
  </si>
  <si>
    <t>668a42a5-32bc-4a00-af80-c060fecaeb03</t>
  </si>
  <si>
    <t>2d405da8-4cb4-423e-baa6-f8f1c5e0c2d4</t>
  </si>
  <si>
    <t>VISTA/24-25/03/00182</t>
  </si>
  <si>
    <t>2d42866d-3b70-45ec-8934-59a63b8339c3</t>
  </si>
  <si>
    <t>VISTA/23-24/01/00068</t>
  </si>
  <si>
    <t>2d53fb0e-da6d-4f90-a6fa-0778d6698711</t>
  </si>
  <si>
    <t>77bef647-c1d3-a381-aa37-fc37c1e0d475</t>
  </si>
  <si>
    <t>VISTA/23-24/08/00032</t>
  </si>
  <si>
    <t>4f9f8094-514c-4f81-b9ca-2c6d968d744d</t>
  </si>
  <si>
    <t>2d78db42-1c20-4f69-aec0-07371144d8de</t>
  </si>
  <si>
    <t>ba90613b-fe14-4fa4-d646-199878d3f058</t>
  </si>
  <si>
    <t>VISTA/25-26/03/00026</t>
  </si>
  <si>
    <t>9c29f798-675e-422a-b4fa-e91d17f84eb4</t>
  </si>
  <si>
    <t>2d838853-f77d-4ecd-b601-98436e2030ff</t>
  </si>
  <si>
    <t>VISTA/23-24/09/00085</t>
  </si>
  <si>
    <t>2d86517a-4d8f-4a95-9d83-6447a6725cd8</t>
  </si>
  <si>
    <t>VISTA/25-26/06/00044</t>
  </si>
  <si>
    <t>2d9416eb-b5c3-4501-9491-221afbdf40a7</t>
  </si>
  <si>
    <t>VISTA/23-24/12/00121</t>
  </si>
  <si>
    <t>2d9d559c-5f1d-47a5-b7f7-5c8ca547d69a</t>
  </si>
  <si>
    <t>VISTA/24-25/05/00118</t>
  </si>
  <si>
    <t>2db7e167-0033-456f-8c7f-37fac2fa8019</t>
  </si>
  <si>
    <t>VISTA/24-25/02/00131</t>
  </si>
  <si>
    <t>2dbffab4-528c-4acb-9bd2-823b1d56cde2</t>
  </si>
  <si>
    <t>6c99dfb1-b264-def6-69ae-e4bfde80c152</t>
  </si>
  <si>
    <t>VISTA/23-24/04/00063</t>
  </si>
  <si>
    <t>3b9f9edd-8bd5-416c-bf7f-9d0da8807d71</t>
  </si>
  <si>
    <t>2dcb4fce-4183-4c50-8c82-278f132a45fa</t>
  </si>
  <si>
    <t>VISTA/23-24/05/00095</t>
  </si>
  <si>
    <t>2dcc1677-d747-4659-a5bc-6dfd84400247</t>
  </si>
  <si>
    <t>VISTA/23-24/03/00086</t>
  </si>
  <si>
    <t>2dd0cca7-1461-4655-a0a8-e8ce4bf2449f</t>
  </si>
  <si>
    <t>VISTA/25-26/04/00161</t>
  </si>
  <si>
    <t>2ddba7a8-bd01-4fe6-92ca-e08907de1701</t>
  </si>
  <si>
    <t>VISTA/25-26/09/00051</t>
  </si>
  <si>
    <t>2ddc52c7-cd3e-4443-b081-e3eb2a915cbd</t>
  </si>
  <si>
    <t>VISTA/25-26/02/00139</t>
  </si>
  <si>
    <t>2dea878c-a6b1-494b-9456-a3264c05182b</t>
  </si>
  <si>
    <t>VISTA/23-24/01/00019</t>
  </si>
  <si>
    <t>2dee4a27-2453-4e50-8d71-a5cb53008625</t>
  </si>
  <si>
    <t>3f1cffa7-f19d-26f8-f9fb-1d746c3e5897</t>
  </si>
  <si>
    <t>VISTA/24-25/09/00134</t>
  </si>
  <si>
    <t>5a0db36f-c6e8-4fab-ab76-f9ab42b23e3c</t>
  </si>
  <si>
    <t>2df9dd15-b626-4fd2-8286-bcdd90e8ba19</t>
  </si>
  <si>
    <t>VISTA/24-25/01/00035</t>
  </si>
  <si>
    <t>2dff0e34-186e-45d1-b985-64866cf0c85d</t>
  </si>
  <si>
    <t>VISTA/23-24/10/00140</t>
  </si>
  <si>
    <t>2e0192e6-ab5b-413e-9c0c-fe71db614ed0</t>
  </si>
  <si>
    <t>50605d3e-e2a0-7772-8450-a4081281c9ef</t>
  </si>
  <si>
    <t>VISTA/23-24/05/00080</t>
  </si>
  <si>
    <t>2cf5adb8-1171-4eb4-b45b-825e324e1c58</t>
  </si>
  <si>
    <t>2e0bf1d6-c40d-420a-a0ff-5125df4edb04</t>
  </si>
  <si>
    <t>VISTA/23-24/12/00012</t>
  </si>
  <si>
    <t>2e1683e0-cb14-4a84-b523-8c8d28a28389</t>
  </si>
  <si>
    <t>VISTA/23-24/08/00122</t>
  </si>
  <si>
    <t>2e2eedb4-b273-4183-a55c-350d1af45421</t>
  </si>
  <si>
    <t>8312adc3-ca9c-bf87-0e30-9144f4319bdd</t>
  </si>
  <si>
    <t>VISTA/24-25/10/00026</t>
  </si>
  <si>
    <t>8e4074c3-c4f7-4999-bcaa-03c2a94abafc</t>
  </si>
  <si>
    <t>2e33190e-75ed-47e4-9240-463702054d02</t>
  </si>
  <si>
    <t>VISTA/24-25/08/00019</t>
  </si>
  <si>
    <t>2e34b546-2e8e-426d-aced-934fef3bb650</t>
  </si>
  <si>
    <t>dfe72882-2923-e759-ab37-45a4f6c5f1c7</t>
  </si>
  <si>
    <t>VISTA/25-26/08/00052</t>
  </si>
  <si>
    <t>4fac063c-5430-4b03-984d-ddede60e9cee</t>
  </si>
  <si>
    <t>2e3782e5-105b-438d-9c3b-ae5062e23921</t>
  </si>
  <si>
    <t>VISTA/24-25/08/00046</t>
  </si>
  <si>
    <t>2e42bbc4-2723-47e6-b306-122e9161a5bd</t>
  </si>
  <si>
    <t>VISTA/23-24/05/00070</t>
  </si>
  <si>
    <t>2e4a0227-b9e0-4562-ad42-731004830b82</t>
  </si>
  <si>
    <t>VISTA/23-24/03/00008</t>
  </si>
  <si>
    <t>2e4c19b1-a18a-4336-a6f4-5ee5ed302894</t>
  </si>
  <si>
    <t>VISTA/24-25/06/00053</t>
  </si>
  <si>
    <t>2e5fac83-2001-4174-8933-04f578de8d3f</t>
  </si>
  <si>
    <t>VISTA/24-25/11/00146</t>
  </si>
  <si>
    <t>2e609f15-86eb-42e5-a886-9fa2144939e1</t>
  </si>
  <si>
    <t>VISTA/23-24/05/00055</t>
  </si>
  <si>
    <t>2e615bae-b63b-4755-ad9a-3a134ec095d7</t>
  </si>
  <si>
    <t>VISTA/25-26/11/00093</t>
  </si>
  <si>
    <t>2e61f1ed-bb4e-422b-b731-8fe39c3cbbac</t>
  </si>
  <si>
    <t>VISTA/24-25/09/00060</t>
  </si>
  <si>
    <t>2e6c6e08-8ede-4da1-a61c-44ca6db9c3cf</t>
  </si>
  <si>
    <t>VISTA/25-26/11/00096</t>
  </si>
  <si>
    <t>2e7fb052-95a0-4565-b8e7-6c565716f19b</t>
  </si>
  <si>
    <t>VISTA/25-26/11/00094</t>
  </si>
  <si>
    <t>2e801a9a-dfd3-4e74-8a5a-3f6c37e9b10b</t>
  </si>
  <si>
    <t>VISTA/25-26/08/00077</t>
  </si>
  <si>
    <t>fad9c620-d9d5-479c-981d-4bc0521c94bb</t>
  </si>
  <si>
    <t>2e8409e4-9932-4f2b-83fa-a7c25b49f594</t>
  </si>
  <si>
    <t>VISTA/23-24/10/00086</t>
  </si>
  <si>
    <t>2e8e2923-b7d6-40bb-8523-8c86b2fe6cc5</t>
  </si>
  <si>
    <t>VISTA/25-26/11/00172</t>
  </si>
  <si>
    <t>2e91516e-7456-4715-80a1-8a7870870490</t>
  </si>
  <si>
    <t>dabf3ee7-61b9-6f77-6fd4-fc271e6fa397</t>
  </si>
  <si>
    <t>VISTA/23-24/05/00037</t>
  </si>
  <si>
    <t>677998dd-ed5b-48fe-a19d-27e5fb278729</t>
  </si>
  <si>
    <t>2eb6221b-a076-495c-bf0b-780984a46a03</t>
  </si>
  <si>
    <t>VISTA/23-24/02/00096</t>
  </si>
  <si>
    <t>2eb9b2e8-8f0e-487f-8255-3c35c2707d34</t>
  </si>
  <si>
    <t>VISTA/25-26/12/00057</t>
  </si>
  <si>
    <t>2eba49e0-9819-455a-bcc0-dee155398e93</t>
  </si>
  <si>
    <t>VISTA/23-24/08/00049</t>
  </si>
  <si>
    <t>2ebd6e7c-8df3-42b7-9a14-d521f858cb38</t>
  </si>
  <si>
    <t>VISTA/25-26/11/00071</t>
  </si>
  <si>
    <t>2ebde2e5-a498-4da0-840c-22e50191a50f</t>
  </si>
  <si>
    <t>VISTA/25-26/04/00088</t>
  </si>
  <si>
    <t>2ec0526d-c0dc-4267-b90b-5e5213623869</t>
  </si>
  <si>
    <t>7076f26b-5297-bb18-64d7-ba48dd2e64b2</t>
  </si>
  <si>
    <t>VISTA/25-26/06/00129</t>
  </si>
  <si>
    <t>6fcb602b-fe97-43aa-a191-4ce78f19cfa3</t>
  </si>
  <si>
    <t>2ec28bb2-b7e7-4bfa-9a43-1780d8915791</t>
  </si>
  <si>
    <t>4bdca5eb-f197-a87d-d26a-c63a9b3298a1</t>
  </si>
  <si>
    <t>VISTA/25-26/10/00108</t>
  </si>
  <si>
    <t>344e766d-803d-41b0-9ead-19b02ad20786</t>
  </si>
  <si>
    <t>2ee35169-ad72-4838-a70d-ea9aa6e6744f</t>
  </si>
  <si>
    <t>VISTA/23-24/05/00056</t>
  </si>
  <si>
    <t>2ee6497a-84d8-44a1-9788-02267d3c8bb8</t>
  </si>
  <si>
    <t>VISTA/24-25/02/00164</t>
  </si>
  <si>
    <t>d6ff5050-d218-472d-8629-1e322818167d</t>
  </si>
  <si>
    <t>2eea8232-25f3-4d93-aac9-b78b3f193cd9</t>
  </si>
  <si>
    <t>d167a28c-1755-6bbc-04ce-5bc1920c8322</t>
  </si>
  <si>
    <t>VISTA/23-24/10/00029</t>
  </si>
  <si>
    <t>cb58257c-05da-4740-9e71-a5571f113c54</t>
  </si>
  <si>
    <t>2eecfb65-27f4-401a-9ebc-8dc482497819</t>
  </si>
  <si>
    <t>bdc0ce78-4229-0817-69bf-519ad5936b8e</t>
  </si>
  <si>
    <t>VISTA/25-26/05/00174</t>
  </si>
  <si>
    <t>0dad4959-5b40-4eea-ba8e-9b5a3fafae1e</t>
  </si>
  <si>
    <t>2ef771d9-a33e-4f5b-aa31-42937c5ebea0</t>
  </si>
  <si>
    <t>VISTA/23-24/11/00109</t>
  </si>
  <si>
    <t>848caf4f-f138-4018-bd9a-5af14f58bbc4</t>
  </si>
  <si>
    <t>2effb7f0-cd2b-4267-9ff0-81651c6ad2c3</t>
  </si>
  <si>
    <t>2d24b7c1-6556-8eb5-73d6-3ed3913e6d40</t>
  </si>
  <si>
    <t>VISTA/25-26/10/00029</t>
  </si>
  <si>
    <t>cfafc812-f1cb-4018-be15-ee702308c132</t>
  </si>
  <si>
    <t>2f0fa27e-682d-421d-bf3e-e5077a63b675</t>
  </si>
  <si>
    <t>2ac29dfd-418d-441f-877a-2a980e43ca16</t>
  </si>
  <si>
    <t>VISTA/24-25/08/00048</t>
  </si>
  <si>
    <t>00e85150-3d75-455c-90be-dca4be928e2c</t>
  </si>
  <si>
    <t>2f14bd84-b522-4284-8d7c-3e3a248fc8de</t>
  </si>
  <si>
    <t>VISTA/23-24/05/00065</t>
  </si>
  <si>
    <t>2f155f6d-afa6-47cf-8f38-968a814912e3</t>
  </si>
  <si>
    <t>VISTA/24-25/08/00075</t>
  </si>
  <si>
    <t>2f16d478-e06e-47d2-bb57-aea3a72341ff</t>
  </si>
  <si>
    <t>VISTA/24-25/08/00065</t>
  </si>
  <si>
    <t>2f1e5158-69cb-4e6c-aa38-db68ee9270bd</t>
  </si>
  <si>
    <t>VISTA/24-25/11/00039</t>
  </si>
  <si>
    <t>2f2aed7a-3899-4006-90b4-7b5b55cc97fd</t>
  </si>
  <si>
    <t>VISTA/24-25/01/00147</t>
  </si>
  <si>
    <t>2f3caf0c-9d8c-430f-a327-01c585add3f0</t>
  </si>
  <si>
    <t>VISTA/23-24/02/00020</t>
  </si>
  <si>
    <t>2f41550a-3111-4390-b598-1954f1b223de</t>
  </si>
  <si>
    <t>VISTA/24-25/01/00171</t>
  </si>
  <si>
    <t>2f6f1c0e-1324-46da-94d1-2810d647c70a</t>
  </si>
  <si>
    <t>VISTA/23-24/11/00131</t>
  </si>
  <si>
    <t>58be17e4-d9ea-4d43-bf9e-e28c1fe5fec1</t>
  </si>
  <si>
    <t>2f70b8da-78eb-4561-a5dd-accc8c85d1e8</t>
  </si>
  <si>
    <t>VISTA/25-26/05/00009</t>
  </si>
  <si>
    <t>2f721059-f8a2-49fd-b815-250e1753766a</t>
  </si>
  <si>
    <t>e233ae7e-605b-92bf-31a6-0378b74a09fd</t>
  </si>
  <si>
    <t>VISTA/24-25/09/00012</t>
  </si>
  <si>
    <t>f7f50c4c-4d0e-4e95-b2f6-fb00fdcf69d8</t>
  </si>
  <si>
    <t>2f8fb264-e18b-4327-98e1-17f86f4b27df</t>
  </si>
  <si>
    <t>VISTA/24-25/08/00161</t>
  </si>
  <si>
    <t>2f96a776-30e0-46bf-9705-7b5fbeb015cf</t>
  </si>
  <si>
    <t>VISTA/25-26/07/00081</t>
  </si>
  <si>
    <t>2fbeef36-df8b-4884-9f2d-fcd6a26280ec</t>
  </si>
  <si>
    <t>VISTA/24-25/02/00049</t>
  </si>
  <si>
    <t>2fc007f6-fde0-4c34-91d2-0bfa6fcb075f</t>
  </si>
  <si>
    <t>VISTA/25-26/08/00028</t>
  </si>
  <si>
    <t>2fc2458d-b081-41b3-bb41-3eba9d767e08</t>
  </si>
  <si>
    <t>f4db5e33-d3d1-c088-34b8-a063d3245918</t>
  </si>
  <si>
    <t>VISTA/24-25/06/00067</t>
  </si>
  <si>
    <t>8785933b-d7db-45ce-8753-21f7273ced44</t>
  </si>
  <si>
    <t>2fc2d933-d5af-47b8-af66-8bd2d9623a41</t>
  </si>
  <si>
    <t>VISTA/25-26/04/00179</t>
  </si>
  <si>
    <t>2fcaccb0-daa3-4178-baef-28fc2e9259c3</t>
  </si>
  <si>
    <t>VISTA/24-25/04/00118</t>
  </si>
  <si>
    <t>2fcb5466-c59f-4e0f-8619-5a7d6c4776c0</t>
  </si>
  <si>
    <t>60164d2f-4db0-ba40-db9a-7f0847f7c40e</t>
  </si>
  <si>
    <t>VISTA/24-25/10/00151</t>
  </si>
  <si>
    <t>2026-03-24 16:50:43.97769+00</t>
  </si>
  <si>
    <t>7fbb45b3-c667-4029-8cc7-f4587a3f9901</t>
  </si>
  <si>
    <t>2fcb8706-4626-482e-a24c-4cddfa7517be</t>
  </si>
  <si>
    <t>VISTA/24-25/07/00073</t>
  </si>
  <si>
    <t>2fd0dc7c-efa7-4972-91dc-13b7ee0275aa</t>
  </si>
  <si>
    <t>VISTA/25-26/01/00128</t>
  </si>
  <si>
    <t>2fd53b75-a0f7-4342-a9fa-190913391d1b</t>
  </si>
  <si>
    <t>VISTA/23-24/03/00050</t>
  </si>
  <si>
    <t>2febbacc-2c1c-45fe-b34b-cd3ce1985837</t>
  </si>
  <si>
    <t>VISTA/24-25/11/00015</t>
  </si>
  <si>
    <t>2fec2d2d-677c-43ed-8731-768e0db1de22</t>
  </si>
  <si>
    <t>VISTA/25-26/01/00040</t>
  </si>
  <si>
    <t>2ff15858-7f95-411d-8807-3e1553539b57</t>
  </si>
  <si>
    <t>VISTA/23-24/03/00122</t>
  </si>
  <si>
    <t>2ff22ed7-40e5-43fe-b4e6-88c44bd3f5b1</t>
  </si>
  <si>
    <t>414e0bde-7a49-1083-4e22-1fa3dca1b3c6</t>
  </si>
  <si>
    <t>VISTA/25-26/08/00090</t>
  </si>
  <si>
    <t>86bd0990-56e2-4bc9-97d0-f4794c3ea567</t>
  </si>
  <si>
    <t>2ff5e16d-c96f-46f6-9fe3-145ab4fa4537</t>
  </si>
  <si>
    <t>VISTA/24-25/06/00096</t>
  </si>
  <si>
    <t>301d04e5-dd95-4c7e-90ed-07f60667c3f5</t>
  </si>
  <si>
    <t>VISTA/24-25/08/00111</t>
  </si>
  <si>
    <t>3046dd91-121c-41a4-859c-35f3e447e892</t>
  </si>
  <si>
    <t>5bd8ae9b-1819-e5c4-2504-df469edfcc55</t>
  </si>
  <si>
    <t>VISTA/24-25/09/00071</t>
  </si>
  <si>
    <t>4933134e-7b7f-4653-9897-243b6ffb0ec5</t>
  </si>
  <si>
    <t>3052bf04-2ad0-4a38-877e-f276d8961a6b</t>
  </si>
  <si>
    <t>VISTA/24-25/01/00158</t>
  </si>
  <si>
    <t>3058542a-b94e-4b8b-ae4e-0381965bc298</t>
  </si>
  <si>
    <t>VISTA/25-26/10/00079</t>
  </si>
  <si>
    <t>305dd560-4fdf-4382-9822-227f921cb6c6</t>
  </si>
  <si>
    <t>VISTA/24-25/06/00042</t>
  </si>
  <si>
    <t>307a96f7-9efb-40bc-8a7d-7c2b2f2e326c</t>
  </si>
  <si>
    <t>VISTA/25-26/03/00133</t>
  </si>
  <si>
    <t>307d6b83-2fc8-446e-a0f3-5d311773da51</t>
  </si>
  <si>
    <t>VISTA/23-24/05/00076</t>
  </si>
  <si>
    <t>30813dd5-64dc-4742-ac0a-b3806d533db8</t>
  </si>
  <si>
    <t>f50bb3e2-c8d0-59ce-baaf-017ad9240186</t>
  </si>
  <si>
    <t>VISTA/25-26/04/00128</t>
  </si>
  <si>
    <t>1cacd6fd-9817-46af-9577-9c4b39a706da</t>
  </si>
  <si>
    <t>3086812c-a327-4ecf-92ad-daf851908cfc</t>
  </si>
  <si>
    <t>VISTA/24-25/08/00018</t>
  </si>
  <si>
    <t>30a96e65-2446-4fb0-8857-c01045fdabe2</t>
  </si>
  <si>
    <t>VISTA/23-24/07/00108</t>
  </si>
  <si>
    <t>30ac5893-babe-4d78-9d6a-0ca09c4ea5b7</t>
  </si>
  <si>
    <t>VISTA/25-26/08/00001</t>
  </si>
  <si>
    <t>30b30fe9-519a-4a29-81f4-0e90e659d58a</t>
  </si>
  <si>
    <t>VISTA/23-24/09/00004</t>
  </si>
  <si>
    <t>30c5d4e9-1414-4b41-9ebe-b42dde6d67b7</t>
  </si>
  <si>
    <t>VISTA/24-25/10/00128</t>
  </si>
  <si>
    <t>30c861b2-5e0d-4423-98b5-db86d77c3a66</t>
  </si>
  <si>
    <t>VISTA/24-25/11/00043</t>
  </si>
  <si>
    <t>30c9f37b-44b7-42fa-8026-50b19f49f5ef</t>
  </si>
  <si>
    <t>VISTA/24-25/12/00117</t>
  </si>
  <si>
    <t>30cc95bc-ff85-4587-8513-92182635b0a9</t>
  </si>
  <si>
    <t>VISTA/24-25/08/00010</t>
  </si>
  <si>
    <t>30cd97d6-8899-42f6-a0c8-bf12ade0640b</t>
  </si>
  <si>
    <t>472a7ffe-042a-9722-efc3-4583777f6989</t>
  </si>
  <si>
    <t>VISTA/23-24/06/00020</t>
  </si>
  <si>
    <t>28e5374d-15bb-4a81-a95a-08242c3b6323</t>
  </si>
  <si>
    <t>30d26d29-a235-4c99-83ba-2b00dbf56464</t>
  </si>
  <si>
    <t>VISTA/25-26/09/00026</t>
  </si>
  <si>
    <t>30d6eaaa-b08b-408e-8865-c734391fdbf2</t>
  </si>
  <si>
    <t>VISTA/25-26/12/00168</t>
  </si>
  <si>
    <t>30d960f3-e71e-4bad-8ac0-ae4180a939e2</t>
  </si>
  <si>
    <t>VISTA/23-24/08/00019</t>
  </si>
  <si>
    <t>30df4872-da6d-48dd-9031-75e9ea8f843e</t>
  </si>
  <si>
    <t>VISTA/23-24/12/00100</t>
  </si>
  <si>
    <t>30e92fb4-ec20-4e14-8fa9-b5e45affb89b</t>
  </si>
  <si>
    <t>VISTA/24-25/05/00090</t>
  </si>
  <si>
    <t>31152c5f-6d00-4c6c-a4d9-3361da78c2da</t>
  </si>
  <si>
    <t>VISTA/24-25/12/00031</t>
  </si>
  <si>
    <t>311b798b-b8ae-4cb5-a7c5-fee4f95da0c7</t>
  </si>
  <si>
    <t>67807154-ef25-1968-49fd-cfe0fbdff7d4</t>
  </si>
  <si>
    <t>VISTA/25-26/05/00043</t>
  </si>
  <si>
    <t>1039a56f-b966-42c7-af24-d9c93b6e6e3c</t>
  </si>
  <si>
    <t>31392f9d-06cc-4f38-9683-c05aa359cc8f</t>
  </si>
  <si>
    <t>VISTA/24-25/02/00180</t>
  </si>
  <si>
    <t>313d9087-58ff-4857-bb84-7c5513397e21</t>
  </si>
  <si>
    <t>VISTA/24-25/11/00126</t>
  </si>
  <si>
    <t>3141850d-89e3-4d00-a7d4-aee152ca3a1a</t>
  </si>
  <si>
    <t>VISTA/24-25/12/00066</t>
  </si>
  <si>
    <t>314ab803-c0f6-46bd-a5b2-bf7fd5affa03</t>
  </si>
  <si>
    <t>b2c95a31-a85f-5161-1831-d1b5844db7aa</t>
  </si>
  <si>
    <t>VISTA/25-26/05/00165</t>
  </si>
  <si>
    <t>a5696df7-ca6d-4c6b-bef2-a905054e3f8b</t>
  </si>
  <si>
    <t>315b1468-0851-40e7-9601-4657b993be88</t>
  </si>
  <si>
    <t>VISTA/25-26/06/00085</t>
  </si>
  <si>
    <t>6e7c9f12-4ee2-b59f-9d83-86cac2cc52ae</t>
  </si>
  <si>
    <t>e51cbe99-e988-4597-8ea5-90fa4cd6496b</t>
  </si>
  <si>
    <t>315d28a7-60b2-4e18-b06e-96ec66130a79</t>
  </si>
  <si>
    <t>7b5542ef-2ad2-f5ca-fded-c1fc893bbfe7</t>
  </si>
  <si>
    <t>VISTA/24-25/12/00038</t>
  </si>
  <si>
    <t>d64c4831-78e1-4363-a610-1ebbeb84019a</t>
  </si>
  <si>
    <t>316df7d0-2fa0-4e3e-b6c8-b0e366174843</t>
  </si>
  <si>
    <t>VISTA/24-25/09/00025</t>
  </si>
  <si>
    <t>316fba93-088c-47c5-9441-0ba787160c0d</t>
  </si>
  <si>
    <t>VISTA/24-25/10/00086</t>
  </si>
  <si>
    <t>3182f369-f129-42e9-8265-5f83802c4d88</t>
  </si>
  <si>
    <t>VISTA/25-26/06/00005</t>
  </si>
  <si>
    <t>31880b3c-0c3b-4ca9-868e-17033395241a</t>
  </si>
  <si>
    <t>VISTA/25-26/12/00036</t>
  </si>
  <si>
    <t>31887ac0-5045-4af9-bb57-ea0c2945c1f6</t>
  </si>
  <si>
    <t>VISTA/23-24/05/00053</t>
  </si>
  <si>
    <t>31943864-c0d3-4e1a-99d9-bb73265167f8</t>
  </si>
  <si>
    <t>d51c2f8f-9df6-06cb-85f3-47a79b9d5006</t>
  </si>
  <si>
    <t>VISTA/25-26/05/00081</t>
  </si>
  <si>
    <t>f6d9b4ed-d1e3-4963-bbdd-fb87e50d1313</t>
  </si>
  <si>
    <t>3195200a-100c-425d-be69-85914ffec86d</t>
  </si>
  <si>
    <t>VISTA/24-25/12/00142</t>
  </si>
  <si>
    <t>31b73c2e-5583-4d9a-8186-dd260161d1c0</t>
  </si>
  <si>
    <t>VISTA/23-24/03/00120</t>
  </si>
  <si>
    <t>31ca4f79-c465-47aa-996a-41018b5425b3</t>
  </si>
  <si>
    <t>VISTA/24-25/05/00173</t>
  </si>
  <si>
    <t>31cf7c7d-a0e9-45a7-b837-733ae815d8d2</t>
  </si>
  <si>
    <t>VISTA/24-25/08/00042</t>
  </si>
  <si>
    <t>31d2bde8-7aa0-4b18-a8d2-8a424a34cb86</t>
  </si>
  <si>
    <t>VISTA/24-25/01/00116</t>
  </si>
  <si>
    <t>31dd18a9-564b-4e58-9a39-975ee38ff5a7</t>
  </si>
  <si>
    <t>VISTA/24-25/05/00078</t>
  </si>
  <si>
    <t>3207d61f-c406-430c-b9d3-92e7e5c46e77</t>
  </si>
  <si>
    <t>99cb0e3f-ce68-22de-40e4-438506e6b0c3</t>
  </si>
  <si>
    <t>VISTA/24-25/03/00168</t>
  </si>
  <si>
    <t>4cfa8225-aa4f-4f73-acf6-83dfd41c1b6a</t>
  </si>
  <si>
    <t>3210ba01-0522-44c0-9e9c-45b64dfb4e36</t>
  </si>
  <si>
    <t>VISTA/25-26/10/00058</t>
  </si>
  <si>
    <t>322155da-4830-4184-a011-07986dd4b9b4</t>
  </si>
  <si>
    <t>9ac3331a-6738-8047-e8ca-91f09cac5444</t>
  </si>
  <si>
    <t>VISTA/23-24/05/00044</t>
  </si>
  <si>
    <t>0ae4ab8e-9445-438d-928e-6268bd27380f</t>
  </si>
  <si>
    <t>323b097c-6e63-43f8-b729-7a9c05205a73</t>
  </si>
  <si>
    <t>VISTA/23-24/07/00041</t>
  </si>
  <si>
    <t>323c0cb5-3ae7-4898-b4c6-00c52a7196e9</t>
  </si>
  <si>
    <t>00ff5468-3680-2a12-23e4-82855ab3c697</t>
  </si>
  <si>
    <t>VISTA/25-26/01/00155</t>
  </si>
  <si>
    <t>4b303935-cf4d-4555-a274-6c5947063ef3</t>
  </si>
  <si>
    <t>32533879-60c6-4304-b1bb-3e3802aa90a1</t>
  </si>
  <si>
    <t>VISTA/23-24/03/00033</t>
  </si>
  <si>
    <t>327c5e68-c3cc-415f-98bc-7fbce58be7b2</t>
  </si>
  <si>
    <t>a0a90727-0e65-186e-98c0-ce95599a6c6b</t>
  </si>
  <si>
    <t>VISTA/24-25/06/00055</t>
  </si>
  <si>
    <t>74bb5eed-d2ab-4ca3-9ecc-e57958ad8df9</t>
  </si>
  <si>
    <t>327dfd44-236a-4560-8ed3-d6c446a1d67e</t>
  </si>
  <si>
    <t>VISTA/24-25/10/00038</t>
  </si>
  <si>
    <t>35ac770c-06ce-4222-99bd-09fa597e1cb6</t>
  </si>
  <si>
    <t>3289fb95-3479-43cf-80ad-738696130bee</t>
  </si>
  <si>
    <t>VISTA/25-26/09/00133</t>
  </si>
  <si>
    <t>329ad168-a8db-4cfe-a97c-51ed47b430dd</t>
  </si>
  <si>
    <t>VISTA/25-26/05/00035</t>
  </si>
  <si>
    <t>32b6e5bd-a0f1-4976-a904-ae1752a563bf</t>
  </si>
  <si>
    <t>VISTA/25-26/03/00008</t>
  </si>
  <si>
    <t>ca99fa52-1a9f-4d9c-809e-b7b9c30d2129</t>
  </si>
  <si>
    <t>32bf7989-ed6b-4ff2-8e9f-0b042b301334</t>
  </si>
  <si>
    <t>VISTA/25-26/11/00106</t>
  </si>
  <si>
    <t>32c0594d-1414-4084-a3aa-4280d9800f11</t>
  </si>
  <si>
    <t>VISTA/25-26/04/00055</t>
  </si>
  <si>
    <t>32c2358c-c02e-4da4-84f1-a4dc41545a78</t>
  </si>
  <si>
    <t>VISTA/23-24/10/00103</t>
  </si>
  <si>
    <t>32dca202-9ad8-4b19-87bf-ee0840753057</t>
  </si>
  <si>
    <t>ff599da3-a232-88cd-a736-580dfaec6522</t>
  </si>
  <si>
    <t>VISTA/23-24/06/00030</t>
  </si>
  <si>
    <t>0c2d0599-14e8-4486-b844-47e01ce1c7bc</t>
  </si>
  <si>
    <t>32e16d9d-0e94-4219-be7f-7595b9fe7a46</t>
  </si>
  <si>
    <t>VISTA/23-24/12/00005</t>
  </si>
  <si>
    <t>32f347e8-6e39-4ac6-9445-1f548720bd8a</t>
  </si>
  <si>
    <t>d4a34184-ec1a-8b67-030d-6910715f4ccb</t>
  </si>
  <si>
    <t>VISTA/24-25/11/00107</t>
  </si>
  <si>
    <t>ef324b99-76b4-42bc-a62c-db989268a4d0</t>
  </si>
  <si>
    <t>32f37947-2d69-4221-879f-ada1ceded794</t>
  </si>
  <si>
    <t>VISTA/24-25/12/00131</t>
  </si>
  <si>
    <t>32f44b3e-e307-4816-8728-0fee76eb2644</t>
  </si>
  <si>
    <t>VISTA/23-24/12/00106</t>
  </si>
  <si>
    <t>32f4bb45-7606-466a-82ba-b3afb4bb407c</t>
  </si>
  <si>
    <t>VISTA/24-25/01/00120</t>
  </si>
  <si>
    <t>32f68e05-08cd-4a82-bd50-f92d518003de</t>
  </si>
  <si>
    <t>VISTA/24-25/04/00135</t>
  </si>
  <si>
    <t>32ff3203-bf3a-4a38-9bad-51e503fb4dd9</t>
  </si>
  <si>
    <t>190cae44-33ef-8fc1-f07a-fb84a1b78bdf</t>
  </si>
  <si>
    <t>VISTA/25-26/10/00167</t>
  </si>
  <si>
    <t>14a56846-9891-4413-b142-b80acab9e730</t>
  </si>
  <si>
    <t>33053573-9c41-4c0a-b777-cab9d764261c</t>
  </si>
  <si>
    <t>VISTA/25-26/04/00100</t>
  </si>
  <si>
    <t>333c7de6-51a4-4aa0-9984-323c4e4f313e</t>
  </si>
  <si>
    <t>ff962267-267c-16aa-46fe-20a2ee81869f</t>
  </si>
  <si>
    <t>VISTA/24-25/03/00109</t>
  </si>
  <si>
    <t>bf476b22-d29f-4ca9-a890-976eed244d60</t>
  </si>
  <si>
    <t>333e7a19-ff9c-405d-929a-0ec4eda36f59</t>
  </si>
  <si>
    <t>VISTA/24-25/11/00042</t>
  </si>
  <si>
    <t>333f2a66-c0ba-4b66-bfb1-a761cd804ebd</t>
  </si>
  <si>
    <t>VISTA/25-26/10/00109</t>
  </si>
  <si>
    <t>33525e6e-1acf-44ae-a924-1b857b1c63af</t>
  </si>
  <si>
    <t>VISTA/25-26/08/00042</t>
  </si>
  <si>
    <t>33547772-01f9-4169-9356-1818f39a8cf4</t>
  </si>
  <si>
    <t>VISTA/25-26/11/00064</t>
  </si>
  <si>
    <t>33613765-9898-4e98-aaaf-32e9a5f9b9ff</t>
  </si>
  <si>
    <t>VISTA/25-26/02/00057</t>
  </si>
  <si>
    <t>33692ea2-e754-44d7-8c49-8b547d0f86d5</t>
  </si>
  <si>
    <t>VISTA/24-25/05/00137</t>
  </si>
  <si>
    <t>33700421-6a67-451d-9106-6d643573d923</t>
  </si>
  <si>
    <t>VISTA/25-26/11/00099</t>
  </si>
  <si>
    <t>337936fc-663a-4ef7-b9a7-c1473e221be9</t>
  </si>
  <si>
    <t>VISTA/24-25/07/00129</t>
  </si>
  <si>
    <t>337ebc61-3319-4bfd-8385-9e6854983f5b</t>
  </si>
  <si>
    <t>VISTA/24-25/09/00051</t>
  </si>
  <si>
    <t>33ac4769-3c51-4e2b-ab35-5388465f89a9</t>
  </si>
  <si>
    <t>VISTA/25-26/09/00008</t>
  </si>
  <si>
    <t>33b443ea-9800-4f26-b9c3-3a1980464e1d</t>
  </si>
  <si>
    <t>VISTA/25-26/08/00088</t>
  </si>
  <si>
    <t>33b54ac5-3560-4404-97bf-1e9cb9761f11</t>
  </si>
  <si>
    <t>VISTA/25-26/10/00028</t>
  </si>
  <si>
    <t>33b59f59-03ee-46bd-93e2-18e374f42cf4</t>
  </si>
  <si>
    <t>VISTA/24-25/07/00125</t>
  </si>
  <si>
    <t>33bbd4e7-08db-425c-a5f2-52e21baf5d24</t>
  </si>
  <si>
    <t>630c8120-bdbc-832c-24ca-aca9e6b49891</t>
  </si>
  <si>
    <t>VISTA/25-26/03/00140</t>
  </si>
  <si>
    <t>cdbd0a31-d685-4189-af7e-25c08d80399b</t>
  </si>
  <si>
    <t>33bc8d25-f7ba-417b-8eb8-3ed0e1223a36</t>
  </si>
  <si>
    <t>VISTA/24-25/11/00019</t>
  </si>
  <si>
    <t>33c17ea6-69f6-4ade-b129-9781a36dba51</t>
  </si>
  <si>
    <t>VISTA/24-25/03/00135</t>
  </si>
  <si>
    <t>33d2acaa-4e81-419e-b3f1-84fd8d151c45</t>
  </si>
  <si>
    <t>VISTA/25-26/08/00139</t>
  </si>
  <si>
    <t>33d5c958-d063-40ba-bdbc-e7b213ff2b5a</t>
  </si>
  <si>
    <t>VISTA/25-26/08/00036</t>
  </si>
  <si>
    <t>33ebf968-826b-49a6-bcbf-ce31b6f37354</t>
  </si>
  <si>
    <t>VISTA/23-24/03/00115</t>
  </si>
  <si>
    <t>e25f1c90-70a9-4888-9ab7-965ce0b58477</t>
  </si>
  <si>
    <t>33ec8f59-a5c3-482a-9de3-6165d1372aeb</t>
  </si>
  <si>
    <t>VISTA/25-26/06/00184</t>
  </si>
  <si>
    <t>33ef5808-b25b-439f-b7ff-a09e372639a1</t>
  </si>
  <si>
    <t>b1678783-4859-d51d-472d-a0ee831b2dca</t>
  </si>
  <si>
    <t>VISTA/24-25/02/00006</t>
  </si>
  <si>
    <t>ba4c5c48-91b5-46db-8397-4aa7ed371200</t>
  </si>
  <si>
    <t>33ef8e87-4c9f-461a-a476-447bf83b3a3a</t>
  </si>
  <si>
    <t>VISTA/23-24/04/00014</t>
  </si>
  <si>
    <t>33f1f9fe-8f87-4653-ad9f-670720036b89</t>
  </si>
  <si>
    <t>VISTA/24-25/05/00124</t>
  </si>
  <si>
    <t>33f52018-45cd-4f1a-a09c-14d82887cc40</t>
  </si>
  <si>
    <t>VISTA/25-26/10/00141</t>
  </si>
  <si>
    <t>e195680c-5ff9-464e-8228-089b76f4ea72</t>
  </si>
  <si>
    <t>340b11ac-1600-4e33-a69c-5ff7dd9d92fa</t>
  </si>
  <si>
    <t>VISTA/24-25/12/00039</t>
  </si>
  <si>
    <t>3416577d-d46a-40dc-99f6-b6cf486b6678</t>
  </si>
  <si>
    <t>6495c64a-347e-a2fb-4303-2b182f9760f4</t>
  </si>
  <si>
    <t>VISTA/24-25/04/00124</t>
  </si>
  <si>
    <t>3a6ab533-41aa-47dd-9f23-0674b58fb212</t>
  </si>
  <si>
    <t>3432f1ce-4388-4c5a-8782-183d382507dd</t>
  </si>
  <si>
    <t>d123a096-4929-ff8c-4efa-a8e4543d3da7</t>
  </si>
  <si>
    <t>VISTA/25-26/11/00166</t>
  </si>
  <si>
    <t>08b359b3-caad-4e09-a957-8866ca7dba42</t>
  </si>
  <si>
    <t>34352e06-cba6-47da-b33e-daa141040f31</t>
  </si>
  <si>
    <t>VISTA/23-24/08/00070</t>
  </si>
  <si>
    <t>343c561a-d0fe-44f2-9f96-b409690c95cb</t>
  </si>
  <si>
    <t>VISTA/24-25/07/00100</t>
  </si>
  <si>
    <t>3455edad-08c8-42af-8467-2fb0521f9f7b</t>
  </si>
  <si>
    <t>9f698289-30a8-e65b-7e90-9bae79935e70</t>
  </si>
  <si>
    <t>VISTA/24-25/04/00121</t>
  </si>
  <si>
    <t>5f73fba4-3f0a-4892-83c8-c970974eccb2</t>
  </si>
  <si>
    <t>34599b52-b9d5-4ac6-b0fd-d3952d31f8ea</t>
  </si>
  <si>
    <t>VISTA/25-26/08/00064</t>
  </si>
  <si>
    <t>345eb993-95f2-4b54-966f-6df789d46ffd</t>
  </si>
  <si>
    <t>6edb3a2c-29f1-17db-4f91-9ab4b9cefcff</t>
  </si>
  <si>
    <t>VISTA/25-26/08/00086</t>
  </si>
  <si>
    <t>11120e44-bcb9-461d-aec6-d77ac6d1ecac</t>
  </si>
  <si>
    <t>34677ddf-47cc-4a4f-8b34-9ab71dd47dc4</t>
  </si>
  <si>
    <t>VISTA/25-26/02/00133</t>
  </si>
  <si>
    <t>34717bec-a3d0-4206-bcba-6dc19d29c688</t>
  </si>
  <si>
    <t>VISTA/24-25/09/00090</t>
  </si>
  <si>
    <t>41ef036d-4bde-439a-b7a7-ad979c420d01</t>
  </si>
  <si>
    <t>34728e88-6dce-4261-8c3d-3bb1521da268</t>
  </si>
  <si>
    <t>VISTA/25-26/04/00107</t>
  </si>
  <si>
    <t>347a95a8-61cc-4def-a4b5-adcf6df60851</t>
  </si>
  <si>
    <t>VISTA/25-26/01/00042</t>
  </si>
  <si>
    <t>3489bcd5-ebbc-4a7a-a096-45b4826baa6c</t>
  </si>
  <si>
    <t>82be44de-b1d6-4e48-e6bb-33ec98b83c7d</t>
  </si>
  <si>
    <t>VISTA/25-26/03/00070</t>
  </si>
  <si>
    <t>6edb4981-c302-4992-b7a8-e24912892b61</t>
  </si>
  <si>
    <t>348d4645-b516-4ff6-be77-edfa81169694</t>
  </si>
  <si>
    <t>VISTA/23-24/08/00140</t>
  </si>
  <si>
    <t>3491c3f9-8ed6-4b89-a763-383dd7ba3599</t>
  </si>
  <si>
    <t>VISTA/25-26/03/00063</t>
  </si>
  <si>
    <t>349725b7-0b57-4ecd-9a69-7444e8145ae8</t>
  </si>
  <si>
    <t>VISTA/24-25/09/00015</t>
  </si>
  <si>
    <t>34993724-5acb-4fdb-8d3c-ab9f6b6c1c29</t>
  </si>
  <si>
    <t>VISTA/23-24/09/00028</t>
  </si>
  <si>
    <t>349e38ca-9cb8-474b-9f75-b0f3a9500008</t>
  </si>
  <si>
    <t>VISTA/24-25/09/00086</t>
  </si>
  <si>
    <t>34a293da-700a-4190-87fa-c646b17cf5c6</t>
  </si>
  <si>
    <t>VISTA/25-26/10/00012</t>
  </si>
  <si>
    <t>288569c1-8892-451c-ae1f-6ccf0c41daa4</t>
  </si>
  <si>
    <t>34b70c3d-625a-48d8-af71-a30784be36e0</t>
  </si>
  <si>
    <t>VISTA/23-24/04/00104</t>
  </si>
  <si>
    <t>abdf3e08-0e7d-4e9d-939e-2f4b77206a4a</t>
  </si>
  <si>
    <t>34beb9eb-2d6c-41e7-936e-64dc24954731</t>
  </si>
  <si>
    <t>ae831e5f-7eb5-4d33-5db9-1d92cdf8f0b5</t>
  </si>
  <si>
    <t>VISTA/24-25/05/00008</t>
  </si>
  <si>
    <t>d2a5896f-3381-48ed-ae10-b56059f302bc</t>
  </si>
  <si>
    <t>34bfe688-71d2-43b3-9de7-91fe77f3db36</t>
  </si>
  <si>
    <t>VISTA/24-25/02/00081</t>
  </si>
  <si>
    <t>34c0dd9b-aa2f-491d-a4e5-b4ed694f223c</t>
  </si>
  <si>
    <t>e17238d1-34ce-0cbb-4dc0-f65e60ff52f7</t>
  </si>
  <si>
    <t>VISTA/25-26/05/00061</t>
  </si>
  <si>
    <t>5c6e4440-a7b7-4d5b-baec-a422ba050dcd</t>
  </si>
  <si>
    <t>34d2d1d1-909b-4e10-9f38-51d24cee8ccb</t>
  </si>
  <si>
    <t>VISTA/24-25/10/00108</t>
  </si>
  <si>
    <t>34dc8cc9-600d-423f-bf60-0832008857d2</t>
  </si>
  <si>
    <t>VISTA/25-26/04/00078</t>
  </si>
  <si>
    <t>34f41bd7-443f-4f51-88af-6dd088dd3278</t>
  </si>
  <si>
    <t>VISTA/23-24/03/00007</t>
  </si>
  <si>
    <t>34f6ffbc-e63c-44cc-bc2c-884b40eacf67</t>
  </si>
  <si>
    <t>VISTA/25-26/04/00137</t>
  </si>
  <si>
    <t>34f86b14-f6c6-4a08-bed5-6d6922bdc1db</t>
  </si>
  <si>
    <t>VISTA/25-26/03/00095</t>
  </si>
  <si>
    <t>3517cd29-151c-46b8-a62a-744a409b41be</t>
  </si>
  <si>
    <t>VISTA/25-26/02/00030</t>
  </si>
  <si>
    <t>352fbf49-13ae-4ea8-972a-a38701b87c65</t>
  </si>
  <si>
    <t>VISTA/25-26/12/00160</t>
  </si>
  <si>
    <t>354562ee-2b9d-475f-a856-4dd068edd31d</t>
  </si>
  <si>
    <t>VISTA/24-25/07/00128</t>
  </si>
  <si>
    <t>3560a7c0-5885-4e74-9d8a-a85e8dc52504</t>
  </si>
  <si>
    <t>VISTA/23-24/09/00084</t>
  </si>
  <si>
    <t>3564d963-6a91-482b-9ee6-81a2c87318b1</t>
  </si>
  <si>
    <t>VISTA/25-26/09/00150</t>
  </si>
  <si>
    <t>3566609d-8ac2-46a8-92db-3fee47a36168</t>
  </si>
  <si>
    <t>VISTA/24-25/12/00123</t>
  </si>
  <si>
    <t>357a2e0d-8294-4d73-b393-b6c36a47baf6</t>
  </si>
  <si>
    <t>VISTA/24-25/08/00118</t>
  </si>
  <si>
    <t>35808c78-3c85-4f5e-985b-97e338cfa7cc</t>
  </si>
  <si>
    <t>VISTA/23-24/05/00084</t>
  </si>
  <si>
    <t>35832135-38fd-4f90-8325-6c9f8a51a19c</t>
  </si>
  <si>
    <t>VISTA/23-24/09/00008</t>
  </si>
  <si>
    <t>3595b617-ddd0-444f-8165-ef4bd3c1ae61</t>
  </si>
  <si>
    <t>VISTA/25-26/10/00021</t>
  </si>
  <si>
    <t>35af5877-0eb3-44b7-b39c-5a7ddd16a2ab</t>
  </si>
  <si>
    <t>VISTA/24-25/11/00053</t>
  </si>
  <si>
    <t>35b9a140-4e0b-4c49-b19a-088cdaf59b62</t>
  </si>
  <si>
    <t>a4ad6467-4ec1-fa00-797a-7e2124bd00ab</t>
  </si>
  <si>
    <t>VISTA/24-25/08/00021</t>
  </si>
  <si>
    <t>6bda26b6-4b11-41e5-b158-8456181770d3</t>
  </si>
  <si>
    <t>35bb4702-3223-415e-9319-f20d18465faa</t>
  </si>
  <si>
    <t>VISTA/23-24/07/00058</t>
  </si>
  <si>
    <t>35d02125-656c-4889-9ac6-8299fc0fe879</t>
  </si>
  <si>
    <t>VISTA/24-25/11/00051</t>
  </si>
  <si>
    <t>35d3ddf8-bdb7-4106-8220-909272c4f776</t>
  </si>
  <si>
    <t>c6f97b1f-509b-72c2-abfe-04b7982c9734</t>
  </si>
  <si>
    <t>VISTA/23-24/07/00015</t>
  </si>
  <si>
    <t>f8713ef8-edaf-48d9-9785-c65aa13cce29</t>
  </si>
  <si>
    <t>35d90257-b7a9-45d1-86e1-de2ae437395e</t>
  </si>
  <si>
    <t>VISTA/24-25/08/00004</t>
  </si>
  <si>
    <t>35e0c3be-2b03-4323-b0c0-da912374cfcb</t>
  </si>
  <si>
    <t>c7e6aeb2-e9e9-328e-5313-6707fdea4eaa</t>
  </si>
  <si>
    <t>VISTA/25-26/03/00041</t>
  </si>
  <si>
    <t>618077c8-5dec-479f-834c-c71ced52966e</t>
  </si>
  <si>
    <t>35e20195-81d1-4bbc-9866-fa44bd92e3b5</t>
  </si>
  <si>
    <t>VISTA/23-24/03/00044</t>
  </si>
  <si>
    <t>35f2a72f-c8db-42f7-9cac-047187770bed</t>
  </si>
  <si>
    <t>6ebbc5fb-6283-337b-eb0a-246593184d36</t>
  </si>
  <si>
    <t>VISTA/23-24/02/00060</t>
  </si>
  <si>
    <t>23c5e9e3-4903-464f-8cf1-6b15a4f015d6</t>
  </si>
  <si>
    <t>3604531f-6af9-4009-845e-fbff813cc6f9</t>
  </si>
  <si>
    <t>VISTA/25-26/06/00163</t>
  </si>
  <si>
    <t>360674a2-4c73-4a11-b8f4-10a86dd8dbb4</t>
  </si>
  <si>
    <t>VISTA/25-26/07/00147</t>
  </si>
  <si>
    <t>360aded1-fa9a-4c86-9f07-cf19926facde</t>
  </si>
  <si>
    <t>VISTA/25-26/07/00186</t>
  </si>
  <si>
    <t>360ae430-b53f-47b5-bc3d-dbfb253175a0</t>
  </si>
  <si>
    <t>VISTA/25-26/10/00132</t>
  </si>
  <si>
    <t>36332ac3-d4c9-4736-845e-39227c1f7724</t>
  </si>
  <si>
    <t>VISTA/24-25/02/00040</t>
  </si>
  <si>
    <t>363795c6-3b31-4b8e-92cf-18f78bbbb41d</t>
  </si>
  <si>
    <t>VISTA/24-25/09/00114</t>
  </si>
  <si>
    <t>36403226-c334-468d-9479-a145d4d69c0a</t>
  </si>
  <si>
    <t>VISTA/23-24/12/00033</t>
  </si>
  <si>
    <t>36454164-947c-41fa-9a89-a4b2e17c4e1d</t>
  </si>
  <si>
    <t>VISTA/24-25/12/00143</t>
  </si>
  <si>
    <t>365162a3-3753-4403-aa44-458934be9cc1</t>
  </si>
  <si>
    <t>VISTA/24-25/03/00119</t>
  </si>
  <si>
    <t>3655aa2c-3696-490e-a60b-9b6d7877ed25</t>
  </si>
  <si>
    <t>VISTA/25-26/04/00147</t>
  </si>
  <si>
    <t>3668b253-7333-4b00-aed1-fbdc6c0451ea</t>
  </si>
  <si>
    <t>VISTA/24-25/06/00152</t>
  </si>
  <si>
    <t>36779975-ecee-4747-9c99-5ac30a88aa33</t>
  </si>
  <si>
    <t>VISTA/23-24/11/00045</t>
  </si>
  <si>
    <t>367b0cc8-bc84-47a2-85f0-71e483ea4df6</t>
  </si>
  <si>
    <t>VISTA/25-26/03/00001</t>
  </si>
  <si>
    <t>3682867c-70d6-48da-b76e-cdc72c6f036a</t>
  </si>
  <si>
    <t>VISTA/24-25/04/00081</t>
  </si>
  <si>
    <t>369f8eb6-517f-410c-8bbb-5f212f016913</t>
  </si>
  <si>
    <t>VISTA/25-26/05/00110</t>
  </si>
  <si>
    <t>36a1a7bb-57c2-4648-873f-2f1f63e0df2c</t>
  </si>
  <si>
    <t>VISTA/23-24/10/00084</t>
  </si>
  <si>
    <t>36ac6c39-e94b-4f00-9cf5-034903cadb2e</t>
  </si>
  <si>
    <t>VISTA/25-26/06/00101</t>
  </si>
  <si>
    <t>36ba6df4-b44a-4014-aadd-4b331bfd5981</t>
  </si>
  <si>
    <t>VISTA/23-24/09/00050</t>
  </si>
  <si>
    <t>36eb60c8-8e6a-4f81-bd88-09609250b7e9</t>
  </si>
  <si>
    <t>VISTA/25-26/02/00006</t>
  </si>
  <si>
    <t>36f12df0-591f-4304-84bc-c30c2c53f417</t>
  </si>
  <si>
    <t>VISTA/25-26/06/00094</t>
  </si>
  <si>
    <t>37040653-eeb6-4a35-bad5-e2102cf6a2af</t>
  </si>
  <si>
    <t>VISTA/23-24/06/00049</t>
  </si>
  <si>
    <t>3721930f-9265-4ae7-94e0-d9272ee1a2c4</t>
  </si>
  <si>
    <t>VISTA/24-25/03/00124</t>
  </si>
  <si>
    <t>37251a4a-b49f-48c2-93a5-d0e9ea5ec11a</t>
  </si>
  <si>
    <t>VISTA/25-26/10/00046</t>
  </si>
  <si>
    <t>372bc393-1e91-4059-85ec-2ce1931fa74f</t>
  </si>
  <si>
    <t>VISTA/24-25/11/00137</t>
  </si>
  <si>
    <t>374149f4-bdd7-42c2-bd90-4674b7c446f6</t>
  </si>
  <si>
    <t>VISTA/23-24/02/00133</t>
  </si>
  <si>
    <t>3747dd38-770d-4f33-a01d-2195e944813a</t>
  </si>
  <si>
    <t>VISTA/23-24/11/00082</t>
  </si>
  <si>
    <t>37524e72-a781-4621-80dd-c895be3545de</t>
  </si>
  <si>
    <t>VISTA/25-26/07/00127</t>
  </si>
  <si>
    <t>375b2267-b258-4eea-baca-024b88320e26</t>
  </si>
  <si>
    <t>VISTA/23-24/09/00061</t>
  </si>
  <si>
    <t>375e0417-2c7a-435b-b55d-5fda1dd26904</t>
  </si>
  <si>
    <t>VISTA/24-25/01/00166</t>
  </si>
  <si>
    <t>376043ad-9786-4f30-a0b7-70d8872638df</t>
  </si>
  <si>
    <t>VISTA/24-25/01/00078</t>
  </si>
  <si>
    <t>376ef09b-f854-4b1e-a398-a47fd1f4debe</t>
  </si>
  <si>
    <t>VISTA/24-25/01/00020</t>
  </si>
  <si>
    <t>377e2adb-31ac-439e-a7d4-3adee5e202fb</t>
  </si>
  <si>
    <t>VISTA/25-26/06/00012</t>
  </si>
  <si>
    <t>3794a25b-5352-4f2c-8d43-5ce040199b82</t>
  </si>
  <si>
    <t>VISTA/24-25/07/00092</t>
  </si>
  <si>
    <t>379b0c77-ceb7-4df9-8270-80b5c3e386a8</t>
  </si>
  <si>
    <t>04ba1c6f-6c06-819d-9ecc-a0c5f795b922</t>
  </si>
  <si>
    <t>VISTA/25-26/09/00169</t>
  </si>
  <si>
    <t>cbde9bdc-2d51-4e5d-a732-1df1160c4b74</t>
  </si>
  <si>
    <t>37b3bee0-2e95-46be-98d7-8a10add37c71</t>
  </si>
  <si>
    <t>VISTA/23-24/10/00063</t>
  </si>
  <si>
    <t>37c3a6ba-dc8f-4bc1-9cba-8fdd5dc34408</t>
  </si>
  <si>
    <t>VISTA/25-26/04/00017</t>
  </si>
  <si>
    <t>37cb2a2c-122d-48cb-836e-57ea0a072eda</t>
  </si>
  <si>
    <t>VISTA/24-25/08/00137</t>
  </si>
  <si>
    <t>37d2650d-26a6-42b9-8a81-25fa7f51c6f5</t>
  </si>
  <si>
    <t>VISTA/23-24/09/00069</t>
  </si>
  <si>
    <t>37d64de3-beb2-4e1e-95be-3c6e5aa7379a</t>
  </si>
  <si>
    <t>VISTA/25-26/07/00042</t>
  </si>
  <si>
    <t>37dc9d28-30e9-471a-8980-ab4df3561cff</t>
  </si>
  <si>
    <t>VISTA/23-24/06/00026</t>
  </si>
  <si>
    <t>37e5c3d6-9ca0-432d-8a7b-d291f2584e30</t>
  </si>
  <si>
    <t>VISTA/24-25/01/00008</t>
  </si>
  <si>
    <t>37e89471-40f7-4ab8-b1e6-2d6afeb6d91a</t>
  </si>
  <si>
    <t>VISTA/23-24/03/00143</t>
  </si>
  <si>
    <t>37f82ceb-fb8b-4104-beb8-a082f0e8655f</t>
  </si>
  <si>
    <t>f70ae790-e17b-aca8-a21a-82ddd895450b</t>
  </si>
  <si>
    <t>VISTA/24-25/11/00006</t>
  </si>
  <si>
    <t>9353da56-208c-4158-959f-29d5aee289f3</t>
  </si>
  <si>
    <t>3804a1be-5173-4e03-9ba7-f373c77355c1</t>
  </si>
  <si>
    <t>VISTA/24-25/11/00014</t>
  </si>
  <si>
    <t>3806a2af-f55e-47d3-9de4-12f0b5772c15</t>
  </si>
  <si>
    <t>71afee6b-f2ab-0218-c8a3-84b8ca8ed21f</t>
  </si>
  <si>
    <t>VISTA/25-26/02/00087</t>
  </si>
  <si>
    <t>4911da55-b10d-4ff0-811b-eeddb6a48ef5</t>
  </si>
  <si>
    <t>3809cc8b-e294-487c-879a-125a4e0f056c</t>
  </si>
  <si>
    <t>cdfd7474-0325-1b45-657c-35abca5b28ee</t>
  </si>
  <si>
    <t>VISTA/24-25/01/00025</t>
  </si>
  <si>
    <t>4364ae28-1999-46c4-86a4-3d9565069abf</t>
  </si>
  <si>
    <t>382443bf-4130-486f-878d-4de2d57c36c2</t>
  </si>
  <si>
    <t>VISTA/24-25/12/00029</t>
  </si>
  <si>
    <t>3827f11f-4e74-409a-aa71-9026d9d88f35</t>
  </si>
  <si>
    <t>VISTA/24-25/06/00044</t>
  </si>
  <si>
    <t>38295098-b1c3-43e7-b131-b7be94575800</t>
  </si>
  <si>
    <t>VISTA/23-24/03/00093</t>
  </si>
  <si>
    <t>382f22ae-8e9f-4978-9add-8bd871a54c94</t>
  </si>
  <si>
    <t>b31af44f-4ee2-0735-15ff-ed032255fcb8</t>
  </si>
  <si>
    <t>VISTA/24-25/11/00029</t>
  </si>
  <si>
    <t>c5b7bc4d-7225-4d6a-85d8-c0dccecbed52</t>
  </si>
  <si>
    <t>38347e69-2879-45c5-8290-0a12e6e1ba5d</t>
  </si>
  <si>
    <t>VISTA/25-26/12/00065</t>
  </si>
  <si>
    <t>38377b7e-cbcb-4970-ad7d-69c52a5484e4</t>
  </si>
  <si>
    <t>ea212876-eba6-d61c-c7bd-3f55a704a453</t>
  </si>
  <si>
    <t>VISTA/25-26/05/00060</t>
  </si>
  <si>
    <t>8c07adec-fe19-4c85-b350-e57228e17f68</t>
  </si>
  <si>
    <t>3839b0a6-8e49-41a6-8080-4bc1b8597b9c</t>
  </si>
  <si>
    <t>VISTA/25-26/11/00095</t>
  </si>
  <si>
    <t>383d3963-b9f6-4180-be32-1ab6fb8dfbca</t>
  </si>
  <si>
    <t>VISTA/23-24/06/00001</t>
  </si>
  <si>
    <t>38445590-21a3-4eb3-b9d4-fe896258dad6</t>
  </si>
  <si>
    <t>VISTA/25-26/07/00136</t>
  </si>
  <si>
    <t>ed206b50-b8c2-4587-907e-681f2c148f8e</t>
  </si>
  <si>
    <t>384dd78a-1e16-4ac2-b72d-bfd217e8dcfd</t>
  </si>
  <si>
    <t>VISTA/23-24/04/00083</t>
  </si>
  <si>
    <t>385e87f5-1eeb-4a2a-8c89-92433c9ca754</t>
  </si>
  <si>
    <t>VISTA/24-25/03/00172</t>
  </si>
  <si>
    <t>3864a1a5-2a18-4316-9f74-15aea7445f02</t>
  </si>
  <si>
    <t>VISTA/23-24/10/00107</t>
  </si>
  <si>
    <t>386633ad-cbad-4cf3-83be-c9d70bcb9445</t>
  </si>
  <si>
    <t>VISTA/24-25/06/00163</t>
  </si>
  <si>
    <t>3876eb21-f580-41a8-926d-0ac24ea11af1</t>
  </si>
  <si>
    <t>VISTA/23-24/06/00019</t>
  </si>
  <si>
    <t>387b3acb-cfac-4214-8cec-c07b064f9f61</t>
  </si>
  <si>
    <t>VISTA/24-25/11/00065</t>
  </si>
  <si>
    <t>387e96fa-088d-412c-90f5-6899c0469e9c</t>
  </si>
  <si>
    <t>VISTA/25-26/11/00084</t>
  </si>
  <si>
    <t>388d906b-b1ca-4469-8ce0-7394ecc7dab4</t>
  </si>
  <si>
    <t>VISTA/24-25/05/00042</t>
  </si>
  <si>
    <t>389c0d82-bb17-4e7b-b403-71e45c432049</t>
  </si>
  <si>
    <t>VISTA/25-26/03/00109</t>
  </si>
  <si>
    <t>38ac8bc9-2966-42f4-9e64-8c4318bdf76f</t>
  </si>
  <si>
    <t>VISTA/25-26/05/00011</t>
  </si>
  <si>
    <t>38b5c279-95a7-406f-9b27-70fa074f4f8d</t>
  </si>
  <si>
    <t>VISTA/24-25/04/00086</t>
  </si>
  <si>
    <t>38c7cc2a-9c57-496c-a511-bf0df3aef2ce</t>
  </si>
  <si>
    <t>326fad9d-9ffb-2185-aa20-128326ae8d55</t>
  </si>
  <si>
    <t>VISTA/24-25/08/00015</t>
  </si>
  <si>
    <t>1227a914-1fa1-4cef-b2e4-99515cf49056</t>
  </si>
  <si>
    <t>38ccfe66-a88b-45b9-a895-3384f71beb31</t>
  </si>
  <si>
    <t>VISTA/23-24/07/00049</t>
  </si>
  <si>
    <t>38cdaf8c-3e4d-4bba-b5aa-5eb9513f8092</t>
  </si>
  <si>
    <t>VISTA/23-24/06/00027</t>
  </si>
  <si>
    <t>38de6730-c1b4-4ba1-a9d8-7a5b45eb6a29</t>
  </si>
  <si>
    <t>VISTA/24-25/09/00067</t>
  </si>
  <si>
    <t>38e897ce-e6c6-494d-8293-05454fe5102f</t>
  </si>
  <si>
    <t>a80f0ed1-4b00-bbc6-7203-370029c6bb04</t>
  </si>
  <si>
    <t>VISTA/25-26/01/00036</t>
  </si>
  <si>
    <t>780dc984-9bf9-4aa8-bc3c-227a2829f184</t>
  </si>
  <si>
    <t>38f58fd4-04e8-47e6-b6b4-a26a10b7a254</t>
  </si>
  <si>
    <t>VISTA/24-25/03/00025</t>
  </si>
  <si>
    <t>38f9088e-9840-4076-b178-462a508f6417</t>
  </si>
  <si>
    <t>VISTA/24-25/09/00042</t>
  </si>
  <si>
    <t>3909c231-6f84-49ca-9eec-0b756f1044ce</t>
  </si>
  <si>
    <t>VISTA/24-25/06/00143</t>
  </si>
  <si>
    <t>3923199d-392e-4000-9e7e-929a1a416651</t>
  </si>
  <si>
    <t>VISTA/24-25/05/00017</t>
  </si>
  <si>
    <t>393dd782-83e9-4aa5-a6a1-7f077f45d753</t>
  </si>
  <si>
    <t>VISTA/24-25/11/00026</t>
  </si>
  <si>
    <t>393fbc6e-74fe-4ae4-b9b7-3851e65122bf</t>
  </si>
  <si>
    <t>VISTA/23-24/06/00024</t>
  </si>
  <si>
    <t>3941aeca-269b-4c4a-a3a6-3e90160465c0</t>
  </si>
  <si>
    <t>VISTA/25-26/05/00082</t>
  </si>
  <si>
    <t>39465bcc-01e8-426f-8d31-33743839f06d</t>
  </si>
  <si>
    <t>f7290eb5-6a3b-08ae-b5f7-726d85027796</t>
  </si>
  <si>
    <t>VISTA/23-24/10/00026</t>
  </si>
  <si>
    <t>5348f941-ea06-47de-9913-e7c4bfcec223</t>
  </si>
  <si>
    <t>395306bb-0335-437b-9219-6d8dc960e594</t>
  </si>
  <si>
    <t>688c1e87-509f-593b-edca-995f95bab660</t>
  </si>
  <si>
    <t>VISTA/23-24/10/00102</t>
  </si>
  <si>
    <t>fe75f030-f6fc-47d3-906a-37e3c1b395be</t>
  </si>
  <si>
    <t>39774766-b293-406c-8179-b6a7914cc567</t>
  </si>
  <si>
    <t>VISTA/25-26/06/00119</t>
  </si>
  <si>
    <t>397ac5e7-0e7d-4574-b55d-0f12769ab161</t>
  </si>
  <si>
    <t>b35ab73e-3dde-45c6-bbf4-e9866dddd420</t>
  </si>
  <si>
    <t>VISTA/24-25/08/00107</t>
  </si>
  <si>
    <t>0845dfe2-15f7-4aff-bc54-0f23410923bd</t>
  </si>
  <si>
    <t>39824a04-5b5a-4053-8bae-4dec81522f0f</t>
  </si>
  <si>
    <t>VISTA/25-26/08/00175</t>
  </si>
  <si>
    <t>399bcbb6-0336-470d-982f-0fc46b201af5</t>
  </si>
  <si>
    <t>7b3816fb-e731-23ef-ce25-57790ff57a7e</t>
  </si>
  <si>
    <t>VISTA/24-25/08/00180</t>
  </si>
  <si>
    <t>9bdf254a-5df8-44a7-813b-e9b06e4ff4f2</t>
  </si>
  <si>
    <t>39a20c99-7b5f-4ff2-87a4-9748fd375008</t>
  </si>
  <si>
    <t>VISTA/25-26/06/00176</t>
  </si>
  <si>
    <t>39a3233d-2121-4157-aeca-ac80101e8332</t>
  </si>
  <si>
    <t>e3f803e2-2b0c-0800-a35f-877305eb83f8</t>
  </si>
  <si>
    <t>VISTA/24-25/07/00103</t>
  </si>
  <si>
    <t>a8f5fbcd-6c8b-4f20-aa60-68a4becf583c</t>
  </si>
  <si>
    <t>39a91bfc-f6b3-4cfb-b832-36f88305bd24</t>
  </si>
  <si>
    <t>VISTA/25-26/11/00050</t>
  </si>
  <si>
    <t>39ac6d8a-5fec-4640-999c-aeef1b5cecfe</t>
  </si>
  <si>
    <t>VISTA/25-26/11/00007</t>
  </si>
  <si>
    <t>39bc6e9b-830d-45ab-8688-0f6590d7b062</t>
  </si>
  <si>
    <t>VISTA/23-24/07/00039</t>
  </si>
  <si>
    <t>39dc2589-7ec9-4c0e-bfa9-c26902be3d95</t>
  </si>
  <si>
    <t>VISTA/23-24/03/00073</t>
  </si>
  <si>
    <t>39e6c808-4824-4ab9-8acb-ad023ba9f970</t>
  </si>
  <si>
    <t>9b3925f8-4a9e-4735-7dbc-bf5a8dfff4d6</t>
  </si>
  <si>
    <t>VISTA/25-26/11/00088</t>
  </si>
  <si>
    <t>4c3b1aca-4db5-4dbe-94c8-4acaa07739cc</t>
  </si>
  <si>
    <t>39f27c1c-4fa8-4292-8872-b06af9f45aaf</t>
  </si>
  <si>
    <t>VISTA/25-26/04/00054</t>
  </si>
  <si>
    <t>3a1431a8-ae86-41eb-8d7c-a1609ed7197c</t>
  </si>
  <si>
    <t>VISTA/24-25/10/00059</t>
  </si>
  <si>
    <t>3a29f668-15ff-4af2-9fd3-546e9d0d0f75</t>
  </si>
  <si>
    <t>VISTA/25-26/07/00040</t>
  </si>
  <si>
    <t>3a37b04a-820a-4e81-bbb6-e97c32b5dba2</t>
  </si>
  <si>
    <t>cbfa6def-a5a5-80c4-0e97-3d2fccd08a10</t>
  </si>
  <si>
    <t>VISTA/24-25/04/00099</t>
  </si>
  <si>
    <t>e18592c8-331f-4f10-9bb5-7d02b033cfe1</t>
  </si>
  <si>
    <t>3a39baa0-f826-4393-a84e-c3c8028bf870</t>
  </si>
  <si>
    <t>VISTA/25-26/06/00071</t>
  </si>
  <si>
    <t>3a3e4209-0bbb-402a-abe2-1cc9a4b9d1b8</t>
  </si>
  <si>
    <t>VISTA/25-26/11/00016</t>
  </si>
  <si>
    <t>1fbee6f2-3f66-44cf-b956-8e4f4fb8920d</t>
  </si>
  <si>
    <t>3a485219-15b8-4b6f-8f54-c79d27a410a5</t>
  </si>
  <si>
    <t>VISTA/25-26/05/00079</t>
  </si>
  <si>
    <t>3a5ff875-266d-4661-9d8c-c3747c49341d</t>
  </si>
  <si>
    <t>VISTA/25-26/10/00013</t>
  </si>
  <si>
    <t>3a600b35-ab66-454f-8e97-d367a65f5ff3</t>
  </si>
  <si>
    <t>VISTA/23-24/02/00057</t>
  </si>
  <si>
    <t>3a601dd3-869d-4276-b484-17bab811f3db</t>
  </si>
  <si>
    <t>VISTA/24-25/10/00024</t>
  </si>
  <si>
    <t>3a667bd1-ebfe-47a2-95b8-92bbc5f481a2</t>
  </si>
  <si>
    <t>VISTA/25-26/03/00069</t>
  </si>
  <si>
    <t>3a94f47d-246b-468c-9468-545216497c7d</t>
  </si>
  <si>
    <t>VISTA/24-25/09/00024</t>
  </si>
  <si>
    <t>3aac400e-21e0-4a91-8df7-6610f2229bdf</t>
  </si>
  <si>
    <t>5bc22736-48ba-1e67-b893-45609960e8b1</t>
  </si>
  <si>
    <t>VISTA/25-26/08/00180</t>
  </si>
  <si>
    <t>963cf5bf-9228-4f80-b0f3-4bca56cb47fc</t>
  </si>
  <si>
    <t>3ac80f96-ad88-49da-a5c0-86b8d4ff4651</t>
  </si>
  <si>
    <t>VISTA/24-25/05/00151</t>
  </si>
  <si>
    <t>3ad18129-e9f5-4a6d-b45e-04bfe9d65d76</t>
  </si>
  <si>
    <t>VISTA/25-26/09/00160</t>
  </si>
  <si>
    <t>3aea29e5-e9ba-48c1-9316-806ac600b411</t>
  </si>
  <si>
    <t>VISTA/23-24/01/00076</t>
  </si>
  <si>
    <t>3af44de3-d0f2-4244-b7a5-bd8df1e88302</t>
  </si>
  <si>
    <t>VISTA/23-24/09/00093</t>
  </si>
  <si>
    <t>3afbe555-e6fe-4c4a-a425-ac950b52c33c</t>
  </si>
  <si>
    <t>73715344-908a-b7fa-00cc-34358ffb16f0</t>
  </si>
  <si>
    <t>VISTA/25-26/03/00036</t>
  </si>
  <si>
    <t>3aabe842-7390-4208-9bde-936af6f8b658</t>
  </si>
  <si>
    <t>3afbf886-3c90-4f22-8612-17d7ebc15a61</t>
  </si>
  <si>
    <t>VISTA/23-24/10/00052</t>
  </si>
  <si>
    <t>3b0a4e03-fafb-4e11-a896-f26359a900b2</t>
  </si>
  <si>
    <t>VISTA/25-26/05/00138</t>
  </si>
  <si>
    <t>3b14dcb3-dad8-4f71-a7b9-9e6d14ae0574</t>
  </si>
  <si>
    <t>VISTA/25-26/10/00043</t>
  </si>
  <si>
    <t>3b15354e-7029-4b6a-92c1-79bf1c406898</t>
  </si>
  <si>
    <t>VISTA/23-24/06/00018</t>
  </si>
  <si>
    <t>d49d7541-0561-4426-a678-4b7ff8374349</t>
  </si>
  <si>
    <t>3b1f6608-ad9d-4625-a461-5845d52aa407</t>
  </si>
  <si>
    <t>VISTA/25-26/07/00163</t>
  </si>
  <si>
    <t>3b21e3a6-3a76-4d7a-b5ea-7f7c8ff48d09</t>
  </si>
  <si>
    <t>VISTA/24-25/12/00076</t>
  </si>
  <si>
    <t>3b2834b5-f85f-4e0a-a156-ff60d0cc6aba</t>
  </si>
  <si>
    <t>e43d640c-3d0c-c63c-52af-626feca768b5</t>
  </si>
  <si>
    <t>VISTA/25-26/07/00061</t>
  </si>
  <si>
    <t>21506fa6-9ecc-4737-9fe7-742cf3dc0a51</t>
  </si>
  <si>
    <t>3b4600d3-5891-448c-9f1d-16c5d9a5f17f</t>
  </si>
  <si>
    <t>VISTA/23-24/08/00141</t>
  </si>
  <si>
    <t>3b50640c-17cc-4dc8-b563-5093bbd8e778</t>
  </si>
  <si>
    <t>VISTA/23-24/03/00029</t>
  </si>
  <si>
    <t>3b55fe25-e59e-45cd-9e42-ad90852cc239</t>
  </si>
  <si>
    <t>VISTA/23-24/09/00114</t>
  </si>
  <si>
    <t>3b5694bf-355e-4edf-a5b1-62c62fb7f7ee</t>
  </si>
  <si>
    <t>VISTA/23-24/01/00029</t>
  </si>
  <si>
    <t>3b599566-a4c8-49a8-bcc4-44c22cac7689</t>
  </si>
  <si>
    <t>d5ca07a4-5a17-10e0-05b0-7004e41a6a57</t>
  </si>
  <si>
    <t>VISTA/23-24/04/00008</t>
  </si>
  <si>
    <t>378d0b50-9308-47ae-aa43-5f0a0609328e</t>
  </si>
  <si>
    <t>3b5a14c2-2a5b-4ba3-9fbf-f7cbcc4da185</t>
  </si>
  <si>
    <t>VISTA/25-26/09/00036</t>
  </si>
  <si>
    <t>3b697604-1b3c-417a-9f76-069fc7cd88aa</t>
  </si>
  <si>
    <t>VISTA/24-25/05/00113</t>
  </si>
  <si>
    <t>3b7a4059-172a-42ed-b4fd-86e796ba3d8e</t>
  </si>
  <si>
    <t>ac851bed-41fc-0f41-cf0d-214d17cf53cd</t>
  </si>
  <si>
    <t>VISTA/25-26/07/00160</t>
  </si>
  <si>
    <t>4507404f-8056-48af-bccf-9df703e7d029</t>
  </si>
  <si>
    <t>3b93b059-caf9-4ae9-80ee-7c6157050aa6</t>
  </si>
  <si>
    <t>VISTA/23-24/06/00036</t>
  </si>
  <si>
    <t>3ba034ff-8bcf-477e-bc45-725ca68e0e5f</t>
  </si>
  <si>
    <t>VISTA/25-26/12/00081</t>
  </si>
  <si>
    <t>3ba42fa1-ea9d-4db7-a660-813185aa0673</t>
  </si>
  <si>
    <t>VISTA/23-24/07/00047</t>
  </si>
  <si>
    <t>3ba5a9b9-b955-4ba9-9191-113f7e67cb71</t>
  </si>
  <si>
    <t>VISTA/25-26/12/00074</t>
  </si>
  <si>
    <t>3ba99032-fb6c-4e8c-b770-db1681642dab</t>
  </si>
  <si>
    <t>VISTA/23-24/05/00040</t>
  </si>
  <si>
    <t>3bac209e-4adb-40e7-a53c-c977a091e711</t>
  </si>
  <si>
    <t>VISTA/24-25/09/00074</t>
  </si>
  <si>
    <t>3bd4aa18-7dfa-437c-a801-961c6d11c4ca</t>
  </si>
  <si>
    <t>0bf78a8a-6c27-f4bf-07de-860dbab2a408</t>
  </si>
  <si>
    <t>VISTA/25-26/05/00143</t>
  </si>
  <si>
    <t>05841c0e-7f6f-4c9f-8b0d-ad24c00cb036</t>
  </si>
  <si>
    <t>3bda1da7-9784-40dc-a7ee-2924dc72a473</t>
  </si>
  <si>
    <t>e093abe2-fae5-a599-2ee8-ce612d47e63e</t>
  </si>
  <si>
    <t>VISTA/25-26/02/00068</t>
  </si>
  <si>
    <t>1dcbdc90-610b-4530-a9cb-a032f49707e3</t>
  </si>
  <si>
    <t>3be71b4c-0539-4aa5-a220-26f13b76ca6c</t>
  </si>
  <si>
    <t>51403227-2816-46f5-cdc7-feaa35b7c061</t>
  </si>
  <si>
    <t>VISTA/25-26/03/00087</t>
  </si>
  <si>
    <t>879a2c88-0d40-4f5c-8c97-44596d6d79b6</t>
  </si>
  <si>
    <t>3bf04f89-e9ae-4466-8852-e889ee34b379</t>
  </si>
  <si>
    <t>VISTA/25-26/06/00028</t>
  </si>
  <si>
    <t>3bf5d940-8de7-4eeb-8825-e2e6ccc0077c</t>
  </si>
  <si>
    <t>VISTA/23-24/12/00032</t>
  </si>
  <si>
    <t>3bf73594-ffb7-4f09-b45c-15d83b6941b3</t>
  </si>
  <si>
    <t>VISTA/23-24/11/00041</t>
  </si>
  <si>
    <t>3bf8c98c-0eae-4c9d-8de2-36ba574016f9</t>
  </si>
  <si>
    <t>VISTA/24-25/05/00154</t>
  </si>
  <si>
    <t>3c01fe54-0503-4ba2-8210-162ec6838e54</t>
  </si>
  <si>
    <t>VISTA/25-26/04/00130</t>
  </si>
  <si>
    <t>3c06fb69-1e9d-40e9-a37c-0ade22300478</t>
  </si>
  <si>
    <t>VISTA/23-24/05/00121</t>
  </si>
  <si>
    <t>3c0a9d5f-c2bf-4c91-901d-2f2b6e5b3a20</t>
  </si>
  <si>
    <t>VISTA/23-24/11/00120</t>
  </si>
  <si>
    <t>3c0bce49-d2e6-4642-af59-01c1079c3a53</t>
  </si>
  <si>
    <t>VISTA/24-25/11/00079</t>
  </si>
  <si>
    <t>3c16b0a1-7f8f-4726-a4f0-037c0aa53659</t>
  </si>
  <si>
    <t>VISTA/23-24/01/00067</t>
  </si>
  <si>
    <t>3c1e384c-b346-42f3-8155-17179b53085d</t>
  </si>
  <si>
    <t>7febe483-ed64-6c53-4d6b-21d2a35f8861</t>
  </si>
  <si>
    <t>VISTA/24-25/12/00061</t>
  </si>
  <si>
    <t>4d827797-b9e5-4f2d-8343-74b56ddd8df8</t>
  </si>
  <si>
    <t>3c33319e-c481-4829-8965-08ca673b359a</t>
  </si>
  <si>
    <t>VISTA/24-25/05/00150</t>
  </si>
  <si>
    <t>3c4e530d-b241-4ae2-be66-a63e7dec2028</t>
  </si>
  <si>
    <t>VISTA/24-25/08/00147</t>
  </si>
  <si>
    <t>3c694e19-a024-4471-adde-d227d4d1b7a3</t>
  </si>
  <si>
    <t>VISTA/24-25/02/00138</t>
  </si>
  <si>
    <t>3c6c21d2-6154-4b2b-8a44-9e8e87a68b6f</t>
  </si>
  <si>
    <t>529e0745-63d4-3992-9d87-b5bd93dab266</t>
  </si>
  <si>
    <t>VISTA/24-25/04/00160</t>
  </si>
  <si>
    <t>16d3b10d-5534-47ea-9d58-6bf28dccc8ad</t>
  </si>
  <si>
    <t>3cb19df5-5221-4ed8-91a6-ff46be422759</t>
  </si>
  <si>
    <t>89d188b4-94a9-2f97-e068-155ed8ec3f5e</t>
  </si>
  <si>
    <t>VISTA/25-26/02/00007</t>
  </si>
  <si>
    <t>9ddc3b2e-3ea3-44e6-b674-4cc843ee0e0d</t>
  </si>
  <si>
    <t>3cc05dc8-9074-4cb0-8e37-666672c3fa12</t>
  </si>
  <si>
    <t>VISTA/25-26/09/00190</t>
  </si>
  <si>
    <t>3cc05fe2-a384-4d33-a356-f57940252c02</t>
  </si>
  <si>
    <t>VISTA/24-25/11/00096</t>
  </si>
  <si>
    <t>3ce9d09f-ea53-49b5-8966-113d64e10e09</t>
  </si>
  <si>
    <t>752aa71f-8b74-a2d8-0b6e-dd06a73bacf2</t>
  </si>
  <si>
    <t>VISTA/25-26/08/00122</t>
  </si>
  <si>
    <t>4f712d5e-a137-4d11-a1e4-eadf54abc093</t>
  </si>
  <si>
    <t>3cffbe88-6ade-47bc-9528-a6c07088a700</t>
  </si>
  <si>
    <t>VISTA/25-26/09/00138</t>
  </si>
  <si>
    <t>3d06e257-8ec4-43aa-b8b6-76d6c2cbf494</t>
  </si>
  <si>
    <t>VISTA/25-26/06/00138</t>
  </si>
  <si>
    <t>3d099987-f9d2-48ad-b454-af3a64d18b57</t>
  </si>
  <si>
    <t>VISTA/25-26/06/00067</t>
  </si>
  <si>
    <t>3d1feee7-aa31-49a5-852f-1935e8747392</t>
  </si>
  <si>
    <t>VISTA/25-26/09/00129</t>
  </si>
  <si>
    <t>3d2295ab-c131-4fd6-a236-5acbb79df68b</t>
  </si>
  <si>
    <t>VISTA/25-26/01/00006</t>
  </si>
  <si>
    <t>3d28745d-d387-4357-b158-e56cd097b953</t>
  </si>
  <si>
    <t>VISTA/23-24/10/00007</t>
  </si>
  <si>
    <t>3d3248ec-8093-4cde-a072-62bb349545f5</t>
  </si>
  <si>
    <t>ea7863ad-a459-79f5-e28d-4311e51922c1</t>
  </si>
  <si>
    <t>VISTA/25-26/02/00166</t>
  </si>
  <si>
    <t>b73b9bc5-69d7-459f-84dc-2612341f024a</t>
  </si>
  <si>
    <t>3d47c885-d5c6-4e42-95fc-bbc9cd2d58aa</t>
  </si>
  <si>
    <t>VISTA/25-26/01/00033</t>
  </si>
  <si>
    <t>3d5a261e-2ced-4909-8bce-8f1001be72ff</t>
  </si>
  <si>
    <t>26b16f30-da65-8aa3-d1ec-4867ac2a8f35</t>
  </si>
  <si>
    <t>VISTA/25-26/01/00021</t>
  </si>
  <si>
    <t>55c869da-c670-452e-aa98-469528be9efa</t>
  </si>
  <si>
    <t>3d7f480f-ec39-4e8b-b502-be26310eebb4</t>
  </si>
  <si>
    <t>VISTA/25-26/12/00112</t>
  </si>
  <si>
    <t>3d87d995-0e80-4a2d-8500-e7c008da7bdb</t>
  </si>
  <si>
    <t>f3632be3-2aed-8fc9-aaa9-86a05e199599</t>
  </si>
  <si>
    <t>VISTA/23-24/03/00102</t>
  </si>
  <si>
    <t>1ff33734-0856-4de7-969f-32a72e00dddf</t>
  </si>
  <si>
    <t>3d92f67e-da7d-4e96-b01b-54045455d79c</t>
  </si>
  <si>
    <t>VISTA/23-24/06/00004</t>
  </si>
  <si>
    <t>3db17d2f-df89-4d84-9658-398c6fa94ca6</t>
  </si>
  <si>
    <t>VISTA/24-25/10/00052</t>
  </si>
  <si>
    <t>3dc1218c-7257-4b4f-8678-ce52bd64f6d5</t>
  </si>
  <si>
    <t>VISTA/24-25/01/00110</t>
  </si>
  <si>
    <t>3dc403b5-8532-4bf8-9271-68260c9b0bc7</t>
  </si>
  <si>
    <t>VISTA/23-24/04/00101</t>
  </si>
  <si>
    <t>3dd73ded-77c1-44e1-9f37-996a545c747f</t>
  </si>
  <si>
    <t>VISTA/24-25/11/00097</t>
  </si>
  <si>
    <t>3ddc0c52-a8ea-4784-abae-24134037f1d4</t>
  </si>
  <si>
    <t>d9a74fa5-6394-f751-240a-2ff642673fc5</t>
  </si>
  <si>
    <t>VISTA/25-26/11/00169</t>
  </si>
  <si>
    <t>d3781754-4ad0-45fb-b64f-9153d1b33e6a</t>
  </si>
  <si>
    <t>3e09b2ab-37c6-4080-9f44-9d008300bc8f</t>
  </si>
  <si>
    <t>VISTA/25-26/07/00105</t>
  </si>
  <si>
    <t>3e1221d0-ef3c-4b37-bf51-950c7989e4c4</t>
  </si>
  <si>
    <t>VISTA/25-26/01/00003</t>
  </si>
  <si>
    <t>3e448767-cf2d-439c-8be2-2182187861b6</t>
  </si>
  <si>
    <t>VISTA/25-26/06/00150</t>
  </si>
  <si>
    <t>3e47be71-5cbd-43d7-94f9-6a20b0010788</t>
  </si>
  <si>
    <t>22bbdd04-7c21-e7b1-a74d-049f16aea9a0</t>
  </si>
  <si>
    <t>VISTA/24-25/03/00137</t>
  </si>
  <si>
    <t>a83cb8bf-79d5-41af-945e-0f9d1fd36a15</t>
  </si>
  <si>
    <t>3e5fee66-d8fa-4242-9b20-79b272f8f66b</t>
  </si>
  <si>
    <t>VISTA/24-25/01/00084</t>
  </si>
  <si>
    <t>3e8270c6-a867-4973-ad9c-130c170d7457</t>
  </si>
  <si>
    <t>e99afa10-6249-3f5b-4364-da75f89e34f9</t>
  </si>
  <si>
    <t>VISTA/25-26/03/00151</t>
  </si>
  <si>
    <t>0299869f-22a5-4429-95e8-27424b5d4291</t>
  </si>
  <si>
    <t>3e8c41df-1ea2-41d8-825f-7ba6b3528a27</t>
  </si>
  <si>
    <t>b285539d-6e4c-f6f5-ee68-2dc683541067</t>
  </si>
  <si>
    <t>VISTA/25-26/03/00086</t>
  </si>
  <si>
    <t>8199be90-a807-4cdf-9133-819a6efc1905</t>
  </si>
  <si>
    <t>3ea9063e-2ff9-4cfb-b259-e202bd5d4b4b</t>
  </si>
  <si>
    <t>VISTA/25-26/02/00015</t>
  </si>
  <si>
    <t>3eac8f40-218b-4731-a5b7-a905f7b9886d</t>
  </si>
  <si>
    <t>VISTA/25-26/05/00059</t>
  </si>
  <si>
    <t>3eaf8190-f7cd-400a-a4b7-f8a15cdfb157</t>
  </si>
  <si>
    <t>VISTA/25-26/08/00044</t>
  </si>
  <si>
    <t>ad2138de-e1c7-4dff-92d0-7f9ade15e56a</t>
  </si>
  <si>
    <t>3eb4b903-38ee-424f-8a24-2d6bb7a292d4</t>
  </si>
  <si>
    <t>VISTA/24-25/09/00082</t>
  </si>
  <si>
    <t>3eb702a8-a45f-4e18-b44a-23e7a877b16b</t>
  </si>
  <si>
    <t>VISTA/23-24/11/00068</t>
  </si>
  <si>
    <t>3eba1012-1c06-49da-be54-d7b0c31d1e0a</t>
  </si>
  <si>
    <t>bdcc24e3-6077-3ea9-b25e-2747d0f07be7</t>
  </si>
  <si>
    <t>VISTA/25-26/12/00128</t>
  </si>
  <si>
    <t>34b48e10-aa34-478c-954d-06259adb5384</t>
  </si>
  <si>
    <t>3ef509da-e193-47ea-9cb6-13b8838230b7</t>
  </si>
  <si>
    <t>VISTA/24-25/04/00072</t>
  </si>
  <si>
    <t>3efe3526-72e2-4e55-92f2-3a6e4790f136</t>
  </si>
  <si>
    <t>VISTA/24-25/07/00173</t>
  </si>
  <si>
    <t>3f07a4df-f708-49bb-a0ae-4faac1af2ef4</t>
  </si>
  <si>
    <t>VISTA/25-26/09/00043</t>
  </si>
  <si>
    <t>3f0c4eba-9dcf-4c26-9654-c4cafd056c8f</t>
  </si>
  <si>
    <t>VISTA/24-25/11/00074</t>
  </si>
  <si>
    <t>dbedf85e-9b2b-4d8a-8adc-3a2752ea907f</t>
  </si>
  <si>
    <t>3f1d477d-c9db-4a94-b86a-6e7ed3d52757</t>
  </si>
  <si>
    <t>VISTA/23-24/12/00091</t>
  </si>
  <si>
    <t>f6956ad7-5d64-4b0c-99f0-998589504d34</t>
  </si>
  <si>
    <t>3f23186e-3416-48e8-9855-7be6f7b6191b</t>
  </si>
  <si>
    <t>VISTA/23-24/03/00080</t>
  </si>
  <si>
    <t>3f2978c4-4482-4ce6-8e02-3a44fcef7bf7</t>
  </si>
  <si>
    <t>5e6b35c4-2b97-ea86-e422-f03c332f74be</t>
  </si>
  <si>
    <t>VISTA/25-26/07/00106</t>
  </si>
  <si>
    <t>8954e026-2f8f-4c54-96d8-8b5519d62928</t>
  </si>
  <si>
    <t>3f302651-d394-4e68-ae89-a20b75674e3e</t>
  </si>
  <si>
    <t>VISTA/25-26/09/00015</t>
  </si>
  <si>
    <t>3f495e35-f263-4728-b94a-3393e08cc471</t>
  </si>
  <si>
    <t>8de23288-6ae9-0d8f-afad-302f3b66836e</t>
  </si>
  <si>
    <t>VISTA/23-24/07/00094</t>
  </si>
  <si>
    <t>2bd87809-95d5-4459-bebf-9fbe393fe4cc</t>
  </si>
  <si>
    <t>3f4d000e-9037-4db5-a060-084970101780</t>
  </si>
  <si>
    <t>VISTA/25-26/05/00073</t>
  </si>
  <si>
    <t>3f5240c5-409f-4a20-9678-c3f4647c2be9</t>
  </si>
  <si>
    <t>VISTA/25-26/10/00026</t>
  </si>
  <si>
    <t>3f5c355b-d25e-4159-8925-b9565f0f27b7</t>
  </si>
  <si>
    <t>VISTA/25-26/07/00146</t>
  </si>
  <si>
    <t>3f5f5d4a-67b2-4571-8489-bb1b7bd1ae73</t>
  </si>
  <si>
    <t>VISTA/24-25/05/00039</t>
  </si>
  <si>
    <t>3f615ae7-73e3-4782-b019-f18775123638</t>
  </si>
  <si>
    <t>VISTA/24-25/06/00103</t>
  </si>
  <si>
    <t>3f6210e2-a527-4f2c-b80d-4d47fffd3093</t>
  </si>
  <si>
    <t>VISTA/25-26/04/00113</t>
  </si>
  <si>
    <t>3f666329-3ff7-43dc-9dba-f24344c87f7d</t>
  </si>
  <si>
    <t>VISTA/23-24/12/00026</t>
  </si>
  <si>
    <t>3fa6ceaf-915d-4582-9e9b-bc25f986eaa9</t>
  </si>
  <si>
    <t>VISTA/24-25/03/00093</t>
  </si>
  <si>
    <t>3fa7d53e-4622-415d-914a-d1c2d78ea479</t>
  </si>
  <si>
    <t>f9036b0b-f6ae-2444-5d3d-ac81e4964064</t>
  </si>
  <si>
    <t>VISTA/25-26/06/00134</t>
  </si>
  <si>
    <t>0e4656ab-a418-4a6c-a856-d4b7fdcdf15b</t>
  </si>
  <si>
    <t>3fac5da5-aea7-4451-81a2-70ab5ed68a71</t>
  </si>
  <si>
    <t>VISTA/24-25/01/00052</t>
  </si>
  <si>
    <t>3fb564c5-41f2-43ba-82fa-249f9ea7efcc</t>
  </si>
  <si>
    <t>VISTA/25-26/03/00076</t>
  </si>
  <si>
    <t>3fc11c4c-93c8-4379-b7bb-58725aff801d</t>
  </si>
  <si>
    <t>VISTA/25-26/02/00132</t>
  </si>
  <si>
    <t>3fc960fb-fe9b-4613-b772-76d6e907747b</t>
  </si>
  <si>
    <t>b350bfbd-5bbb-d523-c32f-5c5d2cc7e980</t>
  </si>
  <si>
    <t>VISTA/25-26/11/00108</t>
  </si>
  <si>
    <t>ff8ca2ee-9523-4a03-ba50-e7e02ce9fed6</t>
  </si>
  <si>
    <t>3fcc4e0f-11c8-42ab-9159-1437abddbcf5</t>
  </si>
  <si>
    <t>VISTA/24-25/06/00128</t>
  </si>
  <si>
    <t>3fcd31ed-e33a-4ac1-86d1-2111dbd33ace</t>
  </si>
  <si>
    <t>VISTA/25-26/07/00033</t>
  </si>
  <si>
    <t>3fd8f1f7-b36b-4e69-911a-34b612f31998</t>
  </si>
  <si>
    <t>4f1fd1d7-d774-fba8-8ed3-38e9a3bc0c3a</t>
  </si>
  <si>
    <t>VISTA/23-24/01/00044</t>
  </si>
  <si>
    <t>e3d6a9c5-9171-46b2-ae48-52ba071500a5</t>
  </si>
  <si>
    <t>3fd97d9d-6214-4850-ba39-8f7e7754e3e4</t>
  </si>
  <si>
    <t>VISTA/24-25/04/00074</t>
  </si>
  <si>
    <t>3fe01231-b88b-4269-a34f-9eeaa240f03c</t>
  </si>
  <si>
    <t>d0016e85-d446-afda-1e0b-51fe21f42f9a</t>
  </si>
  <si>
    <t>VISTA/25-26/10/00107</t>
  </si>
  <si>
    <t>4e78638f-65ec-472b-9991-cea4565d4ea7</t>
  </si>
  <si>
    <t>3fe82e65-1745-43e3-9d91-74f410bcb9c1</t>
  </si>
  <si>
    <t>ceb95fcf-38e0-884a-7850-c0f5bb08a770</t>
  </si>
  <si>
    <t>VISTA/24-25/07/00117</t>
  </si>
  <si>
    <t>efefda86-b8fe-43de-92d2-8a5949ecaa29</t>
  </si>
  <si>
    <t>3ff623f4-90b9-451a-b47d-5289b8ed983c</t>
  </si>
  <si>
    <t>VISTA/23-24/04/00065</t>
  </si>
  <si>
    <t>3ff90ac5-bed8-40cf-9c59-f6531126f96a</t>
  </si>
  <si>
    <t>VISTA/24-25/08/00169</t>
  </si>
  <si>
    <t>400bac87-c3c5-4bc7-973a-cecbc22f7e35</t>
  </si>
  <si>
    <t>VISTA/23-24/09/00119</t>
  </si>
  <si>
    <t>4014a701-17aa-411d-84f1-2e12eaad098a</t>
  </si>
  <si>
    <t>VISTA/25-26/06/00024</t>
  </si>
  <si>
    <t>401ceefd-92ff-493c-b5c2-0343e1c3fa17</t>
  </si>
  <si>
    <t>VISTA/24-25/01/00105</t>
  </si>
  <si>
    <t>4020c34a-042b-4f62-aab2-b120aff4c559</t>
  </si>
  <si>
    <t>VISTA/23-24/07/00069</t>
  </si>
  <si>
    <t>40227ad6-9019-4a8e-aa64-ddfece62e052</t>
  </si>
  <si>
    <t>VISTA/23-24/06/00098</t>
  </si>
  <si>
    <t>402ad17f-22f1-4ca0-91ed-d25d0187999d</t>
  </si>
  <si>
    <t>VISTA/25-26/04/00062</t>
  </si>
  <si>
    <t>402f87d4-2d4b-47e9-8760-df73e3344cff</t>
  </si>
  <si>
    <t>VISTA/25-26/05/00120</t>
  </si>
  <si>
    <t>4033302a-02bf-40de-9084-00f5c61edfdd</t>
  </si>
  <si>
    <t>VISTA/25-26/06/00158</t>
  </si>
  <si>
    <t>4033c231-fb8f-4fa2-b9d1-3a0c2c5a7719</t>
  </si>
  <si>
    <t>VISTA/25-26/09/00073</t>
  </si>
  <si>
    <t>404253ef-8cb9-4f77-99c4-bd8e0ba4cfc4</t>
  </si>
  <si>
    <t>VISTA/23-24/09/00133</t>
  </si>
  <si>
    <t>40454098-2766-4887-b151-baa96b2c9592</t>
  </si>
  <si>
    <t>VISTA/25-26/08/00148</t>
  </si>
  <si>
    <t>4046f9e4-2c15-439d-9ce4-c00afe2c20ce</t>
  </si>
  <si>
    <t>VISTA/25-26/02/00120</t>
  </si>
  <si>
    <t>405de3c7-a74d-43f5-8d98-de5c5725fcc9</t>
  </si>
  <si>
    <t>VISTA/23-24/10/00114</t>
  </si>
  <si>
    <t>1b57322b-f060-40e5-9036-8ae33c6268e4</t>
  </si>
  <si>
    <t>406bec20-a2d3-4853-b65f-dae6889fae41</t>
  </si>
  <si>
    <t>dd6b8e71-ee89-22aa-338c-04e964538126</t>
  </si>
  <si>
    <t>VISTA/23-24/01/00001</t>
  </si>
  <si>
    <t>a6a319b2-b378-4820-bdbe-703b1c23848d</t>
  </si>
  <si>
    <t>40740f2c-b070-489a-bf1f-27bf00b096bf</t>
  </si>
  <si>
    <t>VISTA/24-25/07/00004</t>
  </si>
  <si>
    <t>40773396-c288-48d3-8581-83d93c4ba260</t>
  </si>
  <si>
    <t>VISTA/25-26/05/00160</t>
  </si>
  <si>
    <t>4080ef58-4c1a-40a2-835c-f6f80842c7d5</t>
  </si>
  <si>
    <t>VISTA/25-26/10/00067</t>
  </si>
  <si>
    <t>4081b10b-8861-4055-b025-0ab7021b75aa</t>
  </si>
  <si>
    <t>VISTA/24-25/02/00117</t>
  </si>
  <si>
    <t>40924d00-c30a-4238-bebf-bd557d22cdd0</t>
  </si>
  <si>
    <t>VISTA/24-25/08/00085</t>
  </si>
  <si>
    <t>409715e1-fca9-42e0-b52e-145e5065e35a</t>
  </si>
  <si>
    <t>VISTA/25-26/10/00022</t>
  </si>
  <si>
    <t>409c1e9c-1071-4c15-90f4-bb7075d1b775</t>
  </si>
  <si>
    <t>f59fa4ad-6dca-c7e7-d459-5326609a6412</t>
  </si>
  <si>
    <t>VISTA/25-26/03/00103</t>
  </si>
  <si>
    <t>22fa5986-8a5e-46e5-8860-bcd0d2050e7e</t>
  </si>
  <si>
    <t>409c4206-07d3-48b3-81cc-6b46249d6601</t>
  </si>
  <si>
    <t>VISTA/24-25/09/00096</t>
  </si>
  <si>
    <t>409e4c8f-b07c-460b-8b42-59bf23c7e87b</t>
  </si>
  <si>
    <t>VISTA/24-25/08/00047</t>
  </si>
  <si>
    <t>40a23822-beff-4c1a-be5a-55faadb6e21f</t>
  </si>
  <si>
    <t>VISTA/24-25/05/00092</t>
  </si>
  <si>
    <t>40a6afe0-0f4d-4a3d-b8f6-5e55b0e8b24c</t>
  </si>
  <si>
    <t>VISTA/24-25/06/00045</t>
  </si>
  <si>
    <t>40a9ddb1-9964-4c4a-b0f0-ff65c16c5198</t>
  </si>
  <si>
    <t>VISTA/25-26/10/00027</t>
  </si>
  <si>
    <t>40c2ab13-cb75-455c-9a26-e6f9e6ba661d</t>
  </si>
  <si>
    <t>VISTA/25-26/10/00146</t>
  </si>
  <si>
    <t>40d49ce2-018b-476c-8c39-e5e51c79a823</t>
  </si>
  <si>
    <t>VISTA/24-25/10/00139</t>
  </si>
  <si>
    <t>40e901a3-0f5b-4d8b-a25d-742ffb89fddc</t>
  </si>
  <si>
    <t>VISTA/25-26/02/00084</t>
  </si>
  <si>
    <t>4104d4e7-0d90-4b36-910e-d7495e9c67ad</t>
  </si>
  <si>
    <t>982397b8-b96b-4d87-eb8b-62916e148d45</t>
  </si>
  <si>
    <t>VISTA/25-26/11/00128</t>
  </si>
  <si>
    <t>e053e915-af46-443c-ae72-9afc7fde4294</t>
  </si>
  <si>
    <t>41067115-636f-440a-908d-cc5e51002efa</t>
  </si>
  <si>
    <t>VISTA/25-26/05/00039</t>
  </si>
  <si>
    <t>411800f4-f2e0-4082-b1fe-a0b4fb738cf1</t>
  </si>
  <si>
    <t>VISTA/23-24/12/00029</t>
  </si>
  <si>
    <t>411fe931-b17c-41dc-b159-095e763d41f9</t>
  </si>
  <si>
    <t>VISTA/25-26/09/00069</t>
  </si>
  <si>
    <t>4134ff82-bb7f-46ef-974e-5281d561d636</t>
  </si>
  <si>
    <t>VISTA/24-25/01/00085</t>
  </si>
  <si>
    <t>4138a2de-f993-46e1-81ec-6611364ab352</t>
  </si>
  <si>
    <t>VISTA/23-24/02/00067</t>
  </si>
  <si>
    <t>413a4064-3769-4a31-a9d4-cdcaee3004c9</t>
  </si>
  <si>
    <t>VISTA/24-25/07/00159</t>
  </si>
  <si>
    <t>41563cff-103b-4ee4-9310-4d463a8bd0e6</t>
  </si>
  <si>
    <t>VISTA/24-25/01/00127</t>
  </si>
  <si>
    <t>415a0d02-42b9-4782-a267-3a897bdfb105</t>
  </si>
  <si>
    <t>VISTA/23-24/11/00028</t>
  </si>
  <si>
    <t>415be75e-0f3e-4880-9d99-9b8ed3d469cb</t>
  </si>
  <si>
    <t>VISTA/25-26/04/00072</t>
  </si>
  <si>
    <t>416440a3-c7b7-484a-a995-281b71c732da</t>
  </si>
  <si>
    <t>VISTA/24-25/12/00003</t>
  </si>
  <si>
    <t>4165a613-f0d7-4a2c-979c-b0dac0adb640</t>
  </si>
  <si>
    <t>VISTA/25-26/05/00141</t>
  </si>
  <si>
    <t>4168a975-31fd-437e-aa69-75662bc01494</t>
  </si>
  <si>
    <t>VISTA/24-25/09/00017</t>
  </si>
  <si>
    <t>416ee107-3eea-4476-8553-984f95d5c4c4</t>
  </si>
  <si>
    <t>a8940edc-bbcb-7d7a-23c1-41287c12db28</t>
  </si>
  <si>
    <t>VISTA/23-24/12/00124</t>
  </si>
  <si>
    <t>8232f9de-eb07-459b-999a-6fe2c9e44a47</t>
  </si>
  <si>
    <t>4170d771-00f3-4b74-822f-02572b6e7c25</t>
  </si>
  <si>
    <t>VISTA/25-26/10/00014</t>
  </si>
  <si>
    <t>4173dcfa-21ad-4d37-b1e0-bb697179499c</t>
  </si>
  <si>
    <t>VISTA/24-25/08/00007</t>
  </si>
  <si>
    <t>417fa19f-eb7c-46d7-9143-18a7a8bccc09</t>
  </si>
  <si>
    <t>VISTA/23-24/02/00048</t>
  </si>
  <si>
    <t>4183f9a0-d362-43ef-bb37-10af92dec957</t>
  </si>
  <si>
    <t>VISTA/24-25/12/00002</t>
  </si>
  <si>
    <t>41907a19-020b-4acc-adfe-dc728a8edece</t>
  </si>
  <si>
    <t>VISTA/23-24/04/00074</t>
  </si>
  <si>
    <t>419239d9-458f-4189-a94d-293cd9f53895</t>
  </si>
  <si>
    <t>9a94c98b-55ed-adb4-87bf-7c9eaa99a84d</t>
  </si>
  <si>
    <t>VISTA/24-25/06/00014</t>
  </si>
  <si>
    <t>4532ca03-379f-45b7-8b13-2d30129ad6f7</t>
  </si>
  <si>
    <t>41943322-6149-45df-a8af-b89a34dda4fa</t>
  </si>
  <si>
    <t>VISTA/25-26/01/00074</t>
  </si>
  <si>
    <t>4195504e-3c3c-416c-bb26-4a02fe64e4c5</t>
  </si>
  <si>
    <t>VISTA/24-25/04/00041</t>
  </si>
  <si>
    <t>41a4b41a-e672-4223-9040-3c1e98f31573</t>
  </si>
  <si>
    <t>VISTA/23-24/11/00005</t>
  </si>
  <si>
    <t>41a5b9b3-784e-4975-bc50-680ca450ea24</t>
  </si>
  <si>
    <t>VISTA/23-24/08/00123</t>
  </si>
  <si>
    <t>7ca523ea-866d-44bb-b2d2-2d375337d38c</t>
  </si>
  <si>
    <t>41b1cd89-341b-4fb6-9852-3dc00449752c</t>
  </si>
  <si>
    <t>VISTA/25-26/08/00106</t>
  </si>
  <si>
    <t>41c00803-85e8-49cf-9181-891b41f87b91</t>
  </si>
  <si>
    <t>VISTA/25-26/04/00166</t>
  </si>
  <si>
    <t>41c1361c-1e02-4fbc-9590-f3bef04c9fe0</t>
  </si>
  <si>
    <t>VISTA/25-26/02/00054</t>
  </si>
  <si>
    <t>41c92090-e534-4218-9df1-4351e06dfcb3</t>
  </si>
  <si>
    <t>VISTA/25-26/09/00111</t>
  </si>
  <si>
    <t>41c9354b-943e-421c-b0f7-b656146f3462</t>
  </si>
  <si>
    <t>VISTA/24-25/11/00064</t>
  </si>
  <si>
    <t>41ce2e49-f854-42a0-8001-15fb63451ce0</t>
  </si>
  <si>
    <t>VISTA/24-25/10/00090</t>
  </si>
  <si>
    <t>41d38d47-7a97-4952-bc34-5faa40b07b2f</t>
  </si>
  <si>
    <t>VISTA/23-24/08/00003</t>
  </si>
  <si>
    <t>41d8fb32-ca42-4bcd-bdf6-16ab3979b5f4</t>
  </si>
  <si>
    <t>VISTA/25-26/04/00118</t>
  </si>
  <si>
    <t>41d97e43-d42b-4235-be77-c4e0ecd45a8b</t>
  </si>
  <si>
    <t>VISTA/25-26/05/00145</t>
  </si>
  <si>
    <t>41e4c4ae-da82-4fd1-a6da-9af7292dd65c</t>
  </si>
  <si>
    <t>VISTA/23-24/09/00136</t>
  </si>
  <si>
    <t>41e75d93-055f-4e0b-a2bb-447a0a1e7819</t>
  </si>
  <si>
    <t>VISTA/25-26/07/00118</t>
  </si>
  <si>
    <t>41f6a09f-916e-4e56-8e16-328a817f8e0a</t>
  </si>
  <si>
    <t>VISTA/25-26/10/00032</t>
  </si>
  <si>
    <t>41fc88d7-5c83-4cef-8e8d-8a8a2e8a7624</t>
  </si>
  <si>
    <t>VISTA/23-24/09/00095</t>
  </si>
  <si>
    <t>41fdadfd-68af-4649-82aa-f77c4437832a</t>
  </si>
  <si>
    <t>VISTA/24-25/01/00140</t>
  </si>
  <si>
    <t>4202e11e-b8cd-4cce-bbfe-36f384ddf8d5</t>
  </si>
  <si>
    <t>VISTA/25-26/04/00169</t>
  </si>
  <si>
    <t>420908fd-5221-4afe-b648-c5bd7fde83e8</t>
  </si>
  <si>
    <t>VISTA/25-26/06/00196</t>
  </si>
  <si>
    <t>420b6e6a-1a89-4ffa-8859-79b6456b6c77</t>
  </si>
  <si>
    <t>VISTA/23-24/07/00113</t>
  </si>
  <si>
    <t>420d50ac-c022-4703-99bb-97dd9f64ab07</t>
  </si>
  <si>
    <t>VISTA/24-25/05/00108</t>
  </si>
  <si>
    <t>420da843-032a-4ad3-899f-14a3e9c5c29d</t>
  </si>
  <si>
    <t>VISTA/23-24/10/00101</t>
  </si>
  <si>
    <t>4265e0c4-9a82-41ff-8fec-65f7573ed19c</t>
  </si>
  <si>
    <t>VISTA/24-25/04/00068</t>
  </si>
  <si>
    <t>42670f49-c3b1-4da9-ae0b-1284d0d16b5e</t>
  </si>
  <si>
    <t>b0f4513c-d0e3-f732-fb01-058a0015bd98</t>
  </si>
  <si>
    <t>VISTA/23-24/12/00095</t>
  </si>
  <si>
    <t>d7061409-c4f6-488a-a33c-0865eb84541a</t>
  </si>
  <si>
    <t>4272c48d-d2a5-442c-af67-36ba5a1210ae</t>
  </si>
  <si>
    <t>VISTA/24-25/06/00142</t>
  </si>
  <si>
    <t>4277751c-6aff-4224-bcb3-49bb36228ff8</t>
  </si>
  <si>
    <t>VISTA/25-26/11/00158</t>
  </si>
  <si>
    <t>4281b0c0-9b1a-4700-97a1-2943c0592187</t>
  </si>
  <si>
    <t>VISTA/24-25/12/00153</t>
  </si>
  <si>
    <t>428e0c6e-2679-4b90-8239-e403b4379f93</t>
  </si>
  <si>
    <t>6339a6a8-e2b1-5f77-db99-1f7c2d1d1fd5</t>
  </si>
  <si>
    <t>VISTA/23-24/05/00071</t>
  </si>
  <si>
    <t>b5f8c289-f906-412c-9d97-0349acbc1fe2</t>
  </si>
  <si>
    <t>4290e0a8-dbd3-4e03-96e5-2553afb5631e</t>
  </si>
  <si>
    <t>VISTA/23-24/03/00042</t>
  </si>
  <si>
    <t>42936cc0-3eba-4eb5-8ec7-8b831c736e31</t>
  </si>
  <si>
    <t>870773df-d2cd-018c-27cb-f18f53ad3f5e</t>
  </si>
  <si>
    <t>VISTA/23-24/02/00101</t>
  </si>
  <si>
    <t>6d71c50d-1efe-4198-bed3-b149788f2a88</t>
  </si>
  <si>
    <t>4298d78e-5dd2-406a-8b35-d9c89e654bd4</t>
  </si>
  <si>
    <t>VISTA/23-24/02/00129</t>
  </si>
  <si>
    <t>42a0be6e-fe35-41dd-b351-3617cde49eb9</t>
  </si>
  <si>
    <t>VISTA/25-26/02/00145</t>
  </si>
  <si>
    <t>42a229d0-4f6b-4485-9bed-674d28d860fa</t>
  </si>
  <si>
    <t>VISTA/23-24/08/00009</t>
  </si>
  <si>
    <t>42b0fa19-5d9a-46af-b227-421decf0f6f5</t>
  </si>
  <si>
    <t>VISTA/24-25/04/00098</t>
  </si>
  <si>
    <t>42b44fe6-bdfd-4229-8e5b-975041effff2</t>
  </si>
  <si>
    <t>VISTA/24-25/04/00144</t>
  </si>
  <si>
    <t>42b52af9-b64d-4516-985a-37575af294f3</t>
  </si>
  <si>
    <t>VISTA/25-26/11/00092</t>
  </si>
  <si>
    <t>42bb2767-91e1-4d7e-88e2-4570fcd2fdaa</t>
  </si>
  <si>
    <t>dd165d05-44b2-a5ca-b106-48f704eba330</t>
  </si>
  <si>
    <t>VISTA/23-24/03/00045</t>
  </si>
  <si>
    <t>f85396b4-e076-41a6-a5e1-c7981113df4e</t>
  </si>
  <si>
    <t>42bd0206-9022-4118-a615-0ae951e70627</t>
  </si>
  <si>
    <t>VISTA/24-25/12/00033</t>
  </si>
  <si>
    <t>42bf4834-50a2-40b1-ab83-a3db3ddb8315</t>
  </si>
  <si>
    <t>VISTA/25-26/09/00155</t>
  </si>
  <si>
    <t>42c16517-6326-4373-86ad-c8a63f6fe708</t>
  </si>
  <si>
    <t>VISTA/25-26/02/00080</t>
  </si>
  <si>
    <t>42c206e5-3c8b-493a-9a58-bad0ae81c11f</t>
  </si>
  <si>
    <t>698dc415-124e-9e2e-fe4b-5ecc04d61878</t>
  </si>
  <si>
    <t>VISTA/24-25/07/00105</t>
  </si>
  <si>
    <t>c739ba33-407f-4f9d-a252-2a997535b10b</t>
  </si>
  <si>
    <t>42c788e8-e041-4f7d-b9de-74fa7e1e9eaa</t>
  </si>
  <si>
    <t>VISTA/24-25/06/00095</t>
  </si>
  <si>
    <t>42cb50d5-b673-4063-b3ea-62a2bf448d35</t>
  </si>
  <si>
    <t>VISTA/23-24/03/00048</t>
  </si>
  <si>
    <t>42ccf01a-3fcb-42ff-b3e8-e3711d8afa44</t>
  </si>
  <si>
    <t>4a1c9a17-3318-f91d-2b54-98dbb7e27f25</t>
  </si>
  <si>
    <t>VISTA/23-24/04/00076</t>
  </si>
  <si>
    <t>724f9e52-9cbe-4c63-889a-cff8851b9bf1</t>
  </si>
  <si>
    <t>42cf62a4-50c1-4472-b244-6c62bc575302</t>
  </si>
  <si>
    <t>VISTA/24-25/03/00090</t>
  </si>
  <si>
    <t>42d19f0c-20f5-4c03-acdd-dc15e5e91285</t>
  </si>
  <si>
    <t>VISTA/23-24/03/00047</t>
  </si>
  <si>
    <t>430a7999-1854-426d-9e90-40c07d97af65</t>
  </si>
  <si>
    <t>658ecc07-55bf-045e-6651-ef83f51cb80c</t>
  </si>
  <si>
    <t>VISTA/25-26/08/00062</t>
  </si>
  <si>
    <t>5e06feb5-626b-4ffe-a13c-86bb5e349dfe</t>
  </si>
  <si>
    <t>431bd1e7-7f31-4d82-982f-816d7ef38f72</t>
  </si>
  <si>
    <t>VISTA/25-26/02/00122</t>
  </si>
  <si>
    <t>432385f8-da70-4cda-84a4-4e8529a39b98</t>
  </si>
  <si>
    <t>VISTA/25-26/02/00090</t>
  </si>
  <si>
    <t>4328debe-e929-48f6-861f-065546efc31c</t>
  </si>
  <si>
    <t>9ae383b9-ccda-bfb6-bef4-a764b043b8c9</t>
  </si>
  <si>
    <t>VISTA/24-25/10/00044</t>
  </si>
  <si>
    <t>700a7643-327e-4095-8700-552384c8ee7e</t>
  </si>
  <si>
    <t>432ba23b-f868-42b8-8300-73da6d4d54c7</t>
  </si>
  <si>
    <t>VISTA/25-26/11/00114</t>
  </si>
  <si>
    <t>432d0db9-218c-480f-9ec6-7fd4ec5e3ff7</t>
  </si>
  <si>
    <t>VISTA/24-25/03/00187</t>
  </si>
  <si>
    <t>4335b32d-0f4e-4208-85f5-fd0c0d364c42</t>
  </si>
  <si>
    <t>VISTA/24-25/06/00015</t>
  </si>
  <si>
    <t>4f0effea-5b23-4cec-829d-13c7ba541fcf</t>
  </si>
  <si>
    <t>43500300-54c8-4a9b-907a-086e192f04b3</t>
  </si>
  <si>
    <t>VISTA/24-25/05/00070</t>
  </si>
  <si>
    <t>7ce12566-27b9-4350-9d4f-0270d24be293</t>
  </si>
  <si>
    <t>43501286-63bc-4ffc-b2dd-585a8395c526</t>
  </si>
  <si>
    <t>VISTA/25-26/09/00067</t>
  </si>
  <si>
    <t>4360a120-eca8-4b26-9c3d-128573f50102</t>
  </si>
  <si>
    <t>VISTA/24-25/10/00014</t>
  </si>
  <si>
    <t>43740e7b-f7e8-4648-8536-8c482f195182</t>
  </si>
  <si>
    <t>VISTA/25-26/08/00198</t>
  </si>
  <si>
    <t>437d3d68-7d42-4d87-888f-0f323bce58b4</t>
  </si>
  <si>
    <t>VISTA/25-26/09/00081</t>
  </si>
  <si>
    <t>e8ee9bd8-53dc-649e-6d1f-ff53229c46fd</t>
  </si>
  <si>
    <t>2ac3401b-f8ca-4f58-ae09-6298c3a6e02d</t>
  </si>
  <si>
    <t>43a67ba3-4af3-4378-81b4-8e338bd9b09f</t>
  </si>
  <si>
    <t>VISTA/24-25/04/00104</t>
  </si>
  <si>
    <t>43a69e26-2754-45fe-8ecf-a23c6046c80b</t>
  </si>
  <si>
    <t>VISTA/23-24/03/00103</t>
  </si>
  <si>
    <t>43aae0d8-1ffd-477c-ab48-c0a5f54806bd</t>
  </si>
  <si>
    <t>VISTA/23-24/04/00060</t>
  </si>
  <si>
    <t>43b3bc1a-178b-405a-bebd-b9c133952c9d</t>
  </si>
  <si>
    <t>784b4f94-5ce8-8b6f-f109-d7279606a289</t>
  </si>
  <si>
    <t>VISTA/25-26/08/00002</t>
  </si>
  <si>
    <t>56c74c11-314a-4b83-b979-71ab776e8ae3</t>
  </si>
  <si>
    <t>43b973f3-f7d0-450e-b0e4-edb7d5d68d86</t>
  </si>
  <si>
    <t>VISTA/23-24/02/00070</t>
  </si>
  <si>
    <t>43b9c401-c02d-4040-88c0-4435c1a1fa2e</t>
  </si>
  <si>
    <t>VISTA/24-25/12/00137</t>
  </si>
  <si>
    <t>43bf5e50-3052-4bae-9960-7074ecf715ae</t>
  </si>
  <si>
    <t>VISTA/25-26/06/00006</t>
  </si>
  <si>
    <t>43d21f91-b834-4334-afcb-5ce1afa5b4ee</t>
  </si>
  <si>
    <t>VISTA/24-25/05/00082</t>
  </si>
  <si>
    <t>427ddc0b-65a4-4728-8b05-498644adea33</t>
  </si>
  <si>
    <t>43d40060-a14e-4d07-a563-a23638ef8717</t>
  </si>
  <si>
    <t>c16f5af8-a99c-38c5-d338-56aa819d37ed</t>
  </si>
  <si>
    <t>VISTA/25-26/11/00077</t>
  </si>
  <si>
    <t>396c14f1-4da0-44da-86c8-5b3884103ca5</t>
  </si>
  <si>
    <t>43d4aa7d-01f6-49ab-9c66-177c8dcd9fc9</t>
  </si>
  <si>
    <t>VISTA/23-24/11/00012</t>
  </si>
  <si>
    <t>43d5a29a-3c70-4020-bbb2-fb8f196565ed</t>
  </si>
  <si>
    <t>VISTA/23-24/11/00080</t>
  </si>
  <si>
    <t>43d7f9bb-7dbe-4f64-b219-a43526d84d92</t>
  </si>
  <si>
    <t>VISTA/25-26/07/00113</t>
  </si>
  <si>
    <t>43dfa808-ff51-43a9-aa63-411161a4cfaa</t>
  </si>
  <si>
    <t>VISTA/25-26/06/00120</t>
  </si>
  <si>
    <t>43e041d8-e8d8-4559-ad98-ee344d3b4e0c</t>
  </si>
  <si>
    <t>43c47b55-f3bc-96d4-c7a6-8b91bccbfcc4</t>
  </si>
  <si>
    <t>VISTA/25-26/04/00071</t>
  </si>
  <si>
    <t>be08d917-7f06-4742-aace-543da57acd36</t>
  </si>
  <si>
    <t>43e1402c-5011-41bf-bcac-c7ef88371044</t>
  </si>
  <si>
    <t>VISTA/25-26/04/00138</t>
  </si>
  <si>
    <t>440ae797-08d3-4ea7-92e5-ae7ac49fccbe</t>
  </si>
  <si>
    <t>VISTA/25-26/07/00016</t>
  </si>
  <si>
    <t>440c0b6f-1961-4c2f-a8a4-a706c2e4e735</t>
  </si>
  <si>
    <t>VISTA/23-24/05/00081</t>
  </si>
  <si>
    <t>440d83b4-2249-4dad-a802-997213461d53</t>
  </si>
  <si>
    <t>VISTA/25-26/09/00068</t>
  </si>
  <si>
    <t>44109164-bf57-4fa2-8a8c-d252abcd9da0</t>
  </si>
  <si>
    <t>VISTA/24-25/01/00056</t>
  </si>
  <si>
    <t>44173059-51be-4f9d-8e30-74822df9db0c</t>
  </si>
  <si>
    <t>VISTA/23-24/06/00039</t>
  </si>
  <si>
    <t>442332b6-7972-4c1e-b264-5b120b63de9a</t>
  </si>
  <si>
    <t>dde712bc-18d1-2c03-f628-723fb5a59630</t>
  </si>
  <si>
    <t>VISTA/24-25/04/00143</t>
  </si>
  <si>
    <t>83336658-86b1-49ec-b67f-8e99853628a0</t>
  </si>
  <si>
    <t>442a8df5-848f-46e6-a655-eb161ad68ec3</t>
  </si>
  <si>
    <t>VISTA/25-26/09/00184</t>
  </si>
  <si>
    <t>4432da69-6e94-4fea-ba98-912a13a3ea61</t>
  </si>
  <si>
    <t>VISTA/25-26/03/00048</t>
  </si>
  <si>
    <t>443a5ed0-cbf1-4478-8af2-82686467fe1f</t>
  </si>
  <si>
    <t>VISTA/23-24/07/00050</t>
  </si>
  <si>
    <t>4446738f-26b6-4ae4-bf03-84dd38200723</t>
  </si>
  <si>
    <t>VISTA/24-25/05/00064</t>
  </si>
  <si>
    <t>9ba03bcb-5a6e-4d0a-84d6-c5cc76f1adc1</t>
  </si>
  <si>
    <t>44475b3d-2229-42bc-a955-4e282fc2ba94</t>
  </si>
  <si>
    <t>VISTA/23-24/01/00102</t>
  </si>
  <si>
    <t>44632f4b-746e-4755-8803-fdb161372ec4</t>
  </si>
  <si>
    <t>VISTA/23-24/03/00121</t>
  </si>
  <si>
    <t>4464776e-cd39-488b-bf71-e46cae0f1202</t>
  </si>
  <si>
    <t>VISTA/24-25/05/00012</t>
  </si>
  <si>
    <t>446a3897-5a6c-489f-aa4e-6b90ae8eb372</t>
  </si>
  <si>
    <t>VISTA/24-25/06/00166</t>
  </si>
  <si>
    <t>446c244f-b5a6-4502-bb3b-10ef116c1d1e</t>
  </si>
  <si>
    <t>VISTA/25-26/03/00163</t>
  </si>
  <si>
    <t>44794ed6-d4ed-4f81-86b7-e12984a313d3</t>
  </si>
  <si>
    <t>VISTA/24-25/01/00057</t>
  </si>
  <si>
    <t>448eb431-6f79-40f0-95cc-f490626f0a9e</t>
  </si>
  <si>
    <t>VISTA/24-25/11/00069</t>
  </si>
  <si>
    <t>449e0d98-856e-4978-b93b-e7cc0aac0403</t>
  </si>
  <si>
    <t>VISTA/24-25/09/00115</t>
  </si>
  <si>
    <t>976e5e3e-9aa9-464c-9f27-f8765ddb1380</t>
  </si>
  <si>
    <t>44a31683-7fc2-49c9-a034-2628e2f93403</t>
  </si>
  <si>
    <t>VISTA/25-26/12/00029</t>
  </si>
  <si>
    <t>44a68ad0-e752-4cfb-b410-6f0e810087b4</t>
  </si>
  <si>
    <t>VISTA/25-26/12/00010</t>
  </si>
  <si>
    <t>44ba1257-d410-4fd0-a849-66770a75b1f1</t>
  </si>
  <si>
    <t>VISTA/25-26/07/00149</t>
  </si>
  <si>
    <t>44c0b345-7081-4472-9db1-ed6a9bbb4d37</t>
  </si>
  <si>
    <t>VISTA/24-25/05/00040</t>
  </si>
  <si>
    <t>451ebe7d-189c-4fdf-a59b-ce0d1714bd38</t>
  </si>
  <si>
    <t>VISTA/23-24/02/00026</t>
  </si>
  <si>
    <t>451f8a3c-3958-4603-bfe1-546981bae43c</t>
  </si>
  <si>
    <t>VISTA/23-24/05/00012</t>
  </si>
  <si>
    <t>4526eb2e-1685-449a-b75e-6c17173ab4fd</t>
  </si>
  <si>
    <t>VISTA/25-26/01/00151</t>
  </si>
  <si>
    <t>4538c453-ec95-430e-bb93-a748f2f100ec</t>
  </si>
  <si>
    <t>VISTA/24-25/10/00021</t>
  </si>
  <si>
    <t>453cf035-3566-4c7d-8019-5e4fa0ca0cfc</t>
  </si>
  <si>
    <t>VISTA/25-26/06/00055</t>
  </si>
  <si>
    <t>4540138d-fbac-435d-a9ce-a8f55a3bd330</t>
  </si>
  <si>
    <t>c96cd80c-897a-0e58-3b1b-6a87b1da40da</t>
  </si>
  <si>
    <t>VISTA/23-24/06/00116</t>
  </si>
  <si>
    <t>36f38854-7db5-4901-8e41-4206f82fd5f9</t>
  </si>
  <si>
    <t>454e3882-7f28-42cc-bd6f-f8e99bee72d7</t>
  </si>
  <si>
    <t>VISTA/23-24/02/00089</t>
  </si>
  <si>
    <t>454eae33-7af4-4825-bdec-9f0ac5883295</t>
  </si>
  <si>
    <t>VISTA/23-24/09/00075</t>
  </si>
  <si>
    <t>455434da-6de1-4884-9abf-61632560766c</t>
  </si>
  <si>
    <t>VISTA/23-24/04/00031</t>
  </si>
  <si>
    <t>4555f071-fff8-49a0-96be-5f448c89f269</t>
  </si>
  <si>
    <t>VISTA/24-25/09/00109</t>
  </si>
  <si>
    <t>4571bda8-cb80-41a4-a815-0ac7a139a7cd</t>
  </si>
  <si>
    <t>VISTA/25-26/04/00171</t>
  </si>
  <si>
    <t>4580824b-2e16-4e53-a88a-45307a58cef3</t>
  </si>
  <si>
    <t>VISTA/25-26/07/00130</t>
  </si>
  <si>
    <t>458eea6a-4218-46e7-93e2-9dba3943f0a4</t>
  </si>
  <si>
    <t>76885280-8415-ddd3-8643-1ad02a61536e</t>
  </si>
  <si>
    <t>VISTA/24-25/11/00098</t>
  </si>
  <si>
    <t>ffbcd27c-2518-45d1-aea7-1201af9a3e16</t>
  </si>
  <si>
    <t>459d2aa8-71a1-474a-9bac-3dd53ff4d88a</t>
  </si>
  <si>
    <t>VISTA/24-25/02/00076</t>
  </si>
  <si>
    <t>45bf0853-bb6f-4cc7-8dc4-9737e3b26563</t>
  </si>
  <si>
    <t>051d1ba0-2ce6-ea15-c68f-cc2aa5673d1b</t>
  </si>
  <si>
    <t>VISTA/24-25/01/00094</t>
  </si>
  <si>
    <t>3e5c4637-e490-4562-aa63-5e0308c4ec9d</t>
  </si>
  <si>
    <t>45d55db8-16f6-4888-be1b-81fbc7bd0cca</t>
  </si>
  <si>
    <t>5d08244b-3f0c-f87f-c74e-bb751caa431d</t>
  </si>
  <si>
    <t>VISTA/24-25/06/00102</t>
  </si>
  <si>
    <t>f634c44a-96d3-49a9-9a8d-f2f05437a788</t>
  </si>
  <si>
    <t>45f104b5-b195-4ab4-b9c3-2555d7e7b430</t>
  </si>
  <si>
    <t>VISTA/24-25/08/00092</t>
  </si>
  <si>
    <t>4606eba9-3d7b-4353-96fa-78b4e98fcd7b</t>
  </si>
  <si>
    <t>VISTA/24-25/04/00056</t>
  </si>
  <si>
    <t>461b1adc-e769-4e47-afba-7d912516bd63</t>
  </si>
  <si>
    <t>VISTA/23-24/09/00121</t>
  </si>
  <si>
    <t>4621830f-1ee4-40a9-9f99-d022938d08c6</t>
  </si>
  <si>
    <t>VISTA/23-24/11/00122</t>
  </si>
  <si>
    <t>466e558e-8d6d-477d-93ac-8b321a41f293</t>
  </si>
  <si>
    <t>VISTA/24-25/09/00106</t>
  </si>
  <si>
    <t>467c2748-4a75-42ce-807a-8377755a8dc1</t>
  </si>
  <si>
    <t>VISTA/24-25/02/00072</t>
  </si>
  <si>
    <t>467e1eec-05e4-46eb-aa32-0c138b99b293</t>
  </si>
  <si>
    <t>VISTA/23-24/12/00018</t>
  </si>
  <si>
    <t>4683c12a-141b-44ed-876c-1af86ba1f67f</t>
  </si>
  <si>
    <t>VISTA/25-26/01/00099</t>
  </si>
  <si>
    <t>46a1a133-e4bd-4c3b-b01b-0693e2b4fc67</t>
  </si>
  <si>
    <t>VISTA/25-26/03/00111</t>
  </si>
  <si>
    <t>46ba4e09-00d7-4ad8-afc3-8ef5d6aec34f</t>
  </si>
  <si>
    <t>VISTA/24-25/08/00106</t>
  </si>
  <si>
    <t>46bff80c-5689-4ddb-8386-2f917b6a5238</t>
  </si>
  <si>
    <t>VISTA/25-26/12/00030</t>
  </si>
  <si>
    <t>46c15f79-d41d-4050-bd42-ad565772e30c</t>
  </si>
  <si>
    <t>VISTA/23-24/12/00078</t>
  </si>
  <si>
    <t>46e0c80d-1022-4a2f-ae2e-8efaf4969869</t>
  </si>
  <si>
    <t>11316c38-dc08-4983-3588-fcadd88bd5d2</t>
  </si>
  <si>
    <t>VISTA/25-26/12/00146</t>
  </si>
  <si>
    <t>597a1580-9401-42ce-a407-c9448d5017f6</t>
  </si>
  <si>
    <t>46e10405-6931-4d1b-a089-376b082c4ef9</t>
  </si>
  <si>
    <t>VISTA/24-25/08/00171</t>
  </si>
  <si>
    <t>46e84c24-2281-4923-9b0a-487acada0d08</t>
  </si>
  <si>
    <t>VISTA/25-26/04/00029</t>
  </si>
  <si>
    <t>46edfac9-7cc1-405e-b68e-be68e683eae9</t>
  </si>
  <si>
    <t>VISTA/25-26/08/00055</t>
  </si>
  <si>
    <t>47118d4e-b148-4ade-90b0-29734adec1dd</t>
  </si>
  <si>
    <t>VISTA/24-25/09/00034</t>
  </si>
  <si>
    <t>4715904a-0103-48bb-9e8c-390ef7135622</t>
  </si>
  <si>
    <t>VISTA/25-26/10/00020</t>
  </si>
  <si>
    <t>471af6ab-4fea-40e8-bcaa-7a6f7c58be21</t>
  </si>
  <si>
    <t>VISTA/25-26/04/00011</t>
  </si>
  <si>
    <t>47221789-8d82-4ff6-a2a5-db62c8901d03</t>
  </si>
  <si>
    <t>VISTA/25-26/04/00162</t>
  </si>
  <si>
    <t>472634cd-60f5-4f56-ac53-f796bdb3bb70</t>
  </si>
  <si>
    <t>VISTA/25-26/12/00004</t>
  </si>
  <si>
    <t>4732f836-91e9-4418-945a-276c56dcf63c</t>
  </si>
  <si>
    <t>VISTA/23-24/09/00071</t>
  </si>
  <si>
    <t>4735f5d2-8d18-4fa5-8f2c-89731547ea47</t>
  </si>
  <si>
    <t>VISTA/25-26/10/00088</t>
  </si>
  <si>
    <t>474084cd-9828-41a2-b810-ce78c8a9339f</t>
  </si>
  <si>
    <t>VISTA/24-25/02/00170</t>
  </si>
  <si>
    <t>474d8922-a711-4145-94c7-a42bffc7d2a1</t>
  </si>
  <si>
    <t>VISTA/23-24/02/00121</t>
  </si>
  <si>
    <t>47558904-2cc1-48c4-970b-5e21ab57caae</t>
  </si>
  <si>
    <t>VISTA/24-25/08/00139</t>
  </si>
  <si>
    <t>47887913-a0fd-4331-bd56-3a0f66b03a20</t>
  </si>
  <si>
    <t>VISTA/24-25/05/00054</t>
  </si>
  <si>
    <t>4788fa39-73bf-4a6c-a311-20d423c4ad32</t>
  </si>
  <si>
    <t>VISTA/23-24/02/00056</t>
  </si>
  <si>
    <t>4791370f-9e5d-4333-962f-3d0480f1e4bf</t>
  </si>
  <si>
    <t>VISTA/24-25/08/00091</t>
  </si>
  <si>
    <t>47a154ad-0a1f-4a7b-b3b9-5cad3bdbde51</t>
  </si>
  <si>
    <t>VISTA/24-25/10/00073</t>
  </si>
  <si>
    <t>b6d39ec4-f024-431b-9783-7b6485fc2a85</t>
  </si>
  <si>
    <t>47a4ba99-6f21-47fd-a1da-8699a830b6f5</t>
  </si>
  <si>
    <t>61f80535-9bc2-b9b1-e66d-7a60fc42ddde</t>
  </si>
  <si>
    <t>VISTA/24-25/05/00144</t>
  </si>
  <si>
    <t>eca74bfc-ac13-4475-81df-fd93de5cbf79</t>
  </si>
  <si>
    <t>47a7b6d3-2b96-4374-8492-75146f6bac5f</t>
  </si>
  <si>
    <t>VISTA/24-25/07/00120</t>
  </si>
  <si>
    <t>c0d5ac03-c532-4c77-b4d1-1c695192a063</t>
  </si>
  <si>
    <t>47b60ac6-8844-49f3-acc6-63bc5149406b</t>
  </si>
  <si>
    <t>01426448-b911-b1b8-ce7d-46e4a4c39abd</t>
  </si>
  <si>
    <t>VISTA/24-25/08/00130</t>
  </si>
  <si>
    <t>eb8bd2bd-2656-48d2-a925-0bc2408ed5cb</t>
  </si>
  <si>
    <t>47c0c531-ec28-4039-a118-f578d9288032</t>
  </si>
  <si>
    <t>VISTA/25-26/06/00149</t>
  </si>
  <si>
    <t>47c6ae09-e9bb-44da-a82e-2297dd0f610e</t>
  </si>
  <si>
    <t>VISTA/23-24/03/00019</t>
  </si>
  <si>
    <t>47c78b9e-25e2-423e-b0cf-8ab8762b877b</t>
  </si>
  <si>
    <t>VISTA/25-26/06/00038</t>
  </si>
  <si>
    <t>47cfac68-3e14-452d-a7f8-52b5b58c8ce6</t>
  </si>
  <si>
    <t>6b1b4605-9669-4c3b-6f7b-6a969ed41f8c</t>
  </si>
  <si>
    <t>VISTA/25-26/05/00102</t>
  </si>
  <si>
    <t>0a662671-85e1-4db0-80a3-811c81560053</t>
  </si>
  <si>
    <t>47d04cfc-2a3e-4a9b-b0d5-866bda9c3577</t>
  </si>
  <si>
    <t>VISTA/24-25/02/00066</t>
  </si>
  <si>
    <t>4804a712-734e-449f-b633-80cccb3f49a7</t>
  </si>
  <si>
    <t>VISTA/24-25/01/00062</t>
  </si>
  <si>
    <t>480aa0b7-5a81-479a-9cea-2745e41f5132</t>
  </si>
  <si>
    <t>VISTA/24-25/02/00144</t>
  </si>
  <si>
    <t>482d4f41-5360-44df-b6ca-7ba7195d589a</t>
  </si>
  <si>
    <t>VISTA/24-25/06/00010</t>
  </si>
  <si>
    <t>482d502f-a56b-4a75-9773-aa7993571efb</t>
  </si>
  <si>
    <t>VISTA/23-24/12/00047</t>
  </si>
  <si>
    <t>4842cb5a-ef2f-43a8-8961-af630a84736f</t>
  </si>
  <si>
    <t>VISTA/25-26/03/00160</t>
  </si>
  <si>
    <t>484df0fe-f33a-4a9c-91f2-d611d1209747</t>
  </si>
  <si>
    <t>VISTA/25-26/09/00168</t>
  </si>
  <si>
    <t>484eebdf-0eeb-4220-8bf4-e6df28feaa57</t>
  </si>
  <si>
    <t>VISTA/24-25/11/00038</t>
  </si>
  <si>
    <t>485223c3-0c55-49db-b751-52fc1a6b5be8</t>
  </si>
  <si>
    <t>VISTA/25-26/02/00148</t>
  </si>
  <si>
    <t>485be64e-97a3-472a-95dd-78c2b7b772b4</t>
  </si>
  <si>
    <t>VISTA/24-25/04/00119</t>
  </si>
  <si>
    <t>4863997a-362b-4190-a3c2-aaec40eee77b</t>
  </si>
  <si>
    <t>VISTA/23-24/11/00003</t>
  </si>
  <si>
    <t>489064e5-c99f-4f5b-aa03-a388ac4562f6</t>
  </si>
  <si>
    <t>VISTA/25-26/07/00045</t>
  </si>
  <si>
    <t>4899d74d-aeaa-4b53-bdf6-2f037d8d47a0</t>
  </si>
  <si>
    <t>VISTA/24-25/12/00126</t>
  </si>
  <si>
    <t>48dbbd8a-02e3-485e-ab81-787487296401</t>
  </si>
  <si>
    <t>VISTA/24-25/06/00111</t>
  </si>
  <si>
    <t>baa28bba-e050-958e-5006-4c833bb5d53a</t>
  </si>
  <si>
    <t>f1b4318e-92ab-408d-812a-05db0c5a638f</t>
  </si>
  <si>
    <t>48e5d190-113c-43b4-956b-4baa77d926ed</t>
  </si>
  <si>
    <t>VISTA/23-24/12/00108</t>
  </si>
  <si>
    <t>48e932a7-38e0-4537-af3a-b9af1752b714</t>
  </si>
  <si>
    <t>VISTA/24-25/08/00038</t>
  </si>
  <si>
    <t>48f5e31c-10c5-46af-9e39-d6db29530980</t>
  </si>
  <si>
    <t>VISTA/23-24/12/00057</t>
  </si>
  <si>
    <t>490e6177-bb2e-403e-a040-828416df52de</t>
  </si>
  <si>
    <t>VISTA/25-26/09/00179</t>
  </si>
  <si>
    <t>491949f9-63c8-4d32-8435-000f4676c847</t>
  </si>
  <si>
    <t>VISTA/25-26/01/00046</t>
  </si>
  <si>
    <t>492110ce-aafa-467b-b39d-8483af478c0e</t>
  </si>
  <si>
    <t>VISTA/25-26/08/00097</t>
  </si>
  <si>
    <t>492d0fa0-e1c0-42e7-b250-1550636af547</t>
  </si>
  <si>
    <t>104a66bf-0d87-2acc-ec03-a73d1c1cfd53</t>
  </si>
  <si>
    <t>VISTA/25-26/02/00037</t>
  </si>
  <si>
    <t>4285ffb5-00b5-43ed-8956-07fcaeccb965</t>
  </si>
  <si>
    <t>4947dcd6-f8c8-4183-bd18-d50500f535ea</t>
  </si>
  <si>
    <t>VISTA/25-26/05/00006</t>
  </si>
  <si>
    <t>4965387e-29f1-4084-b0a3-ba87cde3aac8</t>
  </si>
  <si>
    <t>VISTA/24-25/01/00133</t>
  </si>
  <si>
    <t>9ed28830-e432-4c58-9c57-c514a0ece246</t>
  </si>
  <si>
    <t>49718935-7dbf-4831-84aa-c52304161689</t>
  </si>
  <si>
    <t>VISTA/24-25/01/00037</t>
  </si>
  <si>
    <t>497d72a5-cc51-41a2-8b63-1656c9f0ea7b</t>
  </si>
  <si>
    <t>VISTA/24-25/02/00022</t>
  </si>
  <si>
    <t>4985c7bc-3267-44af-acbc-fc9649f0f39c</t>
  </si>
  <si>
    <t>VISTA/24-25/08/00063</t>
  </si>
  <si>
    <t>498ab3b9-8471-4e3b-8557-bcb4e9235dcc</t>
  </si>
  <si>
    <t>VISTA/24-25/10/00055</t>
  </si>
  <si>
    <t>498e3582-b9fd-41b1-a2ac-461d9efe9b37</t>
  </si>
  <si>
    <t>VISTA/25-26/01/00090</t>
  </si>
  <si>
    <t>498e6073-61a9-4a7f-bb4f-345b9e6eb908</t>
  </si>
  <si>
    <t>VISTA/23-24/01/00048</t>
  </si>
  <si>
    <t>498f1d00-db4b-40a4-a44f-7474a060b409</t>
  </si>
  <si>
    <t>VISTA/24-25/04/00147</t>
  </si>
  <si>
    <t>7fe30671-daee-4f76-90ae-6f6c728383b0</t>
  </si>
  <si>
    <t>4992da3a-6691-4937-9bf4-cbc7a81a9170</t>
  </si>
  <si>
    <t>VISTA/23-24/01/00120</t>
  </si>
  <si>
    <t>499545f5-578b-4171-9d51-a57e0cd05985</t>
  </si>
  <si>
    <t>VISTA/25-26/06/00049</t>
  </si>
  <si>
    <t>49b1efdf-bad7-4548-bd3b-daafdc67fbcf</t>
  </si>
  <si>
    <t>VISTA/24-25/02/00068</t>
  </si>
  <si>
    <t>7f3ffec8-9b1c-4df8-bbac-f6e9bd04c00e</t>
  </si>
  <si>
    <t>49c1e8d8-b7e4-4818-bfb3-5c2a09310be3</t>
  </si>
  <si>
    <t>VISTA/24-25/10/00067</t>
  </si>
  <si>
    <t>49e82bfd-0213-48b7-90e1-0a33787a3ff1</t>
  </si>
  <si>
    <t>VISTA/23-24/03/00077</t>
  </si>
  <si>
    <t>46d94fb9-b4c9-d1a8-0c92-609fafa9901e</t>
  </si>
  <si>
    <t>ffc3777a-baa2-4d5a-bc63-e6ae4b76fce6</t>
  </si>
  <si>
    <t>4a08e039-0c2a-4589-b555-66a20f4b6f6e</t>
  </si>
  <si>
    <t>VISTA/24-25/11/00120</t>
  </si>
  <si>
    <t>4a0dd637-e845-4ef3-97b2-3d4d0ad9931b</t>
  </si>
  <si>
    <t>VISTA/25-26/07/00134</t>
  </si>
  <si>
    <t>4a1a48bc-76ce-4c2a-8e80-b4370e3056f3</t>
  </si>
  <si>
    <t>VISTA/24-25/12/00032</t>
  </si>
  <si>
    <t>4a309e77-9bed-4697-8387-9b5f12cbf5ec</t>
  </si>
  <si>
    <t>704b2ffc-71fb-0cc0-ace8-74bcdfbe30b7</t>
  </si>
  <si>
    <t>VISTA/25-26/06/00137</t>
  </si>
  <si>
    <t>33717087-45fe-4062-bb32-edb6d86b468d</t>
  </si>
  <si>
    <t>4a39b54b-e763-488c-8a8e-649f793a2200</t>
  </si>
  <si>
    <t>VISTA/24-25/11/00077</t>
  </si>
  <si>
    <t>4a415680-0ef1-4730-ad07-634a1f114273</t>
  </si>
  <si>
    <t>VISTA/25-26/06/00084</t>
  </si>
  <si>
    <t>4a45a771-8714-4b5e-923c-da3a19aa7f8e</t>
  </si>
  <si>
    <t>VISTA/24-25/02/00034</t>
  </si>
  <si>
    <t>4a483f73-cc38-4ddb-a604-4091d9a69178</t>
  </si>
  <si>
    <t>VISTA/23-24/06/00007</t>
  </si>
  <si>
    <t>4a4cad18-4185-4b43-8860-9dcec22fc9ec</t>
  </si>
  <si>
    <t>6f622055-47c5-9b2c-b332-2d5d01953e51</t>
  </si>
  <si>
    <t>VISTA/25-26/03/00126</t>
  </si>
  <si>
    <t>020b9ca6-f237-414a-a692-e254856c4cef</t>
  </si>
  <si>
    <t>4a59a0bf-98c0-4e79-a229-69ff9804a3d8</t>
  </si>
  <si>
    <t>VISTA/23-24/01/00091</t>
  </si>
  <si>
    <t>4a6bdde9-5ec1-4369-b92d-ce9a7ea3c5f5</t>
  </si>
  <si>
    <t>VISTA/24-25/03/00073</t>
  </si>
  <si>
    <t>4a7afba8-c4bb-43b2-8e53-28b97b1cceda</t>
  </si>
  <si>
    <t>VISTA/25-26/09/00158</t>
  </si>
  <si>
    <t>4a914c27-258f-4716-a889-e55f1a04e407</t>
  </si>
  <si>
    <t>VISTA/25-26/10/00145</t>
  </si>
  <si>
    <t>4a98f814-6979-42c4-b2ed-31829a25ff98</t>
  </si>
  <si>
    <t>VISTA/23-24/11/00111</t>
  </si>
  <si>
    <t>4a9fc988-bd48-412e-beb6-d7c07e3079f7</t>
  </si>
  <si>
    <t>c5655e71-bfb1-46c8-d351-120a60cd046e</t>
  </si>
  <si>
    <t>VISTA/23-24/06/00114</t>
  </si>
  <si>
    <t>2277376a-ef6b-45df-a224-5c7e824b0f56</t>
  </si>
  <si>
    <t>4aac2988-706b-49c4-886d-686eddb94787</t>
  </si>
  <si>
    <t>VISTA/25-26/11/00022</t>
  </si>
  <si>
    <t>4ab8b19d-d4ce-486b-889c-9b0e917e0601</t>
  </si>
  <si>
    <t>VISTA/25-26/03/00131</t>
  </si>
  <si>
    <t>4abc7b18-6063-4854-9960-c43456f6fd17</t>
  </si>
  <si>
    <t>34e687e0-29cc-e019-e1cc-610c96129aa7</t>
  </si>
  <si>
    <t>VISTA/24-25/09/00087</t>
  </si>
  <si>
    <t>43586048-77c9-4561-9383-a68fe6f1a296</t>
  </si>
  <si>
    <t>4ac88902-1351-49e8-ae9e-a422831b0aa6</t>
  </si>
  <si>
    <t>VISTA/24-25/01/00122</t>
  </si>
  <si>
    <t>4ac92d51-61c9-4941-b4a4-155da2754332</t>
  </si>
  <si>
    <t>VISTA/24-25/02/00005</t>
  </si>
  <si>
    <t>4aece034-827d-4ad6-a847-3728960d474a</t>
  </si>
  <si>
    <t>VISTA/23-24/04/00103</t>
  </si>
  <si>
    <t>4afc9f43-71b4-493e-aed8-ad5ed755b594</t>
  </si>
  <si>
    <t>VISTA/24-25/06/00024</t>
  </si>
  <si>
    <t>4b032437-251c-4b1d-9780-9076e4e220bc</t>
  </si>
  <si>
    <t>VISTA/25-26/03/00112</t>
  </si>
  <si>
    <t>4b0680ae-9e02-4e44-b003-7ce6b56ba016</t>
  </si>
  <si>
    <t>VISTA/24-25/02/00029</t>
  </si>
  <si>
    <t>4b16629a-a998-402f-b6fe-2bd99b30f43a</t>
  </si>
  <si>
    <t>VISTA/23-24/05/00094</t>
  </si>
  <si>
    <t>4b27c10f-1a1e-4605-a6be-30c276a146a3</t>
  </si>
  <si>
    <t>128bd731-e1fe-63b6-3451-759840d80453</t>
  </si>
  <si>
    <t>VISTA/25-26/01/00068</t>
  </si>
  <si>
    <t>e763d526-0d47-4584-ae19-809d441191dc</t>
  </si>
  <si>
    <t>4b2f394d-326b-4811-8114-d6bf7d1c6ac8</t>
  </si>
  <si>
    <t>VISTA/25-26/06/00104</t>
  </si>
  <si>
    <t>4b330649-79c9-420f-972f-1e81e8229044</t>
  </si>
  <si>
    <t>VISTA/24-25/10/00063</t>
  </si>
  <si>
    <t>4b3b309f-197e-4612-99ee-278d9bbbd7ea</t>
  </si>
  <si>
    <t>VISTA/25-26/10/00059</t>
  </si>
  <si>
    <t>4b43d4bf-3376-4e63-b968-32c26abbb694</t>
  </si>
  <si>
    <t>03583f1f-1403-b11c-dead-43e994cd6716</t>
  </si>
  <si>
    <t>VISTA/24-25/12/00007</t>
  </si>
  <si>
    <t>dbda42d8-1ac6-4f80-aac4-c8eca922772a</t>
  </si>
  <si>
    <t>4b5475b4-10c5-4c10-a6d9-4d7d3fad4bc8</t>
  </si>
  <si>
    <t>VISTA/25-26/11/00001</t>
  </si>
  <si>
    <t>4b5a4501-45ce-4bcb-adeb-20fefc3c2d4f</t>
  </si>
  <si>
    <t>VISTA/25-26/11/00068</t>
  </si>
  <si>
    <t>4b99d238-16d6-459c-bea4-a7b49534f117</t>
  </si>
  <si>
    <t>VISTA/23-24/09/00113</t>
  </si>
  <si>
    <t>4bb57845-9bed-43bf-964f-bf112d3cfae0</t>
  </si>
  <si>
    <t>VISTA/25-26/09/00039</t>
  </si>
  <si>
    <t>4bbefe97-a9ce-4390-ab5c-a921cdee5385</t>
  </si>
  <si>
    <t>VISTA/25-26/09/00061</t>
  </si>
  <si>
    <t>4bc3a6ec-d7cd-4e4e-b4be-0f9eaac737e4</t>
  </si>
  <si>
    <t>VISTA/24-25/01/00019</t>
  </si>
  <si>
    <t>4bc9496e-4b8d-4c86-8cfb-e0f3a29a81b6</t>
  </si>
  <si>
    <t>VISTA/24-25/10/00097</t>
  </si>
  <si>
    <t>4be65acf-c8e8-4536-aa39-9ca0d38892e2</t>
  </si>
  <si>
    <t>294ea6bb-86ba-b567-f9c9-999f73233389</t>
  </si>
  <si>
    <t>VISTA/24-25/06/00083</t>
  </si>
  <si>
    <t>e117ef1b-3287-4ba8-ba33-3e12fcd10002</t>
  </si>
  <si>
    <t>4be8062d-ec46-4ac4-aadd-1ada922418f6</t>
  </si>
  <si>
    <t>VISTA/24-25/12/00116</t>
  </si>
  <si>
    <t>4c1619b3-8c20-4302-bc10-afc15b29bcc3</t>
  </si>
  <si>
    <t>VISTA/25-26/08/00156</t>
  </si>
  <si>
    <t>4c1b2503-821f-4888-a6e0-863f0dda1ef1</t>
  </si>
  <si>
    <t>VISTA/23-24/07/00055</t>
  </si>
  <si>
    <t>4c29b1ee-2d4b-4996-8f24-3b978d166fbf</t>
  </si>
  <si>
    <t>VISTA/23-24/03/00021</t>
  </si>
  <si>
    <t>4c3bcfaa-5a5b-4498-a76d-0fd3c6ca6014</t>
  </si>
  <si>
    <t>VISTA/24-25/04/00116</t>
  </si>
  <si>
    <t>4c49bf94-f2b7-4d06-acef-a618dc752216</t>
  </si>
  <si>
    <t>VISTA/23-24/06/00108</t>
  </si>
  <si>
    <t>4c5c0aeb-97a8-40d4-a070-7db8bb38bc49</t>
  </si>
  <si>
    <t>VISTA/25-26/10/00106</t>
  </si>
  <si>
    <t>4c62a708-e86e-49a7-b532-58b45f799f8b</t>
  </si>
  <si>
    <t>a61eb28c-5bcb-2c0e-6f0d-aea5a35e9f30</t>
  </si>
  <si>
    <t>VISTA/25-26/04/00048</t>
  </si>
  <si>
    <t>e49d5b4d-fd58-4f0c-a779-2ef25bd8eeac</t>
  </si>
  <si>
    <t>4c78afc3-abe3-40fd-a973-fd2c6e9d921b</t>
  </si>
  <si>
    <t>VISTA/25-26/05/00092</t>
  </si>
  <si>
    <t>4c7d2ae0-9c81-4a2e-b899-61c5122a253c</t>
  </si>
  <si>
    <t>VISTA/24-25/08/00093</t>
  </si>
  <si>
    <t>4c7d76bc-b26e-4d23-918d-b30b7f331d92</t>
  </si>
  <si>
    <t>c9947b7f-26c4-6957-80a1-91eb275ee523</t>
  </si>
  <si>
    <t>VISTA/25-26/05/00107</t>
  </si>
  <si>
    <t>8441d5c4-fdfc-4731-9e95-7af2570dc7ea</t>
  </si>
  <si>
    <t>4c88bc5c-d5d5-4b87-9361-3bf1f8e16c73</t>
  </si>
  <si>
    <t>VISTA/24-25/12/00075</t>
  </si>
  <si>
    <t>4c893c24-9254-4d73-8eca-d47e1d77805a</t>
  </si>
  <si>
    <t>VISTA/24-25/09/00008</t>
  </si>
  <si>
    <t>554f0704-337e-4989-af04-90f3048063d8</t>
  </si>
  <si>
    <t>4c8afc74-8c8c-464c-af78-ebb7797cc81b</t>
  </si>
  <si>
    <t>VISTA/23-24/04/00001</t>
  </si>
  <si>
    <t>4c94de28-f906-4d3c-97ff-eccce50d615e</t>
  </si>
  <si>
    <t>VISTA/25-26/10/00125</t>
  </si>
  <si>
    <t>4c9bfb9d-d0b6-41d7-8a7d-88df22440ee6</t>
  </si>
  <si>
    <t>53161e7a-20e2-d590-c8cd-ca0a5b5ebb43</t>
  </si>
  <si>
    <t>VISTA/25-26/06/00130</t>
  </si>
  <si>
    <t>e3422f73-1205-4829-8df2-d134f29b5b5e</t>
  </si>
  <si>
    <t>4c9c5227-a604-4587-b1d0-1f036364a40e</t>
  </si>
  <si>
    <t>VISTA/24-25/03/00151</t>
  </si>
  <si>
    <t>4ca1a7b2-ba1d-4892-adf5-6caf6e4e6e86</t>
  </si>
  <si>
    <t>VISTA/25-26/02/00046</t>
  </si>
  <si>
    <t>4cc3b6c9-7c13-42a9-9ac3-818eb7281e88</t>
  </si>
  <si>
    <t>VISTA/24-25/12/00068</t>
  </si>
  <si>
    <t>4cc43611-7727-4da6-a4dd-19f6621c6164</t>
  </si>
  <si>
    <t>VISTA/24-25/11/00067</t>
  </si>
  <si>
    <t>4cdd8f80-d642-47ae-b507-175f32611df5</t>
  </si>
  <si>
    <t>VISTA/24-25/07/00135</t>
  </si>
  <si>
    <t>4cdede9c-3b41-4d6e-b073-aa37fb1011b5</t>
  </si>
  <si>
    <t>VISTA/25-26/07/00073</t>
  </si>
  <si>
    <t>4ce454a6-bb76-49bc-a4c8-35baf32b5201</t>
  </si>
  <si>
    <t>VISTA/25-26/10/00119</t>
  </si>
  <si>
    <t>4cec4af3-55d8-465a-a70f-effae90a6511</t>
  </si>
  <si>
    <t>VISTA/25-26/08/00038</t>
  </si>
  <si>
    <t>4cf22b83-903b-4c8b-8034-14c99ddd7ded</t>
  </si>
  <si>
    <t>VISTA/24-25/11/00076</t>
  </si>
  <si>
    <t>4cf4e9b3-7f8c-4c4e-9de5-d6cba1a88f04</t>
  </si>
  <si>
    <t>VISTA/23-24/05/00068</t>
  </si>
  <si>
    <t>4cf6808f-54af-4d3a-9829-7c4bbf3793b5</t>
  </si>
  <si>
    <t>VISTA/25-26/04/00133</t>
  </si>
  <si>
    <t>4cf9fec1-96d1-4b3b-b3ad-781f0aadb74b</t>
  </si>
  <si>
    <t>5a80d7c7-f736-71e2-8154-770f5bc72752</t>
  </si>
  <si>
    <t>VISTA/24-25/04/00129</t>
  </si>
  <si>
    <t>b9aaea14-9f05-4cef-bbc9-91fbcabeac1b</t>
  </si>
  <si>
    <t>4cfa78ad-ca0e-405c-942c-285cdfc1c602</t>
  </si>
  <si>
    <t>VISTA/25-26/04/00095</t>
  </si>
  <si>
    <t>4cff7644-d43d-4a78-8c6f-fa42a5379dda</t>
  </si>
  <si>
    <t>VISTA/25-26/08/00143</t>
  </si>
  <si>
    <t>4d11458f-06f2-4298-84fd-eff493481180</t>
  </si>
  <si>
    <t>VISTA/23-24/05/00052</t>
  </si>
  <si>
    <t>4d1fc353-51d6-4e13-a939-ccc6365d961c</t>
  </si>
  <si>
    <t>VISTA/23-24/08/00004</t>
  </si>
  <si>
    <t>4d509b70-953a-4a64-b3a5-b2926928e10c</t>
  </si>
  <si>
    <t>VISTA/24-25/10/00008</t>
  </si>
  <si>
    <t>4d58a5ed-e4b6-49f8-acd4-538084261ef8</t>
  </si>
  <si>
    <t>VISTA/23-24/12/00125</t>
  </si>
  <si>
    <t>4d604069-2b71-420e-8b50-a22eaad7d887</t>
  </si>
  <si>
    <t>VISTA/25-26/11/00127</t>
  </si>
  <si>
    <t>4d721494-a461-4b86-8c6d-58ceb8785e61</t>
  </si>
  <si>
    <t>VISTA/25-26/07/00072</t>
  </si>
  <si>
    <t>4d77818b-25cf-422e-aa80-87eb3fbc85e7</t>
  </si>
  <si>
    <t>VISTA/23-24/09/00068</t>
  </si>
  <si>
    <t>4d81e58c-cbcd-4874-a188-45396ae21a7e</t>
  </si>
  <si>
    <t>VISTA/24-25/04/00159</t>
  </si>
  <si>
    <t>4da6e86f-49d4-48f3-8d12-e1db3bb8a8f4</t>
  </si>
  <si>
    <t>VISTA/24-25/10/00084</t>
  </si>
  <si>
    <t>4da73d62-b3b0-4cf0-a9d5-890a422047ed</t>
  </si>
  <si>
    <t>VISTA/25-26/07/00092</t>
  </si>
  <si>
    <t>4da832b2-4909-49a6-b4a6-f0cd74fbcaf2</t>
  </si>
  <si>
    <t>VISTA/24-25/09/00142</t>
  </si>
  <si>
    <t>0c47441c-0898-a35f-badb-b812b6d01ad6</t>
  </si>
  <si>
    <t>4dcd0218-2684-4f4b-a720-0a37e5c9deb9</t>
  </si>
  <si>
    <t>VISTA/25-26/11/00020</t>
  </si>
  <si>
    <t>4dd0205c-ccc7-434e-8705-fa44c19de17e</t>
  </si>
  <si>
    <t>VISTA/23-24/01/00041</t>
  </si>
  <si>
    <t>4dd0c3f2-3922-41bd-afd9-c11d326f1215</t>
  </si>
  <si>
    <t>VISTA/24-25/03/00128</t>
  </si>
  <si>
    <t>4dded2ef-612f-4c30-9f6c-3c9f8d6a0df0</t>
  </si>
  <si>
    <t>VISTA/25-26/10/00084</t>
  </si>
  <si>
    <t>4df3978a-af50-4e82-8529-95ae902b7065</t>
  </si>
  <si>
    <t>VISTA/24-25/09/00104</t>
  </si>
  <si>
    <t>4dfd8b8a-b380-46b0-8d31-c124e9af4eb2</t>
  </si>
  <si>
    <t>VISTA/24-25/05/00098</t>
  </si>
  <si>
    <t>4e032d1d-49b2-4cb4-b70f-7eed8988062c</t>
  </si>
  <si>
    <t>VISTA/24-25/03/00009</t>
  </si>
  <si>
    <t>4e0e63b9-9830-4506-b56a-d385745b335b</t>
  </si>
  <si>
    <t>VISTA/23-24/05/00027</t>
  </si>
  <si>
    <t>4e16955b-a52a-4aee-b6c7-cecc654a3237</t>
  </si>
  <si>
    <t>VISTA/23-24/05/00083</t>
  </si>
  <si>
    <t>4e1adf02-5461-42bb-932a-c41382ef3726</t>
  </si>
  <si>
    <t>VISTA/24-25/02/00095</t>
  </si>
  <si>
    <t>4e1bfb12-feff-483d-b3ff-bc7976f832bc</t>
  </si>
  <si>
    <t>VISTA/25-26/10/00184</t>
  </si>
  <si>
    <t>4e1cc667-0540-4ed0-9865-2e84e8f3d7e8</t>
  </si>
  <si>
    <t>VISTA/23-24/09/00023</t>
  </si>
  <si>
    <t>4e1ff7aa-b572-4471-b51e-3c7924771e82</t>
  </si>
  <si>
    <t>VISTA/24-25/12/00053</t>
  </si>
  <si>
    <t>4e21492a-0d1a-4e91-bbea-016d1616f212</t>
  </si>
  <si>
    <t>VISTA/24-25/01/00093</t>
  </si>
  <si>
    <t>4e31b741-4692-4897-adb1-d69efa47ee88</t>
  </si>
  <si>
    <t>02b429ce-a6d5-6fef-b9c9-9bf315c162d2</t>
  </si>
  <si>
    <t>VISTA/25-26/05/00046</t>
  </si>
  <si>
    <t>09480588-260f-4e91-bcf7-5033ba88e43c</t>
  </si>
  <si>
    <t>4e3b1a81-b890-41e0-914f-80950d0ccb74</t>
  </si>
  <si>
    <t>VISTA/25-26/11/00090</t>
  </si>
  <si>
    <t>4e3ee7ed-1621-467b-95e0-2709ae50a8c9</t>
  </si>
  <si>
    <t>VISTA/24-25/02/00060</t>
  </si>
  <si>
    <t>4e454e9b-f94c-4c49-94d1-fb04dedbb98b</t>
  </si>
  <si>
    <t>VISTA/24-25/04/00044</t>
  </si>
  <si>
    <t>4e4e1fbb-d4df-40d1-98a0-96e7b0415e1e</t>
  </si>
  <si>
    <t>VISTA/24-25/07/00110</t>
  </si>
  <si>
    <t>4e52b3b5-9c65-40d0-b17c-417857356320</t>
  </si>
  <si>
    <t>VISTA/25-26/10/00156</t>
  </si>
  <si>
    <t>4e756296-a2ef-41ad-8ca4-1b2db889b5dd</t>
  </si>
  <si>
    <t>VISTA/24-25/01/00141</t>
  </si>
  <si>
    <t>4e77e2d8-5596-466c-973f-f5747f8c829d</t>
  </si>
  <si>
    <t>5925134f-40a7-6834-930a-b8d6906bd2a4</t>
  </si>
  <si>
    <t>VISTA/25-26/02/00050</t>
  </si>
  <si>
    <t>73f27fac-554e-48b2-b97d-1d42f202ef3e</t>
  </si>
  <si>
    <t>4e7e9f8b-c693-4bf0-8d75-a2248f89588b</t>
  </si>
  <si>
    <t>VISTA/25-26/10/00090</t>
  </si>
  <si>
    <t>4e89db46-a1d6-455d-a72c-2f222325548b</t>
  </si>
  <si>
    <t>VISTA/24-25/01/00092</t>
  </si>
  <si>
    <t>4e905ad8-a33c-4552-9a91-256c3b6a4fa2</t>
  </si>
  <si>
    <t>VISTA/23-24/12/00015</t>
  </si>
  <si>
    <t>4e98b214-ac39-408c-bd66-206e5e655a99</t>
  </si>
  <si>
    <t>VISTA/24-25/06/00084</t>
  </si>
  <si>
    <t>4e9e95df-a53c-4f0a-afd1-09474c4c4941</t>
  </si>
  <si>
    <t>e51d0052-6144-0814-9748-12b1e6c3b68a</t>
  </si>
  <si>
    <t>VISTA/25-26/10/00128</t>
  </si>
  <si>
    <t>dd53ac44-fa85-4d55-862f-21ef23300b18</t>
  </si>
  <si>
    <t>4ea4f0cf-058c-417b-8d86-ed111d83adbf</t>
  </si>
  <si>
    <t>VISTA/23-24/06/00102</t>
  </si>
  <si>
    <t>4ea52273-9f45-4325-af68-5a99b27e16c7</t>
  </si>
  <si>
    <t>VISTA/25-26/10/00129</t>
  </si>
  <si>
    <t>4eaf6ceb-6a98-4f45-b094-c83c113f87a9</t>
  </si>
  <si>
    <t>VISTA/24-25/04/00036</t>
  </si>
  <si>
    <t>4eb6c3e9-59f4-459c-84e0-a1593100e96e</t>
  </si>
  <si>
    <t>VISTA/25-26/05/00036</t>
  </si>
  <si>
    <t>4eb9bc4e-3005-4c65-9620-19d0b78cdb6f</t>
  </si>
  <si>
    <t>VISTA/23-24/04/00117</t>
  </si>
  <si>
    <t>4ec0f400-2ab8-458a-a9f1-a7c7fe865528</t>
  </si>
  <si>
    <t>VISTA/25-26/04/00177</t>
  </si>
  <si>
    <t>4ec792fb-74fc-4ba3-b976-c5e6fd8344de</t>
  </si>
  <si>
    <t>VISTA/23-24/01/00012</t>
  </si>
  <si>
    <t>4ecaef8a-1559-4603-a0d3-0406209e5a4a</t>
  </si>
  <si>
    <t>VISTA/24-25/02/00008</t>
  </si>
  <si>
    <t>4ecb4529-0375-46f2-b3d4-0e4bcb4cd14a</t>
  </si>
  <si>
    <t>VISTA/24-25/10/00150</t>
  </si>
  <si>
    <t>4ed29ad3-9063-474e-ad1c-1864828744a6</t>
  </si>
  <si>
    <t>4e667438-6e87-7652-9c8f-5dff0ffa3cad</t>
  </si>
  <si>
    <t>VISTA/25-26/06/00031</t>
  </si>
  <si>
    <t>6d27b7fa-9864-413d-81e2-6f298d2a12b3</t>
  </si>
  <si>
    <t>4ed6fd63-c57b-48a7-94e4-48396f0c5631</t>
  </si>
  <si>
    <t>VISTA/23-24/03/00017</t>
  </si>
  <si>
    <t>85e79c68-e122-41a5-8ee1-c3204600babb</t>
  </si>
  <si>
    <t>4ee835e1-e51e-414e-babc-2ce2da31a798</t>
  </si>
  <si>
    <t>VISTA/25-26/01/00035</t>
  </si>
  <si>
    <t>4eec1841-ea20-4a33-8ece-dfc98a154da0</t>
  </si>
  <si>
    <t>VISTA/24-25/06/00184</t>
  </si>
  <si>
    <t>4ef1a517-ab55-49f6-8cce-1bba65345abe</t>
  </si>
  <si>
    <t>VISTA/25-26/06/00102</t>
  </si>
  <si>
    <t>4ef816ee-ce64-4a67-abbb-d65299b2158b</t>
  </si>
  <si>
    <t>VISTA/24-25/05/00152</t>
  </si>
  <si>
    <t>4f03cf99-c4d9-4ffe-b0cd-bd5387a86743</t>
  </si>
  <si>
    <t>VISTA/25-26/12/00149</t>
  </si>
  <si>
    <t>4f1b8cdc-b0a1-46dd-add6-2c31d848f382</t>
  </si>
  <si>
    <t>VISTA/24-25/06/00149</t>
  </si>
  <si>
    <t>4f37a786-a07c-45ae-a167-ccade813a63d</t>
  </si>
  <si>
    <t>VISTA/25-26/09/00062</t>
  </si>
  <si>
    <t>4f4f9be3-8bf7-470c-bb46-08a22f042d04</t>
  </si>
  <si>
    <t>8e602e78-e72e-0b60-56a0-315fcf3a46ea</t>
  </si>
  <si>
    <t>VISTA/24-25/05/00018</t>
  </si>
  <si>
    <t>cceba8fd-0028-40cb-8f28-b96d46ac40c5</t>
  </si>
  <si>
    <t>4f61feb8-4660-49b2-b8a1-31fb219be133</t>
  </si>
  <si>
    <t>VISTA/24-25/08/00027</t>
  </si>
  <si>
    <t>4f662a17-a67d-472a-aa5b-f3ba696855e3</t>
  </si>
  <si>
    <t>VISTA/24-25/06/00186</t>
  </si>
  <si>
    <t>4f705c14-922f-4ea3-b7dc-f32e5a2d7e5d</t>
  </si>
  <si>
    <t>VISTA/24-25/08/00105</t>
  </si>
  <si>
    <t>4f84cb8e-217d-4a9e-b18b-7c21b03caee4</t>
  </si>
  <si>
    <t>VISTA/24-25/04/00040</t>
  </si>
  <si>
    <t>4fa56dc9-403e-44c1-bf20-4e0be83b4040</t>
  </si>
  <si>
    <t>VISTA/25-26/02/00077</t>
  </si>
  <si>
    <t>4fa7e379-f0de-47b3-9097-f6acb0965c63</t>
  </si>
  <si>
    <t>4d4ac955-333e-b31d-518e-68e57ed5a423</t>
  </si>
  <si>
    <t>VISTA/24-25/06/00123</t>
  </si>
  <si>
    <t>21504961-3916-4e68-b659-02411365893e</t>
  </si>
  <si>
    <t>4fa952a2-73cd-40c5-a5db-a104dcb8d751</t>
  </si>
  <si>
    <t>VISTA/24-25/08/00034</t>
  </si>
  <si>
    <t>4fb256bc-1ec4-4b5e-81d0-ff864f68ad51</t>
  </si>
  <si>
    <t>VISTA/24-25/05/00056</t>
  </si>
  <si>
    <t>4fb7b883-7064-42e3-8f5b-14301db85eed</t>
  </si>
  <si>
    <t>VISTA/25-26/07/00049</t>
  </si>
  <si>
    <t>4fce3d27-72ed-4f53-bb0a-3417a72bd143</t>
  </si>
  <si>
    <t>69325d62-cbe6-f52d-842e-5299da24fbfc</t>
  </si>
  <si>
    <t>VISTA/24-25/06/00052</t>
  </si>
  <si>
    <t>a8c175ce-168f-4d3c-8326-a18e59502653</t>
  </si>
  <si>
    <t>4fd9b720-2a47-465a-b487-2e35afede49c</t>
  </si>
  <si>
    <t>VISTA/25-26/12/00085</t>
  </si>
  <si>
    <t>4fdb2e6a-bee4-4df4-9c04-f2eb8d80ae26</t>
  </si>
  <si>
    <t>VISTA/25-26/08/00096</t>
  </si>
  <si>
    <t>4fe92150-7ece-4734-ae47-8eb3b0945f11</t>
  </si>
  <si>
    <t>VISTA/24-25/01/00132</t>
  </si>
  <si>
    <t>4feb9857-5fb5-4ba6-a74b-fce9777e6724</t>
  </si>
  <si>
    <t>VISTA/24-25/03/00008</t>
  </si>
  <si>
    <t>4ff198e9-6116-4c9d-80f2-d2cf3c88ae72</t>
  </si>
  <si>
    <t>VISTA/25-26/12/00056</t>
  </si>
  <si>
    <t>4ff529d0-b23b-428a-94ff-518015c05c3b</t>
  </si>
  <si>
    <t>VISTA/25-26/01/00044</t>
  </si>
  <si>
    <t>500627a7-bf52-46c4-83d9-eeb8786d013c</t>
  </si>
  <si>
    <t>VISTA/23-24/06/00013</t>
  </si>
  <si>
    <t>500dd9e8-3ace-4284-b5ef-93bccbc3215b</t>
  </si>
  <si>
    <t>VISTA/25-26/05/00149</t>
  </si>
  <si>
    <t>500ff61d-8f0b-406f-ab7d-f454e35986e3</t>
  </si>
  <si>
    <t>VISTA/23-24/10/00055</t>
  </si>
  <si>
    <t>50104b8f-6d11-4884-9d00-5f5fbd715f89</t>
  </si>
  <si>
    <t>VISTA/24-25/07/00155</t>
  </si>
  <si>
    <t>501daeff-7a25-4a99-b486-1614566d2d03</t>
  </si>
  <si>
    <t>VISTA/23-24/01/00037</t>
  </si>
  <si>
    <t>5021fb9d-0ee6-4738-aec2-7658aaed4192</t>
  </si>
  <si>
    <t>VISTA/25-26/07/00137</t>
  </si>
  <si>
    <t>50306df4-90a8-4684-a51c-fc05460b758f</t>
  </si>
  <si>
    <t>VISTA/24-25/12/00105</t>
  </si>
  <si>
    <t>5038a20e-5fb6-4957-a603-4e78e7653187</t>
  </si>
  <si>
    <t>VISTA/23-24/02/00050</t>
  </si>
  <si>
    <t>503c9841-cae2-4545-ac71-40d02b81ce84</t>
  </si>
  <si>
    <t>69e2b5bf-d6ac-e96b-9557-8057f1373d98</t>
  </si>
  <si>
    <t>VISTA/23-24/07/00043</t>
  </si>
  <si>
    <t>4a138cca-052e-4a80-8e9e-c9cfad6ee7ce</t>
  </si>
  <si>
    <t>503f22a1-1b40-4f32-be4d-445f67450e88</t>
  </si>
  <si>
    <t>VISTA/23-24/09/00094</t>
  </si>
  <si>
    <t>d777fad1-3294-45a8-9b9f-a4db1dc1787b</t>
  </si>
  <si>
    <t>504dfb57-f600-43cd-8133-e62bb4ae4e13</t>
  </si>
  <si>
    <t>VISTA/25-26/08/00154</t>
  </si>
  <si>
    <t>5052b427-28e5-4ebe-b2f7-3765343890f7</t>
  </si>
  <si>
    <t>f7b187b2-38ad-b545-9f12-f5a4274d3f6c</t>
  </si>
  <si>
    <t>VISTA/23-24/03/00129</t>
  </si>
  <si>
    <t>dd5ec992-6b66-47df-96f8-dfd077b01677</t>
  </si>
  <si>
    <t>506d3000-f6a1-47a9-9701-2fe1c9626509</t>
  </si>
  <si>
    <t>VISTA/24-25/10/00046</t>
  </si>
  <si>
    <t>506fb3d6-2363-42fc-aecc-bfde8e416c0a</t>
  </si>
  <si>
    <t>VISTA/25-26/03/00042</t>
  </si>
  <si>
    <t>507ec853-aef6-4888-a96b-502816f24f49</t>
  </si>
  <si>
    <t>VISTA/23-24/10/00098</t>
  </si>
  <si>
    <t>5083120f-7d7e-46b6-a787-4f4f2a66bce6</t>
  </si>
  <si>
    <t>VISTA/23-24/01/00111</t>
  </si>
  <si>
    <t>509a7504-cf8c-40c6-8759-5b461c8584d5</t>
  </si>
  <si>
    <t>VISTA/25-26/07/00099</t>
  </si>
  <si>
    <t>50b9d5d0-f5c6-4a00-9179-04b82d3eb189</t>
  </si>
  <si>
    <t>VISTA/24-25/08/00114</t>
  </si>
  <si>
    <t>50c1cbb9-98bd-48a0-9ada-f087a409d57c</t>
  </si>
  <si>
    <t>VISTA/24-25/12/00155</t>
  </si>
  <si>
    <t>50c2ac87-3244-4231-afd9-eb79bab7d04b</t>
  </si>
  <si>
    <t>VISTA/23-24/01/00070</t>
  </si>
  <si>
    <t>50dfc1f8-bbe4-43a0-8fa7-319da57127db</t>
  </si>
  <si>
    <t>VISTA/24-25/04/00051</t>
  </si>
  <si>
    <t>50e030c8-69d7-48a4-8f92-4e8dddae7735</t>
  </si>
  <si>
    <t>VISTA/25-26/04/00109</t>
  </si>
  <si>
    <t>50e4f9af-2054-459f-9dcd-03f69eb3a15f</t>
  </si>
  <si>
    <t>c2c650bc-3218-4ed7-048a-d9caa70a346a</t>
  </si>
  <si>
    <t>VISTA/23-24/06/00070</t>
  </si>
  <si>
    <t>06fddff5-f483-4b7b-ae7c-20537db5f8e2</t>
  </si>
  <si>
    <t>50eb4e6b-7a5e-486e-9a63-45911a079137</t>
  </si>
  <si>
    <t>VISTA/23-24/08/00015</t>
  </si>
  <si>
    <t>50f5b29d-c91f-4722-9231-6d8779219674</t>
  </si>
  <si>
    <t>VISTA/24-25/05/00046</t>
  </si>
  <si>
    <t>5122f5f1-97d2-47ef-bc50-aa9a7654b9bf</t>
  </si>
  <si>
    <t>VISTA/23-24/01/00100</t>
  </si>
  <si>
    <t>513940de-510f-443e-94c5-e38ed5e3d2ba</t>
  </si>
  <si>
    <t>d6d33436-345a-e39c-9f8d-91c76dca514e</t>
  </si>
  <si>
    <t>VISTA/25-26/09/00009</t>
  </si>
  <si>
    <t>1bb08655-ecc9-4795-8186-bb34f130a593</t>
  </si>
  <si>
    <t>513d09c6-55bd-472a-b740-687fcf35f032</t>
  </si>
  <si>
    <t>VISTA/23-24/12/00105</t>
  </si>
  <si>
    <t>51495681-2e36-4fca-8947-2d36bec4c4df</t>
  </si>
  <si>
    <t>VISTA/25-26/07/00179</t>
  </si>
  <si>
    <t>515e6cee-6de9-4a33-9a8b-d97c6eb4d81f</t>
  </si>
  <si>
    <t>VISTA/23-24/03/00133</t>
  </si>
  <si>
    <t>515f30fa-c2f7-4d58-9cca-d4c93a8e3664</t>
  </si>
  <si>
    <t>VISTA/23-24/08/00008</t>
  </si>
  <si>
    <t>5179b79a-94d2-4510-ae84-0d644c4d306f</t>
  </si>
  <si>
    <t>VISTA/25-26/06/00141</t>
  </si>
  <si>
    <t>28ab5f04-80cd-498a-8be1-c35d0d9e49af</t>
  </si>
  <si>
    <t>51831f62-51b6-4c6c-b689-79c59f17af8a</t>
  </si>
  <si>
    <t>VISTA/23-24/04/00050</t>
  </si>
  <si>
    <t>5185adc4-0236-41a3-82f4-d8ba060f0b10</t>
  </si>
  <si>
    <t>0bf81a68-411b-0699-6b01-1f288edeb7a6</t>
  </si>
  <si>
    <t>VISTA/24-25/02/00120</t>
  </si>
  <si>
    <t>1441a9f4-467e-4388-b211-567d85af8e05</t>
  </si>
  <si>
    <t>518915d3-88e9-4292-bb07-bad570b46388</t>
  </si>
  <si>
    <t>VISTA/24-25/05/00059</t>
  </si>
  <si>
    <t>51962dd2-6974-4943-a1cf-aa467e26be34</t>
  </si>
  <si>
    <t>cf43f50a-1df5-3da5-2096-799ba4c66f5c</t>
  </si>
  <si>
    <t>VISTA/23-24/12/00083</t>
  </si>
  <si>
    <t>ac30f0c7-5c0e-4dec-8e9d-1c8eb2a7987c</t>
  </si>
  <si>
    <t>519dd47f-3543-414e-b455-23650bea03fa</t>
  </si>
  <si>
    <t>VISTA/25-26/02/00154</t>
  </si>
  <si>
    <t>51a58d5f-4618-4a70-9b19-84f5c2eb867d</t>
  </si>
  <si>
    <t>0bfb8715-8f78-e284-cb03-a48f8a5f0702</t>
  </si>
  <si>
    <t>VISTA/23-24/12/00038</t>
  </si>
  <si>
    <t>ebe9eee1-c892-4100-90f4-2f8eb093624d</t>
  </si>
  <si>
    <t>51a709f2-7771-4ecd-8f7f-1597d6f55449</t>
  </si>
  <si>
    <t>VISTA/25-26/11/00045</t>
  </si>
  <si>
    <t>51af1acb-423d-4e11-82c0-e6272a15ca10</t>
  </si>
  <si>
    <t>VISTA/25-26/10/00039</t>
  </si>
  <si>
    <t>51b85ecf-4b23-4eb5-a247-701f5d5bb671</t>
  </si>
  <si>
    <t>VISTA/24-25/05/00159</t>
  </si>
  <si>
    <t>51c9d7ac-a3e0-49bb-95d7-24c90ac67d82</t>
  </si>
  <si>
    <t>VISTA/25-26/01/00152</t>
  </si>
  <si>
    <t>51ce3001-fdbd-4af9-bfef-ffe454a01e2f</t>
  </si>
  <si>
    <t>VISTA/23-24/09/00040</t>
  </si>
  <si>
    <t>51d807bb-653d-4da2-98dc-2060dbc28d1c</t>
  </si>
  <si>
    <t>VISTA/24-25/09/00107</t>
  </si>
  <si>
    <t>51ec7d67-3ddf-438d-80ad-beff64e71dda</t>
  </si>
  <si>
    <t>VISTA/25-26/03/00035</t>
  </si>
  <si>
    <t>52005805-7d70-49ca-85e4-0bdf5863724b</t>
  </si>
  <si>
    <t>VISTA/23-24/04/00082</t>
  </si>
  <si>
    <t>52032ce9-12cc-45c9-9bca-52f21c51a937</t>
  </si>
  <si>
    <t>VISTA/23-24/05/00051</t>
  </si>
  <si>
    <t>5208856c-2752-4ac6-804c-b9853c7f64bd</t>
  </si>
  <si>
    <t>VISTA/24-25/07/00084</t>
  </si>
  <si>
    <t>f2328684-b703-4862-a1ac-ccfb81f33593</t>
  </si>
  <si>
    <t>520a27ea-39c7-4ddc-8f14-d6b3e5cc8182</t>
  </si>
  <si>
    <t>VISTA/24-25/07/00040</t>
  </si>
  <si>
    <t>521020cd-e041-4920-9e84-bbc47b6de7ca</t>
  </si>
  <si>
    <t>VISTA/23-24/07/00076</t>
  </si>
  <si>
    <t>591c74b4-49b1-40ec-b9aa-e68026a2c352</t>
  </si>
  <si>
    <t>5212674e-3e04-4174-9375-f24215aecc4b</t>
  </si>
  <si>
    <t>VISTA/24-25/10/00034</t>
  </si>
  <si>
    <t>52158dd6-f532-40c5-93fd-6b60fadb342d</t>
  </si>
  <si>
    <t>VISTA/25-26/09/00034</t>
  </si>
  <si>
    <t>52169c32-adff-408a-b7ca-591960e138a5</t>
  </si>
  <si>
    <t>VISTA/24-25/07/00114</t>
  </si>
  <si>
    <t>5218f5e7-c135-4014-bb3d-eb5c2c2d4248</t>
  </si>
  <si>
    <t>VISTA/25-26/07/00017</t>
  </si>
  <si>
    <t>521d7804-bfdb-4856-812b-9b27ba289ab9</t>
  </si>
  <si>
    <t>VISTA/25-26/01/00011</t>
  </si>
  <si>
    <t>521da782-5240-4b14-9d9f-0c4438f21373</t>
  </si>
  <si>
    <t>VISTA/24-25/09/00004</t>
  </si>
  <si>
    <t>521f13af-4709-462d-bb0b-eac50408eedb</t>
  </si>
  <si>
    <t>VISTA/25-26/06/00193</t>
  </si>
  <si>
    <t>5235788c-912b-4900-8150-8e77e3370c2f</t>
  </si>
  <si>
    <t>VISTA/24-25/08/00115</t>
  </si>
  <si>
    <t>5239e4a5-40e9-4f1a-ba45-77306b10d3fd</t>
  </si>
  <si>
    <t>VISTA/24-25/03/00184</t>
  </si>
  <si>
    <t>52520814-2747-49d6-8685-d29e776843a8</t>
  </si>
  <si>
    <t>77135b7e-26be-57bb-f5a4-db9692d4200a</t>
  </si>
  <si>
    <t>VISTA/24-25/05/00176</t>
  </si>
  <si>
    <t>9a794a01-a364-4e43-864a-7bf79f112458</t>
  </si>
  <si>
    <t>5253208e-5285-410f-ad6a-e05f17463d7c</t>
  </si>
  <si>
    <t>VISTA/25-26/01/00060</t>
  </si>
  <si>
    <t>5255ba6f-7948-40d3-a91e-96056ac12958</t>
  </si>
  <si>
    <t>VISTA/25-26/08/00102</t>
  </si>
  <si>
    <t>52641c40-5692-4353-9f1b-42f708f5ca00</t>
  </si>
  <si>
    <t>VISTA/24-25/06/00129</t>
  </si>
  <si>
    <t>cc4b8344-5e48-47a5-b8eb-1246492ee771</t>
  </si>
  <si>
    <t>5265f349-7f60-4424-9b39-b4f3e44c8be1</t>
  </si>
  <si>
    <t>VISTA/25-26/07/00142</t>
  </si>
  <si>
    <t>52703879-902e-4716-9454-1b3c8a65a963</t>
  </si>
  <si>
    <t>VISTA/25-26/11/00110</t>
  </si>
  <si>
    <t>5277ad4d-07dc-4144-b298-c261f90b5259</t>
  </si>
  <si>
    <t>34100f9a-d3d0-f695-2b19-ecd7a4ff292c</t>
  </si>
  <si>
    <t>VISTA/23-24/04/00112</t>
  </si>
  <si>
    <t>c4529273-c445-4ef2-b476-ea0d5b539094</t>
  </si>
  <si>
    <t>5278f9ad-7f86-47ac-880a-b1fbed392e26</t>
  </si>
  <si>
    <t>VISTA/23-24/04/00053</t>
  </si>
  <si>
    <t>5286b17d-6e39-4e30-be54-7db971c1198f</t>
  </si>
  <si>
    <t>VISTA/23-24/06/00016</t>
  </si>
  <si>
    <t>5288f2fe-f93f-4581-8237-333272889915</t>
  </si>
  <si>
    <t>VISTA/24-25/06/00170</t>
  </si>
  <si>
    <t>528ee97b-7312-45ec-9bc3-f7d0ab8c042b</t>
  </si>
  <si>
    <t>VISTA/24-25/02/00084</t>
  </si>
  <si>
    <t>529a3c66-6dd5-43d5-8382-0a56f104d8b6</t>
  </si>
  <si>
    <t>VISTA/24-25/12/00044</t>
  </si>
  <si>
    <t>2cd7e593-62c3-5761-bdae-3267917b5674</t>
  </si>
  <si>
    <t>972aee8a-7e77-4604-ab82-bb3e3894832f</t>
  </si>
  <si>
    <t>52a818dc-a3a0-4b8f-9ecb-4abaf0ad5ca9</t>
  </si>
  <si>
    <t>VISTA/23-24/12/00023</t>
  </si>
  <si>
    <t>52a87a20-0892-4c7f-9f57-e224e09c6aeb</t>
  </si>
  <si>
    <t>VISTA/24-25/12/00035</t>
  </si>
  <si>
    <t>52a90059-6c57-471c-8b18-e46da17f119c</t>
  </si>
  <si>
    <t>VISTA/24-25/08/00005</t>
  </si>
  <si>
    <t>52b0eb29-fdf4-4d9f-9725-2c480d893387</t>
  </si>
  <si>
    <t>VISTA/23-24/03/00068</t>
  </si>
  <si>
    <t>52c0de0b-c5e8-4226-b1f6-349a7f51e266</t>
  </si>
  <si>
    <t>VISTA/25-26/12/00134</t>
  </si>
  <si>
    <t>52c6a06b-5f91-48ef-98b1-5c949b2e6026</t>
  </si>
  <si>
    <t>5001bf67-3639-035a-75c2-912e5c878962</t>
  </si>
  <si>
    <t>VISTA/25-26/01/00084</t>
  </si>
  <si>
    <t>90db06be-f710-455c-91a5-b5e863bb2caf</t>
  </si>
  <si>
    <t>52c87864-cc37-4fda-b2b1-8c4c62fded2c</t>
  </si>
  <si>
    <t>VISTA/24-25/05/00005</t>
  </si>
  <si>
    <t>52de9e32-e41d-47d6-8d40-9a6582a61529</t>
  </si>
  <si>
    <t>VISTA/24-25/10/00006</t>
  </si>
  <si>
    <t>52e39388-b292-47f8-81d2-286900213dec</t>
  </si>
  <si>
    <t>VISTA/25-26/02/00097</t>
  </si>
  <si>
    <t>52ea461c-7fef-4b2d-b0f1-dc898da393a5</t>
  </si>
  <si>
    <t>938b7931-4bde-a083-d158-635a65e6da73</t>
  </si>
  <si>
    <t>VISTA/25-26/10/00173</t>
  </si>
  <si>
    <t>eb10394b-98cd-4a92-b37b-51dc1f2b3574</t>
  </si>
  <si>
    <t>52f5a83b-c2d5-48c4-a242-db00c60ea2ff</t>
  </si>
  <si>
    <t>VISTA/24-25/09/00023</t>
  </si>
  <si>
    <t>52f640b2-ff68-45d3-9a4e-666b32451ebb</t>
  </si>
  <si>
    <t>VISTA/23-24/06/00105</t>
  </si>
  <si>
    <t>532189da-6b63-4b90-a131-f58314701963</t>
  </si>
  <si>
    <t>VISTA/24-25/03/00059</t>
  </si>
  <si>
    <t>5325915f-55b8-4107-8593-78188b566c77</t>
  </si>
  <si>
    <t>VISTA/25-26/11/00013</t>
  </si>
  <si>
    <t>532f2c14-8921-44fc-b4b3-b7e1323b2d90</t>
  </si>
  <si>
    <t>VISTA/25-26/07/00057</t>
  </si>
  <si>
    <t>53305415-a92b-44dc-b510-b738f157892a</t>
  </si>
  <si>
    <t>VISTA/24-25/07/00022</t>
  </si>
  <si>
    <t>5332760a-cb28-4daf-b9db-bdfdb0ca20e0</t>
  </si>
  <si>
    <t>VISTA/25-26/01/00020</t>
  </si>
  <si>
    <t>5338a7a8-a800-48f5-b749-2ce36b0a320d</t>
  </si>
  <si>
    <t>VISTA/23-24/06/00022</t>
  </si>
  <si>
    <t>53463028-41bb-4ba3-a5fe-d1c2611f93f3</t>
  </si>
  <si>
    <t>VISTA/23-24/07/00020</t>
  </si>
  <si>
    <t>53494626-49d8-4d50-9f46-18b8c15325c7</t>
  </si>
  <si>
    <t>VISTA/25-26/05/00005</t>
  </si>
  <si>
    <t>535a205f-3db2-420f-9ad6-7d9a6c9040d3</t>
  </si>
  <si>
    <t>VISTA/24-25/07/00137</t>
  </si>
  <si>
    <t>536429a5-cde4-417c-8d88-fc5bced639d0</t>
  </si>
  <si>
    <t>VISTA/25-26/08/00012</t>
  </si>
  <si>
    <t>536d1508-2819-4f35-996b-24f2d753cbb5</t>
  </si>
  <si>
    <t>VISTA/25-26/02/00106</t>
  </si>
  <si>
    <t>5381abe4-6bb6-4433-a84a-12051fc1248b</t>
  </si>
  <si>
    <t>716b820e-fef7-dcf3-34be-914835261361</t>
  </si>
  <si>
    <t>VISTA/24-25/03/00130</t>
  </si>
  <si>
    <t>40c41229-cb7b-45da-8818-3433d1c20604</t>
  </si>
  <si>
    <t>53919482-b9a4-46d9-8a98-1d4bc6b39ab8</t>
  </si>
  <si>
    <t>VISTA/23-24/07/00024</t>
  </si>
  <si>
    <t>53b12748-5f10-4adc-802e-ee0e06745a6f</t>
  </si>
  <si>
    <t>VISTA/24-25/10/00099</t>
  </si>
  <si>
    <t>53c20f90-1ad1-4931-afcd-b18a712a8016</t>
  </si>
  <si>
    <t>VISTA/23-24/01/00005</t>
  </si>
  <si>
    <t>4ba52145-5e19-48d7-ac5d-3c487b6d3eaa</t>
  </si>
  <si>
    <t>53e47e44-bad9-47cf-912d-abe251aa3e61</t>
  </si>
  <si>
    <t>VISTA/23-24/03/00078</t>
  </si>
  <si>
    <t>53e7732c-7e1a-4109-b2d6-d49a33736446</t>
  </si>
  <si>
    <t>VISTA/23-24/08/00050</t>
  </si>
  <si>
    <t>b068372f-b741-47ab-b7ad-ce801583b68d</t>
  </si>
  <si>
    <t>53f711f4-56f2-424e-8391-70903f144ad8</t>
  </si>
  <si>
    <t>VISTA/25-26/03/00113</t>
  </si>
  <si>
    <t>53fb409f-bf43-4d44-bb37-432e4976ca56</t>
  </si>
  <si>
    <t>VISTA/23-24/04/00084</t>
  </si>
  <si>
    <t>54075cb2-d13d-4bcd-b8bc-4e639ae0c81b</t>
  </si>
  <si>
    <t>VISTA/24-25/12/00059</t>
  </si>
  <si>
    <t>54222592-7063-41d0-b560-1d529f1d1876</t>
  </si>
  <si>
    <t>VISTA/24-25/09/00110</t>
  </si>
  <si>
    <t>542ab730-8c31-49d9-b50c-40d4253be6fb</t>
  </si>
  <si>
    <t>VISTA/24-25/02/00041</t>
  </si>
  <si>
    <t>542fe002-ec31-4564-afeb-c089950d0a58</t>
  </si>
  <si>
    <t>VISTA/23-24/03/00070</t>
  </si>
  <si>
    <t>54304461-5618-49bd-837a-f9b4dc78f62e</t>
  </si>
  <si>
    <t>VISTA/25-26/11/00163</t>
  </si>
  <si>
    <t>5440fa7d-ec6b-4aa1-a712-94e9b64da18d</t>
  </si>
  <si>
    <t>VISTA/23-24/04/00052</t>
  </si>
  <si>
    <t>54553f31-54f3-4c4e-b162-015b53ad8fdb</t>
  </si>
  <si>
    <t>1360848f-3f38-fcda-2ca5-ffb5b90fcacc</t>
  </si>
  <si>
    <t>VISTA/24-25/03/00149</t>
  </si>
  <si>
    <t>320988ad-f90f-4107-a830-e78e8636ac39</t>
  </si>
  <si>
    <t>545a5a63-2a3c-4d22-9757-e93e3a02121a</t>
  </si>
  <si>
    <t>VISTA/24-25/10/00017</t>
  </si>
  <si>
    <t>545d7a45-c160-4238-8186-879ac70f603e</t>
  </si>
  <si>
    <t>490c8f7b-67bb-4475-e52c-4e70037b854c</t>
  </si>
  <si>
    <t>VISTA/23-24/08/00021</t>
  </si>
  <si>
    <t>54e65874-c807-40e4-b543-99e3473c7ace</t>
  </si>
  <si>
    <t>5465467e-072b-4700-a22d-879d4eff0d32</t>
  </si>
  <si>
    <t>VISTA/24-25/02/00038</t>
  </si>
  <si>
    <t>54691215-100d-456b-8090-ad317ac379a5</t>
  </si>
  <si>
    <t>VISTA/24-25/01/00162</t>
  </si>
  <si>
    <t>5479b808-e73e-436b-8914-beba46d421b0</t>
  </si>
  <si>
    <t>VISTA/25-26/01/00023</t>
  </si>
  <si>
    <t>89e38df1-f4a2-4e81-9bff-b1f27d37faeb</t>
  </si>
  <si>
    <t>5483a9d0-9038-4348-ac34-f72542c94316</t>
  </si>
  <si>
    <t>VISTA/25-26/03/00020</t>
  </si>
  <si>
    <t>548f0e28-0368-4e0f-99f2-ab91784d470d</t>
  </si>
  <si>
    <t>VISTA/24-25/06/00146</t>
  </si>
  <si>
    <t>5498bc63-6fb9-4811-9410-7f0d3f98188f</t>
  </si>
  <si>
    <t>VISTA/25-26/09/00040</t>
  </si>
  <si>
    <t>54abcec2-9ae8-423d-9141-96424082642c</t>
  </si>
  <si>
    <t>VISTA/23-24/09/00029</t>
  </si>
  <si>
    <t>54bb3018-10da-4c5d-bf44-f4441331b9b7</t>
  </si>
  <si>
    <t>VISTA/25-26/08/00142</t>
  </si>
  <si>
    <t>54bf663d-aa92-472e-9565-ebca4ae4ad04</t>
  </si>
  <si>
    <t>VISTA/23-24/03/00116</t>
  </si>
  <si>
    <t>54d531a1-cd3a-456c-9d50-b3a7663979e1</t>
  </si>
  <si>
    <t>VISTA/25-26/10/00161</t>
  </si>
  <si>
    <t>54d738dc-cf95-47bc-ac75-9005ce9a55e2</t>
  </si>
  <si>
    <t>VISTA/24-25/01/00109</t>
  </si>
  <si>
    <t>54dda935-d1ed-464d-b865-5ade79962daf</t>
  </si>
  <si>
    <t>c6f8f5a1-01e7-adae-881b-484cc1497fd2</t>
  </si>
  <si>
    <t>VISTA/24-25/02/00123</t>
  </si>
  <si>
    <t>111beea8-cbd4-4349-9ebf-f82cada7ec05</t>
  </si>
  <si>
    <t>54e6a60c-d6b6-4cd6-af6b-66158ee58aab</t>
  </si>
  <si>
    <t>VISTA/25-26/06/00019</t>
  </si>
  <si>
    <t>551453ae-1bf0-42b0-851e-dbf7ddc62e95</t>
  </si>
  <si>
    <t>VISTA/23-24/07/00127</t>
  </si>
  <si>
    <t>551d24c1-22ef-45b6-9081-e21b65783739</t>
  </si>
  <si>
    <t>VISTA/23-24/10/00136</t>
  </si>
  <si>
    <t>551ec141-d9c5-4656-bd53-9ba976e81e4a</t>
  </si>
  <si>
    <t>VISTA/23-24/10/00024</t>
  </si>
  <si>
    <t>5523deb8-253e-4b33-93db-38c553b26856</t>
  </si>
  <si>
    <t>VISTA/23-24/10/00083</t>
  </si>
  <si>
    <t>5543afe5-9741-4d00-9cb8-f501d69d2f1d</t>
  </si>
  <si>
    <t>93ffab65-d88d-3bbd-9dba-fc0c764f42f4</t>
  </si>
  <si>
    <t>VISTA/25-26/09/00074</t>
  </si>
  <si>
    <t>d3acdb39-30e5-4ffe-8b9c-f4326c93be87</t>
  </si>
  <si>
    <t>5570bc18-e39e-4788-a8be-b86ac978c28b</t>
  </si>
  <si>
    <t>VISTA/25-26/10/00083</t>
  </si>
  <si>
    <t>5579e43e-d612-44d8-b475-b272adf0781b</t>
  </si>
  <si>
    <t>VISTA/25-26/04/00104</t>
  </si>
  <si>
    <t>557b7197-751e-40f5-befa-4f2b52c45cc8</t>
  </si>
  <si>
    <t>VISTA/25-26/04/00163</t>
  </si>
  <si>
    <t>55a1c060-1b35-4b5e-8e55-da1fb1c37803</t>
  </si>
  <si>
    <t>VISTA/23-24/10/00108</t>
  </si>
  <si>
    <t>55a6e6e8-750f-44e8-930e-644e1610836a</t>
  </si>
  <si>
    <t>VISTA/23-24/03/00054</t>
  </si>
  <si>
    <t>55a84355-c0c9-43b4-a915-151df440c754</t>
  </si>
  <si>
    <t>f7d24c55-ed4d-270d-81fd-fb50566001d5</t>
  </si>
  <si>
    <t>VISTA/25-26/11/00080</t>
  </si>
  <si>
    <t>63dc5133-4cd0-4c86-a93e-bf9b61b2d1ef</t>
  </si>
  <si>
    <t>55ade392-9fc8-430e-afea-b89edea6fcd2</t>
  </si>
  <si>
    <t>VISTA/23-24/08/00077</t>
  </si>
  <si>
    <t>55ae70dd-25e3-441b-bb80-71b97a8d26d5</t>
  </si>
  <si>
    <t>VISTA/24-25/06/00009</t>
  </si>
  <si>
    <t>55cce199-cb19-44da-a6e3-af36f2bc628c</t>
  </si>
  <si>
    <t>VISTA/25-26/08/00007</t>
  </si>
  <si>
    <t>55d73659-9fa2-4b56-a917-f86f148dc7ac</t>
  </si>
  <si>
    <t>VISTA/23-24/10/00089</t>
  </si>
  <si>
    <t>55db84d6-0631-4c93-ac9f-c1e3c04869ae</t>
  </si>
  <si>
    <t>VISTA/25-26/02/00161</t>
  </si>
  <si>
    <t>a592d732-fe7f-4bfa-841d-7433e477f43e</t>
  </si>
  <si>
    <t>55e49d53-0220-479d-a771-dfea8380b161</t>
  </si>
  <si>
    <t>28bc36ac-10ee-238f-d3f4-24d10136bbb5</t>
  </si>
  <si>
    <t>VISTA/24-25/02/00057</t>
  </si>
  <si>
    <t>d9d1d753-3cdc-4350-a425-b36a52b7df96</t>
  </si>
  <si>
    <t>55f0ff21-ebe7-4de6-8fd8-6c15e5e830f4</t>
  </si>
  <si>
    <t>VISTA/24-25/09/00089</t>
  </si>
  <si>
    <t>55fae95a-d4f7-4e85-9634-0f0a33dd7e55</t>
  </si>
  <si>
    <t>VISTA/23-24/06/00101</t>
  </si>
  <si>
    <t>55fd4291-7b02-418e-8cd0-a157b765c93a</t>
  </si>
  <si>
    <t>VISTA/24-25/01/00076</t>
  </si>
  <si>
    <t>5607aec6-c2d0-4336-8677-704957009b75</t>
  </si>
  <si>
    <t>VISTA/23-24/07/00022</t>
  </si>
  <si>
    <t>560e4b12-cd1c-4129-ac18-819fe186aa66</t>
  </si>
  <si>
    <t>VISTA/23-24/01/00062</t>
  </si>
  <si>
    <t>5611e109-7a93-4bae-92b7-c5dfc76bd8b6</t>
  </si>
  <si>
    <t>VISTA/23-24/11/00004</t>
  </si>
  <si>
    <t>56161700-c42a-4ef1-b8a8-a458815df1a8</t>
  </si>
  <si>
    <t>VISTA/25-26/10/00001</t>
  </si>
  <si>
    <t>561caf57-0b20-41c4-8f45-603a263685df</t>
  </si>
  <si>
    <t>VISTA/24-25/03/00158</t>
  </si>
  <si>
    <t>561d75f2-1d97-445f-8799-2308900980b9</t>
  </si>
  <si>
    <t>VISTA/25-26/03/00010</t>
  </si>
  <si>
    <t>561e1080-04f6-4100-a68b-06e6ea991180</t>
  </si>
  <si>
    <t>VISTA/23-24/07/00060</t>
  </si>
  <si>
    <t>9a28f02e-b541-46d1-a5fe-5391359b82fe</t>
  </si>
  <si>
    <t>562cf300-edc4-49ea-93ed-41fd4b082834</t>
  </si>
  <si>
    <t>1e6f84f8-d2d4-2602-e11e-bf9f79587a60</t>
  </si>
  <si>
    <t>VISTA/23-24/01/00081</t>
  </si>
  <si>
    <t>d937a5c0-aca3-43f3-85dc-76e55bbc556b</t>
  </si>
  <si>
    <t>5636d73a-148f-4009-a05a-87644c1832c4</t>
  </si>
  <si>
    <t>VISTA/25-26/09/00136</t>
  </si>
  <si>
    <t>563b0c52-3ae5-4066-84ee-36821465c107</t>
  </si>
  <si>
    <t>VISTA/23-24/01/00071</t>
  </si>
  <si>
    <t>56586b6c-7b74-46a8-9232-dbf957053bea</t>
  </si>
  <si>
    <t>VISTA/24-25/03/00095</t>
  </si>
  <si>
    <t>56648bef-5255-4244-80a3-50d4629f95f1</t>
  </si>
  <si>
    <t>VISTA/25-26/02/00062</t>
  </si>
  <si>
    <t>56652b19-811c-4694-95b6-52280ac5cc54</t>
  </si>
  <si>
    <t>VISTA/25-26/11/00131</t>
  </si>
  <si>
    <t>566bc40a-89aa-49dc-9110-c66d14a74c28</t>
  </si>
  <si>
    <t>VISTA/24-25/05/00007</t>
  </si>
  <si>
    <t>56785a8f-62b9-4517-b07e-e0373db5aa78</t>
  </si>
  <si>
    <t>VISTA/25-26/01/00097</t>
  </si>
  <si>
    <t>5678bfac-f950-4b45-8cb2-8fa6cf75ecc9</t>
  </si>
  <si>
    <t>VISTA/23-24/06/00090</t>
  </si>
  <si>
    <t>568b1549-a5e7-4877-b7c0-a487b63473f5</t>
  </si>
  <si>
    <t>VISTA/24-25/02/00152</t>
  </si>
  <si>
    <t>56a039a3-5a7a-4997-91c0-2eef449e0f3f</t>
  </si>
  <si>
    <t>VISTA/23-24/04/00012</t>
  </si>
  <si>
    <t>56a5702e-95ff-4aed-9a08-6a40ef3769ce</t>
  </si>
  <si>
    <t>VISTA/24-25/01/00149</t>
  </si>
  <si>
    <t>56ad068a-35ed-480a-842b-4be5d741b9dd</t>
  </si>
  <si>
    <t>VISTA/24-25/03/00043</t>
  </si>
  <si>
    <t>56c183ea-2176-4a14-a3d8-6db1626db39e</t>
  </si>
  <si>
    <t>VISTA/24-25/03/00045</t>
  </si>
  <si>
    <t>56d31f2d-ffce-4132-a736-83681d05114a</t>
  </si>
  <si>
    <t>VISTA/23-24/08/00125</t>
  </si>
  <si>
    <t>56d6903e-449f-4f61-9664-f4a3c03e8502</t>
  </si>
  <si>
    <t>VISTA/24-25/05/00029</t>
  </si>
  <si>
    <t>56f53b58-ab67-4102-ad4c-2bb1ca228350</t>
  </si>
  <si>
    <t>VISTA/24-25/06/00154</t>
  </si>
  <si>
    <t>56fb598e-6946-44a6-ba1e-38395036bbe2</t>
  </si>
  <si>
    <t>VISTA/23-24/07/00089</t>
  </si>
  <si>
    <t>57040cbe-bcd0-42a5-9162-50359b3b2190</t>
  </si>
  <si>
    <t>VISTA/25-26/08/00058</t>
  </si>
  <si>
    <t>570c650a-2c78-46da-a2b7-ba4801205da7</t>
  </si>
  <si>
    <t>VISTA/25-26/12/00116</t>
  </si>
  <si>
    <t>570cba6f-7c85-45bb-bcd1-b9d27a83a295</t>
  </si>
  <si>
    <t>a6037691-771e-8146-3714-f9dedb8acbcc</t>
  </si>
  <si>
    <t>VISTA/25-26/03/00166</t>
  </si>
  <si>
    <t>9b2b3fe5-0f02-4525-a84a-61d6418d0fa4</t>
  </si>
  <si>
    <t>571a1350-8735-4e13-9ea9-1d96f3fab9e2</t>
  </si>
  <si>
    <t>VISTA/24-25/11/00023</t>
  </si>
  <si>
    <t>5720bae4-b1b2-4691-bcea-bf30581dd9da</t>
  </si>
  <si>
    <t>VISTA/25-26/03/00047</t>
  </si>
  <si>
    <t>572bac1f-8172-486f-88c9-204d81d77a98</t>
  </si>
  <si>
    <t>VISTA/25-26/02/00071</t>
  </si>
  <si>
    <t>5731f639-a116-438e-9193-c363f644dde7</t>
  </si>
  <si>
    <t>VISTA/23-24/08/00055</t>
  </si>
  <si>
    <t>57387d7c-fb94-4944-8aba-2a83736264a8</t>
  </si>
  <si>
    <t>VISTA/25-26/09/00137</t>
  </si>
  <si>
    <t>5743fbdc-ec48-45f8-ac51-80d4e73150b5</t>
  </si>
  <si>
    <t>VISTA/25-26/07/00107</t>
  </si>
  <si>
    <t>5b4a7af6-62e8-4971-87dc-8158a970b8fb</t>
  </si>
  <si>
    <t>57521d4e-b72a-4568-929a-f3695e78683f</t>
  </si>
  <si>
    <t>VISTA/23-24/11/00050</t>
  </si>
  <si>
    <t>57545574-7206-499b-a56b-62f06721ed1b</t>
  </si>
  <si>
    <t>VISTA/23-24/06/00091</t>
  </si>
  <si>
    <t>57548a93-0dde-4032-92a1-b7e1701ee13c</t>
  </si>
  <si>
    <t>VISTA/25-26/09/00050</t>
  </si>
  <si>
    <t>575afcba-895a-4ca9-9845-1d5ca0ec775c</t>
  </si>
  <si>
    <t>VISTA/25-26/02/00060</t>
  </si>
  <si>
    <t>575b2f7e-8e65-4f1a-bb97-f41f07349607</t>
  </si>
  <si>
    <t>VISTA/25-26/10/00063</t>
  </si>
  <si>
    <t>5760229a-a498-4442-a298-704dcbf95704</t>
  </si>
  <si>
    <t>VISTA/25-26/08/00048</t>
  </si>
  <si>
    <t>5764d13e-2a2e-47b9-851c-61d43d0ebc8f</t>
  </si>
  <si>
    <t>VISTA/24-25/10/00101</t>
  </si>
  <si>
    <t>5765305c-4d38-47ad-8315-0ec6a30dbb94</t>
  </si>
  <si>
    <t>VISTA/25-26/12/00130</t>
  </si>
  <si>
    <t>57668404-835b-493b-a199-bf4723ba87c2</t>
  </si>
  <si>
    <t>VISTA/25-26/05/00109</t>
  </si>
  <si>
    <t>576dde5f-8e23-4bcd-b05b-5dc364c016ba</t>
  </si>
  <si>
    <t>VISTA/25-26/02/00123</t>
  </si>
  <si>
    <t>57722340-f69a-4830-9397-108a93bf5e07</t>
  </si>
  <si>
    <t>VISTA/25-26/07/00094</t>
  </si>
  <si>
    <t>577b28cb-7a97-4a96-a4cc-42ce2d8da176</t>
  </si>
  <si>
    <t>VISTA/25-26/02/00072</t>
  </si>
  <si>
    <t>578ae0a6-1fdd-463a-8b30-5b362cbe9fb1</t>
  </si>
  <si>
    <t>VISTA/23-24/08/00142</t>
  </si>
  <si>
    <t>c96a9673-5d50-414c-a388-0606aacac447</t>
  </si>
  <si>
    <t>578c400f-263a-494d-9e8f-7fe326c2664e</t>
  </si>
  <si>
    <t>VISTA/23-24/12/00003</t>
  </si>
  <si>
    <t>578d9751-c6aa-419c-9e52-df7dea413176</t>
  </si>
  <si>
    <t>3761a198-73ca-bdb8-338b-d52c21eb8f2e</t>
  </si>
  <si>
    <t>VISTA/25-26/10/00034</t>
  </si>
  <si>
    <t>5008836c-8f0b-4e7c-a0bc-a2df39870ecf</t>
  </si>
  <si>
    <t>578e0b02-c686-458d-be39-842fba1a81bc</t>
  </si>
  <si>
    <t>VISTA/23-24/04/00095</t>
  </si>
  <si>
    <t>578ec45d-4457-40c7-8a28-b98592de852a</t>
  </si>
  <si>
    <t>VISTA/23-24/06/00118</t>
  </si>
  <si>
    <t>5794b3c1-5af6-432b-96f8-64d9da40142a</t>
  </si>
  <si>
    <t>VISTA/25-26/08/00098</t>
  </si>
  <si>
    <t>57a12ac5-b56d-461d-9972-d35feb90b2c5</t>
  </si>
  <si>
    <t>VISTA/24-25/01/00075</t>
  </si>
  <si>
    <t>57a2ecfc-825f-491e-89e3-406275ea7662</t>
  </si>
  <si>
    <t>VISTA/25-26/07/00023</t>
  </si>
  <si>
    <t>57bb1e7c-78a4-4597-8b95-6bd7ae2eea3e</t>
  </si>
  <si>
    <t>VISTA/24-25/06/00109</t>
  </si>
  <si>
    <t>57bd7e25-77dc-4ebb-823a-bd28c3e0bc52</t>
  </si>
  <si>
    <t>VISTA/23-24/07/00062</t>
  </si>
  <si>
    <t>57c5cdf2-f21b-4546-8f5a-e5f7f199930c</t>
  </si>
  <si>
    <t>55e779dc-a32b-2acb-173b-7de67750927a</t>
  </si>
  <si>
    <t>VISTA/25-26/03/00138</t>
  </si>
  <si>
    <t>5dac2237-5cf3-47ca-a63e-d32f16420f6f</t>
  </si>
  <si>
    <t>57d2f174-c801-456f-8324-c84616d24998</t>
  </si>
  <si>
    <t>VISTA/25-26/05/00063</t>
  </si>
  <si>
    <t>57e4a44a-385a-40d8-930d-340047be8cb9</t>
  </si>
  <si>
    <t>VISTA/25-26/08/00109</t>
  </si>
  <si>
    <t>57f4b4da-29e4-47e4-a879-a5371c210d98</t>
  </si>
  <si>
    <t>VISTA/23-24/07/00042</t>
  </si>
  <si>
    <t>57f635e9-fb10-4846-b3ca-b9a122f5241f</t>
  </si>
  <si>
    <t>7e2a1e58-e10a-4352-ca15-59fd22f2c07e</t>
  </si>
  <si>
    <t>VISTA/25-26/03/00031</t>
  </si>
  <si>
    <t>0f7ffc2e-0a2e-4aff-92cd-c4f4478f694e</t>
  </si>
  <si>
    <t>580f4fbe-f256-4ad5-8124-39274f7c67a4</t>
  </si>
  <si>
    <t>VISTA/23-24/11/00017</t>
  </si>
  <si>
    <t>581db8ae-c9a4-4f81-b3cd-4bc7e9fec10d</t>
  </si>
  <si>
    <t>VISTA/23-24/07/00010</t>
  </si>
  <si>
    <t>58243ae7-2eb8-4715-8623-c018a016fe77</t>
  </si>
  <si>
    <t>VISTA/23-24/01/00010</t>
  </si>
  <si>
    <t>584b56a9-4f75-4a86-b618-16c4b4161bf4</t>
  </si>
  <si>
    <t>VISTA/24-25/01/00015</t>
  </si>
  <si>
    <t>58527bef-5342-447b-9a74-017206610d92</t>
  </si>
  <si>
    <t>VISTA/24-25/06/00092</t>
  </si>
  <si>
    <t>586253c8-ec5c-46fd-9457-102e1c0bcc02</t>
  </si>
  <si>
    <t>VISTA/23-24/07/00130</t>
  </si>
  <si>
    <t>587795a8-5e24-4c48-9b89-24dd65a7d556</t>
  </si>
  <si>
    <t>VISTA/23-24/11/00107</t>
  </si>
  <si>
    <t>5879e011-e7f7-4948-b7b6-d988a307c279</t>
  </si>
  <si>
    <t>VISTA/24-25/02/00042</t>
  </si>
  <si>
    <t>58972369-6ffa-41cf-b873-20bd53ae04fa</t>
  </si>
  <si>
    <t>VISTA/25-26/04/00102</t>
  </si>
  <si>
    <t>58a56718-30b8-4b52-ac92-68cf0ad20c41</t>
  </si>
  <si>
    <t>VISTA/23-24/04/00079</t>
  </si>
  <si>
    <t>58c13346-d500-4974-9683-5de1f251c95b</t>
  </si>
  <si>
    <t>VISTA/23-24/10/00109</t>
  </si>
  <si>
    <t>58c1b3bf-c912-4c43-8352-be532b2e3758</t>
  </si>
  <si>
    <t>VISTA/25-26/07/00143</t>
  </si>
  <si>
    <t>58c74cae-389d-4dde-a90a-a3b91c00f4bf</t>
  </si>
  <si>
    <t>VISTA/24-25/10/00033</t>
  </si>
  <si>
    <t>58dfd987-6384-46ae-b448-4d971f5b11da</t>
  </si>
  <si>
    <t>VISTA/23-24/11/00067</t>
  </si>
  <si>
    <t>58e3e21a-6788-49b6-a9cf-f9c326d26d98</t>
  </si>
  <si>
    <t>VISTA/24-25/12/00037</t>
  </si>
  <si>
    <t>58ece97f-d85d-489f-b3ee-cf353c372d3d</t>
  </si>
  <si>
    <t>VISTA/25-26/06/00161</t>
  </si>
  <si>
    <t>58f23676-b62e-4575-be50-1330e43cf319</t>
  </si>
  <si>
    <t>VISTA/25-26/12/00121</t>
  </si>
  <si>
    <t>58f55281-d5b6-421b-a78d-7b61dfea9e55</t>
  </si>
  <si>
    <t>VISTA/25-26/01/00135</t>
  </si>
  <si>
    <t>58f6552b-91f7-4718-9899-a870643dddd6</t>
  </si>
  <si>
    <t>VISTA/25-26/10/00010</t>
  </si>
  <si>
    <t>58f8c70d-7e36-4b9d-8605-e4fc3a608fb4</t>
  </si>
  <si>
    <t>VISTA/25-26/11/00025</t>
  </si>
  <si>
    <t>591f0acb-c5b4-44be-ad96-c6bb5f0521fd</t>
  </si>
  <si>
    <t>VISTA/25-26/08/00072</t>
  </si>
  <si>
    <t>592eac56-abf1-4007-9227-2633843ecdfd</t>
  </si>
  <si>
    <t>VISTA/25-26/08/00187</t>
  </si>
  <si>
    <t>593d97bc-6519-4c93-8985-5ec35ef03fd8</t>
  </si>
  <si>
    <t>VISTA/25-26/05/00164</t>
  </si>
  <si>
    <t>594a8952-ec64-4c4e-b7c3-1570b0e68f92</t>
  </si>
  <si>
    <t>VISTA/24-25/11/00068</t>
  </si>
  <si>
    <t>59645710-f68f-492d-854b-178778181013</t>
  </si>
  <si>
    <t>VISTA/23-24/07/00091</t>
  </si>
  <si>
    <t>596b0e51-9c81-4503-877b-e701719b5b26</t>
  </si>
  <si>
    <t>VISTA/24-25/09/00059</t>
  </si>
  <si>
    <t>596b4e81-ea3f-4718-a980-19e4acbdc996</t>
  </si>
  <si>
    <t>VISTA/25-26/02/00164</t>
  </si>
  <si>
    <t>596d25f5-e16b-4c3f-a111-5985a4dcc275</t>
  </si>
  <si>
    <t>VISTA/24-25/09/00153</t>
  </si>
  <si>
    <t>59745cf1-0915-4268-92cd-33f2c858cf46</t>
  </si>
  <si>
    <t>VISTA/24-25/08/00125</t>
  </si>
  <si>
    <t>5974c5bd-74fb-4fd5-b942-ffe6c4ff0199</t>
  </si>
  <si>
    <t>VISTA/24-25/12/00144</t>
  </si>
  <si>
    <t>59752580-bf5f-4966-ad4a-039f6df6abd5</t>
  </si>
  <si>
    <t>VISTA/24-25/03/00165</t>
  </si>
  <si>
    <t>597d32cb-be94-4062-a139-778b28ed7297</t>
  </si>
  <si>
    <t>VISTA/24-25/03/00004</t>
  </si>
  <si>
    <t>59814d71-e99b-4d1d-9913-4e2fabc63f87</t>
  </si>
  <si>
    <t>VISTA/24-25/05/00019</t>
  </si>
  <si>
    <t>598e789c-6ffd-459d-971a-522ff72c29dc</t>
  </si>
  <si>
    <t>VISTA/23-24/03/00065</t>
  </si>
  <si>
    <t>599229e7-8a47-454e-9d18-7819e5dd3197</t>
  </si>
  <si>
    <t>VISTA/25-26/09/00024</t>
  </si>
  <si>
    <t>59965ebc-f25c-4ca1-a9b3-9c4f74767849</t>
  </si>
  <si>
    <t>VISTA/25-26/01/00012</t>
  </si>
  <si>
    <t>59976eae-ef65-4aef-a7b7-163a152c7242</t>
  </si>
  <si>
    <t>VISTA/24-25/11/00075</t>
  </si>
  <si>
    <t>599cb390-92ff-4d9a-a785-eb4d0663d82d</t>
  </si>
  <si>
    <t>VISTA/24-25/11/00010</t>
  </si>
  <si>
    <t>599fdb86-8cc2-4150-bdfa-b10b2778868e</t>
  </si>
  <si>
    <t>61ba9d65-c5d2-97cc-0779-42a276357982</t>
  </si>
  <si>
    <t>VISTA/23-24/09/00101</t>
  </si>
  <si>
    <t>ea8e99b3-089f-4cbc-9dfa-e8e2ef00b3df</t>
  </si>
  <si>
    <t>59a0624d-5e1b-4dca-a956-21e0eae75565</t>
  </si>
  <si>
    <t>VISTA/24-25/02/00046</t>
  </si>
  <si>
    <t>59a3e614-5c04-4cb6-af46-4a7c0acf8935</t>
  </si>
  <si>
    <t>b9bd81f4-f07a-df06-c103-c4dbb5236184</t>
  </si>
  <si>
    <t>VISTA/23-24/01/00065</t>
  </si>
  <si>
    <t>26ec2515-a68d-4281-86b2-efe7e4c688fa</t>
  </si>
  <si>
    <t>59b500c9-223d-4deb-8ed8-de2da4933b33</t>
  </si>
  <si>
    <t>VISTA/23-24/03/00071</t>
  </si>
  <si>
    <t>59c1674f-031f-42d2-9430-167fc0c8a39e</t>
  </si>
  <si>
    <t>VISTA/25-26/07/00058</t>
  </si>
  <si>
    <t>59e463ce-202c-48f0-92f4-1fdda330fa92</t>
  </si>
  <si>
    <t>VISTA/23-24/08/00107</t>
  </si>
  <si>
    <t>59e821f6-d691-4486-8056-8e9780dee042</t>
  </si>
  <si>
    <t>VISTA/23-24/05/00002</t>
  </si>
  <si>
    <t>59ed427d-98f7-42b0-943d-a923be3524fa</t>
  </si>
  <si>
    <t>1995b0ce-cc80-52dd-8dec-a01a2456659e</t>
  </si>
  <si>
    <t>e7028e9f-6d8f-c1b2-9104-a6c79b6f1c44</t>
  </si>
  <si>
    <t>VISTA/25-26/05/00018</t>
  </si>
  <si>
    <t>6496c482-6282-4094-be95-a55929573369</t>
  </si>
  <si>
    <t>5a02624f-cce5-4e02-80d7-792cf26ccfe9</t>
  </si>
  <si>
    <t>VISTA/24-25/10/00007</t>
  </si>
  <si>
    <t>5a0811ad-5618-4c99-a8e5-50670569cce6</t>
  </si>
  <si>
    <t>VISTA/25-26/04/00027</t>
  </si>
  <si>
    <t>5a090289-b60d-484d-b97c-8f9c70f9f4a0</t>
  </si>
  <si>
    <t>VISTA/24-25/01/00134</t>
  </si>
  <si>
    <t>5a16e893-28c4-4059-a230-2ab5e9823d6d</t>
  </si>
  <si>
    <t>VISTA/25-26/10/00111</t>
  </si>
  <si>
    <t>5a1d559b-be7d-47c3-a15e-1be10b87f842</t>
  </si>
  <si>
    <t>VISTA/25-26/08/00006</t>
  </si>
  <si>
    <t>5a25913e-cd3a-4306-afe4-39a57d360af2</t>
  </si>
  <si>
    <t>VISTA/25-26/10/00019</t>
  </si>
  <si>
    <t>5a2a6fa5-e061-435c-8a6b-c06a36ef8901</t>
  </si>
  <si>
    <t>VISTA/23-24/02/00071</t>
  </si>
  <si>
    <t>5a2bee99-8ff1-411e-98bb-add24b586e34</t>
  </si>
  <si>
    <t>VISTA/23-24/02/00046</t>
  </si>
  <si>
    <t>5a3094f5-27ce-4a8a-a483-efba2b0f212a</t>
  </si>
  <si>
    <t>VISTA/25-26/10/00160</t>
  </si>
  <si>
    <t>5a334127-7deb-47f5-a637-c774c622cc54</t>
  </si>
  <si>
    <t>VISTA/24-25/06/00176</t>
  </si>
  <si>
    <t>5a3b01db-56a8-465a-83d2-c36c75a88f5d</t>
  </si>
  <si>
    <t>VISTA/25-26/06/00056</t>
  </si>
  <si>
    <t>5a3d7680-f046-4d7b-b708-6cc411a77448</t>
  </si>
  <si>
    <t>VISTA/24-25/08/00155</t>
  </si>
  <si>
    <t>5a432229-8778-414f-8885-1c5e0dd4e325</t>
  </si>
  <si>
    <t>f2764421-c336-0b17-7318-6908f1ce4a72</t>
  </si>
  <si>
    <t>VISTA/25-26/05/00096</t>
  </si>
  <si>
    <t>e853e4fd-4532-458c-b497-5266ad57609c</t>
  </si>
  <si>
    <t>5a4dac11-508b-439b-9a18-84c4aa9afcf9</t>
  </si>
  <si>
    <t>VISTA/23-24/04/00011</t>
  </si>
  <si>
    <t>5a4ea37c-f2be-42e2-9122-5145dd2f4b58</t>
  </si>
  <si>
    <t>VISTA/24-25/11/00129</t>
  </si>
  <si>
    <t>5a63c4f0-3bf9-4d32-b144-129f0e4f89de</t>
  </si>
  <si>
    <t>VISTA/23-24/10/00128</t>
  </si>
  <si>
    <t>5a663ad6-1b94-43a4-b17a-e74bd115cff9</t>
  </si>
  <si>
    <t>a3bd9264-4572-2548-a85d-c48e8880773b</t>
  </si>
  <si>
    <t>VISTA/25-26/04/00028</t>
  </si>
  <si>
    <t>43d57acf-0a6c-41c7-9d13-0fe412aa5e7c</t>
  </si>
  <si>
    <t>5a680e00-5e1f-4659-9d09-2733b5a68b03</t>
  </si>
  <si>
    <t>VISTA/23-24/09/00031</t>
  </si>
  <si>
    <t>5a94ddb0-26f2-4688-b10d-f93f17a9c53f</t>
  </si>
  <si>
    <t>VISTA/24-25/08/00172</t>
  </si>
  <si>
    <t>5aa17bd4-cf6a-4139-bf81-6dd2f0f4c13d</t>
  </si>
  <si>
    <t>VISTA/25-26/07/00138</t>
  </si>
  <si>
    <t>5aa7ebbe-322b-4e61-b7a7-390564990c03</t>
  </si>
  <si>
    <t>VISTA/23-24/08/00064</t>
  </si>
  <si>
    <t>5aa9de25-0879-4066-a114-95e480aa3d95</t>
  </si>
  <si>
    <t>VISTA/23-24/08/00078</t>
  </si>
  <si>
    <t>5aaf88e5-7b6f-44dd-a263-1c4ac7e3ef4b</t>
  </si>
  <si>
    <t>VISTA/24-25/01/00113</t>
  </si>
  <si>
    <t>5ac68d52-54f0-49c7-8351-dd906d9ff20f</t>
  </si>
  <si>
    <t>VISTA/25-26/04/00112</t>
  </si>
  <si>
    <t>5acb8494-2ac7-435e-9523-cf8d2e2b0b77</t>
  </si>
  <si>
    <t>VISTA/24-25/11/00139</t>
  </si>
  <si>
    <t>5acc8a17-c3dc-4ffc-9074-cb29483703af</t>
  </si>
  <si>
    <t>VISTA/25-26/07/00032</t>
  </si>
  <si>
    <t>5acce8bd-f568-4bc9-8531-e9b7b83a4ce1</t>
  </si>
  <si>
    <t>VISTA/25-26/05/00090</t>
  </si>
  <si>
    <t>5ace5237-a85f-4f19-9513-0f63528f1be9</t>
  </si>
  <si>
    <t>VISTA/23-24/10/00019</t>
  </si>
  <si>
    <t>5aeb7916-4177-438f-ac69-de8006c4e20b</t>
  </si>
  <si>
    <t>VISTA/23-24/02/00102</t>
  </si>
  <si>
    <t>5afca0ea-b9e4-4235-8371-db6e4b9f8c1d</t>
  </si>
  <si>
    <t>VISTA/24-25/02/00141</t>
  </si>
  <si>
    <t>5b021683-e0f4-48d6-b92c-5d907440aef9</t>
  </si>
  <si>
    <t>VISTA/24-25/11/00027</t>
  </si>
  <si>
    <t>5b099fbc-b91c-49dc-a22d-1c2c464b8033</t>
  </si>
  <si>
    <t>VISTA/24-25/11/00136</t>
  </si>
  <si>
    <t>5b164563-f7a4-4fcc-8651-d3aaf474086e</t>
  </si>
  <si>
    <t>VISTA/25-26/03/00034</t>
  </si>
  <si>
    <t>5b197cb7-d465-4aea-a032-cc93f286df4b</t>
  </si>
  <si>
    <t>VISTA/24-25/08/00121</t>
  </si>
  <si>
    <t>5b19b99c-6d7f-485c-beeb-48133aa37d95</t>
  </si>
  <si>
    <t>VISTA/23-24/12/00079</t>
  </si>
  <si>
    <t>5b234315-e3ed-4232-9d80-666e585d2a5f</t>
  </si>
  <si>
    <t>VISTA/24-25/07/00119</t>
  </si>
  <si>
    <t>5b2cdd83-8a05-4581-b2f9-5904734534c7</t>
  </si>
  <si>
    <t>VISTA/24-25/01/00006</t>
  </si>
  <si>
    <t>5b2df341-8d0a-40e9-8de4-d5772154f7c8</t>
  </si>
  <si>
    <t>VISTA/25-26/03/00064</t>
  </si>
  <si>
    <t>5b390033-332f-44c0-8dc9-a2a83daa636a</t>
  </si>
  <si>
    <t>VISTA/25-26/03/00135</t>
  </si>
  <si>
    <t>5b3f2c99-baee-4bf4-98c1-c5cc5eb2446e</t>
  </si>
  <si>
    <t>VISTA/25-26/03/00030</t>
  </si>
  <si>
    <t>5b51ab1f-6c77-4fdb-88ec-2ff01c64577c</t>
  </si>
  <si>
    <t>VISTA/25-26/09/00007</t>
  </si>
  <si>
    <t>5b564691-df53-4647-9738-b29a53c6506a</t>
  </si>
  <si>
    <t>VISTA/24-25/03/00019</t>
  </si>
  <si>
    <t>5b6159c5-dd54-4504-9985-69dead6ffd42</t>
  </si>
  <si>
    <t>VISTA/24-25/02/00168</t>
  </si>
  <si>
    <t>5b645b51-e74e-414b-aa41-0e468fdb5f13</t>
  </si>
  <si>
    <t>VISTA/25-26/03/00013</t>
  </si>
  <si>
    <t>5b686e5e-a884-40c3-88cd-c4737c49ef12</t>
  </si>
  <si>
    <t>VISTA/25-26/09/00012</t>
  </si>
  <si>
    <t>5b718af4-e4d0-4a1e-8ccb-f9a5e29c586b</t>
  </si>
  <si>
    <t>VISTA/25-26/03/00154</t>
  </si>
  <si>
    <t>5b7f6acf-2a03-4980-8603-6ce0c016d560</t>
  </si>
  <si>
    <t>VISTA/25-26/04/00111</t>
  </si>
  <si>
    <t>5b833dff-bb8c-42fa-b17d-4322e50b9996</t>
  </si>
  <si>
    <t>VISTA/24-25/07/00098</t>
  </si>
  <si>
    <t>5b9ae213-0a5f-4643-8aeb-ebd3082bfffc</t>
  </si>
  <si>
    <t>1fc1a662-a030-9232-239c-2a7b1b7a44b4</t>
  </si>
  <si>
    <t>VISTA/24-25/07/00066</t>
  </si>
  <si>
    <t>8e10f843-91e1-4e44-bbfe-e8a26e3665fb</t>
  </si>
  <si>
    <t>5bb073d2-b8f3-4d98-a225-373312d98551</t>
  </si>
  <si>
    <t>VISTA/25-26/03/00071</t>
  </si>
  <si>
    <t>5bb5a664-1561-4f13-9ccf-4c726fc1cb46</t>
  </si>
  <si>
    <t>ac48f9eb-d29c-dce0-7bb2-14ddd6c76bc0</t>
  </si>
  <si>
    <t>VISTA/23-24/08/00095</t>
  </si>
  <si>
    <t>f7118285-3f53-4468-90b5-cb0373f007ec</t>
  </si>
  <si>
    <t>5bc9a91d-b912-4cf7-872b-48cb7eedab97</t>
  </si>
  <si>
    <t>cc165eb0-f3b5-d5c7-07ae-85ab0836cdcb</t>
  </si>
  <si>
    <t>VISTA/23-24/01/00063</t>
  </si>
  <si>
    <t>ab90badf-0762-4759-9787-fd93c707cb2b</t>
  </si>
  <si>
    <t>5bd3e064-c238-4bfd-b535-f46f745eef8a</t>
  </si>
  <si>
    <t>af844fa6-0ff0-03b9-9f0b-839af89c7687</t>
  </si>
  <si>
    <t>VISTA/23-24/08/00093</t>
  </si>
  <si>
    <t>53672f06-4cbc-4116-a538-2cd56e5f49c4</t>
  </si>
  <si>
    <t>5bd5cf18-25a7-4916-ac83-a8a8f60aebb0</t>
  </si>
  <si>
    <t>VISTA/23-24/08/00110</t>
  </si>
  <si>
    <t>5be35687-2048-4944-b0ff-25e84da10459</t>
  </si>
  <si>
    <t>VISTA/25-26/04/00149</t>
  </si>
  <si>
    <t>5bebd675-e4be-49ca-bc55-cb3ea373983f</t>
  </si>
  <si>
    <t>VISTA/24-25/02/00079</t>
  </si>
  <si>
    <t>5befc174-c2a0-433e-a9af-82eaadee7199</t>
  </si>
  <si>
    <t>VISTA/25-26/03/00014</t>
  </si>
  <si>
    <t>5c010afb-b8b6-4552-8c63-1bc74356a8a5</t>
  </si>
  <si>
    <t>VISTA/24-25/07/00020</t>
  </si>
  <si>
    <t>5c019a15-8b4c-4c50-a513-416687f6c850</t>
  </si>
  <si>
    <t>VISTA/25-26/09/00124</t>
  </si>
  <si>
    <t>5c052ef7-1ee3-4d60-982f-46e3fd55f7c3</t>
  </si>
  <si>
    <t>VISTA/23-24/04/00108</t>
  </si>
  <si>
    <t>5c0d5d38-9065-47f8-b17a-65b39e42cedd</t>
  </si>
  <si>
    <t>VISTA/25-26/04/00080</t>
  </si>
  <si>
    <t>5c141fcd-a887-409d-ae15-6acacfc4d99a</t>
  </si>
  <si>
    <t>VISTA/24-25/12/00086</t>
  </si>
  <si>
    <t>5c5095d1-0035-4637-ada3-ddf7f90d04c9</t>
  </si>
  <si>
    <t>VISTA/24-25/11/00113</t>
  </si>
  <si>
    <t>5c54f3d5-12e8-45c4-90e3-659a09cfc35a</t>
  </si>
  <si>
    <t>VISTA/25-26/05/00159</t>
  </si>
  <si>
    <t>5c68530d-fc8e-45bf-99f7-b7660a7b2648</t>
  </si>
  <si>
    <t>VISTA/25-26/04/00121</t>
  </si>
  <si>
    <t>75bda7a3-784c-45cf-afb7-4daa289288fb</t>
  </si>
  <si>
    <t>5c6ce745-396c-4aa8-8233-358209ab552f</t>
  </si>
  <si>
    <t>VISTA/24-25/12/00071</t>
  </si>
  <si>
    <t>5c6dec74-99c3-484b-b69f-8f827a88012f</t>
  </si>
  <si>
    <t>VISTA/23-24/08/00034</t>
  </si>
  <si>
    <t>8b1e9788-785c-4db6-8417-dbf3b2e0e89d</t>
  </si>
  <si>
    <t>5c75a292-e8b1-41dd-ad28-b68cf2670fc4</t>
  </si>
  <si>
    <t>VISTA/24-25/11/00058</t>
  </si>
  <si>
    <t>5c9a2854-4935-4cc9-8b7a-a39d81dfd3f1</t>
  </si>
  <si>
    <t>VISTA/23-24/12/00127</t>
  </si>
  <si>
    <t>5c9e5314-5663-48d6-a638-adcfe48dbb4b</t>
  </si>
  <si>
    <t>VISTA/24-25/06/00051</t>
  </si>
  <si>
    <t>5c9f4d13-7f07-4a5b-9488-53c30018b71e</t>
  </si>
  <si>
    <t>VISTA/24-25/10/00035</t>
  </si>
  <si>
    <t>5cc0c33a-4469-4eae-8b63-6a1330fa003c</t>
  </si>
  <si>
    <t>VISTA/23-24/03/00062</t>
  </si>
  <si>
    <t>5ccb75e3-620b-4d03-bf68-19cbfec56585</t>
  </si>
  <si>
    <t>VISTA/23-24/02/00088</t>
  </si>
  <si>
    <t>5cdad189-f14c-4c63-83e7-2f84666214a8</t>
  </si>
  <si>
    <t>VISTA/24-25/02/00182</t>
  </si>
  <si>
    <t>5ce628d6-a4d7-48f9-b7f3-87ca798a8dbc</t>
  </si>
  <si>
    <t>VISTA/23-24/10/00028</t>
  </si>
  <si>
    <t>5cf022dc-4ceb-4703-9bdd-e24d1c3696c7</t>
  </si>
  <si>
    <t>VISTA/23-24/06/00094</t>
  </si>
  <si>
    <t>5cf10ea0-cd97-407e-bfea-c8cef475fa71</t>
  </si>
  <si>
    <t>VISTA/24-25/10/00145</t>
  </si>
  <si>
    <t>5cfd518c-fdb5-4322-9c3c-2decbfc0a8fe</t>
  </si>
  <si>
    <t>77c9d770-e185-55dd-6d31-ec41e21560b8</t>
  </si>
  <si>
    <t>VISTA/23-24/01/00025</t>
  </si>
  <si>
    <t>088a5e93-15c6-47aa-9e71-0f6c82d4ac38</t>
  </si>
  <si>
    <t>5d0d49b7-0a06-4efa-afb8-87032d454e21</t>
  </si>
  <si>
    <t>VISTA/24-25/09/00002</t>
  </si>
  <si>
    <t>5d19842c-82eb-49c4-bd24-0cacabe0eaef</t>
  </si>
  <si>
    <t>VISTA/24-25/04/00149</t>
  </si>
  <si>
    <t>5d2d0445-9482-4be8-a88f-c0fbd450c73f</t>
  </si>
  <si>
    <t>VISTA/25-26/12/00018</t>
  </si>
  <si>
    <t>5d3dafbe-bf20-4929-a45e-192c1433d859</t>
  </si>
  <si>
    <t>VISTA/23-24/08/00113</t>
  </si>
  <si>
    <t>9648904d-4b0b-4ce4-acc8-394f89e97388</t>
  </si>
  <si>
    <t>5d495288-b9cd-4a60-841a-d05bfd1fda4c</t>
  </si>
  <si>
    <t>VISTA/24-25/09/00169</t>
  </si>
  <si>
    <t>5d6569da-9236-4166-b396-e4540d7a60fd</t>
  </si>
  <si>
    <t>3e99437f-aaa3-5ffe-27bc-cffb9898080d</t>
  </si>
  <si>
    <t>VISTA/25-26/08/00200</t>
  </si>
  <si>
    <t>84ed620a-626e-495a-895b-488a5812e183</t>
  </si>
  <si>
    <t>5d96fc75-12c8-4491-9c19-0cae21bd2e14</t>
  </si>
  <si>
    <t>VISTA/23-24/01/00006</t>
  </si>
  <si>
    <t>5da6e746-6326-498d-9dd3-86b29d782d8b</t>
  </si>
  <si>
    <t>VISTA/23-24/11/00024</t>
  </si>
  <si>
    <t>5da719b5-1187-4ea5-bf88-8942247e6697</t>
  </si>
  <si>
    <t>VISTA/23-24/11/00088</t>
  </si>
  <si>
    <t>5dac4957-9a48-4b6d-a44f-6ef1dd4fdfba</t>
  </si>
  <si>
    <t>VISTA/24-25/08/00040</t>
  </si>
  <si>
    <t>5db76916-3727-43f0-88f2-556e93d78b13</t>
  </si>
  <si>
    <t>VISTA/25-26/04/00129</t>
  </si>
  <si>
    <t>5db9e29f-09c1-4108-acf5-2a83f6919cf9</t>
  </si>
  <si>
    <t>VISTA/23-24/10/00135</t>
  </si>
  <si>
    <t>5dc75aeb-480a-4df0-b270-6af8ba3efbf1</t>
  </si>
  <si>
    <t>VISTA/25-26/02/00129</t>
  </si>
  <si>
    <t>5dccabb6-7b53-40ab-8ea5-2d955df8ba1a</t>
  </si>
  <si>
    <t>VISTA/25-26/08/00185</t>
  </si>
  <si>
    <t>5ddba146-6427-4494-9088-413106e79598</t>
  </si>
  <si>
    <t>VISTA/24-25/04/00054</t>
  </si>
  <si>
    <t>5de1db3d-42f8-46fa-958c-3147d7c404f1</t>
  </si>
  <si>
    <t>VISTA/25-26/06/00131</t>
  </si>
  <si>
    <t>5df42672-0975-4895-bc69-c9743043da4f</t>
  </si>
  <si>
    <t>VISTA/25-26/05/00157</t>
  </si>
  <si>
    <t>5dfab04b-0286-48a9-96f1-7e025b1a4c49</t>
  </si>
  <si>
    <t>VISTA/24-25/08/00122</t>
  </si>
  <si>
    <t>5dfcd4d0-5f97-41ca-a46d-f3a557e1f59c</t>
  </si>
  <si>
    <t>VISTA/25-26/06/00054</t>
  </si>
  <si>
    <t>5e022ca9-0741-4a99-bbe1-671ae6551a70</t>
  </si>
  <si>
    <t>VISTA/25-26/11/00115</t>
  </si>
  <si>
    <t>5e02f708-34de-4fde-80ea-ea7bd8ab52d3</t>
  </si>
  <si>
    <t>VISTA/24-25/09/00048</t>
  </si>
  <si>
    <t>5e06932e-923f-4e85-b1ec-8d45baf01949</t>
  </si>
  <si>
    <t>VISTA/24-25/03/00153</t>
  </si>
  <si>
    <t>5e19df24-2fc0-4536-bf8f-4d936f61a262</t>
  </si>
  <si>
    <t>VISTA/24-25/11/00147</t>
  </si>
  <si>
    <t>5e236d32-01cc-40a9-87a0-fd17c5dbe306</t>
  </si>
  <si>
    <t>VISTA/25-26/11/00028</t>
  </si>
  <si>
    <t>5e2729ce-888e-4199-94ac-22ce5505384c</t>
  </si>
  <si>
    <t>VISTA/24-25/12/00148</t>
  </si>
  <si>
    <t>5e2ef041-f1c1-4025-b90f-d1e35bbc3082</t>
  </si>
  <si>
    <t>VISTA/25-26/08/00051</t>
  </si>
  <si>
    <t>5e31acee-cc82-43fb-97e2-6cd558f2dfe8</t>
  </si>
  <si>
    <t>VISTA/25-26/02/00074</t>
  </si>
  <si>
    <t>5e33b541-30ad-41e2-b5a5-37cf4694f98a</t>
  </si>
  <si>
    <t>VISTA/24-25/01/00002</t>
  </si>
  <si>
    <t>5e405ef8-39b0-4df6-91c3-40111aca77c0</t>
  </si>
  <si>
    <t>VISTA/23-24/01/00097</t>
  </si>
  <si>
    <t>5e59e8a0-42a8-46f3-a44d-43174e0002b0</t>
  </si>
  <si>
    <t>VISTA/24-25/10/00048</t>
  </si>
  <si>
    <t>5e5d9bdf-c6ef-4d8b-acdc-6581f5d2471f</t>
  </si>
  <si>
    <t>VISTA/24-25/08/00159</t>
  </si>
  <si>
    <t>5e8b491a-ed52-4718-afa9-0ebc862f6fcd</t>
  </si>
  <si>
    <t>VISTA/23-24/01/00017</t>
  </si>
  <si>
    <t>5e8cd47a-476c-44cd-84a0-ee2108420212</t>
  </si>
  <si>
    <t>VISTA/23-24/12/00066</t>
  </si>
  <si>
    <t>5ea852d5-b839-42e9-9451-7bff0e33e209</t>
  </si>
  <si>
    <t>VISTA/23-24/01/00077</t>
  </si>
  <si>
    <t>5ec4b206-bbbd-4acb-a3b8-e96c05a5e625</t>
  </si>
  <si>
    <t>VISTA/24-25/11/00036</t>
  </si>
  <si>
    <t>5ec65e29-de1f-491c-8f36-c101286433e0</t>
  </si>
  <si>
    <t>VISTA/24-25/04/00115</t>
  </si>
  <si>
    <t>5ecef96d-da75-44b5-b62b-d962ee5a68c3</t>
  </si>
  <si>
    <t>VISTA/25-26/06/00066</t>
  </si>
  <si>
    <t>5ee38600-75cf-49e8-bc3b-4a7ebb2219ea</t>
  </si>
  <si>
    <t>VISTA/24-25/05/00088</t>
  </si>
  <si>
    <t>5eecdc91-8a4c-4f38-9f9d-5bb9a89c67ca</t>
  </si>
  <si>
    <t>VISTA/24-25/09/00013</t>
  </si>
  <si>
    <t>5ef04ead-2f7b-401c-84ce-8e07df7591ce</t>
  </si>
  <si>
    <t>VISTA/23-24/07/00116</t>
  </si>
  <si>
    <t>5f176ed6-98d2-425e-99fe-c5561dd2f67e</t>
  </si>
  <si>
    <t>VISTA/25-26/04/00167</t>
  </si>
  <si>
    <t>5f1b9b02-c54b-43f4-813a-378ec9c0082a</t>
  </si>
  <si>
    <t>VISTA/24-25/03/00074</t>
  </si>
  <si>
    <t>5f414af0-cbd5-449e-8299-66956077957f</t>
  </si>
  <si>
    <t>VISTA/25-26/09/00128</t>
  </si>
  <si>
    <t>5f5f6792-ac96-4b40-a3ff-8497107ea900</t>
  </si>
  <si>
    <t>VISTA/23-24/07/00035</t>
  </si>
  <si>
    <t>5f6010fd-b815-404b-bd0c-4d37c77f5aab</t>
  </si>
  <si>
    <t>VISTA/24-25/12/00065</t>
  </si>
  <si>
    <t>5f645b11-28be-4a28-b8b9-af0c1261a0e8</t>
  </si>
  <si>
    <t>VISTA/24-25/03/00096</t>
  </si>
  <si>
    <t>5f716fad-a9c1-4fd0-ad6c-ea181fff1b85</t>
  </si>
  <si>
    <t>VISTA/23-24/08/00042</t>
  </si>
  <si>
    <t>5f7ad733-1b72-4bf5-abc5-fe0fd274e717</t>
  </si>
  <si>
    <t>VISTA/25-26/07/00168</t>
  </si>
  <si>
    <t>5f86d623-b3d3-47d4-aa8d-2d039480a159</t>
  </si>
  <si>
    <t>VISTA/23-24/02/00111</t>
  </si>
  <si>
    <t>5f97e628-2efb-43cb-bdb3-aa0b950aa70c</t>
  </si>
  <si>
    <t>VISTA/24-25/01/00165</t>
  </si>
  <si>
    <t>5f9a96e2-37ca-44bc-bad3-3889c9d4e1a1</t>
  </si>
  <si>
    <t>VISTA/25-26/05/00057</t>
  </si>
  <si>
    <t>5f9e6f62-19df-4da0-9c75-64e5d2da91a8</t>
  </si>
  <si>
    <t>VISTA/25-26/05/00055</t>
  </si>
  <si>
    <t>5fb14c6d-e250-437d-8a90-e4d68921125c</t>
  </si>
  <si>
    <t>VISTA/24-25/05/00053</t>
  </si>
  <si>
    <t>5fb31903-c4a0-4698-9cb6-e9fbe8b049e3</t>
  </si>
  <si>
    <t>VISTA/24-25/11/00037</t>
  </si>
  <si>
    <t>5fb4decf-cdb2-4689-b4ab-0f3329b787e3</t>
  </si>
  <si>
    <t>VISTA/25-26/12/00026</t>
  </si>
  <si>
    <t>5fcf9af2-b872-4da6-a223-a6ba94e3a0de</t>
  </si>
  <si>
    <t>VISTA/25-26/07/00050</t>
  </si>
  <si>
    <t>5fd5a563-f505-4d60-b24e-9996155777ff</t>
  </si>
  <si>
    <t>VISTA/24-25/08/00119</t>
  </si>
  <si>
    <t>5fd98803-f0c7-4a5d-aa8e-45795075213b</t>
  </si>
  <si>
    <t>VISTA/24-25/06/00119</t>
  </si>
  <si>
    <t>5ff12bda-7b41-4093-aef8-2f95b28576e2</t>
  </si>
  <si>
    <t>VISTA/25-26/01/00016</t>
  </si>
  <si>
    <t>5ffc1cc4-7d4d-4071-aff6-6879c6155e7f</t>
  </si>
  <si>
    <t>VISTA/24-25/10/00019</t>
  </si>
  <si>
    <t>600270f5-0c50-4337-9748-b76ee60f6acb</t>
  </si>
  <si>
    <t>VISTA/25-26/01/00030</t>
  </si>
  <si>
    <t>6008896d-87eb-4ee7-b868-16542ab25dc9</t>
  </si>
  <si>
    <t>e8623393-ddec-fad5-91bf-c880b6345031</t>
  </si>
  <si>
    <t>VISTA/25-26/05/00050</t>
  </si>
  <si>
    <t>24624e7d-1049-4d1d-a1d3-00acce0a4ef0</t>
  </si>
  <si>
    <t>600c4d2b-b028-45a7-9bdf-167401cf8487</t>
  </si>
  <si>
    <t>VISTA/23-24/11/00101</t>
  </si>
  <si>
    <t>60184401-a8d1-464b-ac98-064f77b9b1ba</t>
  </si>
  <si>
    <t>VISTA/23-24/01/00038</t>
  </si>
  <si>
    <t>601efbfd-509c-4795-83ab-e070b605e0e1</t>
  </si>
  <si>
    <t>VISTA/25-26/06/00096</t>
  </si>
  <si>
    <t>60224293-99af-40c6-af22-84dfe7242d3e</t>
  </si>
  <si>
    <t>VISTA/23-24/01/00053</t>
  </si>
  <si>
    <t>602fc576-18ef-496f-8c90-a23866f8626f</t>
  </si>
  <si>
    <t>VISTA/25-26/12/00008</t>
  </si>
  <si>
    <t>603fa00e-93cd-48f9-acad-ed5f22780c1a</t>
  </si>
  <si>
    <t>VISTA/25-26/07/00046</t>
  </si>
  <si>
    <t>65f64e54-dd00-471f-befe-cd9a90c8f991</t>
  </si>
  <si>
    <t>60423833-e170-4e30-b2c2-a6ee89b30d0b</t>
  </si>
  <si>
    <t>VISTA/25-26/05/00007</t>
  </si>
  <si>
    <t>6043a27b-8ccc-4db5-94c8-4913be88244b</t>
  </si>
  <si>
    <t>VISTA/23-24/02/00019</t>
  </si>
  <si>
    <t>605bece9-3bea-425c-8ab2-bdda5db1bc9c</t>
  </si>
  <si>
    <t>VISTA/25-26/10/00006</t>
  </si>
  <si>
    <t>606f97f7-5c6a-49d5-b3a5-d9142fd69512</t>
  </si>
  <si>
    <t>c4d5918f-5589-5602-d4c2-795fbd3fc604</t>
  </si>
  <si>
    <t>VISTA/23-24/05/00110</t>
  </si>
  <si>
    <t>2215f00d-635a-4e88-bde8-a00e2dbfc7aa</t>
  </si>
  <si>
    <t>607341e6-55db-4c2f-9b50-2e44f232dc65</t>
  </si>
  <si>
    <t>d37a6d0e-0b11-f980-af8f-25a1b0f752d2</t>
  </si>
  <si>
    <t>VISTA/23-24/02/00086</t>
  </si>
  <si>
    <t>874e9230-dcd8-4e67-8070-e93164f0cf75</t>
  </si>
  <si>
    <t>6078e3d0-f55e-4dbf-b677-e3fb63eb1c9b</t>
  </si>
  <si>
    <t>VISTA/24-25/04/00025</t>
  </si>
  <si>
    <t>607c8244-17fb-43b9-bbe4-54bb70349337</t>
  </si>
  <si>
    <t>VISTA/25-26/11/00155</t>
  </si>
  <si>
    <t>60877adc-a755-4e9c-99ab-c451b088eddf</t>
  </si>
  <si>
    <t>VISTA/25-26/01/00161</t>
  </si>
  <si>
    <t>6099cfdb-8170-405a-ba98-3e401f9b850c</t>
  </si>
  <si>
    <t>VISTA/23-24/12/00065</t>
  </si>
  <si>
    <t>60b8081a-e398-42cb-bb42-a825f1b867d4</t>
  </si>
  <si>
    <t>VISTA/24-25/07/00133</t>
  </si>
  <si>
    <t>60fa2aba-e9b8-4adb-981e-15e0a52e8518</t>
  </si>
  <si>
    <t>VISTA/23-24/08/00138</t>
  </si>
  <si>
    <t>610df4f5-e889-46cb-a755-5c30a5c2a129</t>
  </si>
  <si>
    <t>VISTA/25-26/09/00144</t>
  </si>
  <si>
    <t>612c9307-37cb-4400-8287-604ab25f9752</t>
  </si>
  <si>
    <t>VISTA/25-26/09/00030</t>
  </si>
  <si>
    <t>6149e543-23a8-4614-951c-e0e7bd97aeaf</t>
  </si>
  <si>
    <t>VISTA/23-24/12/00088</t>
  </si>
  <si>
    <t>614a840b-3341-49ff-ae25-b40888fdff0c</t>
  </si>
  <si>
    <t>VISTA/24-25/04/00136</t>
  </si>
  <si>
    <t>614e66af-c3cf-46c9-8db7-e0acd1be0c5c</t>
  </si>
  <si>
    <t>VISTA/24-25/04/00035</t>
  </si>
  <si>
    <t>615c7507-551c-4d68-b331-e0c29db2c176</t>
  </si>
  <si>
    <t>VISTA/24-25/07/00163</t>
  </si>
  <si>
    <t>615dc2d2-932b-4d37-b18c-c0b38da820a0</t>
  </si>
  <si>
    <t>VISTA/24-25/02/00004</t>
  </si>
  <si>
    <t>61640181-c083-4e6b-bf7d-d8c747cb5e77</t>
  </si>
  <si>
    <t>VISTA/23-24/01/00031</t>
  </si>
  <si>
    <t>6167a974-5270-4754-bc8a-4d9bc3c21342</t>
  </si>
  <si>
    <t>VISTA/24-25/10/00060</t>
  </si>
  <si>
    <t>616fa4ba-3747-4f09-abb7-969cd92b823f</t>
  </si>
  <si>
    <t>VISTA/25-26/02/00029</t>
  </si>
  <si>
    <t>6171420b-d58a-4d4c-ae26-be54f8ae7af6</t>
  </si>
  <si>
    <t>VISTA/24-25/11/00131</t>
  </si>
  <si>
    <t>617a3d04-c278-40f1-a192-d3ac99bbb3cf</t>
  </si>
  <si>
    <t>VISTA/24-25/12/00008</t>
  </si>
  <si>
    <t>6182c289-a6a9-4334-8405-176f03a7e744</t>
  </si>
  <si>
    <t>VISTA/24-25/10/00152</t>
  </si>
  <si>
    <t>61a06417-df74-42ac-a9ec-465523fdfd42</t>
  </si>
  <si>
    <t>VISTA/25-26/08/00118</t>
  </si>
  <si>
    <t>61ac289f-7a8e-459d-b6e3-7bcf1859a773</t>
  </si>
  <si>
    <t>VISTA/24-25/01/00114</t>
  </si>
  <si>
    <t>61be2fb7-bb88-46c0-8167-1f06df396362</t>
  </si>
  <si>
    <t>VISTA/23-24/11/00100</t>
  </si>
  <si>
    <t>61c3319c-692a-4234-8176-5e78c5b5d6a6</t>
  </si>
  <si>
    <t>VISTA/23-24/07/00002</t>
  </si>
  <si>
    <t>61c9597c-d212-40bf-b40f-d39e86a708ed</t>
  </si>
  <si>
    <t>VISTA/23-24/08/00117</t>
  </si>
  <si>
    <t>6a7f31d4-8b7c-4873-a35e-a47903c0c2a7</t>
  </si>
  <si>
    <t>61cc9064-4cac-47e5-87de-dcd1061e07ca</t>
  </si>
  <si>
    <t>VISTA/24-25/11/00103</t>
  </si>
  <si>
    <t>61cea569-95e9-4ba3-a87a-c753c3af5038</t>
  </si>
  <si>
    <t>VISTA/24-25/03/00034</t>
  </si>
  <si>
    <t>61dd1f9d-d72c-4886-bc17-7dd2068dc754</t>
  </si>
  <si>
    <t>VISTA/25-26/09/00077</t>
  </si>
  <si>
    <t>6208be65-da73-43d1-81fd-71bd3cf10316</t>
  </si>
  <si>
    <t>VISTA/24-25/07/00090</t>
  </si>
  <si>
    <t>620ae938-6040-4044-9f72-cf0ebbf509d5</t>
  </si>
  <si>
    <t>VISTA/25-26/05/00108</t>
  </si>
  <si>
    <t>621fd9fa-b49c-4c14-a06f-dff71d695bd1</t>
  </si>
  <si>
    <t>VISTA/24-25/02/00052</t>
  </si>
  <si>
    <t>6224417e-6037-40f2-9093-782300647c33</t>
  </si>
  <si>
    <t>VISTA/24-25/02/00002</t>
  </si>
  <si>
    <t>622bc2c0-79dc-492a-a599-900c380f1add</t>
  </si>
  <si>
    <t>VISTA/25-26/09/00100</t>
  </si>
  <si>
    <t>622dd1f4-c9ef-492b-a9d7-92fe82311374</t>
  </si>
  <si>
    <t>VISTA/24-25/04/00082</t>
  </si>
  <si>
    <t>6231b6c9-c8aa-441a-a80f-8b948ed5bb90</t>
  </si>
  <si>
    <t>VISTA/23-24/09/00022</t>
  </si>
  <si>
    <t>62520175-5469-455e-906d-7f154617e5e3</t>
  </si>
  <si>
    <t>VISTA/25-26/07/00112</t>
  </si>
  <si>
    <t>626f199d-1d04-4f1e-ba39-d82c39b1a862</t>
  </si>
  <si>
    <t>VISTA/25-26/05/00077</t>
  </si>
  <si>
    <t>6278e476-b12f-47b9-b5b9-ed5ec1b50fe0</t>
  </si>
  <si>
    <t>VISTA/24-25/05/00035</t>
  </si>
  <si>
    <t>627d1db0-163f-4ac9-bef5-81fcd1a20ef4</t>
  </si>
  <si>
    <t>VISTA/24-25/09/00161</t>
  </si>
  <si>
    <t>62a2b145-0432-41ed-b152-3850e546d92a</t>
  </si>
  <si>
    <t>VISTA/24-25/08/00103</t>
  </si>
  <si>
    <t>62ba9cfb-e14e-419b-ae08-c95b76dd4a9c</t>
  </si>
  <si>
    <t>VISTA/25-26/06/00016</t>
  </si>
  <si>
    <t>62bc7ca4-44aa-4826-b0a5-d3f744ab583e</t>
  </si>
  <si>
    <t>VISTA/23-24/07/00038</t>
  </si>
  <si>
    <t>62bf3249-604d-4bc8-b786-87882063be5b</t>
  </si>
  <si>
    <t>VISTA/24-25/05/00043</t>
  </si>
  <si>
    <t>62c25c17-588b-42f0-923e-7651a343d21b</t>
  </si>
  <si>
    <t>VISTA/25-26/03/00019</t>
  </si>
  <si>
    <t>62cba4b1-c4f7-4904-94ce-d40d2828083e</t>
  </si>
  <si>
    <t>VISTA/23-24/09/00049</t>
  </si>
  <si>
    <t>62ce93bb-e927-4f75-87eb-cbdc3f429d15</t>
  </si>
  <si>
    <t>VISTA/24-25/10/00036</t>
  </si>
  <si>
    <t>62db5d01-1c1d-4498-a70d-ca029ff11404</t>
  </si>
  <si>
    <t>VISTA/25-26/11/00085</t>
  </si>
  <si>
    <t>62df0e99-340c-4545-ad6f-c71eef9622cb</t>
  </si>
  <si>
    <t>VISTA/25-26/12/00063</t>
  </si>
  <si>
    <t>62e49a55-c8c6-4129-955d-778530e64867</t>
  </si>
  <si>
    <t>bedf1700-eff3-152d-874d-4c22af0d3a50</t>
  </si>
  <si>
    <t>VISTA/24-25/07/00109</t>
  </si>
  <si>
    <t>73908ccf-13c3-406c-bf1b-c3d0b1b3f4ec</t>
  </si>
  <si>
    <t>62ecc271-3e76-4d70-9e55-bc67d8ab2036</t>
  </si>
  <si>
    <t>VISTA/23-24/02/00059</t>
  </si>
  <si>
    <t>62ee42c4-ab43-4430-bca0-f620ec93d4ef</t>
  </si>
  <si>
    <t>VISTA/23-24/03/00097</t>
  </si>
  <si>
    <t>630033a7-f126-4547-ac9d-c457ba50c15b</t>
  </si>
  <si>
    <t>VISTA/25-26/04/00103</t>
  </si>
  <si>
    <t>630e78f4-8a8f-447b-87d8-c019a2ec7eec</t>
  </si>
  <si>
    <t>VISTA/23-24/11/00065</t>
  </si>
  <si>
    <t>631263c7-af8f-4757-954c-4635754e7955</t>
  </si>
  <si>
    <t>VISTA/25-26/10/00174</t>
  </si>
  <si>
    <t>63181a17-0e23-4073-a718-4a32b41cfa71</t>
  </si>
  <si>
    <t>53c9ff97-f078-6148-923e-9d1a21b9bb60</t>
  </si>
  <si>
    <t>VISTA/25-26/11/00123</t>
  </si>
  <si>
    <t>91ac3395-115d-464c-b811-f5b619028011</t>
  </si>
  <si>
    <t>63182954-dbd2-4637-b4fe-88c2ab712c59</t>
  </si>
  <si>
    <t>VISTA/24-25/10/00157</t>
  </si>
  <si>
    <t>631c4df0-12ef-468c-9927-4697c1f73712</t>
  </si>
  <si>
    <t>VISTA/24-25/07/00012</t>
  </si>
  <si>
    <t>631c6d9c-0093-459f-8b11-10bb76f1f1cd</t>
  </si>
  <si>
    <t>VISTA/25-26/02/00093</t>
  </si>
  <si>
    <t>632911ac-5869-4625-96e4-57b8b0bacbe8</t>
  </si>
  <si>
    <t>VISTA/24-25/11/00093</t>
  </si>
  <si>
    <t>633d774b-58e4-4789-b1a4-8409c6da08ce</t>
  </si>
  <si>
    <t>VISTA/23-24/12/00011</t>
  </si>
  <si>
    <t>63517816-8a70-43e1-91f9-de1e291479ab</t>
  </si>
  <si>
    <t>VISTA/24-25/10/00010</t>
  </si>
  <si>
    <t>635d5fbd-3739-4754-a990-19b33e16a6fd</t>
  </si>
  <si>
    <t>480c0561-a593-d531-177b-6c34c4d0dedc</t>
  </si>
  <si>
    <t>VISTA/24-25/03/00055</t>
  </si>
  <si>
    <t>78132c63-5404-438d-945f-f182c310acfb</t>
  </si>
  <si>
    <t>6370057c-70cd-4d02-ad2a-d4ddeb941bae</t>
  </si>
  <si>
    <t>VISTA/25-26/01/00039</t>
  </si>
  <si>
    <t>637045f8-78ef-4e34-9c1f-4dac0b5fa3f0</t>
  </si>
  <si>
    <t>VISTA/23-24/04/00062</t>
  </si>
  <si>
    <t>637976ac-ceb3-486b-bd5a-f968ae385d11</t>
  </si>
  <si>
    <t>75090056-f130-0ab9-cfeb-6434cf4a11f8</t>
  </si>
  <si>
    <t>VISTA/25-26/07/00056</t>
  </si>
  <si>
    <t>2e4ea943-32a5-4e20-8342-bce660b15065</t>
  </si>
  <si>
    <t>6382b475-1111-4817-84e0-5c1341563585</t>
  </si>
  <si>
    <t>VISTA/24-25/10/00049</t>
  </si>
  <si>
    <t>6384bfc2-8725-4800-88e4-a21324c477ac</t>
  </si>
  <si>
    <t>VISTA/23-24/02/00032</t>
  </si>
  <si>
    <t>6393132e-ac04-4fd1-aa8a-884c4c0c1865</t>
  </si>
  <si>
    <t>VISTA/23-24/02/00047</t>
  </si>
  <si>
    <t>63a00f41-8a95-4444-ae97-a06bdce7c1cb</t>
  </si>
  <si>
    <t>VISTA/23-24/11/00060</t>
  </si>
  <si>
    <t>63afcb12-2682-48d8-9abe-72ea039ccb80</t>
  </si>
  <si>
    <t>VISTA/24-25/12/00019</t>
  </si>
  <si>
    <t>63c3e5c8-b85c-4115-b6f9-9062912ccd85</t>
  </si>
  <si>
    <t>VISTA/25-26/08/00197</t>
  </si>
  <si>
    <t>63cadf6d-3e7e-4e31-8499-72d8c80d9e83</t>
  </si>
  <si>
    <t>VISTA/24-25/03/00035</t>
  </si>
  <si>
    <t>63d7848a-393e-442d-92f6-b630b4be3c42</t>
  </si>
  <si>
    <t>VISTA/23-24/01/00046</t>
  </si>
  <si>
    <t>63ed1d30-7ca2-47d3-a157-3b2a1f537f18</t>
  </si>
  <si>
    <t>21e237d1-286e-324e-0cef-45725d629768</t>
  </si>
  <si>
    <t>VISTA/25-26/03/00101</t>
  </si>
  <si>
    <t>a6e807f3-afdf-44ff-b5cb-81a3f0906217</t>
  </si>
  <si>
    <t>63f16005-698e-4158-a06a-c9d336fda943</t>
  </si>
  <si>
    <t>VISTA/25-26/08/00179</t>
  </si>
  <si>
    <t>63f9cf28-b542-4777-94fc-ef99da00e32c</t>
  </si>
  <si>
    <t>VISTA/24-25/02/00025</t>
  </si>
  <si>
    <t>6403fac3-b953-46be-9660-847ee8a58622</t>
  </si>
  <si>
    <t>VISTA/25-26/10/00005</t>
  </si>
  <si>
    <t>640d381d-0777-4d03-94cc-7171bfa83537</t>
  </si>
  <si>
    <t>VISTA/24-25/08/00127</t>
  </si>
  <si>
    <t>64240473-4be3-4510-bfa3-a621c57431a2</t>
  </si>
  <si>
    <t>VISTA/25-26/12/00047</t>
  </si>
  <si>
    <t>643fc967-a6ed-42fd-9f63-b5a9dd8d9a9f</t>
  </si>
  <si>
    <t>VISTA/24-25/07/00158</t>
  </si>
  <si>
    <t>644b484b-d983-45e4-87d5-02b3af34d3e1</t>
  </si>
  <si>
    <t>VISTA/23-24/08/00063</t>
  </si>
  <si>
    <t>647a1335-1700-49a4-a6a2-7a2fd144cbe3</t>
  </si>
  <si>
    <t>VISTA/25-26/06/00039</t>
  </si>
  <si>
    <t>648610fe-9ba9-4af2-9164-ff8357075b3c</t>
  </si>
  <si>
    <t>723e4719-99e5-42b4-8edb-c941d3ad5c93</t>
  </si>
  <si>
    <t>VISTA/25-26/07/00007</t>
  </si>
  <si>
    <t>b46cb807-c10b-4429-97e3-b1f1484fa2e9</t>
  </si>
  <si>
    <t>6489b7a6-3594-4a1a-9b6f-502870ca18ff</t>
  </si>
  <si>
    <t>VISTA/23-24/09/00018</t>
  </si>
  <si>
    <t>6490c5cd-e922-49ce-aaa6-c701914a6073</t>
  </si>
  <si>
    <t>VISTA/25-26/01/00139</t>
  </si>
  <si>
    <t>649cc3c7-fed4-4ea2-b12d-9158bd8f56b7</t>
  </si>
  <si>
    <t>VISTA/25-26/02/00020</t>
  </si>
  <si>
    <t>64a44d8d-044f-4a96-b4c0-dbbf41339e35</t>
  </si>
  <si>
    <t>VISTA/24-25/01/00060</t>
  </si>
  <si>
    <t>64a636a7-f8c0-4a01-b789-8ce582f9a49f</t>
  </si>
  <si>
    <t>VISTA/25-26/10/00166</t>
  </si>
  <si>
    <t>64b8431c-e70e-4606-91a6-b738de4488dd</t>
  </si>
  <si>
    <t>VISTA/24-25/09/00123</t>
  </si>
  <si>
    <t>64bf3d7c-c960-47bd-88a9-763b0013d378</t>
  </si>
  <si>
    <t>VISTA/24-25/01/00163</t>
  </si>
  <si>
    <t>64c0cb08-6767-4027-9678-3f1a7353b63c</t>
  </si>
  <si>
    <t>VISTA/25-26/07/00037</t>
  </si>
  <si>
    <t>64dbe55a-86cf-4dc6-a508-467a5c35b7a0</t>
  </si>
  <si>
    <t>VISTA/25-26/09/00063</t>
  </si>
  <si>
    <t>64ea7f58-c1e9-4edb-a62f-ef70b876ed8f</t>
  </si>
  <si>
    <t>VISTA/25-26/02/00042</t>
  </si>
  <si>
    <t>64fcfcc8-8b24-4879-a63f-d471e143bebc</t>
  </si>
  <si>
    <t>0cba0133-9ca6-89ff-f5ab-d1324e455716</t>
  </si>
  <si>
    <t>VISTA/24-25/04/00162</t>
  </si>
  <si>
    <t>c5dfcd7c-eb98-4ea5-b4ce-4b12cc02b40d</t>
  </si>
  <si>
    <t>651a535a-1cf2-4764-a8e5-64c18aa2185d</t>
  </si>
  <si>
    <t>VISTA/25-26/03/00072</t>
  </si>
  <si>
    <t>6536f096-efcd-489b-a186-d9ec8d27020a</t>
  </si>
  <si>
    <t>VISTA/24-25/02/00128</t>
  </si>
  <si>
    <t>653be6bc-530e-4beb-8f6b-6ff843e03811</t>
  </si>
  <si>
    <t>8fd367e7-7404-4ef6-530b-a40219a48f1e</t>
  </si>
  <si>
    <t>VISTA/24-25/06/00029</t>
  </si>
  <si>
    <t>b617d658-932d-4a8c-8eda-94e28f4bbdc7</t>
  </si>
  <si>
    <t>654b72a0-c56e-4b2a-8be5-4b6402280287</t>
  </si>
  <si>
    <t>VISTA/24-25/02/00014</t>
  </si>
  <si>
    <t>6550dc73-5000-4bed-85dd-4795c015000b</t>
  </si>
  <si>
    <t>VISTA/23-24/04/00034</t>
  </si>
  <si>
    <t>17977b7e-5d13-47b8-8a03-3fe0588740be</t>
  </si>
  <si>
    <t>6555a743-11e8-4698-99f7-82ed511d2a2c</t>
  </si>
  <si>
    <t>VISTA/24-25/07/00049</t>
  </si>
  <si>
    <t>65785d36-b646-4a40-9c8d-71a4e6f30924</t>
  </si>
  <si>
    <t>VISTA/25-26/05/00137</t>
  </si>
  <si>
    <t>6578ad0f-e5c3-414c-a32a-2f874c39d67d</t>
  </si>
  <si>
    <t>VISTA/25-26/01/00111</t>
  </si>
  <si>
    <t>657cc262-9d0f-4267-8db0-dbc3e55a38a1</t>
  </si>
  <si>
    <t>VISTA/24-25/02/00114</t>
  </si>
  <si>
    <t>65958f18-f643-4a0b-a18e-5cf5c31513cf</t>
  </si>
  <si>
    <t>VISTA/24-25/08/00174</t>
  </si>
  <si>
    <t>659a415f-74fe-4a7c-b6a0-1de0438eddba</t>
  </si>
  <si>
    <t>VISTA/23-24/04/00061</t>
  </si>
  <si>
    <t>65eb74a3-dee6-4894-a670-db6d9933fb63</t>
  </si>
  <si>
    <t>VISTA/24-25/12/00080</t>
  </si>
  <si>
    <t>6604dadf-8bf2-4884-b404-29022c3642af</t>
  </si>
  <si>
    <t>VISTA/24-25/08/00100</t>
  </si>
  <si>
    <t>6611e704-239e-49be-9a6f-405bd534df77</t>
  </si>
  <si>
    <t>VISTA/25-26/09/00159</t>
  </si>
  <si>
    <t>1c037a2c-6d79-4707-9be1-b01c51a1c336</t>
  </si>
  <si>
    <t>661293a9-791a-4578-ba13-4abcb2b3eaa3</t>
  </si>
  <si>
    <t>VISTA/24-25/02/00104</t>
  </si>
  <si>
    <t>661dcb9b-db10-4dfa-9578-8ba42b1a9278</t>
  </si>
  <si>
    <t>0340956c-c19a-d700-7d78-cea190ab08b0</t>
  </si>
  <si>
    <t>VISTA/25-26/08/00169</t>
  </si>
  <si>
    <t>33a67359-b1b2-45e4-8dba-a9001a8d659e</t>
  </si>
  <si>
    <t>661f1a4d-65a6-488d-bc4d-7317042c5964</t>
  </si>
  <si>
    <t>VISTA/23-24/02/00107</t>
  </si>
  <si>
    <t>66276be5-1ed4-45ec-bb06-a1e9aaec0e65</t>
  </si>
  <si>
    <t>VISTA/25-26/04/00020</t>
  </si>
  <si>
    <t>663d5485-27ff-4937-a238-1e1a42ea37ff</t>
  </si>
  <si>
    <t>VISTA/24-25/04/00153</t>
  </si>
  <si>
    <t>664537cd-cb48-4ff9-9e3f-bd6f958ba910</t>
  </si>
  <si>
    <t>VISTA/24-25/03/00129</t>
  </si>
  <si>
    <t>6655a16b-88d2-4a4a-954e-3aac4ada2052</t>
  </si>
  <si>
    <t>VISTA/23-24/09/00138</t>
  </si>
  <si>
    <t>6655afb3-d95e-4c7c-b9e8-9035292e5526</t>
  </si>
  <si>
    <t>VISTA/24-25/05/00170</t>
  </si>
  <si>
    <t>665aaebc-36b9-4980-9bf8-017313c8a7d5</t>
  </si>
  <si>
    <t>VISTA/25-26/09/00065</t>
  </si>
  <si>
    <t>6664d410-0841-4efa-870c-2e144dd94b09</t>
  </si>
  <si>
    <t>c8d3d0a4-7be7-7922-51d3-002cbeee7cb3</t>
  </si>
  <si>
    <t>VISTA/23-24/09/00034</t>
  </si>
  <si>
    <t>e4100228-7bac-4db8-ad87-46c710e2ed5b</t>
  </si>
  <si>
    <t>66652365-6333-4f2c-8b1c-b0faa6001a30</t>
  </si>
  <si>
    <t>VISTA/24-25/03/00143</t>
  </si>
  <si>
    <t>6673d864-1938-4c4b-a5c1-beb6249d66bc</t>
  </si>
  <si>
    <t>VISTA/23-24/11/00053</t>
  </si>
  <si>
    <t>6674eda4-734f-4dde-bc88-1738de03276d</t>
  </si>
  <si>
    <t>VISTA/25-26/04/00033</t>
  </si>
  <si>
    <t>66785375-72b3-4b12-94e9-54cac2a43727</t>
  </si>
  <si>
    <t>VISTA/24-25/12/00021</t>
  </si>
  <si>
    <t>6688c6dd-ca71-4208-b38e-29e2bfe7558f</t>
  </si>
  <si>
    <t>VISTA/25-26/07/00181</t>
  </si>
  <si>
    <t>66915e0b-ec18-47e6-af75-78fed69793c3</t>
  </si>
  <si>
    <t>VISTA/25-26/06/00057</t>
  </si>
  <si>
    <t>66936d1a-3203-4777-a988-b4365a98ec51</t>
  </si>
  <si>
    <t>8b018cc7-2387-99c8-5b29-d1ab1f7b635e</t>
  </si>
  <si>
    <t>VISTA/25-26/03/00045</t>
  </si>
  <si>
    <t>c3c93524-0724-471b-8fcc-298a8380c185</t>
  </si>
  <si>
    <t>66998c9e-d050-45c4-9bbc-e6af981a66b2</t>
  </si>
  <si>
    <t>VISTA/25-26/08/00099</t>
  </si>
  <si>
    <t>66a8bfd0-7f62-407f-ac27-46e9a023c7e2</t>
  </si>
  <si>
    <t>VISTA/25-26/08/00074</t>
  </si>
  <si>
    <t>66c6afb1-be2f-4c70-8b10-e793e779eeb3</t>
  </si>
  <si>
    <t>VISTA/23-24/11/00121</t>
  </si>
  <si>
    <t>66c768ba-332c-4eb0-b3fd-4a0d943e821f</t>
  </si>
  <si>
    <t>VISTA/24-25/07/00147</t>
  </si>
  <si>
    <t>66c95a97-3cfc-4371-b560-2adb64d5dd75</t>
  </si>
  <si>
    <t>VISTA/24-25/07/00058</t>
  </si>
  <si>
    <t>66c9d05f-51c5-47de-9721-83f9f4119eae</t>
  </si>
  <si>
    <t>VISTA/25-26/12/00039</t>
  </si>
  <si>
    <t>66d58cb4-3679-455c-babe-fdb937b37d8a</t>
  </si>
  <si>
    <t>VISTA/24-25/08/00039</t>
  </si>
  <si>
    <t>66eb419d-d50a-4f2d-b959-6b4da195efd3</t>
  </si>
  <si>
    <t>VISTA/25-26/04/00155</t>
  </si>
  <si>
    <t>66ef783e-103a-42a3-8170-e12a43089a14</t>
  </si>
  <si>
    <t>VISTA/24-25/06/00117</t>
  </si>
  <si>
    <t>66fa7f5a-e80c-4db2-a87c-ae880ed15477</t>
  </si>
  <si>
    <t>VISTA/25-26/10/00002</t>
  </si>
  <si>
    <t>670a3597-2f11-4ed6-bc3f-70d9070b76ef</t>
  </si>
  <si>
    <t>VISTA/25-26/06/00002</t>
  </si>
  <si>
    <t>670ac14c-394b-44c9-9303-bf67d414a6e8</t>
  </si>
  <si>
    <t>VISTA/25-26/10/00094</t>
  </si>
  <si>
    <t>671098e3-29a2-4f1d-9d8d-f378bdc0b11d</t>
  </si>
  <si>
    <t>VISTA/25-26/12/00088</t>
  </si>
  <si>
    <t>671cc605-752a-4122-ba24-f126d7c39a91</t>
  </si>
  <si>
    <t>VISTA/25-26/05/00014</t>
  </si>
  <si>
    <t>67265963-9556-4eba-b5a2-dc13213225ee</t>
  </si>
  <si>
    <t>7a946cb2-0ac5-1884-bc60-3dd95933b35b</t>
  </si>
  <si>
    <t>VISTA/24-25/07/00047</t>
  </si>
  <si>
    <t>71996e3b-4769-4a60-a67d-35f760d47902</t>
  </si>
  <si>
    <t>6733e90a-1b42-4315-803b-295a56bd97ab</t>
  </si>
  <si>
    <t>VISTA/25-26/09/00140</t>
  </si>
  <si>
    <t>6737dcf2-fe51-422a-9872-60685b59ca24</t>
  </si>
  <si>
    <t>7d766bea-0596-a1f0-2bcc-3918799770c1</t>
  </si>
  <si>
    <t>VISTA/23-24/11/00124</t>
  </si>
  <si>
    <t>9d144313-6057-4adc-bbd0-f6940dc3f37e</t>
  </si>
  <si>
    <t>6739f58d-5fe4-48fe-9fe3-5d13a2edc42c</t>
  </si>
  <si>
    <t>051533c6-c514-5e79-9a31-56bbdcf6cbf8</t>
  </si>
  <si>
    <t>VISTA/24-25/06/00021</t>
  </si>
  <si>
    <t>bcc476b6-3b2d-42cc-a440-6ff57fd6e3d3</t>
  </si>
  <si>
    <t>674433fc-79d3-432e-8e9f-0a50bebc2094</t>
  </si>
  <si>
    <t>VISTA/25-26/03/00044</t>
  </si>
  <si>
    <t>674a35a9-b01b-4558-96d6-3ae6b7f33f1e</t>
  </si>
  <si>
    <t>VISTA/25-26/07/00124</t>
  </si>
  <si>
    <t>674fbac9-8898-41e1-be2b-ec13179a3fc0</t>
  </si>
  <si>
    <t>VISTA/23-24/06/00100</t>
  </si>
  <si>
    <t>675427cf-691b-4fa8-a5b6-f1f07371bf67</t>
  </si>
  <si>
    <t>VISTA/24-25/01/00118</t>
  </si>
  <si>
    <t>67585727-9e14-48ff-abf2-0b1305fa744f</t>
  </si>
  <si>
    <t>VISTA/23-24/05/00072</t>
  </si>
  <si>
    <t>675932c6-e1eb-4956-9e81-11e6c33d24c6</t>
  </si>
  <si>
    <t>VISTA/23-24/11/00075</t>
  </si>
  <si>
    <t>67676dec-1f2a-4457-8482-b3df85f329c5</t>
  </si>
  <si>
    <t>VISTA/25-26/04/00059</t>
  </si>
  <si>
    <t>676ba7e9-b15d-4fd3-8aa9-353212d5b28a</t>
  </si>
  <si>
    <t>VISTA/24-25/10/00040</t>
  </si>
  <si>
    <t>6783a4bd-72b1-430b-9c58-4ffa725ebace</t>
  </si>
  <si>
    <t>VISTA/23-24/03/00041</t>
  </si>
  <si>
    <t>678483f8-fb0a-4b35-a306-82c977e7b240</t>
  </si>
  <si>
    <t>VISTA/25-26/05/00049</t>
  </si>
  <si>
    <t>67947ba4-06b9-4dfa-bc1e-34a83a5b55f9</t>
  </si>
  <si>
    <t>VISTA/25-26/07/00077</t>
  </si>
  <si>
    <t>679ff8f9-3851-436b-9d33-3aa789af9ac4</t>
  </si>
  <si>
    <t>VISTA/25-26/12/00012</t>
  </si>
  <si>
    <t>67a26465-5100-487c-9eef-ca70f9ae4d23</t>
  </si>
  <si>
    <t>VISTA/23-24/05/00043</t>
  </si>
  <si>
    <t>67a2c112-43c4-44a0-82e7-8dca472356f5</t>
  </si>
  <si>
    <t>VISTA/23-24/02/00072</t>
  </si>
  <si>
    <t>67a2f26e-a76e-44f1-b21f-fa895b2fac4f</t>
  </si>
  <si>
    <t>VISTA/25-26/02/00040</t>
  </si>
  <si>
    <t>67a3b520-634f-4996-baed-a9597c3d1c8b</t>
  </si>
  <si>
    <t>489c9b8c-183a-9712-86e4-708ba0da6f0e</t>
  </si>
  <si>
    <t>VISTA/23-24/02/00023</t>
  </si>
  <si>
    <t>64768794-73a9-4562-af3d-29ad4599476a</t>
  </si>
  <si>
    <t>3b6e6365-f27e-8854-7e60-4889894aaa6d</t>
  </si>
  <si>
    <t>acdabd2e-60b7-45b6-83f6-c3dc448d0327</t>
  </si>
  <si>
    <t>67b3b0f0-3fed-4cc2-88da-947cb7fafb7d</t>
  </si>
  <si>
    <t>VISTA/24-25/05/00074</t>
  </si>
  <si>
    <t>63a0159c-e6c8-4788-b958-b1f31f575481</t>
  </si>
  <si>
    <t>67b548e0-302e-4dcf-9956-bd76757958fc</t>
  </si>
  <si>
    <t>VISTA/24-25/01/00125</t>
  </si>
  <si>
    <t>67b71e5c-1ba4-4702-a691-850134868d71</t>
  </si>
  <si>
    <t>VISTA/24-25/06/00004</t>
  </si>
  <si>
    <t>67bc916e-dbc3-4410-89c1-892f05502bbf</t>
  </si>
  <si>
    <t>VISTA/23-24/06/00065</t>
  </si>
  <si>
    <t>67e7d181-a596-493c-b188-d96f317e1c77</t>
  </si>
  <si>
    <t>VISTA/25-26/12/00077</t>
  </si>
  <si>
    <t>67ea3eb2-021e-4dee-a92a-d71796e85794</t>
  </si>
  <si>
    <t>VISTA/25-26/08/00095</t>
  </si>
  <si>
    <t>67f83df8-c16d-4914-b443-923dd095b2ef</t>
  </si>
  <si>
    <t>VISTA/23-24/10/00014</t>
  </si>
  <si>
    <t>67fbd8e6-1292-4f8f-a4d0-a35d695b25d1</t>
  </si>
  <si>
    <t>94a44555-23ae-3135-5416-01dc72f3397c</t>
  </si>
  <si>
    <t>VISTA/25-26/02/00104</t>
  </si>
  <si>
    <t>bd4e74fa-afbd-42f9-bf0e-26b018e644af</t>
  </si>
  <si>
    <t>6804beb0-2201-457b-b137-0b780abe5ed9</t>
  </si>
  <si>
    <t>VISTA/25-26/08/00189</t>
  </si>
  <si>
    <t>68095f1f-9738-4100-8a57-1978328aaf59</t>
  </si>
  <si>
    <t>VISTA/23-24/11/00112</t>
  </si>
  <si>
    <t>6814fd3e-3536-498a-b45b-0c0a2fe276fd</t>
  </si>
  <si>
    <t>VISTA/25-26/03/00130</t>
  </si>
  <si>
    <t>681bb446-0191-4f1a-bacd-7ee4c7b4e47c</t>
  </si>
  <si>
    <t>VISTA/24-25/10/00013</t>
  </si>
  <si>
    <t>6826b319-629a-42dd-84db-b9815bc0bd43</t>
  </si>
  <si>
    <t>VISTA/25-26/04/00026</t>
  </si>
  <si>
    <t>682ab661-da76-4489-80b2-74c7a0ba71d3</t>
  </si>
  <si>
    <t>VISTA/24-25/07/00028</t>
  </si>
  <si>
    <t>683d7dae-263e-481b-89c0-6141eae05f6c</t>
  </si>
  <si>
    <t>VISTA/23-24/12/00068</t>
  </si>
  <si>
    <t>6847d753-007a-45b9-ba69-091177edf2f5</t>
  </si>
  <si>
    <t>VISTA/25-26/06/00061</t>
  </si>
  <si>
    <t>684c8f24-af71-4e0a-9e15-52e0b509c403</t>
  </si>
  <si>
    <t>VISTA/24-25/04/00024</t>
  </si>
  <si>
    <t>5fa9754b-a5a9-4fc6-a683-cb770077bc9c</t>
  </si>
  <si>
    <t>6855bd18-87a1-44c0-a5b1-59d5cf754a54</t>
  </si>
  <si>
    <t>VISTA/25-26/08/00116</t>
  </si>
  <si>
    <t>685ba537-fe55-4c66-a0f9-0e56fe5d3984</t>
  </si>
  <si>
    <t>VISTA/25-26/04/00066</t>
  </si>
  <si>
    <t>6866e225-3732-47b9-8d9e-31f217360689</t>
  </si>
  <si>
    <t>VISTA/25-26/04/00038</t>
  </si>
  <si>
    <t>686f5f5b-ab6a-428d-95ab-25979706e99d</t>
  </si>
  <si>
    <t>VISTA/25-26/05/00065</t>
  </si>
  <si>
    <t>68812adb-2995-4f99-a58d-bca37d7dfa34</t>
  </si>
  <si>
    <t>VISTA/24-25/10/00134</t>
  </si>
  <si>
    <t>6895d16f-e853-4195-aec8-f052346c9e5f</t>
  </si>
  <si>
    <t>VISTA/25-26/03/00122</t>
  </si>
  <si>
    <t>689980f1-56d3-4865-beab-f0b6c333fd4e</t>
  </si>
  <si>
    <t>VISTA/25-26/09/00182</t>
  </si>
  <si>
    <t>689b066f-f2bf-42c5-9240-a2cd6b7d9601</t>
  </si>
  <si>
    <t>VISTA/23-24/09/00013</t>
  </si>
  <si>
    <t>689bb802-36c0-4e6b-9605-998f82f39cb6</t>
  </si>
  <si>
    <t>VISTA/25-26/04/00052</t>
  </si>
  <si>
    <t>68b26e42-0c68-4390-867e-d8637f25b990</t>
  </si>
  <si>
    <t>VISTA/23-24/11/00047</t>
  </si>
  <si>
    <t>68b80205-67dc-4eba-b089-a917e741f20a</t>
  </si>
  <si>
    <t>VISTA/25-26/05/00044</t>
  </si>
  <si>
    <t>68dc3111-5c9a-408d-bfb0-fdd0e062fe5d</t>
  </si>
  <si>
    <t>VISTA/23-24/07/00090</t>
  </si>
  <si>
    <t>68eb27c2-ad70-4586-b585-e2f09a3303c8</t>
  </si>
  <si>
    <t>VISTA/24-25/02/00124</t>
  </si>
  <si>
    <t>68f90759-61ca-47f0-85dd-1547c8586874</t>
  </si>
  <si>
    <t>VISTA/24-25/11/00088</t>
  </si>
  <si>
    <t>69026f69-366b-4ac7-91ba-e45397800748</t>
  </si>
  <si>
    <t>VISTA/23-24/05/00108</t>
  </si>
  <si>
    <t>690cd07c-8a0a-4571-89fb-811b639d214b</t>
  </si>
  <si>
    <t>VISTA/24-25/05/00136</t>
  </si>
  <si>
    <t>6911ff2b-485d-4e0c-a4db-aa6f7d9ca941</t>
  </si>
  <si>
    <t>VISTA/25-26/10/00136</t>
  </si>
  <si>
    <t>691bb83c-e6f1-4b81-ab03-08b499ca78f5</t>
  </si>
  <si>
    <t>VISTA/25-26/08/00023</t>
  </si>
  <si>
    <t>69309cb0-50c5-47eb-b882-403a225cf59c</t>
  </si>
  <si>
    <t>VISTA/23-24/02/00031</t>
  </si>
  <si>
    <t>69320af3-d046-4796-932e-c681543b04ce</t>
  </si>
  <si>
    <t>VISTA/24-25/02/00064</t>
  </si>
  <si>
    <t>694dcf00-e89e-4146-8084-4cad93ab9258</t>
  </si>
  <si>
    <t>VISTA/23-24/08/00005</t>
  </si>
  <si>
    <t>694e33da-0531-4621-9c90-46951c84c056</t>
  </si>
  <si>
    <t>VISTA/24-25/01/00074</t>
  </si>
  <si>
    <t>694e98f2-efd9-4492-8cb5-53a924410e04</t>
  </si>
  <si>
    <t>VISTA/25-26/07/00065</t>
  </si>
  <si>
    <t>69624e92-db8c-4cef-8930-50f28349473b</t>
  </si>
  <si>
    <t>VISTA/25-26/08/00061</t>
  </si>
  <si>
    <t>6962ebb1-73f1-42b0-a91c-1b7e408def1a</t>
  </si>
  <si>
    <t>VISTA/25-26/07/00129</t>
  </si>
  <si>
    <t>69773c93-41ff-4947-8c46-dce621afe270</t>
  </si>
  <si>
    <t>VISTA/25-26/07/00166</t>
  </si>
  <si>
    <t>6981d9bc-90b4-4096-ad52-e559448f5e9e</t>
  </si>
  <si>
    <t>VISTA/25-26/06/00107</t>
  </si>
  <si>
    <t>6983c7ad-868b-4530-83a9-792f0c5ccce0</t>
  </si>
  <si>
    <t>VISTA/24-25/09/00101</t>
  </si>
  <si>
    <t>699d2494-8f70-4dc6-86de-c78020ece4c8</t>
  </si>
  <si>
    <t>VISTA/25-26/05/00051</t>
  </si>
  <si>
    <t>69a659a0-d07d-4f94-8f42-f7a8769e8e5d</t>
  </si>
  <si>
    <t>VISTA/24-25/05/00100</t>
  </si>
  <si>
    <t>69a7441b-470b-4c62-836d-04a260a5364e</t>
  </si>
  <si>
    <t>VISTA/24-25/10/00029</t>
  </si>
  <si>
    <t>69ae0728-fcaf-46df-9936-2c185a0ba361</t>
  </si>
  <si>
    <t>VISTA/25-26/10/00018</t>
  </si>
  <si>
    <t>69c98e65-8d0b-4ad6-afef-eafb221841f6</t>
  </si>
  <si>
    <t>VISTA/24-25/05/00096</t>
  </si>
  <si>
    <t>69f1b82e-b134-4446-884a-91ddc04679b4</t>
  </si>
  <si>
    <t>VISTA/23-24/05/00005</t>
  </si>
  <si>
    <t>6a0b2173-ae85-43b9-a594-d988b61f1991</t>
  </si>
  <si>
    <t>VISTA/23-24/10/00112</t>
  </si>
  <si>
    <t>6a0b6d6a-203d-4dfa-a0ac-780c7c7e7cbe</t>
  </si>
  <si>
    <t>VISTA/23-24/03/00046</t>
  </si>
  <si>
    <t>6a13b9ef-1068-4bd9-adde-c47b39187450</t>
  </si>
  <si>
    <t>VISTA/23-24/02/00131</t>
  </si>
  <si>
    <t>6a1c09e0-a404-412b-8d51-cdd22d27a9dc</t>
  </si>
  <si>
    <t>VISTA/25-26/08/00158</t>
  </si>
  <si>
    <t>6a2d599f-3d92-451e-9b47-d671ead647ab</t>
  </si>
  <si>
    <t>VISTA/25-26/08/00107</t>
  </si>
  <si>
    <t>6a2e25e2-e4a4-4788-b9a0-f3f5812c5dce</t>
  </si>
  <si>
    <t>VISTA/25-26/08/00046</t>
  </si>
  <si>
    <t>7c83dcf3-f370-4430-9826-a6e78672cd5e</t>
  </si>
  <si>
    <t>6a45331d-1cd7-4fc8-84de-2166a943f0f8</t>
  </si>
  <si>
    <t>VISTA/23-24/10/00002</t>
  </si>
  <si>
    <t>3447faae-0e3c-4f46-980b-208729833800</t>
  </si>
  <si>
    <t>6a489cc0-ebb2-45d1-9f2d-301627b096cd</t>
  </si>
  <si>
    <t>VISTA/25-26/02/00157</t>
  </si>
  <si>
    <t>6a7ace1e-0e78-4004-9864-d7632ade3007</t>
  </si>
  <si>
    <t>VISTA/23-24/08/00035</t>
  </si>
  <si>
    <t>6a8129af-4b00-4009-a80c-3a2fcfb1e427</t>
  </si>
  <si>
    <t>VISTA/25-26/08/00047</t>
  </si>
  <si>
    <t>6a99872d-8905-4b72-b82c-21c09d000788</t>
  </si>
  <si>
    <t>VISTA/24-25/06/00072</t>
  </si>
  <si>
    <t>6aa6e503-2067-42d7-a898-30bae139661a</t>
  </si>
  <si>
    <t>VISTA/25-26/03/00084</t>
  </si>
  <si>
    <t>6aa8e673-82a7-4d76-9ff2-81f84d97ea94</t>
  </si>
  <si>
    <t>VISTA/25-26/06/00083</t>
  </si>
  <si>
    <t>6aba79ff-e14e-4026-82f1-b21a84c3ad24</t>
  </si>
  <si>
    <t>VISTA/25-26/10/00042</t>
  </si>
  <si>
    <t>6abc64b2-3fa9-4b66-b499-3f7a9c4ed3a5</t>
  </si>
  <si>
    <t>VISTA/25-26/01/00082</t>
  </si>
  <si>
    <t>6abf7539-ede8-4edd-9df8-0d34b76302f5</t>
  </si>
  <si>
    <t>VISTA/24-25/03/00061</t>
  </si>
  <si>
    <t>6ac0a28f-9234-4d0e-8e04-db2a33ee33a3</t>
  </si>
  <si>
    <t>VISTA/25-26/03/00012</t>
  </si>
  <si>
    <t>6af2da1b-d49a-4e8c-b08c-85cf02824ae1</t>
  </si>
  <si>
    <t>VISTA/23-24/08/00061</t>
  </si>
  <si>
    <t>6af89aa8-8327-4b91-ab2d-53cfa4fe32d6</t>
  </si>
  <si>
    <t>VISTA/23-24/11/00040</t>
  </si>
  <si>
    <t>6b009832-6964-4218-8404-5e524331bd8b</t>
  </si>
  <si>
    <t>VISTA/23-24/11/00063</t>
  </si>
  <si>
    <t>6b0310a0-6719-4919-b09f-01c24065382b</t>
  </si>
  <si>
    <t>VISTA/24-25/10/00039</t>
  </si>
  <si>
    <t>6b047d87-b350-4867-b77c-408a84b842ba</t>
  </si>
  <si>
    <t>VISTA/24-25/04/00138</t>
  </si>
  <si>
    <t>6b3d5d32-a7ce-4730-a123-6614906c4d74</t>
  </si>
  <si>
    <t>VISTA/23-24/10/00073</t>
  </si>
  <si>
    <t>6b421379-7aab-4fcc-b3fa-77e2c1f3d255</t>
  </si>
  <si>
    <t>VISTA/25-26/05/00013</t>
  </si>
  <si>
    <t>6b44b5b5-ff4d-490a-8ef7-df728dbd4593</t>
  </si>
  <si>
    <t>VISTA/25-26/08/00172</t>
  </si>
  <si>
    <t>6b57c5d4-c6a4-45e8-8271-10f303c8c6a4</t>
  </si>
  <si>
    <t>VISTA/25-26/11/00168</t>
  </si>
  <si>
    <t>6b59bf91-8ca6-48fa-ad78-4557c2f1c0dd</t>
  </si>
  <si>
    <t>VISTA/25-26/09/00147</t>
  </si>
  <si>
    <t>6b5fa346-2599-40e3-bf25-3f4c090cf17f</t>
  </si>
  <si>
    <t>VISTA/23-24/08/00097</t>
  </si>
  <si>
    <t>6b625192-5193-4781-9298-c712b83b7210</t>
  </si>
  <si>
    <t>VISTA/24-25/12/00070</t>
  </si>
  <si>
    <t>6b678a94-1d29-4642-9402-6b2a5731b706</t>
  </si>
  <si>
    <t>VISTA/24-25/07/00018</t>
  </si>
  <si>
    <t>6b7ada82-3bb7-49ae-b591-b8e8bea15772</t>
  </si>
  <si>
    <t>VISTA/23-24/07/00131</t>
  </si>
  <si>
    <t>6b905b18-e6a5-45dc-9f1e-86e525c9500c</t>
  </si>
  <si>
    <t>VISTA/23-24/01/00039</t>
  </si>
  <si>
    <t>6b97015b-de18-4311-b09d-132dd712172d</t>
  </si>
  <si>
    <t>VISTA/23-24/01/00085</t>
  </si>
  <si>
    <t>6b9aa000-0331-4cf3-be35-64ba55cc7d2e</t>
  </si>
  <si>
    <t>VISTA/25-26/02/00146</t>
  </si>
  <si>
    <t>6ba6e339-b55d-4f52-b8ff-65667a7c8109</t>
  </si>
  <si>
    <t>VISTA/24-25/09/00157</t>
  </si>
  <si>
    <t>6bb7bed8-cdd7-4981-9381-4c3c2ad4ed02</t>
  </si>
  <si>
    <t>VISTA/24-25/10/00143</t>
  </si>
  <si>
    <t>0843264b-05af-60b0-cf45-89a98cbac865</t>
  </si>
  <si>
    <t>19671dd1-2ae5-3bf1-7fae-a3d02cea1da7</t>
  </si>
  <si>
    <t>75f9c990-1b74-4429-8428-89d0ddab75ed</t>
  </si>
  <si>
    <t>6bedc60c-edda-4a43-8213-66abbdd9e3cb</t>
  </si>
  <si>
    <t>VISTA/25-26/02/00017</t>
  </si>
  <si>
    <t>6c04d50f-16b0-4f03-b7ab-f542449baec8</t>
  </si>
  <si>
    <t>VISTA/24-25/03/00140</t>
  </si>
  <si>
    <t>6c055fce-9b90-433e-b267-718e46beae2b</t>
  </si>
  <si>
    <t>VISTA/23-24/11/00056</t>
  </si>
  <si>
    <t>6c0b9229-3f4f-4ed1-92f5-2866beb457b8</t>
  </si>
  <si>
    <t>VISTA/24-25/02/00171</t>
  </si>
  <si>
    <t>6c0bfcd2-30b0-4228-a84c-5b0304f3f9a6</t>
  </si>
  <si>
    <t>VISTA/23-24/09/00089</t>
  </si>
  <si>
    <t>6c112bfc-e933-4488-9cb5-9f0210d15942</t>
  </si>
  <si>
    <t>VISTA/24-25/09/00068</t>
  </si>
  <si>
    <t>6c22cf84-eda3-42c1-9386-fb8b297f6a09</t>
  </si>
  <si>
    <t>VISTA/24-25/01/00036</t>
  </si>
  <si>
    <t>6c35a5f0-4842-4a12-8350-f5123369529e</t>
  </si>
  <si>
    <t>0808fdb2-602f-1a67-c1f2-d1a6875f8e2a</t>
  </si>
  <si>
    <t>VISTA/24-25/07/00176</t>
  </si>
  <si>
    <t>6f66b3f8-599e-4c02-a705-ded376c67223</t>
  </si>
  <si>
    <t>6c4c1a0c-dcba-4367-9838-8945c34c2d01</t>
  </si>
  <si>
    <t>VISTA/24-25/08/00132</t>
  </si>
  <si>
    <t>6c5bff3c-718e-4e37-9998-968d7616f568</t>
  </si>
  <si>
    <t>VISTA/24-25/04/00032</t>
  </si>
  <si>
    <t>6c5d93ee-4323-4a07-b9fd-d0a5907b7bdb</t>
  </si>
  <si>
    <t>VISTA/25-26/09/00115</t>
  </si>
  <si>
    <t>6c671dc4-94c4-4230-b136-3bd617b95a4e</t>
  </si>
  <si>
    <t>VISTA/25-26/12/00164</t>
  </si>
  <si>
    <t>6c6cacc0-5341-40e9-a2bb-71226940f7e9</t>
  </si>
  <si>
    <t>VISTA/25-26/12/00075</t>
  </si>
  <si>
    <t>443012e2-1bde-493b-9e05-e6d366b5495b</t>
  </si>
  <si>
    <t>6c71fbb4-8e8b-4884-b158-ba36858fd116</t>
  </si>
  <si>
    <t>VISTA/25-26/11/00042</t>
  </si>
  <si>
    <t>6c85a40e-a042-4727-8375-949a92b23b27</t>
  </si>
  <si>
    <t>VISTA/25-26/08/00084</t>
  </si>
  <si>
    <t>6c89e545-2fdf-4c52-884f-7aae836d4798</t>
  </si>
  <si>
    <t>VISTA/23-24/06/00087</t>
  </si>
  <si>
    <t>6c8d1b0a-c8ee-48fb-9c19-d6c091416d1a</t>
  </si>
  <si>
    <t>VISTA/24-25/03/00060</t>
  </si>
  <si>
    <t>6ca5c6cd-7df4-485c-be0d-2efcfd47b6e8</t>
  </si>
  <si>
    <t>VISTA/25-26/02/00076</t>
  </si>
  <si>
    <t>6cad8ce9-7106-42eb-b698-c3bb51e3ac26</t>
  </si>
  <si>
    <t>VISTA/23-24/02/00104</t>
  </si>
  <si>
    <t>6cbd917b-7050-46af-999b-1e0b483b00c9</t>
  </si>
  <si>
    <t>VISTA/24-25/10/00106</t>
  </si>
  <si>
    <t>6cbef960-3409-466d-a7f5-4db12ffa2555</t>
  </si>
  <si>
    <t>VISTA/23-24/10/00011</t>
  </si>
  <si>
    <t>6cc4f400-9a2b-45db-830c-2876d584e5e7</t>
  </si>
  <si>
    <t>VISTA/24-25/10/00147</t>
  </si>
  <si>
    <t>6ccb1a7b-94a9-41ca-963d-5b1ecdc92261</t>
  </si>
  <si>
    <t>VISTA/24-25/11/00141</t>
  </si>
  <si>
    <t>6cf37981-e6b9-4d7f-8d94-88df6419407b</t>
  </si>
  <si>
    <t>VISTA/24-25/09/00019</t>
  </si>
  <si>
    <t>6d2c6988-234f-4333-8be1-dcfd3927f53f</t>
  </si>
  <si>
    <t>VISTA/23-24/08/00145</t>
  </si>
  <si>
    <t>6d2db8b8-9732-4469-9c61-a34e5f9a4b8b</t>
  </si>
  <si>
    <t>VISTA/25-26/12/00054</t>
  </si>
  <si>
    <t>6d356ae2-a924-4b5e-bb40-5c1e9ddfe487</t>
  </si>
  <si>
    <t>VISTA/24-25/03/00083</t>
  </si>
  <si>
    <t>6d4901b2-c634-4e68-b2c3-25a7e77010ef</t>
  </si>
  <si>
    <t>VISTA/24-25/03/00030</t>
  </si>
  <si>
    <t>6d572adc-19c9-4ea2-b7c9-c7a64ddc144d</t>
  </si>
  <si>
    <t>VISTA/24-25/02/00145</t>
  </si>
  <si>
    <t>6d573b2e-8441-41ca-8012-bede3cdc5939</t>
  </si>
  <si>
    <t>VISTA/25-26/04/00089</t>
  </si>
  <si>
    <t>6d5e8909-ece4-405f-b249-54ff3ec34297</t>
  </si>
  <si>
    <t>VISTA/23-24/05/00003</t>
  </si>
  <si>
    <t>6d6d3236-2b95-41b6-95b6-18020d4e54b6</t>
  </si>
  <si>
    <t>VISTA/24-25/08/00157</t>
  </si>
  <si>
    <t>6d72407f-42bb-4033-bfcd-1053370abe63</t>
  </si>
  <si>
    <t>VISTA/23-24/05/00009</t>
  </si>
  <si>
    <t>6d7b8047-0c8b-4348-aac3-0eb0be3bff5c</t>
  </si>
  <si>
    <t>VISTA/24-25/09/00050</t>
  </si>
  <si>
    <t>6d9ead1c-6ae3-4a02-b147-5bad3840eee1</t>
  </si>
  <si>
    <t>VISTA/25-26/10/00113</t>
  </si>
  <si>
    <t>6da44c21-3748-49a7-a6ac-fbb6c68b32cb</t>
  </si>
  <si>
    <t>VISTA/23-24/09/00108</t>
  </si>
  <si>
    <t>6db2f598-5a33-48c3-b86e-a7115ffdd3aa</t>
  </si>
  <si>
    <t>VISTA/24-25/03/00089</t>
  </si>
  <si>
    <t>6dbf1930-1736-441a-a28c-371860895411</t>
  </si>
  <si>
    <t>VISTA/25-26/06/00191</t>
  </si>
  <si>
    <t>74b55c6a-d263-4477-9d29-4259b77d7523</t>
  </si>
  <si>
    <t>6dc36d91-0c05-4d38-bbf9-0bda73e9725d</t>
  </si>
  <si>
    <t>VISTA/25-26/02/00135</t>
  </si>
  <si>
    <t>db02e562-aa09-448e-9187-bfa7c3788aca</t>
  </si>
  <si>
    <t>6dcda5b3-db64-4f26-9819-cf4681d5d69a</t>
  </si>
  <si>
    <t>4c32ff2a-996c-db27-9217-e13ddec4ccfd</t>
  </si>
  <si>
    <t>VISTA/23-24/02/00082</t>
  </si>
  <si>
    <t>6ce63b60-bffa-4279-b9e2-2e9817a487d6</t>
  </si>
  <si>
    <t>6dd5d13d-49fe-499e-b5ff-66162aa1bbe5</t>
  </si>
  <si>
    <t>VISTA/25-26/05/00026</t>
  </si>
  <si>
    <t>6ddd8b64-68da-4f95-b424-886c522b3ddb</t>
  </si>
  <si>
    <t>VISTA/24-25/01/00031</t>
  </si>
  <si>
    <t>6de6fba9-adce-4bfd-929e-3d6d9bd94f5e</t>
  </si>
  <si>
    <t>VISTA/25-26/02/00128</t>
  </si>
  <si>
    <t>6dff0c15-bb34-4872-90ab-e92e7dc2a846</t>
  </si>
  <si>
    <t>VISTA/23-24/05/00057</t>
  </si>
  <si>
    <t>6e049ff6-369a-4762-b592-5aa09991f208</t>
  </si>
  <si>
    <t>VISTA/25-26/09/00143</t>
  </si>
  <si>
    <t>6e1d8de5-29f5-4f07-8e48-996073f29eb0</t>
  </si>
  <si>
    <t>VISTA/23-24/11/00058</t>
  </si>
  <si>
    <t>6e2e962f-86ab-4e82-8be1-fcde46c13baa</t>
  </si>
  <si>
    <t>VISTA/24-25/07/00082</t>
  </si>
  <si>
    <t>6e3dbc79-e658-44df-9ca3-ef499f291553</t>
  </si>
  <si>
    <t>VISTA/23-24/01/00057</t>
  </si>
  <si>
    <t>6e476ca5-37cd-40ce-a7cd-f6f4d06bff21</t>
  </si>
  <si>
    <t>VISTA/25-26/05/00114</t>
  </si>
  <si>
    <t>6e4f9437-2cf3-49d5-8942-9f7effb7104e</t>
  </si>
  <si>
    <t>VISTA/25-26/11/00027</t>
  </si>
  <si>
    <t>6e59d9f9-7298-4353-a4f3-56994757499b</t>
  </si>
  <si>
    <t>f5941657-44ee-cf7c-c636-1b9f5af485e0</t>
  </si>
  <si>
    <t>VISTA/24-25/06/00087</t>
  </si>
  <si>
    <t>4fdb3490-3888-490f-94d3-f96a80c4bdbc</t>
  </si>
  <si>
    <t>6e688466-adc3-4f70-a11e-9733da7b699e</t>
  </si>
  <si>
    <t>VISTA/25-26/12/00154</t>
  </si>
  <si>
    <t>6e7f07d6-db35-4bb0-9fbf-7f270ee06e7e</t>
  </si>
  <si>
    <t>VISTA/25-26/02/00149</t>
  </si>
  <si>
    <t>6e818320-95d8-49b3-a4cb-50553e2cca6c</t>
  </si>
  <si>
    <t>VISTA/24-25/08/00102</t>
  </si>
  <si>
    <t>6e845884-cd1d-401d-9f62-02776d4d85c6</t>
  </si>
  <si>
    <t>VISTA/24-25/11/00049</t>
  </si>
  <si>
    <t>6e8cbd59-2b94-4a4a-a536-58199e2c005c</t>
  </si>
  <si>
    <t>VISTA/23-24/04/00111</t>
  </si>
  <si>
    <t>6e948587-fe5f-4525-aa55-f132b735deda</t>
  </si>
  <si>
    <t>VISTA/25-26/10/00038</t>
  </si>
  <si>
    <t>6e9eeada-12e4-415b-bd90-8a71a4bfdece</t>
  </si>
  <si>
    <t>VISTA/23-24/01/00118</t>
  </si>
  <si>
    <t>6ec7c9d4-cbdc-44d6-baa0-7cc414df37eb</t>
  </si>
  <si>
    <t>VISTA/24-25/02/00174</t>
  </si>
  <si>
    <t>6eca2cda-c60e-4dfb-bff6-7f341dc1a41d</t>
  </si>
  <si>
    <t>VISTA/24-25/04/00037</t>
  </si>
  <si>
    <t>6ed4d5a8-2aea-43d9-83af-13999e83c79e</t>
  </si>
  <si>
    <t>VISTA/24-25/02/00098</t>
  </si>
  <si>
    <t>6efd72aa-3dd2-4217-9eba-9a4432789bc1</t>
  </si>
  <si>
    <t>VISTA/25-26/07/00192</t>
  </si>
  <si>
    <t>6eff5ba6-025e-4429-b701-e3913934424e</t>
  </si>
  <si>
    <t>VISTA/23-24/01/00004</t>
  </si>
  <si>
    <t>6f08c22b-4ea3-4557-9ff9-88800fc5f719</t>
  </si>
  <si>
    <t>VISTA/23-24/07/00107</t>
  </si>
  <si>
    <t>6f1312de-4739-40f1-ae1e-76ad78f24f44</t>
  </si>
  <si>
    <t>VISTA/25-26/09/00070</t>
  </si>
  <si>
    <t>6f2a7f14-4e18-4bbb-ae4e-5b06b782414c</t>
  </si>
  <si>
    <t>VISTA/25-26/07/00152</t>
  </si>
  <si>
    <t>6f544737-63db-4f1d-8140-b78d83d8d40d</t>
  </si>
  <si>
    <t>VISTA/24-25/03/00108</t>
  </si>
  <si>
    <t>6f58aa7e-4736-4dba-8898-f7a6c7f1b1e6</t>
  </si>
  <si>
    <t>VISTA/25-26/01/00062</t>
  </si>
  <si>
    <t>6f6b6e6e-469b-4c54-9dc2-cf7c7b227cb3</t>
  </si>
  <si>
    <t>VISTA/25-26/12/00084</t>
  </si>
  <si>
    <t>6f756d83-baf3-4d2f-94d6-0903e2eb35de</t>
  </si>
  <si>
    <t>VISTA/23-24/11/00021</t>
  </si>
  <si>
    <t>6fb12e06-3ced-44b2-8f62-2b4c24e4a067</t>
  </si>
  <si>
    <t>bff3673d-270f-8d85-4611-b0b373c8f463</t>
  </si>
  <si>
    <t>VISTA/23-24/05/00077</t>
  </si>
  <si>
    <t>5b402e4f-f074-438e-826b-fc33c15c440d</t>
  </si>
  <si>
    <t>6fb8f7e3-380e-4561-b582-47a65a24f2c2</t>
  </si>
  <si>
    <t>VISTA/25-26/02/00143</t>
  </si>
  <si>
    <t>6fc23a81-5f82-43ae-b60c-0cfdbc9f46c4</t>
  </si>
  <si>
    <t>VISTA/24-25/12/00001</t>
  </si>
  <si>
    <t>6fc853d0-5af1-498c-8d5e-9f4ccde0d056</t>
  </si>
  <si>
    <t>VISTA/25-26/07/00034</t>
  </si>
  <si>
    <t>70224ba1-0f86-4be9-a549-ad32b717648b</t>
  </si>
  <si>
    <t>VISTA/23-24/09/00112</t>
  </si>
  <si>
    <t>702620d2-f748-42ef-acac-859fbbb89794</t>
  </si>
  <si>
    <t>VISTA/24-25/06/00043</t>
  </si>
  <si>
    <t>70344892-a421-44b8-b77a-5b61275a7d70</t>
  </si>
  <si>
    <t>VISTA/25-26/11/00063</t>
  </si>
  <si>
    <t>7035c95f-2ec8-4967-ad18-a203145c9eda</t>
  </si>
  <si>
    <t>VISTA/24-25/02/00056</t>
  </si>
  <si>
    <t>70366186-acc8-43a1-8524-ae785640b034</t>
  </si>
  <si>
    <t>VISTA/23-24/10/00022</t>
  </si>
  <si>
    <t>703a29a6-df79-431a-b6d8-1f92f9feab47</t>
  </si>
  <si>
    <t>VISTA/23-24/04/00005</t>
  </si>
  <si>
    <t>703e8ce9-a2b3-4c7e-947c-5489cb80a995</t>
  </si>
  <si>
    <t>VISTA/24-25/01/00047</t>
  </si>
  <si>
    <t>7049cffc-4997-4a36-9481-43a10f2cefe9</t>
  </si>
  <si>
    <t>VISTA/24-25/10/00162</t>
  </si>
  <si>
    <t>704f5f95-2fed-4aae-83b7-9e50edfe6c20</t>
  </si>
  <si>
    <t>VISTA/25-26/02/00147</t>
  </si>
  <si>
    <t>70714484-49c9-408e-ab3b-14754adb0464</t>
  </si>
  <si>
    <t>VISTA/24-25/05/00156</t>
  </si>
  <si>
    <t>7073c60c-f118-4aba-a87f-275f940bdb3b</t>
  </si>
  <si>
    <t>VISTA/25-26/07/00111</t>
  </si>
  <si>
    <t>7074d8bd-1acb-44c9-b46f-d031e63a7ea9</t>
  </si>
  <si>
    <t>VISTA/23-24/02/00001</t>
  </si>
  <si>
    <t>70757dc3-91a7-491f-9fee-345fe9a1ce5f</t>
  </si>
  <si>
    <t>VISTA/23-24/07/00037</t>
  </si>
  <si>
    <t>707fd0a7-89dd-4d3d-a3c7-dd84f6490e5d</t>
  </si>
  <si>
    <t>VISTA/23-24/10/00078</t>
  </si>
  <si>
    <t>708030b5-f239-4f13-adf9-85dc8ae507de</t>
  </si>
  <si>
    <t>VISTA/23-24/03/00117</t>
  </si>
  <si>
    <t>7082aab5-0b20-4e79-bfe1-e1fe3e9eaba3</t>
  </si>
  <si>
    <t>22b72d22-cdf8-d918-1731-0c3954f2f732</t>
  </si>
  <si>
    <t>VISTA/25-26/01/00005</t>
  </si>
  <si>
    <t>c4a6e069-7bfb-4ad6-825a-a77999e62a37</t>
  </si>
  <si>
    <t>70855240-e6d7-4d43-bf74-9dee1a4aac9a</t>
  </si>
  <si>
    <t>VISTA/24-25/06/00122</t>
  </si>
  <si>
    <t>708eaff4-879b-4631-9585-91a842769bfe</t>
  </si>
  <si>
    <t>VISTA/24-25/03/00134</t>
  </si>
  <si>
    <t>7095ace8-1559-4013-9887-a41dffd8b702</t>
  </si>
  <si>
    <t>VISTA/24-25/06/00124</t>
  </si>
  <si>
    <t>70ac411f-f646-4048-b058-ffd0f14ee7b0</t>
  </si>
  <si>
    <t>VISTA/25-26/08/00193</t>
  </si>
  <si>
    <t>70ac4ea9-1245-4392-b089-a6ec17854038</t>
  </si>
  <si>
    <t>VISTA/23-24/06/00080</t>
  </si>
  <si>
    <t>70bca666-8cd1-4f95-82c9-81125ee66c5d</t>
  </si>
  <si>
    <t>VISTA/23-24/09/00058</t>
  </si>
  <si>
    <t>70c84c05-7f90-4353-97c7-90c7b11f5112</t>
  </si>
  <si>
    <t>VISTA/25-26/06/00087</t>
  </si>
  <si>
    <t>70cf1ae3-231b-490c-b622-2acc16f1da9b</t>
  </si>
  <si>
    <t>VISTA/23-24/10/00064</t>
  </si>
  <si>
    <t>70cf7a5e-20fa-4aa5-bab2-6d658aaaabb9</t>
  </si>
  <si>
    <t>VISTA/25-26/03/00082</t>
  </si>
  <si>
    <t>70d44ec0-03c5-48cc-9894-84c3a68c5d5b</t>
  </si>
  <si>
    <t>8506a1fc-82d3-6a5c-c7c5-64702dd9ce92</t>
  </si>
  <si>
    <t>VISTA/25-26/07/00018</t>
  </si>
  <si>
    <t>88d7f91b-4b17-432a-85d0-f0bdcdd44b99</t>
  </si>
  <si>
    <t>70dcab0e-f24f-419a-8691-9dd8b6badb7e</t>
  </si>
  <si>
    <t>VISTA/24-25/12/00110</t>
  </si>
  <si>
    <t>70e5af56-246c-4ab5-91ff-24a46080fce3</t>
  </si>
  <si>
    <t>ef85cca0-602c-2f43-6640-044c533cbf5e</t>
  </si>
  <si>
    <t>VISTA/24-25/08/00083</t>
  </si>
  <si>
    <t>b7e89eb0-3d36-47ff-a391-0cd301aba9df</t>
  </si>
  <si>
    <t>70e98356-f305-4f55-a7f2-945e5abab146</t>
  </si>
  <si>
    <t>cd6f2e1d-ebfa-5c22-75fe-90d15ebe9bc4</t>
  </si>
  <si>
    <t>VISTA/24-25/08/00149</t>
  </si>
  <si>
    <t>f1b214c9-48e5-4d70-b5a7-f6e8d6efe35e</t>
  </si>
  <si>
    <t>70fb218b-c349-4820-ba18-cf4b9451759e</t>
  </si>
  <si>
    <t>VISTA/24-25/09/00055</t>
  </si>
  <si>
    <t>710196e2-6e2a-4eb9-8072-6f67e182803c</t>
  </si>
  <si>
    <t>VISTA/24-25/07/00106</t>
  </si>
  <si>
    <t>f19c1e81-c028-4506-8a1f-249d1806837d</t>
  </si>
  <si>
    <t>71057799-bfae-4d8c-85d4-05f15f656871</t>
  </si>
  <si>
    <t>VISTA/24-25/03/00159</t>
  </si>
  <si>
    <t>71062af3-0e33-4f21-a1c7-b738c90c84fb</t>
  </si>
  <si>
    <t>VISTA/23-24/07/00075</t>
  </si>
  <si>
    <t>7110b90e-7dae-4e9b-a9d1-3f7f0c45abb6</t>
  </si>
  <si>
    <t>VISTA/24-25/12/00081</t>
  </si>
  <si>
    <t>71383ef9-3a2b-44b9-b90d-ec1909cf3272</t>
  </si>
  <si>
    <t>VISTA/23-24/08/00127</t>
  </si>
  <si>
    <t>7138f096-b84b-47ce-b48d-a92d6552debe</t>
  </si>
  <si>
    <t>VISTA/24-25/07/00168</t>
  </si>
  <si>
    <t>7141e8d1-9018-4f3e-99c6-be4525d1afca</t>
  </si>
  <si>
    <t>VISTA/23-24/03/00012</t>
  </si>
  <si>
    <t>71704c9f-40c8-4e84-bea3-dd3dbb4262ce</t>
  </si>
  <si>
    <t>VISTA/25-26/07/00171</t>
  </si>
  <si>
    <t>717fc4cf-3b90-4a3c-a62d-22707f675bb5</t>
  </si>
  <si>
    <t>VISTA/25-26/01/00094</t>
  </si>
  <si>
    <t>718865ac-348c-4525-8ff9-db9c6a670c5d</t>
  </si>
  <si>
    <t>VISTA/24-25/02/00059</t>
  </si>
  <si>
    <t>71898030-fc28-4bc8-bb5a-80c629b67992</t>
  </si>
  <si>
    <t>VISTA/24-25/05/00045</t>
  </si>
  <si>
    <t>71a2a822-3fd2-41f9-a5b9-90f0c571cec7</t>
  </si>
  <si>
    <t>VISTA/23-24/04/00088</t>
  </si>
  <si>
    <t>71a41faa-5c8e-4a66-b494-99eb632b5199</t>
  </si>
  <si>
    <t>VISTA/25-26/01/00086</t>
  </si>
  <si>
    <t>daa4363b-15ef-406b-adb8-5451eb652e2d</t>
  </si>
  <si>
    <t>71ad1ab6-1529-4603-9a60-d11e7cb424b4</t>
  </si>
  <si>
    <t>c2a47446-fc24-56a5-c55c-fdb7f185dfd9</t>
  </si>
  <si>
    <t>VISTA/23-24/04/00017</t>
  </si>
  <si>
    <t>d5f009f2-1511-4c26-8bcb-ca2d9dd1b868</t>
  </si>
  <si>
    <t>71b22b7c-914f-4e0a-98be-41aa93c8eab3</t>
  </si>
  <si>
    <t>VISTA/25-26/04/00108</t>
  </si>
  <si>
    <t>71b6c586-a28f-43c1-bebf-c94bad47ca7c</t>
  </si>
  <si>
    <t>VISTA/25-26/02/00026</t>
  </si>
  <si>
    <t>71b86562-0825-4c68-a9a1-d16a2c1fb172</t>
  </si>
  <si>
    <t>VISTA/25-26/10/00120</t>
  </si>
  <si>
    <t>71bd71de-6abe-4f13-8eea-98a667dfcac6</t>
  </si>
  <si>
    <t>VISTA/25-26/02/00038</t>
  </si>
  <si>
    <t>71ca5b7e-458e-4b0c-a767-2391b9f8fab5</t>
  </si>
  <si>
    <t>VISTA/25-26/12/00082</t>
  </si>
  <si>
    <t>71cc2a3f-ec2e-4325-bd27-d66c9d48694c</t>
  </si>
  <si>
    <t>VISTA/24-25/09/00021</t>
  </si>
  <si>
    <t>71f055e4-682d-4526-a1e9-65b41e428e96</t>
  </si>
  <si>
    <t>VISTA/23-24/06/00075</t>
  </si>
  <si>
    <t>71f35812-05c6-4c79-b14d-2e7a207773f5</t>
  </si>
  <si>
    <t>VISTA/25-26/05/00002</t>
  </si>
  <si>
    <t>72048231-2d4e-44fd-8ab7-0fbf9dbfb573</t>
  </si>
  <si>
    <t>VISTA/24-25/11/00134</t>
  </si>
  <si>
    <t>7211a981-242c-4c42-8f90-3f04a2ef2bf3</t>
  </si>
  <si>
    <t>1422ace8-beea-6d1b-73fd-1d30597b40d5</t>
  </si>
  <si>
    <t>VISTA/25-26/03/00152</t>
  </si>
  <si>
    <t>cc479b4c-9ff2-4d88-8eff-9314403f6113</t>
  </si>
  <si>
    <t>722349c1-f1f2-4d47-9040-6b9b7efbc51a</t>
  </si>
  <si>
    <t>VISTA/23-24/08/00053</t>
  </si>
  <si>
    <t>72474fdb-c1e1-47b6-a3d7-ea1cee4669a1</t>
  </si>
  <si>
    <t>VISTA/24-25/03/00056</t>
  </si>
  <si>
    <t>724d5618-6033-4d4a-96dc-f7d3d2a1f4d6</t>
  </si>
  <si>
    <t>VISTA/25-26/11/00056</t>
  </si>
  <si>
    <t>7254f3c0-c0d8-4c5e-8aa4-05682866ad55</t>
  </si>
  <si>
    <t>VISTA/24-25/12/00095</t>
  </si>
  <si>
    <t>72638d9d-7b0b-41a0-8720-d83af36d73f9</t>
  </si>
  <si>
    <t>VISTA/23-24/07/00102</t>
  </si>
  <si>
    <t>7269add5-5e5c-48cd-9170-5b72050c117f</t>
  </si>
  <si>
    <t>VISTA/23-24/01/00099</t>
  </si>
  <si>
    <t>72702b3a-72b2-4f7b-8f06-a8cb2364e0c9</t>
  </si>
  <si>
    <t>c5f06080-0e56-7320-2b20-c475af283bb3</t>
  </si>
  <si>
    <t>VISTA/25-26/06/00068</t>
  </si>
  <si>
    <t>785642e6-1ae8-4a83-99b9-2b8348a0cc73</t>
  </si>
  <si>
    <t>727fa067-52dc-4a9a-9c2b-516f59fb3a80</t>
  </si>
  <si>
    <t>VISTA/23-24/02/00134</t>
  </si>
  <si>
    <t>729f9788-a6c4-4c22-a47b-de47103504aa</t>
  </si>
  <si>
    <t>VISTA/24-25/07/00178</t>
  </si>
  <si>
    <t>72b1c24d-230e-4951-bd50-7c08233db09b</t>
  </si>
  <si>
    <t>VISTA/23-24/01/00105</t>
  </si>
  <si>
    <t>72b73e15-bbfe-44d6-89a8-04d7f1156546</t>
  </si>
  <si>
    <t>VISTA/25-26/10/00116</t>
  </si>
  <si>
    <t>72c2ee9c-2431-408b-b0d0-ef7a0c2524cb</t>
  </si>
  <si>
    <t>VISTA/23-24/07/00065</t>
  </si>
  <si>
    <t>72c39ebc-9f46-446d-ac67-44adfe30dac5</t>
  </si>
  <si>
    <t>VISTA/23-24/01/00114</t>
  </si>
  <si>
    <t>72cf7f78-14ac-47d6-920e-3fb06479ecef</t>
  </si>
  <si>
    <t>VISTA/25-26/02/00173</t>
  </si>
  <si>
    <t>72d2ea67-f77b-4447-843f-d7157b86a908</t>
  </si>
  <si>
    <t>VISTA/24-25/10/00002</t>
  </si>
  <si>
    <t>72d3db5d-d980-4be0-a76d-74f818bac919</t>
  </si>
  <si>
    <t>VISTA/23-24/03/00018</t>
  </si>
  <si>
    <t>72d88241-045f-49f2-a918-0ead4153e6a5</t>
  </si>
  <si>
    <t>VISTA/23-24/03/00023</t>
  </si>
  <si>
    <t>72d91d4d-dee2-4c06-bd2b-8b38fcf2b8d9</t>
  </si>
  <si>
    <t>VISTA/23-24/08/00016</t>
  </si>
  <si>
    <t>72dcd2a6-61c5-4a9d-acb6-f7ca955068fd</t>
  </si>
  <si>
    <t>VISTA/25-26/02/00162</t>
  </si>
  <si>
    <t>72fbab13-377f-4f48-9a7e-ffb4490d1e32</t>
  </si>
  <si>
    <t>VISTA/23-24/08/00001</t>
  </si>
  <si>
    <t>73120d87-07f1-4eba-a992-b0e8abcd3014</t>
  </si>
  <si>
    <t>VISTA/24-25/07/00150</t>
  </si>
  <si>
    <t>73195931-6ec5-4c10-8e29-d59a7c1869ca</t>
  </si>
  <si>
    <t>0e8d8c4f-79bb-5fec-80fb-bd042f559818</t>
  </si>
  <si>
    <t>VISTA/24-25/03/00002</t>
  </si>
  <si>
    <t>66a2f50b-1a02-4134-99e1-3c38dffad558</t>
  </si>
  <si>
    <t>7319a86b-156f-4e29-904b-ab2c591ad3b2</t>
  </si>
  <si>
    <t>VISTA/23-24/03/00006</t>
  </si>
  <si>
    <t>512e8781-33b0-43f5-b16d-c092917cfa1e</t>
  </si>
  <si>
    <t>733ab678-30f1-43c4-aa9b-a06901be4747</t>
  </si>
  <si>
    <t>0e742f99-42ca-8738-ee99-7cbcc8148b75</t>
  </si>
  <si>
    <t>VISTA/25-26/06/00167</t>
  </si>
  <si>
    <t>7d4b2d93-5a67-4cab-9d04-109cf1b346b1</t>
  </si>
  <si>
    <t>734452ea-7756-439c-8431-153375c924ad</t>
  </si>
  <si>
    <t>VISTA/24-25/01/00073</t>
  </si>
  <si>
    <t>734859c9-17df-49b3-9852-91adcca0da6e</t>
  </si>
  <si>
    <t>VISTA/25-26/08/00188</t>
  </si>
  <si>
    <t>7359f0c5-39a1-48f1-b1f3-720cdd9b8803</t>
  </si>
  <si>
    <t>VISTA/23-24/03/00137</t>
  </si>
  <si>
    <t>735c278e-e28b-4661-bf2f-4e04a0d67fb4</t>
  </si>
  <si>
    <t>VISTA/23-24/05/00067</t>
  </si>
  <si>
    <t>736aa5ae-bcad-41b4-a1e4-aecd40a8f8ca</t>
  </si>
  <si>
    <t>VISTA/25-26/03/00023</t>
  </si>
  <si>
    <t>73770869-3279-4f6f-a64f-ad31ce931d5d</t>
  </si>
  <si>
    <t>VISTA/25-26/11/00153</t>
  </si>
  <si>
    <t>739d723b-0e74-42cc-a656-5c779f6eff5e</t>
  </si>
  <si>
    <t>15957cb2-619d-197c-d37d-3de345a2eaf2</t>
  </si>
  <si>
    <t>VISTA/24-25/07/00026</t>
  </si>
  <si>
    <t>5e7f4785-c0cf-4dda-9ef1-443e494bb982</t>
  </si>
  <si>
    <t>73a42ca0-1eaf-4a83-92bc-65981346bb7e</t>
  </si>
  <si>
    <t>VISTA/23-24/09/00054</t>
  </si>
  <si>
    <t>73aece4c-cae6-46bf-8277-cb0bce698388</t>
  </si>
  <si>
    <t>VISTA/25-26/02/00114</t>
  </si>
  <si>
    <t>73b46700-e7e4-4c77-afdf-27c68b208fae</t>
  </si>
  <si>
    <t>VISTA/24-25/06/00006</t>
  </si>
  <si>
    <t>73b69466-7b36-43c7-a3b8-278cce61d884</t>
  </si>
  <si>
    <t>VISTA/23-24/07/00030</t>
  </si>
  <si>
    <t>73c2fe35-6b05-43b4-9ac8-48dfb6e76f4d</t>
  </si>
  <si>
    <t>VISTA/25-26/06/00013</t>
  </si>
  <si>
    <t>73dbdaec-7c8e-4e20-adf5-22e41d920c4b</t>
  </si>
  <si>
    <t>VISTA/24-25/03/00067</t>
  </si>
  <si>
    <t>73ded5bb-08a7-430b-b3b4-894792eeffb3</t>
  </si>
  <si>
    <t>VISTA/25-26/10/00126</t>
  </si>
  <si>
    <t>73e8f6bb-dca2-4700-9318-25c61e4f0f9f</t>
  </si>
  <si>
    <t>VISTA/24-25/10/00072</t>
  </si>
  <si>
    <t>73ef08c3-0a87-45f4-a63e-719b7d6da2d1</t>
  </si>
  <si>
    <t>VISTA/24-25/02/00139</t>
  </si>
  <si>
    <t>73f0422c-5ca7-47d8-83af-43ce4e614d7d</t>
  </si>
  <si>
    <t>VISTA/25-26/08/00135</t>
  </si>
  <si>
    <t>73f0b33b-a94a-4cc5-b7ef-f5b31c31e2b3</t>
  </si>
  <si>
    <t>VISTA/23-24/03/00099</t>
  </si>
  <si>
    <t>73f46cad-7ba1-413d-a28f-23a2813d6754</t>
  </si>
  <si>
    <t>VISTA/23-24/08/00146</t>
  </si>
  <si>
    <t>740b240e-9e24-44d1-92ab-652bf2ad57e5</t>
  </si>
  <si>
    <t>VISTA/24-25/10/00163</t>
  </si>
  <si>
    <t>74103e9e-6f7b-49d0-82cb-fd2df66afd07</t>
  </si>
  <si>
    <t>VISTA/25-26/09/00109</t>
  </si>
  <si>
    <t>74228751-eee4-4a83-82fc-a8b1fb9745b1</t>
  </si>
  <si>
    <t>VISTA/25-26/09/00175</t>
  </si>
  <si>
    <t>7430f37a-d756-4ebe-984a-6f85001a4305</t>
  </si>
  <si>
    <t>VISTA/23-24/04/00018</t>
  </si>
  <si>
    <t>7435083a-f0a9-46bb-855d-570914345396</t>
  </si>
  <si>
    <t>VISTA/24-25/06/00164</t>
  </si>
  <si>
    <t>7435cd7c-791e-4471-9c12-62ab8b594572</t>
  </si>
  <si>
    <t>VISTA/24-25/05/00163</t>
  </si>
  <si>
    <t>7436e8e1-45f5-4c6e-9f6a-97257437ba11</t>
  </si>
  <si>
    <t>VISTA/25-26/08/00092</t>
  </si>
  <si>
    <t>7438c7bc-c2b4-48e9-a25c-9d39f142ec91</t>
  </si>
  <si>
    <t>VISTA/23-24/09/00090</t>
  </si>
  <si>
    <t>74467aa9-dfc5-4227-a73c-1293959e4f74</t>
  </si>
  <si>
    <t>VISTA/23-24/03/00106</t>
  </si>
  <si>
    <t>74469460-8c93-444b-8bf5-f3807b18a971</t>
  </si>
  <si>
    <t>275b413a-b62b-68d4-0dc0-a024e7446e9e</t>
  </si>
  <si>
    <t>VISTA/24-25/05/00099</t>
  </si>
  <si>
    <t>ec4ceb31-f7e8-4478-b7c2-677f0db1d859</t>
  </si>
  <si>
    <t>744d760b-7f17-4290-84f7-1f1a83867275</t>
  </si>
  <si>
    <t>VISTA/24-25/09/00037</t>
  </si>
  <si>
    <t>7469274f-0dcf-4033-8e3f-becf50677604</t>
  </si>
  <si>
    <t>VISTA/25-26/07/00026</t>
  </si>
  <si>
    <t>747b47eb-04a0-4d8d-bce6-3945284f84ca</t>
  </si>
  <si>
    <t>VISTA/24-25/02/00102</t>
  </si>
  <si>
    <t>7481a029-dbb5-4600-99b9-8c573d9009d9</t>
  </si>
  <si>
    <t>VISTA/24-25/09/00069</t>
  </si>
  <si>
    <t>7489827b-c278-4115-b441-8318403ecc6c</t>
  </si>
  <si>
    <t>VISTA/24-25/12/00043</t>
  </si>
  <si>
    <t>74958b36-7e0d-42a5-9c5c-6a889b6034c0</t>
  </si>
  <si>
    <t>VISTA/25-26/02/00056</t>
  </si>
  <si>
    <t>7498bbfc-7be7-4dd6-8c9e-b1f0c2468c0c</t>
  </si>
  <si>
    <t>VISTA/24-25/01/00003</t>
  </si>
  <si>
    <t>7499ee24-a19f-4beb-9a49-6e70f87832c8</t>
  </si>
  <si>
    <t>VISTA/25-26/09/00022</t>
  </si>
  <si>
    <t>74be7348-0b38-451b-9e11-ffaee405196d</t>
  </si>
  <si>
    <t>VISTA/24-25/07/00060</t>
  </si>
  <si>
    <t>74c46c3a-eabb-484a-b7ec-71067186be2f</t>
  </si>
  <si>
    <t>VISTA/25-26/03/00085</t>
  </si>
  <si>
    <t>74e0165d-499b-44df-9126-146962814d65</t>
  </si>
  <si>
    <t>VISTA/24-25/03/00181</t>
  </si>
  <si>
    <t>74f2c990-688e-4e5a-a5e6-7abd3221cc7f</t>
  </si>
  <si>
    <t>VISTA/23-24/01/00108</t>
  </si>
  <si>
    <t>751483e0-4325-4784-970f-39e3ff996fdf</t>
  </si>
  <si>
    <t>VISTA/25-26/11/00170</t>
  </si>
  <si>
    <t>752eac85-b457-4614-b4b6-e636ce71bbff</t>
  </si>
  <si>
    <t>VISTA/24-25/07/00054</t>
  </si>
  <si>
    <t>753d525f-be87-469a-9cee-241503ac7234</t>
  </si>
  <si>
    <t>VISTA/24-25/05/00126</t>
  </si>
  <si>
    <t>753e51b5-3c3e-46ff-803c-88baa8b7cb16</t>
  </si>
  <si>
    <t>VISTA/24-25/06/00094</t>
  </si>
  <si>
    <t>7551c838-4ec8-4710-975a-bd5b24d69dad</t>
  </si>
  <si>
    <t>VISTA/23-24/04/00071</t>
  </si>
  <si>
    <t>75580c00-80cc-47f0-8bd3-f772144ee51c</t>
  </si>
  <si>
    <t>VISTA/24-25/06/00098</t>
  </si>
  <si>
    <t>755e60ee-f5a9-4b5d-9509-ad0e9e7e1b3d</t>
  </si>
  <si>
    <t>VISTA/24-25/02/00167</t>
  </si>
  <si>
    <t>756c296f-4d9e-46e3-8b8f-aa96f60e683a</t>
  </si>
  <si>
    <t>VISTA/24-25/02/00031</t>
  </si>
  <si>
    <t>7571e18b-3cb4-4afb-bf1d-72966229b232</t>
  </si>
  <si>
    <t>VISTA/25-26/02/00048</t>
  </si>
  <si>
    <t>7578785a-21fc-481a-a8ad-76192ae22c9d</t>
  </si>
  <si>
    <t>VISTA/24-25/01/00167</t>
  </si>
  <si>
    <t>757d2887-79bc-4107-a0ad-c4babcb7d32b</t>
  </si>
  <si>
    <t>VISTA/23-24/02/00061</t>
  </si>
  <si>
    <t>7580d672-6576-4631-9806-9557490832e7</t>
  </si>
  <si>
    <t>VISTA/24-25/04/00150</t>
  </si>
  <si>
    <t>75a3abca-6b8e-4420-a303-7fadc9c69de4</t>
  </si>
  <si>
    <t>VISTA/25-26/08/00111</t>
  </si>
  <si>
    <t>75a44054-24f9-49ff-960a-7cc543fd419c</t>
  </si>
  <si>
    <t>VISTA/23-24/01/00014</t>
  </si>
  <si>
    <t>75ac6850-77bd-4b40-9e96-1d6309d566e1</t>
  </si>
  <si>
    <t>VISTA/23-24/03/00084</t>
  </si>
  <si>
    <t>75c89767-a272-4540-9403-4741115ffa7a</t>
  </si>
  <si>
    <t>VISTA/24-25/06/00018</t>
  </si>
  <si>
    <t>75cbe7a4-0651-4f32-b399-c54b95171fdc</t>
  </si>
  <si>
    <t>VISTA/24-25/01/00063</t>
  </si>
  <si>
    <t>75cde672-8d33-476b-8015-0d353559c261</t>
  </si>
  <si>
    <t>VISTA/25-26/11/00037</t>
  </si>
  <si>
    <t>75d30f11-016b-4af6-8655-1a4ea0e10d96</t>
  </si>
  <si>
    <t>VISTA/23-24/09/00128</t>
  </si>
  <si>
    <t>75db61fc-7c29-43a9-b341-f5a45a00fd67</t>
  </si>
  <si>
    <t>VISTA/23-24/04/00102</t>
  </si>
  <si>
    <t>75dd554a-ef97-4986-9df6-0ec8a1b16001</t>
  </si>
  <si>
    <t>VISTA/25-26/11/00075</t>
  </si>
  <si>
    <t>75fac63a-0a29-4bed-8ac2-abe8fa21f44d</t>
  </si>
  <si>
    <t>VISTA/24-25/10/00065</t>
  </si>
  <si>
    <t>75fe395f-c0f0-4ca2-8609-579403f94ec3</t>
  </si>
  <si>
    <t>VISTA/25-26/12/00072</t>
  </si>
  <si>
    <t>7615f123-55ac-4553-9a64-cd0bac83106f</t>
  </si>
  <si>
    <t>VISTA/24-25/11/00003</t>
  </si>
  <si>
    <t>7616e43c-8cb2-4cb3-b02c-914f9768748e</t>
  </si>
  <si>
    <t>VISTA/25-26/03/00125</t>
  </si>
  <si>
    <t>76276124-5507-4a87-97e0-67283754b86f</t>
  </si>
  <si>
    <t>VISTA/25-26/06/00064</t>
  </si>
  <si>
    <t>7636ed1d-30f2-44f3-9a82-f339099690aa</t>
  </si>
  <si>
    <t>VISTA/23-24/04/00113</t>
  </si>
  <si>
    <t>7647bc31-14b3-4719-a421-595c504d31b8</t>
  </si>
  <si>
    <t>VISTA/23-24/08/00039</t>
  </si>
  <si>
    <t>76484d96-5246-40ec-acf2-ce890bc075e7</t>
  </si>
  <si>
    <t>VISTA/25-26/10/00096</t>
  </si>
  <si>
    <t>76562aec-e328-44e7-b0fa-15e29cbeb7e6</t>
  </si>
  <si>
    <t>VISTA/23-24/12/00081</t>
  </si>
  <si>
    <t>765d40b3-490e-498d-a7e5-b5420a1292ed</t>
  </si>
  <si>
    <t>VISTA/25-26/08/00021</t>
  </si>
  <si>
    <t>7661284d-d8e5-43df-86ff-43c15c73579b</t>
  </si>
  <si>
    <t>VISTA/25-26/11/00124</t>
  </si>
  <si>
    <t>76747353-0ec9-401b-9610-2d25b9df090b</t>
  </si>
  <si>
    <t>VISTA/24-25/06/00032</t>
  </si>
  <si>
    <t>76763563-97d0-4139-8789-0add6ea65c6d</t>
  </si>
  <si>
    <t>VISTA/25-26/09/00189</t>
  </si>
  <si>
    <t>7681f7c8-6b7f-4d66-9f41-422028f57179</t>
  </si>
  <si>
    <t>VISTA/24-25/10/00076</t>
  </si>
  <si>
    <t>7687ac1e-4521-4d7c-b329-771099cca64b</t>
  </si>
  <si>
    <t>VISTA/24-25/05/00107</t>
  </si>
  <si>
    <t>76a7ef45-b7a5-49f7-bb4f-662acc38171f</t>
  </si>
  <si>
    <t>VISTA/24-25/02/00032</t>
  </si>
  <si>
    <t>76ad671c-323d-4973-b589-ecf022c567a9</t>
  </si>
  <si>
    <t>VISTA/25-26/05/00093</t>
  </si>
  <si>
    <t>76cb0d5d-b517-4760-a27f-c6b3c9e20318</t>
  </si>
  <si>
    <t>VISTA/25-26/08/00082</t>
  </si>
  <si>
    <t>76d825e3-1023-40d0-8dc5-4286381c268e</t>
  </si>
  <si>
    <t>VISTA/24-25/03/00138</t>
  </si>
  <si>
    <t>76e7d2f4-780e-4fb5-bf57-e6253519da86</t>
  </si>
  <si>
    <t>VISTA/23-24/09/00017</t>
  </si>
  <si>
    <t>76e9863b-42d3-4612-bc55-665028e234ed</t>
  </si>
  <si>
    <t>VISTA/23-24/04/00075</t>
  </si>
  <si>
    <t>76f508bd-2337-4e41-8e86-8a55024333cb</t>
  </si>
  <si>
    <t>VISTA/23-24/12/00030</t>
  </si>
  <si>
    <t>76f7c1a6-18e4-428b-b742-cf51dfc01920</t>
  </si>
  <si>
    <t>aa88d180-8c53-dbe4-70de-ecf38130d3ce</t>
  </si>
  <si>
    <t>VISTA/25-26/02/00041</t>
  </si>
  <si>
    <t>ac2059a9-ac22-4c7c-94a1-cbc4cfbeb93d</t>
  </si>
  <si>
    <t>7704cbe1-a7ba-4860-b6d7-b4acb287d8f7</t>
  </si>
  <si>
    <t>VISTA/25-26/09/00187</t>
  </si>
  <si>
    <t>770a96fe-449f-4449-8911-db4f4bdee3c1</t>
  </si>
  <si>
    <t>VISTA/25-26/11/00079</t>
  </si>
  <si>
    <t>772633b7-32a6-486c-a308-b3f5387c5762</t>
  </si>
  <si>
    <t>VISTA/25-26/02/00045</t>
  </si>
  <si>
    <t>77325fde-35b0-4e57-b726-18c73a50d831</t>
  </si>
  <si>
    <t>VISTA/23-24/03/00082</t>
  </si>
  <si>
    <t>773d6363-2353-45f4-932c-b749e1dd1ef3</t>
  </si>
  <si>
    <t>VISTA/24-25/11/00119</t>
  </si>
  <si>
    <t>7752a5b4-4f1a-49e7-8207-e7bcdff72dd0</t>
  </si>
  <si>
    <t>VISTA/24-25/08/00041</t>
  </si>
  <si>
    <t>77623a0e-ece7-416e-9545-2d3f5b024982</t>
  </si>
  <si>
    <t>VISTA/24-25/04/00064</t>
  </si>
  <si>
    <t>7771ee20-921e-417a-8f13-80ebcb382b0e</t>
  </si>
  <si>
    <t>VISTA/25-26/12/00078</t>
  </si>
  <si>
    <t>778244be-b3af-4ae8-b904-d085d94f9b4a</t>
  </si>
  <si>
    <t>VISTA/24-25/03/00070</t>
  </si>
  <si>
    <t>7786903a-44a2-439a-870c-03a6364571a7</t>
  </si>
  <si>
    <t>VISTA/23-24/11/00061</t>
  </si>
  <si>
    <t>778b33ee-4b24-4149-9548-f873b9a50bde</t>
  </si>
  <si>
    <t>VISTA/25-26/12/00002</t>
  </si>
  <si>
    <t>77aac9d9-79d7-4998-862f-4b6df5e12507</t>
  </si>
  <si>
    <t>VISTA/25-26/04/00116</t>
  </si>
  <si>
    <t>77aeb9b1-6a27-4be1-a658-503d772c7737</t>
  </si>
  <si>
    <t>VISTA/24-25/09/00167</t>
  </si>
  <si>
    <t>77bf859c-4892-4fc7-a210-148479aaa825</t>
  </si>
  <si>
    <t>VISTA/24-25/05/00121</t>
  </si>
  <si>
    <t>77c5e1ff-6bb5-4a0c-b2d7-4eb119f2a65a</t>
  </si>
  <si>
    <t>VISTA/25-26/07/00075</t>
  </si>
  <si>
    <t>77c7c83b-7b0b-455c-a2a7-ad98f2585dab</t>
  </si>
  <si>
    <t>VISTA/25-26/03/00158</t>
  </si>
  <si>
    <t>77d94602-4e43-4856-859b-dadb837c6d76</t>
  </si>
  <si>
    <t>VISTA/23-24/02/00008</t>
  </si>
  <si>
    <t>77df9088-7028-421e-b32b-f30816d436a5</t>
  </si>
  <si>
    <t>VISTA/25-26/09/00072</t>
  </si>
  <si>
    <t>77e4bef1-29ba-4663-a5e4-f48845169ee6</t>
  </si>
  <si>
    <t>VISTA/24-25/12/00125</t>
  </si>
  <si>
    <t>77e9cff0-96ce-4fab-8f3b-5f38f9a42709</t>
  </si>
  <si>
    <t>VISTA/25-26/01/00061</t>
  </si>
  <si>
    <t>77e9d846-5085-4aca-9409-58350d6be2f8</t>
  </si>
  <si>
    <t>VISTA/25-26/12/00137</t>
  </si>
  <si>
    <t>77f76028-dcb2-4888-a7bd-64b295f8c261</t>
  </si>
  <si>
    <t>VISTA/24-25/05/00103</t>
  </si>
  <si>
    <t>32ac9378-63fc-44d1-ae65-245ee1c47e4a</t>
  </si>
  <si>
    <t>78002673-2fe3-4b19-be63-a1d1f37dadb4</t>
  </si>
  <si>
    <t>VISTA/24-25/05/00097</t>
  </si>
  <si>
    <t>781fd0a5-e958-4ddc-a5f6-ca682050e8c9</t>
  </si>
  <si>
    <t>VISTA/23-24/01/00112</t>
  </si>
  <si>
    <t>782d3c65-a20f-44f1-b5c3-5f6e576f6d72</t>
  </si>
  <si>
    <t>f9e5a9a2-c104-83c6-c74c-f1bf39a7efc9</t>
  </si>
  <si>
    <t>VISTA/24-25/01/00081</t>
  </si>
  <si>
    <t>afe8f1b5-83f6-449b-ab75-8c70ee10e02f</t>
  </si>
  <si>
    <t>78367259-9ef6-4675-a601-c1bde78b2001</t>
  </si>
  <si>
    <t>VISTA/23-24/09/00107</t>
  </si>
  <si>
    <t>783a987f-c4bc-4f8a-841f-bc1c79275621</t>
  </si>
  <si>
    <t>VISTA/24-25/06/00074</t>
  </si>
  <si>
    <t>001e7f96-d222-478b-a502-dbcad1cc96b5</t>
  </si>
  <si>
    <t>784faa54-4c7f-4a37-8492-9f6a15dce4f9</t>
  </si>
  <si>
    <t>VISTA/25-26/10/00118</t>
  </si>
  <si>
    <t>78583b31-6b87-45b1-aa57-14d45a5d973e</t>
  </si>
  <si>
    <t>VISTA/24-25/10/00069</t>
  </si>
  <si>
    <t>786121d9-88a9-42da-ac08-f6b922c02b7d</t>
  </si>
  <si>
    <t>VISTA/25-26/03/00003</t>
  </si>
  <si>
    <t>78668562-0e68-4053-aa7d-be5031b8a8d1</t>
  </si>
  <si>
    <t>VISTA/25-26/07/00145</t>
  </si>
  <si>
    <t>7871b8c0-2c4e-4431-853d-4f5aa09bf332</t>
  </si>
  <si>
    <t>VISTA/24-25/05/00094</t>
  </si>
  <si>
    <t>7876a8fe-e575-4c1e-9547-b2e5d336abbf</t>
  </si>
  <si>
    <t>VISTA/25-26/05/00068</t>
  </si>
  <si>
    <t>7878b05b-f8dc-45cf-a858-4e27867a7c07</t>
  </si>
  <si>
    <t>VISTA/25-26/09/00004</t>
  </si>
  <si>
    <t>787b7094-5189-4b55-b150-c4105df72972</t>
  </si>
  <si>
    <t>VISTA/25-26/09/00028</t>
  </si>
  <si>
    <t>787f0537-bfe7-476c-bb2c-e2d718fb8c47</t>
  </si>
  <si>
    <t>VISTA/23-24/05/00013</t>
  </si>
  <si>
    <t>7881248b-35ff-4143-8b3e-cddd0d5cafa2</t>
  </si>
  <si>
    <t>VISTA/25-26/07/00103</t>
  </si>
  <si>
    <t>7888efa3-8e80-4e6e-96bd-9e61885792e3</t>
  </si>
  <si>
    <t>VISTA/23-24/05/00019</t>
  </si>
  <si>
    <t>789886d6-0c87-4f47-bb63-eaca23c93433</t>
  </si>
  <si>
    <t>VISTA/23-24/02/00117</t>
  </si>
  <si>
    <t>789ad8ef-33cc-454c-9c03-3a127cb22c4d</t>
  </si>
  <si>
    <t>VISTA/25-26/06/00186</t>
  </si>
  <si>
    <t>78a5bf3a-4f36-43fc-920b-30e75270cc88</t>
  </si>
  <si>
    <t>VISTA/24-25/04/00018</t>
  </si>
  <si>
    <t>78b6108d-ed4b-4528-8974-3b9d72c5f167</t>
  </si>
  <si>
    <t>VISTA/25-26/09/00033</t>
  </si>
  <si>
    <t>78c438e1-f1a6-4bd8-9e39-75d27542ab09</t>
  </si>
  <si>
    <t>VISTA/25-26/07/00100</t>
  </si>
  <si>
    <t>78c52347-2d88-4490-91fe-d27518276f4b</t>
  </si>
  <si>
    <t>VISTA/25-26/02/00136</t>
  </si>
  <si>
    <t>78c7bed1-7576-4cd2-93bc-e7de10995b42</t>
  </si>
  <si>
    <t>VISTA/23-24/04/00122</t>
  </si>
  <si>
    <t>c22e7ddc-1032-4544-af57-c47918fa6ab8</t>
  </si>
  <si>
    <t>78cd25d5-6e23-4f12-aa31-eebb7dd9b3ed</t>
  </si>
  <si>
    <t>VISTA/23-24/09/00088</t>
  </si>
  <si>
    <t>457cb561-fb62-48f5-9d62-a85a1323e543</t>
  </si>
  <si>
    <t>78d31bd5-7d48-4980-a36c-98865126c1f1</t>
  </si>
  <si>
    <t>VISTA/24-25/06/00086</t>
  </si>
  <si>
    <t>78d3b778-6c4f-4b0b-af92-722237790457</t>
  </si>
  <si>
    <t>VISTA/24-25/01/00070</t>
  </si>
  <si>
    <t>78d48e61-0180-4892-b361-617306b1fe22</t>
  </si>
  <si>
    <t>VISTA/24-25/09/00141</t>
  </si>
  <si>
    <t>78e1a458-d0bf-4366-bc8d-2b73d8f0377a</t>
  </si>
  <si>
    <t>VISTA/23-24/10/00008</t>
  </si>
  <si>
    <t>78fbc862-7092-4a04-84ca-19dc50744417</t>
  </si>
  <si>
    <t>VISTA/24-25/03/00178</t>
  </si>
  <si>
    <t>79020868-22f0-4831-8858-8d323abdf51f</t>
  </si>
  <si>
    <t>VISTA/23-24/12/00025</t>
  </si>
  <si>
    <t>7912d463-70a1-4955-abce-a30a89a8d743</t>
  </si>
  <si>
    <t>VISTA/23-24/07/00064</t>
  </si>
  <si>
    <t>79133d84-1cc9-4bf5-b961-579053e30103</t>
  </si>
  <si>
    <t>VISTA/23-24/08/00027</t>
  </si>
  <si>
    <t>7921c6de-6ee3-47c2-8b55-2c622d6d1de5</t>
  </si>
  <si>
    <t>VISTA/25-26/12/00165</t>
  </si>
  <si>
    <t>7931a100-d20d-44db-90d0-724dfb687ec0</t>
  </si>
  <si>
    <t>VISTA/24-25/07/00157</t>
  </si>
  <si>
    <t>7932b486-f1b8-493f-bcc3-4f6bee2a9db4</t>
  </si>
  <si>
    <t>VISTA/25-26/08/00114</t>
  </si>
  <si>
    <t>79543b5f-63cb-4d67-93cf-8b50437f0c17</t>
  </si>
  <si>
    <t>VISTA/23-24/02/00058</t>
  </si>
  <si>
    <t>795b63b2-c11a-438b-bedd-d653ab7ca9bf</t>
  </si>
  <si>
    <t>VISTA/25-26/01/00019</t>
  </si>
  <si>
    <t>7978d015-aa20-465d-9776-dbe574c44a2b</t>
  </si>
  <si>
    <t>VISTA/23-24/03/00124</t>
  </si>
  <si>
    <t>797f2c91-d716-4159-b677-c61e64ea75f9</t>
  </si>
  <si>
    <t>VISTA/24-25/05/00049</t>
  </si>
  <si>
    <t>79884ea9-a6e6-4731-b747-b402d443db1d</t>
  </si>
  <si>
    <t>VISTA/24-25/03/00126</t>
  </si>
  <si>
    <t>7999f7de-7fd1-4f5e-8c4e-7e46e4d13df6</t>
  </si>
  <si>
    <t>VISTA/25-26/10/00061</t>
  </si>
  <si>
    <t>79aadccd-4876-4f69-90ad-f9e8bf0a6f0c</t>
  </si>
  <si>
    <t>VISTA/25-26/11/00069</t>
  </si>
  <si>
    <t>79b80867-1364-4e8b-9280-6f3d549834f1</t>
  </si>
  <si>
    <t>VISTA/25-26/01/00081</t>
  </si>
  <si>
    <t>79c25754-9588-4fec-9774-d839e01d1865</t>
  </si>
  <si>
    <t>VISTA/24-25/05/00115</t>
  </si>
  <si>
    <t>79c50330-69ed-4475-a1e9-a637fb0a8624</t>
  </si>
  <si>
    <t>VISTA/25-26/11/00097</t>
  </si>
  <si>
    <t>79cb20f7-4a55-4a6d-893f-b0d801b35d56</t>
  </si>
  <si>
    <t>VISTA/23-24/09/00141</t>
  </si>
  <si>
    <t>79d36134-9736-4b24-ba8e-f9b36cf328e0</t>
  </si>
  <si>
    <t>VISTA/23-24/11/00105</t>
  </si>
  <si>
    <t>79ddd891-6bfb-4aeb-aeb0-e083728d4577</t>
  </si>
  <si>
    <t>VISTA/24-25/04/00140</t>
  </si>
  <si>
    <t>79efbe56-90c0-4b3e-929f-015f1e9e7149</t>
  </si>
  <si>
    <t>VISTA/25-26/04/00060</t>
  </si>
  <si>
    <t>79f7f524-7b2f-4e2e-8c5a-ea11276a8cd5</t>
  </si>
  <si>
    <t>VISTA/25-26/11/00073</t>
  </si>
  <si>
    <t>7a0d969a-16cd-408b-b25e-6ed260792694</t>
  </si>
  <si>
    <t>VISTA/25-26/12/00170</t>
  </si>
  <si>
    <t>7a14281b-6b4b-4012-a97a-8f86af057e66</t>
  </si>
  <si>
    <t>VISTA/25-26/12/00013</t>
  </si>
  <si>
    <t>7a2188a9-d0ab-4f94-a47b-244823cbe1c9</t>
  </si>
  <si>
    <t>VISTA/23-24/01/00051</t>
  </si>
  <si>
    <t>7a330f0d-4c81-4fee-8a57-4d1d8fd67b35</t>
  </si>
  <si>
    <t>VISTA/23-24/07/00052</t>
  </si>
  <si>
    <t>7a34cf02-47fa-4bff-9bce-e39ce6e6cb9b</t>
  </si>
  <si>
    <t>VISTA/24-25/09/00120</t>
  </si>
  <si>
    <t>7a3aca79-4f18-4d48-a22b-eb95caf8355a</t>
  </si>
  <si>
    <t>VISTA/25-26/10/00060</t>
  </si>
  <si>
    <t>7a45fa3a-0bbb-44f3-9611-8ff8ce7afc03</t>
  </si>
  <si>
    <t>VISTA/24-25/04/00154</t>
  </si>
  <si>
    <t>7a6802e3-600e-4bb7-b4b5-8a7b3069457c</t>
  </si>
  <si>
    <t>VISTA/23-24/11/00064</t>
  </si>
  <si>
    <t>7a7499d5-068a-485c-84df-d269ec9ed5de</t>
  </si>
  <si>
    <t>VISTA/24-25/12/00139</t>
  </si>
  <si>
    <t>7a82551a-0c2d-48f6-94ec-4a032b87fd00</t>
  </si>
  <si>
    <t>VISTA/23-24/07/00046</t>
  </si>
  <si>
    <t>7a8732d4-3842-4e32-9b09-8d73dfec6b4b</t>
  </si>
  <si>
    <t>VISTA/24-25/10/00092</t>
  </si>
  <si>
    <t>7a893438-3b37-4453-8310-25e18efe7679</t>
  </si>
  <si>
    <t>VISTA/25-26/09/00135</t>
  </si>
  <si>
    <t>dcd6d78d-d735-4f74-9742-687ff8a8bf96</t>
  </si>
  <si>
    <t>7a8cb5ab-75ee-42ef-b30f-140fb85ed69e</t>
  </si>
  <si>
    <t>VISTA/25-26/08/00201</t>
  </si>
  <si>
    <t>7a8f6e80-162f-4c9b-a897-aa229779fbad</t>
  </si>
  <si>
    <t>VISTA/23-24/07/00132</t>
  </si>
  <si>
    <t>7aa10a0e-4d43-4460-a683-10720f952ae5</t>
  </si>
  <si>
    <t>VISTA/24-25/07/00170</t>
  </si>
  <si>
    <t>7aa9ba2f-fc96-4c09-a7df-5be2a36030d8</t>
  </si>
  <si>
    <t>VISTA/24-25/06/00041</t>
  </si>
  <si>
    <t>7ace6800-a1f3-4c63-a579-a6eeff5e667c</t>
  </si>
  <si>
    <t>VISTA/23-24/08/00104</t>
  </si>
  <si>
    <t>7adefc0b-101d-4fd1-8a90-9109bdd14a6a</t>
  </si>
  <si>
    <t>VISTA/25-26/02/00065</t>
  </si>
  <si>
    <t>7adf7f1d-9176-48d4-b6d4-61f79a6a43cf</t>
  </si>
  <si>
    <t>VISTA/25-26/05/00074</t>
  </si>
  <si>
    <t>7ae6ed6b-d142-4fbe-a3c6-4f7082062f8a</t>
  </si>
  <si>
    <t>VISTA/24-25/02/00073</t>
  </si>
  <si>
    <t>7aea8969-9b1f-44a6-b0c7-fb085e45e49d</t>
  </si>
  <si>
    <t>VISTA/23-24/07/00078</t>
  </si>
  <si>
    <t>7af1a287-9cbf-4880-8c01-fe293283dfb1</t>
  </si>
  <si>
    <t>VISTA/25-26/12/00095</t>
  </si>
  <si>
    <t>7af58a51-13da-40fc-8f84-0a4ebc7b8d4e</t>
  </si>
  <si>
    <t>VISTA/25-26/09/00180</t>
  </si>
  <si>
    <t>7af7fafe-0bd6-44a9-a298-764866e3718a</t>
  </si>
  <si>
    <t>VISTA/24-25/12/00017</t>
  </si>
  <si>
    <t>7afad4d5-e6cb-4a24-9871-0ee26d0da821</t>
  </si>
  <si>
    <t>VISTA/23-24/07/00097</t>
  </si>
  <si>
    <t>7b122482-a5de-4574-b155-50b7652953cd</t>
  </si>
  <si>
    <t>VISTA/24-25/04/00006</t>
  </si>
  <si>
    <t>7b196544-894e-463a-a951-cfa33df41d12</t>
  </si>
  <si>
    <t>VISTA/25-26/12/00043</t>
  </si>
  <si>
    <t>7b1a056d-7990-419f-a999-bccec28cc8a0</t>
  </si>
  <si>
    <t>VISTA/23-24/01/00094</t>
  </si>
  <si>
    <t>7b386eb0-244d-4df2-9b01-cbfd4d872e6e</t>
  </si>
  <si>
    <t>VISTA/23-24/07/00111</t>
  </si>
  <si>
    <t>7b4dc4b1-d8f9-41b4-8efa-983334dd0b69</t>
  </si>
  <si>
    <t>VISTA/25-26/02/00117</t>
  </si>
  <si>
    <t>7b4f2390-7540-4ff1-8685-71aeded5b122</t>
  </si>
  <si>
    <t>71d0cea9-f852-7098-382e-1faeb96a5c43</t>
  </si>
  <si>
    <t>VISTA/24-25/05/00130</t>
  </si>
  <si>
    <t>96de0901-00a4-4065-9724-f9c3d04d2014</t>
  </si>
  <si>
    <t>7b516aad-6c66-4a5f-a45f-e526172b0a0c</t>
  </si>
  <si>
    <t>VISTA/24-25/01/00007</t>
  </si>
  <si>
    <t>7b72ea41-1d54-4d6a-a2e0-fa544e80decd</t>
  </si>
  <si>
    <t>VISTA/25-26/04/00070</t>
  </si>
  <si>
    <t>7b81cb86-9a39-498a-86f0-259c23102f14</t>
  </si>
  <si>
    <t>9642c1f8-d11f-f110-37b7-9bbe04c84bad</t>
  </si>
  <si>
    <t>VISTA/25-26/08/00115</t>
  </si>
  <si>
    <t>92255795-d08a-477d-b997-687f071d6358</t>
  </si>
  <si>
    <t>7b91fb9b-f48d-4fde-a0f6-9a03ffd0770e</t>
  </si>
  <si>
    <t>VISTA/23-24/08/00058</t>
  </si>
  <si>
    <t>7bd393f1-51cc-478f-b530-45ca017bbb97</t>
  </si>
  <si>
    <t>2030f84c-59a8-b777-417a-20c355e3c18b</t>
  </si>
  <si>
    <t>VISTA/24-25/04/00127</t>
  </si>
  <si>
    <t>db626b75-298b-43e0-aa14-5e1f48730fea</t>
  </si>
  <si>
    <t>7be46656-532f-468a-8baa-3b7f4c8b3e85</t>
  </si>
  <si>
    <t>VISTA/23-24/10/00133</t>
  </si>
  <si>
    <t>fa2e4c16-29fa-4e0c-a664-36ae14e6cc80</t>
  </si>
  <si>
    <t>7be9a4f8-eaee-4102-80ca-bc44903087a3</t>
  </si>
  <si>
    <t>VISTA/23-24/05/00120</t>
  </si>
  <si>
    <t>7bec225a-bd2c-4f62-8e25-c5f7bae75fc6</t>
  </si>
  <si>
    <t>VISTA/24-25/06/00125</t>
  </si>
  <si>
    <t>7bf86229-2804-4bae-b134-24b54ca8a01e</t>
  </si>
  <si>
    <t>VISTA/25-26/12/00133</t>
  </si>
  <si>
    <t>7c0e51d9-a4a3-402c-aeae-1499e532c710</t>
  </si>
  <si>
    <t>VISTA/24-25/02/00016</t>
  </si>
  <si>
    <t>7c1cc025-74a4-4c8a-b72c-e43bcdd21ef5</t>
  </si>
  <si>
    <t>VISTA/25-26/10/00003</t>
  </si>
  <si>
    <t>7c2bf360-2185-4074-bddd-d4266525737d</t>
  </si>
  <si>
    <t>VISTA/24-25/08/00072</t>
  </si>
  <si>
    <t>7c2eef20-53f8-4b76-af87-aa09315a2336</t>
  </si>
  <si>
    <t>VISTA/23-24/07/00012</t>
  </si>
  <si>
    <t>7c5187f9-3823-4bba-b27b-9c5c6b6d79cc</t>
  </si>
  <si>
    <t>VISTA/25-26/07/00048</t>
  </si>
  <si>
    <t>7c5a477d-26b1-47ab-b68b-f26c41ce547d</t>
  </si>
  <si>
    <t>VISTA/25-26/09/00003</t>
  </si>
  <si>
    <t>7c5d58fd-1204-497c-9279-2e94395d29d9</t>
  </si>
  <si>
    <t>VISTA/25-26/05/00067</t>
  </si>
  <si>
    <t>7c60d680-0a24-42ae-bf43-133f5fd73fe0</t>
  </si>
  <si>
    <t>VISTA/23-24/07/00029</t>
  </si>
  <si>
    <t>7c654310-1912-4ad2-9d41-46cb1e47e1bc</t>
  </si>
  <si>
    <t>1a3b6c74-26e1-7124-0b5c-7f783d71624d</t>
  </si>
  <si>
    <t>VISTA/25-26/01/00102</t>
  </si>
  <si>
    <t>3aaba622-f423-48be-b5c5-5516fd1498a3</t>
  </si>
  <si>
    <t>7c69dddb-4dff-4e0a-8097-84942790cf10</t>
  </si>
  <si>
    <t>VISTA/25-26/04/00091</t>
  </si>
  <si>
    <t>7c85f645-4c34-45cd-a557-c230e87a39d9</t>
  </si>
  <si>
    <t>VISTA/24-25/12/00099</t>
  </si>
  <si>
    <t>7c89ff3b-8297-42e5-ad5a-a869f6c03f2c</t>
  </si>
  <si>
    <t>VISTA/24-25/02/00160</t>
  </si>
  <si>
    <t>7c8e331f-341f-4dc4-9460-494baeb43c54</t>
  </si>
  <si>
    <t>VISTA/25-26/10/00179</t>
  </si>
  <si>
    <t>7c921d7d-356f-45d4-9618-114d9c0f7552</t>
  </si>
  <si>
    <t>VISTA/25-26/01/00169</t>
  </si>
  <si>
    <t>7c936776-512c-4723-afe0-96ae3da4e07a</t>
  </si>
  <si>
    <t>VISTA/25-26/01/00071</t>
  </si>
  <si>
    <t>7c98cee9-7b01-488f-afe3-69a0feb96225</t>
  </si>
  <si>
    <t>VISTA/25-26/02/00096</t>
  </si>
  <si>
    <t>7ca4b737-f796-479e-995e-260a959d1de1</t>
  </si>
  <si>
    <t>VISTA/24-25/12/00020</t>
  </si>
  <si>
    <t>7ca7e8a4-47a6-4fd2-8c76-8d7c88653a6f</t>
  </si>
  <si>
    <t>VISTA/25-26/08/00145</t>
  </si>
  <si>
    <t>7cb129c0-3b28-418f-bd72-bb074c04061f</t>
  </si>
  <si>
    <t>VISTA/25-26/05/00015</t>
  </si>
  <si>
    <t>7cb606d2-ec23-4e07-ac35-8f1fc32df0ab</t>
  </si>
  <si>
    <t>VISTA/25-26/08/00016</t>
  </si>
  <si>
    <t>7cc072ff-306f-4479-a82d-7e3a2c398ec2</t>
  </si>
  <si>
    <t>VISTA/24-25/09/00168</t>
  </si>
  <si>
    <t>7cfcd3ba-6503-4e9e-badc-ace006c2e4dd</t>
  </si>
  <si>
    <t>VISTA/24-25/05/00143</t>
  </si>
  <si>
    <t>7d07c71e-9c88-4db1-bddb-de4a340cf423</t>
  </si>
  <si>
    <t>VISTA/23-24/03/00092</t>
  </si>
  <si>
    <t>7d0de5a8-692e-4cc8-b541-4788f83b92a4</t>
  </si>
  <si>
    <t>VISTA/25-26/02/00112</t>
  </si>
  <si>
    <t>91790eb8-6491-6d23-ef11-754f8866657b</t>
  </si>
  <si>
    <t>f3b12da2-fde0-498a-b9eb-624b7e5c5d22</t>
  </si>
  <si>
    <t>7d234e81-8879-44dd-b4de-81bd7c7f12f5</t>
  </si>
  <si>
    <t>VISTA/24-25/04/00004</t>
  </si>
  <si>
    <t>7d240e6f-9616-4dbe-b15b-023702f41218</t>
  </si>
  <si>
    <t>VISTA/25-26/11/00130</t>
  </si>
  <si>
    <t>7d2ee5c2-ec81-4d8a-907f-d8920fa37824</t>
  </si>
  <si>
    <t>VISTA/23-24/11/00079</t>
  </si>
  <si>
    <t>7d34b967-12eb-442f-8f46-926e7d24947e</t>
  </si>
  <si>
    <t>VISTA/25-26/05/00170</t>
  </si>
  <si>
    <t>7d3502b0-a2a1-42ad-a356-a92c554e2cf9</t>
  </si>
  <si>
    <t>VISTA/25-26/01/00085</t>
  </si>
  <si>
    <t>7d376ece-5343-4634-8611-4c19a4e573a4</t>
  </si>
  <si>
    <t>VISTA/23-24/09/00076</t>
  </si>
  <si>
    <t>7d496402-e957-4c59-a327-725ace4ce7c3</t>
  </si>
  <si>
    <t>VISTA/23-24/10/00018</t>
  </si>
  <si>
    <t>7d4b435f-05e7-4e6a-912f-16385b3b96a6</t>
  </si>
  <si>
    <t>VISTA/24-25/08/00166</t>
  </si>
  <si>
    <t>7d50d8be-4230-4d23-a561-a269793f90c1</t>
  </si>
  <si>
    <t>VISTA/24-25/01/00153</t>
  </si>
  <si>
    <t>7d831420-bc49-44a7-81e4-99d6a691bb78</t>
  </si>
  <si>
    <t>c3c77367-5f51-f7a7-e667-0e3480f53751</t>
  </si>
  <si>
    <t>VISTA/25-26/01/00167</t>
  </si>
  <si>
    <t>1d2dab29-e24f-4dd8-adeb-4c7b2bd792e0</t>
  </si>
  <si>
    <t>7d83bf95-0fb0-4e9f-9854-81ccc88d85ba</t>
  </si>
  <si>
    <t>VISTA/25-26/10/00023</t>
  </si>
  <si>
    <t>7d84d88c-9ca8-4f45-9045-6cbef79496c8</t>
  </si>
  <si>
    <t>VISTA/23-24/02/00081</t>
  </si>
  <si>
    <t>7d96ab84-fb2d-4e3c-94bc-e944ac462e75</t>
  </si>
  <si>
    <t>VISTA/25-26/09/00059</t>
  </si>
  <si>
    <t>7da2e785-646c-4ae3-b6fc-8fb257a23fb0</t>
  </si>
  <si>
    <t>VISTA/25-26/01/00067</t>
  </si>
  <si>
    <t>7db0adfa-40c0-4463-adf0-bb792e9266cf</t>
  </si>
  <si>
    <t>VISTA/25-26/06/00097</t>
  </si>
  <si>
    <t>7db4a685-f6a1-4c8a-9fb4-68064fcf40b7</t>
  </si>
  <si>
    <t>VISTA/25-26/07/00071</t>
  </si>
  <si>
    <t>7db4b3e6-0506-4fa6-a7a8-c94063138619</t>
  </si>
  <si>
    <t>VISTA/24-25/05/00013</t>
  </si>
  <si>
    <t>7db5c05f-e5b2-43b3-8440-ccb330e26ce0</t>
  </si>
  <si>
    <t>VISTA/24-25/11/00125</t>
  </si>
  <si>
    <t>7dc2c57f-90da-49b9-9c03-caf7d181a111</t>
  </si>
  <si>
    <t>VISTA/24-25/01/00029</t>
  </si>
  <si>
    <t>7dca76cf-68d7-4b2f-b643-bd3f6d7cd19d</t>
  </si>
  <si>
    <t>VISTA/23-24/03/00111</t>
  </si>
  <si>
    <t>7dcc81d0-aced-47a2-a43d-e8d292c6cf14</t>
  </si>
  <si>
    <t>9fb85705-b4f4-4da4-29f3-baa1722dc8e3</t>
  </si>
  <si>
    <t>VISTA/24-25/10/00028</t>
  </si>
  <si>
    <t>5a447dd2-fab2-4ef3-8d42-75b2c36aaa4d</t>
  </si>
  <si>
    <t>7dda0099-b0c6-4001-9644-0a22506d0edf</t>
  </si>
  <si>
    <t>VISTA/24-25/03/00023</t>
  </si>
  <si>
    <t>7de2e88c-b0ae-4bcc-9e31-307d3609649a</t>
  </si>
  <si>
    <t>VISTA/24-25/02/00157</t>
  </si>
  <si>
    <t>7de62435-013b-4cb8-8644-d08e947206eb</t>
  </si>
  <si>
    <t>VISTA/25-26/03/00074</t>
  </si>
  <si>
    <t>7dfd6773-43b4-4c2f-9f23-c8fed4311394</t>
  </si>
  <si>
    <t>VISTA/25-26/08/00140</t>
  </si>
  <si>
    <t>7e1a2427-df46-4a29-8258-53207a22e92a</t>
  </si>
  <si>
    <t>VISTA/25-26/10/00016</t>
  </si>
  <si>
    <t>7e1ec117-6107-47ed-9f17-d7e26c7d0705</t>
  </si>
  <si>
    <t>VISTA/23-24/06/00044</t>
  </si>
  <si>
    <t>7e2770c5-1296-4824-bddd-720a643734d0</t>
  </si>
  <si>
    <t>VISTA/23-24/09/00122</t>
  </si>
  <si>
    <t>7e440686-41a0-4c0e-b296-8a3de1d0b31f</t>
  </si>
  <si>
    <t>VISTA/25-26/03/00162</t>
  </si>
  <si>
    <t>7e48f2ce-6dbe-459a-84fb-edc8feff4b8c</t>
  </si>
  <si>
    <t>VISTA/25-26/03/00157</t>
  </si>
  <si>
    <t>7e4a3ae6-097f-4772-8729-1c5057c35cd0</t>
  </si>
  <si>
    <t>VISTA/23-24/04/00081</t>
  </si>
  <si>
    <t>7e4a7223-1733-4bf8-9173-af57fe6f5e89</t>
  </si>
  <si>
    <t>VISTA/23-24/09/00126</t>
  </si>
  <si>
    <t>7e4e1794-999f-422c-b060-05fe79e51199</t>
  </si>
  <si>
    <t>VISTA/23-24/03/00130</t>
  </si>
  <si>
    <t>7e515b5e-3685-4d04-a991-ba165c4bee63</t>
  </si>
  <si>
    <t>VISTA/24-25/02/00126</t>
  </si>
  <si>
    <t>7e543fc9-1dd2-4331-ba57-17ecbfdb04a0</t>
  </si>
  <si>
    <t>VISTA/23-24/12/00084</t>
  </si>
  <si>
    <t>7e63c55d-116d-411f-912a-3db827ac8449</t>
  </si>
  <si>
    <t>VISTA/25-26/05/00010</t>
  </si>
  <si>
    <t>7e6e9046-38c6-4d84-a274-2cc980fa3785</t>
  </si>
  <si>
    <t>VISTA/25-26/09/00105</t>
  </si>
  <si>
    <t>7e6f31c9-bc2c-444e-a1c2-e4aaa437f816</t>
  </si>
  <si>
    <t>VISTA/25-26/02/00113</t>
  </si>
  <si>
    <t>7e75717a-e7a1-43b2-8d46-62bcbf4ceef0</t>
  </si>
  <si>
    <t>VISTA/25-26/02/00150</t>
  </si>
  <si>
    <t>7e7a9085-5013-40f9-88d1-c588f26c635d</t>
  </si>
  <si>
    <t>VISTA/25-26/07/00151</t>
  </si>
  <si>
    <t>7e87a52b-6210-4af3-b714-8329555d8e4d</t>
  </si>
  <si>
    <t>VISTA/25-26/06/00166</t>
  </si>
  <si>
    <t>7e882b57-760b-4ab5-a8f0-9ea80b125042</t>
  </si>
  <si>
    <t>VISTA/24-25/02/00083</t>
  </si>
  <si>
    <t>7eaf09c4-916c-445b-b9e5-6e526dc8f5c3</t>
  </si>
  <si>
    <t>VISTA/24-25/09/00160</t>
  </si>
  <si>
    <t>7ebfabf9-0652-4a02-ba94-7563badff0b0</t>
  </si>
  <si>
    <t>VISTA/24-25/11/00080</t>
  </si>
  <si>
    <t>7ec9d9f9-1ee4-47f3-9c18-b5396fefc279</t>
  </si>
  <si>
    <t>VISTA/24-25/09/00070</t>
  </si>
  <si>
    <t>7ef7fa12-4196-4820-a11a-b429dc033864</t>
  </si>
  <si>
    <t>VISTA/25-26/04/00092</t>
  </si>
  <si>
    <t>7efff376-fe6d-4f96-ad6a-115a917651e7</t>
  </si>
  <si>
    <t>VISTA/24-25/05/00131</t>
  </si>
  <si>
    <t>7f0bdd31-7482-499a-ad69-9c8e22e693e0</t>
  </si>
  <si>
    <t>VISTA/24-25/09/00040</t>
  </si>
  <si>
    <t>a55b21c2-e0cb-4c70-84fc-8a05ff0867a8</t>
  </si>
  <si>
    <t>7f131ae9-86fb-4925-9cc6-61c2a3d21054</t>
  </si>
  <si>
    <t>VISTA/23-24/07/00082</t>
  </si>
  <si>
    <t>7f14ed1b-c0d2-487b-accc-bce1e8dd2397</t>
  </si>
  <si>
    <t>VISTA/25-26/01/00146</t>
  </si>
  <si>
    <t>7f1d086a-01e7-4ed3-814b-6202341add75</t>
  </si>
  <si>
    <t>VISTA/25-26/06/00142</t>
  </si>
  <si>
    <t>7f27787a-05d6-4f27-b0a7-260398f42e56</t>
  </si>
  <si>
    <t>VISTA/24-25/11/00033</t>
  </si>
  <si>
    <t>7f365eca-fd71-4993-a219-fb5fba4417a0</t>
  </si>
  <si>
    <t>VISTA/25-26/12/00014</t>
  </si>
  <si>
    <t>7f491716-a3fb-4f81-a607-e674031cdc2d</t>
  </si>
  <si>
    <t>VISTA/24-25/03/00102</t>
  </si>
  <si>
    <t>7f4fe92c-d5ae-491d-9032-19d149b18caa</t>
  </si>
  <si>
    <t>VISTA/25-26/02/00099</t>
  </si>
  <si>
    <t>7f512d34-2f76-49a5-bf7c-6475a28803ec</t>
  </si>
  <si>
    <t>VISTA/24-25/03/00080</t>
  </si>
  <si>
    <t>7f6fb847-082d-4756-9188-5b8ae185176d</t>
  </si>
  <si>
    <t>cdc99a6c-25e6-f636-8375-da373082ebe7</t>
  </si>
  <si>
    <t>VISTA/23-24/01/00022</t>
  </si>
  <si>
    <t>b70634e5-3fe5-4b7c-b1fc-944606f31212</t>
  </si>
  <si>
    <t>7f704d1d-be32-4137-9dfb-a74506cc61d0</t>
  </si>
  <si>
    <t>VISTA/24-25/05/00071</t>
  </si>
  <si>
    <t>7f81d744-0dc4-4b08-9062-fcd35f7f10c1</t>
  </si>
  <si>
    <t>VISTA/23-24/05/00034</t>
  </si>
  <si>
    <t>7f883ddc-2422-47c9-8477-c4ea4a81d133</t>
  </si>
  <si>
    <t>VISTA/25-26/11/00048</t>
  </si>
  <si>
    <t>7f95a614-5b73-4600-ab29-0072f0567f52</t>
  </si>
  <si>
    <t>VISTA/25-26/10/00068</t>
  </si>
  <si>
    <t>7f9d2fe6-cfae-4931-bcc3-7999c9967bc7</t>
  </si>
  <si>
    <t>VISTA/23-24/11/00095</t>
  </si>
  <si>
    <t>7fa3cbc9-dce7-4fd6-8cda-ae2986aead48</t>
  </si>
  <si>
    <t>VISTA/23-24/09/00057</t>
  </si>
  <si>
    <t>7fcb6507-b328-42e0-a7a0-377c10412fd1</t>
  </si>
  <si>
    <t>91a75af3-82d0-8cf8-3aab-ecbb3f6d94e5</t>
  </si>
  <si>
    <t>VISTA/23-24/09/00105</t>
  </si>
  <si>
    <t>c8a0bd76-724f-4717-b654-3ed17e3abcb1</t>
  </si>
  <si>
    <t>7fdd7152-735f-4e2f-b328-77fc9a97bb10</t>
  </si>
  <si>
    <t>VISTA/23-24/11/00081</t>
  </si>
  <si>
    <t>7fe9f0a6-4262-44ef-9a5b-7a67ee10d5f7</t>
  </si>
  <si>
    <t>VISTA/24-25/05/00155</t>
  </si>
  <si>
    <t>7fece9ca-e35b-4087-bc5f-dd1b9ce8b6f9</t>
  </si>
  <si>
    <t>VISTA/23-24/08/00120</t>
  </si>
  <si>
    <t>7ff41047-3743-44ac-b6b2-40a676d67d3d</t>
  </si>
  <si>
    <t>VISTA/24-25/06/00137</t>
  </si>
  <si>
    <t>800972d7-1cfb-454d-9df0-f20e2ac938e9</t>
  </si>
  <si>
    <t>VISTA/24-25/03/00024</t>
  </si>
  <si>
    <t>800d1b88-e09a-48ed-92bb-56b9d4993849</t>
  </si>
  <si>
    <t>VISTA/23-24/04/00020</t>
  </si>
  <si>
    <t>801ac3e1-9945-4bef-84c8-5a73506e6c65</t>
  </si>
  <si>
    <t>VISTA/24-25/10/00045</t>
  </si>
  <si>
    <t>80210469-bab3-4036-8dee-d9786fc32b32</t>
  </si>
  <si>
    <t>VISTA/24-25/12/00074</t>
  </si>
  <si>
    <t>802267ca-a728-4691-a1ee-8b5e8a3e19af</t>
  </si>
  <si>
    <t>VISTA/25-26/09/00166</t>
  </si>
  <si>
    <t>8024c6c2-fbd9-4134-b881-620e639bc02d</t>
  </si>
  <si>
    <t>VISTA/25-26/03/00067</t>
  </si>
  <si>
    <t>8028b85a-af74-4618-9d57-e3f95f8a4f1a</t>
  </si>
  <si>
    <t>7be75b79-f4d2-a3ec-18cf-fb08513feeb7</t>
  </si>
  <si>
    <t>VISTA/25-26/09/00172</t>
  </si>
  <si>
    <t>6abcb9ba-4986-4fbc-ac9e-1c41b9a0cc13</t>
  </si>
  <si>
    <t>804e584b-87ea-48c4-bcc9-7a3c0951d972</t>
  </si>
  <si>
    <t>VISTA/25-26/07/00174</t>
  </si>
  <si>
    <t>8055a55a-f043-45a9-ae05-348d38fca5f3</t>
  </si>
  <si>
    <t>VISTA/23-24/08/00056</t>
  </si>
  <si>
    <t>805644f3-bafe-4c7e-8211-29e7bb3b53df</t>
  </si>
  <si>
    <t>VISTA/23-24/08/00047</t>
  </si>
  <si>
    <t>805c2471-0111-47f4-9642-bd04c943b7cb</t>
  </si>
  <si>
    <t>VISTA/25-26/03/00099</t>
  </si>
  <si>
    <t>8067de88-bdd6-4dc2-a603-2ba0550e58dc</t>
  </si>
  <si>
    <t>VISTA/23-24/06/00041</t>
  </si>
  <si>
    <t>8069d503-66b4-4b5f-81ea-376ac4a08327</t>
  </si>
  <si>
    <t>VISTA/25-26/09/00156</t>
  </si>
  <si>
    <t>8075280f-22f4-4d99-83ce-8820d4c0b47a</t>
  </si>
  <si>
    <t>VISTA/24-25/03/00174</t>
  </si>
  <si>
    <t>807d6bfe-4ae6-479a-b893-424dc0e33a8f</t>
  </si>
  <si>
    <t>VISTA/25-26/06/00030</t>
  </si>
  <si>
    <t>80812ecb-5108-4c01-9d9c-54b9ac1b634e</t>
  </si>
  <si>
    <t>VISTA/23-24/09/00086</t>
  </si>
  <si>
    <t>8090d341-f5ef-4a30-99b5-1f800c6e7cb8</t>
  </si>
  <si>
    <t>VISTA/23-24/08/00030</t>
  </si>
  <si>
    <t>8092be19-2570-4d18-a0bd-f14fa08780a7</t>
  </si>
  <si>
    <t>VISTA/23-24/05/00103</t>
  </si>
  <si>
    <t>80bbb440-7416-4882-b34e-f7e7cd07dae2</t>
  </si>
  <si>
    <t>VISTA/23-24/08/00025</t>
  </si>
  <si>
    <t>80bddf52-2503-459a-8521-873ad9a53406</t>
  </si>
  <si>
    <t>VISTA/25-26/12/00009</t>
  </si>
  <si>
    <t>80c2699c-1c9c-4e53-a270-3392d942982f</t>
  </si>
  <si>
    <t>VISTA/23-24/05/00087</t>
  </si>
  <si>
    <t>80cfb757-ca98-4e87-9070-adbc8a1b0f45</t>
  </si>
  <si>
    <t>VISTA/24-25/08/00178</t>
  </si>
  <si>
    <t>80d15b08-d7a0-43aa-a14b-d31a7514c472</t>
  </si>
  <si>
    <t>VISTA/24-25/12/00013</t>
  </si>
  <si>
    <t>80e349b2-ef80-4acb-9258-3b064b3f515b</t>
  </si>
  <si>
    <t>58a89a25-3c1a-7e78-6028-c325cc166631</t>
  </si>
  <si>
    <t>VISTA/24-25/04/00071</t>
  </si>
  <si>
    <t>807be581-90a6-4282-bf63-0fba98f5b1d7</t>
  </si>
  <si>
    <t>80efd58f-0436-415a-b92c-fdcd6441b732</t>
  </si>
  <si>
    <t>VISTA/25-26/08/00073</t>
  </si>
  <si>
    <t>80fd19a5-8743-4a83-add8-81e2e9ade6a2</t>
  </si>
  <si>
    <t>VISTA/24-25/06/00075</t>
  </si>
  <si>
    <t>81107675-5ffc-4b57-a92a-c69c308b3850</t>
  </si>
  <si>
    <t>VISTA/25-26/09/00117</t>
  </si>
  <si>
    <t>811a10a7-96dd-4ffe-b620-354f6c0a30d8</t>
  </si>
  <si>
    <t>VISTA/24-25/04/00132</t>
  </si>
  <si>
    <t>811bc8c3-2f86-4dbd-842f-13cf307db0ea</t>
  </si>
  <si>
    <t>VISTA/25-26/12/00035</t>
  </si>
  <si>
    <t>812096dc-a779-4ec2-9465-00e7a8c9e75f</t>
  </si>
  <si>
    <t>VISTA/24-25/07/00132</t>
  </si>
  <si>
    <t>8120b84c-d0f4-40b7-803b-d5416c9f47e4</t>
  </si>
  <si>
    <t>VISTA/24-25/02/00018</t>
  </si>
  <si>
    <t>81233e8a-e554-4f7c-971d-a584658942a1</t>
  </si>
  <si>
    <t>VISTA/25-26/10/00098</t>
  </si>
  <si>
    <t>813b7c78-d2db-4d97-8cb8-1f31b30cca46</t>
  </si>
  <si>
    <t>VISTA/25-26/09/00191</t>
  </si>
  <si>
    <t>8145aefd-a8e7-4e23-a6e5-1f9fdf5033eb</t>
  </si>
  <si>
    <t>VISTA/24-25/02/00115</t>
  </si>
  <si>
    <t>814f6e49-43f1-4007-a20e-1e383039737b</t>
  </si>
  <si>
    <t>VISTA/23-24/03/00058</t>
  </si>
  <si>
    <t>8163356f-4e1f-460a-ac3c-5bad50151afc</t>
  </si>
  <si>
    <t>72ac33cc-b9b2-9cc4-47fd-d37096c8f30d</t>
  </si>
  <si>
    <t>VISTA/25-26/12/00051</t>
  </si>
  <si>
    <t>c7f06da4-2365-433f-adc3-9f9169263644</t>
  </si>
  <si>
    <t>8174a409-9562-4c21-8d12-d3c825eea914</t>
  </si>
  <si>
    <t>VISTA/25-26/10/00078</t>
  </si>
  <si>
    <t>817cb2e7-16ee-4f73-ae77-93fb2c94e12e</t>
  </si>
  <si>
    <t>VISTA/25-26/09/00021</t>
  </si>
  <si>
    <t>817e54ac-c4da-4be2-9173-4f00081cce0a</t>
  </si>
  <si>
    <t>VISTA/23-24/06/00057</t>
  </si>
  <si>
    <t>8184cd20-0cf5-47cb-8511-0b6e8f5d419b</t>
  </si>
  <si>
    <t>VISTA/23-24/03/00043</t>
  </si>
  <si>
    <t>8196a043-fc50-4300-bff8-074bccee0f61</t>
  </si>
  <si>
    <t>VISTA/24-25/07/00142</t>
  </si>
  <si>
    <t>819bcb6d-c222-43f8-9661-42dafb21ca2b</t>
  </si>
  <si>
    <t>VISTA/24-25/11/00009</t>
  </si>
  <si>
    <t>81ca8ec7-1764-475f-be00-4167c4ce093d</t>
  </si>
  <si>
    <t>VISTA/25-26/10/00041</t>
  </si>
  <si>
    <t>81ce5225-61c3-4076-84fb-a0562dc5bc3a</t>
  </si>
  <si>
    <t>VISTA/25-26/04/00134</t>
  </si>
  <si>
    <t>81d9b615-ff61-4afc-8165-3f30e260d2a9</t>
  </si>
  <si>
    <t>VISTA/23-24/01/00027</t>
  </si>
  <si>
    <t>81e06870-0eb9-462a-b793-20d7d126b126</t>
  </si>
  <si>
    <t>VISTA/25-26/04/00002</t>
  </si>
  <si>
    <t>81ef4e3b-bbf3-4549-9ad7-838ba86d6a67</t>
  </si>
  <si>
    <t>VISTA/23-24/11/00077</t>
  </si>
  <si>
    <t>81f5c327-09f1-465d-be19-32c45d207aef</t>
  </si>
  <si>
    <t>VISTA/23-24/10/00062</t>
  </si>
  <si>
    <t>81f95384-e02b-43cc-a3b2-6c638e1f5090</t>
  </si>
  <si>
    <t>VISTA/25-26/09/00194</t>
  </si>
  <si>
    <t>8200ec3c-6b48-479d-8e34-cc4a0201c121</t>
  </si>
  <si>
    <t>VISTA/23-24/12/00080</t>
  </si>
  <si>
    <t>820ee87a-a3e2-4a93-9da4-ed0211064249</t>
  </si>
  <si>
    <t>VISTA/24-25/11/00130</t>
  </si>
  <si>
    <t>82109da3-3a54-4d97-a5b4-de3d45a78b21</t>
  </si>
  <si>
    <t>VISTA/24-25/05/00076</t>
  </si>
  <si>
    <t>82288589-d25b-4159-bfd7-a4a20db8c028</t>
  </si>
  <si>
    <t>VISTA/25-26/05/00037</t>
  </si>
  <si>
    <t>8237d3ca-6525-45d9-98c7-6978eb4f1a0d</t>
  </si>
  <si>
    <t>VISTA/24-25/04/00069</t>
  </si>
  <si>
    <t>8239949a-c753-4ccc-aa96-b6f39bcc5f5c</t>
  </si>
  <si>
    <t>VISTA/24-25/10/00135</t>
  </si>
  <si>
    <t>8253e587-49fb-4cf1-ab01-e258021c598a</t>
  </si>
  <si>
    <t>VISTA/25-26/04/00018</t>
  </si>
  <si>
    <t>825dbbbc-126c-4533-b23d-b38f04137e9a</t>
  </si>
  <si>
    <t>VISTA/23-24/03/00136</t>
  </si>
  <si>
    <t>82626bc1-ce89-4035-9f14-a1e733fbcc9f</t>
  </si>
  <si>
    <t>VISTA/24-25/02/00112</t>
  </si>
  <si>
    <t>826a45e5-1f5f-4386-ab41-6c04049b5fef</t>
  </si>
  <si>
    <t>VISTA/24-25/03/00015</t>
  </si>
  <si>
    <t>8274b317-41f0-470f-a836-b7133266b8bf</t>
  </si>
  <si>
    <t>VISTA/25-26/03/00059</t>
  </si>
  <si>
    <t>8278becc-f717-419d-b001-35a0bc1f69b7</t>
  </si>
  <si>
    <t>VISTA/23-24/07/00011</t>
  </si>
  <si>
    <t>82812886-de24-4256-a631-256a2cd84917</t>
  </si>
  <si>
    <t>VISTA/25-26/03/00051</t>
  </si>
  <si>
    <t>8281ab43-9113-407e-bdde-8d01c54f13f8</t>
  </si>
  <si>
    <t>VISTA/24-25/02/00065</t>
  </si>
  <si>
    <t>82823374-9e51-4803-a3d4-460b8671e41c</t>
  </si>
  <si>
    <t>VISTA/24-25/06/00135</t>
  </si>
  <si>
    <t>829781cf-414b-4ce3-bb04-0e08b8ada188</t>
  </si>
  <si>
    <t>VISTA/23-24/02/00065</t>
  </si>
  <si>
    <t>8297b69f-fae2-4f19-be76-d8dc61585df8</t>
  </si>
  <si>
    <t>VISTA/25-26/03/00091</t>
  </si>
  <si>
    <t>829f275a-1ad8-45fe-8e51-628b0541a8d0</t>
  </si>
  <si>
    <t>VISTA/25-26/02/00021</t>
  </si>
  <si>
    <t>82a72b11-178c-4c99-94e1-b155a9a438b2</t>
  </si>
  <si>
    <t>VISTA/24-25/09/00140</t>
  </si>
  <si>
    <t>82aa59a5-c827-4638-9c17-aba130f400bd</t>
  </si>
  <si>
    <t>VISTA/24-25/12/00024</t>
  </si>
  <si>
    <t>82b30d90-22d1-4bb9-a0ab-b230ce106cbc</t>
  </si>
  <si>
    <t>VISTA/23-24/11/00090</t>
  </si>
  <si>
    <t>82ca7bf9-9830-496c-9bf0-e5ad88320ced</t>
  </si>
  <si>
    <t>VISTA/24-25/01/00021</t>
  </si>
  <si>
    <t>82d6b07e-51d5-4882-8881-a74544516423</t>
  </si>
  <si>
    <t>VISTA/24-25/01/00087</t>
  </si>
  <si>
    <t>82e7aef7-62e8-4792-b1ab-b7aba9b8a4fc</t>
  </si>
  <si>
    <t>VISTA/25-26/10/00085</t>
  </si>
  <si>
    <t>82f1ccf6-98b1-473b-9300-f23ac06fbeb4</t>
  </si>
  <si>
    <t>VISTA/23-24/11/00046</t>
  </si>
  <si>
    <t>82f2776b-3161-406f-be9f-70aa97bbe737</t>
  </si>
  <si>
    <t>ebe28f5b-3a82-1fc6-2144-62f991d00363</t>
  </si>
  <si>
    <t>VISTA/23-24/02/00125</t>
  </si>
  <si>
    <t>d825f52c-1ed8-4a3f-a461-cb3b0015a318</t>
  </si>
  <si>
    <t>82f4dfd1-3801-483d-82f1-c59976387e16</t>
  </si>
  <si>
    <t>VISTA/25-26/02/00085</t>
  </si>
  <si>
    <t>830fa6c2-b834-4f41-86bc-8d1546cbeebe</t>
  </si>
  <si>
    <t>VISTA/25-26/05/00064</t>
  </si>
  <si>
    <t>83142da2-e03d-4829-ac50-2ec5f3f4abb7</t>
  </si>
  <si>
    <t>ee4c9007-7674-8d77-244b-b681167c945d</t>
  </si>
  <si>
    <t>VISTA/25-26/06/00082</t>
  </si>
  <si>
    <t>b874ac34-d8c8-45b0-a884-15ba141fd279</t>
  </si>
  <si>
    <t>831b9f79-e4b6-4efd-a453-75705fd78acb</t>
  </si>
  <si>
    <t>VISTA/24-25/08/00017</t>
  </si>
  <si>
    <t>8322cc13-4b94-49c9-a52b-c780653a4dd1</t>
  </si>
  <si>
    <t>43f0cf08-520b-2feb-f383-29d0259afdfd</t>
  </si>
  <si>
    <t>VISTA/24-25/07/00165</t>
  </si>
  <si>
    <t>497443c8-a345-468e-bf84-e1f127c48871</t>
  </si>
  <si>
    <t>83273add-8abc-4967-9b1e-81a711adb8d2</t>
  </si>
  <si>
    <t>VISTA/23-24/08/00071</t>
  </si>
  <si>
    <t>83410e33-2bbf-4b59-9cb2-c923f1322f91</t>
  </si>
  <si>
    <t>VISTA/23-24/08/00091</t>
  </si>
  <si>
    <t>83436142-5a07-49a6-ac37-bc83b3451313</t>
  </si>
  <si>
    <t>VISTA/25-26/08/00153</t>
  </si>
  <si>
    <t>836bfd52-cff3-49fe-8ae0-967946af5ba0</t>
  </si>
  <si>
    <t>VISTA/25-26/06/00032</t>
  </si>
  <si>
    <t>8370cb54-0e82-4ebb-b266-a52306067de8</t>
  </si>
  <si>
    <t>VISTA/24-25/03/00086</t>
  </si>
  <si>
    <t>837aa457-471b-4e60-af64-84a737337846</t>
  </si>
  <si>
    <t>VISTA/24-25/10/00127</t>
  </si>
  <si>
    <t>837c4ffe-7ffd-4fd7-8f19-fc6a4a4c9ade</t>
  </si>
  <si>
    <t>VISTA/23-24/04/00043</t>
  </si>
  <si>
    <t>837d367a-bc93-4036-81c2-28415360212e</t>
  </si>
  <si>
    <t>VISTA/23-24/12/00048</t>
  </si>
  <si>
    <t>838f43f5-7359-4046-837d-6db3506ee01c</t>
  </si>
  <si>
    <t>VISTA/23-24/05/00041</t>
  </si>
  <si>
    <t>839335bc-6b6b-4b00-8a7e-e82e6123f2b2</t>
  </si>
  <si>
    <t>VISTA/25-26/04/00124</t>
  </si>
  <si>
    <t>8395f45c-0508-4d3a-a349-82da6b9e084d</t>
  </si>
  <si>
    <t>VISTA/23-24/12/00061</t>
  </si>
  <si>
    <t>839fd569-bb8c-454a-9497-40c27b3c1df3</t>
  </si>
  <si>
    <t>VISTA/23-24/07/00068</t>
  </si>
  <si>
    <t>83a31553-7005-4b36-b82f-666f6c997a8e</t>
  </si>
  <si>
    <t>VISTA/23-24/10/00087</t>
  </si>
  <si>
    <t>83ac039b-7d30-4dd4-93b6-93591ae5e888</t>
  </si>
  <si>
    <t>VISTA/25-26/04/00037</t>
  </si>
  <si>
    <t>83ac9a2a-0e8d-47ba-b4ff-cfa847e59df1</t>
  </si>
  <si>
    <t>VISTA/23-24/09/00131</t>
  </si>
  <si>
    <t>83e7cbab-5bdf-4fac-acc9-d3008245f372</t>
  </si>
  <si>
    <t>VISTA/23-24/02/00004</t>
  </si>
  <si>
    <t>83f23cdf-d09a-4195-a823-683eee28cf7e</t>
  </si>
  <si>
    <t>VISTA/23-24/07/00067</t>
  </si>
  <si>
    <t>8415ef5b-e9c2-461e-ad75-53717c80a375</t>
  </si>
  <si>
    <t>VISTA/24-25/11/00106</t>
  </si>
  <si>
    <t>84196c1b-3192-4015-a892-f4f7049af8b8</t>
  </si>
  <si>
    <t>VISTA/25-26/08/00191</t>
  </si>
  <si>
    <t>841da068-b19d-4205-8eaa-2dcaaec7c8b7</t>
  </si>
  <si>
    <t>VISTA/25-26/02/00131</t>
  </si>
  <si>
    <t>841f08b4-721a-4cc2-8143-72bbc5a9a527</t>
  </si>
  <si>
    <t>VISTA/23-24/03/00101</t>
  </si>
  <si>
    <t>84212d6b-d9a0-4a4e-b110-03c7dac75a90</t>
  </si>
  <si>
    <t>VISTA/24-25/02/00020</t>
  </si>
  <si>
    <t>842bcc24-61e8-42aa-9b35-b64700496cde</t>
  </si>
  <si>
    <t>VISTA/24-25/11/00104</t>
  </si>
  <si>
    <t>842e5bc6-44c4-4927-9719-c98e88b419c5</t>
  </si>
  <si>
    <t>VISTA/25-26/03/00024</t>
  </si>
  <si>
    <t>842e891a-8cda-4c9e-ae09-fb7517a372d4</t>
  </si>
  <si>
    <t>VISTA/25-26/05/00128</t>
  </si>
  <si>
    <t>845fd4b3-d207-4e74-b5cb-4363c19b41d9</t>
  </si>
  <si>
    <t>VISTA/24-25/07/00080</t>
  </si>
  <si>
    <t>846b0ef8-a6ca-49ff-b644-731f945d407f</t>
  </si>
  <si>
    <t>VISTA/24-25/03/00072</t>
  </si>
  <si>
    <t>846d3bf0-9947-41ad-8fee-27e6d418a4b5</t>
  </si>
  <si>
    <t>VISTA/25-26/05/00106</t>
  </si>
  <si>
    <t>847ac056-0b4b-4aab-95a1-0e7f0c3a3a07</t>
  </si>
  <si>
    <t>VISTA/24-25/10/00080</t>
  </si>
  <si>
    <t>84800ed7-90fd-49dd-801b-bfff9b5d9825</t>
  </si>
  <si>
    <t>VISTA/25-26/05/00100</t>
  </si>
  <si>
    <t>8495befa-3156-45e4-8e47-cc2a9ad509f8</t>
  </si>
  <si>
    <t>VISTA/25-26/12/00162</t>
  </si>
  <si>
    <t>84a7afe6-e18e-401b-b025-2d795974b720</t>
  </si>
  <si>
    <t>VISTA/25-26/07/00121</t>
  </si>
  <si>
    <t>84ab0ae1-0741-4880-8152-d8dc5bcf385b</t>
  </si>
  <si>
    <t>VISTA/24-25/07/00104</t>
  </si>
  <si>
    <t>84af05a6-4754-4a10-86a4-086ad6526562</t>
  </si>
  <si>
    <t>VISTA/23-24/09/00041</t>
  </si>
  <si>
    <t>84c4b092-be72-4d91-bbf1-8d388d22a591</t>
  </si>
  <si>
    <t>VISTA/24-25/01/00088</t>
  </si>
  <si>
    <t>84d22d02-7a61-4190-8b14-b6b76b59e956</t>
  </si>
  <si>
    <t>VISTA/25-26/07/00013</t>
  </si>
  <si>
    <t>84d28c20-dfac-4e39-a001-59950aad74a5</t>
  </si>
  <si>
    <t>VISTA/25-26/07/00190</t>
  </si>
  <si>
    <t>84d86e0a-fce4-4a16-84b0-4500c6856edf</t>
  </si>
  <si>
    <t>VISTA/24-25/06/00030</t>
  </si>
  <si>
    <t>84e52580-a9e3-4142-99d1-c7399a7177cb</t>
  </si>
  <si>
    <t>VISTA/24-25/04/00063</t>
  </si>
  <si>
    <t>84f68014-4d2d-4c32-ad07-39efce02b73b</t>
  </si>
  <si>
    <t>VISTA/25-26/08/00136</t>
  </si>
  <si>
    <t>85175029-20be-494e-8535-d4a5eccc6247</t>
  </si>
  <si>
    <t>VISTA/25-26/05/00072</t>
  </si>
  <si>
    <t>85177662-2580-4be1-bd33-58cfd4ec5bb5</t>
  </si>
  <si>
    <t>VISTA/25-26/11/00083</t>
  </si>
  <si>
    <t>851bf99e-0898-4f46-a45d-870846757c56</t>
  </si>
  <si>
    <t>VISTA/25-26/04/00007</t>
  </si>
  <si>
    <t>851d857e-b74b-4726-82ad-e7bd6b6258ca</t>
  </si>
  <si>
    <t>VISTA/24-25/03/00139</t>
  </si>
  <si>
    <t>8521c12b-6a3c-4315-90f4-9f5028cb60d2</t>
  </si>
  <si>
    <t>VISTA/25-26/09/00104</t>
  </si>
  <si>
    <t>8527bda7-fa64-44da-a018-6e23e010fb23</t>
  </si>
  <si>
    <t>VISTA/24-25/08/00096</t>
  </si>
  <si>
    <t>8542c777-fac1-4fc2-9b3a-556ef2071670</t>
  </si>
  <si>
    <t>40da1241-f931-fd4a-747c-9dc5f68a8870</t>
  </si>
  <si>
    <t>VISTA/25-26/07/00139</t>
  </si>
  <si>
    <t>b6f67fc7-f321-4090-b196-9e5cb080fade</t>
  </si>
  <si>
    <t>85517d01-b348-4072-92b1-552a886e2fad</t>
  </si>
  <si>
    <t>VISTA/23-24/12/00004</t>
  </si>
  <si>
    <t>8564fddf-3348-439f-a4b7-dfaa6568cbd1</t>
  </si>
  <si>
    <t>VISTA/25-26/01/00145</t>
  </si>
  <si>
    <t>85742baa-c2cd-4983-89c1-143174c00cdf</t>
  </si>
  <si>
    <t>VISTA/24-25/03/00186</t>
  </si>
  <si>
    <t>857532d3-3c28-4977-a19c-3403bf2ebc4e</t>
  </si>
  <si>
    <t>VISTA/24-25/02/00110</t>
  </si>
  <si>
    <t>85905081-bd72-48d6-9416-ba9413a21a6c</t>
  </si>
  <si>
    <t>VISTA/23-24/03/00089</t>
  </si>
  <si>
    <t>859d5d09-735b-40a0-9e6a-20d5427c4611</t>
  </si>
  <si>
    <t>VISTA/23-24/12/00107</t>
  </si>
  <si>
    <t>85b55204-b0be-4fb3-bfcf-9cfff3448bc9</t>
  </si>
  <si>
    <t>VISTA/24-25/08/00051</t>
  </si>
  <si>
    <t>85bb977c-1412-41bf-822d-c4cd13736461</t>
  </si>
  <si>
    <t>VISTA/24-25/05/00055</t>
  </si>
  <si>
    <t>85be9e74-4e68-4032-8119-ed3a0d029076</t>
  </si>
  <si>
    <t>VISTA/23-24/09/00063</t>
  </si>
  <si>
    <t>85c7a24b-6459-438d-9387-a0793852ade2</t>
  </si>
  <si>
    <t>VISTA/24-25/08/00037</t>
  </si>
  <si>
    <t>85cccb82-ffb7-463d-b974-125e8ad71aab</t>
  </si>
  <si>
    <t>VISTA/24-25/02/00169</t>
  </si>
  <si>
    <t>85cd8a30-9d51-4944-8c50-e7d7486d38a4</t>
  </si>
  <si>
    <t>VISTA/25-26/10/00047</t>
  </si>
  <si>
    <t>85d0bdcb-a7de-4ea9-818d-e3f28b183234</t>
  </si>
  <si>
    <t>VISTA/25-26/03/00105</t>
  </si>
  <si>
    <t>85db8a47-2029-4b83-b8da-7e896d2577d5</t>
  </si>
  <si>
    <t>VISTA/25-26/08/00119</t>
  </si>
  <si>
    <t>85de73cb-26b8-43bb-b485-1151806b424a</t>
  </si>
  <si>
    <t>VISTA/25-26/07/00089</t>
  </si>
  <si>
    <t>85de80bb-4b7b-4491-a082-a9f1b4354459</t>
  </si>
  <si>
    <t>VISTA/24-25/07/00083</t>
  </si>
  <si>
    <t>3ee6b4c7-33ea-450d-bc85-cd7bdfac9d9a</t>
  </si>
  <si>
    <t>85ea649e-bf66-4f93-b474-6673e2ec3567</t>
  </si>
  <si>
    <t>VISTA/25-26/09/00110</t>
  </si>
  <si>
    <t>85ecf015-03c6-4517-9aa8-3e9f6839aca9</t>
  </si>
  <si>
    <t>VISTA/25-26/06/00014</t>
  </si>
  <si>
    <t>85f4692b-9a36-49f6-a88e-a69b80c16060</t>
  </si>
  <si>
    <t>VISTA/23-24/07/00129</t>
  </si>
  <si>
    <t>85fa72c6-7275-4154-87f0-0ce0e1e4d33b</t>
  </si>
  <si>
    <t>VISTA/23-24/06/00120</t>
  </si>
  <si>
    <t>8606298c-af56-4d14-98e3-cbc0ee161f4d</t>
  </si>
  <si>
    <t>VISTA/23-24/12/00044</t>
  </si>
  <si>
    <t>8613ca82-4961-43dd-b446-b62590e17fb0</t>
  </si>
  <si>
    <t>VISTA/24-25/08/00056</t>
  </si>
  <si>
    <t>8613f262-f529-4e54-a2a9-a55e4083e57b</t>
  </si>
  <si>
    <t>VISTA/24-25/07/00017</t>
  </si>
  <si>
    <t>86154f21-580e-41ae-a174-80bfdd5eeaaa</t>
  </si>
  <si>
    <t>VISTA/25-26/09/00016</t>
  </si>
  <si>
    <t>8619ac2e-39d2-4a64-b59f-6d077ca480b4</t>
  </si>
  <si>
    <t>VISTA/23-24/11/00023</t>
  </si>
  <si>
    <t>861b87b6-650c-4912-974e-2d8de7cd62e8</t>
  </si>
  <si>
    <t>VISTA/25-26/11/00003</t>
  </si>
  <si>
    <t>861c434f-3079-4366-aa9f-48349cd26881</t>
  </si>
  <si>
    <t>VISTA/25-26/04/00157</t>
  </si>
  <si>
    <t>8627c0a4-d22b-41c7-83a5-a75bb55056c1</t>
  </si>
  <si>
    <t>VISTA/24-25/07/00027</t>
  </si>
  <si>
    <t>862e8682-4468-47da-ae39-02067cd46403</t>
  </si>
  <si>
    <t>VISTA/25-26/11/00159</t>
  </si>
  <si>
    <t>86395cf5-3fbb-4f29-a790-18ee069f68a1</t>
  </si>
  <si>
    <t>VISTA/25-26/06/00159</t>
  </si>
  <si>
    <t>86457bea-9687-4fc9-b0f3-5f8c76f5ef97</t>
  </si>
  <si>
    <t>VISTA/23-24/07/00125</t>
  </si>
  <si>
    <t>86494bbf-72f0-4fd1-9f1a-125e9d5143be</t>
  </si>
  <si>
    <t>VISTA/24-25/12/00128</t>
  </si>
  <si>
    <t>864e4176-01a2-4880-ab99-5e280552dc69</t>
  </si>
  <si>
    <t>VISTA/24-25/04/00047</t>
  </si>
  <si>
    <t>865cad9a-3fb6-4653-b923-16a99c0b5588</t>
  </si>
  <si>
    <t>VISTA/23-24/08/00072</t>
  </si>
  <si>
    <t>86790a0a-af21-4fc7-89c0-20f5cc730b38</t>
  </si>
  <si>
    <t>VISTA/24-25/08/00177</t>
  </si>
  <si>
    <t>86794bcc-ff3c-42c1-ad5a-d29f6ae639ac</t>
  </si>
  <si>
    <t>VISTA/25-26/07/00025</t>
  </si>
  <si>
    <t>86881bf3-d46a-4124-802d-198f69d6a901</t>
  </si>
  <si>
    <t>VISTA/23-24/01/00059</t>
  </si>
  <si>
    <t>868d987e-b505-47cd-9988-aa54bf8e7883</t>
  </si>
  <si>
    <t>7b9b68d4-9d12-5e87-3823-d61bd7af09e6</t>
  </si>
  <si>
    <t>VISTA/23-24/04/00099</t>
  </si>
  <si>
    <t>07ba8f06-8bc9-4c96-94a6-f3a9a7a9a454</t>
  </si>
  <si>
    <t>86920d82-82a7-4255-85fe-de9c5341f9b6</t>
  </si>
  <si>
    <t>VISTA/25-26/01/00105</t>
  </si>
  <si>
    <t>86a8cf9e-664b-4e1c-a5bf-6ae7c62838c1</t>
  </si>
  <si>
    <t>VISTA/24-25/05/00111</t>
  </si>
  <si>
    <t>86ae3a06-0b74-4ffc-93ff-d9caaa60c165</t>
  </si>
  <si>
    <t>VISTA/25-26/06/00139</t>
  </si>
  <si>
    <t>86aed1c7-5d0b-49e7-9f90-c21bb8e9261d</t>
  </si>
  <si>
    <t>VISTA/24-25/04/00012</t>
  </si>
  <si>
    <t>86b3d03e-7d36-44c2-8917-459851ea73e5</t>
  </si>
  <si>
    <t>VISTA/24-25/10/00020</t>
  </si>
  <si>
    <t>86c0887c-fae6-4b85-9266-9bd02693ab5e</t>
  </si>
  <si>
    <t>VISTA/25-26/07/00156</t>
  </si>
  <si>
    <t>32647bde-5d58-4cec-b103-a5eeb0b73d60</t>
  </si>
  <si>
    <t>86c439d1-99ad-42f9-9120-b05d0635ba3a</t>
  </si>
  <si>
    <t>VISTA/25-26/07/00047</t>
  </si>
  <si>
    <t>86e40f4c-c9db-4f7a-8724-e7599ce0e258</t>
  </si>
  <si>
    <t>VISTA/25-26/10/00127</t>
  </si>
  <si>
    <t>86e92022-ecef-460f-9c88-a98fffce51db</t>
  </si>
  <si>
    <t>VISTA/23-24/08/00083</t>
  </si>
  <si>
    <t>86f3df68-8a0a-4454-a9db-4f5864a94a1d</t>
  </si>
  <si>
    <t>VISTA/23-24/10/00023</t>
  </si>
  <si>
    <t>86fd226b-2708-43cf-b361-7f76ced3322e</t>
  </si>
  <si>
    <t>VISTA/24-25/10/00016</t>
  </si>
  <si>
    <t>86fe6c63-7e32-4191-a971-9e7c5d0368c1</t>
  </si>
  <si>
    <t>VISTA/25-26/07/00068</t>
  </si>
  <si>
    <t>8704f527-e81b-4401-8c9b-0109ce1b445a</t>
  </si>
  <si>
    <t>VISTA/24-25/11/00045</t>
  </si>
  <si>
    <t>870e74ae-671a-4828-a564-3478d1a80564</t>
  </si>
  <si>
    <t>VISTA/24-25/12/00072</t>
  </si>
  <si>
    <t>871cf111-49b0-4944-aa10-2987972d6995</t>
  </si>
  <si>
    <t>VISTA/23-24/01/00002</t>
  </si>
  <si>
    <t>8720b7b6-8144-44cb-916a-7ec02994e435</t>
  </si>
  <si>
    <t>VISTA/25-26/08/00184</t>
  </si>
  <si>
    <t>8726f6f1-3f6e-469a-b405-faaaffc44fcc</t>
  </si>
  <si>
    <t>VISTA/23-24/07/00004</t>
  </si>
  <si>
    <t>8727f19f-fccf-4441-8f17-8d276f91721d</t>
  </si>
  <si>
    <t>VISTA/23-24/02/00063</t>
  </si>
  <si>
    <t>872b8104-73bf-4c60-acde-24c651f3fac7</t>
  </si>
  <si>
    <t>VISTA/25-26/05/00048</t>
  </si>
  <si>
    <t>873aa33b-cad1-4e8d-a3c6-22cfce893265</t>
  </si>
  <si>
    <t>1c15f311-412b-2817-f3a4-3ec5e516eaa9</t>
  </si>
  <si>
    <t>VISTA/23-24/08/00059</t>
  </si>
  <si>
    <t>cf51a976-c857-46bf-ac5c-ef936afd5069</t>
  </si>
  <si>
    <t>873effc3-1b4d-4dde-ac1b-521ee543f559</t>
  </si>
  <si>
    <t>068260fe-ff67-c96c-b5b4-1d5c207e7678</t>
  </si>
  <si>
    <t>VISTA/25-26/07/00122</t>
  </si>
  <si>
    <t>10e76d13-8eb6-450a-9558-ea32a374cd59</t>
  </si>
  <si>
    <t>8746316e-ea5c-4416-af8d-a28cd35a3ea5</t>
  </si>
  <si>
    <t>VISTA/24-25/02/00178</t>
  </si>
  <si>
    <t>87468a37-de2d-4d9e-81f2-d6e4a9b2cd42</t>
  </si>
  <si>
    <t>VISTA/25-26/05/00062</t>
  </si>
  <si>
    <t>87565ada-ee24-42a3-9741-c3acd33f573b</t>
  </si>
  <si>
    <t>VISTA/25-26/01/00077</t>
  </si>
  <si>
    <t>876ce8d1-97ea-4ff3-b61b-14bd0188d7da</t>
  </si>
  <si>
    <t>VISTA/24-25/03/00016</t>
  </si>
  <si>
    <t>87790070-e002-4357-ac06-3ba4357062f1</t>
  </si>
  <si>
    <t>VISTA/23-24/03/00051</t>
  </si>
  <si>
    <t>8785acd3-8500-4b40-b5fe-fa173bdef22f</t>
  </si>
  <si>
    <t>d77b5c1e-605d-6795-5eee-1e2f9b83e069</t>
  </si>
  <si>
    <t>c1d9a932-7c27-450f-3af9-3a818ace29ad</t>
  </si>
  <si>
    <t>VISTA/25-26/08/00081</t>
  </si>
  <si>
    <t>f6976df5-ab7b-4cb2-8ce9-e36efe843745</t>
  </si>
  <si>
    <t>878db96b-0870-48b2-9bc8-b9dba1813b71</t>
  </si>
  <si>
    <t>VISTA/25-26/12/00038</t>
  </si>
  <si>
    <t>878fab46-52ec-42b8-85aa-a45a0c55e1a2</t>
  </si>
  <si>
    <t>VISTA/23-24/06/00042</t>
  </si>
  <si>
    <t>878fe453-dfe2-467b-8725-3fc5c02292f8</t>
  </si>
  <si>
    <t>VISTA/24-25/07/00139</t>
  </si>
  <si>
    <t>87a548d4-c798-4b0e-81cb-549959487873</t>
  </si>
  <si>
    <t>VISTA/23-24/11/00108</t>
  </si>
  <si>
    <t>87a5b276-2838-40f7-ba4c-f6d4d70ece2c</t>
  </si>
  <si>
    <t>VISTA/23-24/02/00015</t>
  </si>
  <si>
    <t>87a7f92f-6145-4dfa-b5f5-f919c808a65d</t>
  </si>
  <si>
    <t>VISTA/25-26/08/00131</t>
  </si>
  <si>
    <t>87a89018-45c8-4455-966f-2fee755c90cc</t>
  </si>
  <si>
    <t>VISTA/24-25/09/00044</t>
  </si>
  <si>
    <t>87da1d5a-f04c-4959-915a-c941cd49b613</t>
  </si>
  <si>
    <t>VISTA/24-25/03/00071</t>
  </si>
  <si>
    <t>87eacc6e-387a-47eb-aefc-870f5627fd2c</t>
  </si>
  <si>
    <t>d384f850-3505-dead-9bd0-72e7764a773a</t>
  </si>
  <si>
    <t>VISTA/23-24/01/00082</t>
  </si>
  <si>
    <t>bdcf1b4b-5e3a-489d-84e6-bf0f20996e0c</t>
  </si>
  <si>
    <t>87eed5f1-3a00-4794-90e5-0de1fe83516c</t>
  </si>
  <si>
    <t>2f0cc08d-c4e2-1593-8f2c-1445f89e7f1d</t>
  </si>
  <si>
    <t>VISTA/23-24/06/00072</t>
  </si>
  <si>
    <t>602c8df1-d6ec-46d3-b843-8ccdbefca07d</t>
  </si>
  <si>
    <t>87ef88e3-6a8e-4710-9371-5a20cfef9639</t>
  </si>
  <si>
    <t>VISTA/25-26/09/00195</t>
  </si>
  <si>
    <t>880d8a0b-319a-4ac8-a33b-cb20e8b25824</t>
  </si>
  <si>
    <t>VISTA/25-26/04/00119</t>
  </si>
  <si>
    <t>88110024-47c2-4946-a4e5-0ce45276e12a</t>
  </si>
  <si>
    <t>VISTA/24-25/05/00006</t>
  </si>
  <si>
    <t>b879f071-134c-4e46-a2ab-22b003bfe8ea</t>
  </si>
  <si>
    <t>881bfc7a-83f4-4c53-b1ae-0c55a72a0ea6</t>
  </si>
  <si>
    <t>VISTA/24-25/06/00050</t>
  </si>
  <si>
    <t>881dd5a1-5046-4a89-be52-bba2d05aabf6</t>
  </si>
  <si>
    <t>VISTA/24-25/10/00158</t>
  </si>
  <si>
    <t>882f00fd-b587-43ac-baa7-07800a7c2505</t>
  </si>
  <si>
    <t>VISTA/24-25/02/00166</t>
  </si>
  <si>
    <t>8830dfdc-96f0-4333-b06e-f58c0d88fcb5</t>
  </si>
  <si>
    <t>VISTA/23-24/07/00008</t>
  </si>
  <si>
    <t>8842f596-5607-4dfe-bf65-05886f5ba965</t>
  </si>
  <si>
    <t>VISTA/25-26/10/00050</t>
  </si>
  <si>
    <t>884ca248-fd0f-4a68-ab2d-bd169297b204</t>
  </si>
  <si>
    <t>VISTA/24-25/03/00155</t>
  </si>
  <si>
    <t>8850e168-a651-478b-80fb-c7767b216c3e</t>
  </si>
  <si>
    <t>VISTA/23-24/08/00115</t>
  </si>
  <si>
    <t>8852f990-04fa-4d00-8517-2552f10fa668</t>
  </si>
  <si>
    <t>VISTA/25-26/10/00187</t>
  </si>
  <si>
    <t>8859fbf9-7258-4cb2-98d0-c236e64a3768</t>
  </si>
  <si>
    <t>VISTA/24-25/07/00091</t>
  </si>
  <si>
    <t>886c38ff-7e4f-4cd1-a8a8-ef161febcbbc</t>
  </si>
  <si>
    <t>VISTA/24-25/04/00078</t>
  </si>
  <si>
    <t>886d3b99-3638-4d2f-a49b-f255e2764122</t>
  </si>
  <si>
    <t>VISTA/25-26/01/00122</t>
  </si>
  <si>
    <t>8874e09f-a877-43a5-b735-230179b663ef</t>
  </si>
  <si>
    <t>VISTA/25-26/03/00075</t>
  </si>
  <si>
    <t>888344f4-585e-46e3-bee1-c3aaadde949a</t>
  </si>
  <si>
    <t>VISTA/23-24/08/00098</t>
  </si>
  <si>
    <t>88882360-1eea-48f4-bc98-bec941e34507</t>
  </si>
  <si>
    <t>VISTA/25-26/06/00115</t>
  </si>
  <si>
    <t>888eca6c-e91c-4812-ba14-078236805015</t>
  </si>
  <si>
    <t>VISTA/24-25/06/00171</t>
  </si>
  <si>
    <t>88b4ba59-655f-4093-808d-c40ee0f2fb5e</t>
  </si>
  <si>
    <t>VISTA/25-26/02/00125</t>
  </si>
  <si>
    <t>88b94508-52dc-4a5f-b8b3-edc0865d988a</t>
  </si>
  <si>
    <t>VISTA/23-24/07/00088</t>
  </si>
  <si>
    <t>88b94efb-020d-4444-99f8-d2817a4522cb</t>
  </si>
  <si>
    <t>VISTA/23-24/05/00036</t>
  </si>
  <si>
    <t>88b9fff6-e3a5-4a6f-8d0c-7b7c4c950db9</t>
  </si>
  <si>
    <t>VISTA/25-26/07/00188</t>
  </si>
  <si>
    <t>88d6e6dc-abd4-47e2-b932-75f3f35e683c</t>
  </si>
  <si>
    <t>VISTA/25-26/05/00087</t>
  </si>
  <si>
    <t>88e11caf-e6fd-4679-a610-b9a4671dd676</t>
  </si>
  <si>
    <t>fcf55d01-89b8-f6a7-e2d0-a30606155613</t>
  </si>
  <si>
    <t>VISTA/23-24/10/00046</t>
  </si>
  <si>
    <t>f47c8784-9c25-4a18-8dea-138937ac4e63</t>
  </si>
  <si>
    <t>88e1f9a3-f8da-4b38-8302-8966cc513f17</t>
  </si>
  <si>
    <t>VISTA/24-25/11/00017</t>
  </si>
  <si>
    <t>88e3c895-1cdb-4445-a5a2-ad103930a93a</t>
  </si>
  <si>
    <t>VISTA/24-25/02/00148</t>
  </si>
  <si>
    <t>890293e7-ea3e-44d8-b892-3a7623fc2cdb</t>
  </si>
  <si>
    <t>43774f3c-9ce6-fc78-7857-b8607c3e1966</t>
  </si>
  <si>
    <t>VISTA/25-26/02/00172</t>
  </si>
  <si>
    <t>db615118-b5d5-48fb-aa2b-90a5dc340c0f</t>
  </si>
  <si>
    <t>890d1322-69f1-4b7a-891b-9d181864f103</t>
  </si>
  <si>
    <t>VISTA/24-25/05/00011</t>
  </si>
  <si>
    <t>8910aebb-478c-4528-b112-9d3f0abd5e36</t>
  </si>
  <si>
    <t>VISTA/23-24/03/00053</t>
  </si>
  <si>
    <t>89164743-cbb4-4aa0-abdd-de3d5bd21989</t>
  </si>
  <si>
    <t>VISTA/23-24/12/00040</t>
  </si>
  <si>
    <t>89248a9d-413b-4502-88d5-c7f76b268668</t>
  </si>
  <si>
    <t>VISTA/25-26/12/00076</t>
  </si>
  <si>
    <t>8926672d-d049-4051-be93-9926392458d6</t>
  </si>
  <si>
    <t>VISTA/24-25/06/00156</t>
  </si>
  <si>
    <t>893e29ee-662c-4e9b-a0f2-1e0026b0e956</t>
  </si>
  <si>
    <t>VISTA/24-25/10/00153</t>
  </si>
  <si>
    <t>8946bbab-3bc4-4acf-9b79-fc5c4c694d18</t>
  </si>
  <si>
    <t>VISTA/25-26/12/00150</t>
  </si>
  <si>
    <t>895514d3-984d-4a0b-8fe5-bdc5201bb94d</t>
  </si>
  <si>
    <t>VISTA/23-24/12/00087</t>
  </si>
  <si>
    <t>89a31c4b-f624-4cc0-a97d-4ae7c3602320</t>
  </si>
  <si>
    <t>VISTA/23-24/05/00093</t>
  </si>
  <si>
    <t>89b2e68c-088a-456c-8fcb-fa62c591d16d</t>
  </si>
  <si>
    <t>VISTA/25-26/01/00027</t>
  </si>
  <si>
    <t>89b8a9a8-b631-41a3-8360-bfc404f9b760</t>
  </si>
  <si>
    <t>VISTA/25-26/12/00097</t>
  </si>
  <si>
    <t>89cc93b4-6831-4dae-af53-5ed98ded7eb4</t>
  </si>
  <si>
    <t>VISTA/25-26/06/00008</t>
  </si>
  <si>
    <t>89cd092e-5fe7-4439-8124-81a6db5932ac</t>
  </si>
  <si>
    <t>VISTA/23-24/08/00075</t>
  </si>
  <si>
    <t>89db1cd4-5774-4e8f-bc06-1fd7d924b511</t>
  </si>
  <si>
    <t>VISTA/24-25/06/00020</t>
  </si>
  <si>
    <t>89df3a3e-7d18-49eb-b4b4-af3c2b64e15f</t>
  </si>
  <si>
    <t>VISTA/25-26/09/00186</t>
  </si>
  <si>
    <t>89e5d9fb-52c4-4677-a565-aff998a466f4</t>
  </si>
  <si>
    <t>VISTA/25-26/02/00059</t>
  </si>
  <si>
    <t>badc4f52-9209-4008-bcff-ed3cf3a3726f</t>
  </si>
  <si>
    <t>89efbca3-64d7-4bc4-80a2-39ea42cdeaad</t>
  </si>
  <si>
    <t>VISTA/23-24/12/00085</t>
  </si>
  <si>
    <t>8a2b4bd3-81c3-4726-9b1e-7408a6154267</t>
  </si>
  <si>
    <t>8e39a9bd-3317-b2a6-22a6-16fa4cab9632</t>
  </si>
  <si>
    <t>VISTA/24-25/12/00084</t>
  </si>
  <si>
    <t>953c914c-4d92-4ca0-91cf-69a5a15edbe9</t>
  </si>
  <si>
    <t>8a30b227-e216-4db2-bdd9-8709270bc471</t>
  </si>
  <si>
    <t>VISTA/24-25/09/00045</t>
  </si>
  <si>
    <t>8a3e2746-1930-42b2-acec-b7572686dd9c</t>
  </si>
  <si>
    <t>VISTA/23-24/10/00115</t>
  </si>
  <si>
    <t>8a6aec84-7ed5-451e-b52d-a64c3cb9abc8</t>
  </si>
  <si>
    <t>VISTA/24-25/09/00027</t>
  </si>
  <si>
    <t>8a6e9752-be0b-4ff1-95ec-8f9828fa6f64</t>
  </si>
  <si>
    <t>VISTA/25-26/07/00096</t>
  </si>
  <si>
    <t>8a7433aa-9cd9-43fb-aeaf-e2e97e5ab5d2</t>
  </si>
  <si>
    <t>VISTA/24-25/08/00099</t>
  </si>
  <si>
    <t>8a743969-c9a2-4693-a497-521bb7c8f1a2</t>
  </si>
  <si>
    <t>VISTA/24-25/09/00031</t>
  </si>
  <si>
    <t>8a750c99-f56b-4927-99c9-537e4f13bf26</t>
  </si>
  <si>
    <t>VISTA/24-25/08/00022</t>
  </si>
  <si>
    <t>8a7e6161-206a-4b52-ba39-d26533ba2e3b</t>
  </si>
  <si>
    <t>VISTA/24-25/12/00022</t>
  </si>
  <si>
    <t>8a824e2a-df70-4927-ac14-4c22187b7b18</t>
  </si>
  <si>
    <t>VISTA/25-26/10/00007</t>
  </si>
  <si>
    <t>8a829378-5cdd-4b7e-9c99-e8ef70276774</t>
  </si>
  <si>
    <t>VISTA/25-26/02/00081</t>
  </si>
  <si>
    <t>8a8c9092-e309-4a20-82f3-ff2abffedc9f</t>
  </si>
  <si>
    <t>VISTA/23-24/04/00072</t>
  </si>
  <si>
    <t>8a967615-dfc1-4df2-9abc-7a5e5a060912</t>
  </si>
  <si>
    <t>VISTA/23-24/02/00030</t>
  </si>
  <si>
    <t>8a9ea091-a3ed-41e7-b215-87d58dc7086b</t>
  </si>
  <si>
    <t>VISTA/25-26/09/00060</t>
  </si>
  <si>
    <t>8a9ff5d9-db2f-442b-84d0-0abd4a20d2b8</t>
  </si>
  <si>
    <t>VISTA/24-25/02/00103</t>
  </si>
  <si>
    <t>8ac3fee3-8b6f-45cc-9a1b-2e84f79a686a</t>
  </si>
  <si>
    <t>VISTA/24-25/07/00070</t>
  </si>
  <si>
    <t>8ace8f4d-b5a0-4101-a2c0-859bae124961</t>
  </si>
  <si>
    <t>VISTA/24-25/10/00012</t>
  </si>
  <si>
    <t>8ad63b7f-3f19-477b-9a83-043416a4c32c</t>
  </si>
  <si>
    <t>VISTA/24-25/08/00066</t>
  </si>
  <si>
    <t>8ad7fb6a-524f-4cd8-9a10-527a3b79e6b7</t>
  </si>
  <si>
    <t>VISTA/24-25/12/00082</t>
  </si>
  <si>
    <t>8b1186b4-7f62-470b-9708-11b51238fe32</t>
  </si>
  <si>
    <t>af0857ce-ea3c-abc6-df15-e8115d91ce57</t>
  </si>
  <si>
    <t>VISTA/24-25/06/00001</t>
  </si>
  <si>
    <t>2ea9ab1e-4840-4daa-a94f-d1168cb43650</t>
  </si>
  <si>
    <t>8b215a93-ab0a-4012-9390-293ef45136b8</t>
  </si>
  <si>
    <t>VISTA/24-25/03/00104</t>
  </si>
  <si>
    <t>8b374a5e-5c48-4fbe-a67e-16bb509d6e06</t>
  </si>
  <si>
    <t>VISTA/24-25/08/00173</t>
  </si>
  <si>
    <t>8b3d70db-0820-4261-9596-b05cbd358b26</t>
  </si>
  <si>
    <t>VISTA/23-24/04/00056</t>
  </si>
  <si>
    <t>8b40f67a-7f26-4497-bd3d-da3c530bb872</t>
  </si>
  <si>
    <t>VISTA/23-24/07/00017</t>
  </si>
  <si>
    <t>2a692520-8541-4a63-93c2-c357184d705c</t>
  </si>
  <si>
    <t>8b4867ec-2097-4d73-8cfa-5f01be05732d</t>
  </si>
  <si>
    <t>VISTA/24-25/05/00069</t>
  </si>
  <si>
    <t>8b4f793a-ac86-480f-9d5e-7b26d840a2dd</t>
  </si>
  <si>
    <t>VISTA/23-24/06/00104</t>
  </si>
  <si>
    <t>8b5bbb30-4fc2-4b1a-986d-2915ca59e6ea</t>
  </si>
  <si>
    <t>VISTA/24-25/12/00146</t>
  </si>
  <si>
    <t>8b5c400a-203b-443a-a83c-9b2a35fb7e4a</t>
  </si>
  <si>
    <t>VISTA/24-25/01/00067</t>
  </si>
  <si>
    <t>8b5eb2e9-8ff7-465c-ae36-fe6921d25237</t>
  </si>
  <si>
    <t>VISTA/25-26/11/00062</t>
  </si>
  <si>
    <t>8b71dcfe-7195-4df5-95aa-ebae92f7795b</t>
  </si>
  <si>
    <t>VISTA/24-25/07/00014</t>
  </si>
  <si>
    <t>8bb059b2-d593-42ca-a915-9cf8062f891c</t>
  </si>
  <si>
    <t>VISTA/24-25/02/00067</t>
  </si>
  <si>
    <t>8bb2ba32-1737-4485-9464-68dbd9c58643</t>
  </si>
  <si>
    <t>VISTA/23-24/05/00033</t>
  </si>
  <si>
    <t>8bb80d2e-283d-45dd-8031-732fd4b3cf1c</t>
  </si>
  <si>
    <t>VISTA/24-25/09/00147</t>
  </si>
  <si>
    <t>8bbf40b2-7d7a-40f5-a907-b4888ccf017e</t>
  </si>
  <si>
    <t>VISTA/25-26/11/00044</t>
  </si>
  <si>
    <t>8bbf955c-6768-4452-81ed-18369dceb717</t>
  </si>
  <si>
    <t>VISTA/23-24/07/00005</t>
  </si>
  <si>
    <t>8bc91ee3-74cb-4c85-aae6-d2d1b0229f82</t>
  </si>
  <si>
    <t>VISTA/24-25/11/00111</t>
  </si>
  <si>
    <t>8bed9b95-b325-4115-b03e-c2097687a22c</t>
  </si>
  <si>
    <t>VISTA/25-26/08/00174</t>
  </si>
  <si>
    <t>8bf527fc-05f9-424d-b492-02ff8f937987</t>
  </si>
  <si>
    <t>VISTA/24-25/05/00106</t>
  </si>
  <si>
    <t>8bf9369a-758c-476f-937e-8b601fc2462d</t>
  </si>
  <si>
    <t>VISTA/25-26/04/00096</t>
  </si>
  <si>
    <t>8bfe5a38-dbad-4e44-a567-13297d6b65cc</t>
  </si>
  <si>
    <t>VISTA/25-26/04/00127</t>
  </si>
  <si>
    <t>8c09d356-9674-4371-a42c-6f51a24f005e</t>
  </si>
  <si>
    <t>VISTA/24-25/04/00076</t>
  </si>
  <si>
    <t>8c0a2d19-ccc4-4ff5-9a88-4d6d34bb3f11</t>
  </si>
  <si>
    <t>VISTA/24-25/07/00164</t>
  </si>
  <si>
    <t>8c145f5f-a837-468d-a407-81894d5ac931</t>
  </si>
  <si>
    <t>VISTA/25-26/01/00117</t>
  </si>
  <si>
    <t>8c3a30da-2b31-4486-b2e7-195d810b8bb5</t>
  </si>
  <si>
    <t>VISTA/25-26/02/00025</t>
  </si>
  <si>
    <t>8c648705-8e6d-47b6-8b3e-a67c92f56cd0</t>
  </si>
  <si>
    <t>VISTA/25-26/09/00119</t>
  </si>
  <si>
    <t>8c6f997f-38b9-4154-8602-abfce94050fd</t>
  </si>
  <si>
    <t>VISTA/25-26/04/00152</t>
  </si>
  <si>
    <t>8c8022fe-bddf-44f4-99f4-548369375ca1</t>
  </si>
  <si>
    <t>VISTA/24-25/01/00099</t>
  </si>
  <si>
    <t>8c87e3c8-baf1-481f-83c9-da5002c36463</t>
  </si>
  <si>
    <t>VISTA/25-26/09/00083</t>
  </si>
  <si>
    <t>8c8b3989-ad89-4b87-9b2c-4ae8cf5fa8df</t>
  </si>
  <si>
    <t>VISTA/23-24/01/00047</t>
  </si>
  <si>
    <t>8c911bc1-50fc-4f9d-9569-46a1e1127c3d</t>
  </si>
  <si>
    <t>VISTA/25-26/08/00146</t>
  </si>
  <si>
    <t>8cab57c6-1a3b-47e5-8574-398c02fea8ae</t>
  </si>
  <si>
    <t>VISTA/25-26/01/00007</t>
  </si>
  <si>
    <t>8caba7eb-0aa6-4dff-9385-067a30883e37</t>
  </si>
  <si>
    <t>VISTA/24-25/06/00063</t>
  </si>
  <si>
    <t>8cac93d5-5abd-40fe-8be0-bf1660afd5bb</t>
  </si>
  <si>
    <t>52e65602-2418-fbcc-b439-fc42066eb1d6</t>
  </si>
  <si>
    <t>VISTA/23-24/03/00094</t>
  </si>
  <si>
    <t>95d4bd20-0e15-4d41-8379-da5ea7d3153b</t>
  </si>
  <si>
    <t>8cb19b82-39df-4856-ac69-fece117ff305</t>
  </si>
  <si>
    <t>VISTA/23-24/07/00033</t>
  </si>
  <si>
    <t>8cb9e6e7-cb03-4d1b-b8c8-45f6657f5541</t>
  </si>
  <si>
    <t>VISTA/25-26/10/00017</t>
  </si>
  <si>
    <t>8cbaf0c6-8120-42af-933e-96aa01c7fe87</t>
  </si>
  <si>
    <t>VISTA/24-25/12/00010</t>
  </si>
  <si>
    <t>8cc1d30c-441c-40e9-a7d5-5946d5c6e8cc</t>
  </si>
  <si>
    <t>VISTA/25-26/04/00085</t>
  </si>
  <si>
    <t>8cd1fc04-7570-48ce-a826-17dc4298cfab</t>
  </si>
  <si>
    <t>VISTA/23-24/06/00048</t>
  </si>
  <si>
    <t>8cd45aa0-ee91-40a8-9ce0-4987f77cd498</t>
  </si>
  <si>
    <t>VISTA/23-24/05/00062</t>
  </si>
  <si>
    <t>8ceb40d9-3e5e-4e93-87ff-e0527e4c8679</t>
  </si>
  <si>
    <t>VISTA/25-26/12/00099</t>
  </si>
  <si>
    <t>8cebbd2f-753d-4491-8593-be5afb729976</t>
  </si>
  <si>
    <t>VISTA/24-25/05/00025</t>
  </si>
  <si>
    <t>8cf82447-02e4-47fe-a5db-b623ad000872</t>
  </si>
  <si>
    <t>VISTA/25-26/09/00102</t>
  </si>
  <si>
    <t>8d00669b-436e-47f1-92f5-483aa3376877</t>
  </si>
  <si>
    <t>VISTA/25-26/09/00164</t>
  </si>
  <si>
    <t>8d19ecb3-4311-43f9-b0dd-55fd6a343545</t>
  </si>
  <si>
    <t>VISTA/23-24/03/00105</t>
  </si>
  <si>
    <t>8d1c3891-6f79-45f6-bdb2-287cdc89347b</t>
  </si>
  <si>
    <t>VISTA/24-25/03/00173</t>
  </si>
  <si>
    <t>8d32e2d2-d5dc-4370-a578-9a97100223fd</t>
  </si>
  <si>
    <t>VISTA/23-24/05/00025</t>
  </si>
  <si>
    <t>8d3c3358-f837-4593-b34a-1c3bcf07c510</t>
  </si>
  <si>
    <t>VISTA/25-26/11/00026</t>
  </si>
  <si>
    <t>8d4fd4bd-0693-4ea6-a9f6-1cdd5cc2a06a</t>
  </si>
  <si>
    <t>VISTA/23-24/08/00126</t>
  </si>
  <si>
    <t>8d622266-63fb-47b3-9b49-cb85a9fc65ea</t>
  </si>
  <si>
    <t>VISTA/24-25/12/00014</t>
  </si>
  <si>
    <t>8d6bdef3-3931-4533-8133-ce97c5ed9dca</t>
  </si>
  <si>
    <t>VISTA/25-26/09/00112</t>
  </si>
  <si>
    <t>8d6d3ab0-484f-43a7-873d-03f1ef772d28</t>
  </si>
  <si>
    <t>VISTA/25-26/06/00052</t>
  </si>
  <si>
    <t>8d7108c8-9d4c-496e-95a9-3d595968fa1e</t>
  </si>
  <si>
    <t>VISTA/25-26/05/00024</t>
  </si>
  <si>
    <t>8d725016-ca55-48c0-a707-38c7cc2315d3</t>
  </si>
  <si>
    <t>VISTA/23-24/06/00099</t>
  </si>
  <si>
    <t>f24ddb36-278f-4418-9814-af5c8a7d8159</t>
  </si>
  <si>
    <t>8d772692-3acf-466b-ac06-a4143464e1c9</t>
  </si>
  <si>
    <t>VISTA/23-24/09/00100</t>
  </si>
  <si>
    <t>8d7fefa8-98e9-452e-baea-f693a8f6dc79</t>
  </si>
  <si>
    <t>VISTA/24-25/01/00103</t>
  </si>
  <si>
    <t>8d81fbfa-0d43-4af3-9214-7e44cf721425</t>
  </si>
  <si>
    <t>VISTA/25-26/08/00164</t>
  </si>
  <si>
    <t>8d84b9e3-fea6-48c9-a948-a3caa118427c</t>
  </si>
  <si>
    <t>VISTA/24-25/07/00152</t>
  </si>
  <si>
    <t>8d85e147-042d-43a1-a21e-7ec0771f118d</t>
  </si>
  <si>
    <t>06410f6f-092c-1bfd-adad-83e726569b01</t>
  </si>
  <si>
    <t>VISTA/23-24/07/00086</t>
  </si>
  <si>
    <t>a3211f6f-c8e9-4a53-84a7-f4b4e3680084</t>
  </si>
  <si>
    <t>8da01f0c-be90-4507-a366-807e4604b6cd</t>
  </si>
  <si>
    <t>VISTA/25-26/01/00043</t>
  </si>
  <si>
    <t>8daba67e-b1d3-43e5-850c-b20acbf83f57</t>
  </si>
  <si>
    <t>VISTA/23-24/07/00048</t>
  </si>
  <si>
    <t>8db72286-4121-4603-ba0e-a09b1797f759</t>
  </si>
  <si>
    <t>VISTA/25-26/07/00027</t>
  </si>
  <si>
    <t>8dbfd7e3-ae39-4de6-bb66-db3eabc85fca</t>
  </si>
  <si>
    <t>VISTA/25-26/02/00098</t>
  </si>
  <si>
    <t>8dcfef9f-d518-4bd4-9bc4-69b35f5faa66</t>
  </si>
  <si>
    <t>VISTA/23-24/05/00045</t>
  </si>
  <si>
    <t>8ddaccd3-22fc-43f8-a58f-bb3ff6d286b1</t>
  </si>
  <si>
    <t>VISTA/25-26/11/00032</t>
  </si>
  <si>
    <t>8ddfd68c-bc8a-4ca6-8608-2655bf908398</t>
  </si>
  <si>
    <t>f16a668c-ea8a-b26d-9dff-4da3c53fccc7</t>
  </si>
  <si>
    <t>VISTA/25-26/03/00127</t>
  </si>
  <si>
    <t>1b2b14f1-f84a-404b-8ef1-fec032dd447f</t>
  </si>
  <si>
    <t>8ddfed56-8602-4982-810f-797bec1385f1</t>
  </si>
  <si>
    <t>VISTA/24-25/05/00022</t>
  </si>
  <si>
    <t>8deac298-e6a6-4a85-a1b3-07d5849edcd3</t>
  </si>
  <si>
    <t>VISTA/25-26/02/00043</t>
  </si>
  <si>
    <t>8dedca60-f3d4-43a9-a9b3-5455013d0e24</t>
  </si>
  <si>
    <t>VISTA/23-24/03/00011</t>
  </si>
  <si>
    <t>8e0c2f0c-2afd-40bb-b792-428e0fb915e4</t>
  </si>
  <si>
    <t>VISTA/25-26/04/00084</t>
  </si>
  <si>
    <t>8e13b0e9-f63c-4665-be6d-0491114f125f</t>
  </si>
  <si>
    <t>VISTA/23-24/09/00067</t>
  </si>
  <si>
    <t>8e2bca0d-11dd-4d19-a791-baf5409ac346</t>
  </si>
  <si>
    <t>VISTA/25-26/02/00101</t>
  </si>
  <si>
    <t>8e2d5b85-e4ec-4e5f-b4b2-122f3658a588</t>
  </si>
  <si>
    <t>VISTA/24-25/02/00089</t>
  </si>
  <si>
    <t>8e47d5de-eaf4-4c71-bde7-5a39629095aa</t>
  </si>
  <si>
    <t>VISTA/23-24/04/00067</t>
  </si>
  <si>
    <t>8e4df943-6dd5-4752-a83c-c751f0284064</t>
  </si>
  <si>
    <t>VISTA/23-24/09/00033</t>
  </si>
  <si>
    <t>8e8ae089-efaa-4449-88cd-3a0ee9c2b6d6</t>
  </si>
  <si>
    <t>VISTA/23-24/05/00124</t>
  </si>
  <si>
    <t>8e962076-d349-4ddf-b895-636e3851a3d6</t>
  </si>
  <si>
    <t>VISTA/25-26/06/00042</t>
  </si>
  <si>
    <t>8ea3ba59-8250-4713-83b0-4c283e9a82f6</t>
  </si>
  <si>
    <t>VISTA/24-25/06/00118</t>
  </si>
  <si>
    <t>8eac3c23-f966-4e3c-a789-fe1671e829c3</t>
  </si>
  <si>
    <t>VISTA/23-24/08/00143</t>
  </si>
  <si>
    <t>8ec6d886-c093-4b4c-9c59-10d78c5c0d17</t>
  </si>
  <si>
    <t>VISTA/23-24/10/00060</t>
  </si>
  <si>
    <t>8ed6b378-4a28-4e3f-81dc-3cf104aced71</t>
  </si>
  <si>
    <t>VISTA/24-25/07/00011</t>
  </si>
  <si>
    <t>8ed9ab6d-ef34-46fd-b9a7-76db2168cdb6</t>
  </si>
  <si>
    <t>VISTA/23-24/04/00035</t>
  </si>
  <si>
    <t>8ede950b-54e5-4ed3-b5d1-afac8e4ff7a6</t>
  </si>
  <si>
    <t>VISTA/25-26/05/00032</t>
  </si>
  <si>
    <t>8ee3d2b6-816e-4c2b-b905-8ab0ca1a18b8</t>
  </si>
  <si>
    <t>VISTA/24-25/12/00077</t>
  </si>
  <si>
    <t>8ef58ff4-0b23-4a03-8067-f76269a8e5cb</t>
  </si>
  <si>
    <t>VISTA/24-25/04/00029</t>
  </si>
  <si>
    <t>8ef5f7d8-f24a-44d3-a1ec-8628efb8dfba</t>
  </si>
  <si>
    <t>VISTA/23-24/11/00128</t>
  </si>
  <si>
    <t>8ef74e0a-1c44-4ce1-b731-e24bb83c032b</t>
  </si>
  <si>
    <t>VISTA/24-25/10/00156</t>
  </si>
  <si>
    <t>8efc68d0-234f-4f0e-8e53-e26325fa2a31</t>
  </si>
  <si>
    <t>VISTA/23-24/04/00105</t>
  </si>
  <si>
    <t>8effb788-83ef-481a-aee3-03e073fde9a2</t>
  </si>
  <si>
    <t>VISTA/25-26/01/00113</t>
  </si>
  <si>
    <t>8f068ed2-40df-4327-b6ec-d406b07e456a</t>
  </si>
  <si>
    <t>VISTA/24-25/10/00011</t>
  </si>
  <si>
    <t>8f1ef5cc-735c-41ce-b87b-5f0ad9fadb51</t>
  </si>
  <si>
    <t>VISTA/23-24/08/00006</t>
  </si>
  <si>
    <t>8f29f303-c7b6-41cb-a5e9-ca1e1379e712</t>
  </si>
  <si>
    <t>VISTA/24-25/03/00079</t>
  </si>
  <si>
    <t>8f435763-4ece-485f-91c3-1fe5cd3464a9</t>
  </si>
  <si>
    <t>VISTA/24-25/02/00177</t>
  </si>
  <si>
    <t>8f493d2a-535c-4274-9e2a-e0d1ce9fd132</t>
  </si>
  <si>
    <t>VISTA/24-25/09/00155</t>
  </si>
  <si>
    <t>8f4c912f-2f01-43ba-8b28-ddf9759345aa</t>
  </si>
  <si>
    <t>VISTA/23-24/07/00009</t>
  </si>
  <si>
    <t>8f5e0684-8c18-447f-bf4a-296242f707bc</t>
  </si>
  <si>
    <t>VISTA/23-24/04/00051</t>
  </si>
  <si>
    <t>8f6de2f8-86b1-4bf9-be90-7aea6b118fba</t>
  </si>
  <si>
    <t>VISTA/25-26/09/00084</t>
  </si>
  <si>
    <t>8f73f9ab-d441-4723-8297-7c39ce56af80</t>
  </si>
  <si>
    <t>VISTA/25-26/02/00001</t>
  </si>
  <si>
    <t>8f99e248-6eeb-4d4b-a8e8-65f7987b3437</t>
  </si>
  <si>
    <t>VISTA/24-25/09/00136</t>
  </si>
  <si>
    <t>8f9f76b9-81ab-4069-aefd-d5095593f42d</t>
  </si>
  <si>
    <t>VISTA/25-26/08/00083</t>
  </si>
  <si>
    <t>8fa7584f-71e9-4a90-a6c9-a17e4a592964</t>
  </si>
  <si>
    <t>VISTA/25-26/06/00144</t>
  </si>
  <si>
    <t>8fa87e0a-fbf3-47df-a252-f7a3a3e33c43</t>
  </si>
  <si>
    <t>VISTA/25-26/03/00043</t>
  </si>
  <si>
    <t>8fadb401-442d-4308-9ecf-e95cff25700f</t>
  </si>
  <si>
    <t>VISTA/25-26/12/00070</t>
  </si>
  <si>
    <t>8fbc96f5-012a-48e3-bc45-6aa5bfe92dbf</t>
  </si>
  <si>
    <t>VISTA/25-26/08/00170</t>
  </si>
  <si>
    <t>8fc399f3-57d9-4c98-b375-ed2c6b588f73</t>
  </si>
  <si>
    <t>VISTA/24-25/03/00171</t>
  </si>
  <si>
    <t>8fc55d28-8597-4774-af9a-7e7924abee4f</t>
  </si>
  <si>
    <t>VISTA/25-26/06/00195</t>
  </si>
  <si>
    <t>3bb36569-1213-4fb1-9f1f-d40883261d63</t>
  </si>
  <si>
    <t>8fe3785e-1786-4685-bd0e-3573fc2bd0d6</t>
  </si>
  <si>
    <t>VISTA/24-25/05/00065</t>
  </si>
  <si>
    <t>8fe53623-864f-4a52-973a-f48f52def4cf</t>
  </si>
  <si>
    <t>41bc3dd8-29be-a47d-e821-5e112e52cde5</t>
  </si>
  <si>
    <t>VISTA/25-26/01/00110</t>
  </si>
  <si>
    <t>d0d2708b-039b-4380-93ca-a0076ae20eb5</t>
  </si>
  <si>
    <t>8ff6c9df-1470-4f4e-8c5d-af6ed77c5923</t>
  </si>
  <si>
    <t>VISTA/25-26/05/00125</t>
  </si>
  <si>
    <t>8ff924f8-8329-47e4-86a4-33cf67d3414e</t>
  </si>
  <si>
    <t>VISTA/23-24/07/00096</t>
  </si>
  <si>
    <t>901fd075-8d85-462f-8d32-1659f9bb28b6</t>
  </si>
  <si>
    <t>VISTA/25-26/04/00068</t>
  </si>
  <si>
    <t>9022849a-4741-430a-a20a-690fce309fca</t>
  </si>
  <si>
    <t>VISTA/24-25/03/00127</t>
  </si>
  <si>
    <t>902929cc-a2f7-401e-9261-f04c85262870</t>
  </si>
  <si>
    <t>VISTA/24-25/01/00144</t>
  </si>
  <si>
    <t>9038e521-9af9-4a65-981b-935868053f5d</t>
  </si>
  <si>
    <t>VISTA/25-26/05/00131</t>
  </si>
  <si>
    <t>904070d8-3f8e-44c0-9022-f8c9a61b61c6</t>
  </si>
  <si>
    <t>38f94703-df69-ca89-4496-a89ad5a63f7c</t>
  </si>
  <si>
    <t>VISTA/24-25/04/00100</t>
  </si>
  <si>
    <t>b43f4ac3-9c75-4d81-b09f-a83bd965904e</t>
  </si>
  <si>
    <t>9046f2e4-48e6-435b-bb20-0269c164e143</t>
  </si>
  <si>
    <t>VISTA/23-24/08/00131</t>
  </si>
  <si>
    <t>9055a984-e48e-45c1-b98b-38a15cb24964</t>
  </si>
  <si>
    <t>VISTA/25-26/06/00147</t>
  </si>
  <si>
    <t>906a2e2b-6e8b-47be-adf0-4685e220205f</t>
  </si>
  <si>
    <t>VISTA/25-26/07/00008</t>
  </si>
  <si>
    <t>907bb7ed-bf9c-4149-be11-fa7cd46cef32</t>
  </si>
  <si>
    <t>VISTA/25-26/01/00166</t>
  </si>
  <si>
    <t>90822a02-6e89-4df8-bc94-12840f90d5c6</t>
  </si>
  <si>
    <t>VISTA/23-24/06/00023</t>
  </si>
  <si>
    <t>909b9d43-74e2-4b8c-bcd3-5958c3615869</t>
  </si>
  <si>
    <t>VISTA/25-26/06/00113</t>
  </si>
  <si>
    <t>90a3333b-205a-43c6-944c-c8d6162467b1</t>
  </si>
  <si>
    <t>VISTA/25-26/12/00034</t>
  </si>
  <si>
    <t>90accef2-62db-438e-a3e0-395e1d760481</t>
  </si>
  <si>
    <t>VISTA/23-24/11/00083</t>
  </si>
  <si>
    <t>90b6ed60-e356-4254-9f3d-c68a85a6e06f</t>
  </si>
  <si>
    <t>VISTA/24-25/11/00156</t>
  </si>
  <si>
    <t>90bbfefe-bf6a-4a40-852d-8f09a6f89af2</t>
  </si>
  <si>
    <t>VISTA/25-26/03/00080</t>
  </si>
  <si>
    <t>90cc362b-6f54-4199-8a22-0c296fa85c9f</t>
  </si>
  <si>
    <t>VISTA/23-24/12/00086</t>
  </si>
  <si>
    <t>90e63ace-d808-4704-b781-e207886c2aa5</t>
  </si>
  <si>
    <t>VISTA/25-26/11/00058</t>
  </si>
  <si>
    <t>90e743ad-ef85-45d8-a28b-0f4b2017ebbb</t>
  </si>
  <si>
    <t>VISTA/23-24/07/00031</t>
  </si>
  <si>
    <t>9104f554-a3f0-446e-8f3f-8f47ad508364</t>
  </si>
  <si>
    <t>VISTA/24-25/07/00085</t>
  </si>
  <si>
    <t>9113ac7c-bfd4-4e73-b2f2-0dfb322a575b</t>
  </si>
  <si>
    <t>VISTA/25-26/01/00158</t>
  </si>
  <si>
    <t>9128138d-e3a8-4831-8e2e-d6b083edad7f</t>
  </si>
  <si>
    <t>VISTA/25-26/01/00120</t>
  </si>
  <si>
    <t>912d5078-25f1-4acd-8355-0ca324d357bf</t>
  </si>
  <si>
    <t>VISTA/25-26/08/00165</t>
  </si>
  <si>
    <t>912db5f0-5982-45a4-92a3-7a85fc236768</t>
  </si>
  <si>
    <t>VISTA/24-25/02/00119</t>
  </si>
  <si>
    <t>91476035-0583-40f9-a18e-128818730e27</t>
  </si>
  <si>
    <t>VISTA/23-24/04/00089</t>
  </si>
  <si>
    <t>9154105d-4570-4c39-b4a6-cc6f8405775e</t>
  </si>
  <si>
    <t>VISTA/24-25/02/00011</t>
  </si>
  <si>
    <t>9167b7db-b119-414a-9d3d-d55b2641ffe2</t>
  </si>
  <si>
    <t>VISTA/23-24/05/00106</t>
  </si>
  <si>
    <t>9177648c-6342-49ad-ab42-989271874ad5</t>
  </si>
  <si>
    <t>VISTA/25-26/05/00104</t>
  </si>
  <si>
    <t>917aa6e0-f7df-4a23-adc0-7f5ea23441c8</t>
  </si>
  <si>
    <t>VISTA/23-24/11/00010</t>
  </si>
  <si>
    <t>917aec86-e426-4082-97a6-8c73ba36e09f</t>
  </si>
  <si>
    <t>VISTA/25-26/07/00031</t>
  </si>
  <si>
    <t>91824c85-b386-47ac-a701-bfdfd78de6f7</t>
  </si>
  <si>
    <t>VISTA/23-24/09/00116</t>
  </si>
  <si>
    <t>9186fbcc-70ee-4d66-893e-9fdcce527603</t>
  </si>
  <si>
    <t>VISTA/24-25/08/00116</t>
  </si>
  <si>
    <t>919f7fab-c992-495b-be13-bcdb01faac95</t>
  </si>
  <si>
    <t>VISTA/23-24/02/00076</t>
  </si>
  <si>
    <t>91a519ba-faf7-434b-a59c-afcf582e604c</t>
  </si>
  <si>
    <t>VISTA/25-26/12/00158</t>
  </si>
  <si>
    <t>91a58149-945a-480d-9743-fcd62b4bca80</t>
  </si>
  <si>
    <t>VISTA/25-26/11/00034</t>
  </si>
  <si>
    <t>de3fc75a-dc8c-4bfb-b959-494a94a5d287</t>
  </si>
  <si>
    <t>91ba44f9-4d20-4dc9-a8d9-2168de8a7ade</t>
  </si>
  <si>
    <t>VISTA/25-26/04/00158</t>
  </si>
  <si>
    <t>91cac894-eb51-4d6b-aca8-9c081f0c7af0</t>
  </si>
  <si>
    <t>VISTA/25-26/12/00066</t>
  </si>
  <si>
    <t>91d04ef5-ccbb-4a00-993b-826e12dc208d</t>
  </si>
  <si>
    <t>VISTA/23-24/11/00030</t>
  </si>
  <si>
    <t>91d061b0-f7b9-4716-ba6a-3551e96aac74</t>
  </si>
  <si>
    <t>VISTA/25-26/06/00135</t>
  </si>
  <si>
    <t>91d7d3cd-3a6a-4aa2-85ca-1cb9c9815b08</t>
  </si>
  <si>
    <t>VISTA/25-26/06/00029</t>
  </si>
  <si>
    <t>91e24602-f314-413c-8dcd-d72d2eb4572f</t>
  </si>
  <si>
    <t>VISTA/25-26/08/00162</t>
  </si>
  <si>
    <t>91f0fb5b-9726-4e4d-bc6f-06bcf544320e</t>
  </si>
  <si>
    <t>VISTA/24-25/05/00105</t>
  </si>
  <si>
    <t>3da3ab8f-68d6-4938-b8fd-1e3cab1a6464</t>
  </si>
  <si>
    <t>9200b66f-9677-427d-8205-17d4f0cab574</t>
  </si>
  <si>
    <t>VISTA/24-25/09/00111</t>
  </si>
  <si>
    <t>9217fb50-02df-499c-b4f1-3da34cd7a6ed</t>
  </si>
  <si>
    <t>VISTA/23-24/07/00045</t>
  </si>
  <si>
    <t>9218d0e5-a438-41ec-887e-de51d4a79b94</t>
  </si>
  <si>
    <t>VISTA/24-25/05/00026</t>
  </si>
  <si>
    <t>921ce2b8-1121-458c-8b06-51ceadfb8d98</t>
  </si>
  <si>
    <t>VISTA/25-26/03/00038</t>
  </si>
  <si>
    <t>9221ff07-213a-4cf5-a7f7-0fe052ea7cf1</t>
  </si>
  <si>
    <t>VISTA/24-25/01/00151</t>
  </si>
  <si>
    <t>922f0169-4af6-4b5d-b182-1aecaaaff014</t>
  </si>
  <si>
    <t>VISTA/23-24/12/00041</t>
  </si>
  <si>
    <t>923052da-932d-40ef-b5e9-9fbefad9eedb</t>
  </si>
  <si>
    <t>VISTA/25-26/08/00125</t>
  </si>
  <si>
    <t>9235adb3-9b57-479e-b2a0-bf71bc8c8086</t>
  </si>
  <si>
    <t>VISTA/25-26/09/00088</t>
  </si>
  <si>
    <t>923f7b92-33dd-42ae-b2d9-1aaf796d89bd</t>
  </si>
  <si>
    <t>VISTA/24-25/08/00097</t>
  </si>
  <si>
    <t>92423103-08c6-4f05-9f98-2ad26e530e3c</t>
  </si>
  <si>
    <t>VISTA/24-25/01/00097</t>
  </si>
  <si>
    <t>92471219-12f6-4b7d-97a4-d459c1b1c951</t>
  </si>
  <si>
    <t>VISTA/24-25/03/00116</t>
  </si>
  <si>
    <t>924a9029-5a86-45bb-b198-61c679804089</t>
  </si>
  <si>
    <t>VISTA/23-24/01/00092</t>
  </si>
  <si>
    <t>9252358f-2949-4407-ba66-f86b97386576</t>
  </si>
  <si>
    <t>VISTA/23-24/08/00028</t>
  </si>
  <si>
    <t>9271ebe6-2d1f-4432-b5bf-f3d160013e99</t>
  </si>
  <si>
    <t>VISTA/24-25/11/00089</t>
  </si>
  <si>
    <t>92756e80-3242-411c-8bab-f5fd4d338796</t>
  </si>
  <si>
    <t>VISTA/24-25/05/00148</t>
  </si>
  <si>
    <t>9288c655-fc99-4c1c-b3fc-4ec89fe91561</t>
  </si>
  <si>
    <t>VISTA/23-24/08/00118</t>
  </si>
  <si>
    <t>9290a2ca-3053-4702-b468-affabb84bb36</t>
  </si>
  <si>
    <t>413fa992-b668-d564-13e9-5f16a70196f2</t>
  </si>
  <si>
    <t>VISTA/24-25/08/00044</t>
  </si>
  <si>
    <t>450f401d-8436-48b4-a43d-76571ec1ee1f</t>
  </si>
  <si>
    <t>92b9864d-aa0d-4f74-9470-9381c78676a4</t>
  </si>
  <si>
    <t>VISTA/25-26/06/00050</t>
  </si>
  <si>
    <t>92db6d78-8726-45c0-bf6e-6cb6e482414f</t>
  </si>
  <si>
    <t>VISTA/25-26/12/00089</t>
  </si>
  <si>
    <t>92e4177b-c7f2-47e3-ac72-a6f4bde85bb3</t>
  </si>
  <si>
    <t>VISTA/24-25/07/00069</t>
  </si>
  <si>
    <t>92ea102a-b221-49a9-bc8c-ea2da6f495a5</t>
  </si>
  <si>
    <t>VISTA/23-24/01/00117</t>
  </si>
  <si>
    <t>92eb3e43-4d79-4629-8963-108575f89436</t>
  </si>
  <si>
    <t>VISTA/23-24/10/00034</t>
  </si>
  <si>
    <t>92eb9dc2-eaa4-4784-b026-8d2ad4e1e715</t>
  </si>
  <si>
    <t>VISTA/25-26/02/00061</t>
  </si>
  <si>
    <t>92ffeb3d-77fa-4e05-b112-93e6f1331b5f</t>
  </si>
  <si>
    <t>VISTA/24-25/01/00066</t>
  </si>
  <si>
    <t>9301f17b-cdf1-4609-8532-6a48dc5490d0</t>
  </si>
  <si>
    <t>VISTA/24-25/06/00106</t>
  </si>
  <si>
    <t>930b4ffc-1649-401c-8fde-edb4b60964fb</t>
  </si>
  <si>
    <t>VISTA/23-24/07/00121</t>
  </si>
  <si>
    <t>93227e4c-3a7d-4250-9477-47b10f0d6050</t>
  </si>
  <si>
    <t>VISTA/24-25/04/00031</t>
  </si>
  <si>
    <t>9324b826-0846-4dc7-86ab-9a6260a553ea</t>
  </si>
  <si>
    <t>VISTA/23-24/08/00060</t>
  </si>
  <si>
    <t>932ca42b-d94c-488c-8d51-520105e6e1ad</t>
  </si>
  <si>
    <t>e1b0693a-105d-db49-8722-6a8a1c87579d</t>
  </si>
  <si>
    <t>VISTA/24-25/03/00038</t>
  </si>
  <si>
    <t>811c8d66-7a3f-457b-9dcc-4f53c8671fe1</t>
  </si>
  <si>
    <t>936b2868-f4cb-4e31-a0df-6f26b80dd85f</t>
  </si>
  <si>
    <t>VISTA/25-26/03/00088</t>
  </si>
  <si>
    <t>93706e63-8ce0-40af-915b-b6340cbe78fa</t>
  </si>
  <si>
    <t>VISTA/23-24/10/00061</t>
  </si>
  <si>
    <t>9379709d-ae19-4211-a6f0-cbed6f7b3949</t>
  </si>
  <si>
    <t>VISTA/24-25/09/00057</t>
  </si>
  <si>
    <t>937aae7f-df93-4b3a-a65a-b1c2cce694ca</t>
  </si>
  <si>
    <t>VISTA/24-25/11/00013</t>
  </si>
  <si>
    <t>93a8c7d7-b9b9-4fbb-82a1-47f528b37145</t>
  </si>
  <si>
    <t>VISTA/25-26/08/00030</t>
  </si>
  <si>
    <t>93b2b715-2242-4b6c-a9df-aec0a8622071</t>
  </si>
  <si>
    <t>VISTA/23-24/12/00117</t>
  </si>
  <si>
    <t>93b53704-f6e8-4a04-be96-35991b2fa66e</t>
  </si>
  <si>
    <t>VISTA/23-24/11/00034</t>
  </si>
  <si>
    <t>93bf4930-a4e9-4982-9df3-f552ddfdc3e1</t>
  </si>
  <si>
    <t>VISTA/24-25/09/00018</t>
  </si>
  <si>
    <t>93d1a0fe-d166-4051-8b1c-beafd114f2b9</t>
  </si>
  <si>
    <t>VISTA/25-26/06/00108</t>
  </si>
  <si>
    <t>93d46dc7-b40d-43d9-a2c0-8f12e9a6ac0c</t>
  </si>
  <si>
    <t>VISTA/25-26/05/00076</t>
  </si>
  <si>
    <t>93d73e64-6f04-41b0-a6b6-c567d2526b99</t>
  </si>
  <si>
    <t>VISTA/24-25/11/00072</t>
  </si>
  <si>
    <t>93dd4628-7989-4464-8d61-331f16e2ff60</t>
  </si>
  <si>
    <t>VISTA/23-24/02/00042</t>
  </si>
  <si>
    <t>93ed2717-9654-40f6-9eab-24a828f399b8</t>
  </si>
  <si>
    <t>VISTA/25-26/01/00104</t>
  </si>
  <si>
    <t>9406dfad-8606-4066-9cfe-2a143139b298</t>
  </si>
  <si>
    <t>VISTA/23-24/12/00020</t>
  </si>
  <si>
    <t>941f08ff-291f-4817-8007-0aaed8f5dfc7</t>
  </si>
  <si>
    <t>VISTA/23-24/08/00094</t>
  </si>
  <si>
    <t>9420bc5e-1dcb-4fe9-95c8-d0c1ee477ced</t>
  </si>
  <si>
    <t>VISTA/25-26/07/00194</t>
  </si>
  <si>
    <t>9424dd88-5d0c-4faa-946d-e893e7cba881</t>
  </si>
  <si>
    <t>VISTA/23-24/12/00082</t>
  </si>
  <si>
    <t>942810f3-89b8-486a-bc25-67518013f6b6</t>
  </si>
  <si>
    <t>VISTA/24-25/07/00179</t>
  </si>
  <si>
    <t>942ad8e4-356f-4431-85c6-9cb8f042dfd6</t>
  </si>
  <si>
    <t>VISTA/25-26/09/00041</t>
  </si>
  <si>
    <t>942c2bfb-053d-4eb2-b357-3e0c453229c9</t>
  </si>
  <si>
    <t>VISTA/24-25/05/00073</t>
  </si>
  <si>
    <t>943065cb-61b9-440b-baa7-051613958110</t>
  </si>
  <si>
    <t>VISTA/24-25/03/00091</t>
  </si>
  <si>
    <t>943523cc-4424-4e22-bd41-3f83e7ff812f</t>
  </si>
  <si>
    <t>VISTA/23-24/12/00094</t>
  </si>
  <si>
    <t>94367c89-93cd-49fb-bf0b-914e962a2a8f</t>
  </si>
  <si>
    <t>VISTA/24-25/12/00005</t>
  </si>
  <si>
    <t>943a18fd-5366-4a63-becb-767907508e41</t>
  </si>
  <si>
    <t>VISTA/25-26/04/00081</t>
  </si>
  <si>
    <t>9450c858-b3ea-41ca-b602-18241b9d6321</t>
  </si>
  <si>
    <t>VISTA/24-25/08/00183</t>
  </si>
  <si>
    <t>9452662c-eba8-4413-b61c-483f22b7c912</t>
  </si>
  <si>
    <t>VISTA/24-25/03/00041</t>
  </si>
  <si>
    <t>94555d89-4777-475a-bc5e-21d821c840b8</t>
  </si>
  <si>
    <t>VISTA/23-24/03/00127</t>
  </si>
  <si>
    <t>945643bb-0b73-4807-b65e-9452880d8f0a</t>
  </si>
  <si>
    <t>VISTA/23-24/10/00072</t>
  </si>
  <si>
    <t>945ca3a0-9342-4e19-9ad5-aa8ba9ebf439</t>
  </si>
  <si>
    <t>VISTA/25-26/01/00083</t>
  </si>
  <si>
    <t>94637c1a-f4bf-4bdf-a737-8542f01e4513</t>
  </si>
  <si>
    <t>VISTA/25-26/02/00116</t>
  </si>
  <si>
    <t>949eb955-fcef-4ee0-8a56-0c352a2fa456</t>
  </si>
  <si>
    <t>VISTA/25-26/06/00070</t>
  </si>
  <si>
    <t>94a9a8ae-0fdf-4e97-bf60-1057012ed1a7</t>
  </si>
  <si>
    <t>VISTA/24-25/02/00108</t>
  </si>
  <si>
    <t>94b01f46-fd27-413e-b484-773458046394</t>
  </si>
  <si>
    <t>VISTA/25-26/12/00064</t>
  </si>
  <si>
    <t>94b1aa9b-a4d5-4b48-9635-d3b3e812b3b6</t>
  </si>
  <si>
    <t>VISTA/25-26/12/00141</t>
  </si>
  <si>
    <t>94b60174-9ed0-4431-a304-e13a741a1341</t>
  </si>
  <si>
    <t>VISTA/24-25/01/00128</t>
  </si>
  <si>
    <t>94c2c493-bd04-4475-899b-ab734608cda8</t>
  </si>
  <si>
    <t>VISTA/24-25/06/00035</t>
  </si>
  <si>
    <t>94cfd4a6-4eae-40fc-910a-3be4b8e00646</t>
  </si>
  <si>
    <t>VISTA/25-26/02/00036</t>
  </si>
  <si>
    <t>94d54179-047d-4047-bf32-960fd3708df1</t>
  </si>
  <si>
    <t>VISTA/25-26/11/00053</t>
  </si>
  <si>
    <t>94e4d970-7975-4f1f-a748-297191b6de8a</t>
  </si>
  <si>
    <t>VISTA/24-25/08/00143</t>
  </si>
  <si>
    <t>94e68421-84c5-4eb2-9209-28f0a165e5fb</t>
  </si>
  <si>
    <t>VISTA/23-24/03/00107</t>
  </si>
  <si>
    <t>95070ee8-2b07-4273-b160-330edcc1acf6</t>
  </si>
  <si>
    <t>27ffea04-c43e-3938-a0cd-02ce1885f857</t>
  </si>
  <si>
    <t>VISTA/23-24/11/00097</t>
  </si>
  <si>
    <t>20b2ba4d-fad2-47d5-90a9-d883c1caeb4a</t>
  </si>
  <si>
    <t>95072bd4-8e91-4c0f-aceb-d9ef3db176e6</t>
  </si>
  <si>
    <t>VISTA/24-25/05/00020</t>
  </si>
  <si>
    <t>95080550-2448-4db8-8d59-7ab431b1ebe3</t>
  </si>
  <si>
    <t>VISTA/24-25/02/00165</t>
  </si>
  <si>
    <t>950d3ee0-da19-41f6-a753-cb2f18255847</t>
  </si>
  <si>
    <t>VISTA/24-25/02/00163</t>
  </si>
  <si>
    <t>95307be1-ce84-4df0-b8ee-60d30af79d4f</t>
  </si>
  <si>
    <t>VISTA/24-25/07/00056</t>
  </si>
  <si>
    <t>95495ec9-2a0c-44fd-ab67-e2eaf3e3a9a5</t>
  </si>
  <si>
    <t>VISTA/24-25/05/00161</t>
  </si>
  <si>
    <t>954a079c-892c-4a89-a201-a2b4b735a12b</t>
  </si>
  <si>
    <t>VISTA/24-25/03/00170</t>
  </si>
  <si>
    <t>95612f4b-fdcd-41ea-9284-9b36fa4d793c</t>
  </si>
  <si>
    <t>VISTA/23-24/12/00070</t>
  </si>
  <si>
    <t>9566e3a0-0778-4ca7-96d9-2b6c8521ffd0</t>
  </si>
  <si>
    <t>VISTA/23-24/11/00037</t>
  </si>
  <si>
    <t>95771d81-0be2-43df-898c-47f3662a431e</t>
  </si>
  <si>
    <t>VISTA/25-26/06/00146</t>
  </si>
  <si>
    <t>9579ab77-982f-4efb-92b8-f54f5f379bfd</t>
  </si>
  <si>
    <t>VISTA/23-24/09/00129</t>
  </si>
  <si>
    <t>957b5a4d-9733-41f0-b826-2e72542c1bdc</t>
  </si>
  <si>
    <t>VISTA/23-24/09/00021</t>
  </si>
  <si>
    <t>95818819-aaa4-4000-9d1c-57f0db725203</t>
  </si>
  <si>
    <t>VISTA/25-26/03/00104</t>
  </si>
  <si>
    <t>9591ebfb-70c0-452e-bd52-58434dca6a5e</t>
  </si>
  <si>
    <t>VISTA/25-26/02/00032</t>
  </si>
  <si>
    <t>959f82ca-d6a6-4723-96b7-b4b2827c739a</t>
  </si>
  <si>
    <t>VISTA/24-25/02/00003</t>
  </si>
  <si>
    <t>95b7e462-84fd-4d8f-b43b-4140225ac3e9</t>
  </si>
  <si>
    <t>VISTA/25-26/06/00148</t>
  </si>
  <si>
    <t>95bf9030-0979-48be-9ba1-4d8c5ce0ac0e</t>
  </si>
  <si>
    <t>VISTA/25-26/05/00099</t>
  </si>
  <si>
    <t>95c339aa-f56e-4759-ae72-5c3cd69ef2ee</t>
  </si>
  <si>
    <t>VISTA/23-24/07/00114</t>
  </si>
  <si>
    <t>95c9b7c7-82f0-4ceb-85fd-6704ba36cea8</t>
  </si>
  <si>
    <t>VISTA/23-24/02/00014</t>
  </si>
  <si>
    <t>95ccf3b8-3018-4891-a543-9353b1902d07</t>
  </si>
  <si>
    <t>VISTA/23-24/10/00003</t>
  </si>
  <si>
    <t>95cd2161-914a-4e6a-9a85-24c7a3098e3f</t>
  </si>
  <si>
    <t>09c51f18-9e44-e04c-7a53-2b5d217880df</t>
  </si>
  <si>
    <t>VISTA/23-24/04/00090</t>
  </si>
  <si>
    <t>4de925d8-04be-4537-b586-920bf18cc74f</t>
  </si>
  <si>
    <t>95daf484-18b8-492c-a231-535a3c44b368</t>
  </si>
  <si>
    <t>VISTA/23-24/05/00119</t>
  </si>
  <si>
    <t>95e65e35-af22-48d1-a587-825b93feba57</t>
  </si>
  <si>
    <t>VISTA/24-25/06/00078</t>
  </si>
  <si>
    <t>95eb3466-474c-40e0-ae66-42125b28aa14</t>
  </si>
  <si>
    <t>VISTA/24-25/08/00024</t>
  </si>
  <si>
    <t>9605e78d-3e0a-4403-95c8-702d77fa0064</t>
  </si>
  <si>
    <t>VISTA/24-25/10/00107</t>
  </si>
  <si>
    <t>960a8f48-0164-440e-b497-7845f8058228</t>
  </si>
  <si>
    <t>VISTA/25-26/05/00154</t>
  </si>
  <si>
    <t>960fc82c-75ef-4064-89f8-018b5beb652f</t>
  </si>
  <si>
    <t>VISTA/24-25/07/00094</t>
  </si>
  <si>
    <t>9619f34d-6c38-461c-ba14-2ac0b869f021</t>
  </si>
  <si>
    <t>VISTA/25-26/09/00113</t>
  </si>
  <si>
    <t>9633bad9-5ea9-4436-b9ef-3f89ab1050f1</t>
  </si>
  <si>
    <t>VISTA/25-26/04/00031</t>
  </si>
  <si>
    <t>96469c5e-b0e1-44fb-bb5a-ef0888ce60ba</t>
  </si>
  <si>
    <t>VISTA/23-24/09/00080</t>
  </si>
  <si>
    <t>9649393e-c6ab-45fc-987c-e6a7e2190ed6</t>
  </si>
  <si>
    <t>VISTA/25-26/01/00004</t>
  </si>
  <si>
    <t>964c8505-1670-4bf1-977a-bb6e6555285e</t>
  </si>
  <si>
    <t>VISTA/24-25/08/00128</t>
  </si>
  <si>
    <t>964e0504-a95d-434a-8668-aa98fcc23582</t>
  </si>
  <si>
    <t>VISTA/25-26/11/00113</t>
  </si>
  <si>
    <t>9656828f-5ef5-43d2-a3b3-5811fa0f8b09</t>
  </si>
  <si>
    <t>VISTA/24-25/10/00144</t>
  </si>
  <si>
    <t>9668f9a9-f474-45f8-ae8c-4816c35dc0e9</t>
  </si>
  <si>
    <t>VISTA/24-25/02/00050</t>
  </si>
  <si>
    <t>96811f30-7d8d-45e9-b501-f808f275d878</t>
  </si>
  <si>
    <t>VISTA/25-26/08/00105</t>
  </si>
  <si>
    <t>96a4ac97-4d42-4dfd-b3ad-9bf8e3e3fefc</t>
  </si>
  <si>
    <t>VISTA/23-24/04/00029</t>
  </si>
  <si>
    <t>96b68b9f-b52b-4bd6-bef6-9522b8a18e18</t>
  </si>
  <si>
    <t>VISTA/23-24/12/00028</t>
  </si>
  <si>
    <t>96c96eaf-a2db-414d-ab60-9cbd80987265</t>
  </si>
  <si>
    <t>VISTA/25-26/05/00140</t>
  </si>
  <si>
    <t>96cdb215-4224-4201-9836-c513c5c89187</t>
  </si>
  <si>
    <t>VISTA/24-25/06/00157</t>
  </si>
  <si>
    <t>96f02ca1-d864-40a1-9367-79042219643c</t>
  </si>
  <si>
    <t>VISTA/25-26/07/00098</t>
  </si>
  <si>
    <t>96f28028-d23e-4d9b-a8b7-d798596bf0d3</t>
  </si>
  <si>
    <t>VISTA/24-25/04/00120</t>
  </si>
  <si>
    <t>96f5eec3-dd3c-483c-b819-176b23ea18fd</t>
  </si>
  <si>
    <t>VISTA/23-24/05/00086</t>
  </si>
  <si>
    <t>96fa83c6-db67-46ea-9e20-d6c28170501b</t>
  </si>
  <si>
    <t>VISTA/25-26/07/00030</t>
  </si>
  <si>
    <t>972138fa-b6e0-4624-a58d-5e0304d05898</t>
  </si>
  <si>
    <t>VISTA/23-24/02/00093</t>
  </si>
  <si>
    <t>972ae92a-f7df-4e42-b763-d6541641c2bb</t>
  </si>
  <si>
    <t>VISTA/25-26/02/00160</t>
  </si>
  <si>
    <t>973753a0-d1a9-49ed-bb7c-b86946f7bf69</t>
  </si>
  <si>
    <t>VISTA/25-26/01/00054</t>
  </si>
  <si>
    <t>973f1d3f-3283-4f33-b55c-4344f6faab33</t>
  </si>
  <si>
    <t>VISTA/25-26/02/00163</t>
  </si>
  <si>
    <t>975562f3-d6f8-4aac-9c43-da794c98345d</t>
  </si>
  <si>
    <t>VISTA/23-24/03/00059</t>
  </si>
  <si>
    <t>97565b84-79db-4afd-ac94-5fbf1f390ae0</t>
  </si>
  <si>
    <t>VISTA/23-24/04/00023</t>
  </si>
  <si>
    <t>975bc4ef-8a99-4fd9-9eae-25c236822d9e</t>
  </si>
  <si>
    <t>VISTA/24-25/12/00055</t>
  </si>
  <si>
    <t>976b4109-2f19-4f90-8389-a6882a052496</t>
  </si>
  <si>
    <t>VISTA/25-26/07/00069</t>
  </si>
  <si>
    <t>977a8aa4-bee9-4e80-8c2e-7667f824c7e5</t>
  </si>
  <si>
    <t>edee54e5-b970-ea10-551f-b156c26d8f0a</t>
  </si>
  <si>
    <t>VISTA/24-25/08/00060</t>
  </si>
  <si>
    <t>8a561990-e50b-4b93-b48e-7ee8bf0fbc67</t>
  </si>
  <si>
    <t>97829faa-ea3a-47df-8fe6-178bd98a456a</t>
  </si>
  <si>
    <t>VISTA/24-25/02/00024</t>
  </si>
  <si>
    <t>978425a3-9001-424a-8e25-91eb0d96dc95</t>
  </si>
  <si>
    <t>VISTA/25-26/08/00010</t>
  </si>
  <si>
    <t>979f983a-e14d-4a8a-a04f-ac57e78afba5</t>
  </si>
  <si>
    <t>VISTA/25-26/04/00086</t>
  </si>
  <si>
    <t>97a7bb94-d58e-4db8-b589-2382f7f2fa7e</t>
  </si>
  <si>
    <t>VISTA/23-24/01/00042</t>
  </si>
  <si>
    <t>97b4e7a6-1793-42c4-b597-166e8d119d9c</t>
  </si>
  <si>
    <t>VISTA/25-26/01/00170</t>
  </si>
  <si>
    <t>97c1b0e2-6b77-432f-98e7-ffd1329260af</t>
  </si>
  <si>
    <t>VISTA/25-26/01/00051</t>
  </si>
  <si>
    <t>97cdb943-d6eb-46e2-9d0a-cfebb813dec6</t>
  </si>
  <si>
    <t>VISTA/25-26/06/00152</t>
  </si>
  <si>
    <t>97def0cf-c7f5-4988-a2c3-64630c6e26bf</t>
  </si>
  <si>
    <t>VISTA/25-26/11/00012</t>
  </si>
  <si>
    <t>97fddb79-01ad-4d3f-82e8-564b98f6b412</t>
  </si>
  <si>
    <t>VISTA/25-26/05/00069</t>
  </si>
  <si>
    <t>97ffddb7-f878-4d4c-8794-ceb20ba5bc38</t>
  </si>
  <si>
    <t>VISTA/23-24/12/00116</t>
  </si>
  <si>
    <t>98021f31-908b-4311-a7f0-c14d6eabc2da</t>
  </si>
  <si>
    <t>VISTA/23-24/09/00065</t>
  </si>
  <si>
    <t>982c5334-3f22-42b4-8d50-c2997286f507</t>
  </si>
  <si>
    <t>VISTA/24-25/08/00036</t>
  </si>
  <si>
    <t>984050f1-fd15-4970-a840-4892829a45b8</t>
  </si>
  <si>
    <t>VISTA/24-25/08/00153</t>
  </si>
  <si>
    <t>9842e28b-1621-4fc2-a4ac-92ef54010f94</t>
  </si>
  <si>
    <t>VISTA/24-25/08/00133</t>
  </si>
  <si>
    <t>9845fdb1-2711-46dd-b4df-3b417e3772b5</t>
  </si>
  <si>
    <t>VISTA/23-24/11/00031</t>
  </si>
  <si>
    <t>985227fc-224a-4df0-8552-b1fa158b41fd</t>
  </si>
  <si>
    <t>VISTA/25-26/03/00052</t>
  </si>
  <si>
    <t>985f263e-e2c8-40c1-be10-ff895cc4f1de</t>
  </si>
  <si>
    <t>VISTA/24-25/05/00101</t>
  </si>
  <si>
    <t>98636940-9de8-4e96-a571-7aae4a08efa8</t>
  </si>
  <si>
    <t>VISTA/25-26/03/00147</t>
  </si>
  <si>
    <t>9867947c-b6a1-409b-b6d2-e149c32f52e3</t>
  </si>
  <si>
    <t>VISTA/25-26/01/00096</t>
  </si>
  <si>
    <t>9879c6dc-a80b-41cd-9430-6d6950bce6a4</t>
  </si>
  <si>
    <t>VISTA/25-26/02/00159</t>
  </si>
  <si>
    <t>9892338a-2d78-4ea8-a967-e2431405705e</t>
  </si>
  <si>
    <t>VISTA/24-25/04/00027</t>
  </si>
  <si>
    <t>989df2f9-3c14-49c7-8067-fff8119013e1</t>
  </si>
  <si>
    <t>VISTA/25-26/09/00163</t>
  </si>
  <si>
    <t>98b68c61-35fa-4685-8714-ebfa931c5851</t>
  </si>
  <si>
    <t>VISTA/24-25/07/00149</t>
  </si>
  <si>
    <t>98c9df20-7c83-4a76-a929-10c6fd3f8097</t>
  </si>
  <si>
    <t>VISTA/24-25/09/00146</t>
  </si>
  <si>
    <t>98cfba6d-e0ce-4c87-9f19-d0f95cd63b44</t>
  </si>
  <si>
    <t>VISTA/25-26/06/00069</t>
  </si>
  <si>
    <t>98d08b1a-640c-4f21-8479-f266ac28b090</t>
  </si>
  <si>
    <t>VISTA/23-24/09/00024</t>
  </si>
  <si>
    <t>98d14417-e30b-4121-9f94-ef338b55bdef</t>
  </si>
  <si>
    <t>VISTA/25-26/09/00066</t>
  </si>
  <si>
    <t>98d51898-9e65-4a48-bf89-807fc9a71b18</t>
  </si>
  <si>
    <t>VISTA/24-25/01/00005</t>
  </si>
  <si>
    <t>98d9180a-dd02-4e62-85d4-40217adffa55</t>
  </si>
  <si>
    <t>VISTA/25-26/06/00063</t>
  </si>
  <si>
    <t>98dfd0f1-cb85-4588-b153-d8042327c3bb</t>
  </si>
  <si>
    <t>VISTA/25-26/05/00053</t>
  </si>
  <si>
    <t>98e21211-86eb-4d2c-927b-9ce5168f4b28</t>
  </si>
  <si>
    <t>VISTA/23-24/09/00059</t>
  </si>
  <si>
    <t>98e7a4ca-ec7d-49fd-a4c0-5d93d3151172</t>
  </si>
  <si>
    <t>VISTA/23-24/09/00009</t>
  </si>
  <si>
    <t>98e7abfd-2067-413b-8089-c6800702937e</t>
  </si>
  <si>
    <t>VISTA/23-24/05/00029</t>
  </si>
  <si>
    <t>98ea95fa-92f7-436c-8ace-6f14e374da05</t>
  </si>
  <si>
    <t>VISTA/25-26/11/00139</t>
  </si>
  <si>
    <t>98f215e3-e5e5-4cd7-aa6b-a2d07459e5fa</t>
  </si>
  <si>
    <t>VISTA/25-26/05/00135</t>
  </si>
  <si>
    <t>98f6f59b-a36c-453d-ae0f-9c6d75a32e72</t>
  </si>
  <si>
    <t>VISTA/24-25/07/00033</t>
  </si>
  <si>
    <t>990fce89-8bdf-4b95-9a1b-906ebcdef830</t>
  </si>
  <si>
    <t>VISTA/23-24/10/00032</t>
  </si>
  <si>
    <t>99106c59-dcc6-40a7-99c2-29b06db2e762</t>
  </si>
  <si>
    <t>VISTA/25-26/05/00155</t>
  </si>
  <si>
    <t>9914abe6-da5c-46fb-84aa-462ca12e697f</t>
  </si>
  <si>
    <t>VISTA/24-25/02/00093</t>
  </si>
  <si>
    <t>991ba6e4-6270-48a4-823e-0cad8407d8a0</t>
  </si>
  <si>
    <t>VISTA/25-26/06/00175</t>
  </si>
  <si>
    <t>992e69c7-a925-4963-a934-589a90248fb8</t>
  </si>
  <si>
    <t>VISTA/24-25/05/00160</t>
  </si>
  <si>
    <t>9939285c-ae59-4127-8534-fd1afc5166d6</t>
  </si>
  <si>
    <t>VISTA/23-24/02/00132</t>
  </si>
  <si>
    <t>9942fd17-307a-4817-aebc-a1c8ce997fd2</t>
  </si>
  <si>
    <t>VISTA/24-25/03/00156</t>
  </si>
  <si>
    <t>99576604-f862-482b-ae53-b0054dc1cf37</t>
  </si>
  <si>
    <t>VISTA/23-24/12/00007</t>
  </si>
  <si>
    <t>995e2e07-fb7f-4bfb-be7b-d3e78f19a4cc</t>
  </si>
  <si>
    <t>VISTA/23-24/09/00098</t>
  </si>
  <si>
    <t>9968d9d9-f1d1-48cc-aed2-096b68908348</t>
  </si>
  <si>
    <t>VISTA/23-24/02/00136</t>
  </si>
  <si>
    <t>996ccfad-2d57-44f3-b9e5-0e0e7333b7c2</t>
  </si>
  <si>
    <t>VISTA/24-25/11/00070</t>
  </si>
  <si>
    <t>996f4566-c3f1-4be7-aebb-1713517f9caf</t>
  </si>
  <si>
    <t>VISTA/24-25/05/00077</t>
  </si>
  <si>
    <t>99788144-c121-4ba5-a74a-1dcec06d624c</t>
  </si>
  <si>
    <t>VISTA/24-25/04/00112</t>
  </si>
  <si>
    <t>997cfdb0-7745-4f6d-b504-a9933a9d5173</t>
  </si>
  <si>
    <t>VISTA/25-26/06/00036</t>
  </si>
  <si>
    <t>9998f6d5-2422-49e7-ac61-ab9c9c566b03</t>
  </si>
  <si>
    <t>VISTA/24-25/09/00084</t>
  </si>
  <si>
    <t>99997b37-2ebd-4bf6-a634-7d9144985182</t>
  </si>
  <si>
    <t>VISTA/25-26/05/00066</t>
  </si>
  <si>
    <t>999b9158-8183-4804-8c5f-7db8c7a59402</t>
  </si>
  <si>
    <t>VISTA/25-26/12/00142</t>
  </si>
  <si>
    <t>999e10c1-8df4-4c23-b71c-24bfa4a19dce</t>
  </si>
  <si>
    <t>VISTA/25-26/09/00086</t>
  </si>
  <si>
    <t>99a5660f-f0ce-4e6b-afbc-c2da1a59f7d9</t>
  </si>
  <si>
    <t>271998b4-d824-8d04-2b65-7c072eb4ba29</t>
  </si>
  <si>
    <t>VISTA/24-25/09/00149</t>
  </si>
  <si>
    <t>e2f21671-ff83-4e64-a392-1a594ea5073c</t>
  </si>
  <si>
    <t>99a64c20-0377-4687-a037-1bfc9b5c680f</t>
  </si>
  <si>
    <t>VISTA/25-26/09/00173</t>
  </si>
  <si>
    <t>99b8234e-8a53-4fa5-8981-3398f03cdfaa</t>
  </si>
  <si>
    <t>VISTA/24-25/10/00057</t>
  </si>
  <si>
    <t>99de2e21-d064-4287-b00a-a36a539490ce</t>
  </si>
  <si>
    <t>VISTA/24-25/07/00089</t>
  </si>
  <si>
    <t>99fbc951-9bc9-456b-b6f8-bd0ec2c2297f</t>
  </si>
  <si>
    <t>VISTA/24-25/02/00075</t>
  </si>
  <si>
    <t>9a0257a3-3071-4d9d-bd51-ff39405c730e</t>
  </si>
  <si>
    <t>VISTA/23-24/06/00037</t>
  </si>
  <si>
    <t>9a061682-1def-496a-a06d-fdb696e9543a</t>
  </si>
  <si>
    <t>VISTA/23-24/01/00104</t>
  </si>
  <si>
    <t>9a0ea66b-f545-47d7-aa34-1643b450aee7</t>
  </si>
  <si>
    <t>VISTA/25-26/07/00141</t>
  </si>
  <si>
    <t>9a0ea6f6-c241-4196-8ccb-56a26ce29375</t>
  </si>
  <si>
    <t>VISTA/23-24/12/00060</t>
  </si>
  <si>
    <t>9a0f9d48-247c-47b3-935f-8eec1ab24d43</t>
  </si>
  <si>
    <t>VISTA/25-26/09/00107</t>
  </si>
  <si>
    <t>9a141b69-b30a-407f-8bf9-792f8e15f4a5</t>
  </si>
  <si>
    <t>VISTA/24-25/08/00181</t>
  </si>
  <si>
    <t>9a1c427f-371a-4f24-987b-b2a1c3071dfd</t>
  </si>
  <si>
    <t>VISTA/25-26/09/00171</t>
  </si>
  <si>
    <t>9a215c3b-73ee-4548-81bd-69bd5a515dea</t>
  </si>
  <si>
    <t>VISTA/24-25/05/00102</t>
  </si>
  <si>
    <t>9a2506bf-49a8-45ad-9eaa-6504be71db3e</t>
  </si>
  <si>
    <t>VISTA/25-26/05/00021</t>
  </si>
  <si>
    <t>9a2fd61f-b048-448a-9a6c-fbe20feb496d</t>
  </si>
  <si>
    <t>VISTA/23-24/06/00052</t>
  </si>
  <si>
    <t>9a3035c1-30e8-4e86-886b-aca9c5e6a3c0</t>
  </si>
  <si>
    <t>VISTA/24-25/12/00122</t>
  </si>
  <si>
    <t>9a399d1b-81ea-4712-9f5e-a43679f7b017</t>
  </si>
  <si>
    <t>VISTA/24-25/11/00040</t>
  </si>
  <si>
    <t>9a3bd841-6b08-47c6-8d5a-c2048a55f971</t>
  </si>
  <si>
    <t>VISTA/24-25/10/00068</t>
  </si>
  <si>
    <t>9a44bdeb-4c1f-4a51-aeda-ce9759a8092a</t>
  </si>
  <si>
    <t>VISTA/24-25/07/00107</t>
  </si>
  <si>
    <t>9a49b0eb-170b-45ba-bf58-061d772ed6d3</t>
  </si>
  <si>
    <t>VISTA/23-24/01/00056</t>
  </si>
  <si>
    <t>9a5816cb-a7c7-48e5-84bc-0b65d52393a7</t>
  </si>
  <si>
    <t>VISTA/23-24/05/00007</t>
  </si>
  <si>
    <t>9a5acd93-e91f-4b2c-8937-06a0c9d7bbbb</t>
  </si>
  <si>
    <t>VISTA/25-26/01/00024</t>
  </si>
  <si>
    <t>9a6ba3ef-3b72-4db5-9753-cd874454720b</t>
  </si>
  <si>
    <t>VISTA/23-24/11/00070</t>
  </si>
  <si>
    <t>9a770a32-8ee6-4de5-8ba3-9fa4494601db</t>
  </si>
  <si>
    <t>VISTA/25-26/02/00034</t>
  </si>
  <si>
    <t>9a8ae36b-c92a-4d2b-8a87-f8d4881fcca4</t>
  </si>
  <si>
    <t>VISTA/24-25/11/00152</t>
  </si>
  <si>
    <t>9aa09033-a671-4028-b8b7-d79b16766d5f</t>
  </si>
  <si>
    <t>139a98f5-3c60-b2a1-8a36-2cb00cbb30aa</t>
  </si>
  <si>
    <t>VISTA/23-24/05/00079</t>
  </si>
  <si>
    <t>fe0a7f8c-d7d4-4da8-a05e-1365fd88dd04</t>
  </si>
  <si>
    <t>9ab1cc8e-5f93-45fb-883f-8b1e8a465362</t>
  </si>
  <si>
    <t>VISTA/23-24/09/00092</t>
  </si>
  <si>
    <t>9abb9a25-1888-4f67-b854-0001c6520344</t>
  </si>
  <si>
    <t>VISTA/24-25/08/00045</t>
  </si>
  <si>
    <t>9ac76aa4-6448-4162-a360-665e61864c1a</t>
  </si>
  <si>
    <t>VISTA/23-24/05/00066</t>
  </si>
  <si>
    <t>9ad1b5e2-6d96-4491-93af-17fb5a832377</t>
  </si>
  <si>
    <t>VISTA/25-26/04/00126</t>
  </si>
  <si>
    <t>9af833f7-d620-497a-aabb-fe07a52e195b</t>
  </si>
  <si>
    <t>VISTA/24-25/02/00019</t>
  </si>
  <si>
    <t>9af9a8ae-2912-4cda-9de0-fc027e30db7b</t>
  </si>
  <si>
    <t>VISTA/23-24/02/00035</t>
  </si>
  <si>
    <t>9afcad83-8dce-48db-b693-957cbdbeb6a4</t>
  </si>
  <si>
    <t>VISTA/25-26/01/00137</t>
  </si>
  <si>
    <t>9b03b7ab-21e7-4b77-94ed-fb17fc8e6777</t>
  </si>
  <si>
    <t>VISTA/25-26/06/00033</t>
  </si>
  <si>
    <t>9b073051-e398-4921-a3f1-c4d9c42479bb</t>
  </si>
  <si>
    <t>VISTA/25-26/06/00188</t>
  </si>
  <si>
    <t>9b0a465a-2254-4990-a01a-48c457b481eb</t>
  </si>
  <si>
    <t>d69476f4-ff97-e238-b732-85cc4b70703d</t>
  </si>
  <si>
    <t>VISTA/25-26/02/00141</t>
  </si>
  <si>
    <t>6194596e-7834-47cd-88c4-b13082ada4ee</t>
  </si>
  <si>
    <t>9b0f7a8b-02c0-4916-932a-4f9833542cf9</t>
  </si>
  <si>
    <t>VISTA/24-25/08/00028</t>
  </si>
  <si>
    <t>9b11ecf6-7239-49b8-a3f2-198934cbf961</t>
  </si>
  <si>
    <t>VISTA/24-25/12/00026</t>
  </si>
  <si>
    <t>9b148df7-7a2a-4a3e-a211-c6f6d73b0ae4</t>
  </si>
  <si>
    <t>VISTA/25-26/09/00132</t>
  </si>
  <si>
    <t>9b160373-79f0-464c-8649-1b5d4289401e</t>
  </si>
  <si>
    <t>VISTA/24-25/09/00154</t>
  </si>
  <si>
    <t>9b1dcee9-07f7-4951-865c-11f3aca1c2c0</t>
  </si>
  <si>
    <t>VISTA/23-24/10/00027</t>
  </si>
  <si>
    <t>9b24b704-1632-48b8-aae1-72ee36bab4f7</t>
  </si>
  <si>
    <t>VISTA/25-26/01/00112</t>
  </si>
  <si>
    <t>9b25a297-54b3-407d-9747-04aaef70b7b1</t>
  </si>
  <si>
    <t>VISTA/23-24/01/00008</t>
  </si>
  <si>
    <t>9b3e8096-31f4-4d13-8447-3ad6d7882ea6</t>
  </si>
  <si>
    <t>654e3ef6-911b-73eb-f126-8e10c6c771ab</t>
  </si>
  <si>
    <t>VISTA/24-25/12/00012</t>
  </si>
  <si>
    <t>ce3de6e9-ffa6-4bbc-9b46-e0a146d5e9ac</t>
  </si>
  <si>
    <t>9b4739ba-513b-4b40-9d7e-f2b71b2b7620</t>
  </si>
  <si>
    <t>VISTA/25-26/11/00119</t>
  </si>
  <si>
    <t>9b5ea2cf-d366-46e7-a6ae-e1ec52aa192d</t>
  </si>
  <si>
    <t>VISTA/25-26/11/00091</t>
  </si>
  <si>
    <t>9b605a27-b9f1-4b52-99c0-2c7d6cb7ace2</t>
  </si>
  <si>
    <t>VISTA/23-24/08/00080</t>
  </si>
  <si>
    <t>9b60cdfa-fdbd-444e-a03b-fe6598ac12f8</t>
  </si>
  <si>
    <t>VISTA/25-26/03/00039</t>
  </si>
  <si>
    <t>9b64009e-cfcd-4a46-bc56-4e878cb08f98</t>
  </si>
  <si>
    <t>VISTA/24-25/05/00044</t>
  </si>
  <si>
    <t>9b72e136-51e9-4963-855a-d807cecb42c6</t>
  </si>
  <si>
    <t>VISTA/24-25/05/00140</t>
  </si>
  <si>
    <t>9b7ba280-64cd-4455-bb37-2fbb43ef63c0</t>
  </si>
  <si>
    <t>VISTA/23-24/10/00059</t>
  </si>
  <si>
    <t>9b873c89-262f-441a-8526-177c5dd0c496</t>
  </si>
  <si>
    <t>VISTA/25-26/02/00053</t>
  </si>
  <si>
    <t>9b942fb4-3fff-43cf-81d3-a9001071cbbe</t>
  </si>
  <si>
    <t>VISTA/25-26/06/00112</t>
  </si>
  <si>
    <t>9b9d119d-0db2-4e5f-a337-6b4ffc87ef66</t>
  </si>
  <si>
    <t>VISTA/24-25/09/00099</t>
  </si>
  <si>
    <t>9ba44e64-4e9f-42d1-b141-bcb3b0647079</t>
  </si>
  <si>
    <t>VISTA/25-26/06/00128</t>
  </si>
  <si>
    <t>9bcf4db1-97c5-4224-9b34-9a779a1d0c38</t>
  </si>
  <si>
    <t>VISTA/23-24/11/00093</t>
  </si>
  <si>
    <t>9be572ef-4ef4-428f-a71e-dc992cb6a4f3</t>
  </si>
  <si>
    <t>VISTA/25-26/06/00046</t>
  </si>
  <si>
    <t>9be592ef-3bee-453e-815f-08d02bece42e</t>
  </si>
  <si>
    <t>VISTA/25-26/07/00054</t>
  </si>
  <si>
    <t>9c048da4-5a70-47a2-9842-fd2a61781831</t>
  </si>
  <si>
    <t>VISTA/25-26/11/00141</t>
  </si>
  <si>
    <t>9c1bf903-0424-477a-89b7-b4c6fb97231f</t>
  </si>
  <si>
    <t>VISTA/23-24/06/00028</t>
  </si>
  <si>
    <t>9c1d2024-ac22-4cf4-8f09-4c1d3e3dd8f5</t>
  </si>
  <si>
    <t>VISTA/25-26/05/00116</t>
  </si>
  <si>
    <t>9c2d980e-7c5e-4e1d-bd24-e1815a847879</t>
  </si>
  <si>
    <t>VISTA/25-26/04/00143</t>
  </si>
  <si>
    <t>9c350cce-4aca-441c-981f-ea0870efb31c</t>
  </si>
  <si>
    <t>VISTA/23-24/12/00017</t>
  </si>
  <si>
    <t>9c41a1ba-a280-4977-bae6-a43cd4333571</t>
  </si>
  <si>
    <t>VISTA/23-24/10/00020</t>
  </si>
  <si>
    <t>9c5732ef-86fe-46df-8001-b7429a536786</t>
  </si>
  <si>
    <t>VISTA/24-25/08/00030</t>
  </si>
  <si>
    <t>9c5da4f0-2aa8-46e5-99ba-fd7f76163c39</t>
  </si>
  <si>
    <t>VISTA/25-26/10/00053</t>
  </si>
  <si>
    <t>9c5f9055-3289-46ea-bf0d-9806d631348f</t>
  </si>
  <si>
    <t>VISTA/24-25/06/00089</t>
  </si>
  <si>
    <t>9c674fd2-02a0-4eb7-a9a0-0a5d57670195</t>
  </si>
  <si>
    <t>VISTA/25-26/04/00148</t>
  </si>
  <si>
    <t>9c6ca7b6-8015-4aab-b3b2-f0d62bebc824</t>
  </si>
  <si>
    <t>VISTA/24-25/12/00120</t>
  </si>
  <si>
    <t>9c6d269c-302e-44e6-91ff-0ab76ca0361f</t>
  </si>
  <si>
    <t>VISTA/25-26/06/00047</t>
  </si>
  <si>
    <t>9c82cdd5-e03d-45f7-93eb-bdb74f25ee7e</t>
  </si>
  <si>
    <t>VISTA/23-24/07/00023</t>
  </si>
  <si>
    <t>9c852ff9-b8e2-4bc3-810a-05f73fad31fe</t>
  </si>
  <si>
    <t>VISTA/25-26/09/00048</t>
  </si>
  <si>
    <t>9c87bcc3-559f-45e2-ab58-62335fbeb01e</t>
  </si>
  <si>
    <t>VISTA/24-25/02/00105</t>
  </si>
  <si>
    <t>9c8d4dd9-1421-4a23-a41d-b450473ad3f5</t>
  </si>
  <si>
    <t>VISTA/23-24/11/00092</t>
  </si>
  <si>
    <t>9c95c9f4-8994-458b-b355-f253725fb432</t>
  </si>
  <si>
    <t>VISTA/24-25/10/00119</t>
  </si>
  <si>
    <t>9c9d4f4a-aef4-41ec-830f-047336ae83d5</t>
  </si>
  <si>
    <t>VISTA/24-25/07/00182</t>
  </si>
  <si>
    <t>9cb4c432-9da6-4cc6-b9aa-db4c11da39c5</t>
  </si>
  <si>
    <t>VISTA/23-24/09/00102</t>
  </si>
  <si>
    <t>9cca0790-2237-49e9-bf7e-cd6ee6520634</t>
  </si>
  <si>
    <t>VISTA/24-25/07/00099</t>
  </si>
  <si>
    <t>9ccccf13-d366-4d4f-8ba4-1301dbc188f9</t>
  </si>
  <si>
    <t>VISTA/23-24/06/00045</t>
  </si>
  <si>
    <t>9cce9f27-2a86-4069-8b9e-d6b3b3369427</t>
  </si>
  <si>
    <t>VISTA/25-26/09/00045</t>
  </si>
  <si>
    <t>9cd9165e-cf1c-4890-a6ea-6b0553a9829b</t>
  </si>
  <si>
    <t>VISTA/23-24/03/00132</t>
  </si>
  <si>
    <t>9ce9afa8-8393-4e8d-99b0-7caab102167b</t>
  </si>
  <si>
    <t>VISTA/24-25/10/00137</t>
  </si>
  <si>
    <t>9d1d29b7-a523-4d18-9410-13deab6da426</t>
  </si>
  <si>
    <t>VISTA/25-26/09/00162</t>
  </si>
  <si>
    <t>9d1d8f0c-5b77-46ad-be7f-e4c1c9bb525c</t>
  </si>
  <si>
    <t>VISTA/24-25/03/00154</t>
  </si>
  <si>
    <t>9d2d8724-7252-46cb-b5d5-1b0566e24fe4</t>
  </si>
  <si>
    <t>VISTA/23-24/02/00075</t>
  </si>
  <si>
    <t>9d4b778a-3863-4f42-a0ee-94d3031a2663</t>
  </si>
  <si>
    <t>VISTA/25-26/05/00045</t>
  </si>
  <si>
    <t>9d632309-09cf-4703-9ee8-d0d1cd9edd82</t>
  </si>
  <si>
    <t>VISTA/23-24/02/00124</t>
  </si>
  <si>
    <t>9d74935b-19c2-41d7-ad53-0978768f04ce</t>
  </si>
  <si>
    <t>VISTA/23-24/02/00094</t>
  </si>
  <si>
    <t>9d74daa5-da7a-4f75-b488-0c65d8012184</t>
  </si>
  <si>
    <t>VISTA/25-26/12/00139</t>
  </si>
  <si>
    <t>9d8f10af-e2f5-4dfa-9341-c06254cebea7</t>
  </si>
  <si>
    <t>VISTA/23-24/02/00066</t>
  </si>
  <si>
    <t>9d971db1-3fa3-45f5-9ca8-206321ab5b9a</t>
  </si>
  <si>
    <t>VISTA/24-25/10/00095</t>
  </si>
  <si>
    <t>9da6e97a-f222-432a-833f-9d8a7c1471a7</t>
  </si>
  <si>
    <t>VISTA/25-26/02/00069</t>
  </si>
  <si>
    <t>ae68c045-42d5-44b9-877b-34c32d98fdbf</t>
  </si>
  <si>
    <t>9dba6901-4dfa-4200-8b9b-55ba14a89b12</t>
  </si>
  <si>
    <t>085a8574-3d16-6975-cd44-b98c9a4b53ea</t>
  </si>
  <si>
    <t>VISTA/24-25/09/00103</t>
  </si>
  <si>
    <t>b57cbdbf-37dd-45a3-96be-474d010f383b</t>
  </si>
  <si>
    <t>9dc02f99-d02e-4b9e-a31d-4fc54ed24b9d</t>
  </si>
  <si>
    <t>808d9a2f-fe45-ff33-05d5-14fa8d3cb0f7</t>
  </si>
  <si>
    <t>VISTA/24-25/05/00061</t>
  </si>
  <si>
    <t>765379d8-118b-44af-aa30-79602e0297c6</t>
  </si>
  <si>
    <t>9dc5e669-303b-4505-8f30-f4eef8fe7497</t>
  </si>
  <si>
    <t>VISTA/23-24/01/00035</t>
  </si>
  <si>
    <t>9dcc192c-284f-4dcf-b0dc-966af2415273</t>
  </si>
  <si>
    <t>VISTA/25-26/04/00009</t>
  </si>
  <si>
    <t>9ddf4712-f892-4583-9eda-052a4a5c7f8f</t>
  </si>
  <si>
    <t>VISTA/24-25/09/00072</t>
  </si>
  <si>
    <t>9de12a24-dc06-4840-b65f-c84e5c62e9fc</t>
  </si>
  <si>
    <t>VISTA/25-26/07/00097</t>
  </si>
  <si>
    <t>9de583fb-8d92-4d42-b1d1-2514e155ce0a</t>
  </si>
  <si>
    <t>VISTA/23-24/02/00113</t>
  </si>
  <si>
    <t>9e05df12-205b-49fa-bc80-9ff565cd3ef3</t>
  </si>
  <si>
    <t>VISTA/25-26/01/00100</t>
  </si>
  <si>
    <t>9e173461-e2be-48d5-9014-9a569b3e0ed3</t>
  </si>
  <si>
    <t>VISTA/23-24/11/00001</t>
  </si>
  <si>
    <t>9e250cc1-7b11-42aa-b3b9-ea4e19a1584f</t>
  </si>
  <si>
    <t>VISTA/25-26/10/00186</t>
  </si>
  <si>
    <t>9e259b69-438f-4e00-91b7-dbe45abc7932</t>
  </si>
  <si>
    <t>VISTA/25-26/02/00130</t>
  </si>
  <si>
    <t>9e2b466b-ddf4-4fb6-8257-6d8c5b449208</t>
  </si>
  <si>
    <t>VISTA/24-25/03/00069</t>
  </si>
  <si>
    <t>9e2f67a0-bc6e-4bc4-b37c-7aba5f5b7f3e</t>
  </si>
  <si>
    <t>VISTA/25-26/11/00111</t>
  </si>
  <si>
    <t>9e393bc7-71b1-4f00-ae56-7a23d9e95b6e</t>
  </si>
  <si>
    <t>VISTA/23-24/06/00033</t>
  </si>
  <si>
    <t>9e3f2079-5eb5-41f1-bfe1-5252c0f926af</t>
  </si>
  <si>
    <t>VISTA/24-25/03/00146</t>
  </si>
  <si>
    <t>9e4615a4-9f94-49f6-a1c5-ae5d141fb847</t>
  </si>
  <si>
    <t>VISTA/25-26/11/00023</t>
  </si>
  <si>
    <t>9e53bd9d-0c59-486b-908d-743d571352a8</t>
  </si>
  <si>
    <t>VISTA/24-25/04/00079</t>
  </si>
  <si>
    <t>9e5ff84e-919c-40b2-b850-43dc7dc82aa6</t>
  </si>
  <si>
    <t>VISTA/23-24/10/00001</t>
  </si>
  <si>
    <t>9e9e36c0-f0ce-469a-b53e-ad0671f9f7dd</t>
  </si>
  <si>
    <t>VISTA/24-25/03/00097</t>
  </si>
  <si>
    <t>9e9feca6-6416-486b-856d-68ba9ab929f2</t>
  </si>
  <si>
    <t>VISTA/23-24/05/00064</t>
  </si>
  <si>
    <t>9eb1d980-3337-41eb-a8c3-5ed727ea886e</t>
  </si>
  <si>
    <t>VISTA/25-26/07/00059</t>
  </si>
  <si>
    <t>9eb281f3-b4e9-4d14-b108-755617641d77</t>
  </si>
  <si>
    <t>VISTA/23-24/12/00074</t>
  </si>
  <si>
    <t>9eb362af-8303-440d-a89b-7b6f35e3a5a5</t>
  </si>
  <si>
    <t>VISTA/25-26/09/00002</t>
  </si>
  <si>
    <t>9ec486b8-80a5-427b-8f05-990465892eea</t>
  </si>
  <si>
    <t>VISTA/24-25/09/00030</t>
  </si>
  <si>
    <t>9ec65e7f-6492-45cd-87b4-da0aa77019fd</t>
  </si>
  <si>
    <t>VISTA/24-25/01/00154</t>
  </si>
  <si>
    <t>9ecf234b-55cd-41a2-8fe7-2328f1b1f585</t>
  </si>
  <si>
    <t>VISTA/24-25/07/00143</t>
  </si>
  <si>
    <t>9ed6fa2a-5012-4f2c-be2f-4453ed92a664</t>
  </si>
  <si>
    <t>VISTA/23-24/04/00107</t>
  </si>
  <si>
    <t>9efe6403-daa5-4bfe-a797-12b5a7c6f968</t>
  </si>
  <si>
    <t>VISTA/25-26/09/00121</t>
  </si>
  <si>
    <t>9f0b25c1-3b5b-4afd-8e60-995d4888d099</t>
  </si>
  <si>
    <t>VISTA/23-24/06/00071</t>
  </si>
  <si>
    <t>9f1fe59d-9fc6-4a9d-8028-eadb09ce90c5</t>
  </si>
  <si>
    <t>VISTA/24-25/04/00108</t>
  </si>
  <si>
    <t>9f28d3ae-aaeb-4d90-aa43-2045f75774a5</t>
  </si>
  <si>
    <t>VISTA/24-25/04/00090</t>
  </si>
  <si>
    <t>9f2ddb45-ea06-408a-afda-7272829e24b3</t>
  </si>
  <si>
    <t>VISTA/25-26/01/00029</t>
  </si>
  <si>
    <t>9f3acb0a-d86c-4ae7-9600-98b28c4bc5d9</t>
  </si>
  <si>
    <t>VISTA/25-26/12/00027</t>
  </si>
  <si>
    <t>9f6e456e-0db4-4663-95d6-3f8a1f8f85ba</t>
  </si>
  <si>
    <t>VISTA/25-26/07/00041</t>
  </si>
  <si>
    <t>9f7963a4-19a8-4dc0-af95-a79630ded509</t>
  </si>
  <si>
    <t>VISTA/25-26/09/00096</t>
  </si>
  <si>
    <t>9f8cc327-b2dd-46ea-815e-28ecf15a8dfb</t>
  </si>
  <si>
    <t>VISTA/25-26/06/00078</t>
  </si>
  <si>
    <t>9f950d6a-a1c2-4567-b5c5-e31136f2aa05</t>
  </si>
  <si>
    <t>6620bab2-bd33-9de4-e7b0-0973b34aa64d</t>
  </si>
  <si>
    <t>VISTA/24-25/06/00049</t>
  </si>
  <si>
    <t>fff67381-c4cf-4cea-bd9c-cf44f593c9ca</t>
  </si>
  <si>
    <t>9f9685b1-87ab-4eca-b59e-ff2557d82e5f</t>
  </si>
  <si>
    <t>VISTA/25-26/02/00008</t>
  </si>
  <si>
    <t>9f970574-638d-4238-b883-4585625e9266</t>
  </si>
  <si>
    <t>VISTA/23-24/03/00024</t>
  </si>
  <si>
    <t>9fac911e-b990-41b5-be1b-ca67bd68519a</t>
  </si>
  <si>
    <t>VISTA/24-25/10/00138</t>
  </si>
  <si>
    <t>9fb54906-d079-4cad-bce8-b70b690a2902</t>
  </si>
  <si>
    <t>VISTA/24-25/04/00097</t>
  </si>
  <si>
    <t>9fb8d8cc-48b6-4cf8-9bd7-4ec2cfb7e295</t>
  </si>
  <si>
    <t>VISTA/24-25/01/00102</t>
  </si>
  <si>
    <t>9fd8f32c-5f4b-4223-b69d-76fe37b04b8a</t>
  </si>
  <si>
    <t>VISTA/24-25/01/00055</t>
  </si>
  <si>
    <t>9fdfdfa8-1654-46db-b3b8-6c4a9cb53fc9</t>
  </si>
  <si>
    <t>VISTA/24-25/09/00063</t>
  </si>
  <si>
    <t>9fe757ec-8683-4f01-9307-e27b826b8e78</t>
  </si>
  <si>
    <t>VISTA/24-25/09/00093</t>
  </si>
  <si>
    <t>9ff2d3a1-e065-4698-975b-9fc7d08d7c03</t>
  </si>
  <si>
    <t>VISTA/24-25/09/00144</t>
  </si>
  <si>
    <t>9ff86a09-6487-4efa-939e-3e9eb0fc1df8</t>
  </si>
  <si>
    <t>VISTA/25-26/04/00001</t>
  </si>
  <si>
    <t>a00936ec-b244-422a-9414-8353f6895d72</t>
  </si>
  <si>
    <t>VISTA/24-25/08/00167</t>
  </si>
  <si>
    <t>a00c4624-4dc1-48be-beb1-653a931d6056</t>
  </si>
  <si>
    <t>VISTA/24-25/08/00079</t>
  </si>
  <si>
    <t>a0216611-a1ce-44d6-8578-57a7b0e09321</t>
  </si>
  <si>
    <t>VISTA/23-24/10/00010</t>
  </si>
  <si>
    <t>a02709c6-877b-4c0f-9052-9e3ea02ae5f5</t>
  </si>
  <si>
    <t>VISTA/24-25/09/00088</t>
  </si>
  <si>
    <t>a03c117e-81c8-4ff6-9013-87bd4b7c8956</t>
  </si>
  <si>
    <t>VISTA/25-26/12/00151</t>
  </si>
  <si>
    <t>a0419cbd-281b-4fe7-9d1e-7392564fecb3</t>
  </si>
  <si>
    <t>VISTA/25-26/10/00075</t>
  </si>
  <si>
    <t>a05c592a-4011-48b5-ad63-c3c229b63cf7</t>
  </si>
  <si>
    <t>VISTA/24-25/04/00092</t>
  </si>
  <si>
    <t>a06cb6d9-3f7b-46fc-b0d0-7a3533684d3a</t>
  </si>
  <si>
    <t>VISTA/24-25/08/00131</t>
  </si>
  <si>
    <t>a09c7907-fb6a-4c75-8f8d-bc299e6c4fd8</t>
  </si>
  <si>
    <t>VISTA/25-26/01/00034</t>
  </si>
  <si>
    <t>a09d81fc-f4ed-4c5f-8774-2e93b90709f3</t>
  </si>
  <si>
    <t>VISTA/24-25/03/00166</t>
  </si>
  <si>
    <t>a0a2a0f9-f0c5-4609-86db-1a4f517f65dd</t>
  </si>
  <si>
    <t>VISTA/25-26/01/00025</t>
  </si>
  <si>
    <t>a0a51d20-d464-4add-bce9-9371d050e80e</t>
  </si>
  <si>
    <t>VISTA/24-25/09/00129</t>
  </si>
  <si>
    <t>a0a80ae6-7da7-49b7-b35a-d0674cee8e56</t>
  </si>
  <si>
    <t>VISTA/23-24/08/00088</t>
  </si>
  <si>
    <t>a0b5a835-5e27-48dd-a077-be1cf0547272</t>
  </si>
  <si>
    <t>VISTA/23-24/04/00045</t>
  </si>
  <si>
    <t>a0b88ba6-ef48-46f0-aae5-ccfcfd31dd2c</t>
  </si>
  <si>
    <t>VISTA/24-25/10/00105</t>
  </si>
  <si>
    <t>a0bede64-ca86-4001-bb8c-915688902606</t>
  </si>
  <si>
    <t>VISTA/24-25/12/00041</t>
  </si>
  <si>
    <t>a0c993e6-9513-406e-9edc-92d8c2b111a4</t>
  </si>
  <si>
    <t>VISTA/24-25/08/00176</t>
  </si>
  <si>
    <t>a0cafe73-82a3-4568-a657-9380cb579ea0</t>
  </si>
  <si>
    <t>VISTA/24-25/04/00125</t>
  </si>
  <si>
    <t>a0e77973-da6a-4a93-ba1e-60e37614c77a</t>
  </si>
  <si>
    <t>VISTA/25-26/02/00095</t>
  </si>
  <si>
    <t>a0ea6e31-5e0f-429a-8139-244c7264efea</t>
  </si>
  <si>
    <t>VISTA/25-26/10/00009</t>
  </si>
  <si>
    <t>a0ec8801-93e3-49c0-9381-ba1ed1f44253</t>
  </si>
  <si>
    <t>VISTA/24-25/10/00118</t>
  </si>
  <si>
    <t>a1077aad-d884-4d8e-b8dc-cc3a5b6dac09</t>
  </si>
  <si>
    <t>VISTA/25-26/06/00040</t>
  </si>
  <si>
    <t>a10a7419-df99-4dd5-bb36-f8aafec041a0</t>
  </si>
  <si>
    <t>VISTA/23-24/05/00001</t>
  </si>
  <si>
    <t>a1303eb6-af4e-417d-8d2c-04f1ad89bfd9</t>
  </si>
  <si>
    <t>VISTA/25-26/04/00174</t>
  </si>
  <si>
    <t>a132980a-16a2-4bcb-93f4-e6a6543e6dff</t>
  </si>
  <si>
    <t>VISTA/23-24/04/00033</t>
  </si>
  <si>
    <t>a13bd631-93d9-476c-bcbf-30d47b0a3c6b</t>
  </si>
  <si>
    <t>VISTA/25-26/12/00145</t>
  </si>
  <si>
    <t>a13c8479-86a4-4f36-84b7-510109f3dd21</t>
  </si>
  <si>
    <t>VISTA/24-25/06/00065</t>
  </si>
  <si>
    <t>a15322f7-44e6-412e-9aa7-4b1da37fa3bd</t>
  </si>
  <si>
    <t>VISTA/24-25/10/00005</t>
  </si>
  <si>
    <t>a15a3a95-62f2-4d5f-b317-b0273f5c3345</t>
  </si>
  <si>
    <t>VISTA/25-26/09/00044</t>
  </si>
  <si>
    <t>a15d592c-e00d-4b66-92fc-09dd5379046a</t>
  </si>
  <si>
    <t>VISTA/23-24/10/00050</t>
  </si>
  <si>
    <t>a1663b09-f203-4c72-be72-35f6f8843fe9</t>
  </si>
  <si>
    <t>VISTA/24-25/04/00164</t>
  </si>
  <si>
    <t>a16ccd8f-70ca-4c51-91eb-94cf684513e8</t>
  </si>
  <si>
    <t>VISTA/24-25/05/00175</t>
  </si>
  <si>
    <t>a1720ce9-c29c-4148-bf7d-0d46dc8e8300</t>
  </si>
  <si>
    <t>VISTA/25-26/06/00098</t>
  </si>
  <si>
    <t>a17409a4-2e0c-4b33-8993-ad8b3e6690f5</t>
  </si>
  <si>
    <t>VISTA/25-26/10/00114</t>
  </si>
  <si>
    <t>a17cc165-c3a6-47ad-b561-6e86e715fe04</t>
  </si>
  <si>
    <t>VISTA/25-26/10/00049</t>
  </si>
  <si>
    <t>a17cc72a-227e-4f9e-8db0-e2737dcffe8d</t>
  </si>
  <si>
    <t>VISTA/24-25/12/00111</t>
  </si>
  <si>
    <t>a1821d5a-19d8-404a-a97a-de5530e15e32</t>
  </si>
  <si>
    <t>VISTA/24-25/02/00161</t>
  </si>
  <si>
    <t>a18554d6-091d-4760-a413-0e57b80ec9d1</t>
  </si>
  <si>
    <t>VISTA/23-24/12/00054</t>
  </si>
  <si>
    <t>a195cf37-d75b-41c8-9ee1-977c932f9ef9</t>
  </si>
  <si>
    <t>VISTA/24-25/07/00001</t>
  </si>
  <si>
    <t>a19a1171-a208-40fe-a528-2c7f7f682b27</t>
  </si>
  <si>
    <t>VISTA/25-26/06/00169</t>
  </si>
  <si>
    <t>a19bc67b-e07d-49fa-837d-7f3b56164516</t>
  </si>
  <si>
    <t>VISTA/24-25/05/00016</t>
  </si>
  <si>
    <t>a1a09dc9-cc93-478d-af04-2ef13b698fe2</t>
  </si>
  <si>
    <t>VISTA/23-24/08/00052</t>
  </si>
  <si>
    <t>a1a8b063-c9a2-49fe-960a-7dcbf051cb34</t>
  </si>
  <si>
    <t>VISTA/23-24/08/00084</t>
  </si>
  <si>
    <t>a1aa371c-06aa-4135-9e4c-ceceee7ab2a7</t>
  </si>
  <si>
    <t>VISTA/25-26/11/00120</t>
  </si>
  <si>
    <t>a1aa8337-fa6d-4f45-9bc2-84c0bcbfe583</t>
  </si>
  <si>
    <t>VISTA/24-25/12/00052</t>
  </si>
  <si>
    <t>a1aecebd-17c2-4fb1-8a49-d5a43aa9abb1</t>
  </si>
  <si>
    <t>VISTA/23-24/11/00026</t>
  </si>
  <si>
    <t>a1b111d6-1e47-4f81-89d7-cdfca551653f</t>
  </si>
  <si>
    <t>VISTA/24-25/08/00095</t>
  </si>
  <si>
    <t>a1b54d92-3465-432a-ad99-4025cf9f0117</t>
  </si>
  <si>
    <t>VISTA/24-25/04/00083</t>
  </si>
  <si>
    <t>a1bc4c61-d1d9-414c-a936-a4fbfd399868</t>
  </si>
  <si>
    <t>VISTA/23-24/07/00080</t>
  </si>
  <si>
    <t>a1beb905-9d81-41a8-bb16-19b58ece9ddb</t>
  </si>
  <si>
    <t>VISTA/25-26/02/00107</t>
  </si>
  <si>
    <t>a1c05c15-b399-4913-be47-abb3a2eed415</t>
  </si>
  <si>
    <t>VISTA/23-24/11/00059</t>
  </si>
  <si>
    <t>a1c698a1-15b3-4e73-b4ee-33dbbbaa2e1b</t>
  </si>
  <si>
    <t>VISTA/23-24/02/00052</t>
  </si>
  <si>
    <t>a1c71c43-f9f7-410a-8861-fdcd61b3c063</t>
  </si>
  <si>
    <t>VISTA/25-26/09/00089</t>
  </si>
  <si>
    <t>a1cb25ae-1ce4-4eab-ac6e-50935c39734b</t>
  </si>
  <si>
    <t>VISTA/24-25/10/00042</t>
  </si>
  <si>
    <t>a1d2deb8-d6ac-4b39-b731-4bbd88ca926b</t>
  </si>
  <si>
    <t>VISTA/24-25/09/00092</t>
  </si>
  <si>
    <t>a1dba0e9-0003-42ee-ada9-4b6a318441a7</t>
  </si>
  <si>
    <t>1cceb815-84d9-5ecc-2d59-11734f1bc703</t>
  </si>
  <si>
    <t>VISTA/23-24/08/00129</t>
  </si>
  <si>
    <t>40bfdd40-d013-43c1-b5e0-5b81cc7edf70</t>
  </si>
  <si>
    <t>a1ec4a48-16a0-4fa5-b296-a25a5d43d670</t>
  </si>
  <si>
    <t>VISTA/25-26/08/00178</t>
  </si>
  <si>
    <t>a1f8fbd5-34a9-4e88-93a2-d3029b352856</t>
  </si>
  <si>
    <t>VISTA/25-26/04/00051</t>
  </si>
  <si>
    <t>a1fbcdb9-2538-4593-80fa-6cf34fd6b4a7</t>
  </si>
  <si>
    <t>VISTA/24-25/01/00017</t>
  </si>
  <si>
    <t>a21c26c6-4a39-4916-8136-dfa4138fbf6c</t>
  </si>
  <si>
    <t>VISTA/24-25/10/00148</t>
  </si>
  <si>
    <t>a220db91-0817-45dc-8d66-f954727d78e4</t>
  </si>
  <si>
    <t>VISTA/25-26/01/00119</t>
  </si>
  <si>
    <t>a22dbbfb-2e04-46fe-bb03-6d5729bbee83</t>
  </si>
  <si>
    <t>VISTA/24-25/03/00176</t>
  </si>
  <si>
    <t>a22eda5a-fbb4-414d-8efb-7008c5be456c</t>
  </si>
  <si>
    <t>VISTA/24-25/09/00097</t>
  </si>
  <si>
    <t>a2318a39-0e61-4c69-9a34-bdce848d667e</t>
  </si>
  <si>
    <t>VISTA/25-26/08/00005</t>
  </si>
  <si>
    <t>a236a3c4-b6dd-410a-ad34-5938ef987428</t>
  </si>
  <si>
    <t>VISTA/24-25/08/00009</t>
  </si>
  <si>
    <t>a2398b8c-69cf-412a-b0b8-e34645653df5</t>
  </si>
  <si>
    <t>VISTA/25-26/02/00111</t>
  </si>
  <si>
    <t>a23b32f2-3668-40f8-bf7e-f11a4ef0b4b6</t>
  </si>
  <si>
    <t>VISTA/23-24/04/00027</t>
  </si>
  <si>
    <t>a23ce01d-add9-47fb-aad7-a513c934718e</t>
  </si>
  <si>
    <t>VISTA/25-26/01/00032</t>
  </si>
  <si>
    <t>a23e420c-917a-4b6e-bc1b-1ba1f1f4863f</t>
  </si>
  <si>
    <t>VISTA/23-24/12/00103</t>
  </si>
  <si>
    <t>a2512dfd-ba5a-46b5-89b0-b29519b450e8</t>
  </si>
  <si>
    <t>VISTA/25-26/08/00141</t>
  </si>
  <si>
    <t>a253f124-be88-46ae-88a7-eb105a111883</t>
  </si>
  <si>
    <t>VISTA/23-24/04/00006</t>
  </si>
  <si>
    <t>a25e2b7f-5a09-427c-969c-3dcf6cfe338e</t>
  </si>
  <si>
    <t>VISTA/25-26/08/00079</t>
  </si>
  <si>
    <t>1603dbbe-906a-4637-b5f3-7b439534f396</t>
  </si>
  <si>
    <t>a27c4b37-f36b-4f30-a239-8aeb5f367d69</t>
  </si>
  <si>
    <t>VISTA/25-26/01/00013</t>
  </si>
  <si>
    <t>a28010db-1220-43ec-9084-0693c4d7debb</t>
  </si>
  <si>
    <t>VISTA/23-24/09/00118</t>
  </si>
  <si>
    <t>a2ae471f-2c26-4aa9-98d3-049af1e20331</t>
  </si>
  <si>
    <t>VISTA/25-26/09/00103</t>
  </si>
  <si>
    <t>a2af89bb-22b3-4b85-ac45-8551375b9ae1</t>
  </si>
  <si>
    <t>VISTA/23-24/12/00035</t>
  </si>
  <si>
    <t>a2b537ef-9e06-4952-bd08-1b808866e488</t>
  </si>
  <si>
    <t>VISTA/25-26/08/00112</t>
  </si>
  <si>
    <t>a2b9d40d-8095-4e82-ab02-158acf79acff</t>
  </si>
  <si>
    <t>VISTA/23-24/06/00109</t>
  </si>
  <si>
    <t>a2bf74d2-8876-4b2d-bc5c-4a671077607b</t>
  </si>
  <si>
    <t>VISTA/23-24/04/00066</t>
  </si>
  <si>
    <t>a2bfb8d1-0b5d-4395-81ad-5c5ab135393c</t>
  </si>
  <si>
    <t>VISTA/23-24/09/00043</t>
  </si>
  <si>
    <t>a2c00a58-4578-4b66-b1a1-20143e794076</t>
  </si>
  <si>
    <t>c055c921-1b29-17da-5613-cbd6eed1bbd9</t>
  </si>
  <si>
    <t>VISTA/25-26/08/00049</t>
  </si>
  <si>
    <t>788902e5-a961-4b4f-a8df-5f1b58c60105</t>
  </si>
  <si>
    <t>a2d56908-98f5-458c-8fe3-a967cc89874e</t>
  </si>
  <si>
    <t>VISTA/25-26/11/00049</t>
  </si>
  <si>
    <t>a2d7c6ba-fca2-4dcc-b5a8-249b90dd4bea</t>
  </si>
  <si>
    <t>6ab14a0e-40b4-1e6b-a759-1f8531dd878a</t>
  </si>
  <si>
    <t>VISTA/24-25/06/00132</t>
  </si>
  <si>
    <t>1d2dc2fc-8a25-4f35-890f-f00dca967995</t>
  </si>
  <si>
    <t>a2ef77e4-ef65-43c5-859f-ca8c1b179e4d</t>
  </si>
  <si>
    <t>VISTA/24-25/08/00053</t>
  </si>
  <si>
    <t>a2ff747a-98a2-449b-9c34-57ae325a7e86</t>
  </si>
  <si>
    <t>VISTA/24-25/11/00133</t>
  </si>
  <si>
    <t>a3052aa1-d591-436e-bd28-ebfa26e8ecfc</t>
  </si>
  <si>
    <t>VISTA/25-26/01/00049</t>
  </si>
  <si>
    <t>a3145791-dcfb-4a5a-9f16-2279840a73cf</t>
  </si>
  <si>
    <t>VISTA/24-25/07/00030</t>
  </si>
  <si>
    <t>a31fc73d-2452-4360-872d-d610c22be913</t>
  </si>
  <si>
    <t>VISTA/23-24/04/00010</t>
  </si>
  <si>
    <t>a3203646-b1ca-486d-8859-1858cf82f338</t>
  </si>
  <si>
    <t>VISTA/24-25/06/00008</t>
  </si>
  <si>
    <t>a323591a-3a67-458f-9743-ff82e259cb6a</t>
  </si>
  <si>
    <t>VISTA/23-24/09/00083</t>
  </si>
  <si>
    <t>a3412ac7-4866-4dca-96e6-884f706a6d11</t>
  </si>
  <si>
    <t>VISTA/25-26/05/00089</t>
  </si>
  <si>
    <t>a3458b02-ca2f-49a2-859e-7ad2f9b0b8ac</t>
  </si>
  <si>
    <t>VISTA/25-26/12/00061</t>
  </si>
  <si>
    <t>a34744b9-718a-4fc6-a28a-d7db4b770ba2</t>
  </si>
  <si>
    <t>VISTA/25-26/01/00059</t>
  </si>
  <si>
    <t>a353a95d-ec34-4a3c-93ee-d425465ba870</t>
  </si>
  <si>
    <t>VISTA/25-26/11/00004</t>
  </si>
  <si>
    <t>a357731e-692d-4f8c-8617-9996bae95982</t>
  </si>
  <si>
    <t>VISTA/25-26/02/00047</t>
  </si>
  <si>
    <t>a364530a-ca5f-4e1e-8c7e-94417edbe9c1</t>
  </si>
  <si>
    <t>VISTA/25-26/07/00126</t>
  </si>
  <si>
    <t>a36b63e3-8a59-4a81-82f4-0fd7d44c2c4d</t>
  </si>
  <si>
    <t>9541a16d-d020-eb78-80f1-a4a2d4b7775f</t>
  </si>
  <si>
    <t>VISTA/25-26/02/00156</t>
  </si>
  <si>
    <t>bf9b5cd5-13dc-4229-9b7f-2fd8541f64b3</t>
  </si>
  <si>
    <t>a3708189-09ee-465c-b8f7-517bc3c58739</t>
  </si>
  <si>
    <t>VISTA/25-26/01/00063</t>
  </si>
  <si>
    <t>a37309de-155e-44b3-8a20-7985a96e6f7d</t>
  </si>
  <si>
    <t>VISTA/24-25/04/00055</t>
  </si>
  <si>
    <t>a385dbe0-d0dc-4f40-9d96-fe3282503931</t>
  </si>
  <si>
    <t>VISTA/23-24/09/00078</t>
  </si>
  <si>
    <t>a391e58e-6668-456e-96da-e57341d05119</t>
  </si>
  <si>
    <t>VISTA/23-24/11/00094</t>
  </si>
  <si>
    <t>a3948635-f195-4043-825f-c62e4b55752c</t>
  </si>
  <si>
    <t>VISTA/24-25/05/00014</t>
  </si>
  <si>
    <t>a3a1159b-77bb-41a7-8351-435361969a83</t>
  </si>
  <si>
    <t>VISTA/25-26/12/00159</t>
  </si>
  <si>
    <t>a3a6efae-9868-40b0-9de7-91a2c30f6cec</t>
  </si>
  <si>
    <t>VISTA/23-24/01/00088</t>
  </si>
  <si>
    <t>a3bbe373-cdfb-42f5-9413-8d0857cd5f8b</t>
  </si>
  <si>
    <t>VISTA/25-26/11/00150</t>
  </si>
  <si>
    <t>a3d7ba8d-8b23-44d8-9571-cf29e4bbc314</t>
  </si>
  <si>
    <t>VISTA/24-25/09/00077</t>
  </si>
  <si>
    <t>a3dadc9d-ced6-4037-a425-e185ff82bb6d</t>
  </si>
  <si>
    <t>VISTA/23-24/08/00045</t>
  </si>
  <si>
    <t>a3e24a8d-e6b2-4abb-9b44-a14a8d0065c7</t>
  </si>
  <si>
    <t>VISTA/23-24/05/00069</t>
  </si>
  <si>
    <t>a3ecf366-afe7-4504-b897-ac52345e6741</t>
  </si>
  <si>
    <t>VISTA/24-25/06/00181</t>
  </si>
  <si>
    <t>a3f63245-e2c3-4afc-8df1-eb8a38e17a5a</t>
  </si>
  <si>
    <t>VISTA/23-24/11/00006</t>
  </si>
  <si>
    <t>a43354c4-2fbb-4bdd-8851-fb819917f413</t>
  </si>
  <si>
    <t>VISTA/24-25/01/00142</t>
  </si>
  <si>
    <t>a4369c12-ebdd-4472-a877-74981102a520</t>
  </si>
  <si>
    <t>VISTA/24-25/01/00145</t>
  </si>
  <si>
    <t>a43f99a8-ca6c-462b-8054-17b72754248c</t>
  </si>
  <si>
    <t>VISTA/23-24/01/00013</t>
  </si>
  <si>
    <t>a45e375f-8571-4919-ac1d-a68d6abf0951</t>
  </si>
  <si>
    <t>dd8db936-b71f-0721-f5be-92548fd22a73</t>
  </si>
  <si>
    <t>VISTA/23-24/08/00133</t>
  </si>
  <si>
    <t>8a4c7903-f9d2-4a48-bbb2-7b0083c6a258</t>
  </si>
  <si>
    <t>a487b3b4-723a-472e-97f0-981a527055d3</t>
  </si>
  <si>
    <t>VISTA/24-25/06/00026</t>
  </si>
  <si>
    <t>a49a5e86-bccc-46d0-aab8-105fc2764d91</t>
  </si>
  <si>
    <t>VISTA/25-26/11/00054</t>
  </si>
  <si>
    <t>a49a8e0e-9b72-479c-ba68-414bf5bf1892</t>
  </si>
  <si>
    <t>VISTA/23-24/02/00006</t>
  </si>
  <si>
    <t>a49b969e-eec4-4bff-abff-5af02f4dcc0d</t>
  </si>
  <si>
    <t>VISTA/25-26/12/00102</t>
  </si>
  <si>
    <t>a49c1243-a802-4645-8324-26718604dab0</t>
  </si>
  <si>
    <t>VISTA/25-26/03/00106</t>
  </si>
  <si>
    <t>a49f279e-f07b-4bf5-9fe9-95b0300f08e7</t>
  </si>
  <si>
    <t>VISTA/24-25/04/00085</t>
  </si>
  <si>
    <t>a4b05178-5d1a-4b56-ac5f-0cc413219dbd</t>
  </si>
  <si>
    <t>VISTA/24-25/03/00112</t>
  </si>
  <si>
    <t>a4b1e772-08c1-428e-b427-214d3b4d18bc</t>
  </si>
  <si>
    <t>VISTA/23-24/10/00040</t>
  </si>
  <si>
    <t>a4b5f9df-5f40-48f4-97c7-435a0900785c</t>
  </si>
  <si>
    <t>VISTA/24-25/01/00160</t>
  </si>
  <si>
    <t>a4b83323-12bc-4b15-9964-8387771d8ff9</t>
  </si>
  <si>
    <t>VISTA/25-26/05/00056</t>
  </si>
  <si>
    <t>a4ba5c4f-e036-478d-bd51-497c1d595604</t>
  </si>
  <si>
    <t>VISTA/23-24/03/00123</t>
  </si>
  <si>
    <t>a4c44ede-fd1a-4d99-9d4e-6ac13138d211</t>
  </si>
  <si>
    <t>VISTA/25-26/06/00103</t>
  </si>
  <si>
    <t>a4f83b2f-a8a6-4216-95a7-ea12049f83d3</t>
  </si>
  <si>
    <t>VISTA/25-26/03/00093</t>
  </si>
  <si>
    <t>a500aea7-23ce-41fa-9e5f-f3bb31d09b89</t>
  </si>
  <si>
    <t>VISTA/25-26/11/00138</t>
  </si>
  <si>
    <t>a50e2aaf-0194-4f1c-9294-7870a8c393b4</t>
  </si>
  <si>
    <t>VISTA/24-25/07/00088</t>
  </si>
  <si>
    <t>a50feff5-0364-4d0b-ab96-92bad6f4004e</t>
  </si>
  <si>
    <t>VISTA/25-26/07/00135</t>
  </si>
  <si>
    <t>a510b1f2-2465-46ae-b508-b6ee02a6fab3</t>
  </si>
  <si>
    <t>VISTA/23-24/12/00118</t>
  </si>
  <si>
    <t>a51833e2-6090-424b-928f-73e4a89c70bd</t>
  </si>
  <si>
    <t>VISTA/23-24/12/00009</t>
  </si>
  <si>
    <t>a51af015-4043-42fd-87e1-dc9ed442da99</t>
  </si>
  <si>
    <t>VISTA/25-26/12/00069</t>
  </si>
  <si>
    <t>a5215dea-dd84-4b76-be92-6bf331308e1c</t>
  </si>
  <si>
    <t>VISTA/24-25/01/00042</t>
  </si>
  <si>
    <t>a5336c5d-6d6f-4ad9-a599-15e0b7d9511d</t>
  </si>
  <si>
    <t>VISTA/25-26/06/00023</t>
  </si>
  <si>
    <t>a5377d8b-2f78-4bec-8722-81c3291212ed</t>
  </si>
  <si>
    <t>VISTA/24-25/06/00027</t>
  </si>
  <si>
    <t>a5392a84-ae56-440c-8930-6225cc84b719</t>
  </si>
  <si>
    <t>VISTA/25-26/11/00051</t>
  </si>
  <si>
    <t>a53b4c1e-e99b-4d2b-9f87-5171660aacbd</t>
  </si>
  <si>
    <t>VISTA/24-25/08/00152</t>
  </si>
  <si>
    <t>a53d84a5-9e79-4946-8f94-386b74e91816</t>
  </si>
  <si>
    <t>VISTA/24-25/07/00081</t>
  </si>
  <si>
    <t>a54b6ddd-9252-4b01-ba7d-a8ea465d90d7</t>
  </si>
  <si>
    <t>VISTA/24-25/02/00176</t>
  </si>
  <si>
    <t>a55bea99-e07d-4366-a48a-631382af3517</t>
  </si>
  <si>
    <t>VISTA/25-26/05/00088</t>
  </si>
  <si>
    <t>a55f3577-dfe3-4dd1-8804-39539b02ee0a</t>
  </si>
  <si>
    <t>VISTA/25-26/05/00115</t>
  </si>
  <si>
    <t>a55fabc4-0680-4a10-915c-9bc3d20a3444</t>
  </si>
  <si>
    <t>VISTA/25-26/02/00089</t>
  </si>
  <si>
    <t>a56eb156-e85c-44b2-806e-1ecb294209f8</t>
  </si>
  <si>
    <t>VISTA/23-24/03/00108</t>
  </si>
  <si>
    <t>a5700fa1-b5a8-40d8-9f61-15d3832eba9d</t>
  </si>
  <si>
    <t>VISTA/24-25/07/00002</t>
  </si>
  <si>
    <t>a57d005f-93a7-4c78-9e06-971b20c20cb4</t>
  </si>
  <si>
    <t>VISTA/25-26/05/00166</t>
  </si>
  <si>
    <t>a587e4c5-dcce-4161-b9c5-6efb1837dcb3</t>
  </si>
  <si>
    <t>VISTA/25-26/07/00165</t>
  </si>
  <si>
    <t>a59cc12b-6ad7-44b9-ae59-82e0fd182397</t>
  </si>
  <si>
    <t>VISTA/24-25/12/00023</t>
  </si>
  <si>
    <t>a5a279db-2a22-4219-afbd-be039fab44c6</t>
  </si>
  <si>
    <t>VISTA/24-25/05/00002</t>
  </si>
  <si>
    <t>a5a8f0ff-5dd7-4459-8f9b-0e4ec9281733</t>
  </si>
  <si>
    <t>VISTA/25-26/04/00131</t>
  </si>
  <si>
    <t>a5c792c0-9e62-4046-a2ec-9bd8bb522c26</t>
  </si>
  <si>
    <t>VISTA/25-26/07/00164</t>
  </si>
  <si>
    <t>a5d021a5-05d4-44d7-b0e5-a7f233e5ff7a</t>
  </si>
  <si>
    <t>VISTA/25-26/05/00085</t>
  </si>
  <si>
    <t>a5dd1e39-93d3-409d-8d4d-ce3417764fbe</t>
  </si>
  <si>
    <t>6ed46439-2061-4e9a-22bf-09593c79f73c</t>
  </si>
  <si>
    <t>VISTA/23-24/05/00115</t>
  </si>
  <si>
    <t>8cee691a-97d4-4d48-9261-a1bac530fe9b</t>
  </si>
  <si>
    <t>a5ef52cb-6d70-4bfc-8d7f-656551d25af8</t>
  </si>
  <si>
    <t>VISTA/24-25/11/00018</t>
  </si>
  <si>
    <t>a5fa4e32-e485-449c-ae13-11f15e5c4d0d</t>
  </si>
  <si>
    <t>d183c487-a155-2045-6e0b-01e2b99f1924</t>
  </si>
  <si>
    <t>VISTA/24-25/05/00068</t>
  </si>
  <si>
    <t>17ff314f-3f55-4b40-9e82-aa85e601fdfb</t>
  </si>
  <si>
    <t>a6127f3a-72af-4f28-b73f-9c04835e361f</t>
  </si>
  <si>
    <t>VISTA/25-26/06/00041</t>
  </si>
  <si>
    <t>a61a5f41-92b1-4623-8693-88fdc67bfcc0</t>
  </si>
  <si>
    <t>VISTA/24-25/09/00007</t>
  </si>
  <si>
    <t>a61cb8f2-261b-43a7-851a-b3bc417a6619</t>
  </si>
  <si>
    <t>VISTA/23-24/03/00098</t>
  </si>
  <si>
    <t>a6269eac-cbb4-4b18-9ef4-afd3533c41ab</t>
  </si>
  <si>
    <t>VISTA/24-25/07/00161</t>
  </si>
  <si>
    <t>a630700d-5ee8-40e5-9cba-5c139d54063e</t>
  </si>
  <si>
    <t>VISTA/24-25/10/00025</t>
  </si>
  <si>
    <t>a633f908-f325-4270-b5c7-319dbe46f056</t>
  </si>
  <si>
    <t>VISTA/25-26/06/00059</t>
  </si>
  <si>
    <t>a642417b-7689-40ae-859c-4a7ba543ca6d</t>
  </si>
  <si>
    <t>VISTA/24-25/08/00058</t>
  </si>
  <si>
    <t>a64586fa-2cb2-46f3-85c5-127c4c3ee2bf</t>
  </si>
  <si>
    <t>VISTA/25-26/04/00145</t>
  </si>
  <si>
    <t>a64c26be-9cbd-4493-9cda-3ca8a4e2681d</t>
  </si>
  <si>
    <t>VISTA/23-24/05/00058</t>
  </si>
  <si>
    <t>a65029e9-c3f0-4e83-96fb-954580fc61f8</t>
  </si>
  <si>
    <t>VISTA/23-24/05/00078</t>
  </si>
  <si>
    <t>a659e221-d943-4f55-bb17-9c1102717016</t>
  </si>
  <si>
    <t>VISTA/24-25/02/00009</t>
  </si>
  <si>
    <t>a697a507-743c-41cc-b4d7-a6b89c774d49</t>
  </si>
  <si>
    <t>VISTA/23-24/09/00117</t>
  </si>
  <si>
    <t>a69e88e0-b908-40b0-bbb8-857afffdf584</t>
  </si>
  <si>
    <t>VISTA/24-25/05/00086</t>
  </si>
  <si>
    <t>a69e8ad5-8d2a-4915-9560-b9128af77c78</t>
  </si>
  <si>
    <t>VISTA/24-25/03/00042</t>
  </si>
  <si>
    <t>a6ab8687-12d4-40fb-99b0-94cfcd5f40b8</t>
  </si>
  <si>
    <t>VISTA/24-25/03/00064</t>
  </si>
  <si>
    <t>a6b54443-7230-4fff-af13-14ba7d058a0b</t>
  </si>
  <si>
    <t>VISTA/23-24/09/00006</t>
  </si>
  <si>
    <t>a6b5a544-6b30-4f25-b1af-4d758d435b30</t>
  </si>
  <si>
    <t>VISTA/25-26/03/00002</t>
  </si>
  <si>
    <t>a6c2b9d5-7c4a-40ec-9fd7-9baa8cfae4a7</t>
  </si>
  <si>
    <t>VISTA/23-24/06/00112</t>
  </si>
  <si>
    <t>1ba4c129-2c50-449f-a8d9-d5da482f4d5a</t>
  </si>
  <si>
    <t>a6d300c4-a64d-4133-97b5-5d2e61c4572d</t>
  </si>
  <si>
    <t>VISTA/23-24/02/00025</t>
  </si>
  <si>
    <t>a6e66639-d69f-4078-9f25-866d5cb3abee</t>
  </si>
  <si>
    <t>VISTA/25-26/08/00035</t>
  </si>
  <si>
    <t>a6ead866-9cf0-453e-b8f7-f5c462976425</t>
  </si>
  <si>
    <t>VISTA/24-25/12/00011</t>
  </si>
  <si>
    <t>a717a0b5-1a15-4445-b244-341a3d6a1a3c</t>
  </si>
  <si>
    <t>VISTA/25-26/07/00104</t>
  </si>
  <si>
    <t>a72ac8a7-a880-44f8-8e7b-dc339055c084</t>
  </si>
  <si>
    <t>VISTA/24-25/02/00143</t>
  </si>
  <si>
    <t>a72da17d-1f71-4604-ada6-296b5ed01280</t>
  </si>
  <si>
    <t>VISTA/23-24/04/00037</t>
  </si>
  <si>
    <t>a73c51a4-1617-44ed-a1a0-632407efb027</t>
  </si>
  <si>
    <t>VISTA/24-25/08/00124</t>
  </si>
  <si>
    <t>a7453dd2-faac-4f0a-8c31-9bcf31570b54</t>
  </si>
  <si>
    <t>VISTA/23-24/11/00051</t>
  </si>
  <si>
    <t>a7482e42-8e71-4d55-8348-9c8c70c4209a</t>
  </si>
  <si>
    <t>VISTA/23-24/04/00120</t>
  </si>
  <si>
    <t>a7572e13-ea35-470c-a500-6624d932f834</t>
  </si>
  <si>
    <t>VISTA/24-25/09/00053</t>
  </si>
  <si>
    <t>a75d3c3d-3700-4f44-94be-f9b979522d79</t>
  </si>
  <si>
    <t>VISTA/25-26/01/00132</t>
  </si>
  <si>
    <t>a7613112-9c57-4b74-a7fc-33569a43b94a</t>
  </si>
  <si>
    <t>VISTA/25-26/05/00175</t>
  </si>
  <si>
    <t>a7635aac-de18-436a-b317-3dbe4ea1a2e6</t>
  </si>
  <si>
    <t>VISTA/24-25/02/00070</t>
  </si>
  <si>
    <t>a7637fd4-cfb3-44e6-a2fc-77928d8dc4b0</t>
  </si>
  <si>
    <t>VISTA/23-24/07/00109</t>
  </si>
  <si>
    <t>a76425a3-c7ba-42cb-897d-9cf7cc861ff8</t>
  </si>
  <si>
    <t>VISTA/25-26/02/00121</t>
  </si>
  <si>
    <t>a76c4774-1b18-4b9c-a734-73f613b26a7d</t>
  </si>
  <si>
    <t>70739699-a260-006b-9007-7221efe1fe76</t>
  </si>
  <si>
    <t>VISTA/25-26/07/00167</t>
  </si>
  <si>
    <t>6c5f154c-ab3a-4495-a310-c207510ca983</t>
  </si>
  <si>
    <t>a76ce00d-3862-4a29-bf40-6a05717475a6</t>
  </si>
  <si>
    <t>VISTA/24-25/03/00037</t>
  </si>
  <si>
    <t>a778f50b-e4ee-4cf0-8519-e45b7460c568</t>
  </si>
  <si>
    <t>VISTA/25-26/01/00149</t>
  </si>
  <si>
    <t>a781fd5d-9861-4ff0-9f66-d92fa22d73f6</t>
  </si>
  <si>
    <t>VISTA/24-25/12/00094</t>
  </si>
  <si>
    <t>a78b0bf0-b644-46fb-b7c9-db8f21861c26</t>
  </si>
  <si>
    <t>VISTA/24-25/03/00027</t>
  </si>
  <si>
    <t>a78d7a8d-268c-4077-b348-f2d6f08d3110</t>
  </si>
  <si>
    <t>VISTA/25-26/08/00063</t>
  </si>
  <si>
    <t>a799229b-d264-4248-9ffc-ddddd4a041a2</t>
  </si>
  <si>
    <t>VISTA/23-24/04/00069</t>
  </si>
  <si>
    <t>a79e6e6c-be41-453d-9ea9-ba6c97856078</t>
  </si>
  <si>
    <t>VISTA/25-26/02/00051</t>
  </si>
  <si>
    <t>a7b580dd-59ef-4a5c-afac-85122b5577ad</t>
  </si>
  <si>
    <t>VISTA/25-26/03/00006</t>
  </si>
  <si>
    <t>a7db918c-7360-4a4d-9577-0a62a327afa4</t>
  </si>
  <si>
    <t>VISTA/23-24/08/00033</t>
  </si>
  <si>
    <t>a7de00c0-d012-4725-ba94-b1fa8ed0f5a5</t>
  </si>
  <si>
    <t>7e34d667-038a-d9ba-a991-c75dc71723b1</t>
  </si>
  <si>
    <t>VISTA/25-26/06/00106</t>
  </si>
  <si>
    <t>c1e933df-dfde-4636-884b-59ad37cb89db</t>
  </si>
  <si>
    <t>a7f0000a-1b0f-4f9c-be6d-fbd962b553bc</t>
  </si>
  <si>
    <t>VISTA/24-25/03/00021</t>
  </si>
  <si>
    <t>a7f76dfd-f132-4644-8a18-34ed4a37c6da</t>
  </si>
  <si>
    <t>VISTA/25-26/04/00061</t>
  </si>
  <si>
    <t>a80ec424-8dec-49c9-aa3c-05976cfb1a05</t>
  </si>
  <si>
    <t>VISTA/23-24/09/00096</t>
  </si>
  <si>
    <t>a814083f-8794-4c53-b8e5-7707dddf52ff</t>
  </si>
  <si>
    <t>VISTA/24-25/07/00068</t>
  </si>
  <si>
    <t>a82b13b8-c9c9-415c-83fa-cb22ad5f363e</t>
  </si>
  <si>
    <t>VISTA/25-26/10/00176</t>
  </si>
  <si>
    <t>a836f991-4bc5-4059-a9bd-7f8f3b36fdb3</t>
  </si>
  <si>
    <t>VISTA/25-26/10/00133</t>
  </si>
  <si>
    <t>a83b8ce0-fadf-4c5b-861e-c03a88b7b67a</t>
  </si>
  <si>
    <t>VISTA/23-24/12/00058</t>
  </si>
  <si>
    <t>a83f6254-effb-4ed3-967e-e7ce8a30482d</t>
  </si>
  <si>
    <t>VISTA/24-25/12/00152</t>
  </si>
  <si>
    <t>a8489c9b-5f6a-45c8-b3e3-597addb5e836</t>
  </si>
  <si>
    <t>VISTA/25-26/04/00136</t>
  </si>
  <si>
    <t>a85e877a-a528-4e22-9af5-31841d4262f3</t>
  </si>
  <si>
    <t>VISTA/25-26/10/00064</t>
  </si>
  <si>
    <t>a876c9b4-111a-4e1c-8b79-268aefc2ec49</t>
  </si>
  <si>
    <t>VISTA/24-25/02/00159</t>
  </si>
  <si>
    <t>a88101ac-fd25-4ee0-a7e7-689571ea9a71</t>
  </si>
  <si>
    <t>VISTA/23-24/01/00087</t>
  </si>
  <si>
    <t>a89161d7-a348-43a2-b944-36f0fee739a4</t>
  </si>
  <si>
    <t>VISTA/23-24/05/00109</t>
  </si>
  <si>
    <t>a892c3e7-57ed-43cc-a165-c5eaab7bc58f</t>
  </si>
  <si>
    <t>VISTA/23-24/05/00117</t>
  </si>
  <si>
    <t>a89fedef-2c85-424b-ac00-39afc9c2ba99</t>
  </si>
  <si>
    <t>VISTA/24-25/11/00062</t>
  </si>
  <si>
    <t>a8a6ce52-7713-40a2-ae7f-c76532f4c0f8</t>
  </si>
  <si>
    <t>VISTA/25-26/04/00010</t>
  </si>
  <si>
    <t>a8a99a83-0ac2-47e8-8e17-73db82035837</t>
  </si>
  <si>
    <t>VISTA/24-25/06/00153</t>
  </si>
  <si>
    <t>a8b950ff-b79b-4c97-b585-91daa1ea1146</t>
  </si>
  <si>
    <t>VISTA/24-25/10/00115</t>
  </si>
  <si>
    <t>a8bbf38b-6a2d-4711-80e0-fb6651adf63d</t>
  </si>
  <si>
    <t>VISTA/25-26/05/00004</t>
  </si>
  <si>
    <t>a8bc85bc-6885-4f1e-b9a1-56e6ee1ceeb5</t>
  </si>
  <si>
    <t>VISTA/24-25/02/00054</t>
  </si>
  <si>
    <t>a8c7ba5a-3a09-4b12-a080-0eaf4738d25e</t>
  </si>
  <si>
    <t>VISTA/24-25/04/00101</t>
  </si>
  <si>
    <t>a8d87db6-dfa7-4dcd-985e-1c61180bcc9f</t>
  </si>
  <si>
    <t>VISTA/23-24/12/00099</t>
  </si>
  <si>
    <t>a8f36bae-e653-40af-b310-24cf58117694</t>
  </si>
  <si>
    <t>VISTA/23-24/07/00120</t>
  </si>
  <si>
    <t>a901bd93-8a03-49c5-8678-16b78718d949</t>
  </si>
  <si>
    <t>VISTA/25-26/10/00185</t>
  </si>
  <si>
    <t>a90a1def-0bae-44aa-8162-3a28697355e6</t>
  </si>
  <si>
    <t>VISTA/24-25/08/00029</t>
  </si>
  <si>
    <t>a9112014-a333-4d54-88a2-bb0b4403712f</t>
  </si>
  <si>
    <t>VISTA/25-26/05/00041</t>
  </si>
  <si>
    <t>a918fca0-b795-4766-9994-84aaaeb0c314</t>
  </si>
  <si>
    <t>VISTA/23-24/09/00036</t>
  </si>
  <si>
    <t>a9198f3c-e90d-45e0-ada7-a3e6d69ac345</t>
  </si>
  <si>
    <t>VISTA/24-25/12/00051</t>
  </si>
  <si>
    <t>a91c9362-8a48-4946-96b6-4a0d9d10c31f</t>
  </si>
  <si>
    <t>VISTA/23-24/06/00083</t>
  </si>
  <si>
    <t>a923d1ce-b543-4bfb-aa42-3fc8e7a50af6</t>
  </si>
  <si>
    <t>VISTA/23-24/09/00134</t>
  </si>
  <si>
    <t>a92d4f1a-83b3-4e09-8192-dfe2d8c6e09a</t>
  </si>
  <si>
    <t>VISTA/23-24/07/00063</t>
  </si>
  <si>
    <t>a944970c-dc72-4772-af87-28fd47c9f3e1</t>
  </si>
  <si>
    <t>VISTA/23-24/10/00035</t>
  </si>
  <si>
    <t>a957e7b1-5f55-491f-b6f6-9413a7e2c095</t>
  </si>
  <si>
    <t>VISTA/25-26/03/00077</t>
  </si>
  <si>
    <t>a95bad61-6a37-4cd7-a2c5-970d6b7f3d6a</t>
  </si>
  <si>
    <t>VISTA/25-26/09/00170</t>
  </si>
  <si>
    <t>a96412a1-dc78-4873-a7e9-4caa9c90610c</t>
  </si>
  <si>
    <t>VISTA/23-24/12/00114</t>
  </si>
  <si>
    <t>a96592b0-bfe1-47fc-9375-c19a00e32329</t>
  </si>
  <si>
    <t>VISTA/24-25/07/00086</t>
  </si>
  <si>
    <t>a9893063-b1ba-4045-9229-9d2021b5972a</t>
  </si>
  <si>
    <t>VISTA/25-26/03/00114</t>
  </si>
  <si>
    <t>a98b1dc1-566d-4767-8f68-1304b3cca3c3</t>
  </si>
  <si>
    <t>VISTA/24-25/02/00017</t>
  </si>
  <si>
    <t>a9a3179d-8d4b-4906-a939-79431a177f53</t>
  </si>
  <si>
    <t>VISTA/23-24/10/00043</t>
  </si>
  <si>
    <t>a9a5deb4-84ee-42fe-9279-b54da7dc5c3f</t>
  </si>
  <si>
    <t>VISTA/24-25/11/00121</t>
  </si>
  <si>
    <t>a9a75971-044a-4c6b-b0b9-c57e105f0446</t>
  </si>
  <si>
    <t>VISTA/24-25/05/00036</t>
  </si>
  <si>
    <t>a9b045bd-f533-4bf5-b82a-585c0192df86</t>
  </si>
  <si>
    <t>VISTA/25-26/12/00136</t>
  </si>
  <si>
    <t>a9b5237a-97e1-4a6d-80da-28fa41a250ed</t>
  </si>
  <si>
    <t>VISTA/24-25/07/00079</t>
  </si>
  <si>
    <t>a9b8d1a8-9ca9-4232-add1-6cd083341d09</t>
  </si>
  <si>
    <t>VISTA/24-25/11/00124</t>
  </si>
  <si>
    <t>a9be06c7-da02-41aa-8b82-8bd7a643ce39</t>
  </si>
  <si>
    <t>VISTA/25-26/09/00057</t>
  </si>
  <si>
    <t>a9c74e25-1236-494c-a4c6-7137b18474ae</t>
  </si>
  <si>
    <t>VISTA/25-26/03/00021</t>
  </si>
  <si>
    <t>a9e21d6b-44f4-4a55-898e-0366c9849a5d</t>
  </si>
  <si>
    <t>VISTA/23-24/03/00066</t>
  </si>
  <si>
    <t>a9e92fb1-ff1d-48b4-a1e2-4d68314233bd</t>
  </si>
  <si>
    <t>VISTA/25-26/05/00105</t>
  </si>
  <si>
    <t>a9f2deba-fc0a-4ee1-b7bb-68edfa92f2b6</t>
  </si>
  <si>
    <t>VISTA/23-24/08/00073</t>
  </si>
  <si>
    <t>aa1996f3-7f18-4e4a-bdac-64084ab1444e</t>
  </si>
  <si>
    <t>VISTA/25-26/12/00048</t>
  </si>
  <si>
    <t>aa19edb1-ad89-45c3-ac6c-4f3852a41253</t>
  </si>
  <si>
    <t>VISTA/25-26/05/00132</t>
  </si>
  <si>
    <t>aa1c66c5-ee6e-4659-8f0b-7365b77f4cff</t>
  </si>
  <si>
    <t>VISTA/24-25/11/00031</t>
  </si>
  <si>
    <t>aa2552a5-6672-408f-bf15-c30d5cb5aa80</t>
  </si>
  <si>
    <t>VISTA/25-26/04/00097</t>
  </si>
  <si>
    <t>aa3f8b6a-b884-4a49-bd53-5ee8fc665470</t>
  </si>
  <si>
    <t>VISTA/23-24/06/00040</t>
  </si>
  <si>
    <t>aa46e49f-f0cd-4824-8786-4d4f90204d55</t>
  </si>
  <si>
    <t>VISTA/25-26/08/00176</t>
  </si>
  <si>
    <t>aa507d7d-d134-4906-953c-b9562dc28353</t>
  </si>
  <si>
    <t>VISTA/23-24/12/00112</t>
  </si>
  <si>
    <t>aa530e86-e05b-42f8-8430-aec9882bbd67</t>
  </si>
  <si>
    <t>VISTA/24-25/03/00068</t>
  </si>
  <si>
    <t>aa59c72c-fc29-4c06-953b-1d0110dbdba8</t>
  </si>
  <si>
    <t>VISTA/25-26/03/00117</t>
  </si>
  <si>
    <t>aa691c5e-a904-4568-a085-48db66ddbabf</t>
  </si>
  <si>
    <t>VISTA/24-25/09/00083</t>
  </si>
  <si>
    <t>aa6bfa5b-d57a-49ed-959d-ac61a7205578</t>
  </si>
  <si>
    <t>VISTA/24-25/11/00061</t>
  </si>
  <si>
    <t>aa6f29d1-4bf0-4a7e-b3fb-07f8b30e8ef6</t>
  </si>
  <si>
    <t>VISTA/23-24/02/00003</t>
  </si>
  <si>
    <t>aa756508-839a-4dbc-885e-4821197b53b9</t>
  </si>
  <si>
    <t>VISTA/25-26/08/00091</t>
  </si>
  <si>
    <t>aa7e3ad6-a2a9-4c86-9c61-e22932242836</t>
  </si>
  <si>
    <t>VISTA/24-25/09/00122</t>
  </si>
  <si>
    <t>aaa3438d-072b-44c9-a698-3e418ef5aa8f</t>
  </si>
  <si>
    <t>VISTA/24-25/05/00030</t>
  </si>
  <si>
    <t>aaabfa3c-2541-4106-96d9-f8359e20da36</t>
  </si>
  <si>
    <t>VISTA/25-26/02/00169</t>
  </si>
  <si>
    <t>aaacfa86-e6f2-44c5-bd8e-78969b85aeb9</t>
  </si>
  <si>
    <t>VISTA/24-25/02/00036</t>
  </si>
  <si>
    <t>aaaf2457-d2b0-4146-a314-ddb9bfe43132</t>
  </si>
  <si>
    <t>VISTA/23-24/01/00113</t>
  </si>
  <si>
    <t>aac0a9be-0aa8-4f79-975b-7955a6a9270d</t>
  </si>
  <si>
    <t>VISTA/24-25/09/00085</t>
  </si>
  <si>
    <t>aac8a11e-61a4-4d58-9286-b6ccdb932d98</t>
  </si>
  <si>
    <t>VISTA/23-24/03/00114</t>
  </si>
  <si>
    <t>aac97983-7d3f-4842-8f20-e4cdb1e9a20c</t>
  </si>
  <si>
    <t>VISTA/23-24/10/00110</t>
  </si>
  <si>
    <t>aae061fa-5222-4c20-b483-0de11ecf7e24</t>
  </si>
  <si>
    <t>VISTA/23-24/08/00014</t>
  </si>
  <si>
    <t>aaf37446-bdd4-4541-a500-a8d0f6fd4256</t>
  </si>
  <si>
    <t>VISTA/24-25/08/00136</t>
  </si>
  <si>
    <t>aaf8e6bc-3031-46f1-ba3b-2fbc6eb212e4</t>
  </si>
  <si>
    <t>VISTA/25-26/02/00108</t>
  </si>
  <si>
    <t>aaffab88-a70e-4a38-892e-8c7115fd6686</t>
  </si>
  <si>
    <t>VISTA/25-26/03/00057</t>
  </si>
  <si>
    <t>ab116210-4955-46c1-938d-0985e58668e6</t>
  </si>
  <si>
    <t>VISTA/23-24/12/00111</t>
  </si>
  <si>
    <t>ab121362-8f1e-4904-9024-d49a6fb90ea4</t>
  </si>
  <si>
    <t>VISTA/25-26/06/00015</t>
  </si>
  <si>
    <t>ab252e88-12af-4f90-9558-8c5bd5b90149</t>
  </si>
  <si>
    <t>VISTA/25-26/03/00137</t>
  </si>
  <si>
    <t>ab2ed900-3f3e-4ce5-a093-3ff4f5e641a8</t>
  </si>
  <si>
    <t>VISTA/25-26/01/00053</t>
  </si>
  <si>
    <t>ab318dce-75e6-4124-9a85-41d59986a678</t>
  </si>
  <si>
    <t>VISTA/25-26/06/00075</t>
  </si>
  <si>
    <t>ab3a8f0d-7cea-4386-a47e-1e9d46396994</t>
  </si>
  <si>
    <t>VISTA/24-25/10/00004</t>
  </si>
  <si>
    <t>ab5337f0-0347-4fc1-bb86-db69bc5d01b7</t>
  </si>
  <si>
    <t>VISTA/25-26/05/00022</t>
  </si>
  <si>
    <t>ab85413a-3a8c-4cf2-9494-dfe955ba814b</t>
  </si>
  <si>
    <t>VISTA/25-26/06/00185</t>
  </si>
  <si>
    <t>ab8c99b8-13f8-4e75-bc92-1ba9a9809ce1</t>
  </si>
  <si>
    <t>VISTA/24-25/12/00088</t>
  </si>
  <si>
    <t>ab923c32-997b-44d7-a0fe-2fce2849bcfb</t>
  </si>
  <si>
    <t>VISTA/24-25/05/00087</t>
  </si>
  <si>
    <t>ab9758d9-8c32-4001-a01d-c64428f3233d</t>
  </si>
  <si>
    <t>VISTA/25-26/03/00142</t>
  </si>
  <si>
    <t>abb436fe-de0d-4bdc-86fc-6d96560b3ed3</t>
  </si>
  <si>
    <t>VISTA/24-25/08/00033</t>
  </si>
  <si>
    <t>abde2b49-70ff-4edf-ae44-b6f7d3ecb509</t>
  </si>
  <si>
    <t>df6d6dde-434a-e10e-f646-fa8a40be56cc</t>
  </si>
  <si>
    <t>VISTA/25-26/06/00190</t>
  </si>
  <si>
    <t>aad0f942-1ddf-47cf-ba72-32342002566d</t>
  </si>
  <si>
    <t>abe7ebd7-fc38-4bb2-b39f-eb8918663654</t>
  </si>
  <si>
    <t>VISTA/24-25/02/00087</t>
  </si>
  <si>
    <t>abe9fc66-aa8b-4a07-a124-03cf182a8570</t>
  </si>
  <si>
    <t>VISTA/24-25/01/00050</t>
  </si>
  <si>
    <t>abf96788-c25a-4730-9d49-d9894d5a1b07</t>
  </si>
  <si>
    <t>VISTA/25-26/09/00097</t>
  </si>
  <si>
    <t>abf9783f-f276-41c7-8f01-f3742270d691</t>
  </si>
  <si>
    <t>VISTA/23-24/10/00116</t>
  </si>
  <si>
    <t>abf99ac2-f16b-4af8-91ee-60307d98d36e</t>
  </si>
  <si>
    <t>VISTA/25-26/12/00058</t>
  </si>
  <si>
    <t>abfe5aed-bfcd-40dc-9031-be9d59ae15af</t>
  </si>
  <si>
    <t>VISTA/24-25/03/00099</t>
  </si>
  <si>
    <t>ac108875-acd3-41d9-842b-d1f7e029a490</t>
  </si>
  <si>
    <t>VISTA/25-26/11/00067</t>
  </si>
  <si>
    <t>ac169a04-f937-4f42-892b-d116518910f1</t>
  </si>
  <si>
    <t>VISTA/24-25/09/00047</t>
  </si>
  <si>
    <t>ac1790e1-9061-403f-9fca-7e0de29696ca</t>
  </si>
  <si>
    <t>VISTA/25-26/12/00025</t>
  </si>
  <si>
    <t>ac291331-3005-48b6-a24c-d7cc847b1341</t>
  </si>
  <si>
    <t>VISTA/24-25/06/00082</t>
  </si>
  <si>
    <t>ac46e1aa-aa3b-455a-8eec-ac5be6d833a5</t>
  </si>
  <si>
    <t>VISTA/23-24/01/00095</t>
  </si>
  <si>
    <t>ac4c93bf-ac18-41be-87dc-22dd7231d726</t>
  </si>
  <si>
    <t>VISTA/25-26/09/00146</t>
  </si>
  <si>
    <t>ac5903c9-407f-4347-938f-eb2432dbb2c2</t>
  </si>
  <si>
    <t>VISTA/23-24/02/00009</t>
  </si>
  <si>
    <t>ac5bab35-30ae-4603-988f-e147055f9b42</t>
  </si>
  <si>
    <t>VISTA/25-26/04/00057</t>
  </si>
  <si>
    <t>ac72cd29-e1bf-4726-98fb-d3da7b615e08</t>
  </si>
  <si>
    <t>VISTA/23-24/10/00120</t>
  </si>
  <si>
    <t>ac91d4c8-e8fb-46d0-9973-5afe1bb57579</t>
  </si>
  <si>
    <t>VISTA/25-26/12/00100</t>
  </si>
  <si>
    <t>aca75161-0a91-4d56-876d-3f4b482a086a</t>
  </si>
  <si>
    <t>VISTA/24-25/10/00132</t>
  </si>
  <si>
    <t>acb12f14-d797-4db2-a248-02656f71ef98</t>
  </si>
  <si>
    <t>VISTA/25-26/11/00006</t>
  </si>
  <si>
    <t>acc6f557-499d-409c-bce7-e11457f8908c</t>
  </si>
  <si>
    <t>VISTA/24-25/04/00126</t>
  </si>
  <si>
    <t>acd17445-1d2b-482c-be15-e236764c16e2</t>
  </si>
  <si>
    <t>VISTA/25-26/09/00177</t>
  </si>
  <si>
    <t>ace3eafe-5a04-4a0e-bb67-0f5353c0ff9c</t>
  </si>
  <si>
    <t>VISTA/23-24/03/00142</t>
  </si>
  <si>
    <t>acf22e13-a611-43e1-8c4b-fb4443836fd1</t>
  </si>
  <si>
    <t>VISTA/23-24/01/00023</t>
  </si>
  <si>
    <t>acf23095-de25-4189-bf7c-149f2b0646c3</t>
  </si>
  <si>
    <t>VISTA/23-24/07/00124</t>
  </si>
  <si>
    <t>acfa37eb-4ff7-46ae-9f55-accea2fa0d00</t>
  </si>
  <si>
    <t>VISTA/25-26/06/00027</t>
  </si>
  <si>
    <t>ad053852-2037-4430-942f-ebe471baceb5</t>
  </si>
  <si>
    <t>VISTA/23-24/07/00044</t>
  </si>
  <si>
    <t>ad0e5e00-f563-4aac-8324-61d1cd22b846</t>
  </si>
  <si>
    <t>VISTA/24-25/01/00086</t>
  </si>
  <si>
    <t>ad13964a-19cc-497f-b68a-fb6ad8710d8b</t>
  </si>
  <si>
    <t>VISTA/24-25/01/00164</t>
  </si>
  <si>
    <t>ad24b872-4fd3-47b6-8e7a-10a8ac7ae715</t>
  </si>
  <si>
    <t>VISTA/23-24/03/00110</t>
  </si>
  <si>
    <t>ad2543f4-ceba-4ec9-8d39-6eb61b6a1d49</t>
  </si>
  <si>
    <t>VISTA/23-24/02/00122</t>
  </si>
  <si>
    <t>ad3b8049-1c06-4284-8d07-03a30ff86090</t>
  </si>
  <si>
    <t>VISTA/25-26/04/00150</t>
  </si>
  <si>
    <t>ad50e4d0-35e1-4cee-8224-516e71b473dc</t>
  </si>
  <si>
    <t>VISTA/23-24/03/00126</t>
  </si>
  <si>
    <t>ad5faa92-a98d-4714-84a0-e5983c5870c7</t>
  </si>
  <si>
    <t>VISTA/23-24/06/00110</t>
  </si>
  <si>
    <t>ad6913ce-6bd5-4480-84ae-3a07d78ebe0b</t>
  </si>
  <si>
    <t>VISTA/23-24/08/00066</t>
  </si>
  <si>
    <t>ad6ccd6d-d7cd-4c63-b320-005076a8a9cb</t>
  </si>
  <si>
    <t>VISTA/23-24/11/00110</t>
  </si>
  <si>
    <t>ad73fa53-87c4-4572-b47e-870ff127f06c</t>
  </si>
  <si>
    <t>VISTA/24-25/11/00063</t>
  </si>
  <si>
    <t>ad850bd4-67f0-435b-b898-9df7f72b2b21</t>
  </si>
  <si>
    <t>3c32a71f-5c9e-8178-0cae-bd32a791be8a</t>
  </si>
  <si>
    <t>VISTA/24-25/07/00025</t>
  </si>
  <si>
    <t>d8412842-3ef5-41f7-b92e-f45608490f30</t>
  </si>
  <si>
    <t>ad860a9f-6dd4-40ea-b911-81665a0c48d6</t>
  </si>
  <si>
    <t>VISTA/23-24/11/00118</t>
  </si>
  <si>
    <t>ad89c2e4-d03b-4709-8d82-d2bef284511d</t>
  </si>
  <si>
    <t>VISTA/25-26/10/00071</t>
  </si>
  <si>
    <t>ad9eb78e-0957-4812-9d59-2eacf73934c2</t>
  </si>
  <si>
    <t>VISTA/25-26/12/00021</t>
  </si>
  <si>
    <t>adb3bf73-02c2-4f9a-9666-4eb58752ea8e</t>
  </si>
  <si>
    <t>VISTA/25-26/11/00157</t>
  </si>
  <si>
    <t>adc903d5-024e-4195-9f8f-e61684d7cb43</t>
  </si>
  <si>
    <t>VISTA/23-24/09/00026</t>
  </si>
  <si>
    <t>adc96080-1ee4-4bd9-a6f8-83f9cac43b16</t>
  </si>
  <si>
    <t>VISTA/24-25/06/00140</t>
  </si>
  <si>
    <t>adced7ba-7f02-4fba-b1e1-7d9875a1aca6</t>
  </si>
  <si>
    <t>VISTA/25-26/04/00159</t>
  </si>
  <si>
    <t>add2b130-6730-488b-bdfd-d6d4063864fd</t>
  </si>
  <si>
    <t>b04d5316-5ef3-474d-1b9a-63b703c6f903</t>
  </si>
  <si>
    <t>VISTA/24-25/06/00121</t>
  </si>
  <si>
    <t>fadc9048-80aa-4e3f-af18-704c7a471f5a</t>
  </si>
  <si>
    <t>add94a78-a3c1-44ed-bdca-a2661f5ddedb</t>
  </si>
  <si>
    <t>VISTA/25-26/07/00055</t>
  </si>
  <si>
    <t>add982f1-d0fd-4b35-a801-aa6061684ad0</t>
  </si>
  <si>
    <t>VISTA/24-25/03/00111</t>
  </si>
  <si>
    <t>ae03599c-c438-453c-9d36-74f674c4f1fa</t>
  </si>
  <si>
    <t>VISTA/23-24/10/00066</t>
  </si>
  <si>
    <t>ae151dca-cfeb-4e10-89a2-4e13c9bdc290</t>
  </si>
  <si>
    <t>VISTA/23-24/07/00014</t>
  </si>
  <si>
    <t>ae1d993f-873f-4809-b6a8-c29691b78ce1</t>
  </si>
  <si>
    <t>VISTA/25-26/09/00161</t>
  </si>
  <si>
    <t>ae2fe90d-32b1-4372-ac5e-1027d7ea901b</t>
  </si>
  <si>
    <t>VISTA/23-24/04/00042</t>
  </si>
  <si>
    <t>ae3303b5-d552-4124-8c89-d0f23e68d28f</t>
  </si>
  <si>
    <t>VISTA/25-26/06/00011</t>
  </si>
  <si>
    <t>ae33a80b-31d9-4d83-937a-1c0daf49bda4</t>
  </si>
  <si>
    <t>VISTA/25-26/04/00030</t>
  </si>
  <si>
    <t>ae43df6f-6957-48f3-8b20-b872d094cfe8</t>
  </si>
  <si>
    <t>VISTA/25-26/04/00154</t>
  </si>
  <si>
    <t>ae5647f7-eb6f-48d4-ac86-77592a8e26a4</t>
  </si>
  <si>
    <t>VISTA/23-24/11/00043</t>
  </si>
  <si>
    <t>ae5a47fc-7d58-49af-a763-e0fd6a079710</t>
  </si>
  <si>
    <t>VISTA/24-25/06/00112</t>
  </si>
  <si>
    <t>ae5f0c78-319b-4cd1-82dc-738364ef73e1</t>
  </si>
  <si>
    <t>VISTA/25-26/10/00105</t>
  </si>
  <si>
    <t>ae6b44f5-8db4-463b-a232-1fd830449dad</t>
  </si>
  <si>
    <t>VISTA/25-26/09/00032</t>
  </si>
  <si>
    <t>ae91d4b2-7c33-46c9-892e-f3459881ced5</t>
  </si>
  <si>
    <t>VISTA/23-24/04/00109</t>
  </si>
  <si>
    <t>ae9ac8eb-646f-4d90-a1d3-8db30baccb8f</t>
  </si>
  <si>
    <t>VISTA/25-26/03/00110</t>
  </si>
  <si>
    <t>aea2d4b6-0e83-440f-803b-49e037445708</t>
  </si>
  <si>
    <t>VISTA/23-24/05/00010</t>
  </si>
  <si>
    <t>aead74a7-8e23-4b29-82de-a858c0f10639</t>
  </si>
  <si>
    <t>VISTA/25-26/10/00147</t>
  </si>
  <si>
    <t>aed15060-410e-4fe5-b0f3-2f4f0412ab01</t>
  </si>
  <si>
    <t>VISTA/23-24/09/00044</t>
  </si>
  <si>
    <t>aed5c3c1-d820-41a3-86b7-1e4529f242ed</t>
  </si>
  <si>
    <t>VISTA/23-24/08/00139</t>
  </si>
  <si>
    <t>81b1c21e-ed7c-4ea3-a192-ef5429fd6e71</t>
  </si>
  <si>
    <t>aee5a6f8-3e35-47b6-9660-5546a2de7bbc</t>
  </si>
  <si>
    <t>VISTA/23-24/10/00036</t>
  </si>
  <si>
    <t>aeecb56a-1dfe-4aae-8dea-fd542bb464e7</t>
  </si>
  <si>
    <t>VISTA/25-26/01/00148</t>
  </si>
  <si>
    <t>aef1c694-3866-45bb-94cc-f847cb08d975</t>
  </si>
  <si>
    <t>VISTA/23-24/01/00052</t>
  </si>
  <si>
    <t>aef1e052-1145-4452-b407-4dcfb2503c3a</t>
  </si>
  <si>
    <t>VISTA/25-26/01/00047</t>
  </si>
  <si>
    <t>aefeb5fc-d88c-4e9c-b140-15e2b5f8261a</t>
  </si>
  <si>
    <t>VISTA/24-25/01/00098</t>
  </si>
  <si>
    <t>af0fab3b-edd9-4256-b431-54cfde24b239</t>
  </si>
  <si>
    <t>VISTA/23-24/10/00048</t>
  </si>
  <si>
    <t>af21de67-2080-4926-975a-25378890a049</t>
  </si>
  <si>
    <t>VISTA/24-25/03/00057</t>
  </si>
  <si>
    <t>af29e6e6-88c1-449f-b469-6f2d3ec93899</t>
  </si>
  <si>
    <t>VISTA/25-26/08/00101</t>
  </si>
  <si>
    <t>af43c99a-0474-4180-a7bc-6fee87129453</t>
  </si>
  <si>
    <t>VISTA/25-26/10/00086</t>
  </si>
  <si>
    <t>af4816aa-8242-4510-b9cf-0fb2d9f8dafc</t>
  </si>
  <si>
    <t>VISTA/23-24/08/00082</t>
  </si>
  <si>
    <t>af4db270-3f76-4717-beab-3e37e1d55324</t>
  </si>
  <si>
    <t>VISTA/23-24/03/00035</t>
  </si>
  <si>
    <t>af4e9111-fd02-48f6-954a-6446a6fb5a79</t>
  </si>
  <si>
    <t>VISTA/24-25/01/00064</t>
  </si>
  <si>
    <t>af5c3bf1-e6e0-4f85-b985-71afb8bff0a7</t>
  </si>
  <si>
    <t>VISTA/25-26/05/00008</t>
  </si>
  <si>
    <t>af5c97ba-8c4b-460f-8722-2db9dc1bf848</t>
  </si>
  <si>
    <t>VISTA/24-25/07/00037</t>
  </si>
  <si>
    <t>af6583dd-76ec-4027-9f03-767a357f1445</t>
  </si>
  <si>
    <t>VISTA/24-25/07/00038</t>
  </si>
  <si>
    <t>af67a6e8-482e-46d0-a62b-54d33c56a64e</t>
  </si>
  <si>
    <t>VISTA/24-25/12/00147</t>
  </si>
  <si>
    <t>af6e2fa1-dff8-41b4-8360-60fd813df5dd</t>
  </si>
  <si>
    <t>VISTA/25-26/01/00116</t>
  </si>
  <si>
    <t>af733611-eb24-4442-8b49-d7093dde1640</t>
  </si>
  <si>
    <t>VISTA/24-25/01/00026</t>
  </si>
  <si>
    <t>af8ffcfd-e616-4812-89d3-d995018f2b13</t>
  </si>
  <si>
    <t>VISTA/25-26/02/00075</t>
  </si>
  <si>
    <t>af93efd1-56d0-4483-b4b3-778f76619262</t>
  </si>
  <si>
    <t>VISTA/23-24/11/00125</t>
  </si>
  <si>
    <t>af9f00e4-f73d-4d59-9ea4-e97e7b95c097</t>
  </si>
  <si>
    <t>VISTA/24-25/04/00020</t>
  </si>
  <si>
    <t>afa2dd14-cd81-4e7b-bc00-dba054e4ce76</t>
  </si>
  <si>
    <t>VISTA/24-25/06/00066</t>
  </si>
  <si>
    <t>afacb243-5e11-45a4-9d92-718e912db555</t>
  </si>
  <si>
    <t>VISTA/25-26/04/00156</t>
  </si>
  <si>
    <t>afb0d5ac-ea0e-4aea-820b-e53e03d7f900</t>
  </si>
  <si>
    <t>VISTA/23-24/03/00014</t>
  </si>
  <si>
    <t>afb2c6ff-eaa9-4477-bc0b-7d1c322e6731</t>
  </si>
  <si>
    <t>VISTA/23-24/05/00098</t>
  </si>
  <si>
    <t>afbe7001-1049-4d50-b09d-cba63d8f9db2</t>
  </si>
  <si>
    <t>VISTA/25-26/05/00094</t>
  </si>
  <si>
    <t>afcebba2-c724-49a7-8384-95a9926d7e8c</t>
  </si>
  <si>
    <t>VISTA/25-26/07/00195</t>
  </si>
  <si>
    <t>afda0177-5c6b-403d-83a5-b4a1c3c51125</t>
  </si>
  <si>
    <t>VISTA/25-26/08/00181</t>
  </si>
  <si>
    <t>afe0c598-e9a1-46b5-b2b1-7d7aca438480</t>
  </si>
  <si>
    <t>VISTA/25-26/01/00080</t>
  </si>
  <si>
    <t>afe2b045-8ab2-433f-853e-49c07c41e9da</t>
  </si>
  <si>
    <t>VISTA/25-26/10/00072</t>
  </si>
  <si>
    <t>afe50752-7aeb-4ef4-beaf-bafef46cddd1</t>
  </si>
  <si>
    <t>VISTA/24-25/04/00002</t>
  </si>
  <si>
    <t>954fff8e-069a-494d-be90-9a5ed01b5fa9</t>
  </si>
  <si>
    <t>aff214b8-e0c1-4a9e-bbd0-1e49195794c1</t>
  </si>
  <si>
    <t>VISTA/25-26/07/00020</t>
  </si>
  <si>
    <t>c2533594-7bef-485f-9c06-e515153c4d3b</t>
  </si>
  <si>
    <t>aff92819-a08e-4945-a96b-ac97a11198df</t>
  </si>
  <si>
    <t>VISTA/25-26/09/00154</t>
  </si>
  <si>
    <t>affa5daf-6e7b-4568-91c8-d6001d8d98d3</t>
  </si>
  <si>
    <t>VISTA/25-26/02/00039</t>
  </si>
  <si>
    <t>affd7104-5c6a-4294-8120-3618813f3596</t>
  </si>
  <si>
    <t>VISTA/25-26/09/00080</t>
  </si>
  <si>
    <t>b01a56ac-362b-4b9a-a5bc-a50aa758d64f</t>
  </si>
  <si>
    <t>VISTA/25-26/06/00073</t>
  </si>
  <si>
    <t>b01cdd09-0885-42ca-b54e-0986c7c0623b</t>
  </si>
  <si>
    <t>VISTA/24-25/10/00120</t>
  </si>
  <si>
    <t>b025aad2-6e7f-442f-a549-322c57465faa</t>
  </si>
  <si>
    <t>VISTA/23-24/09/00077</t>
  </si>
  <si>
    <t>b02a64c8-61dd-49fc-98bb-3e880d6222e4</t>
  </si>
  <si>
    <t>VISTA/24-25/11/00110</t>
  </si>
  <si>
    <t>b02f5aac-4a38-4645-9c9e-fc2efd4e1f38</t>
  </si>
  <si>
    <t>VISTA/24-25/09/00006</t>
  </si>
  <si>
    <t>b0460ec9-5ea9-4e34-b70d-28940b78fea7</t>
  </si>
  <si>
    <t>2a1b9781-7270-da00-bf8a-adaf9ce20080</t>
  </si>
  <si>
    <t>VISTA/24-25/06/00062</t>
  </si>
  <si>
    <t>5e7af76f-8d15-47b9-b335-63f9479672fa</t>
  </si>
  <si>
    <t>b050531b-1bc0-4503-8b43-cfdf4f7fd3a3</t>
  </si>
  <si>
    <t>VISTA/25-26/08/00041</t>
  </si>
  <si>
    <t>b051d5b4-676f-492e-bc78-d6e0ffc599e3</t>
  </si>
  <si>
    <t>VISTA/23-24/01/00011</t>
  </si>
  <si>
    <t>b08d4daf-2b8b-4d7d-854f-231268b62768</t>
  </si>
  <si>
    <t>VISTA/24-25/08/00112</t>
  </si>
  <si>
    <t>b092bf04-8e0c-455e-8e13-d393ac49ca2b</t>
  </si>
  <si>
    <t>VISTA/25-26/10/00051</t>
  </si>
  <si>
    <t>b093e2e3-15c0-4318-8cc8-72787097c3fd</t>
  </si>
  <si>
    <t>VISTA/23-24/05/00096</t>
  </si>
  <si>
    <t>b095969f-2bb7-4b94-a65d-fad16c63f0cf</t>
  </si>
  <si>
    <t>VISTA/23-24/10/00106</t>
  </si>
  <si>
    <t>b0a91441-149a-4476-b9ca-4de2c6d45560</t>
  </si>
  <si>
    <t>VISTA/23-24/04/00123</t>
  </si>
  <si>
    <t>b0aa12c2-d7ac-4b0b-98ba-b0f02e8a143b</t>
  </si>
  <si>
    <t>VISTA/24-25/10/00111</t>
  </si>
  <si>
    <t>b0ae2169-5afa-4fd6-93b9-4133ca6a1aea</t>
  </si>
  <si>
    <t>VISTA/25-26/04/00168</t>
  </si>
  <si>
    <t>b0bf785d-5fe9-44b4-9fe9-3824f3c81de5</t>
  </si>
  <si>
    <t>VISTA/24-25/01/00090</t>
  </si>
  <si>
    <t>b0f40dc6-f7a9-4442-8c0b-0de498dc70a0</t>
  </si>
  <si>
    <t>VISTA/24-25/03/00033</t>
  </si>
  <si>
    <t>b105d970-2220-41fb-a2ff-2b7abae8eb44</t>
  </si>
  <si>
    <t>VISTA/23-24/12/00096</t>
  </si>
  <si>
    <t>b1205f63-bca4-4dd2-a6d6-ddf1973dcaeb</t>
  </si>
  <si>
    <t>VISTA/23-24/09/00135</t>
  </si>
  <si>
    <t>b134eb83-5768-4e3f-b3ac-683b50f307ac</t>
  </si>
  <si>
    <t>VISTA/24-25/08/00008</t>
  </si>
  <si>
    <t>b136a272-7d20-4d4a-a3c5-e41237bd2aa8</t>
  </si>
  <si>
    <t>VISTA/24-25/06/00016</t>
  </si>
  <si>
    <t>b13f7283-5071-4d63-b54b-35eed30743e4</t>
  </si>
  <si>
    <t>VISTA/23-24/02/00103</t>
  </si>
  <si>
    <t>b1421fe1-3fe8-45be-89d3-a3b37be2b5b6</t>
  </si>
  <si>
    <t>VISTA/25-26/09/00183</t>
  </si>
  <si>
    <t>b145ae70-b4e0-40d5-94a0-bd60fe5fb7fe</t>
  </si>
  <si>
    <t>VISTA/24-25/12/00063</t>
  </si>
  <si>
    <t>b15efbdb-160a-4961-b107-a0992f29c983</t>
  </si>
  <si>
    <t>VISTA/24-25/02/00092</t>
  </si>
  <si>
    <t>b16c0986-674b-4737-8540-336914296a7d</t>
  </si>
  <si>
    <t>VISTA/23-24/01/00060</t>
  </si>
  <si>
    <t>b16cc7ff-9c1b-41f7-984c-1e832c9979e9</t>
  </si>
  <si>
    <t>VISTA/25-26/01/00138</t>
  </si>
  <si>
    <t>b16e6dc6-6c1c-4055-a070-9514a17ec708</t>
  </si>
  <si>
    <t>VISTA/23-24/07/00085</t>
  </si>
  <si>
    <t>b1725932-7a82-4b91-a673-309aa42e1ab2</t>
  </si>
  <si>
    <t>VISTA/25-26/10/00169</t>
  </si>
  <si>
    <t>b17f275d-f649-4593-918c-2e07ba158edf</t>
  </si>
  <si>
    <t>VISTA/25-26/06/00181</t>
  </si>
  <si>
    <t>b189964b-8366-431a-abbe-0d197f975df1</t>
  </si>
  <si>
    <t>VISTA/24-25/06/00133</t>
  </si>
  <si>
    <t>b1a3f5d5-5df9-4eba-8ac4-0b4c97021897</t>
  </si>
  <si>
    <t>VISTA/23-24/12/00063</t>
  </si>
  <si>
    <t>b1ad4354-2a06-417e-961d-4da7845df950</t>
  </si>
  <si>
    <t>VISTA/23-24/10/00096</t>
  </si>
  <si>
    <t>b1c40e09-8cd1-427c-bd07-ec84226c2014</t>
  </si>
  <si>
    <t>73af4715-f686-9041-f221-b819a410e674</t>
  </si>
  <si>
    <t>VISTA/23-24/09/00072</t>
  </si>
  <si>
    <t>97161abf-8476-4258-b89b-9f6059068720</t>
  </si>
  <si>
    <t>b1d6e400-3a8b-45ce-b828-2650aa356534</t>
  </si>
  <si>
    <t>VISTA/24-25/12/00064</t>
  </si>
  <si>
    <t>b1db8ab5-2007-49e3-93d3-1f9cd21f20f5</t>
  </si>
  <si>
    <t>VISTA/23-24/01/00073</t>
  </si>
  <si>
    <t>b1e65f20-fad8-424f-b151-2564b7c83810</t>
  </si>
  <si>
    <t>VISTA/24-25/12/00135</t>
  </si>
  <si>
    <t>b1eaaf11-0b53-4cac-a3dc-cb3a24008e1a</t>
  </si>
  <si>
    <t>VISTA/23-24/04/00038</t>
  </si>
  <si>
    <t>b1f84fa3-997b-4128-82ff-c69089ab69b0</t>
  </si>
  <si>
    <t>VISTA/25-26/12/00091</t>
  </si>
  <si>
    <t>b1fae8ef-f322-4d34-982d-a9796938b699</t>
  </si>
  <si>
    <t>VISTA/25-26/08/00113</t>
  </si>
  <si>
    <t>b20c70a8-7c22-462a-946d-2f92b16f8122</t>
  </si>
  <si>
    <t>VISTA/24-25/07/00121</t>
  </si>
  <si>
    <t>b20f7cd7-7845-4636-8d37-9b2798e82e86</t>
  </si>
  <si>
    <t>VISTA/24-25/06/00002</t>
  </si>
  <si>
    <t>b21281be-6c34-4904-bacb-36a0166bf76b</t>
  </si>
  <si>
    <t>VISTA/24-25/06/00090</t>
  </si>
  <si>
    <t>b2233293-2fd5-47ef-bd1f-73b11e69078e</t>
  </si>
  <si>
    <t>e94688ff-4d3e-2e08-7391-f66b37848929</t>
  </si>
  <si>
    <t>VISTA/25-26/09/00130</t>
  </si>
  <si>
    <t>fff45ee4-c493-4b5d-abc2-2a79ee66e725</t>
  </si>
  <si>
    <t>b225fb28-f6f6-4192-ad36-6d3e70984fc3</t>
  </si>
  <si>
    <t>VISTA/24-25/11/00025</t>
  </si>
  <si>
    <t>b6241849-5b7a-4e1f-a213-13f2b659227f</t>
  </si>
  <si>
    <t>b22784d4-4c7e-4f42-bfe1-e708974440a4</t>
  </si>
  <si>
    <t>VISTA/25-26/04/00039</t>
  </si>
  <si>
    <t>b2420988-bc87-4e09-92c2-58f8d92e2abe</t>
  </si>
  <si>
    <t>VISTA/24-25/04/00057</t>
  </si>
  <si>
    <t>b2428311-fd61-4c67-b23d-13646129b118</t>
  </si>
  <si>
    <t>VISTA/23-24/02/00087</t>
  </si>
  <si>
    <t>b27b779b-45bb-4f74-ba8d-323946314346</t>
  </si>
  <si>
    <t>VISTA/24-25/12/00136</t>
  </si>
  <si>
    <t>b27fb9d7-e623-4a6e-afc9-1cf22881e7c0</t>
  </si>
  <si>
    <t>VISTA/25-26/06/00081</t>
  </si>
  <si>
    <t>b2899c07-37a1-4353-a940-72125e852226</t>
  </si>
  <si>
    <t>VISTA/23-24/03/00088</t>
  </si>
  <si>
    <t>b2907c16-ace8-4f50-b320-fd310db81195</t>
  </si>
  <si>
    <t>VISTA/25-26/03/00056</t>
  </si>
  <si>
    <t>b290fb9a-cb54-48a0-8a59-7b169af9d4dc</t>
  </si>
  <si>
    <t>VISTA/24-25/03/00044</t>
  </si>
  <si>
    <t>b2939f70-0ad1-41d2-967b-7dca890ccb3c</t>
  </si>
  <si>
    <t>VISTA/24-25/05/00149</t>
  </si>
  <si>
    <t>b29839fa-b65d-47df-94f7-c157d9847ded</t>
  </si>
  <si>
    <t>VISTA/24-25/09/00126</t>
  </si>
  <si>
    <t>b2bd732c-d686-40dc-a0cc-469193d6b822</t>
  </si>
  <si>
    <t>VISTA/25-26/01/00147</t>
  </si>
  <si>
    <t>b2c0804e-4334-46ed-befe-619aecfedf3a</t>
  </si>
  <si>
    <t>VISTA/24-25/02/00175</t>
  </si>
  <si>
    <t>b2cbfab2-50f9-4660-b836-507c2c42b581</t>
  </si>
  <si>
    <t>VISTA/25-26/06/00088</t>
  </si>
  <si>
    <t>b2d0f833-e3e5-4e18-9504-8e6f6c3749f7</t>
  </si>
  <si>
    <t>VISTA/25-26/08/00173</t>
  </si>
  <si>
    <t>b2da9185-e1f3-4381-9ad2-ae327960a5db</t>
  </si>
  <si>
    <t>VISTA/23-24/12/00101</t>
  </si>
  <si>
    <t>b2e01aa1-683b-4e54-9ed2-81676d20dd7a</t>
  </si>
  <si>
    <t>VISTA/24-25/07/00008</t>
  </si>
  <si>
    <t>b2e3c964-d5eb-42c2-98e9-b09fae0ad408</t>
  </si>
  <si>
    <t>VISTA/24-25/06/00060</t>
  </si>
  <si>
    <t>b2efcb9a-ca96-4162-8605-9d83f89785a2</t>
  </si>
  <si>
    <t>VISTA/25-26/08/00070</t>
  </si>
  <si>
    <t>b2f19f67-1c00-426e-ba0c-074d35db76a7</t>
  </si>
  <si>
    <t>VISTA/24-25/01/00077</t>
  </si>
  <si>
    <t>b2fad9f9-979a-45a6-942b-898fb4725a52</t>
  </si>
  <si>
    <t>VISTA/23-24/06/00062</t>
  </si>
  <si>
    <t>b2fcd270-3884-4905-923f-0ea2925002d0</t>
  </si>
  <si>
    <t>VISTA/24-25/05/00142</t>
  </si>
  <si>
    <t>b3097295-11bd-4e30-be97-f1a7c4ceda5e</t>
  </si>
  <si>
    <t>VISTA/24-25/12/00156</t>
  </si>
  <si>
    <t>b317c92d-5d7b-4fa7-a2a3-5f0bac588429</t>
  </si>
  <si>
    <t>VISTA/25-26/04/00050</t>
  </si>
  <si>
    <t>b3316c1b-11ac-4f49-8bd8-347d1ab152b9</t>
  </si>
  <si>
    <t>VISTA/24-25/03/00017</t>
  </si>
  <si>
    <t>b333fff6-4f07-44b9-bd0f-b8535b63120d</t>
  </si>
  <si>
    <t>VISTA/24-25/12/00025</t>
  </si>
  <si>
    <t>b337d31b-11f8-4f0f-8486-4225f640a44a</t>
  </si>
  <si>
    <t>VISTA/25-26/12/00140</t>
  </si>
  <si>
    <t>b33c83e8-aa92-49a4-aa48-95ed79b2ec72</t>
  </si>
  <si>
    <t>VISTA/25-26/09/00196</t>
  </si>
  <si>
    <t>b35a576d-fb47-43b3-992c-3018da3b3688</t>
  </si>
  <si>
    <t>VISTA/24-25/05/00174</t>
  </si>
  <si>
    <t>b36b7afe-ff6b-4d20-8635-de00a8aa3c9d</t>
  </si>
  <si>
    <t>VISTA/24-25/07/00062</t>
  </si>
  <si>
    <t>b36fb38a-69d8-4d81-be0d-cdbeaba3a61a</t>
  </si>
  <si>
    <t>VISTA/24-25/11/00148</t>
  </si>
  <si>
    <t>b3805329-be3e-49ea-8ff5-594c806c94f6</t>
  </si>
  <si>
    <t>VISTA/23-24/12/00051</t>
  </si>
  <si>
    <t>b387e1c2-fbcc-4885-a580-9fd57792e666</t>
  </si>
  <si>
    <t>VISTA/24-25/01/00010</t>
  </si>
  <si>
    <t>b388fc52-7531-4aea-8874-fb3fa6b9596a</t>
  </si>
  <si>
    <t>VISTA/25-26/12/00166</t>
  </si>
  <si>
    <t>b3949617-a374-4620-b54a-a97d7985aa28</t>
  </si>
  <si>
    <t>VISTA/24-25/09/00003</t>
  </si>
  <si>
    <t>b3aa6d3b-8249-441e-9b93-eaa3b124dbb2</t>
  </si>
  <si>
    <t>VISTA/23-24/03/00072</t>
  </si>
  <si>
    <t>b3b53643-c9fe-43e5-918c-6612cea06271</t>
  </si>
  <si>
    <t>VISTA/24-25/09/00026</t>
  </si>
  <si>
    <t>b3bc31b9-62ab-4dd8-b982-b2c9dabc1794</t>
  </si>
  <si>
    <t>VISTA/25-26/11/00132</t>
  </si>
  <si>
    <t>b3d4c4ae-df90-4449-b16a-26ccb732f945</t>
  </si>
  <si>
    <t>VISTA/25-26/11/00031</t>
  </si>
  <si>
    <t>b3dfba52-292e-4be8-b14f-48233d64f4e1</t>
  </si>
  <si>
    <t>VISTA/23-24/11/00104</t>
  </si>
  <si>
    <t>b3f5e36e-f3e3-4683-a4a8-53eba9c27e38</t>
  </si>
  <si>
    <t>VISTA/24-25/06/00174</t>
  </si>
  <si>
    <t>b4087067-b718-4423-a49b-af01b0ced136</t>
  </si>
  <si>
    <t>VISTA/24-25/11/00052</t>
  </si>
  <si>
    <t>b41d736b-efb0-4444-b874-a87953fe7198</t>
  </si>
  <si>
    <t>VISTA/23-24/03/00010</t>
  </si>
  <si>
    <t>b41dd3fa-29c3-4c34-84a8-e2d15916e062</t>
  </si>
  <si>
    <t>VISTA/24-25/12/00045</t>
  </si>
  <si>
    <t>b42a8b01-2ce2-48c1-be4d-05e6a02b752c</t>
  </si>
  <si>
    <t>VISTA/24-25/08/00012</t>
  </si>
  <si>
    <t>b437b95b-5747-4484-b6b9-e5430a048b4e</t>
  </si>
  <si>
    <t>VISTA/23-24/10/00088</t>
  </si>
  <si>
    <t>b44721b1-72f5-4f58-b053-8be892df6064</t>
  </si>
  <si>
    <t>VISTA/24-25/03/00032</t>
  </si>
  <si>
    <t>b453130b-e745-4c1e-991c-ca4b6c490a65</t>
  </si>
  <si>
    <t>VISTA/24-25/06/00183</t>
  </si>
  <si>
    <t>b45b3a7e-52fe-4d17-86ce-0f0d785946c5</t>
  </si>
  <si>
    <t>VISTA/24-25/12/00145</t>
  </si>
  <si>
    <t>b4622513-3833-4d40-944f-9f4bf7ab3086</t>
  </si>
  <si>
    <t>VISTA/25-26/08/00054</t>
  </si>
  <si>
    <t>b46be5d7-d9d3-4bbc-9d00-d296b5d91125</t>
  </si>
  <si>
    <t>VISTA/24-25/06/00139</t>
  </si>
  <si>
    <t>b4736d93-5c63-4aee-ba0a-8e072f4dc8fc</t>
  </si>
  <si>
    <t>VISTA/25-26/04/00083</t>
  </si>
  <si>
    <t>b48034f6-b397-4660-b432-922b787f32c5</t>
  </si>
  <si>
    <t>69cdac2d-5b6b-b150-9404-e304648e9cd9</t>
  </si>
  <si>
    <t>VISTA/24-25/04/00070</t>
  </si>
  <si>
    <t>07c6f13f-7961-4f07-bd58-291ed6c7c6ac</t>
  </si>
  <si>
    <t>b48341f8-7c87-4a82-8129-ae391bcd36a4</t>
  </si>
  <si>
    <t>VISTA/24-25/05/00084</t>
  </si>
  <si>
    <t>b49e92eb-eb27-4d08-b34f-f0679ab4cb0e</t>
  </si>
  <si>
    <t>VISTA/25-26/04/00004</t>
  </si>
  <si>
    <t>b49f4938-de0d-4708-8364-a50b424deeef</t>
  </si>
  <si>
    <t>VISTA/25-26/05/00171</t>
  </si>
  <si>
    <t>b4a11879-c842-4503-8739-c7e8295441fa</t>
  </si>
  <si>
    <t>VISTA/23-24/12/00113</t>
  </si>
  <si>
    <t>b4b193d5-c2fd-4d1a-9b2b-4371d0b0cc15</t>
  </si>
  <si>
    <t>VISTA/23-24/09/00082</t>
  </si>
  <si>
    <t>b4baf74d-6005-44f0-ba17-dfab66bf85ce</t>
  </si>
  <si>
    <t>VISTA/25-26/10/00045</t>
  </si>
  <si>
    <t>b4bbf4c5-aac3-4daf-95fe-95dccf9e61ae</t>
  </si>
  <si>
    <t>34e17203-69d9-f06c-079c-fc6848b90d7e</t>
  </si>
  <si>
    <t>VISTA/25-26/05/00161</t>
  </si>
  <si>
    <t>0be240d1-c1a1-4b64-b5f7-1dfb8d074f7c</t>
  </si>
  <si>
    <t>b4cbe902-c5b4-43fc-ae85-d8b48766b7fd</t>
  </si>
  <si>
    <t>42ce346f-a341-9289-8213-2a477a99c6b7</t>
  </si>
  <si>
    <t>VISTA/24-25/06/00007</t>
  </si>
  <si>
    <t>30d0f38e-d286-4331-8b0e-f2a6132e5cb3</t>
  </si>
  <si>
    <t>b4d8457a-8552-4d12-9ba6-ab290d75f3b8</t>
  </si>
  <si>
    <t>VISTA/24-25/07/00064</t>
  </si>
  <si>
    <t>b4fae0da-8198-4734-9675-055eb17720ea</t>
  </si>
  <si>
    <t>VISTA/23-24/09/00037</t>
  </si>
  <si>
    <t>b5016b95-5eb0-4ca6-bee5-17fe78f0e457</t>
  </si>
  <si>
    <t>VISTA/25-26/12/00106</t>
  </si>
  <si>
    <t>b51fa1e3-412f-4896-b45e-a954e806e6f9</t>
  </si>
  <si>
    <t>VISTA/25-26/04/00125</t>
  </si>
  <si>
    <t>b5288df0-7ace-42b6-b29a-2e804bd76482</t>
  </si>
  <si>
    <t>VISTA/25-26/06/00007</t>
  </si>
  <si>
    <t>b530c921-8733-4c48-994b-f611855bfcab</t>
  </si>
  <si>
    <t>VISTA/25-26/07/00082</t>
  </si>
  <si>
    <t>b556f308-8988-4a10-9e3e-c92399cc9623</t>
  </si>
  <si>
    <t>VISTA/23-24/03/00049</t>
  </si>
  <si>
    <t>b559bfa4-98a3-4e09-8462-12f256278620</t>
  </si>
  <si>
    <t>VISTA/24-25/03/00179</t>
  </si>
  <si>
    <t>b55c1aef-211b-4948-b39d-a60e09efa34d</t>
  </si>
  <si>
    <t>VISTA/23-24/02/00064</t>
  </si>
  <si>
    <t>b5624890-581f-4577-bc63-5cb5d61009ed</t>
  </si>
  <si>
    <t>VISTA/25-26/04/00082</t>
  </si>
  <si>
    <t>b564bbf5-df06-4c35-98f5-6fbbec1121fe</t>
  </si>
  <si>
    <t>VISTA/25-26/08/00027</t>
  </si>
  <si>
    <t>d7709bd6-1161-44ae-9f91-65c23c49cd71</t>
  </si>
  <si>
    <t>b56e1960-db91-454f-8962-737e30a4cc95</t>
  </si>
  <si>
    <t>VISTA/24-25/05/00048</t>
  </si>
  <si>
    <t>b5775046-df99-40b1-8fa6-425729184d75</t>
  </si>
  <si>
    <t>VISTA/24-25/10/00123</t>
  </si>
  <si>
    <t>b578f96e-0e36-4fad-a1e1-9ba6a0735318</t>
  </si>
  <si>
    <t>45bab573-48ef-1237-bc52-123366b60e36</t>
  </si>
  <si>
    <t>VISTA/25-26/05/00029</t>
  </si>
  <si>
    <t>ac39fc09-9c3b-449b-aac5-e211c3923fc8</t>
  </si>
  <si>
    <t>b57b2475-a14b-43d5-acd9-d519c5501f44</t>
  </si>
  <si>
    <t>VISTA/25-26/04/00079</t>
  </si>
  <si>
    <t>b57fa62a-b094-45e5-841c-3f91771ac439</t>
  </si>
  <si>
    <t>VISTA/24-25/04/00084</t>
  </si>
  <si>
    <t>b5831d85-ced0-47d4-a010-0707a56c0afe</t>
  </si>
  <si>
    <t>VISTA/25-26/11/00112</t>
  </si>
  <si>
    <t>b587ad06-de7b-45a6-838d-c89bd0ece226</t>
  </si>
  <si>
    <t>VISTA/25-26/08/00031</t>
  </si>
  <si>
    <t>b5955128-af05-4d73-be52-85df95a6cf4d</t>
  </si>
  <si>
    <t>VISTA/25-26/04/00176</t>
  </si>
  <si>
    <t>b5a4238c-b704-4c34-9bcb-89853bcaa136</t>
  </si>
  <si>
    <t>VISTA/24-25/07/00181</t>
  </si>
  <si>
    <t>b5a97c41-b644-4a72-bc2f-9db0702cba55</t>
  </si>
  <si>
    <t>VISTA/25-26/05/00147</t>
  </si>
  <si>
    <t>b5c5f0e4-6968-4f7a-8787-058b4287aee2</t>
  </si>
  <si>
    <t>VISTA/24-25/02/00109</t>
  </si>
  <si>
    <t>b5e4a5e9-f227-4e6d-ad65-25b6543d6f4a</t>
  </si>
  <si>
    <t>VISTA/25-26/10/00069</t>
  </si>
  <si>
    <t>b5f54eaa-8e13-48dc-8a59-39328bbf6341</t>
  </si>
  <si>
    <t>6f19846d-6fdd-fe63-60fa-9134b042e32e</t>
  </si>
  <si>
    <t>VISTA/24-25/07/00093</t>
  </si>
  <si>
    <t>c60e8f31-ee0d-41e6-9f44-0eaffbc5072c</t>
  </si>
  <si>
    <t>b604510a-bf17-48cd-a3c5-fd318062176f</t>
  </si>
  <si>
    <t>VISTA/24-25/07/00041</t>
  </si>
  <si>
    <t>b612b42f-9122-4b98-9f36-2a754dae40ee</t>
  </si>
  <si>
    <t>VISTA/24-25/11/00115</t>
  </si>
  <si>
    <t>b6136cfa-f174-4a7e-9b9f-9b6d997816b1</t>
  </si>
  <si>
    <t>VISTA/24-25/10/00062</t>
  </si>
  <si>
    <t>b6308ba9-7f1f-4493-acff-bde9aadac6a3</t>
  </si>
  <si>
    <t>VISTA/23-24/07/00079</t>
  </si>
  <si>
    <t>b63696e3-79ac-4a99-80f3-54ae7ed66f1e</t>
  </si>
  <si>
    <t>VISTA/23-24/03/00025</t>
  </si>
  <si>
    <t>b63b7f1a-0f75-4676-a86e-46823a468988</t>
  </si>
  <si>
    <t>VISTA/25-26/04/00160</t>
  </si>
  <si>
    <t>b6448807-1a90-49d0-b3b8-dec32def5ef1</t>
  </si>
  <si>
    <t>VISTA/25-26/03/00090</t>
  </si>
  <si>
    <t>b6547ab1-729d-41c3-bc39-b3d7be6c00eb</t>
  </si>
  <si>
    <t>VISTA/25-26/04/00098</t>
  </si>
  <si>
    <t>b6594d2c-3a0a-479e-9827-8481b052b585</t>
  </si>
  <si>
    <t>VISTA/23-24/07/00006</t>
  </si>
  <si>
    <t>b65eadb2-0424-402e-96df-84e9116930a4</t>
  </si>
  <si>
    <t>c040ac0e-eac1-be77-9995-440400f38112</t>
  </si>
  <si>
    <t>VISTA/24-25/11/00118</t>
  </si>
  <si>
    <t>fd350f40-ed9a-45f8-8aa5-d7e851b263ae</t>
  </si>
  <si>
    <t>b660c71b-3324-4840-ada5-de1c7fa299d1</t>
  </si>
  <si>
    <t>VISTA/24-25/09/00158</t>
  </si>
  <si>
    <t>b6632e41-e7a4-4890-938a-3b4aeab94df0</t>
  </si>
  <si>
    <t>VISTA/24-25/04/00145</t>
  </si>
  <si>
    <t>b6708f91-ada5-4fdc-a7da-034410359aab</t>
  </si>
  <si>
    <t>VISTA/23-24/03/00028</t>
  </si>
  <si>
    <t>b67a585d-4fd2-45c8-98d9-26f206ac7057</t>
  </si>
  <si>
    <t>VISTA/25-26/06/00198</t>
  </si>
  <si>
    <t>b6869b9a-76e9-4324-a032-72ee7d1e58ac</t>
  </si>
  <si>
    <t>VISTA/25-26/11/00038</t>
  </si>
  <si>
    <t>b693272c-c282-44b3-b6ae-8ea481b511ab</t>
  </si>
  <si>
    <t>VISTA/24-25/10/00022</t>
  </si>
  <si>
    <t>b69b168b-0330-4e9f-a105-ef0275fdaeae</t>
  </si>
  <si>
    <t>VISTA/23-24/01/00096</t>
  </si>
  <si>
    <t>b6a7e664-ede7-48d2-8d13-f5b624e32586</t>
  </si>
  <si>
    <t>VISTA/25-26/11/00142</t>
  </si>
  <si>
    <t>b6b2ddec-53ce-400a-af74-7c6a6fff2a98</t>
  </si>
  <si>
    <t>VISTA/25-26/01/00092</t>
  </si>
  <si>
    <t>b6b6b84d-9fe9-415e-8d64-9eb5a43b2ca1</t>
  </si>
  <si>
    <t>VISTA/25-26/09/00058</t>
  </si>
  <si>
    <t>b6b7b35f-9b34-495b-9f62-a37dbea247b1</t>
  </si>
  <si>
    <t>VISTA/24-25/05/00091</t>
  </si>
  <si>
    <t>b6c023a9-ac68-4de9-9979-385bc9100e15</t>
  </si>
  <si>
    <t>VISTA/25-26/07/00172</t>
  </si>
  <si>
    <t>b6cbbc0a-32aa-4c37-9d38-9fa88495ac3c</t>
  </si>
  <si>
    <t>VISTA/24-25/08/00168</t>
  </si>
  <si>
    <t>b6cd69b3-cd24-41d4-9e45-a92819c1d424</t>
  </si>
  <si>
    <t>VISTA/24-25/02/00122</t>
  </si>
  <si>
    <t>b6de345f-a584-4cb7-9ee3-574e526a313c</t>
  </si>
  <si>
    <t>VISTA/24-25/01/00009</t>
  </si>
  <si>
    <t>b6fa6c1d-30c7-4aaa-87e0-19c25ad8ab2c</t>
  </si>
  <si>
    <t>VISTA/23-24/03/00075</t>
  </si>
  <si>
    <t>b711a636-4185-42d2-988e-bda57181f969</t>
  </si>
  <si>
    <t>VISTA/23-24/08/00130</t>
  </si>
  <si>
    <t>b713b507-a7c2-4b2a-bd83-abd2eb132f3e</t>
  </si>
  <si>
    <t>VISTA/24-25/10/00041</t>
  </si>
  <si>
    <t>b7166762-2b44-4be1-85d7-6b20a51087cb</t>
  </si>
  <si>
    <t>VISTA/24-25/06/00131</t>
  </si>
  <si>
    <t>b72049ab-5651-4938-a153-ad288591243a</t>
  </si>
  <si>
    <t>VISTA/24-25/12/00154</t>
  </si>
  <si>
    <t>b7260310-1888-427e-bcc4-f725544348ac</t>
  </si>
  <si>
    <t>VISTA/25-26/01/00141</t>
  </si>
  <si>
    <t>b728c0fe-fbaa-450e-80fb-1eaeb68762e8</t>
  </si>
  <si>
    <t>VISTA/23-24/08/00099</t>
  </si>
  <si>
    <t>b72bf37c-b33e-4891-8ee8-dcded87dca24</t>
  </si>
  <si>
    <t>VISTA/24-25/10/00031</t>
  </si>
  <si>
    <t>b72e2914-718c-4dba-a816-2611e329b312</t>
  </si>
  <si>
    <t>VISTA/25-26/05/00122</t>
  </si>
  <si>
    <t>b73da7f0-5c9f-4669-b290-7014c1b2519a</t>
  </si>
  <si>
    <t>VISTA/23-24/02/00028</t>
  </si>
  <si>
    <t>b73dcf2b-4418-4864-b097-57f436334d98</t>
  </si>
  <si>
    <t>VISTA/25-26/12/00148</t>
  </si>
  <si>
    <t>b749d8ea-4b9c-4808-bd11-75b8e10c7c30</t>
  </si>
  <si>
    <t>VISTA/25-26/10/00165</t>
  </si>
  <si>
    <t>b76b2ab9-f8a4-47b7-959b-1266b6482111</t>
  </si>
  <si>
    <t>VISTA/23-24/12/00049</t>
  </si>
  <si>
    <t>b76bd3cc-6669-4174-86b0-725e5420c487</t>
  </si>
  <si>
    <t>VISTA/24-25/05/00123</t>
  </si>
  <si>
    <t>b770cb7e-3a9c-4f96-b115-9ce999028a75</t>
  </si>
  <si>
    <t>VISTA/25-26/12/00131</t>
  </si>
  <si>
    <t>b7714746-f171-471e-a65f-9e7577db04d6</t>
  </si>
  <si>
    <t>VISTA/23-24/06/00043</t>
  </si>
  <si>
    <t>b775f737-dfe9-401c-bbec-d62ed5a9fa2c</t>
  </si>
  <si>
    <t>VISTA/24-25/11/00150</t>
  </si>
  <si>
    <t>b77be930-88cb-4aa7-a430-f8835a218cb4</t>
  </si>
  <si>
    <t>VISTA/24-25/06/00108</t>
  </si>
  <si>
    <t>b7837696-23e9-4235-ac70-85fc8241de9a</t>
  </si>
  <si>
    <t>VISTA/25-26/10/00157</t>
  </si>
  <si>
    <t>b7896818-5345-4a80-a374-b1fd5dd82e3e</t>
  </si>
  <si>
    <t>VISTA/23-24/11/00027</t>
  </si>
  <si>
    <t>b78d0298-b291-4b3a-a91d-61fd37b410aa</t>
  </si>
  <si>
    <t>VISTA/25-26/10/00052</t>
  </si>
  <si>
    <t>b7944a4f-e0cb-4347-8672-704facc6eb51</t>
  </si>
  <si>
    <t>VISTA/25-26/10/00122</t>
  </si>
  <si>
    <t>b7979caf-2b6c-475c-97ea-8b3ce939f744</t>
  </si>
  <si>
    <t>VISTA/23-24/06/00002</t>
  </si>
  <si>
    <t>b7b9257a-e27d-4be7-b6a3-7fcf917ea550</t>
  </si>
  <si>
    <t>VISTA/24-25/01/00123</t>
  </si>
  <si>
    <t>b7cc9598-096e-41ed-8626-7c8c486a83e6</t>
  </si>
  <si>
    <t>VISTA/25-26/11/00103</t>
  </si>
  <si>
    <t>b7dad5be-09de-4df4-80ca-c96fb28469c7</t>
  </si>
  <si>
    <t>VISTA/25-26/03/00005</t>
  </si>
  <si>
    <t>b7e33a69-3da9-4b05-94b8-a12363da307b</t>
  </si>
  <si>
    <t>VISTA/23-24/03/00144</t>
  </si>
  <si>
    <t>b7e57065-4dd8-446d-a5fb-8c08af29889a</t>
  </si>
  <si>
    <t>VISTA/24-25/01/00023</t>
  </si>
  <si>
    <t>b7edf97a-9df6-4cc7-9373-a72092d53908</t>
  </si>
  <si>
    <t>VISTA/23-24/06/00011</t>
  </si>
  <si>
    <t>b7ef6ae3-c048-4e37-9729-2efcfd81cb81</t>
  </si>
  <si>
    <t>VISTA/24-25/03/00162</t>
  </si>
  <si>
    <t>b7eff56a-b017-4f8d-b43a-d3f332f0c353</t>
  </si>
  <si>
    <t>VISTA/24-25/10/00159</t>
  </si>
  <si>
    <t>b7fad663-ac94-4839-9fea-47c8c2a30cdb</t>
  </si>
  <si>
    <t>VISTA/24-25/08/00087</t>
  </si>
  <si>
    <t>b8042e3d-a5e1-4c7e-a89b-e3ea647bc6bc</t>
  </si>
  <si>
    <t>VISTA/25-26/07/00131</t>
  </si>
  <si>
    <t>b80731f3-ceb3-4d38-847a-955d0e4736f6</t>
  </si>
  <si>
    <t>VISTA/25-26/12/00079</t>
  </si>
  <si>
    <t>b809b650-bca3-4a88-a6c7-7d6cea28efb6</t>
  </si>
  <si>
    <t>VISTA/25-26/05/00124</t>
  </si>
  <si>
    <t>b80a4aa9-7839-42cc-bc53-b3c98b4d42a0</t>
  </si>
  <si>
    <t>VISTA/23-24/11/00029</t>
  </si>
  <si>
    <t>b82be5b6-5f84-4eb3-9712-0fcb42aa31dd</t>
  </si>
  <si>
    <t>VISTA/24-25/09/00117</t>
  </si>
  <si>
    <t>b8363034-4fe0-4df1-8f86-50bd7740a8c6</t>
  </si>
  <si>
    <t>VISTA/23-24/06/00006</t>
  </si>
  <si>
    <t>b836d718-3966-4811-9671-cbf06e1374ed</t>
  </si>
  <si>
    <t>VISTA/23-24/12/00110</t>
  </si>
  <si>
    <t>b853c4a5-ea58-411f-8c2b-665f384b4ef9</t>
  </si>
  <si>
    <t>VISTA/23-24/07/00106</t>
  </si>
  <si>
    <t>b86a87a7-c0b5-4f41-910e-7f45948d8d12</t>
  </si>
  <si>
    <t>VISTA/24-25/03/00077</t>
  </si>
  <si>
    <t>b86bab8c-cc6e-4149-9f34-ec4a5c806d4b</t>
  </si>
  <si>
    <t>VISTA/24-25/12/00102</t>
  </si>
  <si>
    <t>b86bc49c-0568-4c6a-8c52-7b4b2a578aea</t>
  </si>
  <si>
    <t>VISTA/24-25/01/00148</t>
  </si>
  <si>
    <t>b87b0c90-5a93-44bd-b9e5-09d910bd678f</t>
  </si>
  <si>
    <t>VISTA/24-25/06/00047</t>
  </si>
  <si>
    <t>b8800f2b-f9f4-4527-874b-0e2e3d221034</t>
  </si>
  <si>
    <t>VISTA/23-24/12/00013</t>
  </si>
  <si>
    <t>b88b8c5f-f67c-4950-9738-0b10e3367c84</t>
  </si>
  <si>
    <t>VISTA/24-25/12/00114</t>
  </si>
  <si>
    <t>b88d5f3d-3d18-4c2c-8a2e-cae7919eb7bb</t>
  </si>
  <si>
    <t>VISTA/23-24/11/00025</t>
  </si>
  <si>
    <t>b8983298-b5b6-4423-b57b-0c1b619d532c</t>
  </si>
  <si>
    <t>VISTA/23-24/09/00016</t>
  </si>
  <si>
    <t>b89959a6-37f5-4c17-a1d6-7388622801a0</t>
  </si>
  <si>
    <t>VISTA/25-26/11/00135</t>
  </si>
  <si>
    <t>b8ab9382-3dfb-4a52-b2c6-8a85d05aad26</t>
  </si>
  <si>
    <t>VISTA/23-24/04/00019</t>
  </si>
  <si>
    <t>b8bd5f3d-7086-46a0-bcd2-8a81ff1c6f7e</t>
  </si>
  <si>
    <t>VISTA/24-25/01/00080</t>
  </si>
  <si>
    <t>b8c0bf65-81a5-44a1-8e83-20564b4c7381</t>
  </si>
  <si>
    <t>VISTA/24-25/03/00012</t>
  </si>
  <si>
    <t>b8c10a43-543c-46eb-af11-3027da865425</t>
  </si>
  <si>
    <t>VISTA/24-25/08/00094</t>
  </si>
  <si>
    <t>b8c370d3-de27-4950-8938-fa7b10e96316</t>
  </si>
  <si>
    <t>VISTA/24-25/08/00052</t>
  </si>
  <si>
    <t>b8d0a13a-c10c-4202-ad07-459977f396a0</t>
  </si>
  <si>
    <t>VISTA/24-25/04/00102</t>
  </si>
  <si>
    <t>b8d2d4c4-4511-4067-9b1c-b7f0fc54f406</t>
  </si>
  <si>
    <t>VISTA/25-26/01/00157</t>
  </si>
  <si>
    <t>b8e7be27-1b9d-4e39-be77-d3b4487d33ae</t>
  </si>
  <si>
    <t>VISTA/25-26/11/00134</t>
  </si>
  <si>
    <t>b8eef50e-9a6c-4f66-aa13-a21ea919eff4</t>
  </si>
  <si>
    <t>VISTA/25-26/12/00052</t>
  </si>
  <si>
    <t>b8ff1584-9e1f-49c5-9363-892be216292f</t>
  </si>
  <si>
    <t>VISTA/24-25/02/00007</t>
  </si>
  <si>
    <t>b8ff3771-f438-40cb-9c48-4bac92b1efcb</t>
  </si>
  <si>
    <t>VISTA/24-25/01/00045</t>
  </si>
  <si>
    <t>b929971b-6029-44ff-a300-fbc9ff84ec3a</t>
  </si>
  <si>
    <t>VISTA/23-24/11/00098</t>
  </si>
  <si>
    <t>b929ead6-b96a-4c71-bfbb-6c76499d1c17</t>
  </si>
  <si>
    <t>VISTA/24-25/08/00145</t>
  </si>
  <si>
    <t>b92aaa1a-8461-4d69-9af2-93efb163ea89</t>
  </si>
  <si>
    <t>VISTA/23-24/06/00064</t>
  </si>
  <si>
    <t>b92bf9ac-d392-47e6-9051-fb9f86c7a2d7</t>
  </si>
  <si>
    <t>VISTA/25-26/04/00003</t>
  </si>
  <si>
    <t>b92d342c-7a2d-47b7-9cc7-60fa84aabdf0</t>
  </si>
  <si>
    <t>VISTA/23-24/11/00099</t>
  </si>
  <si>
    <t>b92f7043-b096-4218-bd32-fa8b824d5b2a</t>
  </si>
  <si>
    <t>VISTA/25-26/06/00121</t>
  </si>
  <si>
    <t>b9348bbe-2270-4aaa-a126-27b184759232</t>
  </si>
  <si>
    <t>VISTA/25-26/06/00145</t>
  </si>
  <si>
    <t>b937a9b5-9c6a-4a68-8c10-1486932c7fe5</t>
  </si>
  <si>
    <t>VISTA/24-25/04/00110</t>
  </si>
  <si>
    <t>b937d087-f11f-4a5f-9b8d-20220919186a</t>
  </si>
  <si>
    <t>VISTA/25-26/09/00005</t>
  </si>
  <si>
    <t>b938b6e5-0bd2-49fd-9f63-9ba03b3a558b</t>
  </si>
  <si>
    <t>VISTA/24-25/10/00091</t>
  </si>
  <si>
    <t>b944cad9-1436-4ffa-a97f-4c2ac8f28b28</t>
  </si>
  <si>
    <t>a7dadee2-80e3-eba0-084f-5f1847bb3aa4</t>
  </si>
  <si>
    <t>VISTA/25-26/03/00143</t>
  </si>
  <si>
    <t>a2b0ee31-8c68-4f88-82a0-a97f2818ee85</t>
  </si>
  <si>
    <t>b9507cd2-6b5b-4b85-b5ad-4d97b8d6dcd5</t>
  </si>
  <si>
    <t>VISTA/24-25/01/00083</t>
  </si>
  <si>
    <t>b95d81ef-1f7c-4a94-b9bb-394ed9e6a09e</t>
  </si>
  <si>
    <t>VISTA/24-25/05/00158</t>
  </si>
  <si>
    <t>b964dc75-37b4-449f-a352-c6632942dd6e</t>
  </si>
  <si>
    <t>VISTA/25-26/12/00049</t>
  </si>
  <si>
    <t>b96964c5-d8e4-4cea-89af-9f8700252500</t>
  </si>
  <si>
    <t>VISTA/24-25/08/00160</t>
  </si>
  <si>
    <t>b96b05ea-af17-49c4-84e2-afb2105bda59</t>
  </si>
  <si>
    <t>VISTA/24-25/08/00020</t>
  </si>
  <si>
    <t>b96fba61-f5dd-405f-948a-bbff362c308b</t>
  </si>
  <si>
    <t>VISTA/25-26/07/00052</t>
  </si>
  <si>
    <t>290d05d3-ab1b-4d62-b65b-41d05273cde7</t>
  </si>
  <si>
    <t>b9784629-1470-4f41-b46c-f4875bcfd241</t>
  </si>
  <si>
    <t>VISTA/25-26/06/00110</t>
  </si>
  <si>
    <t>b97a759f-e067-42a9-8c82-8728210994e8</t>
  </si>
  <si>
    <t>VISTA/24-25/08/00081</t>
  </si>
  <si>
    <t>b9833994-e347-4ef7-b1c3-f840c24f7d05</t>
  </si>
  <si>
    <t>VISTA/24-25/05/00122</t>
  </si>
  <si>
    <t>b98a0323-baf8-42f4-a9d1-09f75b07c032</t>
  </si>
  <si>
    <t>VISTA/24-25/01/00046</t>
  </si>
  <si>
    <t>b991f0ab-1fdf-4919-ae00-9dacb4b28632</t>
  </si>
  <si>
    <t>VISTA/25-26/09/00001</t>
  </si>
  <si>
    <t>b9928257-219f-49bf-8e3b-ce229df2273d</t>
  </si>
  <si>
    <t>VISTA/23-24/06/00092</t>
  </si>
  <si>
    <t>b9a49701-bcf3-4c8b-a50a-21dc6822e523</t>
  </si>
  <si>
    <t>VISTA/23-24/05/00061</t>
  </si>
  <si>
    <t>b9a537d6-64c6-40ad-bcca-d804271dbbac</t>
  </si>
  <si>
    <t>VISTA/23-24/04/00110</t>
  </si>
  <si>
    <t>b9ca42a5-c625-4f98-b71b-df3188389fce</t>
  </si>
  <si>
    <t>VISTA/24-25/09/00014</t>
  </si>
  <si>
    <t>b9da5602-6cf4-4ffc-8fe3-11385c65223d</t>
  </si>
  <si>
    <t>7fc83db5-3912-b8f1-9ba6-d797d9d1ae44</t>
  </si>
  <si>
    <t>VISTA/25-26/06/00093</t>
  </si>
  <si>
    <t>b9c14a34-14d0-4df0-bc57-3af231191a52</t>
  </si>
  <si>
    <t>ba15c40d-0bf2-4c22-8e3b-4f233c9e1c43</t>
  </si>
  <si>
    <t>VISTA/24-25/01/00156</t>
  </si>
  <si>
    <t>ba27471e-77e7-48c3-a88a-996b808b625f</t>
  </si>
  <si>
    <t>VISTA/23-24/12/00119</t>
  </si>
  <si>
    <t>ba44952c-4332-4d27-b5dd-cc37a91c9ab7</t>
  </si>
  <si>
    <t>VISTA/23-24/11/00054</t>
  </si>
  <si>
    <t>ba4ce37f-c119-4554-ab2d-fec90b0fe0b3</t>
  </si>
  <si>
    <t>VISTA/25-26/09/00095</t>
  </si>
  <si>
    <t>baa2cbca-093e-42fa-90e8-97b86abcefe3</t>
  </si>
  <si>
    <t>VISTA/23-24/11/00020</t>
  </si>
  <si>
    <t>baae4da3-8cc2-4a12-85bb-87f130f50974</t>
  </si>
  <si>
    <t>VISTA/25-26/05/00118</t>
  </si>
  <si>
    <t>bab1664a-e235-4731-a953-cd39020552ce</t>
  </si>
  <si>
    <t>VISTA/23-24/07/00100</t>
  </si>
  <si>
    <t>babeeef2-764d-4717-8dee-315f17d2691d</t>
  </si>
  <si>
    <t>VISTA/25-26/04/00105</t>
  </si>
  <si>
    <t>bac09e70-0dd0-4971-99f5-f272ea061642</t>
  </si>
  <si>
    <t>VISTA/25-26/06/00189</t>
  </si>
  <si>
    <t>bae24cac-9dc1-461c-aef8-1839d64306b7</t>
  </si>
  <si>
    <t>VISTA/24-25/05/00119</t>
  </si>
  <si>
    <t>bae35c8f-52bf-475d-8065-3980355529d4</t>
  </si>
  <si>
    <t>VISTA/25-26/02/00134</t>
  </si>
  <si>
    <t>baef01a1-0c50-4a91-a5e2-f5e2f2c15971</t>
  </si>
  <si>
    <t>VISTA/24-25/11/00048</t>
  </si>
  <si>
    <t>bb108812-de9e-4b9a-90a0-eacc567bedcd</t>
  </si>
  <si>
    <t>VISTA/24-25/06/00148</t>
  </si>
  <si>
    <t>bb114ac7-d50c-4ee3-ad97-0a962f8dfc4c</t>
  </si>
  <si>
    <t>VISTA/23-24/09/00111</t>
  </si>
  <si>
    <t>bb1b2d86-58c6-47f2-99b4-f2835cbe0a90</t>
  </si>
  <si>
    <t>VISTA/24-25/02/00091</t>
  </si>
  <si>
    <t>bb265a55-b9b1-4ee5-acd6-7a9c91d2cc9a</t>
  </si>
  <si>
    <t>VISTA/25-26/04/00074</t>
  </si>
  <si>
    <t>bb26a26f-bf03-4e2f-85f7-285622c7e727</t>
  </si>
  <si>
    <t>VISTA/23-24/03/00067</t>
  </si>
  <si>
    <t>bb2c5b68-d6b1-47da-9ce2-141acf44fbbd</t>
  </si>
  <si>
    <t>VISTA/24-25/06/00058</t>
  </si>
  <si>
    <t>bb378711-df63-46f6-a818-900b01043f87</t>
  </si>
  <si>
    <t>VISTA/24-25/05/00052</t>
  </si>
  <si>
    <t>bb3c07b2-921c-477a-a610-d23e32fffde1</t>
  </si>
  <si>
    <t>VISTA/23-24/08/00046</t>
  </si>
  <si>
    <t>bb416c8c-dd74-472d-ae16-fbb62f5d31de</t>
  </si>
  <si>
    <t>VISTA/25-26/05/00111</t>
  </si>
  <si>
    <t>bb44dcf5-3f6f-49cf-8fb9-0ae83790f213</t>
  </si>
  <si>
    <t>VISTA/24-25/07/00116</t>
  </si>
  <si>
    <t>bb465cac-664a-47cd-a1af-8ce21fa1c11e</t>
  </si>
  <si>
    <t>VISTA/23-24/04/00054</t>
  </si>
  <si>
    <t>bb4cd0f4-9e18-4d42-bbf2-7bc7ff380787</t>
  </si>
  <si>
    <t>VISTA/25-26/10/00065</t>
  </si>
  <si>
    <t>bb4d6603-bfa5-4b82-aa1b-396cc481d26c</t>
  </si>
  <si>
    <t>VISTA/24-25/12/00107</t>
  </si>
  <si>
    <t>bb560169-c83a-4730-8284-98891f405417</t>
  </si>
  <si>
    <t>VISTA/24-25/04/00130</t>
  </si>
  <si>
    <t>bb5ac5bf-854b-4ca7-8d29-ece276b0813e</t>
  </si>
  <si>
    <t>VISTA/23-24/12/00016</t>
  </si>
  <si>
    <t>bb5cdfb2-cc0a-49eb-9315-d3f0e05f7646</t>
  </si>
  <si>
    <t>VISTA/23-24/04/00118</t>
  </si>
  <si>
    <t>bb7bc39a-1fde-4e60-989e-d707b558a474</t>
  </si>
  <si>
    <t>VISTA/23-24/12/00039</t>
  </si>
  <si>
    <t>bb93ea25-b1ac-4621-86da-a200c7000008</t>
  </si>
  <si>
    <t>VISTA/24-25/04/00059</t>
  </si>
  <si>
    <t>bbb771ef-9ac8-4136-8447-63ccc575e0be</t>
  </si>
  <si>
    <t>VISTA/23-24/12/00002</t>
  </si>
  <si>
    <t>bbbd95e5-9b10-4a6c-88b7-04895f0cc8be</t>
  </si>
  <si>
    <t>VISTA/25-26/06/00003</t>
  </si>
  <si>
    <t>bbc0556b-d27b-475f-9dcb-bbe477333e5a</t>
  </si>
  <si>
    <t>VISTA/23-24/02/00106</t>
  </si>
  <si>
    <t>bbc8fd15-4458-4be1-91da-4e127293753b</t>
  </si>
  <si>
    <t>VISTA/23-24/03/00009</t>
  </si>
  <si>
    <t>bbd695d6-34ac-4fb4-8230-c86419b68984</t>
  </si>
  <si>
    <t>fa32b34b-dd5b-004f-7cae-9afd4bd3aa20</t>
  </si>
  <si>
    <t>VISTA/24-25/12/00103</t>
  </si>
  <si>
    <t>bae60454-e3ff-4bd7-868d-14c5e5a579c8</t>
  </si>
  <si>
    <t>bbd95cf8-3894-4956-a9bf-e69d06bef3b8</t>
  </si>
  <si>
    <t>VISTA/23-24/09/00039</t>
  </si>
  <si>
    <t>bbe015c8-3776-4be2-9477-b603ec4897ca</t>
  </si>
  <si>
    <t>VISTA/24-25/09/00118</t>
  </si>
  <si>
    <t>bbe73906-5725-4493-a90a-78bd44a89ed8</t>
  </si>
  <si>
    <t>VISTA/25-26/06/00173</t>
  </si>
  <si>
    <t>bbe8336a-9b5f-4205-a092-6b6113df1c10</t>
  </si>
  <si>
    <t>VISTA/25-26/01/00130</t>
  </si>
  <si>
    <t>bbf14626-35fc-4f0a-8a59-3fef2ddceea0</t>
  </si>
  <si>
    <t>VISTA/24-25/07/00141</t>
  </si>
  <si>
    <t>bbf4a876-32cd-4732-a0ef-eeb1906ad148</t>
  </si>
  <si>
    <t>VISTA/25-26/10/00172</t>
  </si>
  <si>
    <t>bbf5d714-efbc-474e-bd82-e4bb09916764</t>
  </si>
  <si>
    <t>VISTA/24-25/01/00150</t>
  </si>
  <si>
    <t>bc045c12-fac6-461c-8b73-c1b2838f7b4a</t>
  </si>
  <si>
    <t>b26425b9-c906-379a-5637-426b43a06a27</t>
  </si>
  <si>
    <t>VISTA/25-26/12/00161</t>
  </si>
  <si>
    <t>41399a68-74d6-4f82-8fd2-c3db8290ccfc</t>
  </si>
  <si>
    <t>bc096d07-5eeb-4442-8a88-41ce7ff0ff55</t>
  </si>
  <si>
    <t>VISTA/24-25/03/00081</t>
  </si>
  <si>
    <t>bc176848-3b7d-4a23-9070-2c24684d1aaa</t>
  </si>
  <si>
    <t>VISTA/25-26/04/00144</t>
  </si>
  <si>
    <t>bc1fb4ac-f413-4ed6-a373-26202299bc92</t>
  </si>
  <si>
    <t>VISTA/25-26/04/00025</t>
  </si>
  <si>
    <t>bc2191f3-8f1d-4329-84e8-d0beeb2e8ee0</t>
  </si>
  <si>
    <t>VISTA/25-26/09/00167</t>
  </si>
  <si>
    <t>bc2fe026-bf6b-46cb-98ec-568e64989e2c</t>
  </si>
  <si>
    <t>VISTA/25-26/05/00075</t>
  </si>
  <si>
    <t>bc305242-65f8-4f8e-9e91-009109010e14</t>
  </si>
  <si>
    <t>VISTA/23-24/10/00044</t>
  </si>
  <si>
    <t>bc3ace90-6f9b-4038-8a6f-31885eed054c</t>
  </si>
  <si>
    <t>VISTA/23-24/01/00020</t>
  </si>
  <si>
    <t>bc3b7b09-6a88-40e4-99a5-43d74600691c</t>
  </si>
  <si>
    <t>VISTA/25-26/09/00052</t>
  </si>
  <si>
    <t>bc3e9ae6-318f-4d5b-b7b2-050782d02c56</t>
  </si>
  <si>
    <t>VISTA/24-25/07/00148</t>
  </si>
  <si>
    <t>bc698e01-ce7d-417a-aa2d-d79ecdd41e25</t>
  </si>
  <si>
    <t>VISTA/24-25/11/00094</t>
  </si>
  <si>
    <t>bc704563-3f56-4997-abea-00f7474517ad</t>
  </si>
  <si>
    <t>VISTA/24-25/10/00009</t>
  </si>
  <si>
    <t>bc775620-865d-41ed-8f69-b911da337e86</t>
  </si>
  <si>
    <t>VISTA/24-25/06/00167</t>
  </si>
  <si>
    <t>bc879843-1376-4772-a667-cf0270af455f</t>
  </si>
  <si>
    <t>VISTA/23-24/09/00087</t>
  </si>
  <si>
    <t>bc8b1dd8-5ed4-4983-b94e-f3c31c62381f</t>
  </si>
  <si>
    <t>VISTA/25-26/07/00009</t>
  </si>
  <si>
    <t>bc8f8bb7-333f-41e9-a804-bccbb1f3a969</t>
  </si>
  <si>
    <t>VISTA/24-25/02/00173</t>
  </si>
  <si>
    <t>bc90fd4c-79f4-4007-91da-df7dc5a01505</t>
  </si>
  <si>
    <t>VISTA/24-25/08/00150</t>
  </si>
  <si>
    <t>bc92abae-c4fa-4750-9e53-3fde79a5c4ad</t>
  </si>
  <si>
    <t>VISTA/24-25/01/00139</t>
  </si>
  <si>
    <t>bc9dae31-2303-4688-9062-360b7553399c</t>
  </si>
  <si>
    <t>VISTA/23-24/06/00055</t>
  </si>
  <si>
    <t>bca46e61-f6b7-48b0-84b4-68784adf812e</t>
  </si>
  <si>
    <t>VISTA/25-26/10/00153</t>
  </si>
  <si>
    <t>bca6540d-a07d-47c2-9613-9e987b7d936c</t>
  </si>
  <si>
    <t>VISTA/24-25/03/00028</t>
  </si>
  <si>
    <t>bcb42831-926c-4c8d-9b03-9fff08abfbfe</t>
  </si>
  <si>
    <t>VISTA/25-26/06/00180</t>
  </si>
  <si>
    <t>bcbea34c-6d53-4578-8a5b-391e215d5832</t>
  </si>
  <si>
    <t>VISTA/23-24/06/00060</t>
  </si>
  <si>
    <t>bccc3ecf-e9df-4037-a20e-18af30b4e4b1</t>
  </si>
  <si>
    <t>VISTA/24-25/08/00070</t>
  </si>
  <si>
    <t>bccd14a6-ef33-47ce-b91c-d89df2eb9fbf</t>
  </si>
  <si>
    <t>VISTA/24-25/06/00155</t>
  </si>
  <si>
    <t>bce5468c-6805-439c-bf05-0f6ec5722cea</t>
  </si>
  <si>
    <t>VISTA/23-24/04/00028</t>
  </si>
  <si>
    <t>bcefb081-e044-4c5f-8afe-08ee3f6dccac</t>
  </si>
  <si>
    <t>VISTA/24-25/12/00048</t>
  </si>
  <si>
    <t>bcf66cc4-be56-47d5-bc07-f97fd5343f24</t>
  </si>
  <si>
    <t>VISTA/24-25/03/00183</t>
  </si>
  <si>
    <t>bcf744dc-31ee-423e-b43b-28b404d49fb0</t>
  </si>
  <si>
    <t>VISTA/24-25/11/00055</t>
  </si>
  <si>
    <t>bcface20-0768-4880-a2fe-341e1756495c</t>
  </si>
  <si>
    <t>VISTA/24-25/12/00100</t>
  </si>
  <si>
    <t>bd020f66-2cb0-465b-b66b-e123384b2d4a</t>
  </si>
  <si>
    <t>VISTA/25-26/08/00017</t>
  </si>
  <si>
    <t>0f5abe32-07d1-4ae6-bb85-24da53827aab</t>
  </si>
  <si>
    <t>bd064144-d561-4340-9ac0-3b20343167de</t>
  </si>
  <si>
    <t>VISTA/24-25/03/00040</t>
  </si>
  <si>
    <t>bd06d2cc-eb02-4e12-b1cc-8ef2e171ec01</t>
  </si>
  <si>
    <t>VISTA/23-24/06/00029</t>
  </si>
  <si>
    <t>bd2ca592-5b3c-4404-9feb-390e48563c1e</t>
  </si>
  <si>
    <t>VISTA/25-26/06/00037</t>
  </si>
  <si>
    <t>bd301f37-ae2e-409e-8351-edc8fd0a7d66</t>
  </si>
  <si>
    <t>VISTA/25-26/12/00032</t>
  </si>
  <si>
    <t>bd305b40-9b2f-4bb8-a5cc-edf73d2542f4</t>
  </si>
  <si>
    <t>VISTA/24-25/11/00099</t>
  </si>
  <si>
    <t>bd3417c0-4f0e-41bb-af4c-0a58acae9cab</t>
  </si>
  <si>
    <t>VISTA/24-25/10/00100</t>
  </si>
  <si>
    <t>bd3d40e0-0378-4747-9bd0-c6acf3e30b9f</t>
  </si>
  <si>
    <t>VISTA/24-25/02/00082</t>
  </si>
  <si>
    <t>bd4d50a9-47a2-4f6f-a4c8-8c1d58aea134</t>
  </si>
  <si>
    <t>VISTA/24-25/12/00129</t>
  </si>
  <si>
    <t>bd5c6399-f6e4-481c-b224-1cb8d6b92d99</t>
  </si>
  <si>
    <t>VISTA/24-25/03/00101</t>
  </si>
  <si>
    <t>bd5e95f9-761d-4737-bf85-3c7cc6a27672</t>
  </si>
  <si>
    <t>VISTA/24-25/06/00182</t>
  </si>
  <si>
    <t>bd6905df-1c6c-495e-a3a6-b5b94d5bfe28</t>
  </si>
  <si>
    <t>VISTA/24-25/11/00020</t>
  </si>
  <si>
    <t>bd6b6974-f6ec-4129-8561-ed0b72a72f04</t>
  </si>
  <si>
    <t>VISTA/24-25/02/00055</t>
  </si>
  <si>
    <t>bd71eaf7-e92f-478a-8666-43b91ee374b5</t>
  </si>
  <si>
    <t>398396b1-f339-683b-4307-b3441615b82a</t>
  </si>
  <si>
    <t>VISTA/25-26/03/00141</t>
  </si>
  <si>
    <t>298ae27c-7f05-4e4a-b957-6a68d2287c2d</t>
  </si>
  <si>
    <t>bd744ca9-d2f3-4d02-9d69-1b89d3e56b92</t>
  </si>
  <si>
    <t>VISTA/25-26/07/00109</t>
  </si>
  <si>
    <t>bd8259ac-4224-40ab-aa2b-c866a60372d3</t>
  </si>
  <si>
    <t>VISTA/25-26/10/00140</t>
  </si>
  <si>
    <t>bdbb1b9b-b4c8-4c70-b8cb-9e5e3d3c43e4</t>
  </si>
  <si>
    <t>VISTA/23-24/11/00078</t>
  </si>
  <si>
    <t>bdc905ae-f94e-4b50-bf49-a369e381a21e</t>
  </si>
  <si>
    <t>VISTA/24-25/01/00095</t>
  </si>
  <si>
    <t>bdd1807a-43dc-4cbd-8d32-be8fcc0d9d45</t>
  </si>
  <si>
    <t>VISTA/23-24/02/00049</t>
  </si>
  <si>
    <t>bde840db-54d5-4141-91d3-e6b79ca040bc</t>
  </si>
  <si>
    <t>VISTA/24-25/08/00088</t>
  </si>
  <si>
    <t>bdf7c971-db08-4a89-9cf7-f9751c988c85</t>
  </si>
  <si>
    <t>VISTA/24-25/05/00028</t>
  </si>
  <si>
    <t>bdfc8de2-6039-4662-b45a-0d91fa7aa9b9</t>
  </si>
  <si>
    <t>VISTA/23-24/03/00034</t>
  </si>
  <si>
    <t>be058c34-413a-4559-92c2-9635e130660b</t>
  </si>
  <si>
    <t>VISTA/24-25/08/00123</t>
  </si>
  <si>
    <t>be1686d2-9d0b-4795-bdd8-945ef62fedee</t>
  </si>
  <si>
    <t>VISTA/24-25/08/00090</t>
  </si>
  <si>
    <t>be1c1558-f0c3-428d-96da-75a81d99b39c</t>
  </si>
  <si>
    <t>VISTA/23-24/12/00077</t>
  </si>
  <si>
    <t>be2d6694-d7e1-4d19-b057-7354a0f1232d</t>
  </si>
  <si>
    <t>VISTA/24-25/06/00100</t>
  </si>
  <si>
    <t>be3debc3-6416-4da0-aab5-8ced723c7faf</t>
  </si>
  <si>
    <t>VISTA/24-25/08/00025</t>
  </si>
  <si>
    <t>be5df4da-1b97-43e0-bcc1-2901f82cb85a</t>
  </si>
  <si>
    <t>VISTA/23-24/10/00071</t>
  </si>
  <si>
    <t>be67c29f-ca18-441f-9eea-1f485f36620a</t>
  </si>
  <si>
    <t>VISTA/24-25/11/00022</t>
  </si>
  <si>
    <t>be75cb45-a072-4172-ae1c-4454c1ae79fb</t>
  </si>
  <si>
    <t>e457493c-1fc6-a2cf-a2a6-22b48ef8706e</t>
  </si>
  <si>
    <t>VISTA/25-26/06/00034</t>
  </si>
  <si>
    <t>967093eb-114f-4888-a2d2-501238d2b8d2</t>
  </si>
  <si>
    <t>be82a435-6fa7-4d44-8ec6-808c8ccb0559</t>
  </si>
  <si>
    <t>VISTA/24-25/01/00043</t>
  </si>
  <si>
    <t>be848129-6699-4a9c-a8a3-0f4676bb5648</t>
  </si>
  <si>
    <t>VISTA/25-26/10/00073</t>
  </si>
  <si>
    <t>bea6c961-fa0f-4bb1-a557-36eb94b346fe</t>
  </si>
  <si>
    <t>VISTA/24-25/03/00075</t>
  </si>
  <si>
    <t>beaf93ee-3f93-4369-b50e-79f460ccfbfe</t>
  </si>
  <si>
    <t>VISTA/23-24/03/00064</t>
  </si>
  <si>
    <t>beafcc5a-d530-452d-8e0e-02a87b0968bb</t>
  </si>
  <si>
    <t>VISTA/24-25/03/00167</t>
  </si>
  <si>
    <t>beb7951e-c9c7-4d3e-b334-a4e3ba2e46c0</t>
  </si>
  <si>
    <t>VISTA/23-24/10/00091</t>
  </si>
  <si>
    <t>beb8947d-1557-4052-9bd1-6e2142aa50ca</t>
  </si>
  <si>
    <t>VISTA/23-24/05/00123</t>
  </si>
  <si>
    <t>bebeafdd-70be-44ea-8a8c-00a0108d2403</t>
  </si>
  <si>
    <t>VISTA/25-26/04/00015</t>
  </si>
  <si>
    <t>bec52a34-62b8-4521-ace2-d916ed46017c</t>
  </si>
  <si>
    <t>VISTA/24-25/02/00137</t>
  </si>
  <si>
    <t>beccad27-1f6e-434e-9fc3-6380e14d9849</t>
  </si>
  <si>
    <t>VISTA/24-25/03/00123</t>
  </si>
  <si>
    <t>bed3b1e6-ae92-49be-ad63-a0fa859c925c</t>
  </si>
  <si>
    <t>VISTA/24-25/06/00064</t>
  </si>
  <si>
    <t>bed87cc9-65e3-4352-875e-16d173b1a6d3</t>
  </si>
  <si>
    <t>VISTA/24-25/03/00157</t>
  </si>
  <si>
    <t>bedab34a-bd0b-4978-b830-248cff6a2562</t>
  </si>
  <si>
    <t>VISTA/24-25/07/00153</t>
  </si>
  <si>
    <t>bef8e3f8-c9ea-4497-88ba-5ad5c61b6447</t>
  </si>
  <si>
    <t>VISTA/23-24/02/00080</t>
  </si>
  <si>
    <t>befbf534-691c-449b-a150-89f598d75950</t>
  </si>
  <si>
    <t>VISTA/23-24/03/00138</t>
  </si>
  <si>
    <t>befe4cb5-bc4b-4559-8e20-c81ef2dda448</t>
  </si>
  <si>
    <t>VISTA/25-26/11/00008</t>
  </si>
  <si>
    <t>bf044606-d336-4564-93b5-b75361ed981b</t>
  </si>
  <si>
    <t>VISTA/25-26/01/00159</t>
  </si>
  <si>
    <t>4dd63429-058d-4acd-b326-3620e2c9624b</t>
  </si>
  <si>
    <t>bf08e358-aa22-498b-9538-1efe62849895</t>
  </si>
  <si>
    <t>VISTA/25-26/04/00012</t>
  </si>
  <si>
    <t>bf18ce02-e1bb-44ea-be14-3040aca66f5c</t>
  </si>
  <si>
    <t>VISTA/25-26/09/00064</t>
  </si>
  <si>
    <t>bf1e8678-71b6-4cac-a370-ba7fe1cdd557</t>
  </si>
  <si>
    <t>VISTA/25-26/05/00146</t>
  </si>
  <si>
    <t>bf297a47-9646-4d5d-9df0-c57684c62a0c</t>
  </si>
  <si>
    <t>VISTA/23-24/08/00086</t>
  </si>
  <si>
    <t>bf39f132-e947-42f4-879b-3bcae45ab39d</t>
  </si>
  <si>
    <t>VISTA/24-25/06/00162</t>
  </si>
  <si>
    <t>bf4e7cf8-8cda-4bad-8988-8bfba93d0956</t>
  </si>
  <si>
    <t>VISTA/25-26/06/00079</t>
  </si>
  <si>
    <t>bf4f697d-a2a0-40dd-a751-e9b6290d1cae</t>
  </si>
  <si>
    <t>VISTA/23-24/08/00096</t>
  </si>
  <si>
    <t>bf63e7b4-8de7-4fb7-b11e-99edb66d9891</t>
  </si>
  <si>
    <t>VISTA/25-26/11/00011</t>
  </si>
  <si>
    <t>bf859ab9-9b5b-4d50-93d8-f6b7323f06ad</t>
  </si>
  <si>
    <t>VISTA/24-25/09/00133</t>
  </si>
  <si>
    <t>bf8d955c-715d-4163-88f4-6dbc11ef8ebb</t>
  </si>
  <si>
    <t>VISTA/25-26/09/00082</t>
  </si>
  <si>
    <t>bf952b0a-5bce-465b-ad5d-149dcd5c5e9f</t>
  </si>
  <si>
    <t>VISTA/25-26/03/00153</t>
  </si>
  <si>
    <t>bf99305a-2727-436c-a2a0-087697199799</t>
  </si>
  <si>
    <t>VISTA/24-25/05/00114</t>
  </si>
  <si>
    <t>bfbd4f76-d59f-4135-afc2-6d866eeaeeb5</t>
  </si>
  <si>
    <t>VISTA/25-26/04/00141</t>
  </si>
  <si>
    <t>bfc0164a-4643-4ad2-9ddb-1274465e5d94</t>
  </si>
  <si>
    <t>VISTA/25-26/06/00105</t>
  </si>
  <si>
    <t>bfce414f-814e-4927-8577-547eac868584</t>
  </si>
  <si>
    <t>VISTA/24-25/11/00011</t>
  </si>
  <si>
    <t>bfd88695-b230-4d1b-a789-2481572b8c2b</t>
  </si>
  <si>
    <t>VISTA/25-26/01/00164</t>
  </si>
  <si>
    <t>bfdeccbb-ce61-4cef-9c6a-a9a4a93c5469</t>
  </si>
  <si>
    <t>VISTA/23-24/06/00032</t>
  </si>
  <si>
    <t>bfe46178-9677-4ae9-8a71-82ef9187636b</t>
  </si>
  <si>
    <t>VISTA/25-26/07/00102</t>
  </si>
  <si>
    <t>bff09453-1c0a-4065-bb9c-37bdaebef7ad</t>
  </si>
  <si>
    <t>VISTA/24-25/04/00016</t>
  </si>
  <si>
    <t>bffe205b-4f0d-4910-997b-334246dc6b5b</t>
  </si>
  <si>
    <t>VISTA/25-26/10/00087</t>
  </si>
  <si>
    <t>bffeb313-3fc0-4627-b290-876413b07677</t>
  </si>
  <si>
    <t>VISTA/23-24/12/00102</t>
  </si>
  <si>
    <t>c003d618-bac2-4b2f-84e2-9f5bc2bb313d</t>
  </si>
  <si>
    <t>VISTA/24-25/09/00043</t>
  </si>
  <si>
    <t>c003e3a2-d3c8-40dd-a113-e534a5e90c44</t>
  </si>
  <si>
    <t>VISTA/25-26/07/00189</t>
  </si>
  <si>
    <t>c004438b-2de3-4b6d-a3e6-9044ec3f8b1e</t>
  </si>
  <si>
    <t>VISTA/25-26/10/00135</t>
  </si>
  <si>
    <t>c0163461-76f4-40bb-9dbf-50d69d910cd5</t>
  </si>
  <si>
    <t>VISTA/25-26/09/00131</t>
  </si>
  <si>
    <t>c018cf88-1a08-4852-8112-43cead4c7d89</t>
  </si>
  <si>
    <t>VISTA/25-26/10/00076</t>
  </si>
  <si>
    <t>c027d910-9400-410e-87c1-14093651ee45</t>
  </si>
  <si>
    <t>VISTA/23-24/09/00019</t>
  </si>
  <si>
    <t>c030aea7-782b-46ff-b1f8-de177e9ba2e2</t>
  </si>
  <si>
    <t>VISTA/23-24/08/00031</t>
  </si>
  <si>
    <t>c033823c-a726-4254-a8f0-29f91f439f51</t>
  </si>
  <si>
    <t>VISTA/25-26/12/00050</t>
  </si>
  <si>
    <t>c03cda24-bcaa-4abe-b36d-331142bfacc1</t>
  </si>
  <si>
    <t>VISTA/25-26/10/00033</t>
  </si>
  <si>
    <t>c045513b-f04c-43b8-8929-6489d3bc30bc</t>
  </si>
  <si>
    <t>VISTA/23-24/06/00113</t>
  </si>
  <si>
    <t>c0502d70-a0a8-4170-b26d-f38e45e8d516</t>
  </si>
  <si>
    <t>VISTA/24-25/06/00130</t>
  </si>
  <si>
    <t>c053b058-9844-401b-841d-be39610b86c3</t>
  </si>
  <si>
    <t>VISTA/24-25/01/00124</t>
  </si>
  <si>
    <t>c069d848-8b59-4fb6-b77b-b2ac1e1b84e9</t>
  </si>
  <si>
    <t>VISTA/23-24/12/00126</t>
  </si>
  <si>
    <t>c0805ca5-fdf0-481c-abb1-d37c907efd3c</t>
  </si>
  <si>
    <t>VISTA/25-26/08/00151</t>
  </si>
  <si>
    <t>c0859c97-7ab6-4edb-9a00-3e6e8a20b848</t>
  </si>
  <si>
    <t>VISTA/25-26/12/00011</t>
  </si>
  <si>
    <t>c0a31578-dc30-4b36-821c-2b834e5b2f91</t>
  </si>
  <si>
    <t>VISTA/24-25/04/00139</t>
  </si>
  <si>
    <t>c0a7fac3-46cc-4948-9387-dbc8ba3c7ff6</t>
  </si>
  <si>
    <t>VISTA/24-25/03/00006</t>
  </si>
  <si>
    <t>c0aa31f8-1f80-4e3e-9aa7-fea3a74371ba</t>
  </si>
  <si>
    <t>VISTA/23-24/06/00050</t>
  </si>
  <si>
    <t>c0b8ae9d-11de-4b0a-9980-1825a18435f0</t>
  </si>
  <si>
    <t>VISTA/23-24/05/00004</t>
  </si>
  <si>
    <t>c0ba8755-1f08-432c-aa3e-4d45b374b768</t>
  </si>
  <si>
    <t>VISTA/25-26/08/00094</t>
  </si>
  <si>
    <t>c0baf996-20b6-449b-8615-03df76c5869c</t>
  </si>
  <si>
    <t>VISTA/24-25/12/00067</t>
  </si>
  <si>
    <t>c0c5d1b4-dcfc-45c4-9a8f-7d34140ba4cc</t>
  </si>
  <si>
    <t>VISTA/25-26/08/00029</t>
  </si>
  <si>
    <t>c0cb5b96-b10c-4b1e-9f22-d8b4cb8d270e</t>
  </si>
  <si>
    <t>VISTA/24-25/02/00135</t>
  </si>
  <si>
    <t>c0d4cccb-8047-482b-8e2e-390429cec5e2</t>
  </si>
  <si>
    <t>VISTA/25-26/07/00090</t>
  </si>
  <si>
    <t>c0dbaf42-0957-4e5d-ad1a-cc2ed2cd9be8</t>
  </si>
  <si>
    <t>VISTA/24-25/04/00073</t>
  </si>
  <si>
    <t>c0f04990-9cea-47a5-82f1-a4d7b192a64a</t>
  </si>
  <si>
    <t>VISTA/23-24/08/00085</t>
  </si>
  <si>
    <t>c0f2cce0-c748-4448-b331-b20b8f79fd94</t>
  </si>
  <si>
    <t>VISTA/25-26/05/00113</t>
  </si>
  <si>
    <t>c0f5739c-db8c-4187-ad65-3d5978f2a207</t>
  </si>
  <si>
    <t>VISTA/25-26/10/00137</t>
  </si>
  <si>
    <t>c106da26-930e-4ceb-87c8-baead29076d7</t>
  </si>
  <si>
    <t>VISTA/25-26/07/00154</t>
  </si>
  <si>
    <t>c112e809-bf30-41a4-975c-f57fa129d431</t>
  </si>
  <si>
    <t>VISTA/23-24/07/00032</t>
  </si>
  <si>
    <t>c113114d-cf36-4678-ac89-e974700dff1a</t>
  </si>
  <si>
    <t>VISTA/24-25/03/00063</t>
  </si>
  <si>
    <t>c118f81f-4de7-4bd7-b3b8-a589b95f29f0</t>
  </si>
  <si>
    <t>VISTA/24-25/03/00003</t>
  </si>
  <si>
    <t>c1215019-4871-44f5-b29a-b68d151dad8e</t>
  </si>
  <si>
    <t>VISTA/24-25/08/00054</t>
  </si>
  <si>
    <t>c12616cf-1b0a-41e0-a838-5bb3e43c1525</t>
  </si>
  <si>
    <t>VISTA/25-26/10/00139</t>
  </si>
  <si>
    <t>c12abf78-b732-4d15-9115-480e008d0ea2</t>
  </si>
  <si>
    <t>VISTA/25-26/02/00138</t>
  </si>
  <si>
    <t>c12f1882-8f43-477d-9eab-a260ab0b774d</t>
  </si>
  <si>
    <t>VISTA/25-26/03/00115</t>
  </si>
  <si>
    <t>c1301694-b9c4-4f09-bf7e-bf848d53e3a9</t>
  </si>
  <si>
    <t>VISTA/25-26/01/00165</t>
  </si>
  <si>
    <t>c133a5bb-30dc-45a0-aaf6-d59772ec40b3</t>
  </si>
  <si>
    <t>VISTA/25-26/07/00078</t>
  </si>
  <si>
    <t>c13d0001-36a2-4247-bc38-b0a1ce575018</t>
  </si>
  <si>
    <t>VISTA/23-24/01/00086</t>
  </si>
  <si>
    <t>c145da40-1bcf-4504-bff1-bd5729ad6ccd</t>
  </si>
  <si>
    <t>VISTA/23-24/10/00123</t>
  </si>
  <si>
    <t>c14cf66c-710f-4822-a3a5-72a2eef6fecb</t>
  </si>
  <si>
    <t>VISTA/24-25/01/00071</t>
  </si>
  <si>
    <t>c152b2bd-51ce-4cbf-bd45-950afcb235e3</t>
  </si>
  <si>
    <t>VISTA/25-26/05/00136</t>
  </si>
  <si>
    <t>c180fead-4847-4114-b538-5198e977c9eb</t>
  </si>
  <si>
    <t>VISTA/25-26/04/00008</t>
  </si>
  <si>
    <t>c19c7349-f236-4021-910b-7a81ecd9e62a</t>
  </si>
  <si>
    <t>VISTA/24-25/08/00069</t>
  </si>
  <si>
    <t>c1af82c3-0040-4dd0-ba8b-80d4bb6ecca8</t>
  </si>
  <si>
    <t>VISTA/24-25/10/00081</t>
  </si>
  <si>
    <t>c1b4bb61-cba8-4961-bcf9-b8c2f631c63d</t>
  </si>
  <si>
    <t>VISTA/24-25/06/00005</t>
  </si>
  <si>
    <t>c1b50a7e-adf9-497d-aeba-170f5eb920ee</t>
  </si>
  <si>
    <t>VISTA/24-25/11/00158</t>
  </si>
  <si>
    <t>c1bd75aa-54cf-48bd-9704-d719fd5b8989</t>
  </si>
  <si>
    <t>VISTA/23-24/10/00082</t>
  </si>
  <si>
    <t>c1c8f746-f70c-4e53-b657-e05d1c0c478d</t>
  </si>
  <si>
    <t>VISTA/25-26/08/00018</t>
  </si>
  <si>
    <t>c1c9dbd4-7762-4c94-89d4-6d35a711138e</t>
  </si>
  <si>
    <t>VISTA/23-24/12/00037</t>
  </si>
  <si>
    <t>c1d19368-b4e1-4634-acf8-35a4380a0450</t>
  </si>
  <si>
    <t>VISTA/25-26/11/00033</t>
  </si>
  <si>
    <t>c1d9bf5c-d23d-43cc-9585-22c55ffdb1b0</t>
  </si>
  <si>
    <t>VISTA/24-25/11/00086</t>
  </si>
  <si>
    <t>c1e9ecc5-a579-4844-ab1d-03bae4ee5ce0</t>
  </si>
  <si>
    <t>VISTA/23-24/08/00037</t>
  </si>
  <si>
    <t>c1f47d72-33c9-4caa-acaa-408598228e2e</t>
  </si>
  <si>
    <t>VISTA/24-25/07/00076</t>
  </si>
  <si>
    <t>c1f980f4-a382-4d97-a8b1-009780d5dc58</t>
  </si>
  <si>
    <t>VISTA/25-26/05/00034</t>
  </si>
  <si>
    <t>c201bfad-e66f-4b95-871d-a761d81a4052</t>
  </si>
  <si>
    <t>5e6230b3-1a1f-21f4-c312-2a406e5e2503</t>
  </si>
  <si>
    <t>VISTA/24-25/06/00099</t>
  </si>
  <si>
    <t>adf6ed96-f917-4bc2-8de7-b8027dbaaa38</t>
  </si>
  <si>
    <t>c208a121-e7cd-461b-91eb-209b8c80bb0e</t>
  </si>
  <si>
    <t>VISTA/24-25/03/00058</t>
  </si>
  <si>
    <t>c20a0f1b-7d97-4d31-af71-970c6b1ec662</t>
  </si>
  <si>
    <t>VISTA/25-26/08/00093</t>
  </si>
  <si>
    <t>c20daf18-f6db-4a5b-bf06-e7e9f622d6fd</t>
  </si>
  <si>
    <t>VISTA/24-25/11/00046</t>
  </si>
  <si>
    <t>c248f865-ebb2-466c-855c-76be2f0b3c3c</t>
  </si>
  <si>
    <t>VISTA/24-25/09/00065</t>
  </si>
  <si>
    <t>c259a714-ab23-4bb5-aacf-05bf190f67ed</t>
  </si>
  <si>
    <t>VISTA/24-25/12/00057</t>
  </si>
  <si>
    <t>c2647f60-95ee-47ba-837c-3b6fa743fadf</t>
  </si>
  <si>
    <t>VISTA/24-25/11/00032</t>
  </si>
  <si>
    <t>c2678f5e-3c28-4cf4-bd99-f65bdf10e636</t>
  </si>
  <si>
    <t>VISTA/23-24/02/00044</t>
  </si>
  <si>
    <t>c275fa39-2dcf-4e0f-b732-7e81803ea5d0</t>
  </si>
  <si>
    <t>VISTA/23-24/12/00034</t>
  </si>
  <si>
    <t>c2775e79-3c30-4716-af17-904ea12f976e</t>
  </si>
  <si>
    <t>VISTA/23-24/11/00126</t>
  </si>
  <si>
    <t>c277a84e-db8c-476a-9f1c-56cce213bc1d</t>
  </si>
  <si>
    <t>VISTA/25-26/01/00058</t>
  </si>
  <si>
    <t>c281a830-7c61-4ca9-b014-0ff591458644</t>
  </si>
  <si>
    <t>VISTA/23-24/09/00027</t>
  </si>
  <si>
    <t>c292d14d-611c-43b6-aae7-ad1c48bbc537</t>
  </si>
  <si>
    <t>VISTA/25-26/01/00095</t>
  </si>
  <si>
    <t>c29e2140-6b38-451d-8f4e-efecd8012245</t>
  </si>
  <si>
    <t>VISTA/23-24/05/00006</t>
  </si>
  <si>
    <t>c2a6061c-91f9-4f6f-8873-42b338200f95</t>
  </si>
  <si>
    <t>VISTA/25-26/12/00132</t>
  </si>
  <si>
    <t>c2b7acd5-9159-4276-9b45-4032432a6891</t>
  </si>
  <si>
    <t>VISTA/24-25/05/00139</t>
  </si>
  <si>
    <t>6e1472bb-6002-4892-99e0-a2cb506ec54c</t>
  </si>
  <si>
    <t>c2ba626b-7034-42d0-850f-734891a11060</t>
  </si>
  <si>
    <t>VISTA/25-26/06/00099</t>
  </si>
  <si>
    <t>c2c97ef5-3d92-4e09-8b66-56f4060c74a5</t>
  </si>
  <si>
    <t>VISTA/25-26/12/00108</t>
  </si>
  <si>
    <t>c2ca5230-e0ef-4217-92a6-40c11b04c682</t>
  </si>
  <si>
    <t>33453ebc-fdb5-2ce9-740f-e9966df68c7c</t>
  </si>
  <si>
    <t>VISTA/25-26/04/00019</t>
  </si>
  <si>
    <t>e99c9ea9-09b4-462b-9ffc-9f6e4ae2b735</t>
  </si>
  <si>
    <t>c2cd2a18-b697-47d0-bc74-ccdca510a029</t>
  </si>
  <si>
    <t>VISTA/25-26/07/00128</t>
  </si>
  <si>
    <t>c2d2d168-d73c-4fb8-a392-ddc19d2f6f28</t>
  </si>
  <si>
    <t>VISTA/25-26/11/00074</t>
  </si>
  <si>
    <t>c2db3511-22df-4d3a-9ef2-fe5632638cd4</t>
  </si>
  <si>
    <t>VISTA/24-25/05/00145</t>
  </si>
  <si>
    <t>c2dc99ac-c51f-4fad-a192-7967de24bbf2</t>
  </si>
  <si>
    <t>VISTA/24-25/03/00114</t>
  </si>
  <si>
    <t>c2f7bc34-cc1b-4bd0-8688-8c125d23018c</t>
  </si>
  <si>
    <t>VISTA/23-24/10/00042</t>
  </si>
  <si>
    <t>c2f9876b-e646-485d-9fd7-498c9d8ce089</t>
  </si>
  <si>
    <t>VISTA/25-26/08/00161</t>
  </si>
  <si>
    <t>c3069a98-9043-49a8-a665-90a3384241a3</t>
  </si>
  <si>
    <t>VISTA/25-26/11/00098</t>
  </si>
  <si>
    <t>c30c9d77-cd99-485b-b9ff-f863e15e91d6</t>
  </si>
  <si>
    <t>VISTA/23-24/02/00074</t>
  </si>
  <si>
    <t>c3151259-58d4-4e87-9429-5a34d30cfc6f</t>
  </si>
  <si>
    <t>VISTA/25-26/10/00101</t>
  </si>
  <si>
    <t>c33fc301-24b7-4b19-af37-e15d0d8de22a</t>
  </si>
  <si>
    <t>VISTA/24-25/09/00156</t>
  </si>
  <si>
    <t>c34132c5-d220-404f-af5a-02d9f4deac81</t>
  </si>
  <si>
    <t>VISTA/24-25/10/00071</t>
  </si>
  <si>
    <t>c34bedc8-bc7a-49a1-90d5-1fc6f0c4ee14</t>
  </si>
  <si>
    <t>VISTA/24-25/08/00080</t>
  </si>
  <si>
    <t>c34fd1a3-39a4-45b1-93b4-6f2160734d82</t>
  </si>
  <si>
    <t>VISTA/23-24/03/00141</t>
  </si>
  <si>
    <t>c35af041-ed38-453e-ae9c-6b2947e125ba</t>
  </si>
  <si>
    <t>VISTA/23-24/08/00010</t>
  </si>
  <si>
    <t>c3602c51-b57b-4337-910d-eb602045d6c7</t>
  </si>
  <si>
    <t>VISTA/25-26/09/00037</t>
  </si>
  <si>
    <t>c3662e50-22e5-497f-97a7-b1f8935f4f93</t>
  </si>
  <si>
    <t>VISTA/25-26/11/00148</t>
  </si>
  <si>
    <t>c3897fde-64db-4b16-ab36-78194b1a6054</t>
  </si>
  <si>
    <t>VISTA/23-24/07/00112</t>
  </si>
  <si>
    <t>c3a17030-1bb3-4eb1-952e-2ef62eacaede</t>
  </si>
  <si>
    <t>VISTA/24-25/09/00029</t>
  </si>
  <si>
    <t>c3b249e2-f9b2-4c7b-a93f-5717d30eb3b0</t>
  </si>
  <si>
    <t>VISTA/24-25/09/00150</t>
  </si>
  <si>
    <t>c3b36095-2fe4-4364-9723-877403fb1157</t>
  </si>
  <si>
    <t>VISTA/24-25/06/00040</t>
  </si>
  <si>
    <t>c3baf499-80e1-491c-ad5f-d9c3da37cf6e</t>
  </si>
  <si>
    <t>VISTA/23-24/10/00124</t>
  </si>
  <si>
    <t>c3c35cf0-7fe5-4779-b0a7-586c1e7cf707</t>
  </si>
  <si>
    <t>VISTA/25-26/09/00010</t>
  </si>
  <si>
    <t>c3c6b6d5-be32-4e1c-9681-648af9bcba55</t>
  </si>
  <si>
    <t>VISTA/24-25/05/00050</t>
  </si>
  <si>
    <t>c3caf986-9a07-4c26-8edb-b3183d86503b</t>
  </si>
  <si>
    <t>VISTA/23-24/12/00006</t>
  </si>
  <si>
    <t>c3e07d61-d326-4b50-b868-4059b97970ef</t>
  </si>
  <si>
    <t>VISTA/24-25/05/00104</t>
  </si>
  <si>
    <t>c3f227a3-a180-4ddf-b0fc-3401d91ac349</t>
  </si>
  <si>
    <t>VISTA/23-24/10/00095</t>
  </si>
  <si>
    <t>c3f53569-aca8-4865-b268-7717360b0432</t>
  </si>
  <si>
    <t>VISTA/24-25/01/00159</t>
  </si>
  <si>
    <t>c40266c0-2d13-49dd-a9a5-673aaced8fbd</t>
  </si>
  <si>
    <t>VISTA/25-26/11/00065</t>
  </si>
  <si>
    <t>c4130505-2126-47ea-9c4b-bbfe8a05354b</t>
  </si>
  <si>
    <t>VISTA/23-24/08/00092</t>
  </si>
  <si>
    <t>c423a336-f53c-4eba-a88c-ccc75c65e16a</t>
  </si>
  <si>
    <t>VISTA/24-25/01/00096</t>
  </si>
  <si>
    <t>c4255b3f-4873-439e-a643-598bfc938a24</t>
  </si>
  <si>
    <t>VISTA/23-24/09/00062</t>
  </si>
  <si>
    <t>aa607aba-4ed2-4440-904b-677c8dbc3713</t>
  </si>
  <si>
    <t>c4294a51-d491-44c6-89f9-8104c3497c8a</t>
  </si>
  <si>
    <t>VISTA/25-26/12/00107</t>
  </si>
  <si>
    <t>c42eabf3-c6da-4bda-ab36-4696ea724e12</t>
  </si>
  <si>
    <t>VISTA/23-24/10/00057</t>
  </si>
  <si>
    <t>c452a20c-c27c-439d-9d8d-444510d57395</t>
  </si>
  <si>
    <t>VISTA/25-26/02/00167</t>
  </si>
  <si>
    <t>c4553da6-2bcc-4fa0-8d20-d34a6b9d9c90</t>
  </si>
  <si>
    <t>VISTA/24-25/08/00101</t>
  </si>
  <si>
    <t>c4620b58-b10b-4374-86af-fe78d908763c</t>
  </si>
  <si>
    <t>VISTA/24-25/01/00053</t>
  </si>
  <si>
    <t>c4907482-778f-4b22-ace8-a5acd767a299</t>
  </si>
  <si>
    <t>VISTA/25-26/04/00065</t>
  </si>
  <si>
    <t>c49b05cc-7674-4fc1-919c-be0f536aa20f</t>
  </si>
  <si>
    <t>VISTA/24-25/07/00074</t>
  </si>
  <si>
    <t>516e3c96-c474-4440-a492-8375a30eaede</t>
  </si>
  <si>
    <t>c4ae74d2-3c4c-4c1f-830b-fb4dda70f0a3</t>
  </si>
  <si>
    <t>VISTA/25-26/11/00100</t>
  </si>
  <si>
    <t>c4bd6d7f-39c7-4924-9c53-33be91f49cc8</t>
  </si>
  <si>
    <t>VISTA/24-25/01/00051</t>
  </si>
  <si>
    <t>c4d324bb-6975-49d6-9cbe-9476ff332c5c</t>
  </si>
  <si>
    <t>VISTA/25-26/09/00114</t>
  </si>
  <si>
    <t>c4d62b45-94fd-4c11-816e-f4307f3250b6</t>
  </si>
  <si>
    <t>18f93ace-b7ec-14e9-343f-8763f4d28b68</t>
  </si>
  <si>
    <t>VISTA/23-24/01/00003</t>
  </si>
  <si>
    <t>7de85026-5c55-4ab3-b028-9efeef6d8701</t>
  </si>
  <si>
    <t>c4dd857c-1d9e-4f47-bf49-6f39c4130840</t>
  </si>
  <si>
    <t>VISTA/24-25/10/00001</t>
  </si>
  <si>
    <t>c4df8942-fd85-4775-ba16-e1fbd4af8864</t>
  </si>
  <si>
    <t>VISTA/24-25/01/00061</t>
  </si>
  <si>
    <t>c4e15193-bd01-4fcb-8923-80b40b892009</t>
  </si>
  <si>
    <t>VISTA/23-24/02/00112</t>
  </si>
  <si>
    <t>c4e8b90e-f9dd-427d-8a85-9578e7005a5d</t>
  </si>
  <si>
    <t>VISTA/24-25/02/00047</t>
  </si>
  <si>
    <t>c4f2125c-6df0-4081-a954-781930594f3f</t>
  </si>
  <si>
    <t>VISTA/23-24/04/00046</t>
  </si>
  <si>
    <t>c4f443e6-0367-4ed0-b127-fb78817cb5b6</t>
  </si>
  <si>
    <t>VISTA/23-24/03/00040</t>
  </si>
  <si>
    <t>c4fb84c1-03dc-4263-9e3a-93a8e4d4dad0</t>
  </si>
  <si>
    <t>VISTA/23-24/08/00018</t>
  </si>
  <si>
    <t>c50281d6-8414-4731-8f26-a2e4085c49dc</t>
  </si>
  <si>
    <t>VISTA/25-26/10/00142</t>
  </si>
  <si>
    <t>c5046eba-7bdc-4297-a1ca-8043b3eb4dae</t>
  </si>
  <si>
    <t>VISTA/25-26/01/00009</t>
  </si>
  <si>
    <t>c507327a-12fb-4884-93d2-ed69762a55fa</t>
  </si>
  <si>
    <t>VISTA/24-25/11/00157</t>
  </si>
  <si>
    <t>c509901f-5c88-4040-bdde-18d0a4e1e57a</t>
  </si>
  <si>
    <t>VISTA/24-25/01/00130</t>
  </si>
  <si>
    <t>c51c1764-5cba-4fbf-bd44-68aa1f2c5ea7</t>
  </si>
  <si>
    <t>VISTA/24-25/01/00119</t>
  </si>
  <si>
    <t>c526b04b-34ca-43bf-8121-e64352bff100</t>
  </si>
  <si>
    <t>VISTA/24-25/09/00112</t>
  </si>
  <si>
    <t>c532354f-1244-4f1f-b542-f03f196463be</t>
  </si>
  <si>
    <t>VISTA/25-26/01/00078</t>
  </si>
  <si>
    <t>c556252d-cd7a-45e9-80b4-6198db46b01a</t>
  </si>
  <si>
    <t>VISTA/23-24/04/00097</t>
  </si>
  <si>
    <t>c558b5b6-fc4b-4552-9caf-7dd48e3eb0b3</t>
  </si>
  <si>
    <t>VISTA/23-24/12/00097</t>
  </si>
  <si>
    <t>c55d225e-921d-40d0-90db-08da5b920502</t>
  </si>
  <si>
    <t>VISTA/25-26/02/00028</t>
  </si>
  <si>
    <t>c55e60c2-078c-4dda-a0d5-52d86a9e4d6a</t>
  </si>
  <si>
    <t>VISTA/25-26/07/00115</t>
  </si>
  <si>
    <t>c563d4ed-4b2d-42a8-a597-0ab8fbdba47f</t>
  </si>
  <si>
    <t>VISTA/24-25/11/00142</t>
  </si>
  <si>
    <t>c5640458-7aad-4475-b6b0-6b56d9e59170</t>
  </si>
  <si>
    <t>VISTA/25-26/09/00018</t>
  </si>
  <si>
    <t>c565746d-feaa-4f68-a74e-1f2468fb2743</t>
  </si>
  <si>
    <t>VISTA/25-26/09/00011</t>
  </si>
  <si>
    <t>c57251d6-6540-4299-82e0-9a4d7bebf216</t>
  </si>
  <si>
    <t>VISTA/25-26/06/00126</t>
  </si>
  <si>
    <t>c57352f9-974c-43b2-b5fe-39d9ddd02efb</t>
  </si>
  <si>
    <t>VISTA/25-26/10/00159</t>
  </si>
  <si>
    <t>c586b50b-3fd2-4c39-86cd-55af43d0441c</t>
  </si>
  <si>
    <t>VISTA/24-25/01/00013</t>
  </si>
  <si>
    <t>c58977cb-3f21-4535-974d-5415877e6cb9</t>
  </si>
  <si>
    <t>VISTA/24-25/03/00085</t>
  </si>
  <si>
    <t>c5acaab2-8ffa-49b2-a91e-b91dbfaf21c6</t>
  </si>
  <si>
    <t>VISTA/24-25/05/00153</t>
  </si>
  <si>
    <t>c5b02f8b-dbdf-431a-92ed-e0e7fbcb8fc6</t>
  </si>
  <si>
    <t>VISTA/24-25/08/00026</t>
  </si>
  <si>
    <t>c5bf621d-3e39-4f70-84ec-24e24d71c754</t>
  </si>
  <si>
    <t>VISTA/24-25/04/00015</t>
  </si>
  <si>
    <t>c5d21658-daa1-408b-a5aa-4bf698932b79</t>
  </si>
  <si>
    <t>VISTA/24-25/07/00032</t>
  </si>
  <si>
    <t>47427b81-4142-421e-aa12-04d8f6f5d16d</t>
  </si>
  <si>
    <t>c5dde5a2-dcaa-4b67-988d-b70bbc569562</t>
  </si>
  <si>
    <t>b0bd49e2-15a2-6bf9-d720-02b08d119703</t>
  </si>
  <si>
    <t>VISTA/24-25/08/00043</t>
  </si>
  <si>
    <t>96b11b68-e1cb-41d5-be11-128779a6cfcf</t>
  </si>
  <si>
    <t>c5eaf7f5-bb74-4ac2-bdac-9cbf827256cb</t>
  </si>
  <si>
    <t>VISTA/24-25/02/00136</t>
  </si>
  <si>
    <t>c5eb98a7-981b-45b8-8406-798c5a3bea9a</t>
  </si>
  <si>
    <t>VISTA/25-26/12/00118</t>
  </si>
  <si>
    <t>c5f44ef9-c42b-4c35-b441-198771d4137a</t>
  </si>
  <si>
    <t>VISTA/25-26/01/00070</t>
  </si>
  <si>
    <t>c5f6fd45-6c88-40ca-b63a-085e7ab630bd</t>
  </si>
  <si>
    <t>VISTA/24-25/05/00024</t>
  </si>
  <si>
    <t>c5ff6dbb-bf24-4c64-8c8d-1086537a877f</t>
  </si>
  <si>
    <t>VISTA/24-25/04/00043</t>
  </si>
  <si>
    <t>c60c462e-a538-4e38-871d-c3846316714b</t>
  </si>
  <si>
    <t>VISTA/23-24/11/00036</t>
  </si>
  <si>
    <t>c61a43a6-8217-4435-8760-2cf010f16483</t>
  </si>
  <si>
    <t>VISTA/23-24/01/00049</t>
  </si>
  <si>
    <t>c61abd59-d906-4124-8f84-490f895a3ddb</t>
  </si>
  <si>
    <t>VISTA/25-26/04/00034</t>
  </si>
  <si>
    <t>c62bcdbb-d466-4b0a-973e-4a3d903238f6</t>
  </si>
  <si>
    <t>VISTA/23-24/09/00010</t>
  </si>
  <si>
    <t>c635597b-194a-41bc-bce5-afcf9464d237</t>
  </si>
  <si>
    <t>VISTA/24-25/03/00084</t>
  </si>
  <si>
    <t>c6402d1c-a087-47f5-818a-c9c60e5b7b26</t>
  </si>
  <si>
    <t>VISTA/25-26/07/00157</t>
  </si>
  <si>
    <t>c660fd84-c5c1-4742-a01f-fd3f16514a7d</t>
  </si>
  <si>
    <t>VISTA/25-26/11/00173</t>
  </si>
  <si>
    <t>c6641a63-825e-4703-86b0-63d9207e7f77</t>
  </si>
  <si>
    <t>VISTA/24-25/12/00004</t>
  </si>
  <si>
    <t>c66696f4-7265-4333-bd1a-5b3492ba63d3</t>
  </si>
  <si>
    <t>VISTA/24-25/04/00066</t>
  </si>
  <si>
    <t>c6744966-4dea-4de4-8212-37ee4a4f250f</t>
  </si>
  <si>
    <t>VISTA/24-25/05/00093</t>
  </si>
  <si>
    <t>c67f0c73-a1d8-44da-8e82-10fa731d1ac1</t>
  </si>
  <si>
    <t>VISTA/25-26/03/00118</t>
  </si>
  <si>
    <t>c68745df-6a1a-43c3-a55d-5cf006479455</t>
  </si>
  <si>
    <t>VISTA/24-25/01/00049</t>
  </si>
  <si>
    <t>c68b7ac7-9730-4a12-861f-46c897c467d7</t>
  </si>
  <si>
    <t>VISTA/25-26/08/00186</t>
  </si>
  <si>
    <t>c693150a-ffe0-4330-9830-83dab334f76d</t>
  </si>
  <si>
    <t>VISTA/23-24/01/00078</t>
  </si>
  <si>
    <t>c69463ba-0134-4411-ba0c-28c47c7695ef</t>
  </si>
  <si>
    <t>VISTA/24-25/07/00067</t>
  </si>
  <si>
    <t>c698943c-e5a8-4e36-9ce9-aa52b644eaf1</t>
  </si>
  <si>
    <t>VISTA/23-24/11/00033</t>
  </si>
  <si>
    <t>c69ea16d-9044-40bc-8a7f-ca7e0ebd565c</t>
  </si>
  <si>
    <t>VISTA/25-26/04/00073</t>
  </si>
  <si>
    <t>c6a01864-0c60-4dde-bbb8-d91b32b57914</t>
  </si>
  <si>
    <t>VISTA/23-24/03/00038</t>
  </si>
  <si>
    <t>c6ac279e-1b68-460c-aeb0-5d42638fbb80</t>
  </si>
  <si>
    <t>VISTA/25-26/05/00148</t>
  </si>
  <si>
    <t>c6c5812c-af03-4df2-be86-30268d1a1aff</t>
  </si>
  <si>
    <t>817885b1-e8ef-a791-bec7-aa90f3239fb2</t>
  </si>
  <si>
    <t>VISTA/24-25/12/00104</t>
  </si>
  <si>
    <t>2a3fc12f-bcd3-4898-8930-a46ed5e7ce25</t>
  </si>
  <si>
    <t>c6d85845-5038-4c0e-8fd6-4005367d7972</t>
  </si>
  <si>
    <t>VISTA/23-24/09/00099</t>
  </si>
  <si>
    <t>c6e3e1fe-711f-473d-a81c-8b065cc02c6e</t>
  </si>
  <si>
    <t>VISTA/24-25/06/00033</t>
  </si>
  <si>
    <t>c6e7405b-129c-4d99-bc1d-90c679667f38</t>
  </si>
  <si>
    <t>1e040078-32fc-f90a-7fd5-42b8161a6605</t>
  </si>
  <si>
    <t>VISTA/25-26/11/00041</t>
  </si>
  <si>
    <t>ce72357c-0720-4252-89f1-98224577f53b</t>
  </si>
  <si>
    <t>c6e9e3b6-17ec-4e69-bcbd-26fd5fe2d6b9</t>
  </si>
  <si>
    <t>VISTA/23-24/02/00024</t>
  </si>
  <si>
    <t>c6ef3a24-be60-404e-aac3-6c957f4c817f</t>
  </si>
  <si>
    <t>VISTA/24-25/06/00022</t>
  </si>
  <si>
    <t>c6fa599a-ba46-4bd3-8749-57e0b47f06a5</t>
  </si>
  <si>
    <t>VISTA/24-25/04/00117</t>
  </si>
  <si>
    <t>c7085e0d-131e-46a4-84b3-2548c757cf33</t>
  </si>
  <si>
    <t>VISTA/24-25/03/00094</t>
  </si>
  <si>
    <t>c70f9c4e-b81c-46ff-a1f4-b772b96d4051</t>
  </si>
  <si>
    <t>VISTA/24-25/07/00183</t>
  </si>
  <si>
    <t>c718f0bb-d38d-4161-9b4c-3ec2523e5b6c</t>
  </si>
  <si>
    <t>VISTA/25-26/10/00150</t>
  </si>
  <si>
    <t>c72cae83-7ef6-4d7f-851f-7be9685a18ad</t>
  </si>
  <si>
    <t>VISTA/25-26/12/00104</t>
  </si>
  <si>
    <t>c72d6276-5499-40c5-84c4-a12b684e7770</t>
  </si>
  <si>
    <t>VISTA/25-26/03/00007</t>
  </si>
  <si>
    <t>c737bb49-5d60-48c0-8be1-e7c21c4f9951</t>
  </si>
  <si>
    <t>VISTA/23-24/12/00043</t>
  </si>
  <si>
    <t>c73e4c65-56a4-4004-885d-357267f2075a</t>
  </si>
  <si>
    <t>VISTA/24-25/01/00126</t>
  </si>
  <si>
    <t>c7427193-d00a-41c9-b27a-cbb40f91ab4f</t>
  </si>
  <si>
    <t>VISTA/23-24/05/00100</t>
  </si>
  <si>
    <t>c74ab0b3-d966-487e-8057-27d0a14d40fe</t>
  </si>
  <si>
    <t>VISTA/25-26/12/00123</t>
  </si>
  <si>
    <t>c7504a85-56d4-4d87-9a92-0d738d24d157</t>
  </si>
  <si>
    <t>VISTA/24-25/01/00044</t>
  </si>
  <si>
    <t>c755c2ca-76ce-4d82-a7c8-522f602e5eee</t>
  </si>
  <si>
    <t>VISTA/25-26/11/00039</t>
  </si>
  <si>
    <t>c758bb78-01c8-4846-b3c8-cdc262f373c8</t>
  </si>
  <si>
    <t>542637a8-b881-e17c-bac6-c89960b9c0be</t>
  </si>
  <si>
    <t>VISTA/24-25/01/00014</t>
  </si>
  <si>
    <t>ec9c2967-7486-47d6-9cc6-008ff6c6d47a</t>
  </si>
  <si>
    <t>c7635ea1-d20a-4e4b-87db-6720148445ba</t>
  </si>
  <si>
    <t>VISTA/23-24/05/00112</t>
  </si>
  <si>
    <t>c76ae707-f271-4aec-8114-8a3e8018279e</t>
  </si>
  <si>
    <t>VISTA/23-24/10/00045</t>
  </si>
  <si>
    <t>c76e9e27-4d83-4e30-a7d5-0c24d104af3c</t>
  </si>
  <si>
    <t>VISTA/24-25/05/00141</t>
  </si>
  <si>
    <t>c773294b-d7af-4457-8f11-fc7dcf561289</t>
  </si>
  <si>
    <t>VISTA/24-25/04/00062</t>
  </si>
  <si>
    <t>c7b021a3-df5f-4388-82d2-80d90c751c0d</t>
  </si>
  <si>
    <t>6c78f9e6-b789-715c-ae07-5efb33135406</t>
  </si>
  <si>
    <t>VISTA/23-24/05/00049</t>
  </si>
  <si>
    <t>e4a9b466-0d37-4e62-b780-fa328de3d306</t>
  </si>
  <si>
    <t>c7b8e41f-3734-447b-b882-b056b1e257ed</t>
  </si>
  <si>
    <t>VISTA/25-26/06/00174</t>
  </si>
  <si>
    <t>c7bd263d-bba7-4746-b3f3-95dff287c9e1</t>
  </si>
  <si>
    <t>VISTA/24-25/11/00122</t>
  </si>
  <si>
    <t>c7bed928-e030-4251-8e94-0952551122f9</t>
  </si>
  <si>
    <t>VISTA/24-25/12/00113</t>
  </si>
  <si>
    <t>c7c97c39-6053-460f-972b-edaaeeea897a</t>
  </si>
  <si>
    <t>VISTA/25-26/10/00149</t>
  </si>
  <si>
    <t>c7d10ca9-a802-4ebd-96dd-f70bae52cb24</t>
  </si>
  <si>
    <t>VISTA/23-24/09/00066</t>
  </si>
  <si>
    <t>c7ed3352-9a27-471d-b9c5-651e4398e833</t>
  </si>
  <si>
    <t>VISTA/25-26/07/00108</t>
  </si>
  <si>
    <t>c7ed722c-7f33-4892-91da-764ff502a8f5</t>
  </si>
  <si>
    <t>VISTA/25-26/05/00031</t>
  </si>
  <si>
    <t>c80ef632-d9b9-4614-b066-0a2419dd527d</t>
  </si>
  <si>
    <t>VISTA/25-26/08/00147</t>
  </si>
  <si>
    <t>c81f2dcf-64b2-494f-8a21-d15983d1e501</t>
  </si>
  <si>
    <t>7c642b80-7d09-1c7a-601f-7af53d4fe9fa</t>
  </si>
  <si>
    <t>VISTA/25-26/04/00077</t>
  </si>
  <si>
    <t>2db84571-46d6-4b51-ac45-79ace71c8554</t>
  </si>
  <si>
    <t>c82c6953-c774-4952-82a6-c15f72f5c995</t>
  </si>
  <si>
    <t>VISTA/23-24/09/00127</t>
  </si>
  <si>
    <t>c8338546-a9e3-444b-8319-85dbef5db12c</t>
  </si>
  <si>
    <t>VISTA/25-26/01/00150</t>
  </si>
  <si>
    <t>c8352685-4fd0-4c2c-be7e-a87ecc59b2b6</t>
  </si>
  <si>
    <t>VISTA/24-25/02/00096</t>
  </si>
  <si>
    <t>c838315b-4b65-4ad0-8678-ac6214968590</t>
  </si>
  <si>
    <t>VISTA/25-26/04/00135</t>
  </si>
  <si>
    <t>c8611d02-b75a-4fac-846e-5fa932338a4e</t>
  </si>
  <si>
    <t>VISTA/24-25/10/00015</t>
  </si>
  <si>
    <t>c8649d3d-3803-4e7c-85c6-e109153f0d90</t>
  </si>
  <si>
    <t>VISTA/25-26/02/00055</t>
  </si>
  <si>
    <t>c87eefcf-3e55-418a-91fe-5cd4ae86e614</t>
  </si>
  <si>
    <t>VISTA/24-25/05/00027</t>
  </si>
  <si>
    <t>c885155d-7ee0-40bf-870b-322794d95105</t>
  </si>
  <si>
    <t>VISTA/24-25/01/00135</t>
  </si>
  <si>
    <t>c8890493-e053-418e-83ea-71c1c9127b79</t>
  </si>
  <si>
    <t>VISTA/24-25/07/00052</t>
  </si>
  <si>
    <t>c88dbe61-86f9-4090-a274-15e85cbef24f</t>
  </si>
  <si>
    <t>VISTA/25-26/02/00064</t>
  </si>
  <si>
    <t>c89db61d-9dd5-4774-ae27-7c54326c0b7a</t>
  </si>
  <si>
    <t>VISTA/23-24/10/00075</t>
  </si>
  <si>
    <t>c8ac33bd-c004-410d-baea-d8bb40f9e298</t>
  </si>
  <si>
    <t>VISTA/24-25/06/00144</t>
  </si>
  <si>
    <t>c8b096f2-cbf3-4ef0-8d76-2a4a07a9d638</t>
  </si>
  <si>
    <t>VISTA/25-26/02/00005</t>
  </si>
  <si>
    <t>c8bf2423-a3a0-4001-8bbc-763342002037</t>
  </si>
  <si>
    <t>VISTA/25-26/07/00043</t>
  </si>
  <si>
    <t>c8c40d52-a4fb-49a9-9ca4-2bf31bf20be0</t>
  </si>
  <si>
    <t>VISTA/24-25/07/00021</t>
  </si>
  <si>
    <t>c8c8dfb0-36e7-4bb9-b3e9-1c44c42beeb9</t>
  </si>
  <si>
    <t>VISTA/24-25/01/00022</t>
  </si>
  <si>
    <t>c8d52fab-5ddb-4b72-ae71-018edf8e399b</t>
  </si>
  <si>
    <t>VISTA/24-25/06/00003</t>
  </si>
  <si>
    <t>c8d57e79-ddb8-46c2-8f3d-1c578c8d747b</t>
  </si>
  <si>
    <t>VISTA/24-25/02/00156</t>
  </si>
  <si>
    <t>c8d62b13-8eea-46d2-b618-8b2badf96bd9</t>
  </si>
  <si>
    <t>VISTA/25-26/10/00044</t>
  </si>
  <si>
    <t>c8dd6a7f-993f-4f7b-8321-cac7dca57cc5</t>
  </si>
  <si>
    <t>VISTA/24-25/02/00113</t>
  </si>
  <si>
    <t>c8ece12c-292e-4195-9aec-f28cea5808c2</t>
  </si>
  <si>
    <t>VISTA/23-24/04/00106</t>
  </si>
  <si>
    <t>c8f2f4c5-cbae-4bb1-ad7b-48227506898f</t>
  </si>
  <si>
    <t>VISTA/25-26/04/00172</t>
  </si>
  <si>
    <t>c8f3520e-5577-4a31-ac4b-fb80499d5cd3</t>
  </si>
  <si>
    <t>VISTA/25-26/02/00002</t>
  </si>
  <si>
    <t>c8f894c1-d71d-4c35-9912-f08ee991cd30</t>
  </si>
  <si>
    <t>VISTA/24-25/10/00121</t>
  </si>
  <si>
    <t>c901d8be-388e-44c4-ab08-6c3072dc4a2d</t>
  </si>
  <si>
    <t>VISTA/25-26/05/00139</t>
  </si>
  <si>
    <t>c90570b6-f30a-4980-8092-e6455789661f</t>
  </si>
  <si>
    <t>VISTA/25-26/09/00118</t>
  </si>
  <si>
    <t>c9177a5c-95ac-4e99-b0c7-347ad32fb8b1</t>
  </si>
  <si>
    <t>VISTA/25-26/11/00105</t>
  </si>
  <si>
    <t>c91c15d2-8470-4269-9060-fb4c55f776cc</t>
  </si>
  <si>
    <t>VISTA/23-24/02/00022</t>
  </si>
  <si>
    <t>c91c9e5f-9998-4169-8707-3fe3c1a467cf</t>
  </si>
  <si>
    <t>VISTA/25-26/05/00086</t>
  </si>
  <si>
    <t>c91dafbf-1b1b-4db9-ba9e-f5bb1a6d3f48</t>
  </si>
  <si>
    <t>VISTA/25-26/10/00168</t>
  </si>
  <si>
    <t>c934182b-4814-42ca-bd3f-40cd51a05491</t>
  </si>
  <si>
    <t>VISTA/25-26/11/00030</t>
  </si>
  <si>
    <t>c9554b49-fc01-49cb-99a2-fcfc5f517464</t>
  </si>
  <si>
    <t>VISTA/24-25/05/00037</t>
  </si>
  <si>
    <t>c9560406-7aad-4a1c-88aa-71799397d5d5</t>
  </si>
  <si>
    <t>VISTA/25-26/02/00082</t>
  </si>
  <si>
    <t>c95a7f2c-2495-4595-a95c-46da8ea8215a</t>
  </si>
  <si>
    <t>VISTA/25-26/11/00019</t>
  </si>
  <si>
    <t>c9659a27-a0d1-4153-8514-21debb1a0930</t>
  </si>
  <si>
    <t>VISTA/24-25/11/00082</t>
  </si>
  <si>
    <t>c96b2725-fd81-4bab-a0ae-0ebf0810282c</t>
  </si>
  <si>
    <t>VISTA/23-24/04/00091</t>
  </si>
  <si>
    <t>c96ee427-ef87-4523-8349-d80a7cbc55ed</t>
  </si>
  <si>
    <t>VISTA/24-25/04/00105</t>
  </si>
  <si>
    <t>c9785d70-8b6e-4075-8e47-b035a626e26d</t>
  </si>
  <si>
    <t>VISTA/25-26/05/00040</t>
  </si>
  <si>
    <t>c9988e84-a0e0-4066-bfa0-0c39579e1e76</t>
  </si>
  <si>
    <t>VISTA/25-26/11/00076</t>
  </si>
  <si>
    <t>c9a97d03-2467-49be-a8d2-944230b076cd</t>
  </si>
  <si>
    <t>VISTA/25-26/05/00052</t>
  </si>
  <si>
    <t>c9af554d-9733-487d-967e-f5ca6e2663ff</t>
  </si>
  <si>
    <t>VISTA/24-25/11/00084</t>
  </si>
  <si>
    <t>c9b8834a-234b-4900-b9b6-34adeecce569</t>
  </si>
  <si>
    <t>VISTA/25-26/09/00093</t>
  </si>
  <si>
    <t>c9b954cb-218e-4b11-bc79-f00a88fc2562</t>
  </si>
  <si>
    <t>VISTA/23-24/02/00127</t>
  </si>
  <si>
    <t>c9c89b41-090a-4754-a907-13746130a9f1</t>
  </si>
  <si>
    <t>VISTA/24-25/10/00037</t>
  </si>
  <si>
    <t>c9cfb5fa-9479-4b17-ac44-72122ca6c50a</t>
  </si>
  <si>
    <t>VISTA/23-24/12/00019</t>
  </si>
  <si>
    <t>c9dc1c04-5511-4e94-8fb1-06dce4c2718c</t>
  </si>
  <si>
    <t>6a3afc7e-809a-8d2b-d9d4-ba5239f2ca99</t>
  </si>
  <si>
    <t>VISTA/24-25/08/00164</t>
  </si>
  <si>
    <t>49ceafeb-c3e1-495b-b140-05315cfcbdbe</t>
  </si>
  <si>
    <t>c9e4de57-178e-4d89-b81f-da3698a3b4d2</t>
  </si>
  <si>
    <t>VISTA/24-25/03/00078</t>
  </si>
  <si>
    <t>c9ee9e8f-424e-45f5-9530-5772182b30d6</t>
  </si>
  <si>
    <t>VISTA/23-24/02/00045</t>
  </si>
  <si>
    <t>c9f2a42b-f117-44f4-8947-8bba4808ce3d</t>
  </si>
  <si>
    <t>VISTA/24-25/11/00108</t>
  </si>
  <si>
    <t>c9f310ad-1e45-4b6d-ae34-3e7f446c464b</t>
  </si>
  <si>
    <t>VISTA/24-25/07/00087</t>
  </si>
  <si>
    <t>c9f806ea-becd-4bc8-8717-5224b4906464</t>
  </si>
  <si>
    <t>VISTA/25-26/10/00183</t>
  </si>
  <si>
    <t>c9fb93d1-3599-4da7-a6f0-ebbedb51c459</t>
  </si>
  <si>
    <t>VISTA/23-24/05/00073</t>
  </si>
  <si>
    <t>ca064d61-e35f-4d85-a802-ff76b1fd1ffe</t>
  </si>
  <si>
    <t>VISTA/23-24/04/00068</t>
  </si>
  <si>
    <t>ca0dd12f-efb6-43dd-ba51-7462ddcc77a6</t>
  </si>
  <si>
    <t>VISTA/24-25/02/00058</t>
  </si>
  <si>
    <t>ca115a2c-95f0-49d9-8d76-923d999774c4</t>
  </si>
  <si>
    <t>VISTA/24-25/11/00092</t>
  </si>
  <si>
    <t>ca2ab2ca-8875-4170-9699-63eff600f29a</t>
  </si>
  <si>
    <t>VISTA/24-25/09/00119</t>
  </si>
  <si>
    <t>ca2c9bb5-2146-4a23-9aa5-f1bd4b05ff0c</t>
  </si>
  <si>
    <t>VISTA/24-25/10/00117</t>
  </si>
  <si>
    <t>ca32cd00-3bfb-4163-8375-5350ccd6d27c</t>
  </si>
  <si>
    <t>VISTA/25-26/08/00152</t>
  </si>
  <si>
    <t>ca39ce66-6292-4046-844e-40b537eb1dd3</t>
  </si>
  <si>
    <t>VISTA/25-26/08/00071</t>
  </si>
  <si>
    <t>ca41cbfb-6878-4c92-9e85-517d46717a9d</t>
  </si>
  <si>
    <t>VISTA/24-25/11/00035</t>
  </si>
  <si>
    <t>ca68447e-301a-4a78-ae17-8409693fe481</t>
  </si>
  <si>
    <t>VISTA/24-25/11/00100</t>
  </si>
  <si>
    <t>ca87f109-49e6-4827-b3b6-1bde2af28137</t>
  </si>
  <si>
    <t>VISTA/24-25/01/00157</t>
  </si>
  <si>
    <t>ca9f4d2d-3a5d-489c-bc44-8d1aeb2587f3</t>
  </si>
  <si>
    <t>VISTA/25-26/09/00174</t>
  </si>
  <si>
    <t>caa37ca6-b982-4194-a9a8-ee3e7c5a156c</t>
  </si>
  <si>
    <t>VISTA/23-24/03/00020</t>
  </si>
  <si>
    <t>caa7a399-513a-4e23-be1f-4eb89528fa19</t>
  </si>
  <si>
    <t>VISTA/25-26/05/00123</t>
  </si>
  <si>
    <t>caab8ce5-09a3-4f01-a001-ae50c08fd3a0</t>
  </si>
  <si>
    <t>VISTA/23-24/11/00057</t>
  </si>
  <si>
    <t>caac2330-ec95-4d27-9ea0-43f75316f318</t>
  </si>
  <si>
    <t>VISTA/24-25/03/00001</t>
  </si>
  <si>
    <t>caacfc41-a759-408d-b281-530fadfca645</t>
  </si>
  <si>
    <t>VISTA/25-26/07/00119</t>
  </si>
  <si>
    <t>cab82db0-1827-4aa2-8df7-f9a627318e32</t>
  </si>
  <si>
    <t>VISTA/23-24/10/00093</t>
  </si>
  <si>
    <t>cae240e1-ce5b-4b36-8ba1-65a80b18278c</t>
  </si>
  <si>
    <t>VISTA/24-25/04/00155</t>
  </si>
  <si>
    <t>cae2b486-9a98-425f-98e3-ce355051452d</t>
  </si>
  <si>
    <t>VISTA/23-24/11/00016</t>
  </si>
  <si>
    <t>caebabbd-ec31-45b5-a8a9-3cc7c0adf66a</t>
  </si>
  <si>
    <t>VISTA/25-26/12/00124</t>
  </si>
  <si>
    <t>caf943bf-1a03-483b-bb39-6db2d7e32ed4</t>
  </si>
  <si>
    <t>VISTA/25-26/12/00117</t>
  </si>
  <si>
    <t>cb07d35e-f6e2-4224-9acd-64dbf85c08b0</t>
  </si>
  <si>
    <t>VISTA/24-25/07/00034</t>
  </si>
  <si>
    <t>cb08dd9a-4b70-4b00-81d5-a10994146265</t>
  </si>
  <si>
    <t>VISTA/24-25/01/00004</t>
  </si>
  <si>
    <t>cb091ce2-ec2a-4973-bcca-664ce1a2eac9</t>
  </si>
  <si>
    <t>VISTA/23-24/12/00022</t>
  </si>
  <si>
    <t>cb0da3d8-c94a-4c51-891e-44a2abb8b256</t>
  </si>
  <si>
    <t>VISTA/24-25/03/00031</t>
  </si>
  <si>
    <t>cb1b45f8-f2ed-4dcc-83cd-11d5e98e9199</t>
  </si>
  <si>
    <t>VISTA/24-25/12/00108</t>
  </si>
  <si>
    <t>cb243bc9-864a-42ea-81f2-af60207382cd</t>
  </si>
  <si>
    <t>VISTA/25-26/09/00020</t>
  </si>
  <si>
    <t>cb3ff4b3-d25c-4998-8477-3d8813944c07</t>
  </si>
  <si>
    <t>VISTA/23-24/02/00114</t>
  </si>
  <si>
    <t>cb47a61c-3031-4b6f-a7e6-9964430037d7</t>
  </si>
  <si>
    <t>VISTA/24-25/03/00087</t>
  </si>
  <si>
    <t>cb50bb2e-a833-4b21-b58f-d71fbd9fae73</t>
  </si>
  <si>
    <t>VISTA/23-24/06/00068</t>
  </si>
  <si>
    <t>cb5ecd50-23ca-4deb-b211-3b38974f1ae0</t>
  </si>
  <si>
    <t>VISTA/23-24/06/00103</t>
  </si>
  <si>
    <t>cb5fe39d-eaf6-4b0f-b0ce-9d6964d22a1a</t>
  </si>
  <si>
    <t>VISTA/25-26/12/00103</t>
  </si>
  <si>
    <t>cb625a84-a954-47e9-9f4c-b6873ff6ff74</t>
  </si>
  <si>
    <t>VISTA/25-26/08/00065</t>
  </si>
  <si>
    <t>cb65cbbb-4890-44fe-99e4-848ef2ffd2dc</t>
  </si>
  <si>
    <t>VISTA/24-25/11/00159</t>
  </si>
  <si>
    <t>cb77e7d8-9888-4cb5-9f50-f03fae3099af</t>
  </si>
  <si>
    <t>VISTA/25-26/08/00149</t>
  </si>
  <si>
    <t>cbaa67b3-65ac-406c-82ed-2df9dd44b481</t>
  </si>
  <si>
    <t>VISTA/24-25/04/00107</t>
  </si>
  <si>
    <t>cbae51ed-4319-4040-be3e-cf12686fa2c9</t>
  </si>
  <si>
    <t>VISTA/23-24/07/00093</t>
  </si>
  <si>
    <t>cbc72b0d-1661-4d9d-a9ca-9e3d4e79ad67</t>
  </si>
  <si>
    <t>VISTA/25-26/07/00183</t>
  </si>
  <si>
    <t>cbd60738-ebf4-4df0-8673-6d71104d1d7c</t>
  </si>
  <si>
    <t>VISTA/24-25/06/00101</t>
  </si>
  <si>
    <t>cbdae3fd-50c9-4be3-967f-c1641fa43536</t>
  </si>
  <si>
    <t>VISTA/25-26/06/00143</t>
  </si>
  <si>
    <t>cbdcea62-aa2a-436b-83ac-7a21c1005d31</t>
  </si>
  <si>
    <t>VISTA/23-24/04/00036</t>
  </si>
  <si>
    <t>cbeae1f5-7a61-430f-b385-9f70b81c88ef</t>
  </si>
  <si>
    <t>VISTA/23-24/05/00092</t>
  </si>
  <si>
    <t>cc0c903f-1a79-41c7-a59d-ef53ca3d20f2</t>
  </si>
  <si>
    <t>VISTA/24-25/04/00146</t>
  </si>
  <si>
    <t>cc0e2ac5-4c31-4cd1-8871-55f723103724</t>
  </si>
  <si>
    <t>VISTA/24-25/04/00017</t>
  </si>
  <si>
    <t>cc11fb5d-5083-4a51-848b-aa1560d3e59c</t>
  </si>
  <si>
    <t>VISTA/24-25/07/00144</t>
  </si>
  <si>
    <t>cc124a09-d39b-4fa8-810a-1b1bc4dc0b80</t>
  </si>
  <si>
    <t>VISTA/25-26/06/00124</t>
  </si>
  <si>
    <t>cc40ba87-94dd-44dd-ac6f-2880e3747c71</t>
  </si>
  <si>
    <t>VISTA/24-25/10/00089</t>
  </si>
  <si>
    <t>cc489497-b8ac-400f-8653-a10b6cfdbb14</t>
  </si>
  <si>
    <t>VISTA/25-26/03/00145</t>
  </si>
  <si>
    <t>cc4c17e7-c8df-4073-861d-badeacc0ba4f</t>
  </si>
  <si>
    <t>VISTA/25-26/09/00035</t>
  </si>
  <si>
    <t>cc614326-e528-4f62-a424-a5b751bcae0b</t>
  </si>
  <si>
    <t>VISTA/24-25/03/00050</t>
  </si>
  <si>
    <t>cc6604dc-0beb-4bbf-a4a7-f0f75e9115a6</t>
  </si>
  <si>
    <t>VISTA/25-26/12/00094</t>
  </si>
  <si>
    <t>cc6b4904-a196-47a1-8e1a-9132d0855cd3</t>
  </si>
  <si>
    <t>VISTA/25-26/08/00192</t>
  </si>
  <si>
    <t>cc7afb06-c73f-4a9e-b023-95801985a937</t>
  </si>
  <si>
    <t>VISTA/23-24/05/00030</t>
  </si>
  <si>
    <t>cc84e126-9401-44a3-84a6-390d1b634d05</t>
  </si>
  <si>
    <t>VISTA/24-25/12/00134</t>
  </si>
  <si>
    <t>cc8a8429-b760-4a68-9865-2cd3109b6cb8</t>
  </si>
  <si>
    <t>VISTA/25-26/03/00096</t>
  </si>
  <si>
    <t>cc9040a9-75cd-46fa-8456-62b92aa4d4fb</t>
  </si>
  <si>
    <t>VISTA/25-26/01/00038</t>
  </si>
  <si>
    <t>cca08e5d-f4bc-4e5f-bd52-ecb9e794057e</t>
  </si>
  <si>
    <t>VISTA/25-26/11/00072</t>
  </si>
  <si>
    <t>cca0ed26-0eec-4fa0-8ea0-e5f96b49ca1b</t>
  </si>
  <si>
    <t>VISTA/25-26/06/00172</t>
  </si>
  <si>
    <t>ccae94ce-7e86-43b2-8e7d-a3c1a9244f5b</t>
  </si>
  <si>
    <t>VISTA/24-25/07/00005</t>
  </si>
  <si>
    <t>cced0a1a-cf35-43b3-b33d-9ca569b60e34</t>
  </si>
  <si>
    <t>VISTA/25-26/02/00140</t>
  </si>
  <si>
    <t>ccf63afd-24f6-45ef-ae3b-b4410fd3e4a3</t>
  </si>
  <si>
    <t>VISTA/25-26/08/00020</t>
  </si>
  <si>
    <t>cd033b48-6df0-401a-8df4-b3547bbc3bf0</t>
  </si>
  <si>
    <t>VISTA/23-24/09/00139</t>
  </si>
  <si>
    <t>cd043638-735b-45c0-aa5f-c103ac22291b</t>
  </si>
  <si>
    <t>VISTA/23-24/07/00034</t>
  </si>
  <si>
    <t>cd0821af-e56c-49e0-93f0-80fe956b1691</t>
  </si>
  <si>
    <t>VISTA/25-26/02/00010</t>
  </si>
  <si>
    <t>cd084c23-5c63-49a0-8d00-93108e617f8d</t>
  </si>
  <si>
    <t>VISTA/24-25/03/00100</t>
  </si>
  <si>
    <t>cd08fc9b-e5ad-4d1b-93d4-4a0d48c0ce4b</t>
  </si>
  <si>
    <t>VISTA/23-24/01/00034</t>
  </si>
  <si>
    <t>cd100b3b-2a90-4931-98eb-b18a7e9e9448</t>
  </si>
  <si>
    <t>VISTA/23-24/08/00136</t>
  </si>
  <si>
    <t>cd102d3a-07ea-4d89-946b-09221cdff329</t>
  </si>
  <si>
    <t>VISTA/25-26/10/00062</t>
  </si>
  <si>
    <t>cd22ce8b-c495-4d54-8f19-e84e6ed3fe80</t>
  </si>
  <si>
    <t>VISTA/24-25/11/00095</t>
  </si>
  <si>
    <t>cd4814be-6078-42da-8dbb-513f6c301bd9</t>
  </si>
  <si>
    <t>VISTA/24-25/10/00074</t>
  </si>
  <si>
    <t>cd4936c6-9651-4144-9ce9-45cbaa7e778e</t>
  </si>
  <si>
    <t>VISTA/23-24/02/00041</t>
  </si>
  <si>
    <t>cd697b07-c578-44fa-9328-242aab8f7a2b</t>
  </si>
  <si>
    <t>VISTA/25-26/02/00151</t>
  </si>
  <si>
    <t>cd81d44b-2cc8-4346-9538-8ba7d30eae00</t>
  </si>
  <si>
    <t>VISTA/24-25/05/00066</t>
  </si>
  <si>
    <t>cd83ec83-2542-4542-a301-5b2a9054863b</t>
  </si>
  <si>
    <t>VISTA/25-26/09/00092</t>
  </si>
  <si>
    <t>cd8a329c-3fe5-47cc-93b6-985d14a10120</t>
  </si>
  <si>
    <t>VISTA/25-26/02/00153</t>
  </si>
  <si>
    <t>cd9b30c7-c08c-4ce8-a0d2-62f035ed1963</t>
  </si>
  <si>
    <t>VISTA/25-26/02/00115</t>
  </si>
  <si>
    <t>cda400ad-f8b3-4ecd-9af1-46d079018354</t>
  </si>
  <si>
    <t>VISTA/25-26/09/00056</t>
  </si>
  <si>
    <t>cdb0e299-1826-4a77-b2de-f607c50cf800</t>
  </si>
  <si>
    <t>VISTA/24-25/10/00155</t>
  </si>
  <si>
    <t>cdb15a5f-2eb3-4461-95c1-579a75504b8d</t>
  </si>
  <si>
    <t>VISTA/24-25/11/00056</t>
  </si>
  <si>
    <t>cdcb0a1c-333f-4dfc-92b1-6f2b49091e41</t>
  </si>
  <si>
    <t>06c2357c-fc9c-cf8f-5166-511dbe29bd6f</t>
  </si>
  <si>
    <t>VISTA/24-25/12/00016</t>
  </si>
  <si>
    <t>d9865b49-8ea0-46e5-9a6f-e0eb24663ee7</t>
  </si>
  <si>
    <t>cdcc0158-e40e-41fb-8ade-aaa403a7c3b6</t>
  </si>
  <si>
    <t>VISTA/23-24/06/00047</t>
  </si>
  <si>
    <t>cdcc8c6c-df03-47fc-ad0f-58e16a8b816a</t>
  </si>
  <si>
    <t>VISTA/23-24/08/00048</t>
  </si>
  <si>
    <t>cdd08075-ca1b-4dd1-9dd0-64060a15c8eb</t>
  </si>
  <si>
    <t>VISTA/25-26/10/00177</t>
  </si>
  <si>
    <t>ce0e5182-dba2-4cd0-9f01-ac2ec05259b8</t>
  </si>
  <si>
    <t>VISTA/23-24/02/00051</t>
  </si>
  <si>
    <t>ce0e9278-96ee-42c9-8c7e-c2ace2197ef8</t>
  </si>
  <si>
    <t>VISTA/25-26/11/00017</t>
  </si>
  <si>
    <t>ce26a022-10c9-4107-a653-43fabd4f25de</t>
  </si>
  <si>
    <t>VISTA/24-25/06/00116</t>
  </si>
  <si>
    <t>ce342c43-4b86-4ea1-a66b-604781052c38</t>
  </si>
  <si>
    <t>VISTA/25-26/04/00099</t>
  </si>
  <si>
    <t>ce390f15-0a24-44d2-a928-a1e6b6face12</t>
  </si>
  <si>
    <t>VISTA/23-24/12/00042</t>
  </si>
  <si>
    <t>ce439282-f93c-4f30-98ee-b39abf6755f1</t>
  </si>
  <si>
    <t>VISTA/25-26/12/00023</t>
  </si>
  <si>
    <t>ce4e7cad-e693-48ac-a334-f608ee50d8ce</t>
  </si>
  <si>
    <t>VISTA/25-26/01/00103</t>
  </si>
  <si>
    <t>ce543c1f-bab6-4f78-8aff-57a63e0ce67c</t>
  </si>
  <si>
    <t>VISTA/25-26/02/00018</t>
  </si>
  <si>
    <t>ce61113e-fe6c-44f0-af5b-6ab327dd22ad</t>
  </si>
  <si>
    <t>VISTA/23-24/12/00014</t>
  </si>
  <si>
    <t>ce6a1110-7f37-4f9e-9cec-23a083ed915a</t>
  </si>
  <si>
    <t>VISTA/23-24/10/00009</t>
  </si>
  <si>
    <t>ce7faa10-328d-4e92-b7cd-48c5d66b45ac</t>
  </si>
  <si>
    <t>VISTA/25-26/03/00107</t>
  </si>
  <si>
    <t>ce87e4f0-97d2-4739-8df8-3a34adceb56f</t>
  </si>
  <si>
    <t>VISTA/23-24/06/00115</t>
  </si>
  <si>
    <t>cea8d455-0a71-4816-9c91-03b73b980a4e</t>
  </si>
  <si>
    <t>VISTA/24-25/04/00148</t>
  </si>
  <si>
    <t>ceb197e6-6b18-42e4-b2c0-45fe6aa8e8b1</t>
  </si>
  <si>
    <t>VISTA/25-26/11/00140</t>
  </si>
  <si>
    <t>cebdd742-bbb8-4a41-a380-f5250f8326d0</t>
  </si>
  <si>
    <t>VISTA/25-26/10/00158</t>
  </si>
  <si>
    <t>cebdfc6b-af54-4f2e-9b49-02a25fa3f5da</t>
  </si>
  <si>
    <t>VISTA/25-26/07/00159</t>
  </si>
  <si>
    <t>ced3e085-d357-4802-95b9-5493aaea2b11</t>
  </si>
  <si>
    <t>VISTA/23-24/05/00022</t>
  </si>
  <si>
    <t>cedb2cc9-0059-472b-a60c-502aaed0eda7</t>
  </si>
  <si>
    <t>VISTA/24-25/10/00079</t>
  </si>
  <si>
    <t>cee0eaf1-9216-43b8-94be-6a25456d843a</t>
  </si>
  <si>
    <t>VISTA/23-24/10/00056</t>
  </si>
  <si>
    <t>cee94ff4-a060-4451-8611-7db743f8342f</t>
  </si>
  <si>
    <t>VISTA/25-26/04/00042</t>
  </si>
  <si>
    <t>cef065b7-6d36-406e-b47c-b5a744c49035</t>
  </si>
  <si>
    <t>VISTA/24-25/04/00088</t>
  </si>
  <si>
    <t>cf0d98bb-2001-4ed5-9f63-bbe0888f70c2</t>
  </si>
  <si>
    <t>VISTA/25-26/10/00015</t>
  </si>
  <si>
    <t>cf11f817-5fbd-4512-a660-543f6b6516ea</t>
  </si>
  <si>
    <t>VISTA/23-24/09/00070</t>
  </si>
  <si>
    <t>cf25df62-c161-448c-9af4-cec944bfa650</t>
  </si>
  <si>
    <t>VISTA/25-26/04/00178</t>
  </si>
  <si>
    <t>cf305433-f4bf-4813-bbf3-45af6ba48f04</t>
  </si>
  <si>
    <t>VISTA/24-25/08/00064</t>
  </si>
  <si>
    <t>cf31501e-87c5-4428-a35b-4486a9f5a4e1</t>
  </si>
  <si>
    <t>VISTA/25-26/12/00055</t>
  </si>
  <si>
    <t>cf4658e5-a390-47aa-950d-2f762632b562</t>
  </si>
  <si>
    <t>VISTA/24-25/04/00134</t>
  </si>
  <si>
    <t>cf47a493-062d-4009-923b-46e43c78b391</t>
  </si>
  <si>
    <t>VISTA/25-26/05/00117</t>
  </si>
  <si>
    <t>cf48bcc2-8d90-41de-8310-a947f5452f93</t>
  </si>
  <si>
    <t>VISTA/24-25/03/00121</t>
  </si>
  <si>
    <t>cf518169-3263-4a1a-bd9f-f06d47738ba5</t>
  </si>
  <si>
    <t>VISTA/23-24/12/00031</t>
  </si>
  <si>
    <t>cf59e6ff-a8a0-4d9d-9b86-0849582490eb</t>
  </si>
  <si>
    <t>VISTA/24-25/08/00098</t>
  </si>
  <si>
    <t>cf66909e-eb60-4008-b75b-86cdc435a0c1</t>
  </si>
  <si>
    <t>VISTA/24-25/01/00016</t>
  </si>
  <si>
    <t>cf69437d-ef29-4dac-b23e-5f1d32078b8b</t>
  </si>
  <si>
    <t>VISTA/25-26/09/00085</t>
  </si>
  <si>
    <t>d2a1b0e9-a573-4c99-8093-42240dbf6847</t>
  </si>
  <si>
    <t>cf77088a-bcac-4072-85b2-596bf1bf12a3</t>
  </si>
  <si>
    <t>VISTA/23-24/05/00018</t>
  </si>
  <si>
    <t>cf897bb6-5d48-43d5-b5a2-255b58f51b40</t>
  </si>
  <si>
    <t>VISTA/23-24/12/00064</t>
  </si>
  <si>
    <t>cfb19b98-af0a-4609-8ba3-981048dd21fa</t>
  </si>
  <si>
    <t>VISTA/25-26/09/00188</t>
  </si>
  <si>
    <t>cfb7355e-e218-4178-9c50-f584348d0ec1</t>
  </si>
  <si>
    <t>VISTA/25-26/12/00003</t>
  </si>
  <si>
    <t>cfba4c2b-1e61-4925-b6ce-8d1f0c46ae84</t>
  </si>
  <si>
    <t>VISTA/24-25/09/00073</t>
  </si>
  <si>
    <t>cfc4a773-f382-495e-ac5b-d0eac8c54a2c</t>
  </si>
  <si>
    <t>VISTA/25-26/07/00170</t>
  </si>
  <si>
    <t>cfdc0d5b-d536-4f30-82ad-7d48f5981441</t>
  </si>
  <si>
    <t>VISTA/23-24/11/00048</t>
  </si>
  <si>
    <t>cff2bd95-1fa8-41eb-aa3d-12da2e926fdb</t>
  </si>
  <si>
    <t>VISTA/24-25/07/00138</t>
  </si>
  <si>
    <t>cffb20b5-a062-4ec8-b187-594af1807efb</t>
  </si>
  <si>
    <t>VISTA/25-26/11/00086</t>
  </si>
  <si>
    <t>d00b57d9-67a8-43af-a99c-1f4047bb3cfd</t>
  </si>
  <si>
    <t>VISTA/25-26/10/00155</t>
  </si>
  <si>
    <t>d010bdba-6435-4dbe-b9fa-906069c9c294</t>
  </si>
  <si>
    <t>VISTA/25-26/10/00091</t>
  </si>
  <si>
    <t>d01994f0-25fc-4e20-9adf-4e8be898b4e4</t>
  </si>
  <si>
    <t>VISTA/23-24/01/00045</t>
  </si>
  <si>
    <t>d01ccc45-bf37-4f68-8726-9593fe1bfa8f</t>
  </si>
  <si>
    <t>VISTA/24-25/07/00023</t>
  </si>
  <si>
    <t>d0283314-db0a-47e2-a8ba-563ada8f2191</t>
  </si>
  <si>
    <t>VISTA/23-24/05/00104</t>
  </si>
  <si>
    <t>d02a280c-aee4-4a35-8a78-1709d1f77352</t>
  </si>
  <si>
    <t>VISTA/25-26/11/00055</t>
  </si>
  <si>
    <t>d02a8935-8f3b-4d0d-940b-8b9f59df294f</t>
  </si>
  <si>
    <t>VISTA/24-25/09/00078</t>
  </si>
  <si>
    <t>d03cd2cc-7e7c-4ccb-ab05-df08fd7c7bf7</t>
  </si>
  <si>
    <t>VISTA/24-25/07/00160</t>
  </si>
  <si>
    <t>d03fe289-56bd-4a02-a3c0-3432a34e310f</t>
  </si>
  <si>
    <t>VISTA/25-26/05/00134</t>
  </si>
  <si>
    <t>d04491e9-fc7c-4b71-b0c2-12dc0364549e</t>
  </si>
  <si>
    <t>VISTA/23-24/02/00029</t>
  </si>
  <si>
    <t>d04f6014-cf9b-452a-8a06-8f4e88262421</t>
  </si>
  <si>
    <t>VISTA/24-25/02/00037</t>
  </si>
  <si>
    <t>d0665146-c2cb-4043-8f8d-72637fb00b1c</t>
  </si>
  <si>
    <t>VISTA/24-25/10/00141</t>
  </si>
  <si>
    <t>d08f49a9-5eb5-4998-8b26-1b87abd5c461</t>
  </si>
  <si>
    <t>VISTA/25-26/08/00022</t>
  </si>
  <si>
    <t>d09fdad8-621f-44dd-92af-f75b3f302c51</t>
  </si>
  <si>
    <t>VISTA/24-25/01/00131</t>
  </si>
  <si>
    <t>d0b1a9fd-066e-4b68-8602-f9f2521b42a5</t>
  </si>
  <si>
    <t>VISTA/25-26/11/00036</t>
  </si>
  <si>
    <t>d0c9b3e6-13d5-47bc-ad4b-65e4bde5f19e</t>
  </si>
  <si>
    <t>VISTA/23-24/10/00053</t>
  </si>
  <si>
    <t>d0cca372-1c81-40da-8daf-b682351707fe</t>
  </si>
  <si>
    <t>VISTA/24-25/06/00185</t>
  </si>
  <si>
    <t>d0de67d8-414a-4c5e-a094-0bed52ec827d</t>
  </si>
  <si>
    <t>VISTA/25-26/12/00153</t>
  </si>
  <si>
    <t>d116568c-3a3f-44fd-ae8a-8bc78e22d510</t>
  </si>
  <si>
    <t>VISTA/24-25/02/00153</t>
  </si>
  <si>
    <t>d1291ca8-b3df-4046-b341-397bdb9f43b6</t>
  </si>
  <si>
    <t>VISTA/23-24/06/00078</t>
  </si>
  <si>
    <t>d16dd4a3-72e8-42d5-af59-18645fd884dc</t>
  </si>
  <si>
    <t>VISTA/25-26/05/00028</t>
  </si>
  <si>
    <t>d174fec7-9de2-4a26-89f9-efd02199bb87</t>
  </si>
  <si>
    <t>VISTA/23-24/09/00104</t>
  </si>
  <si>
    <t>d17b5396-d408-449c-b0c1-88f96c0ef660</t>
  </si>
  <si>
    <t>VISTA/23-24/12/00001</t>
  </si>
  <si>
    <t>d1921067-dcf4-4cda-899b-bc3968a52567</t>
  </si>
  <si>
    <t>VISTA/25-26/08/00120</t>
  </si>
  <si>
    <t>d19f9a47-961b-4c7d-89d1-1ed8d0afe2d7</t>
  </si>
  <si>
    <t>VISTA/23-24/11/00119</t>
  </si>
  <si>
    <t>d1a476e1-d4b0-4840-8a9f-8919ed392cb0</t>
  </si>
  <si>
    <t>VISTA/23-24/10/00118</t>
  </si>
  <si>
    <t>d1a5372f-fcaf-4a47-88d1-6f667d9083bf</t>
  </si>
  <si>
    <t>VISTA/25-26/12/00068</t>
  </si>
  <si>
    <t>d1a63bb1-0385-4d33-83f5-d35560a68cd4</t>
  </si>
  <si>
    <t>VISTA/25-26/06/00154</t>
  </si>
  <si>
    <t>d1ab8cc3-e5ca-4273-bf38-b6d7e174b197</t>
  </si>
  <si>
    <t>VISTA/23-24/09/00081</t>
  </si>
  <si>
    <t>d1b1c995-0cca-4705-8987-655ae29f802d</t>
  </si>
  <si>
    <t>VISTA/23-24/08/00022</t>
  </si>
  <si>
    <t>d1bc0939-48d5-4c71-b6d2-ba589fbcceab</t>
  </si>
  <si>
    <t>VISTA/25-26/03/00033</t>
  </si>
  <si>
    <t>d1f26dc6-1cd0-476b-9ca1-2fea07ced40f</t>
  </si>
  <si>
    <t>VISTA/25-26/01/00008</t>
  </si>
  <si>
    <t>d229a7c7-b9cc-4bb8-b662-964668d52509</t>
  </si>
  <si>
    <t>VISTA/24-25/05/00009</t>
  </si>
  <si>
    <t>d22c4456-2d13-4065-9621-016613f763c7</t>
  </si>
  <si>
    <t>VISTA/25-26/06/00058</t>
  </si>
  <si>
    <t>d231c9ec-b85c-4cb3-ba6a-e3eb9059c8dc</t>
  </si>
  <si>
    <t>VISTA/24-25/11/00116</t>
  </si>
  <si>
    <t>d23312cf-b5c3-4aa2-9337-c35e66ff610c</t>
  </si>
  <si>
    <t>VISTA/23-24/10/00025</t>
  </si>
  <si>
    <t>d23c03de-bb82-4436-be50-bcd814ef0f15</t>
  </si>
  <si>
    <t>VISTA/23-24/02/00017</t>
  </si>
  <si>
    <t>d23fdbde-6488-4a90-9c98-48171b677ccd</t>
  </si>
  <si>
    <t>VISTA/24-25/01/00101</t>
  </si>
  <si>
    <t>d240a54a-6901-4eea-bce1-f577bbdd732f</t>
  </si>
  <si>
    <t>VISTA/25-26/03/00124</t>
  </si>
  <si>
    <t>d25aaad2-d115-4cb7-8afc-e2c6757420e8</t>
  </si>
  <si>
    <t>VISTA/24-25/06/00110</t>
  </si>
  <si>
    <t>d26390e6-9750-4290-9887-c76980752f60</t>
  </si>
  <si>
    <t>VISTA/24-25/09/00061</t>
  </si>
  <si>
    <t>d2689ea6-c964-461e-8ea3-112a73973970</t>
  </si>
  <si>
    <t>VISTA/25-26/12/00041</t>
  </si>
  <si>
    <t>d27163d4-a7c6-4ab9-8b3e-23a602ff2a35</t>
  </si>
  <si>
    <t>VISTA/25-26/04/00142</t>
  </si>
  <si>
    <t>d27f8aa4-4013-4520-a5e3-baf2a368ff43</t>
  </si>
  <si>
    <t>VISTA/25-26/01/00168</t>
  </si>
  <si>
    <t>d2932c09-1d5a-4502-89f8-0e0f48a4247f</t>
  </si>
  <si>
    <t>VISTA/23-24/04/00055</t>
  </si>
  <si>
    <t>d2a1b17c-f780-4009-80d3-5eee53197e12</t>
  </si>
  <si>
    <t>VISTA/24-25/04/00061</t>
  </si>
  <si>
    <t>d2a44b5e-fe28-4cc8-9c57-033f85e86b4c</t>
  </si>
  <si>
    <t>VISTA/23-24/02/00108</t>
  </si>
  <si>
    <t>d2a826a9-11ff-4c9a-84b7-7e6b7c281016</t>
  </si>
  <si>
    <t>VISTA/25-26/02/00092</t>
  </si>
  <si>
    <t>d2d84eb4-4415-4148-bf70-8f9706f2467a</t>
  </si>
  <si>
    <t>VISTA/23-24/08/00135</t>
  </si>
  <si>
    <t>d2df84ac-b6fb-473c-97e6-b7f3154d76c9</t>
  </si>
  <si>
    <t>VISTA/25-26/11/00167</t>
  </si>
  <si>
    <t>d2e024e9-857f-4cc6-832a-063f29cf90f5</t>
  </si>
  <si>
    <t>VISTA/23-24/10/00132</t>
  </si>
  <si>
    <t>d2e2b155-d4ec-4e01-b3c7-dafd73fa2879</t>
  </si>
  <si>
    <t>VISTA/24-25/04/00003</t>
  </si>
  <si>
    <t>d2e83600-017d-455b-9733-177f91a4c31e</t>
  </si>
  <si>
    <t>VISTA/25-26/07/00193</t>
  </si>
  <si>
    <t>d2efe3b6-66d4-44e4-8645-089b26505f34</t>
  </si>
  <si>
    <t>VISTA/23-24/07/00101</t>
  </si>
  <si>
    <t>d2f10cb5-b2ec-42ad-9250-06fe470673cf</t>
  </si>
  <si>
    <t>VISTA/25-26/01/00041</t>
  </si>
  <si>
    <t>d2f7dd8f-4445-4a7d-b19b-6b9e1b0cedb2</t>
  </si>
  <si>
    <t>VISTA/23-24/06/00058</t>
  </si>
  <si>
    <t>d32d00f8-1095-476a-9641-d45c9991c496</t>
  </si>
  <si>
    <t>VISTA/25-26/10/00036</t>
  </si>
  <si>
    <t>d3361b02-b847-44d6-92aa-c0e06bcfd89a</t>
  </si>
  <si>
    <t>VISTA/23-24/02/00034</t>
  </si>
  <si>
    <t>d338c9a4-8e4c-4fe4-89e8-7b5f9b937bea</t>
  </si>
  <si>
    <t>VISTA/23-24/07/00123</t>
  </si>
  <si>
    <t>d3447219-36d8-4799-ab81-d5b0dac56d07</t>
  </si>
  <si>
    <t>VISTA/24-25/03/00011</t>
  </si>
  <si>
    <t>d34c2d8b-4ba7-4b87-b426-4d2956474a36</t>
  </si>
  <si>
    <t>VISTA/24-25/05/00003</t>
  </si>
  <si>
    <t>d35226a7-48e0-4071-975a-8ced10246d8d</t>
  </si>
  <si>
    <t>VISTA/24-25/09/00032</t>
  </si>
  <si>
    <t>d35c7650-95c6-4acc-b029-404c533b52f4</t>
  </si>
  <si>
    <t>VISTA/24-25/06/00019</t>
  </si>
  <si>
    <t>d362e345-f601-47dc-827e-16e365168721</t>
  </si>
  <si>
    <t>VISTA/25-26/05/00091</t>
  </si>
  <si>
    <t>d36413f3-40c2-40fd-9f98-ee397887be88</t>
  </si>
  <si>
    <t>VISTA/25-26/01/00057</t>
  </si>
  <si>
    <t>d36d76a6-fd8b-43c8-afe8-8cdaa321f697</t>
  </si>
  <si>
    <t>VISTA/23-24/06/00053</t>
  </si>
  <si>
    <t>d38cd11d-fd95-407d-a09a-500268e80555</t>
  </si>
  <si>
    <t>VISTA/23-24/12/00010</t>
  </si>
  <si>
    <t>d3996888-f6b8-4a09-91e5-d901d0686884</t>
  </si>
  <si>
    <t>VISTA/24-25/02/00071</t>
  </si>
  <si>
    <t>d39fbca7-ffc1-40c6-b38b-1d28d0adead3</t>
  </si>
  <si>
    <t>VISTA/25-26/01/00069</t>
  </si>
  <si>
    <t>d3b676df-68ad-44c3-9b1d-e46f079377b8</t>
  </si>
  <si>
    <t>VISTA/25-26/02/00100</t>
  </si>
  <si>
    <t>d3b82839-cfb5-47ae-afb9-f6d78d370d01</t>
  </si>
  <si>
    <t>VISTA/25-26/11/00040</t>
  </si>
  <si>
    <t>d3bf1238-0d92-4d65-ae6f-87786e13c5c9</t>
  </si>
  <si>
    <t>VISTA/24-25/04/00109</t>
  </si>
  <si>
    <t>d3c4ffe2-fa97-4af9-83db-18a2921d5516</t>
  </si>
  <si>
    <t>VISTA/23-24/03/00061</t>
  </si>
  <si>
    <t>d3d13fa9-1152-4d2f-a2be-744ab6d4ed35</t>
  </si>
  <si>
    <t>VISTA/24-25/07/00154</t>
  </si>
  <si>
    <t>d3d1ca1a-3e81-4c88-b2b6-f75985182fb1</t>
  </si>
  <si>
    <t>VISTA/25-26/06/00043</t>
  </si>
  <si>
    <t>d3e311ef-03f1-469d-890c-bd8334f1e511</t>
  </si>
  <si>
    <t>VISTA/25-26/09/00106</t>
  </si>
  <si>
    <t>d3e357bc-70f6-4d94-bfb6-6ff362770361</t>
  </si>
  <si>
    <t>VISTA/23-24/01/00015</t>
  </si>
  <si>
    <t>d3eb4eb8-cbdc-4e09-a4bf-ba6a9ca840d9</t>
  </si>
  <si>
    <t>VISTA/25-26/10/00054</t>
  </si>
  <si>
    <t>d40846bf-cb5c-47a8-8cf5-c4c0df90c961</t>
  </si>
  <si>
    <t>VISTA/25-26/12/00098</t>
  </si>
  <si>
    <t>d40f5f4c-e654-49fa-b529-9b66fe43757e</t>
  </si>
  <si>
    <t>VISTA/24-25/03/00092</t>
  </si>
  <si>
    <t>d4161cc1-c61e-4645-b8d3-eddd6753fac8</t>
  </si>
  <si>
    <t>VISTA/23-24/03/00145</t>
  </si>
  <si>
    <t>d41e3091-30e3-40ba-96e5-a9899f54c16e</t>
  </si>
  <si>
    <t>VISTA/25-26/08/00076</t>
  </si>
  <si>
    <t>d41fb7af-eaa0-41f4-8e2d-8de9f1cc69c1</t>
  </si>
  <si>
    <t>VISTA/24-25/07/00053</t>
  </si>
  <si>
    <t>d424b3b0-381b-47a5-9694-0fb73f742703</t>
  </si>
  <si>
    <t>VISTA/23-24/09/00012</t>
  </si>
  <si>
    <t>d433fda3-2106-499a-8f09-9be771a9f1cb</t>
  </si>
  <si>
    <t>VISTA/25-26/03/00164</t>
  </si>
  <si>
    <t>d434db59-cdf4-408c-9d03-21ed376bd53d</t>
  </si>
  <si>
    <t>VISTA/25-26/07/00120</t>
  </si>
  <si>
    <t>d45e9b15-79ef-468d-b93a-0e8dd3635a3c</t>
  </si>
  <si>
    <t>VISTA/23-24/07/00071</t>
  </si>
  <si>
    <t>d46ac54f-c417-47fc-a0ae-f00e482bae7c</t>
  </si>
  <si>
    <t>VISTA/24-25/11/00123</t>
  </si>
  <si>
    <t>d48289fc-8af7-44b4-a695-9fc2eeae846c</t>
  </si>
  <si>
    <t>VISTA/23-24/09/00002</t>
  </si>
  <si>
    <t>d48eed66-58f8-4de7-82de-7273d17edbea</t>
  </si>
  <si>
    <t>VISTA/25-26/06/00194</t>
  </si>
  <si>
    <t>d493313c-01ac-477a-8478-9993d8297ed4</t>
  </si>
  <si>
    <t>VISTA/25-26/08/00060</t>
  </si>
  <si>
    <t>d496306f-5ae6-4c46-a698-3882a5c5e287</t>
  </si>
  <si>
    <t>VISTA/24-25/06/00012</t>
  </si>
  <si>
    <t>d49ce784-a107-4864-964d-f62cf9f33382</t>
  </si>
  <si>
    <t>VISTA/25-26/12/00042</t>
  </si>
  <si>
    <t>d4a998a0-e114-429d-a7e0-220b72192098</t>
  </si>
  <si>
    <t>VISTA/24-25/03/00051</t>
  </si>
  <si>
    <t>d4b7319d-27a2-4e1b-b884-ec0705b8bd56</t>
  </si>
  <si>
    <t>a49edc5e-14e1-73a9-9ebf-3d05c46e281b</t>
  </si>
  <si>
    <t>VISTA/25-26/07/00001</t>
  </si>
  <si>
    <t>c4920cb0-8996-4de8-b968-805eac974201</t>
  </si>
  <si>
    <t>d4bef112-05fe-4090-a68f-30655cb584ad</t>
  </si>
  <si>
    <t>VISTA/25-26/08/00196</t>
  </si>
  <si>
    <t>d4bf485c-43ba-4e7d-ae5e-35d409918b09</t>
  </si>
  <si>
    <t>VISTA/23-24/04/00064</t>
  </si>
  <si>
    <t>d4c0362f-6bfb-4aee-b502-1f8001a0cc64</t>
  </si>
  <si>
    <t>VISTA/24-25/05/00135</t>
  </si>
  <si>
    <t>d4cd56ea-780c-43ae-8dcd-9927b7c7e1a4</t>
  </si>
  <si>
    <t>VISTA/25-26/11/00101</t>
  </si>
  <si>
    <t>d4d12523-24aa-444e-84bb-16504fbbb154</t>
  </si>
  <si>
    <t>VISTA/24-25/06/00059</t>
  </si>
  <si>
    <t>d4d24732-b948-4968-8b4d-4e2650b63a34</t>
  </si>
  <si>
    <t>VISTA/23-24/08/00020</t>
  </si>
  <si>
    <t>d4f231b4-df3f-4db4-a359-28361118cf92</t>
  </si>
  <si>
    <t>VISTA/24-25/08/00110</t>
  </si>
  <si>
    <t>d50feb82-bd94-4805-9efe-bf937622521e</t>
  </si>
  <si>
    <t>VISTA/24-25/06/00107</t>
  </si>
  <si>
    <t>d516cd33-05fd-4682-b59f-9dd9367c597d</t>
  </si>
  <si>
    <t>VISTA/24-25/10/00124</t>
  </si>
  <si>
    <t>d52087ba-9c56-4b55-a215-b3ed153ad4aa</t>
  </si>
  <si>
    <t>VISTA/25-26/07/00117</t>
  </si>
  <si>
    <t>d529e3a0-9b1a-4855-85b1-23cbcafdf837</t>
  </si>
  <si>
    <t>VISTA/23-24/12/00104</t>
  </si>
  <si>
    <t>d53a3e36-d93d-490c-81c7-9d15d06b1803</t>
  </si>
  <si>
    <t>VISTA/25-26/02/00118</t>
  </si>
  <si>
    <t>d547b014-4935-4b55-accf-1d30068d01d2</t>
  </si>
  <si>
    <t>VISTA/25-26/07/00184</t>
  </si>
  <si>
    <t>d5518fee-6f4d-4cd1-a6f8-663bf613472f</t>
  </si>
  <si>
    <t>VISTA/25-26/09/00047</t>
  </si>
  <si>
    <t>d56b74d8-69e4-41ae-a962-14fac63ca7af</t>
  </si>
  <si>
    <t>VISTA/24-25/02/00015</t>
  </si>
  <si>
    <t>d58000c7-e95d-4f24-a696-bb068bfadd5e</t>
  </si>
  <si>
    <t>VISTA/23-24/05/00035</t>
  </si>
  <si>
    <t>d58f4877-3bc6-42c1-909d-41d477c578db</t>
  </si>
  <si>
    <t>VISTA/23-24/11/00074</t>
  </si>
  <si>
    <t>d590610d-03d5-4d24-9599-13b8d1ccaed1</t>
  </si>
  <si>
    <t>VISTA/24-25/04/00111</t>
  </si>
  <si>
    <t>d59548f8-e5c9-4b17-b479-86acb53ac85d</t>
  </si>
  <si>
    <t>VISTA/25-26/11/00161</t>
  </si>
  <si>
    <t>d5a0719e-f98b-4b61-9747-15d03ff88e44</t>
  </si>
  <si>
    <t>VISTA/23-24/02/00100</t>
  </si>
  <si>
    <t>d5a93911-3468-4ee7-a682-c4afe286f3df</t>
  </si>
  <si>
    <t>VISTA/25-26/11/00021</t>
  </si>
  <si>
    <t>d5b1a33d-b6b8-4c34-8b35-2def3e696085</t>
  </si>
  <si>
    <t>VISTA/25-26/03/00146</t>
  </si>
  <si>
    <t>d5b59a6d-079f-43b8-92d7-ad4f802281ae</t>
  </si>
  <si>
    <t>VISTA/25-26/03/00148</t>
  </si>
  <si>
    <t>d5b91ed3-bd2a-483d-aff0-2a2019a6ff37</t>
  </si>
  <si>
    <t>VISTA/23-24/06/00010</t>
  </si>
  <si>
    <t>d5cd3c19-592c-4253-9b8f-093270520c65</t>
  </si>
  <si>
    <t>VISTA/23-24/11/00039</t>
  </si>
  <si>
    <t>d5da9f7b-c1cc-4b74-99c4-39c3e521ac23</t>
  </si>
  <si>
    <t>VISTA/25-26/01/00073</t>
  </si>
  <si>
    <t>d5e8681a-f7ce-4c5f-a8a1-7aa2a2008ace</t>
  </si>
  <si>
    <t>VISTA/24-25/09/00165</t>
  </si>
  <si>
    <t>d63c6a6a-3955-4922-8bd8-548caa52bd48</t>
  </si>
  <si>
    <t>VISTA/25-26/03/00128</t>
  </si>
  <si>
    <t>d645ba8b-4bd8-4b78-8d73-4c06ab73f641</t>
  </si>
  <si>
    <t>VISTA/24-25/11/00066</t>
  </si>
  <si>
    <t>d648ab5e-ef9c-4ae1-85c4-34770fc33664</t>
  </si>
  <si>
    <t>VISTA/23-24/01/00058</t>
  </si>
  <si>
    <t>d64bae9a-cb2f-4558-a327-478c7c5f9581</t>
  </si>
  <si>
    <t>VISTA/25-26/01/00088</t>
  </si>
  <si>
    <t>d64c1a24-1b70-4109-be84-5462175eb5d4</t>
  </si>
  <si>
    <t>VISTA/24-25/09/00095</t>
  </si>
  <si>
    <t>d660c1d7-ca3d-4003-8797-8479b4a25746</t>
  </si>
  <si>
    <t>VISTA/23-24/09/00045</t>
  </si>
  <si>
    <t>d669f355-19f9-405a-90f8-01e2c48bd7e7</t>
  </si>
  <si>
    <t>VISTA/25-26/03/00108</t>
  </si>
  <si>
    <t>d685d3db-7e16-4ee1-afbe-7ca7ca2bcf83</t>
  </si>
  <si>
    <t>VISTA/23-24/07/00028</t>
  </si>
  <si>
    <t>d68a3db2-b3ef-4337-9499-e7fe4919db1b</t>
  </si>
  <si>
    <t>VISTA/24-25/03/00107</t>
  </si>
  <si>
    <t>5fb13e8c-1901-4e83-9521-51597514e131</t>
  </si>
  <si>
    <t>d6ad815d-c774-4447-bfdd-fd8bdaf26d55</t>
  </si>
  <si>
    <t>VISTA/25-26/06/00010</t>
  </si>
  <si>
    <t>d6b0cdbb-c472-4392-af98-5c32905b2d25</t>
  </si>
  <si>
    <t>VISTA/24-25/01/00106</t>
  </si>
  <si>
    <t>d6b3456a-1134-4517-aaf7-7be577e60c62</t>
  </si>
  <si>
    <t>VISTA/24-25/09/00164</t>
  </si>
  <si>
    <t>d6bb7cdd-6a77-4c4a-bda8-1ee3478e796e</t>
  </si>
  <si>
    <t>VISTA/23-24/10/00005</t>
  </si>
  <si>
    <t>d6c064e5-5498-4ef2-a45a-ae7aacb145bc</t>
  </si>
  <si>
    <t>VISTA/24-25/09/00098</t>
  </si>
  <si>
    <t>d6c9e796-d1af-4dc7-8792-e5a2a6b8e860</t>
  </si>
  <si>
    <t>VISTA/25-26/11/00136</t>
  </si>
  <si>
    <t>d6d3cef3-3f04-481d-8f1a-a600f8618a3b</t>
  </si>
  <si>
    <t>VISTA/25-26/08/00004</t>
  </si>
  <si>
    <t>d6f2a8cf-772f-4a4d-a4eb-cf574c35b595</t>
  </si>
  <si>
    <t>VISTA/25-26/04/00041</t>
  </si>
  <si>
    <t>d6fcb91e-69a9-438a-8a67-d8097b632de0</t>
  </si>
  <si>
    <t>VISTA/23-24/01/00106</t>
  </si>
  <si>
    <t>d70b5c84-eb99-41bc-997d-9c011b3d40ff</t>
  </si>
  <si>
    <t>VISTA/23-24/04/00114</t>
  </si>
  <si>
    <t>d70f63f4-373b-4323-8133-1f094442a4e4</t>
  </si>
  <si>
    <t>VISTA/23-24/09/00046</t>
  </si>
  <si>
    <t>d743269a-3a05-4e36-b062-54bf58b2014a</t>
  </si>
  <si>
    <t>VISTA/24-25/01/00054</t>
  </si>
  <si>
    <t>d760097e-0857-4a6f-98de-81a3feba9d07</t>
  </si>
  <si>
    <t>aea0c505-ca9a-a99f-af7c-e9e3ea95398d</t>
  </si>
  <si>
    <t>VISTA/25-26/06/00021</t>
  </si>
  <si>
    <t>c4d5ce55-6bde-429a-8f2c-049d9cb5b4be</t>
  </si>
  <si>
    <t>d77de23a-7307-43d2-8166-7cfc1bc5d14d</t>
  </si>
  <si>
    <t>VISTA/25-26/08/00137</t>
  </si>
  <si>
    <t>d78110ab-1876-48b6-9205-da7e4033791c</t>
  </si>
  <si>
    <t>VISTA/23-24/06/00063</t>
  </si>
  <si>
    <t>d791220b-752d-495b-a8d8-4012cc7c0f63</t>
  </si>
  <si>
    <t>VISTA/25-26/08/00045</t>
  </si>
  <si>
    <t>d7ac5fbb-cb15-4f15-b158-ff91ea9acd7d</t>
  </si>
  <si>
    <t>VISTA/25-26/06/00051</t>
  </si>
  <si>
    <t>d7ada41b-13b7-48c6-b878-5063c324d648</t>
  </si>
  <si>
    <t>VISTA/24-25/05/00058</t>
  </si>
  <si>
    <t>d7b59a57-1ea7-4a72-916f-24b696e1097f</t>
  </si>
  <si>
    <t>VISTA/23-24/10/00041</t>
  </si>
  <si>
    <t>d7b611ad-3371-4fb8-ac2d-7446bd102c15</t>
  </si>
  <si>
    <t>VISTA/24-25/12/00089</t>
  </si>
  <si>
    <t>d7b9054c-f7a3-40db-92a1-62f7767a3622</t>
  </si>
  <si>
    <t>VISTA/24-25/05/00157</t>
  </si>
  <si>
    <t>d7c6077a-1740-4076-a415-c97ca99fda9c</t>
  </si>
  <si>
    <t>VISTA/25-26/10/00093</t>
  </si>
  <si>
    <t>d7cbf1c7-8c50-421d-a19c-26b4b9506ec4</t>
  </si>
  <si>
    <t>VISTA/23-24/08/00041</t>
  </si>
  <si>
    <t>d7ce2b9c-9b32-4663-ad2d-d852f433a81c</t>
  </si>
  <si>
    <t>VISTA/25-26/09/00029</t>
  </si>
  <si>
    <t>d7df8834-2f86-40e0-a201-de01ef69cdd3</t>
  </si>
  <si>
    <t>VISTA/25-26/11/00089</t>
  </si>
  <si>
    <t>d7e23365-b7cb-40db-9a07-d2dba623d19a</t>
  </si>
  <si>
    <t>VISTA/25-26/09/00141</t>
  </si>
  <si>
    <t>d7e79bea-219c-489a-91dd-b9d8388ddb6d</t>
  </si>
  <si>
    <t>VISTA/25-26/05/00080</t>
  </si>
  <si>
    <t>d7f5ca51-eb09-409e-b06c-5682eec79025</t>
  </si>
  <si>
    <t>VISTA/25-26/08/00138</t>
  </si>
  <si>
    <t>d7fcd9f5-b55a-4e66-bd12-da3be3e0aa33</t>
  </si>
  <si>
    <t>VISTA/25-26/01/00162</t>
  </si>
  <si>
    <t>d80c0a52-aa6f-460b-a930-ed5d55c75b0b</t>
  </si>
  <si>
    <t>VISTA/24-25/07/00122</t>
  </si>
  <si>
    <t>d811d051-7af3-461b-bed9-09e5150d8c14</t>
  </si>
  <si>
    <t>VISTA/24-25/09/00137</t>
  </si>
  <si>
    <t>d81cbcd8-52c0-4d15-b3dd-f40dbc3dec8e</t>
  </si>
  <si>
    <t>VISTA/23-24/07/00092</t>
  </si>
  <si>
    <t>d81fc9d5-e51a-499b-9d89-6524469e0c16</t>
  </si>
  <si>
    <t>VISTA/23-24/03/00032</t>
  </si>
  <si>
    <t>d82fde9d-6d6b-4a44-bf41-d1a88cb66c04</t>
  </si>
  <si>
    <t>VISTA/25-26/04/00087</t>
  </si>
  <si>
    <t>d83b5c78-bb98-4e0d-b007-e2f6f0ecb38c</t>
  </si>
  <si>
    <t>VISTA/25-26/12/00110</t>
  </si>
  <si>
    <t>d83d75e3-bd0c-45a4-a4f2-2bf0425a2b46</t>
  </si>
  <si>
    <t>VISTA/24-25/05/00095</t>
  </si>
  <si>
    <t>d8462a2a-9f8f-4181-a47d-890ae52986a5</t>
  </si>
  <si>
    <t>VISTA/23-24/07/00084</t>
  </si>
  <si>
    <t>d8480fe1-9eb4-4dd5-81c8-caadc309e5de</t>
  </si>
  <si>
    <t>VISTA/24-25/09/00046</t>
  </si>
  <si>
    <t>d8508b76-8243-4caf-acf2-2e04d1b74752</t>
  </si>
  <si>
    <t>VISTA/24-25/08/00077</t>
  </si>
  <si>
    <t>d8528cb4-3403-490b-98a9-3fdadbae6454</t>
  </si>
  <si>
    <t>VISTA/25-26/02/00033</t>
  </si>
  <si>
    <t>d85b907d-0a56-460b-8539-690e8729a90c</t>
  </si>
  <si>
    <t>VISTA/24-25/07/00118</t>
  </si>
  <si>
    <t>d85c382e-8f69-4dcf-b648-35cb3df02ddf</t>
  </si>
  <si>
    <t>VISTA/25-26/04/00047</t>
  </si>
  <si>
    <t>d863adde-2a8f-427b-aa93-9815083f45df</t>
  </si>
  <si>
    <t>VISTA/25-26/11/00015</t>
  </si>
  <si>
    <t>d87711d8-c7c6-407b-8468-7f0fbebaea64</t>
  </si>
  <si>
    <t>VISTA/25-26/01/00022</t>
  </si>
  <si>
    <t>d8809b69-fa80-418b-82ef-65bfa23f7121</t>
  </si>
  <si>
    <t>VISTA/23-24/01/00101</t>
  </si>
  <si>
    <t>d885e084-0ed8-4cf9-924f-5eda63d4d8c9</t>
  </si>
  <si>
    <t>VISTA/25-26/10/00163</t>
  </si>
  <si>
    <t>d891da8b-c67b-461d-8bf4-d935fe13b6c9</t>
  </si>
  <si>
    <t>VISTA/23-24/08/00026</t>
  </si>
  <si>
    <t>d8a9fa35-2b67-4437-a918-f521590c3f08</t>
  </si>
  <si>
    <t>VISTA/25-26/09/00165</t>
  </si>
  <si>
    <t>d8ad05df-5df5-440e-a688-4f8ce618f1d3</t>
  </si>
  <si>
    <t>VISTA/25-26/04/00013</t>
  </si>
  <si>
    <t>d8afa622-bb19-4e7b-8788-03b99e13bd16</t>
  </si>
  <si>
    <t>VISTA/24-25/11/00114</t>
  </si>
  <si>
    <t>d8b80889-34d2-415f-a0a7-65c387c3e28c</t>
  </si>
  <si>
    <t>VISTA/24-25/02/00045</t>
  </si>
  <si>
    <t>d8c1fc54-ce7d-4bd5-9a13-88bb479cf49a</t>
  </si>
  <si>
    <t>VISTA/23-24/06/00025</t>
  </si>
  <si>
    <t>d8edbf6f-be55-4093-a05a-86bc4e5a6721</t>
  </si>
  <si>
    <t>VISTA/25-26/07/00155</t>
  </si>
  <si>
    <t>d8f34744-0cb4-46f1-8c9e-ec3c63848799</t>
  </si>
  <si>
    <t>VISTA/24-25/06/00080</t>
  </si>
  <si>
    <t>d8f44e25-d7b0-4e27-97f0-1fccc41cb8dd</t>
  </si>
  <si>
    <t>VISTA/24-25/09/00049</t>
  </si>
  <si>
    <t>d8f4fb52-804b-4558-b36e-1c01fc1243ef</t>
  </si>
  <si>
    <t>VISTA/24-25/10/00146</t>
  </si>
  <si>
    <t>d8f5ec17-036d-4aa7-8631-0ebcb321884d</t>
  </si>
  <si>
    <t>VISTA/25-26/12/00152</t>
  </si>
  <si>
    <t>d91ea1b0-5fd2-4952-86e8-86f59c22e31d</t>
  </si>
  <si>
    <t>VISTA/24-25/03/00142</t>
  </si>
  <si>
    <t>d928a9d2-b8cc-4669-90c6-17f5d9ec41c9</t>
  </si>
  <si>
    <t>VISTA/25-26/02/00019</t>
  </si>
  <si>
    <t>d92cbbbe-7e7b-42a0-910d-47d20a36edd9</t>
  </si>
  <si>
    <t>VISTA/24-25/01/00104</t>
  </si>
  <si>
    <t>d92d0eb1-b258-404f-b10f-0349650b2198</t>
  </si>
  <si>
    <t>VISTA/23-24/01/00074</t>
  </si>
  <si>
    <t>d92f07a8-1624-4d5a-8916-a07aa37d40a1</t>
  </si>
  <si>
    <t>VISTA/25-26/07/00024</t>
  </si>
  <si>
    <t>d943ab5a-b43b-4ae3-a4fc-4c6149eaf44e</t>
  </si>
  <si>
    <t>VISTA/23-24/01/00083</t>
  </si>
  <si>
    <t>d94596f0-6f0c-472b-89d6-a2b99b380c7a</t>
  </si>
  <si>
    <t>VISTA/24-25/05/00116</t>
  </si>
  <si>
    <t>d957da34-e7fc-4929-9219-87d0f355bdc9</t>
  </si>
  <si>
    <t>VISTA/25-26/02/00158</t>
  </si>
  <si>
    <t>d960dac9-f3e5-4a65-83af-a1823bf6c48c</t>
  </si>
  <si>
    <t>VISTA/24-25/07/00036</t>
  </si>
  <si>
    <t>d9655579-61bf-4385-9cdc-cc69be59dfec</t>
  </si>
  <si>
    <t>VISTA/25-26/08/00078</t>
  </si>
  <si>
    <t>d97438e3-6b22-4764-8d89-648cfc80de5a</t>
  </si>
  <si>
    <t>VISTA/24-25/07/00127</t>
  </si>
  <si>
    <t>d9a24ce0-d651-466a-9c4d-de43f5789ff2</t>
  </si>
  <si>
    <t>VISTA/24-25/12/00015</t>
  </si>
  <si>
    <t>d9b24b13-20ad-4f01-8bb6-480c888cbe5d</t>
  </si>
  <si>
    <t>VISTA/25-26/01/00118</t>
  </si>
  <si>
    <t>d9b62c20-e8ef-4207-bac7-18f01687e0a8</t>
  </si>
  <si>
    <t>VISTA/24-25/10/00103</t>
  </si>
  <si>
    <t>d9c5eb4e-1ee7-4c13-8ca9-622eb9e2a972</t>
  </si>
  <si>
    <t>VISTA/23-24/08/00069</t>
  </si>
  <si>
    <t>d9cb7325-c0d2-40aa-9803-13be6df69748</t>
  </si>
  <si>
    <t>VISTA/25-26/04/00139</t>
  </si>
  <si>
    <t>d9cbac9d-9ec6-48a7-a10d-b2851e15b4e3</t>
  </si>
  <si>
    <t>VISTA/24-25/06/00179</t>
  </si>
  <si>
    <t>d9cda344-ec56-459b-8dfd-4b62fcd084a3</t>
  </si>
  <si>
    <t>d670f263-891a-9a98-da07-a61063ab918b</t>
  </si>
  <si>
    <t>VISTA/24-25/05/00133</t>
  </si>
  <si>
    <t>5b198a79-45c7-428f-8d45-a855dec2b7f6</t>
  </si>
  <si>
    <t>d9d881e8-4ffa-4670-a5f2-46aa8166bac1</t>
  </si>
  <si>
    <t>VISTA/24-25/09/00066</t>
  </si>
  <si>
    <t>d9e28f37-e942-4ea1-be22-2c82ee320941</t>
  </si>
  <si>
    <t>VISTA/24-25/07/00162</t>
  </si>
  <si>
    <t>d9ecd344-6aa9-4cea-985d-052974cb47bb</t>
  </si>
  <si>
    <t>VISTA/24-25/10/00113</t>
  </si>
  <si>
    <t>d9fabe01-9777-4865-b7d1-0b43427137f0</t>
  </si>
  <si>
    <t>VISTA/24-25/07/00061</t>
  </si>
  <si>
    <t>da0da51e-c742-43a7-b05b-49dd599e5e69</t>
  </si>
  <si>
    <t>VISTA/23-24/11/00038</t>
  </si>
  <si>
    <t>da0f234f-2498-4fd5-9a58-e21b8ce08edd</t>
  </si>
  <si>
    <t>VISTA/23-24/08/00132</t>
  </si>
  <si>
    <t>da14a5a1-ef68-426a-99f8-ae158b6825da</t>
  </si>
  <si>
    <t>VISTA/24-25/09/00056</t>
  </si>
  <si>
    <t>da1bc011-5e69-4cfe-a7df-47786854f10c</t>
  </si>
  <si>
    <t>VISTA/23-24/02/00055</t>
  </si>
  <si>
    <t>da2393c8-7eab-440f-9c8c-962f009423ff</t>
  </si>
  <si>
    <t>VISTA/24-25/04/00142</t>
  </si>
  <si>
    <t>da257780-2b08-44a9-bc8a-9016408f1d0f</t>
  </si>
  <si>
    <t>VISTA/23-24/01/00116</t>
  </si>
  <si>
    <t>da268862-e723-4e5a-ad50-cef19a092c60</t>
  </si>
  <si>
    <t>VISTA/24-25/06/00141</t>
  </si>
  <si>
    <t>aa73e93c-ec7b-4ca7-a951-e0010299b8a3</t>
  </si>
  <si>
    <t>da40875a-d5ae-48c1-aea3-2b8520d08476</t>
  </si>
  <si>
    <t>VISTA/23-24/04/00092</t>
  </si>
  <si>
    <t>da41874e-cd64-4b83-bcc9-d1526711824d</t>
  </si>
  <si>
    <t>VISTA/24-25/09/00105</t>
  </si>
  <si>
    <t>da4c3e6f-52ea-455c-9b7b-914230f4ee10</t>
  </si>
  <si>
    <t>VISTA/24-25/04/00058</t>
  </si>
  <si>
    <t>da4c9116-b629-4f67-836c-42b61b4931ce</t>
  </si>
  <si>
    <t>VISTA/23-24/10/00134</t>
  </si>
  <si>
    <t>da4d2e93-18b0-4c32-a76d-a0c737232e12</t>
  </si>
  <si>
    <t>VISTA/23-24/09/00132</t>
  </si>
  <si>
    <t>da4ff03c-66e5-415c-8fc4-523a1deb7954</t>
  </si>
  <si>
    <t>VISTA/24-25/02/00090</t>
  </si>
  <si>
    <t>da51ed44-b83e-4f40-a2d4-3526f91be532</t>
  </si>
  <si>
    <t>VISTA/24-25/11/00030</t>
  </si>
  <si>
    <t>da6d362d-d030-4d69-b965-db150852f828</t>
  </si>
  <si>
    <t>VISTA/25-26/07/00123</t>
  </si>
  <si>
    <t>da7deae0-000c-42cd-9918-de72ccbfdfd6</t>
  </si>
  <si>
    <t>VISTA/25-26/04/00173</t>
  </si>
  <si>
    <t>da92e553-68e6-4344-b45b-941793a61fc1</t>
  </si>
  <si>
    <t>VISTA/25-26/08/00190</t>
  </si>
  <si>
    <t>daaafe79-4d3c-450f-b967-1110abf71f36</t>
  </si>
  <si>
    <t>VISTA/23-24/02/00135</t>
  </si>
  <si>
    <t>dab7da2c-8350-4454-93f7-33301f0e2663</t>
  </si>
  <si>
    <t>VISTA/23-24/09/00073</t>
  </si>
  <si>
    <t>8063d53b-2037-4d29-b8f9-6443c5209d1e</t>
  </si>
  <si>
    <t>dab902db-80a1-46b6-bad6-0e74942b7768</t>
  </si>
  <si>
    <t>VISTA/24-25/02/00118</t>
  </si>
  <si>
    <t>dac52448-f553-4b66-847f-f6c0cd1b6d94</t>
  </si>
  <si>
    <t>VISTA/24-25/01/00137</t>
  </si>
  <si>
    <t>dac710d5-5a0e-4b73-876c-fd89d2669f6e</t>
  </si>
  <si>
    <t>VISTA/24-25/04/00030</t>
  </si>
  <si>
    <t>dadefaa0-8038-4272-a820-256399b3ad19</t>
  </si>
  <si>
    <t>VISTA/23-24/08/00116</t>
  </si>
  <si>
    <t>184b0742-99fa-4f23-bf40-a0f255796bef</t>
  </si>
  <si>
    <t>dae13151-007c-4af1-a328-4162793548f6</t>
  </si>
  <si>
    <t>VISTA/23-24/10/00039</t>
  </si>
  <si>
    <t>daee16f8-fdc0-437d-ac4c-5b781076b819</t>
  </si>
  <si>
    <t>VISTA/24-25/09/00127</t>
  </si>
  <si>
    <t>daeffd49-3dcb-415e-9163-2f0918ef7091</t>
  </si>
  <si>
    <t>VISTA/23-24/02/00040</t>
  </si>
  <si>
    <t>db00a8ec-e679-4dd9-b288-6b3f50767992</t>
  </si>
  <si>
    <t>VISTA/24-25/01/00129</t>
  </si>
  <si>
    <t>b1d94712-75ad-4600-b49a-9c86b8512f88</t>
  </si>
  <si>
    <t>db08907e-ecb1-4d69-a867-160fc06a2ced</t>
  </si>
  <si>
    <t>VISTA/25-26/01/00115</t>
  </si>
  <si>
    <t>db08a200-4726-4656-999b-a936e608802b</t>
  </si>
  <si>
    <t>VISTA/25-26/12/00040</t>
  </si>
  <si>
    <t>db0e249b-bc03-4039-a121-30c977ba5cdb</t>
  </si>
  <si>
    <t>VISTA/25-26/10/00110</t>
  </si>
  <si>
    <t>db166627-4892-46d1-a22b-6ca3d021b34b</t>
  </si>
  <si>
    <t>VISTA/23-24/10/00100</t>
  </si>
  <si>
    <t>db16750c-9fef-4ed8-9710-cf23d7bae61f</t>
  </si>
  <si>
    <t>VISTA/25-26/01/00124</t>
  </si>
  <si>
    <t>db2692a1-4630-4fb9-8fa0-88f175bcfb8d</t>
  </si>
  <si>
    <t>VISTA/24-25/06/00069</t>
  </si>
  <si>
    <t>db2af785-eff1-4a5f-be6e-93c6907e5ec8</t>
  </si>
  <si>
    <t>VISTA/24-25/09/00076</t>
  </si>
  <si>
    <t>db2b07e8-b3f8-42a3-9ee6-c97dc33fe96c</t>
  </si>
  <si>
    <t>VISTA/23-24/03/00030</t>
  </si>
  <si>
    <t>db3cde14-b26a-47ea-9382-241cec017d7a</t>
  </si>
  <si>
    <t>VISTA/23-24/12/00027</t>
  </si>
  <si>
    <t>db4c29b9-6a33-480e-bbd0-d3670c4503bc</t>
  </si>
  <si>
    <t>VISTA/25-26/04/00093</t>
  </si>
  <si>
    <t>db523551-a7e6-4234-86eb-547bd4360eb5</t>
  </si>
  <si>
    <t>VISTA/24-25/11/00059</t>
  </si>
  <si>
    <t>db66abda-d253-4e9b-9210-8f1f0cc0f6b5</t>
  </si>
  <si>
    <t>VISTA/23-24/09/00125</t>
  </si>
  <si>
    <t>db6d5c9e-4783-4f56-8d8b-ed4e44f25ba5</t>
  </si>
  <si>
    <t>VISTA/24-25/10/00142</t>
  </si>
  <si>
    <t>db721e37-55c3-481c-9eda-c07f5b3620af</t>
  </si>
  <si>
    <t>VISTA/25-26/08/00128</t>
  </si>
  <si>
    <t>db74378c-f187-4b24-b5ed-a52aa6a58dd6</t>
  </si>
  <si>
    <t>VISTA/24-25/11/00047</t>
  </si>
  <si>
    <t>db7cf6bf-99c8-4e02-bca9-168253a15f99</t>
  </si>
  <si>
    <t>VISTA/25-26/07/00091</t>
  </si>
  <si>
    <t>db80901d-882f-4e24-9cf5-15f418680681</t>
  </si>
  <si>
    <t>VISTA/24-25/04/00007</t>
  </si>
  <si>
    <t>dbb15ce0-a86e-442f-bc9e-18e3494956dd</t>
  </si>
  <si>
    <t>VISTA/25-26/02/00079</t>
  </si>
  <si>
    <t>dbb22d0c-2c57-4206-a772-68f68dac3627</t>
  </si>
  <si>
    <t>VISTA/25-26/03/00100</t>
  </si>
  <si>
    <t>dbb534d5-537f-4fb9-8b03-192daddc19d7</t>
  </si>
  <si>
    <t>VISTA/24-25/12/00149</t>
  </si>
  <si>
    <t>dbbdd9c0-970c-42dd-92f5-ea55aac8dade</t>
  </si>
  <si>
    <t>VISTA/24-25/02/00116</t>
  </si>
  <si>
    <t>dbd47da9-2b5b-4d56-8227-23e1701a6b95</t>
  </si>
  <si>
    <t>VISTA/23-24/11/00052</t>
  </si>
  <si>
    <t>dbd58d26-64e8-48f7-9013-bd197b30ac30</t>
  </si>
  <si>
    <t>VISTA/23-24/07/00103</t>
  </si>
  <si>
    <t>dbdeb4ec-b053-422b-ab28-7b361f78d886</t>
  </si>
  <si>
    <t>VISTA/25-26/12/00169</t>
  </si>
  <si>
    <t>dbe02e18-4782-4b8a-bef2-f546c3d50bbf</t>
  </si>
  <si>
    <t>VISTA/23-24/04/00040</t>
  </si>
  <si>
    <t>dbed2cd5-b81e-4011-ba92-c1d719fc2e92</t>
  </si>
  <si>
    <t>VISTA/25-26/05/00003</t>
  </si>
  <si>
    <t>dbf21759-ba9a-4887-ab1e-7240a98c5767</t>
  </si>
  <si>
    <t>1c02145c-b1d1-097d-f8dc-3bf629411369</t>
  </si>
  <si>
    <t>VISTA/24-25/08/00158</t>
  </si>
  <si>
    <t>2fabdd34-e4fc-4649-9a0c-b4526792d157</t>
  </si>
  <si>
    <t>dbf81987-bf76-41ce-84e4-77058714e2e7</t>
  </si>
  <si>
    <t>VISTA/23-24/11/00084</t>
  </si>
  <si>
    <t>dbfc1eab-99a1-4558-b178-722b993e6999</t>
  </si>
  <si>
    <t>VISTA/24-25/05/00072</t>
  </si>
  <si>
    <t>dbffb8e1-44bc-4837-b6fa-d3061b873be4</t>
  </si>
  <si>
    <t>VISTA/24-25/04/00048</t>
  </si>
  <si>
    <t>dc1a40e8-fb0c-47ff-8a10-2ec98affaff1</t>
  </si>
  <si>
    <t>VISTA/24-25/07/00102</t>
  </si>
  <si>
    <t>dc2859b2-5aa3-43f4-aa7b-322606beb0ff</t>
  </si>
  <si>
    <t>VISTA/25-26/10/00151</t>
  </si>
  <si>
    <t>dc293185-17a2-481e-9f70-56ae02e6a553</t>
  </si>
  <si>
    <t>VISTA/25-26/07/00003</t>
  </si>
  <si>
    <t>dc2f410a-c5fd-4c48-83cf-703c379c8705</t>
  </si>
  <si>
    <t>VISTA/24-25/07/00057</t>
  </si>
  <si>
    <t>dc32cc39-1ed4-4b7c-a23a-00c7328a7ea2</t>
  </si>
  <si>
    <t>VISTA/24-25/01/00146</t>
  </si>
  <si>
    <t>dc3cc5cc-c326-4ef5-94e1-f48b113f07d8</t>
  </si>
  <si>
    <t>VISTA/25-26/06/00164</t>
  </si>
  <si>
    <t>dc3dd7a7-198f-4a38-9a8a-dd88fd00b4b1</t>
  </si>
  <si>
    <t>VISTA/23-24/02/00038</t>
  </si>
  <si>
    <t>dc5034e9-0169-44f1-8f56-a897c5bab4fb</t>
  </si>
  <si>
    <t>VISTA/25-26/05/00126</t>
  </si>
  <si>
    <t>dc56173b-b348-483f-8b2c-0319d195d8d7</t>
  </si>
  <si>
    <t>VISTA/24-25/05/00138</t>
  </si>
  <si>
    <t>655866ca-fb62-4a05-a3eb-bccb8a53adac</t>
  </si>
  <si>
    <t>dc5dc586-ddc2-4573-a22b-02f477488c8d</t>
  </si>
  <si>
    <t>VISTA/24-25/07/00007</t>
  </si>
  <si>
    <t>dc6724ce-46b8-4d34-8a60-f402699cf85e</t>
  </si>
  <si>
    <t>VISTA/24-25/07/00050</t>
  </si>
  <si>
    <t>dc6aef5a-50ad-47f5-9ba9-ea148adda200</t>
  </si>
  <si>
    <t>VISTA/24-25/08/00057</t>
  </si>
  <si>
    <t>dc80cac5-0793-4def-9ade-5810f9884247</t>
  </si>
  <si>
    <t>VISTA/24-25/07/00044</t>
  </si>
  <si>
    <t>dca988a8-3293-45ba-baf3-344fa92598e7</t>
  </si>
  <si>
    <t>VISTA/25-26/08/00127</t>
  </si>
  <si>
    <t>dca9ee9d-d908-4190-8468-0536c904ffc0</t>
  </si>
  <si>
    <t>VISTA/24-25/04/00013</t>
  </si>
  <si>
    <t>dcb45d43-5288-4f8e-ba2b-8578ba175dec</t>
  </si>
  <si>
    <t>VISTA/24-25/09/00005</t>
  </si>
  <si>
    <t>dcb7d44c-1de8-4922-9d14-6a813595a6c4</t>
  </si>
  <si>
    <t>VISTA/23-24/06/00054</t>
  </si>
  <si>
    <t>dcb94b27-1eda-4e8f-8ae4-de15fe3b7e7e</t>
  </si>
  <si>
    <t>VISTA/25-26/07/00191</t>
  </si>
  <si>
    <t>dccfa443-98f4-4104-aa3f-7d348e1c5a13</t>
  </si>
  <si>
    <t>VISTA/23-24/07/00007</t>
  </si>
  <si>
    <t>dcd26c39-0a9b-49a2-a846-7751c8c9cada</t>
  </si>
  <si>
    <t>VISTA/24-25/12/00060</t>
  </si>
  <si>
    <t>dce48d5e-ea43-4f34-9ab4-eac4fa7522a0</t>
  </si>
  <si>
    <t>VISTA/23-24/11/00072</t>
  </si>
  <si>
    <t>dce5efbf-a4b6-4236-a881-29df2056c208</t>
  </si>
  <si>
    <t>VISTA/23-24/03/00091</t>
  </si>
  <si>
    <t>dcec4fce-8c49-4e8e-aaf7-3ce635000f19</t>
  </si>
  <si>
    <t>VISTA/24-25/04/00045</t>
  </si>
  <si>
    <t>dcf25db9-eb91-46b0-b47f-724d1d327070</t>
  </si>
  <si>
    <t>VISTA/24-25/03/00148</t>
  </si>
  <si>
    <t>dcfba250-0bbc-4dc7-aca6-326ca8a91a30</t>
  </si>
  <si>
    <t>VISTA/23-24/09/00011</t>
  </si>
  <si>
    <t>dd00c527-5868-4066-888d-68b9444c3976</t>
  </si>
  <si>
    <t>VISTA/23-24/06/00097</t>
  </si>
  <si>
    <t>dd031832-9903-4d70-8d2d-cb459541bbf2</t>
  </si>
  <si>
    <t>VISTA/24-25/10/00154</t>
  </si>
  <si>
    <t>dd0d16e3-a8a9-496a-9517-130cb69cd1ec</t>
  </si>
  <si>
    <t>VISTA/25-26/12/00087</t>
  </si>
  <si>
    <t>dd0db3fa-a3cd-4068-b42d-e3ac982b98ec</t>
  </si>
  <si>
    <t>VISTA/24-25/08/00049</t>
  </si>
  <si>
    <t>dd185183-66e5-4998-86fe-9b6534d97290</t>
  </si>
  <si>
    <t>VISTA/23-24/03/00085</t>
  </si>
  <si>
    <t>dd1eed3a-4088-4f85-bb23-6cc5387fdc8e</t>
  </si>
  <si>
    <t>VISTA/24-25/12/00062</t>
  </si>
  <si>
    <t>dd25b7e1-5689-478f-9ad7-7bc1182eff56</t>
  </si>
  <si>
    <t>VISTA/25-26/08/00117</t>
  </si>
  <si>
    <t>dd28432c-55f9-4afe-bf03-aa0d657f8370</t>
  </si>
  <si>
    <t>VISTA/23-24/01/00028</t>
  </si>
  <si>
    <t>dd2a3eef-db34-4f83-8041-942fafb0501b</t>
  </si>
  <si>
    <t>VISTA/25-26/07/00169</t>
  </si>
  <si>
    <t>dd2abedf-8c68-47de-a299-73011357732e</t>
  </si>
  <si>
    <t>VISTA/24-25/02/00179</t>
  </si>
  <si>
    <t>dd2bb5de-943b-4046-afb3-ef89d77ca598</t>
  </si>
  <si>
    <t>VISTA/24-25/06/00031</t>
  </si>
  <si>
    <t>dd469397-4f35-461b-9c84-3051f545c70a</t>
  </si>
  <si>
    <t>VISTA/25-26/11/00047</t>
  </si>
  <si>
    <t>dd525eca-9e56-478f-ac66-26263d714b50</t>
  </si>
  <si>
    <t>VISTA/24-25/09/00102</t>
  </si>
  <si>
    <t>dd55aa6a-f906-40cc-a8bc-fca555b50046</t>
  </si>
  <si>
    <t>VISTA/23-24/08/00079</t>
  </si>
  <si>
    <t>dd5fe7cc-c215-41be-a665-f87505970b91</t>
  </si>
  <si>
    <t>VISTA/24-25/07/00077</t>
  </si>
  <si>
    <t>dd6ab56e-6465-4d91-8ef7-a1d6b6caf24a</t>
  </si>
  <si>
    <t>VISTA/23-24/06/00089</t>
  </si>
  <si>
    <t>dd742601-3477-4bfe-8cd3-cd7d79dcc7ad</t>
  </si>
  <si>
    <t>VISTA/25-26/07/00125</t>
  </si>
  <si>
    <t>dd758587-7e9b-43a2-867a-8d69ad445101</t>
  </si>
  <si>
    <t>VISTA/23-24/08/00065</t>
  </si>
  <si>
    <t>dda5378f-86ee-4a30-886d-b34e1fb97f04</t>
  </si>
  <si>
    <t>VISTA/24-25/11/00140</t>
  </si>
  <si>
    <t>dda9d053-a1a9-492f-b94c-bd01aaa07452</t>
  </si>
  <si>
    <t>VISTA/24-25/01/00152</t>
  </si>
  <si>
    <t>7dab7637-2452-4733-b6df-b682c2da172d</t>
  </si>
  <si>
    <t>ddabbd14-19e8-428b-b397-84b829b5355a</t>
  </si>
  <si>
    <t>VISTA/23-24/12/00098</t>
  </si>
  <si>
    <t>ddac363b-7c40-4dd7-bae6-8d4978a9f426</t>
  </si>
  <si>
    <t>VISTA/23-24/01/00066</t>
  </si>
  <si>
    <t>dde1449c-ed2e-442b-9dcb-9302c844ec1a</t>
  </si>
  <si>
    <t>VISTA/23-24/10/00117</t>
  </si>
  <si>
    <t>ddec7c82-1870-4bcc-b407-9838321da239</t>
  </si>
  <si>
    <t>VISTA/24-25/10/00087</t>
  </si>
  <si>
    <t>de045f9d-086d-4c60-821b-344e5801c8f3</t>
  </si>
  <si>
    <t>VISTA/25-26/01/00144</t>
  </si>
  <si>
    <t>de1e23dd-0a46-41de-a740-c63a1e479f28</t>
  </si>
  <si>
    <t>VISTA/23-24/04/00080</t>
  </si>
  <si>
    <t>de274b13-0a08-4b3d-bb13-0d93a75f007b</t>
  </si>
  <si>
    <t>VISTA/24-25/11/00091</t>
  </si>
  <si>
    <t>de2df98a-a525-47d8-bd7f-c7cf5810e879</t>
  </si>
  <si>
    <t>833d6041-d882-c040-1f1d-fc45e7c0749d</t>
  </si>
  <si>
    <t>VISTA/23-24/06/00059</t>
  </si>
  <si>
    <t>8c13229c-0ce4-4c8d-acd8-1172c9d8c97c</t>
  </si>
  <si>
    <t>de328e9e-c661-43e7-b93f-393dd7f39584</t>
  </si>
  <si>
    <t>VISTA/24-25/02/00125</t>
  </si>
  <si>
    <t>de32ca99-edb4-4932-95e7-52973003416a</t>
  </si>
  <si>
    <t>VISTA/23-24/11/00103</t>
  </si>
  <si>
    <t>de3ad58d-43d5-4395-9d18-9d3e82c9fccc</t>
  </si>
  <si>
    <t>VISTA/25-26/02/00142</t>
  </si>
  <si>
    <t>de470155-335c-4133-a2b8-4f610266f2f0</t>
  </si>
  <si>
    <t>VISTA/24-25/01/00001</t>
  </si>
  <si>
    <t>de4d70b3-b610-422f-89f5-52eb51857578</t>
  </si>
  <si>
    <t>VISTA/24-25/02/00181</t>
  </si>
  <si>
    <t>de54b748-38d3-414b-8476-19a4472dbef9</t>
  </si>
  <si>
    <t>VISTA/24-25/02/00150</t>
  </si>
  <si>
    <t>de5546b9-b157-4465-9adb-7a1ea3c448ae</t>
  </si>
  <si>
    <t>VISTA/24-25/11/00078</t>
  </si>
  <si>
    <t>de5c0e2a-bc8d-48bd-b2c2-4fb2f8247085</t>
  </si>
  <si>
    <t>VISTA/24-25/09/00162</t>
  </si>
  <si>
    <t>de6a4b7b-2eef-4424-9e89-b75c1a209c3a</t>
  </si>
  <si>
    <t>VISTA/23-24/12/00069</t>
  </si>
  <si>
    <t>de6c7f35-72fa-4e0f-bb28-7e6accaa464a</t>
  </si>
  <si>
    <t>VISTA/24-25/10/00102</t>
  </si>
  <si>
    <t>de8853f0-ebbf-41bb-842b-f5c40d5193e1</t>
  </si>
  <si>
    <t>VISTA/25-26/08/00166</t>
  </si>
  <si>
    <t>de888ec0-ae27-46c6-a85e-ce88feb03546</t>
  </si>
  <si>
    <t>VISTA/25-26/08/00024</t>
  </si>
  <si>
    <t>de8974ae-b46d-41a6-b5f9-a9f172b6ecd9</t>
  </si>
  <si>
    <t>VISTA/23-24/10/00127</t>
  </si>
  <si>
    <t>de8baf3b-0d36-4829-affa-9b2666962c60</t>
  </si>
  <si>
    <t>VISTA/25-26/06/00157</t>
  </si>
  <si>
    <t>de8c8753-dfea-4367-aad8-16e0b3bac827</t>
  </si>
  <si>
    <t>VISTA/25-26/05/00176</t>
  </si>
  <si>
    <t>de960286-4a35-45e0-88b4-c63087877ed5</t>
  </si>
  <si>
    <t>VISTA/24-25/11/00028</t>
  </si>
  <si>
    <t>de9b1c2d-a021-4472-86e6-cd907e5e6805</t>
  </si>
  <si>
    <t>VISTA/24-25/09/00151</t>
  </si>
  <si>
    <t>dea6d41a-b5e6-47cf-aa18-d7e85c596854</t>
  </si>
  <si>
    <t>VISTA/25-26/01/00089</t>
  </si>
  <si>
    <t>deaa3174-fa6c-4417-a9f7-d419bb0ac09b</t>
  </si>
  <si>
    <t>VISTA/23-24/02/00109</t>
  </si>
  <si>
    <t>deb1c24d-0ce5-48ca-bfcd-9524baf6d99b</t>
  </si>
  <si>
    <t>VISTA/25-26/10/00131</t>
  </si>
  <si>
    <t>debe8286-5849-4318-a0d4-d603d4234de6</t>
  </si>
  <si>
    <t>VISTA/23-24/06/00038</t>
  </si>
  <si>
    <t>dec5dc60-ff47-4440-a538-16949b1eae04</t>
  </si>
  <si>
    <t>VISTA/24-25/12/00097</t>
  </si>
  <si>
    <t>dec71e61-f815-4e0a-a4b9-fa075ce97e0d</t>
  </si>
  <si>
    <t>VISTA/24-25/10/00112</t>
  </si>
  <si>
    <t>ded703d1-b1d3-4dcf-8fac-c99d2d8a071e</t>
  </si>
  <si>
    <t>VISTA/24-25/09/00011</t>
  </si>
  <si>
    <t>dee8b17d-7520-44ab-8b39-0e67e7356a54</t>
  </si>
  <si>
    <t>VISTA/25-26/04/00114</t>
  </si>
  <si>
    <t>dee96fce-9648-4f97-84c0-66fa211cda5d</t>
  </si>
  <si>
    <t>VISTA/24-25/09/00022</t>
  </si>
  <si>
    <t>def275ab-22c7-4ce0-9f33-c8c2554151d1</t>
  </si>
  <si>
    <t>VISTA/24-25/12/00034</t>
  </si>
  <si>
    <t>defd3a1d-28a4-40af-ad9f-10907b7c4689</t>
  </si>
  <si>
    <t>VISTA/24-25/10/00136</t>
  </si>
  <si>
    <t>defe49b2-795d-478d-8448-99c9ef680901</t>
  </si>
  <si>
    <t>VISTA/25-26/04/00123</t>
  </si>
  <si>
    <t>df040c69-dd97-4961-a2fe-95b2fc6887d0</t>
  </si>
  <si>
    <t>VISTA/25-26/01/00076</t>
  </si>
  <si>
    <t>df0a8168-9b2c-4361-893e-49c0f3c18068</t>
  </si>
  <si>
    <t>VISTA/23-24/12/00090</t>
  </si>
  <si>
    <t>df0ee7b6-bfc2-4c2d-9463-96f4435136c8</t>
  </si>
  <si>
    <t>VISTA/24-25/01/00024</t>
  </si>
  <si>
    <t>df0f14fa-ff27-4ec2-9868-ea430d97b149</t>
  </si>
  <si>
    <t>VISTA/24-25/08/00035</t>
  </si>
  <si>
    <t>df137420-7e63-4e1b-9da0-308936c07fbe</t>
  </si>
  <si>
    <t>VISTA/25-26/06/00020</t>
  </si>
  <si>
    <t>df22addc-46f5-4635-84a4-d36e93762c33</t>
  </si>
  <si>
    <t>VISTA/25-26/12/00073</t>
  </si>
  <si>
    <t>df6029ec-349c-42da-b974-5d812ad361a0</t>
  </si>
  <si>
    <t>VISTA/24-25/10/00082</t>
  </si>
  <si>
    <t>df6f618a-810c-47ef-a37e-85589b49acfa</t>
  </si>
  <si>
    <t>VISTA/24-25/09/00121</t>
  </si>
  <si>
    <t>df75ea7b-e6f0-4fd8-abc8-d2ba30365f3a</t>
  </si>
  <si>
    <t>VISTA/23-24/04/00096</t>
  </si>
  <si>
    <t>df78025e-8597-4901-b10a-fc262ae0847d</t>
  </si>
  <si>
    <t>VISTA/25-26/04/00006</t>
  </si>
  <si>
    <t>df88f79b-b75f-438a-a3ed-28504be31686</t>
  </si>
  <si>
    <t>VISTA/25-26/03/00022</t>
  </si>
  <si>
    <t>df90689f-54f8-43df-8789-2123b55fdb53</t>
  </si>
  <si>
    <t>VISTA/23-24/08/00121</t>
  </si>
  <si>
    <t>df95fcd4-ec3a-4790-af62-f99af983eed7</t>
  </si>
  <si>
    <t>VISTA/25-26/08/00067</t>
  </si>
  <si>
    <t>df99563b-bc68-4166-b7d4-3d43a745cbdd</t>
  </si>
  <si>
    <t>VISTA/24-25/04/00077</t>
  </si>
  <si>
    <t>dfa3f1bd-1997-44a0-8788-647ab2c17ded</t>
  </si>
  <si>
    <t>VISTA/25-26/05/00078</t>
  </si>
  <si>
    <t>dfabd0e9-a227-4087-968c-881b365e453d</t>
  </si>
  <si>
    <t>VISTA/25-26/12/00020</t>
  </si>
  <si>
    <t>dfaeb58b-a075-4842-96d5-2de7a6f86c9f</t>
  </si>
  <si>
    <t>VISTA/24-25/11/00083</t>
  </si>
  <si>
    <t>dfbcff17-1a20-465d-a93a-661b8291fd23</t>
  </si>
  <si>
    <t>VISTA/25-26/03/00098</t>
  </si>
  <si>
    <t>dfdea336-1217-49d2-81eb-0a0f1967475e</t>
  </si>
  <si>
    <t>VISTA/25-26/05/00095</t>
  </si>
  <si>
    <t>dfe2eb17-2f98-4246-8634-0166568a9af0</t>
  </si>
  <si>
    <t>VISTA/25-26/06/00171</t>
  </si>
  <si>
    <t>dfe7d022-084c-4307-9aaf-24979f7ead3e</t>
  </si>
  <si>
    <t>VISTA/23-24/06/00081</t>
  </si>
  <si>
    <t>dfeeecdc-4a81-46e2-8bf4-3754aa509d92</t>
  </si>
  <si>
    <t>VISTA/23-24/02/00123</t>
  </si>
  <si>
    <t>dffb28bf-2b69-45b4-b530-3514b37c0ee4</t>
  </si>
  <si>
    <t>VISTA/24-25/07/00177</t>
  </si>
  <si>
    <t>e0188015-9c62-4951-96a6-9fda009dfa85</t>
  </si>
  <si>
    <t>VISTA/24-25/12/00046</t>
  </si>
  <si>
    <t>e01c7692-858d-4905-a828-397fe838d63b</t>
  </si>
  <si>
    <t>VISTA/24-25/09/00091</t>
  </si>
  <si>
    <t>e0259a7f-49c8-4c76-b392-cf803d634114</t>
  </si>
  <si>
    <t>VISTA/25-26/07/00029</t>
  </si>
  <si>
    <t>e036f120-6a7e-45d2-9d39-b85a794943a6</t>
  </si>
  <si>
    <t>VISTA/25-26/03/00081</t>
  </si>
  <si>
    <t>e0395da2-b066-43fd-9e73-8326872ba37e</t>
  </si>
  <si>
    <t>VISTA/25-26/11/00151</t>
  </si>
  <si>
    <t>e03b0450-ddb9-4fc6-87ae-b62a026666f1</t>
  </si>
  <si>
    <t>VISTA/25-26/06/00091</t>
  </si>
  <si>
    <t>e03ff6a3-09e0-43a7-8af1-8f9b2170af4c</t>
  </si>
  <si>
    <t>VISTA/23-24/05/00026</t>
  </si>
  <si>
    <t>e04bedb1-98d1-4ab2-94d8-cc01429a018b</t>
  </si>
  <si>
    <t>VISTA/25-26/01/00125</t>
  </si>
  <si>
    <t>e056a297-747f-4dac-8abe-082b4b0f86d9</t>
  </si>
  <si>
    <t>VISTA/24-25/07/00145</t>
  </si>
  <si>
    <t>e05d843b-9a0d-43a8-800a-ac0f88ccb25e</t>
  </si>
  <si>
    <t>VISTA/24-25/02/00023</t>
  </si>
  <si>
    <t>e063778b-92d9-41e1-8e51-ce83a915ff96</t>
  </si>
  <si>
    <t>VISTA/25-26/06/00076</t>
  </si>
  <si>
    <t>e06b14cc-36da-4e10-8eb6-ac515f66dc44</t>
  </si>
  <si>
    <t>VISTA/25-26/05/00025</t>
  </si>
  <si>
    <t>e074a6e9-8551-43a5-b0e1-063f83cf4d1e</t>
  </si>
  <si>
    <t>VISTA/23-24/03/00087</t>
  </si>
  <si>
    <t>e087f8f5-0089-4c24-8ef9-1b6bec090961</t>
  </si>
  <si>
    <t>VISTA/25-26/12/00015</t>
  </si>
  <si>
    <t>e0aff7b4-174d-4024-88c0-02fa09f77add</t>
  </si>
  <si>
    <t>VISTA/23-24/04/00100</t>
  </si>
  <si>
    <t>e0b01644-0369-4d41-a8b8-1daa98e60f21</t>
  </si>
  <si>
    <t>VISTA/24-25/02/00101</t>
  </si>
  <si>
    <t>e0b05ddf-eaa9-489a-bd16-84a7be17f9b7</t>
  </si>
  <si>
    <t>VISTA/24-25/10/00018</t>
  </si>
  <si>
    <t>e0c5ce7f-c980-4035-80ed-0ce55182ab5f</t>
  </si>
  <si>
    <t>VISTA/24-25/07/00175</t>
  </si>
  <si>
    <t>e0c8c439-64d3-44d6-8e88-6550ea27a6ca</t>
  </si>
  <si>
    <t>VISTA/25-26/10/00097</t>
  </si>
  <si>
    <t>e0d23ed7-5508-4391-ab85-03931ba62e23</t>
  </si>
  <si>
    <t>VISTA/25-26/12/00120</t>
  </si>
  <si>
    <t>e0e4bf32-44e9-4f90-8f55-d624d08bb20b</t>
  </si>
  <si>
    <t>VISTA/25-26/10/00117</t>
  </si>
  <si>
    <t>e10a6a48-56c9-4eda-a931-5a00272c30af</t>
  </si>
  <si>
    <t>VISTA/25-26/10/00178</t>
  </si>
  <si>
    <t>e1139c09-5d16-4ebe-a556-3bc924719bb9</t>
  </si>
  <si>
    <t>VISTA/23-24/07/00081</t>
  </si>
  <si>
    <t>e119b74e-40f5-480e-b820-49c82045ee75</t>
  </si>
  <si>
    <t>VISTA/24-25/02/00048</t>
  </si>
  <si>
    <t>e129ab51-eb6a-4015-955e-939db49fe09e</t>
  </si>
  <si>
    <t>VISTA/25-26/01/00037</t>
  </si>
  <si>
    <t>e12af3db-0464-439c-96b4-6c86f72777a3</t>
  </si>
  <si>
    <t>VISTA/25-26/05/00177</t>
  </si>
  <si>
    <t>e15468a7-ee54-4d55-b31b-e4b3afccd454</t>
  </si>
  <si>
    <t>VISTA/24-25/08/00011</t>
  </si>
  <si>
    <t>e17f5310-5a27-4360-baef-7147d7891071</t>
  </si>
  <si>
    <t>VISTA/25-26/02/00083</t>
  </si>
  <si>
    <t>e1872add-ff28-4353-a43e-d58a58fd2f69</t>
  </si>
  <si>
    <t>VISTA/24-25/02/00061</t>
  </si>
  <si>
    <t>e191953b-37a8-4646-a029-36635610fbd7</t>
  </si>
  <si>
    <t>VISTA/25-26/05/00127</t>
  </si>
  <si>
    <t>e1954a8f-740c-4446-bf43-4c455d7107f2</t>
  </si>
  <si>
    <t>VISTA/25-26/07/00185</t>
  </si>
  <si>
    <t>e1ae3027-e5dd-4e19-8cdc-81ba30e7655a</t>
  </si>
  <si>
    <t>VISTA/24-25/01/00115</t>
  </si>
  <si>
    <t>e1aed53a-5e6b-4b58-b584-22a3a1d70555</t>
  </si>
  <si>
    <t>VISTA/23-24/10/00047</t>
  </si>
  <si>
    <t>e1b6de43-2593-4760-b3e0-c21c29f61631</t>
  </si>
  <si>
    <t>VISTA/25-26/10/00048</t>
  </si>
  <si>
    <t>e1b87f7a-8e17-4dd5-98bc-d545d8d1b21e</t>
  </si>
  <si>
    <t>VISTA/23-24/12/00122</t>
  </si>
  <si>
    <t>e1c30b7c-a368-470d-a6f3-71906ed39740</t>
  </si>
  <si>
    <t>VISTA/24-25/09/00094</t>
  </si>
  <si>
    <t>e1c8b677-e520-4f21-bd84-ae7ce4e211c1</t>
  </si>
  <si>
    <t>VISTA/24-25/02/00106</t>
  </si>
  <si>
    <t>e1cb2cc3-9c8f-4ecd-880d-f05c6cc5ae61</t>
  </si>
  <si>
    <t>VISTA/25-26/11/00160</t>
  </si>
  <si>
    <t>e1d2a49b-96bd-48ff-99ca-15ab3b9f59ec</t>
  </si>
  <si>
    <t>VISTA/25-26/07/00116</t>
  </si>
  <si>
    <t>e1d7449a-eaf8-4ac7-8dd6-ce7be1e17807</t>
  </si>
  <si>
    <t>VISTA/25-26/01/00056</t>
  </si>
  <si>
    <t>e1fa9719-d8e7-43fa-a63c-981cd903a945</t>
  </si>
  <si>
    <t>VISTA/23-24/02/00068</t>
  </si>
  <si>
    <t>e1fbc83a-b18e-4ecb-8943-a37766322d78</t>
  </si>
  <si>
    <t>184aad86-c460-d78c-0f04-fd69a75fdb16</t>
  </si>
  <si>
    <t>VISTA/25-26/09/00019</t>
  </si>
  <si>
    <t>ea4d1416-9a8a-4cfa-a7f0-04dbc74f72bc</t>
  </si>
  <si>
    <t>e20c1502-db3b-4d37-9913-8e0b9d3f2c8f</t>
  </si>
  <si>
    <t>VISTA/25-26/06/00017</t>
  </si>
  <si>
    <t>e21b1d07-f9f5-4a8f-a9c4-803679dd1f06</t>
  </si>
  <si>
    <t>VISTA/23-24/03/00131</t>
  </si>
  <si>
    <t>e24104f4-733d-4a2f-a973-695a87ea56f6</t>
  </si>
  <si>
    <t>a4ef95bf-1c7c-4c4d-0497-ae38085af6cc</t>
  </si>
  <si>
    <t>VISTA/25-26/03/00060</t>
  </si>
  <si>
    <t>22638b59-a59b-46e7-86b9-34c7ea2d2847</t>
  </si>
  <si>
    <t>e246c1f5-b911-4772-adba-e25f71e111f4</t>
  </si>
  <si>
    <t>VISTA/25-26/09/00031</t>
  </si>
  <si>
    <t>e248396c-c3e1-473e-8006-a08f279580fc</t>
  </si>
  <si>
    <t>VISTA/24-25/08/00061</t>
  </si>
  <si>
    <t>e248d7f0-2297-4679-81c8-93b002bcfe41</t>
  </si>
  <si>
    <t>VISTA/24-25/10/00160</t>
  </si>
  <si>
    <t>e24c060e-04ef-40fd-bb1c-aaef925f8131</t>
  </si>
  <si>
    <t>VISTA/23-24/09/00124</t>
  </si>
  <si>
    <t>e24ffe43-49c8-4bc9-83c4-ea4dcf3bc4bc</t>
  </si>
  <si>
    <t>VISTA/25-26/06/00022</t>
  </si>
  <si>
    <t>e253e091-c49d-4550-996a-596b444eb40f</t>
  </si>
  <si>
    <t>VISTA/23-24/05/00085</t>
  </si>
  <si>
    <t>e2634321-7b39-4a26-8849-c90c7f037d40</t>
  </si>
  <si>
    <t>VISTA/25-26/03/00027</t>
  </si>
  <si>
    <t>e2684625-87cb-4841-9282-35a8a55e5b0d</t>
  </si>
  <si>
    <t>VISTA/25-26/10/00074</t>
  </si>
  <si>
    <t>e268b0cf-6d9b-4395-bd36-07b1cf9c88f1</t>
  </si>
  <si>
    <t>68d17cd9-4e55-2d10-2530-bfdb74057211</t>
  </si>
  <si>
    <t>VISTA/24-25/10/00140</t>
  </si>
  <si>
    <t>677acde0-af2d-4d1c-8602-d3613da6786b</t>
  </si>
  <si>
    <t>e278cc3a-0379-4d59-b0fc-bf3fbe6f8e22</t>
  </si>
  <si>
    <t>VISTA/24-25/11/00138</t>
  </si>
  <si>
    <t>e27e02c1-001e-46f0-a59f-db9f63e6bac8</t>
  </si>
  <si>
    <t>VISTA/23-24/10/00094</t>
  </si>
  <si>
    <t>e28368f0-6d9a-4757-a39f-9c22932571b1</t>
  </si>
  <si>
    <t>VISTA/24-25/11/00071</t>
  </si>
  <si>
    <t>e2981087-359f-4371-bb51-e03884c39924</t>
  </si>
  <si>
    <t>VISTA/24-25/03/00046</t>
  </si>
  <si>
    <t>e2afe5c5-2fa7-4520-80a1-579aa1819fa9</t>
  </si>
  <si>
    <t>VISTA/25-26/04/00153</t>
  </si>
  <si>
    <t>e2bcfef6-2322-4f9d-86a2-d4d9f1c74a3c</t>
  </si>
  <si>
    <t>VISTA/25-26/11/00104</t>
  </si>
  <si>
    <t>e2cce460-660a-4222-bffd-953d61cf22ff</t>
  </si>
  <si>
    <t>VISTA/25-26/04/00032</t>
  </si>
  <si>
    <t>e2cde46c-9341-4719-984c-116f77a276ed</t>
  </si>
  <si>
    <t>VISTA/25-26/08/00144</t>
  </si>
  <si>
    <t>e2ce0159-7e73-466f-8bec-24019bdb6800</t>
  </si>
  <si>
    <t>VISTA/25-26/09/00006</t>
  </si>
  <si>
    <t>e2cfed72-c167-4e4b-a3af-0624d447efaf</t>
  </si>
  <si>
    <t>VISTA/25-26/08/00130</t>
  </si>
  <si>
    <t>e2d077eb-8bb0-4884-a735-db6aad17e77a</t>
  </si>
  <si>
    <t>VISTA/23-24/06/00111</t>
  </si>
  <si>
    <t>e2d7947e-82b8-4240-822d-2d5f82f65ece</t>
  </si>
  <si>
    <t>VISTA/23-24/04/00048</t>
  </si>
  <si>
    <t>e2e71f28-68e3-4067-8bac-11f8c42ed1fb</t>
  </si>
  <si>
    <t>VISTA/23-24/02/00062</t>
  </si>
  <si>
    <t>e3030379-abe0-4b2b-a384-3bbd9578c201</t>
  </si>
  <si>
    <t>VISTA/24-25/01/00117</t>
  </si>
  <si>
    <t>e30a526d-d53f-479b-81d2-159a46be9ba6</t>
  </si>
  <si>
    <t>VISTA/24-25/11/00001</t>
  </si>
  <si>
    <t>e3129c44-ffab-4835-bc8d-ab8e7e0af949</t>
  </si>
  <si>
    <t>VISTA/25-26/10/00152</t>
  </si>
  <si>
    <t>e312a018-9ffb-410d-a5e1-75bd5782ee0f</t>
  </si>
  <si>
    <t>VISTA/25-26/09/00054</t>
  </si>
  <si>
    <t>e31bf43b-a47f-44a5-90f4-fcee7e3db772</t>
  </si>
  <si>
    <t>VISTA/24-25/06/00136</t>
  </si>
  <si>
    <t>e320dad2-08ae-4f90-87ac-8716ce257daf</t>
  </si>
  <si>
    <t>VISTA/23-24/05/00017</t>
  </si>
  <si>
    <t>e324018d-8852-43db-b03a-3e3e15ab9bf4</t>
  </si>
  <si>
    <t>VISTA/25-26/04/00075</t>
  </si>
  <si>
    <t>e33068c4-359a-4cae-8865-b9542bb36f80</t>
  </si>
  <si>
    <t>VISTA/25-26/03/00050</t>
  </si>
  <si>
    <t>e33b6ce6-e459-40f1-96d3-9abe59a54752</t>
  </si>
  <si>
    <t>VISTA/25-26/09/00125</t>
  </si>
  <si>
    <t>e33e3506-d6c1-458f-a0e6-51a6bc84f92d</t>
  </si>
  <si>
    <t>VISTA/24-25/11/00160</t>
  </si>
  <si>
    <t>e33e8c00-3d3b-4359-893b-cce422a7d37e</t>
  </si>
  <si>
    <t>VISTA/25-26/07/00088</t>
  </si>
  <si>
    <t>e3498fda-d3dc-4836-bdc8-d6385c6e2ba5</t>
  </si>
  <si>
    <t>VISTA/25-26/08/00195</t>
  </si>
  <si>
    <t>e35b57be-87ed-49c5-9114-2efc22b4e814</t>
  </si>
  <si>
    <t>VISTA/24-25/06/00085</t>
  </si>
  <si>
    <t>e361a011-dfa5-47aa-a242-5429f74f03d5</t>
  </si>
  <si>
    <t>VISTA/25-26/07/00080</t>
  </si>
  <si>
    <t>e3737548-78d9-4692-bbcb-8dffb78d1969</t>
  </si>
  <si>
    <t>VISTA/23-24/03/00113</t>
  </si>
  <si>
    <t>347e8b01-eb88-45d8-a580-571e195ca777</t>
  </si>
  <si>
    <t>e3903a51-40df-4eb8-bf4a-4b45f7d6a114</t>
  </si>
  <si>
    <t>VISTA/24-25/06/00023</t>
  </si>
  <si>
    <t>e3addf0c-c5ea-4e91-94ea-1d62e3e7e011</t>
  </si>
  <si>
    <t>VISTA/25-26/05/00001</t>
  </si>
  <si>
    <t>e3be87a8-9e61-437f-a45d-12d99796108a</t>
  </si>
  <si>
    <t>VISTA/23-24/02/00012</t>
  </si>
  <si>
    <t>e3cb53bc-b4e9-455e-8c15-ee3326194269</t>
  </si>
  <si>
    <t>VISTA/23-24/09/00042</t>
  </si>
  <si>
    <t>e3cd5224-c3f4-4360-aeff-59d3464a0670</t>
  </si>
  <si>
    <t>VISTA/24-25/01/00111</t>
  </si>
  <si>
    <t>e3eb4cfc-1b63-40d5-b7e1-8ca63a5aef0e</t>
  </si>
  <si>
    <t>VISTA/25-26/11/00009</t>
  </si>
  <si>
    <t>e3eb7266-65d2-4c69-a7dd-e166e7498ac4</t>
  </si>
  <si>
    <t>5da1807e-9e71-dbce-ed22-53d6d2795850</t>
  </si>
  <si>
    <t>VISTA/25-26/06/00048</t>
  </si>
  <si>
    <t>9c7a215e-253b-493c-ab79-4d656c88fd38</t>
  </si>
  <si>
    <t>e3f1bacb-4952-4c4f-8c26-d71d5efab302</t>
  </si>
  <si>
    <t>VISTA/23-24/03/00001</t>
  </si>
  <si>
    <t>e3fcf32b-4b5d-48d3-b342-96a93c67ba1a</t>
  </si>
  <si>
    <t>VISTA/25-26/05/00156</t>
  </si>
  <si>
    <t>e401e8db-85fa-4965-b0bc-f6441602f7c6</t>
  </si>
  <si>
    <t>VISTA/24-25/04/00158</t>
  </si>
  <si>
    <t>e4227996-0e67-4ebc-a5bb-59e3aa3c59eb</t>
  </si>
  <si>
    <t>VISTA/24-25/06/00073</t>
  </si>
  <si>
    <t>e439caae-928f-4a92-a075-46e06a453249</t>
  </si>
  <si>
    <t>129ef14d-110f-8fd6-f39d-ee91d11e0151</t>
  </si>
  <si>
    <t>VISTA/25-26/06/00155</t>
  </si>
  <si>
    <t>7d28ee88-18cb-440b-86e4-24732d117a8b</t>
  </si>
  <si>
    <t>e443491e-d87d-4b76-9a68-347a8501be56</t>
  </si>
  <si>
    <t>VISTA/25-26/10/00008</t>
  </si>
  <si>
    <t>e446a15d-805d-4e90-98b9-23384fedde2b</t>
  </si>
  <si>
    <t>VISTA/24-25/05/00001</t>
  </si>
  <si>
    <t>e47131dd-243e-4a91-87be-51774ff1bc7e</t>
  </si>
  <si>
    <t>VISTA/25-26/10/00134</t>
  </si>
  <si>
    <t>e479388b-8c85-408d-8234-8e0fcbae98da</t>
  </si>
  <si>
    <t>VISTA/24-25/06/00104</t>
  </si>
  <si>
    <t>e4809d38-3958-4cd6-ac5d-a554f6f57853</t>
  </si>
  <si>
    <t>VISTA/23-24/12/00024</t>
  </si>
  <si>
    <t>e486ba31-e00d-488d-aeb9-2815305b1a97</t>
  </si>
  <si>
    <t>VISTA/25-26/10/00182</t>
  </si>
  <si>
    <t>e491b279-770f-4fe4-8b26-686955872bf3</t>
  </si>
  <si>
    <t>VISTA/24-25/04/00065</t>
  </si>
  <si>
    <t>e4a3b69c-25c4-4d4f-bb2c-a99938272cf4</t>
  </si>
  <si>
    <t>VISTA/23-24/05/00008</t>
  </si>
  <si>
    <t>e4a56471-0961-4cda-9025-ab415a5ad655</t>
  </si>
  <si>
    <t>VISTA/23-24/04/00015</t>
  </si>
  <si>
    <t>e4a9dd25-6b32-44ee-ab2e-354f0c500013</t>
  </si>
  <si>
    <t>VISTA/23-24/08/00023</t>
  </si>
  <si>
    <t>e4c32aed-1646-4008-b574-6d14203d6a4e</t>
  </si>
  <si>
    <t>VISTA/24-25/11/00105</t>
  </si>
  <si>
    <t>e4cfa280-7575-4d44-872a-7f11c4dbc43e</t>
  </si>
  <si>
    <t>VISTA/24-25/02/00162</t>
  </si>
  <si>
    <t>e4e6aab8-0208-4e89-bb47-ad7ec56c55fd</t>
  </si>
  <si>
    <t>VISTA/25-26/09/00076</t>
  </si>
  <si>
    <t>e4e8070d-d034-4d29-a0f7-67da72c55bb0</t>
  </si>
  <si>
    <t>82f8513a-db1e-fc1b-356a-e18639ab2a84</t>
  </si>
  <si>
    <t>VISTA/23-24/06/00012</t>
  </si>
  <si>
    <t>dcf74cc9-cd3b-4604-8e6c-f880027dd244</t>
  </si>
  <si>
    <t>e4e8896f-3cd9-415c-8d2d-48a68d3f890e</t>
  </si>
  <si>
    <t>VISTA/23-24/02/00097</t>
  </si>
  <si>
    <t>e4fa91b0-5a1d-437d-8f46-7f524818e2cd</t>
  </si>
  <si>
    <t>VISTA/25-26/06/00109</t>
  </si>
  <si>
    <t>e4fd8343-6e7b-416c-8e8b-0fdde90581c1</t>
  </si>
  <si>
    <t>VISTA/25-26/07/00101</t>
  </si>
  <si>
    <t>e5073a4a-7769-44a4-bc99-07a7b634bfe6</t>
  </si>
  <si>
    <t>VISTA/24-25/03/00076</t>
  </si>
  <si>
    <t>e510cbf8-d281-40d4-8033-10a8cefa999a</t>
  </si>
  <si>
    <t>VISTA/23-24/09/00079</t>
  </si>
  <si>
    <t>e515868a-c684-4e6c-ab42-33e503caa832</t>
  </si>
  <si>
    <t>VISTA/25-26/04/00064</t>
  </si>
  <si>
    <t>e515d5d8-f5cb-4662-9aa8-f88b7a733e1c</t>
  </si>
  <si>
    <t>VISTA/23-24/02/00110</t>
  </si>
  <si>
    <t>e521dcdb-99c5-40d1-8cc1-7a9b349c2872</t>
  </si>
  <si>
    <t>VISTA/24-25/09/00145</t>
  </si>
  <si>
    <t>e53b90f0-c716-4d94-bc33-6013b90e316d</t>
  </si>
  <si>
    <t>VISTA/24-25/12/00101</t>
  </si>
  <si>
    <t>e547639f-9f4f-40c1-9f76-ea9492db91af</t>
  </si>
  <si>
    <t>VISTA/23-24/11/00007</t>
  </si>
  <si>
    <t>e54f70a8-6e86-43a8-9fb3-0a926436dd02</t>
  </si>
  <si>
    <t>VISTA/23-24/09/00005</t>
  </si>
  <si>
    <t>e553c23e-18b0-4eff-a2f9-7bd72053082c</t>
  </si>
  <si>
    <t>VISTA/23-24/07/00056</t>
  </si>
  <si>
    <t>e55c0d26-d75a-47a4-834f-9fafd23e1a24</t>
  </si>
  <si>
    <t>VISTA/23-24/11/00055</t>
  </si>
  <si>
    <t>e562d7a9-6cf7-47a3-8cc1-6e0ec963a8fc</t>
  </si>
  <si>
    <t>VISTA/23-24/05/00102</t>
  </si>
  <si>
    <t>e574a9f7-c419-4745-86bb-8abe33d364c6</t>
  </si>
  <si>
    <t>6e68c959-3955-720c-2af7-0b2fa6f2cfe8</t>
  </si>
  <si>
    <t>VISTA/23-24/07/00059</t>
  </si>
  <si>
    <t>9e4aafe0-ac55-401f-9248-72b172150db8</t>
  </si>
  <si>
    <t>e57c02b2-79f8-4af5-9409-e0d4329a2ef9</t>
  </si>
  <si>
    <t>VISTA/24-25/08/00142</t>
  </si>
  <si>
    <t>e57fb2df-b7bf-4f5b-b71f-87f1e1d3f929</t>
  </si>
  <si>
    <t>VISTA/25-26/05/00130</t>
  </si>
  <si>
    <t>e585b39a-998f-499c-b421-39f2fd955534</t>
  </si>
  <si>
    <t>VISTA/24-25/10/00110</t>
  </si>
  <si>
    <t>e587a66f-c0a9-4694-94aa-c460619c835f</t>
  </si>
  <si>
    <t>VISTA/23-24/10/00122</t>
  </si>
  <si>
    <t>e59220a8-37f4-409e-b3cc-ea22d9ccdc7f</t>
  </si>
  <si>
    <t>VISTA/25-26/09/00013</t>
  </si>
  <si>
    <t>e59b3c58-6157-4f21-8dd2-2f841df2bf9e</t>
  </si>
  <si>
    <t>VISTA/24-25/08/00006</t>
  </si>
  <si>
    <t>e59cea10-7edd-402f-a2d9-b7ebdbe3da00</t>
  </si>
  <si>
    <t>VISTA/25-26/11/00122</t>
  </si>
  <si>
    <t>e59fd176-1cad-409d-9a8a-b9576678986c</t>
  </si>
  <si>
    <t>VISTA/23-24/11/00096</t>
  </si>
  <si>
    <t>e5afc89d-17a2-466a-bf55-b2a37356e8b0</t>
  </si>
  <si>
    <t>VISTA/24-25/04/00046</t>
  </si>
  <si>
    <t>e5c4d7e3-4e25-4a5b-a05f-f58fc5a63378</t>
  </si>
  <si>
    <t>VISTA/24-25/04/00019</t>
  </si>
  <si>
    <t>e5ec71bc-8911-4679-90d0-aebb78b9d487</t>
  </si>
  <si>
    <t>VISTA/24-25/02/00158</t>
  </si>
  <si>
    <t>e5efc218-3d43-4c8b-a9cd-9ee29053dd89</t>
  </si>
  <si>
    <t>VISTA/24-25/03/00122</t>
  </si>
  <si>
    <t>e5f20ee9-4f1e-4c9d-907d-e281528dcfae</t>
  </si>
  <si>
    <t>VISTA/23-24/11/00014</t>
  </si>
  <si>
    <t>e605192e-eb09-4ec0-bea6-4a96cf031eea</t>
  </si>
  <si>
    <t>VISTA/24-25/07/00016</t>
  </si>
  <si>
    <t>e619cc42-3685-4d79-8262-4e7f5ab091c7</t>
  </si>
  <si>
    <t>VISTA/25-26/03/00016</t>
  </si>
  <si>
    <t>e62eeb3f-1421-417d-83a7-31dac53f12c7</t>
  </si>
  <si>
    <t>VISTA/25-26/08/00129</t>
  </si>
  <si>
    <t>e635d1cf-47ce-4643-bd92-f7bbc54c3802</t>
  </si>
  <si>
    <t>9b39042f-8f31-8005-22b0-e41d8d856b61</t>
  </si>
  <si>
    <t>VISTA/24-25/07/00124</t>
  </si>
  <si>
    <t>98eeb599-e464-442a-be7c-f04b854c45f5</t>
  </si>
  <si>
    <t>e649182e-adb7-47ef-bf53-ce73ca372289</t>
  </si>
  <si>
    <t>VISTA/24-25/01/00027</t>
  </si>
  <si>
    <t>e64eccd7-8c6e-48da-94f2-5863b806a296</t>
  </si>
  <si>
    <t>VISTA/25-26/12/00101</t>
  </si>
  <si>
    <t>e64ee4ec-3cdb-47fe-ad56-2a7604dd0c63</t>
  </si>
  <si>
    <t>VISTA/23-24/04/00085</t>
  </si>
  <si>
    <t>e6595cff-d408-4026-b032-077494e31a98</t>
  </si>
  <si>
    <t>VISTA/25-26/04/00043</t>
  </si>
  <si>
    <t>e66abc7f-951f-4610-9977-b45fc7e4b18c</t>
  </si>
  <si>
    <t>VISTA/25-26/12/00163</t>
  </si>
  <si>
    <t>e66bd599-1179-490f-8fc1-817d1eb54ac7</t>
  </si>
  <si>
    <t>VISTA/24-25/02/00086</t>
  </si>
  <si>
    <t>e67a890d-4cb2-47ff-876e-aa29abba2f72</t>
  </si>
  <si>
    <t>623531a9-cbf0-3887-51de-f6a7ce52c112</t>
  </si>
  <si>
    <t>VISTA/25-26/06/00125</t>
  </si>
  <si>
    <t>1cceb3e9-4204-46ae-8706-29ede7a6bcdb</t>
  </si>
  <si>
    <t>e681700d-d915-4de7-8cd3-8fdbe1bd0e03</t>
  </si>
  <si>
    <t>VISTA/25-26/07/00162</t>
  </si>
  <si>
    <t>e68c5596-b19e-4188-b55b-43c3c9a88996</t>
  </si>
  <si>
    <t>VISTA/25-26/11/00171</t>
  </si>
  <si>
    <t>e696a007-9697-4c04-9440-79125a990f63</t>
  </si>
  <si>
    <t>VISTA/23-24/09/00091</t>
  </si>
  <si>
    <t>e69926a6-900f-4d0b-9579-e2383c081499</t>
  </si>
  <si>
    <t>VISTA/25-26/10/00080</t>
  </si>
  <si>
    <t>e69a4d99-36b5-42db-a2cd-d8a7384067cb</t>
  </si>
  <si>
    <t>VISTA/24-25/01/00143</t>
  </si>
  <si>
    <t>e69ae8cb-5bb3-4685-8e41-79bc1c9c5f94</t>
  </si>
  <si>
    <t>VISTA/23-24/06/00017</t>
  </si>
  <si>
    <t>e69ddbbe-534e-4b6f-bab8-df5a49266321</t>
  </si>
  <si>
    <t>VISTA/25-26/03/00062</t>
  </si>
  <si>
    <t>e69ef036-1b7b-4d2b-80aa-2b96ec33f8f6</t>
  </si>
  <si>
    <t>VISTA/25-26/01/00001</t>
  </si>
  <si>
    <t>e69fcb52-670f-4da6-95e6-3dd7391747aa</t>
  </si>
  <si>
    <t>VISTA/25-26/10/00031</t>
  </si>
  <si>
    <t>e6a0619b-b410-4e19-ac5a-7a1cb967b7c9</t>
  </si>
  <si>
    <t>VISTA/23-24/04/00087</t>
  </si>
  <si>
    <t>e6b3fe67-b4a0-4f85-b2e5-1a8585b3083a</t>
  </si>
  <si>
    <t>VISTA/23-24/05/00023</t>
  </si>
  <si>
    <t>e6be8e41-dfad-48af-bbef-128eae78dc93</t>
  </si>
  <si>
    <t>VISTA/23-24/08/00134</t>
  </si>
  <si>
    <t>1b83adc0-8ea9-4c38-8fe8-0b1e1cd10cc3</t>
  </si>
  <si>
    <t>e6bf6743-9327-4be3-9036-9801be521cc6</t>
  </si>
  <si>
    <t>VISTA/23-24/03/00096</t>
  </si>
  <si>
    <t>e6c6960a-a54a-4d07-b6d3-30cde431335f</t>
  </si>
  <si>
    <t>VISTA/25-26/06/00111</t>
  </si>
  <si>
    <t>e6d9389b-4397-4aff-8c70-5720c65f30e8</t>
  </si>
  <si>
    <t>VISTA/23-24/04/00115</t>
  </si>
  <si>
    <t>e71130ac-1fb9-446b-8ba9-b9b92d2bd6be</t>
  </si>
  <si>
    <t>VISTA/25-26/02/00155</t>
  </si>
  <si>
    <t>e72d8cd2-66bc-4bf8-8f58-07e5146a8c95</t>
  </si>
  <si>
    <t>VISTA/24-25/12/00009</t>
  </si>
  <si>
    <t>e732de0f-bd31-4fd6-97c5-74563bf33499</t>
  </si>
  <si>
    <t>VISTA/24-25/03/00007</t>
  </si>
  <si>
    <t>e73ce838-bd58-4575-a115-4f76f0216e0c</t>
  </si>
  <si>
    <t>VISTA/24-25/01/00089</t>
  </si>
  <si>
    <t>e73d1df6-9836-46c5-b41d-4112154a08e8</t>
  </si>
  <si>
    <t>VISTA/25-26/07/00079</t>
  </si>
  <si>
    <t>e742d285-8a0a-4e78-8016-1985ff7a4d51</t>
  </si>
  <si>
    <t>VISTA/25-26/09/00178</t>
  </si>
  <si>
    <t>e7589386-3c3a-4e41-99dd-24fe76dc50a6</t>
  </si>
  <si>
    <t>VISTA/24-25/04/00028</t>
  </si>
  <si>
    <t>e760f34a-fc60-463d-a224-47338e7b9e91</t>
  </si>
  <si>
    <t>VISTA/25-26/08/00011</t>
  </si>
  <si>
    <t>e76bfc9b-c127-429b-833c-a532afcea96a</t>
  </si>
  <si>
    <t>VISTA/23-24/02/00083</t>
  </si>
  <si>
    <t>e76f6ed0-3ace-41bd-a0c9-523e68f86f48</t>
  </si>
  <si>
    <t>VISTA/23-24/08/00124</t>
  </si>
  <si>
    <t>e770d7f2-352f-4130-b51e-e7e39dca2494</t>
  </si>
  <si>
    <t>VISTA/24-25/05/00047</t>
  </si>
  <si>
    <t>e78237e9-8727-430d-834d-15bd27dcbe9f</t>
  </si>
  <si>
    <t>VISTA/23-24/02/00002</t>
  </si>
  <si>
    <t>e78a767b-451a-42ba-a392-61a2dff1c8ea</t>
  </si>
  <si>
    <t>VISTA/23-24/07/00072</t>
  </si>
  <si>
    <t>e78f0d57-e0bd-4737-9f49-d5cadd1d330e</t>
  </si>
  <si>
    <t>VISTA/24-25/03/00049</t>
  </si>
  <si>
    <t>e79d7b5a-e98e-480f-ae34-2498128164ac</t>
  </si>
  <si>
    <t>VISTA/25-26/06/00162</t>
  </si>
  <si>
    <t>e7ababc2-d735-43a4-ab6d-5ace070807cf</t>
  </si>
  <si>
    <t>VISTA/23-24/08/00012</t>
  </si>
  <si>
    <t>e7d2db34-b039-432a-9f42-0422b84929be</t>
  </si>
  <si>
    <t>VISTA/23-24/02/00053</t>
  </si>
  <si>
    <t>e7d5c7ae-0197-4a21-9475-8063407a42f7</t>
  </si>
  <si>
    <t>VISTA/24-25/05/00169</t>
  </si>
  <si>
    <t>e7e3e1b0-2a1f-4cd2-abec-0c688951442f</t>
  </si>
  <si>
    <t>VISTA/24-25/06/00173</t>
  </si>
  <si>
    <t>e7f0058d-66ab-40f4-b38e-38b42b8d7e2d</t>
  </si>
  <si>
    <t>VISTA/23-24/08/00103</t>
  </si>
  <si>
    <t>e804ac8a-69b0-4206-b51b-f909b724d802</t>
  </si>
  <si>
    <t>VISTA/25-26/07/00051</t>
  </si>
  <si>
    <t>e8086996-1ae0-4fba-873b-1c19bab2e5eb</t>
  </si>
  <si>
    <t>VISTA/23-24/12/00092</t>
  </si>
  <si>
    <t>e80eda1a-9577-42c0-80a3-6862a2f4777c</t>
  </si>
  <si>
    <t>VISTA/24-25/02/00051</t>
  </si>
  <si>
    <t>e81717f2-8fbf-4097-8182-07ed75640b52</t>
  </si>
  <si>
    <t>VISTA/25-26/11/00149</t>
  </si>
  <si>
    <t>e828cb54-0bc9-41f3-a76d-696ae9dacde8</t>
  </si>
  <si>
    <t>VISTA/24-25/12/00121</t>
  </si>
  <si>
    <t>e82e6ae5-c974-4ba7-ab4d-dbfd43bd80c4</t>
  </si>
  <si>
    <t>VISTA/24-25/07/00180</t>
  </si>
  <si>
    <t>e83dfd38-c0c6-43a9-affc-e4b03163c555</t>
  </si>
  <si>
    <t>VISTA/24-25/03/00029</t>
  </si>
  <si>
    <t>e84bcc6c-1ce0-43f0-9622-1fe9649665c1</t>
  </si>
  <si>
    <t>VISTA/24-25/04/00021</t>
  </si>
  <si>
    <t>e87340f0-d8a3-4ac2-91b9-750a8924aac3</t>
  </si>
  <si>
    <t>VISTA/24-25/09/00058</t>
  </si>
  <si>
    <t>e8a4676b-cb58-40a8-a87b-6e7d07691237</t>
  </si>
  <si>
    <t>VISTA/25-26/03/00049</t>
  </si>
  <si>
    <t>e8a84782-64ca-43c7-ad54-358a840b4ddd</t>
  </si>
  <si>
    <t>VISTA/25-26/02/00052</t>
  </si>
  <si>
    <t>e8aaf3d9-7b9b-427b-8553-1f90e22d5a64</t>
  </si>
  <si>
    <t>VISTA/25-26/07/00076</t>
  </si>
  <si>
    <t>e8adfeb6-51a5-48e0-be33-3cb1887e496b</t>
  </si>
  <si>
    <t>VISTA/24-25/11/00127</t>
  </si>
  <si>
    <t>e8cd1f82-839f-40e2-97f2-e964672b0d10</t>
  </si>
  <si>
    <t>VISTA/25-26/05/00071</t>
  </si>
  <si>
    <t>e8d4c2ee-d79c-4f59-8d40-dfc2fbc9c05d</t>
  </si>
  <si>
    <t>3f0612aa-b4e7-f5b1-b920-e5559a86b30b</t>
  </si>
  <si>
    <t>VISTA/25-26/06/00026</t>
  </si>
  <si>
    <t>34509f3d-6069-42fa-ae57-c95d6ee75aa2</t>
  </si>
  <si>
    <t>e8ea871e-9c90-4f95-b0d2-c45ed61e2408</t>
  </si>
  <si>
    <t>VISTA/23-24/08/00081</t>
  </si>
  <si>
    <t>e8f45243-6f6d-4219-b0d2-47430f244684</t>
  </si>
  <si>
    <t>VISTA/24-25/10/00085</t>
  </si>
  <si>
    <t>e8fe4574-4d50-449e-852b-c261a3ebcb71</t>
  </si>
  <si>
    <t>VISTA/24-25/06/00077</t>
  </si>
  <si>
    <t>e8feea46-08a8-4a94-8028-ecad52479b56</t>
  </si>
  <si>
    <t>VISTA/24-25/10/00053</t>
  </si>
  <si>
    <t>e8feeadb-49ab-41f5-abe7-7632fb296247</t>
  </si>
  <si>
    <t>VISTA/24-25/12/00127</t>
  </si>
  <si>
    <t>e900faca-5ad7-450c-a959-3ca8cdc70c29</t>
  </si>
  <si>
    <t>VISTA/24-25/11/00101</t>
  </si>
  <si>
    <t>e90b2a6d-bf60-41d3-a2b0-de7da391eaff</t>
  </si>
  <si>
    <t>VISTA/24-25/08/00126</t>
  </si>
  <si>
    <t>e90bf415-4230-4084-987b-34a0652de32d</t>
  </si>
  <si>
    <t>VISTA/23-24/08/00111</t>
  </si>
  <si>
    <t>e9280d4b-fef5-47fc-ad90-c00236b80cc0</t>
  </si>
  <si>
    <t>VISTA/25-26/11/00043</t>
  </si>
  <si>
    <t>e929f620-ddfa-4934-be28-157f33d0ab0a</t>
  </si>
  <si>
    <t>VISTA/25-26/01/00079</t>
  </si>
  <si>
    <t>e93d6ed0-66e2-45c7-bc32-299d298c3d20</t>
  </si>
  <si>
    <t>VISTA/23-24/01/00018</t>
  </si>
  <si>
    <t>e94f4c55-d385-4f24-bbd7-a320609daaa3</t>
  </si>
  <si>
    <t>VISTA/24-25/12/00150</t>
  </si>
  <si>
    <t>e9542d7f-73a6-4bda-8061-82f07db9b810</t>
  </si>
  <si>
    <t>VISTA/25-26/11/00164</t>
  </si>
  <si>
    <t>e96b496c-f1bc-44d0-a4b2-0bd1d1d23799</t>
  </si>
  <si>
    <t>VISTA/25-26/02/00091</t>
  </si>
  <si>
    <t>e984b3c2-06d1-49b5-88cc-8f2e56ec7457</t>
  </si>
  <si>
    <t>VISTA/25-26/01/00064</t>
  </si>
  <si>
    <t>e98ca6fe-3084-4b3c-a0a1-da2e3b6aa386</t>
  </si>
  <si>
    <t>VISTA/24-25/08/00146</t>
  </si>
  <si>
    <t>e99161bd-ca5d-4ebf-af39-4637066505df</t>
  </si>
  <si>
    <t>VISTA/24-25/05/00172</t>
  </si>
  <si>
    <t>e9ab9d89-612e-4f24-a300-0999e688c654</t>
  </si>
  <si>
    <t>VISTA/24-25/08/00135</t>
  </si>
  <si>
    <t>e9afc5b7-538b-4c30-b578-1f0794ce11e5</t>
  </si>
  <si>
    <t>VISTA/25-26/07/00114</t>
  </si>
  <si>
    <t>e9b4c54a-78c8-405d-9eb1-7ea4ecf9d8fc</t>
  </si>
  <si>
    <t>VISTA/24-25/12/00069</t>
  </si>
  <si>
    <t>e9b4df0d-0b49-42ba-81ff-81d6def7a83a</t>
  </si>
  <si>
    <t>VISTA/24-25/02/00127</t>
  </si>
  <si>
    <t>e9b72252-0a5e-4b7f-921f-87782b38195d</t>
  </si>
  <si>
    <t>VISTA/25-26/12/00156</t>
  </si>
  <si>
    <t>e9bafb0f-77cb-4bce-9e1d-0a6021621115</t>
  </si>
  <si>
    <t>VISTA/25-26/05/00070</t>
  </si>
  <si>
    <t>e9d02de7-7d99-4fac-9afc-2039d7abb8e5</t>
  </si>
  <si>
    <t>VISTA/24-25/07/00123</t>
  </si>
  <si>
    <t>e9dc4ed1-b42a-4979-af88-f11c9321105c</t>
  </si>
  <si>
    <t>VISTA/24-25/10/00023</t>
  </si>
  <si>
    <t>e9dd767f-4a2b-4ba2-94cb-f6880c907c0d</t>
  </si>
  <si>
    <t>VISTA/23-24/06/00069</t>
  </si>
  <si>
    <t>e9e05f87-e74a-4e63-9d5a-d6d2cfa795aa</t>
  </si>
  <si>
    <t>VISTA/24-25/10/00129</t>
  </si>
  <si>
    <t>e9f02e08-e5c1-43a1-a56f-6ed3d9cd241a</t>
  </si>
  <si>
    <t>VISTA/25-26/12/00167</t>
  </si>
  <si>
    <t>e9f072ef-9e08-4a2a-8050-7fa1ca085621</t>
  </si>
  <si>
    <t>VISTA/24-25/04/00023</t>
  </si>
  <si>
    <t>e9fbca9e-55f3-404c-b1f5-e44e52cb3f1f</t>
  </si>
  <si>
    <t>VISTA/24-25/07/00003</t>
  </si>
  <si>
    <t>e9fdff40-4fa5-45ee-b483-f765076341ea</t>
  </si>
  <si>
    <t>VISTA/25-26/10/00170</t>
  </si>
  <si>
    <t>ea115e81-29cb-40bc-831e-19b0b6545f2b</t>
  </si>
  <si>
    <t>VISTA/25-26/05/00020</t>
  </si>
  <si>
    <t>ea164888-19c7-4160-bd50-249dfc95fedd</t>
  </si>
  <si>
    <t>VISTA/25-26/12/00019</t>
  </si>
  <si>
    <t>ea1bce84-58cc-4ca7-ac96-aab5c5b04022</t>
  </si>
  <si>
    <t>VISTA/23-24/05/00088</t>
  </si>
  <si>
    <t>ea1e0918-a8e6-44f1-9a13-ca027cbff9c7</t>
  </si>
  <si>
    <t>VISTA/23-24/07/00126</t>
  </si>
  <si>
    <t>ea2ab991-7198-4d36-82bc-f926b4fabf67</t>
  </si>
  <si>
    <t>VISTA/23-24/08/00013</t>
  </si>
  <si>
    <t>ea39e613-2547-4c8b-8390-9ef04062e24b</t>
  </si>
  <si>
    <t>VISTA/23-24/02/00036</t>
  </si>
  <si>
    <t>ea3c2da5-35ec-4366-9468-9122bfc06df6</t>
  </si>
  <si>
    <t>VISTA/23-24/04/00026</t>
  </si>
  <si>
    <t>ea46797e-e9c1-4d73-8e97-805902810061</t>
  </si>
  <si>
    <t>VISTA/25-26/03/00092</t>
  </si>
  <si>
    <t>ea48eaf3-ea9b-4c5c-b879-b8afabb1b140</t>
  </si>
  <si>
    <t>VISTA/25-26/08/00066</t>
  </si>
  <si>
    <t>ea578072-dcd5-47a0-9d08-ee44b4b0f5c9</t>
  </si>
  <si>
    <t>VISTA/24-25/03/00161</t>
  </si>
  <si>
    <t>ea62342c-ed43-4502-b792-a05c92063b83</t>
  </si>
  <si>
    <t>VISTA/24-25/09/00016</t>
  </si>
  <si>
    <t>ea729f2b-ca06-4c39-944d-b3532069c1b5</t>
  </si>
  <si>
    <t>VISTA/25-26/09/00025</t>
  </si>
  <si>
    <t>ea79851c-e9ee-402e-a04b-c8b6138d637c</t>
  </si>
  <si>
    <t>VISTA/24-25/01/00136</t>
  </si>
  <si>
    <t>ea83a6f2-90c3-44a3-9cb0-0d536c5dce47</t>
  </si>
  <si>
    <t>VISTA/25-26/09/00071</t>
  </si>
  <si>
    <t>ea938755-d4a7-4e0d-9e74-b1a75d2178c7</t>
  </si>
  <si>
    <t>VISTA/24-25/09/00020</t>
  </si>
  <si>
    <t>ea9c2fe8-e787-4c1a-acb8-9092ef2e9db2</t>
  </si>
  <si>
    <t>VISTA/23-24/05/00114</t>
  </si>
  <si>
    <t>eabbafbe-5eb6-40b6-b865-1b127227b556</t>
  </si>
  <si>
    <t>VISTA/25-26/12/00060</t>
  </si>
  <si>
    <t>eabc50e2-1fea-4956-8f4f-58ad351431a1</t>
  </si>
  <si>
    <t>VISTA/23-24/05/00074</t>
  </si>
  <si>
    <t>eac03afb-231f-4904-81eb-52403e0cb84b</t>
  </si>
  <si>
    <t>VISTA/25-26/07/00066</t>
  </si>
  <si>
    <t>eac5c540-e4d9-4d2c-8d03-33d6a2cdea77</t>
  </si>
  <si>
    <t>VISTA/23-24/10/00012</t>
  </si>
  <si>
    <t>eadbfd5a-d7f2-4dd5-b84f-10f5975d5c01</t>
  </si>
  <si>
    <t>VISTA/24-25/04/00123</t>
  </si>
  <si>
    <t>eadee7ae-ba19-43c8-814e-ad5ed8e2893a</t>
  </si>
  <si>
    <t>VISTA/25-26/09/00078</t>
  </si>
  <si>
    <t>eaef064a-e085-4c72-8e2a-9976544b50a0</t>
  </si>
  <si>
    <t>VISTA/24-25/10/00130</t>
  </si>
  <si>
    <t>eb27a1a5-9d5e-4b6d-9ee9-f0baed6e0da0</t>
  </si>
  <si>
    <t>VISTA/24-25/02/00099</t>
  </si>
  <si>
    <t>eb28e487-ba1b-4bff-a502-952a650de2bf</t>
  </si>
  <si>
    <t>VISTA/25-26/08/00202</t>
  </si>
  <si>
    <t>eb314dfd-2c51-4f27-a3b8-51cf84d8365d</t>
  </si>
  <si>
    <t>VISTA/24-25/09/00036</t>
  </si>
  <si>
    <t>eb37974b-a693-4351-8264-6db7088b6421</t>
  </si>
  <si>
    <t>VISTA/25-26/12/00022</t>
  </si>
  <si>
    <t>eb3c563b-ea10-4549-9513-2c9a873a44b2</t>
  </si>
  <si>
    <t>VISTA/23-24/07/00057</t>
  </si>
  <si>
    <t>eb41b230-488a-433d-9383-bd0448f4b4a8</t>
  </si>
  <si>
    <t>VISTA/23-24/03/00134</t>
  </si>
  <si>
    <t>eb465b9e-8adc-4ded-99c2-330cdb18e039</t>
  </si>
  <si>
    <t>VISTA/23-24/04/00077</t>
  </si>
  <si>
    <t>eb4c352f-6e02-4f25-9d67-adb6d2bbf228</t>
  </si>
  <si>
    <t>VISTA/25-26/03/00139</t>
  </si>
  <si>
    <t>eb4d8aea-6aec-4cc4-9b43-f6a2e9b91a72</t>
  </si>
  <si>
    <t>VISTA/24-25/03/00150</t>
  </si>
  <si>
    <t>eb565789-4fff-4b4c-a5d2-9ff710028fe9</t>
  </si>
  <si>
    <t>VISTA/25-26/12/00062</t>
  </si>
  <si>
    <t>eb5d6530-73c1-4f16-8a83-f96d9db61a9d</t>
  </si>
  <si>
    <t>VISTA/23-24/08/00144</t>
  </si>
  <si>
    <t>eb69a137-ebb6-45c8-aa78-e4c933402959</t>
  </si>
  <si>
    <t>VISTA/24-25/07/00019</t>
  </si>
  <si>
    <t>eb6ab01e-d9d9-4586-a69f-d9969726dfe4</t>
  </si>
  <si>
    <t>VISTA/25-26/12/00080</t>
  </si>
  <si>
    <t>eb7c0c13-f027-4973-bf54-7acd775ab8af</t>
  </si>
  <si>
    <t>VISTA/23-24/07/00013</t>
  </si>
  <si>
    <t>eb7e7aa5-d109-4c23-92ad-e26440040047</t>
  </si>
  <si>
    <t>VISTA/24-25/05/00010</t>
  </si>
  <si>
    <t>eb8a472a-2b73-476d-8b27-a636065c8cba</t>
  </si>
  <si>
    <t>VISTA/24-25/11/00054</t>
  </si>
  <si>
    <t>eb8d10b0-87cf-4027-a7f1-902a0f08dfb7</t>
  </si>
  <si>
    <t>VISTA/25-26/11/00162</t>
  </si>
  <si>
    <t>eb8d4fd0-054c-4b42-94d4-036b7f5f6e64</t>
  </si>
  <si>
    <t>VISTA/23-24/10/00125</t>
  </si>
  <si>
    <t>eb93e326-d840-4aec-9633-cdb0b40e8738</t>
  </si>
  <si>
    <t>VISTA/24-25/08/00175</t>
  </si>
  <si>
    <t>ebaea2e2-b8fd-42b9-9be6-3a6d4aa2f167</t>
  </si>
  <si>
    <t>VISTA/24-25/09/00033</t>
  </si>
  <si>
    <t>ebb0c3fd-72c3-46aa-9e29-18fbc788412f</t>
  </si>
  <si>
    <t>VISTA/25-26/05/00019</t>
  </si>
  <si>
    <t>ebba7c2d-f72f-4fe1-aba4-31dad5655928</t>
  </si>
  <si>
    <t>VISTA/24-25/11/00021</t>
  </si>
  <si>
    <t>ebbcc755-8a17-4464-a82a-8a56f825cac7</t>
  </si>
  <si>
    <t>VISTA/23-24/01/00026</t>
  </si>
  <si>
    <t>ebbd955c-dbb0-4fb3-823c-d987afdecaf1</t>
  </si>
  <si>
    <t>VISTA/24-25/02/00077</t>
  </si>
  <si>
    <t>ebc0ee6e-69d7-4eb1-a8c9-09590cde6e77</t>
  </si>
  <si>
    <t>VISTA/25-26/07/00175</t>
  </si>
  <si>
    <t>ebc778e5-0336-4ac0-8033-eabe17cbac47</t>
  </si>
  <si>
    <t>VISTA/24-25/07/00111</t>
  </si>
  <si>
    <t>ec09dbfa-ccfa-411d-943a-77cab4dac7f2</t>
  </si>
  <si>
    <t>VISTA/23-24/09/00103</t>
  </si>
  <si>
    <t>ec0c3ac6-82b2-4220-8ea6-1b10561f2028</t>
  </si>
  <si>
    <t>VISTA/24-25/04/00093</t>
  </si>
  <si>
    <t>ec1ae1b2-ccee-4ce5-9ca6-ac7a5af444e8</t>
  </si>
  <si>
    <t>VISTA/24-25/02/00100</t>
  </si>
  <si>
    <t>ec1e8c3f-a176-4829-b075-7cc1505c0c55</t>
  </si>
  <si>
    <t>VISTA/23-24/09/00053</t>
  </si>
  <si>
    <t>ec35416c-a2a4-462b-a1da-3593eeffed9b</t>
  </si>
  <si>
    <t>VISTA/24-25/05/00112</t>
  </si>
  <si>
    <t>ec39c710-5b19-4598-a01b-458b6484e8ff</t>
  </si>
  <si>
    <t>VISTA/23-24/04/00002</t>
  </si>
  <si>
    <t>ec48c54e-687f-4ae1-8d72-564b514f96ed</t>
  </si>
  <si>
    <t>VISTA/25-26/07/00006</t>
  </si>
  <si>
    <t>ec5e39ac-1842-42e3-8180-3b5b9cc74a3f</t>
  </si>
  <si>
    <t>VISTA/23-24/09/00115</t>
  </si>
  <si>
    <t>ec6446e4-4e15-4e33-8f26-c11a8703953e</t>
  </si>
  <si>
    <t>VISTA/24-25/05/00081</t>
  </si>
  <si>
    <t>ec734f43-95b3-497f-9f50-a6e8bf3e07e7</t>
  </si>
  <si>
    <t>VISTA/24-25/05/00127</t>
  </si>
  <si>
    <t>ec89fd57-8631-42eb-b19c-f316ae4c36a4</t>
  </si>
  <si>
    <t>VISTA/24-25/07/00169</t>
  </si>
  <si>
    <t>ec914777-9f18-4108-8952-995b3aa4a021</t>
  </si>
  <si>
    <t>VISTA/25-26/06/00053</t>
  </si>
  <si>
    <t>eca9bdbd-1c8a-46bd-869f-f6002b90ebdb</t>
  </si>
  <si>
    <t>VISTA/24-25/12/00073</t>
  </si>
  <si>
    <t>ecb1a5b1-988e-4eaf-9e9e-5a7ce0aa7a57</t>
  </si>
  <si>
    <t>VISTA/25-26/11/00109</t>
  </si>
  <si>
    <t>ecb1df58-1257-48b2-a70a-ae7d366a320e</t>
  </si>
  <si>
    <t>VISTA/25-26/05/00158</t>
  </si>
  <si>
    <t>ecb8da35-a670-4c9c-8bab-9a71f0cbf92c</t>
  </si>
  <si>
    <t>VISTA/23-24/12/00050</t>
  </si>
  <si>
    <t>ecbd6080-f77b-4c88-9551-58b19c872014</t>
  </si>
  <si>
    <t>VISTA/23-24/04/00094</t>
  </si>
  <si>
    <t>ecbe97a4-adb6-466f-b95c-e9934568a805</t>
  </si>
  <si>
    <t>VISTA/24-25/12/00040</t>
  </si>
  <si>
    <t>ecbf0b8f-4313-4fe5-8934-88f1ac194ad8</t>
  </si>
  <si>
    <t>VISTA/25-26/02/00067</t>
  </si>
  <si>
    <t>ecd5c7b0-f741-4c86-a63a-3f71b9f40aa7</t>
  </si>
  <si>
    <t>VISTA/24-25/04/00001</t>
  </si>
  <si>
    <t>ecdf626e-473e-474f-86a6-c6f55b90f727</t>
  </si>
  <si>
    <t>VISTA/25-26/01/00156</t>
  </si>
  <si>
    <t>ece0c61f-5423-4c8e-b18f-2e2d12de3c12</t>
  </si>
  <si>
    <t>VISTA/23-24/02/00126</t>
  </si>
  <si>
    <t>ece58240-1f35-4c7f-aba4-f1ce88871919</t>
  </si>
  <si>
    <t>VISTA/24-25/08/00078</t>
  </si>
  <si>
    <t>eceac61f-7687-467e-8326-ecb4805b611a</t>
  </si>
  <si>
    <t>VISTA/25-26/10/00124</t>
  </si>
  <si>
    <t>ed0b377a-bfff-4ebb-9458-8821a6fb4ab0</t>
  </si>
  <si>
    <t>VISTA/24-25/06/00076</t>
  </si>
  <si>
    <t>ed178c08-9dfe-4684-85f5-0f14eb9ce624</t>
  </si>
  <si>
    <t>VISTA/25-26/12/00033</t>
  </si>
  <si>
    <t>ed187022-f7d4-4232-94e9-4feed1a330cc</t>
  </si>
  <si>
    <t>VISTA/23-24/11/00015</t>
  </si>
  <si>
    <t>ed5b14ab-6277-4982-b539-1bc6bbb414ab</t>
  </si>
  <si>
    <t>VISTA/25-26/01/00048</t>
  </si>
  <si>
    <t>ed6d6b6d-2d5b-407c-aabf-12e795675405</t>
  </si>
  <si>
    <t>VISTA/24-25/12/00106</t>
  </si>
  <si>
    <t>ed7983ed-0d60-4ced-9182-33ba55b2fe42</t>
  </si>
  <si>
    <t>VISTA/25-26/03/00155</t>
  </si>
  <si>
    <t>ed7b651a-0a9a-4f17-846e-9a62cef24e86</t>
  </si>
  <si>
    <t>VISTA/24-25/02/00080</t>
  </si>
  <si>
    <t>ed970edf-8e86-42a9-aa07-3455ca4f06c2</t>
  </si>
  <si>
    <t>VISTA/24-25/04/00122</t>
  </si>
  <si>
    <t>eda64c39-92a0-4b29-9584-28352649741b</t>
  </si>
  <si>
    <t>8a171f42-da8a-3943-6d3d-ebb007e65f3c</t>
  </si>
  <si>
    <t>VISTA/24-25/08/00117</t>
  </si>
  <si>
    <t>86487ac8-dd1c-42b7-89d1-689e51cfa348</t>
  </si>
  <si>
    <t>eda9715d-137b-49ca-818e-3728cf436a58</t>
  </si>
  <si>
    <t>VISTA/23-24/11/00089</t>
  </si>
  <si>
    <t>edaf2772-9b27-4f4a-b993-01ced851bca9</t>
  </si>
  <si>
    <t>VISTA/24-25/05/00120</t>
  </si>
  <si>
    <t>edbc762c-3286-4a2f-b852-286e8dfd322b</t>
  </si>
  <si>
    <t>VISTA/23-24/11/00019</t>
  </si>
  <si>
    <t>edc04947-1c68-4133-adf5-f3a4bad3b950</t>
  </si>
  <si>
    <t>VISTA/25-26/04/00115</t>
  </si>
  <si>
    <t>edd6ae1a-1169-45a6-a398-3924e571e232</t>
  </si>
  <si>
    <t>VISTA/24-25/10/00077</t>
  </si>
  <si>
    <t>ede667fc-8a05-4645-bcbf-49266f8cb8e1</t>
  </si>
  <si>
    <t>VISTA/24-25/08/00013</t>
  </si>
  <si>
    <t>edf374e2-bc21-4132-b9d9-7fc7910a0962</t>
  </si>
  <si>
    <t>VISTA/25-26/05/00153</t>
  </si>
  <si>
    <t>ee011bf2-931c-431e-90d1-5b8b4437af5a</t>
  </si>
  <si>
    <t>VISTA/25-26/10/00077</t>
  </si>
  <si>
    <t>ee102c33-1585-47b2-8ad5-7168c6b6939c</t>
  </si>
  <si>
    <t>VISTA/23-24/01/00016</t>
  </si>
  <si>
    <t>ee231da7-83ec-4d76-8010-ba36df1267d7</t>
  </si>
  <si>
    <t>VISTA/24-25/10/00114</t>
  </si>
  <si>
    <t>ee36befb-db2d-4f4f-911b-ae567e8e95f1</t>
  </si>
  <si>
    <t>VISTA/25-26/10/00138</t>
  </si>
  <si>
    <t>ee3d5722-03a1-48d4-ad87-67d9bcbf5a6e</t>
  </si>
  <si>
    <t>VISTA/24-25/06/00105</t>
  </si>
  <si>
    <t>ee45a771-32ff-4d90-b200-c7a03dfabfcd</t>
  </si>
  <si>
    <t>VISTA/23-24/06/00008</t>
  </si>
  <si>
    <t>ee624a7c-d46b-4e75-a7f1-d462f230e4c9</t>
  </si>
  <si>
    <t>VISTA/25-26/08/00009</t>
  </si>
  <si>
    <t>ee693487-f5f2-44a8-b3e1-d841961f9c61</t>
  </si>
  <si>
    <t>VISTA/25-26/10/00099</t>
  </si>
  <si>
    <t>ee73b611-a8f3-4d35-8f14-4bf0d7757229</t>
  </si>
  <si>
    <t>VISTA/24-25/06/00039</t>
  </si>
  <si>
    <t>ee9dc522-1e17-4682-8ab4-76e560744bb1</t>
  </si>
  <si>
    <t>VISTA/23-24/10/00074</t>
  </si>
  <si>
    <t>ee9dcb16-635d-4300-b377-810c90f7ecb0</t>
  </si>
  <si>
    <t>VISTA/24-25/12/00157</t>
  </si>
  <si>
    <t>eea2b411-6d9b-42bf-a1e7-ad3a1ccbad51</t>
  </si>
  <si>
    <t>VISTA/23-24/03/00112</t>
  </si>
  <si>
    <t>eea8fb9c-49cd-4fbf-afaa-108c3b95de21</t>
  </si>
  <si>
    <t>VISTA/25-26/08/00157</t>
  </si>
  <si>
    <t>eeab3f3e-dbe2-4f1a-8b05-976fc5ba42bf</t>
  </si>
  <si>
    <t>VISTA/25-26/04/00056</t>
  </si>
  <si>
    <t>eeaf13b2-0fef-4398-9cd9-13e1547aee99</t>
  </si>
  <si>
    <t>VISTA/25-26/06/00077</t>
  </si>
  <si>
    <t>562cd310-3e1b-47bd-94f6-8a209b566931</t>
  </si>
  <si>
    <t>eeb13eb0-2811-4507-9bd2-f70cba318233</t>
  </si>
  <si>
    <t>VISTA/24-25/04/00038</t>
  </si>
  <si>
    <t>eebf4d50-946a-472a-b09e-d40ddc97b00a</t>
  </si>
  <si>
    <t>VISTA/23-24/12/00052</t>
  </si>
  <si>
    <t>eec41202-eb8f-4a30-92c3-305ec717d07c</t>
  </si>
  <si>
    <t>VISTA/24-25/03/00052</t>
  </si>
  <si>
    <t>eedb997c-2fe4-4656-9050-e08be9ce9779</t>
  </si>
  <si>
    <t>VISTA/25-26/08/00203</t>
  </si>
  <si>
    <t>eedbfc45-7bff-415f-9860-92ae3ded51c1</t>
  </si>
  <si>
    <t>VISTA/24-25/03/00088</t>
  </si>
  <si>
    <t>eefa811e-fe3c-47aa-83cb-bd25b8fa7782</t>
  </si>
  <si>
    <t>VISTA/24-25/08/00076</t>
  </si>
  <si>
    <t>eefc5bc4-bdbf-4333-8cfa-2e7c51bfd0c1</t>
  </si>
  <si>
    <t>VISTA/23-24/06/00035</t>
  </si>
  <si>
    <t>eefce536-ace3-49f5-b2a3-ab4a1cdf88f2</t>
  </si>
  <si>
    <t>VISTA/24-25/01/00069</t>
  </si>
  <si>
    <t>ef001a4d-3aa4-48fe-8a86-1b4e4deb3d75</t>
  </si>
  <si>
    <t>VISTA/25-26/01/00153</t>
  </si>
  <si>
    <t>ef2d0fbc-85b6-4126-9005-b89779886acb</t>
  </si>
  <si>
    <t>VISTA/23-24/06/00066</t>
  </si>
  <si>
    <t>ef4017cc-e7ab-4399-8c8c-91ddb1aa5b6f</t>
  </si>
  <si>
    <t>VISTA/25-26/06/00100</t>
  </si>
  <si>
    <t>ef42724f-da9f-48b1-bd6d-912ebae61856</t>
  </si>
  <si>
    <t>VISTA/25-26/08/00199</t>
  </si>
  <si>
    <t>ef4e02df-1c6d-44ba-aa33-5296f2dfb898</t>
  </si>
  <si>
    <t>VISTA/24-25/02/00074</t>
  </si>
  <si>
    <t>ef4e16e6-b34d-41f2-82cc-38b0c92e9ded</t>
  </si>
  <si>
    <t>VISTA/25-26/12/00028</t>
  </si>
  <si>
    <t>ef604fb6-71eb-4fe1-9169-944dd9ce1783</t>
  </si>
  <si>
    <t>VISTA/24-25/03/00133</t>
  </si>
  <si>
    <t>ef658e60-b056-4390-8206-4e7b6f73774a</t>
  </si>
  <si>
    <t>VISTA/24-25/12/00058</t>
  </si>
  <si>
    <t>ef6d447e-3616-4231-8e3a-2157f8628bfe</t>
  </si>
  <si>
    <t>VISTA/24-25/04/00042</t>
  </si>
  <si>
    <t>ef71a9df-12e1-491a-b040-d06e4d914cb0</t>
  </si>
  <si>
    <t>VISTA/25-26/04/00063</t>
  </si>
  <si>
    <t>ef7eacb5-025e-4306-94dc-380149d52f2a</t>
  </si>
  <si>
    <t>VISTA/24-25/05/00162</t>
  </si>
  <si>
    <t>ef8c24c7-3496-45a2-9ce7-07886f686629</t>
  </si>
  <si>
    <t>VISTA/25-26/06/00127</t>
  </si>
  <si>
    <t>ef922dba-0290-436d-9014-528713c0f48e</t>
  </si>
  <si>
    <t>VISTA/24-25/07/00051</t>
  </si>
  <si>
    <t>ef924e45-1fa6-4760-99da-f196a1ea034c</t>
  </si>
  <si>
    <t>VISTA/23-24/06/00095</t>
  </si>
  <si>
    <t>efa39a75-3683-46b4-8234-b95c999618ac</t>
  </si>
  <si>
    <t>VISTA/25-26/12/00071</t>
  </si>
  <si>
    <t>efafce22-ad40-4003-908e-9be50aa79afb</t>
  </si>
  <si>
    <t>VISTA/24-25/12/00141</t>
  </si>
  <si>
    <t>efb8be73-8955-40aa-82f4-8faa5c0927f0</t>
  </si>
  <si>
    <t>VISTA/25-26/01/00129</t>
  </si>
  <si>
    <t>efc00159-0a50-44f4-b2d9-6160ac3f6c51</t>
  </si>
  <si>
    <t>VISTA/25-26/12/00114</t>
  </si>
  <si>
    <t>efcaf025-8218-40d4-932c-3341697e3a13</t>
  </si>
  <si>
    <t>VISTA/25-26/12/00135</t>
  </si>
  <si>
    <t>efdb1c04-e236-4f22-b808-3022b5025716</t>
  </si>
  <si>
    <t>VISTA/25-26/06/00089</t>
  </si>
  <si>
    <t>f01056b3-b413-40e8-878a-a3f245b203ad</t>
  </si>
  <si>
    <t>VISTA/25-26/04/00175</t>
  </si>
  <si>
    <t>f0131453-4665-4e49-be5e-3a0880279762</t>
  </si>
  <si>
    <t>VISTA/23-24/03/00005</t>
  </si>
  <si>
    <t>f01ba311-cd05-4f99-98ad-3112bb5da131</t>
  </si>
  <si>
    <t>VISTA/23-24/08/00044</t>
  </si>
  <si>
    <t>f01bc4bf-2ec8-42ec-ac9b-dffe321acb82</t>
  </si>
  <si>
    <t>VISTA/25-26/09/00149</t>
  </si>
  <si>
    <t>f02a7344-4d3e-4f80-bae3-cd1947845d52</t>
  </si>
  <si>
    <t>VISTA/24-25/09/00135</t>
  </si>
  <si>
    <t>f03d1e16-49cd-4c7d-9e8d-5074b8740cda</t>
  </si>
  <si>
    <t>VISTA/23-24/09/00056</t>
  </si>
  <si>
    <t>f03e4356-61c9-4cc5-ad43-913b09736d3c</t>
  </si>
  <si>
    <t>617983c2-caec-9606-9cc4-d947ce911ac1</t>
  </si>
  <si>
    <t>VISTA/23-24/05/00060</t>
  </si>
  <si>
    <t>0ba96026-b84c-43fd-b6a2-4f7838410965</t>
  </si>
  <si>
    <t>f0451559-9eda-4674-9c72-101e1fe5efad</t>
  </si>
  <si>
    <t>VISTA/23-24/01/00036</t>
  </si>
  <si>
    <t>f055a7b5-7906-4c2a-9af8-578795571eeb</t>
  </si>
  <si>
    <t>VISTA/23-24/04/00116</t>
  </si>
  <si>
    <t>f0674abb-8e3c-4441-92eb-e075f57f0f0b</t>
  </si>
  <si>
    <t>929ba837-271f-6434-c5bd-b4d03678ebf5</t>
  </si>
  <si>
    <t>VISTA/24-25/06/00138</t>
  </si>
  <si>
    <t>1c8ee0ef-db6b-43b1-a9e9-234d5a3b93ca</t>
  </si>
  <si>
    <t>f06d9e04-b7ee-49f3-bb5b-ef5aef18b556</t>
  </si>
  <si>
    <t>VISTA/23-24/08/00024</t>
  </si>
  <si>
    <t>df2d9d44-67f4-4ba5-b0aa-981e00dd8d22</t>
  </si>
  <si>
    <t>f07505cc-4453-4e24-9030-7c0c1092b7ef</t>
  </si>
  <si>
    <t>VISTA/23-24/06/00117</t>
  </si>
  <si>
    <t>f0760be9-c333-4c52-b578-999e5556b4af</t>
  </si>
  <si>
    <t>VISTA/23-24/07/00026</t>
  </si>
  <si>
    <t>f07772c1-2a5d-4e7e-82b6-e21632e131e4</t>
  </si>
  <si>
    <t>VISTA/23-24/04/00009</t>
  </si>
  <si>
    <t>f07e047a-2a31-4c79-9f74-320341b42298</t>
  </si>
  <si>
    <t>VISTA/25-26/08/00168</t>
  </si>
  <si>
    <t>f08828d7-c4e6-407d-b2d6-f9078ec0cef9</t>
  </si>
  <si>
    <t>VISTA/25-26/08/00108</t>
  </si>
  <si>
    <t>f09a4f97-ddcb-4ea5-b4f9-a538b6bf620a</t>
  </si>
  <si>
    <t>VISTA/24-25/03/00010</t>
  </si>
  <si>
    <t>f09b178e-698b-4a61-8a76-85d984530cf0</t>
  </si>
  <si>
    <t>VISTA/25-26/12/00083</t>
  </si>
  <si>
    <t>f09ebf75-cbba-451b-ab26-95c0854e4454</t>
  </si>
  <si>
    <t>VISTA/23-24/11/00032</t>
  </si>
  <si>
    <t>f0bb9460-1cd8-46b2-b373-52504cf4fe7e</t>
  </si>
  <si>
    <t>VISTA/23-24/05/00047</t>
  </si>
  <si>
    <t>f0c0c0bd-5847-4934-8ec3-489686bb8e37</t>
  </si>
  <si>
    <t>VISTA/23-24/09/00025</t>
  </si>
  <si>
    <t>f0c3de58-5160-4ea9-a66f-c22f2a43baed</t>
  </si>
  <si>
    <t>VISTA/24-25/05/00165</t>
  </si>
  <si>
    <t>f0cf65de-2362-4140-85f0-d92e662129d8</t>
  </si>
  <si>
    <t>VISTA/23-24/10/00129</t>
  </si>
  <si>
    <t>f0d2adb0-62d8-4f91-8ed7-94a225f74ed2</t>
  </si>
  <si>
    <t>VISTA/25-26/01/00123</t>
  </si>
  <si>
    <t>f0dc2783-a54d-4b0b-9b24-c186874b11b8</t>
  </si>
  <si>
    <t>VISTA/25-26/12/00059</t>
  </si>
  <si>
    <t>f0e7b7f0-43d3-42cf-a9ed-8f6f52b1871c</t>
  </si>
  <si>
    <t>VISTA/24-25/02/00062</t>
  </si>
  <si>
    <t>f0f9249a-0ef5-48ff-b93d-5fb99f318897</t>
  </si>
  <si>
    <t>VISTA/25-26/07/00177</t>
  </si>
  <si>
    <t>f0fa1247-ea96-4626-a9e4-2cffff743746</t>
  </si>
  <si>
    <t>VISTA/24-25/08/00165</t>
  </si>
  <si>
    <t>f0fefe5a-5e8f-43e1-8f87-126c95dbb358</t>
  </si>
  <si>
    <t>VISTA/23-24/07/00115</t>
  </si>
  <si>
    <t>f1067e17-f4d0-4396-94c9-acf0e761eb33</t>
  </si>
  <si>
    <t>VISTA/25-26/01/00015</t>
  </si>
  <si>
    <t>f10b7a27-e98a-4d0d-ba1e-71133c9a8c18</t>
  </si>
  <si>
    <t>VISTA/24-25/03/00026</t>
  </si>
  <si>
    <t>f127f3c0-2653-4808-9d12-81f8a6628367</t>
  </si>
  <si>
    <t>VISTA/23-24/11/00130</t>
  </si>
  <si>
    <t>f12cb551-6ecc-4b82-b9da-925afee0b25d</t>
  </si>
  <si>
    <t>VISTA/24-25/07/00156</t>
  </si>
  <si>
    <t>f1324122-f065-41af-a812-4be0a1efad59</t>
  </si>
  <si>
    <t>VISTA/24-25/08/00001</t>
  </si>
  <si>
    <t>f133b2aa-f072-41c6-b3b1-eafca8024054</t>
  </si>
  <si>
    <t>VISTA/24-25/04/00049</t>
  </si>
  <si>
    <t>72d8dd8f-6a7e-4de5-a46c-ed0f808c288f</t>
  </si>
  <si>
    <t>f134cfef-741d-4ffa-bd2f-b4cd74d63fa2</t>
  </si>
  <si>
    <t>VISTA/25-26/07/00085</t>
  </si>
  <si>
    <t>f135e837-7ec2-4e78-95f9-33f39c2ad082</t>
  </si>
  <si>
    <t>VISTA/24-25/03/00047</t>
  </si>
  <si>
    <t>f14e296a-5ba0-408f-9d56-724611e25edb</t>
  </si>
  <si>
    <t>VISTA/24-25/06/00088</t>
  </si>
  <si>
    <t>f152fde2-0da7-4d57-8e47-d63708cab3e6</t>
  </si>
  <si>
    <t>VISTA/25-26/10/00144</t>
  </si>
  <si>
    <t>f16c146b-4618-4bfd-95b3-755e166f2fa7</t>
  </si>
  <si>
    <t>VISTA/23-24/06/00107</t>
  </si>
  <si>
    <t>f1715af5-437f-4028-958b-203d52b5b3eb</t>
  </si>
  <si>
    <t>VISTA/24-25/11/00109</t>
  </si>
  <si>
    <t>f1758f5a-fe05-4ec5-9fe1-3355167289d4</t>
  </si>
  <si>
    <t>VISTA/24-25/04/00005</t>
  </si>
  <si>
    <t>f17d5412-cf8f-4532-90bc-1fa594d57b65</t>
  </si>
  <si>
    <t>VISTA/25-26/12/00125</t>
  </si>
  <si>
    <t>f1813fdd-c995-4dc6-b8ef-fe00046d8bc0</t>
  </si>
  <si>
    <t>VISTA/23-24/04/00059</t>
  </si>
  <si>
    <t>f18fa818-ead4-4ca2-8937-a158808b6ef5</t>
  </si>
  <si>
    <t>VISTA/23-24/02/00043</t>
  </si>
  <si>
    <t>f1908a7c-8888-4cac-b064-d7e450c66d56</t>
  </si>
  <si>
    <t>VISTA/25-26/06/00092</t>
  </si>
  <si>
    <t>f1a2557c-a1c7-4b26-92af-74edcf49375d</t>
  </si>
  <si>
    <t>VISTA/24-25/04/00156</t>
  </si>
  <si>
    <t>f1af73d6-ba0c-45e6-b2b5-a60596dcfa80</t>
  </si>
  <si>
    <t>VISTA/24-25/06/00057</t>
  </si>
  <si>
    <t>f1b59871-cdf4-4931-9913-8752cc9ab7d2</t>
  </si>
  <si>
    <t>VISTA/25-26/03/00078</t>
  </si>
  <si>
    <t>f1bd937f-2eb4-4810-8c66-a25a8ad4cc10</t>
  </si>
  <si>
    <t>VISTA/23-24/11/00022</t>
  </si>
  <si>
    <t>f1bfa389-209e-4d1c-8c1b-39eeac4383f0</t>
  </si>
  <si>
    <t>VISTA/24-25/12/00085</t>
  </si>
  <si>
    <t>f1d2adbf-1120-42eb-9513-3ba2fd781e17</t>
  </si>
  <si>
    <t>VISTA/24-25/03/00018</t>
  </si>
  <si>
    <t>f1d77650-6a48-4647-b98e-6ba471c815af</t>
  </si>
  <si>
    <t>VISTA/23-24/08/00114</t>
  </si>
  <si>
    <t>f1d9725c-22bf-4da9-adfa-2a33b9546de7</t>
  </si>
  <si>
    <t>VISTA/25-26/04/00090</t>
  </si>
  <si>
    <t>f1dee6bb-a8d4-46da-9eb6-c7d6bf66b1c7</t>
  </si>
  <si>
    <t>VISTA/23-24/05/00113</t>
  </si>
  <si>
    <t>f1fc01aa-dbca-41cc-96f0-7916640e23e7</t>
  </si>
  <si>
    <t>VISTA/23-24/08/00137</t>
  </si>
  <si>
    <t>f2035618-aaaa-4949-a549-8b601dcd565b</t>
  </si>
  <si>
    <t>VISTA/25-26/10/00175</t>
  </si>
  <si>
    <t>f213d5e2-c201-4713-88bc-9c2d79f357f6</t>
  </si>
  <si>
    <t>VISTA/25-26/04/00076</t>
  </si>
  <si>
    <t>f2189300-37e9-438a-8cb1-3fd9818a5cca</t>
  </si>
  <si>
    <t>VISTA/25-26/03/00011</t>
  </si>
  <si>
    <t>f2220296-e5e1-48e1-8df3-b560f1455dbe</t>
  </si>
  <si>
    <t>VISTA/25-26/02/00024</t>
  </si>
  <si>
    <t>f244e857-7a49-48ce-9289-707cf1538fc0</t>
  </si>
  <si>
    <t>VISTA/24-25/08/00104</t>
  </si>
  <si>
    <t>f264fa68-9ca0-4991-967b-74e346e4126e</t>
  </si>
  <si>
    <t>VISTA/23-24/08/00062</t>
  </si>
  <si>
    <t>f270f65e-dfc3-4cb3-8301-f21dee5b809a</t>
  </si>
  <si>
    <t>VISTA/25-26/01/00031</t>
  </si>
  <si>
    <t>f27ae8c4-224c-420e-b09c-9da0e7bbcb01</t>
  </si>
  <si>
    <t>VISTA/24-25/11/00112</t>
  </si>
  <si>
    <t>f2812aff-cf92-466e-8fd6-3c0e3e46fe1b</t>
  </si>
  <si>
    <t>VISTA/25-26/01/00108</t>
  </si>
  <si>
    <t>f286389f-35d2-4536-bd4b-f67b48e06710</t>
  </si>
  <si>
    <t>VISTA/24-25/05/00021</t>
  </si>
  <si>
    <t>f288f479-1dae-423f-981f-a18368cf2310</t>
  </si>
  <si>
    <t>VISTA/24-25/10/00051</t>
  </si>
  <si>
    <t>f28cb816-092f-4412-9b87-901645fed111</t>
  </si>
  <si>
    <t>VISTA/24-25/12/00028</t>
  </si>
  <si>
    <t>f2907e8d-ef31-4972-9a09-ed97abdbc298</t>
  </si>
  <si>
    <t>VISTA/23-24/11/00129</t>
  </si>
  <si>
    <t>f2999ad4-5b7b-4b59-8f56-9b3c39a01df8</t>
  </si>
  <si>
    <t>VISTA/23-24/10/00099</t>
  </si>
  <si>
    <t>f29c7749-e836-487c-945d-9125ce251a78</t>
  </si>
  <si>
    <t>VISTA/23-24/09/00123</t>
  </si>
  <si>
    <t>f2ca3d4b-fec8-40f8-b69e-f712ee8059d2</t>
  </si>
  <si>
    <t>VISTA/24-25/06/00017</t>
  </si>
  <si>
    <t>f2cc245b-50f0-402f-803c-76afc2fbca9b</t>
  </si>
  <si>
    <t>VISTA/24-25/07/00045</t>
  </si>
  <si>
    <t>f2dacedc-9379-4c1b-9416-f7459da417b6</t>
  </si>
  <si>
    <t>VISTA/24-25/11/00151</t>
  </si>
  <si>
    <t>f2f852b1-8cf3-40ba-8885-88c41bfe2cea</t>
  </si>
  <si>
    <t>VISTA/24-25/06/00011</t>
  </si>
  <si>
    <t>f2f8d3a0-7a8b-4d04-829c-ba00010e70e0</t>
  </si>
  <si>
    <t>VISTA/25-26/09/00049</t>
  </si>
  <si>
    <t>f30a0bf3-a224-4232-987a-11e7c6b24bf8</t>
  </si>
  <si>
    <t>VISTA/23-24/11/00127</t>
  </si>
  <si>
    <t>f3115af0-3185-45e4-a3af-d1d7e546a9b8</t>
  </si>
  <si>
    <t>VISTA/24-25/04/00095</t>
  </si>
  <si>
    <t>f31f7e70-2b07-4988-9cea-a47e4494c0df</t>
  </si>
  <si>
    <t>VISTA/23-24/03/00125</t>
  </si>
  <si>
    <t>f3318780-3b0e-4e2c-a946-cd8372ec5e24</t>
  </si>
  <si>
    <t>VISTA/25-26/11/00121</t>
  </si>
  <si>
    <t>f33529db-ea1e-4043-9c1f-524534b9d249</t>
  </si>
  <si>
    <t>VISTA/25-26/07/00178</t>
  </si>
  <si>
    <t>f33db3c8-69da-4f66-ae5e-bd9f2f41bb8d</t>
  </si>
  <si>
    <t>VISTA/25-26/11/00165</t>
  </si>
  <si>
    <t>f350c635-e61e-4c27-a5c9-0b484317ea6c</t>
  </si>
  <si>
    <t>VISTA/24-25/01/00108</t>
  </si>
  <si>
    <t>f350efa6-e86b-4099-96c9-628fd3aa2aae</t>
  </si>
  <si>
    <t>VISTA/25-26/03/00073</t>
  </si>
  <si>
    <t>f351d891-20af-4031-8864-c543fa5fa230</t>
  </si>
  <si>
    <t>VISTA/23-24/04/00013</t>
  </si>
  <si>
    <t>f353d584-7e3f-444a-a36b-35bf1324be9f</t>
  </si>
  <si>
    <t>VISTA/23-24/10/00090</t>
  </si>
  <si>
    <t>f35dbf68-afbe-4705-bea3-568d873dfe34</t>
  </si>
  <si>
    <t>VISTA/24-25/08/00003</t>
  </si>
  <si>
    <t>f36ba796-d36c-4f91-b7bc-5b839b2d289d</t>
  </si>
  <si>
    <t>VISTA/24-25/04/00053</t>
  </si>
  <si>
    <t>f389600e-403c-4f67-8a5f-cd3950f418bd</t>
  </si>
  <si>
    <t>VISTA/24-25/01/00041</t>
  </si>
  <si>
    <t>f39a15fc-f341-492b-ad07-a04ae282a1bb</t>
  </si>
  <si>
    <t>VISTA/24-25/03/00005</t>
  </si>
  <si>
    <t>f39f0cd1-2884-4db9-8f8c-735f582e0ea9</t>
  </si>
  <si>
    <t>VISTA/23-24/01/00084</t>
  </si>
  <si>
    <t>f3a6c82a-6296-4f42-b8a9-6ed5f2fa33ad</t>
  </si>
  <si>
    <t>VISTA/24-25/09/00148</t>
  </si>
  <si>
    <t>f3a9a979-2b10-48c8-8c7c-3d0a3e5e6572</t>
  </si>
  <si>
    <t>VISTA/25-26/06/00170</t>
  </si>
  <si>
    <t>f3ae465f-563d-46cf-96c4-c110c729a363</t>
  </si>
  <si>
    <t>VISTA/23-24/03/00074</t>
  </si>
  <si>
    <t>f3b67d1a-8db7-4bdc-b5dd-d4b291401486</t>
  </si>
  <si>
    <t>VISTA/23-24/01/00121</t>
  </si>
  <si>
    <t>f3b94395-44f3-474d-a9c2-c841285857d4</t>
  </si>
  <si>
    <t>VISTA/23-24/03/00004</t>
  </si>
  <si>
    <t>f3bfb08d-f58b-4db2-ba98-c0b53223f4b6</t>
  </si>
  <si>
    <t>VISTA/23-24/08/00128</t>
  </si>
  <si>
    <t>f3c25c9a-4729-442a-ae98-4b2d8dbfd30f</t>
  </si>
  <si>
    <t>VISTA/23-24/06/00079</t>
  </si>
  <si>
    <t>f3c487ed-c94f-4156-b2a0-ca0c0580369c</t>
  </si>
  <si>
    <t>VISTA/24-25/09/00143</t>
  </si>
  <si>
    <t>f3c72d1f-91c2-4aea-86b1-f2e401f6fde9</t>
  </si>
  <si>
    <t>VISTA/25-26/09/00108</t>
  </si>
  <si>
    <t>f3d3df62-be06-4ccb-90f7-9fa0687d1e81</t>
  </si>
  <si>
    <t>VISTA/25-26/07/00161</t>
  </si>
  <si>
    <t>f3e1e8ea-22db-4996-acbe-49eaf9061f8f</t>
  </si>
  <si>
    <t>VISTA/23-24/12/00046</t>
  </si>
  <si>
    <t>f3f9db4c-f563-43ea-8376-e2058e3875ac</t>
  </si>
  <si>
    <t>VISTA/25-26/01/00131</t>
  </si>
  <si>
    <t>f3fcddfc-a286-4104-bc72-cae47ab2026b</t>
  </si>
  <si>
    <t>VISTA/25-26/05/00151</t>
  </si>
  <si>
    <t>f429a54d-5660-41ea-ac1e-0eefbe0d3bc3</t>
  </si>
  <si>
    <t>VISTA/24-25/05/00125</t>
  </si>
  <si>
    <t>f42b8f4c-01be-4519-aa19-b329162e8da4</t>
  </si>
  <si>
    <t>VISTA/24-25/05/00134</t>
  </si>
  <si>
    <t>f42c3f9a-99b7-4285-a39e-fcef741a7082</t>
  </si>
  <si>
    <t>VISTA/25-26/07/00087</t>
  </si>
  <si>
    <t>f42f210a-76d9-4dd2-a848-59f739e35c54</t>
  </si>
  <si>
    <t>VISTA/25-26/08/00089</t>
  </si>
  <si>
    <t>f433d750-d707-42d1-aa47-db0578876e79</t>
  </si>
  <si>
    <t>VISTA/24-25/05/00034</t>
  </si>
  <si>
    <t>f43bcc13-fab6-484c-aa8e-c25667a4a39b</t>
  </si>
  <si>
    <t>VISTA/23-24/09/00007</t>
  </si>
  <si>
    <t>f440d606-465d-4473-a09f-d69d5a49bb61</t>
  </si>
  <si>
    <t>VISTA/25-26/10/00162</t>
  </si>
  <si>
    <t>f44ad365-04ce-4b3f-89d2-c9e86bfb5f3d</t>
  </si>
  <si>
    <t>VISTA/24-25/01/00072</t>
  </si>
  <si>
    <t>f4501878-41fd-4d5d-bc7b-88208ca90c97</t>
  </si>
  <si>
    <t>VISTA/23-24/07/00077</t>
  </si>
  <si>
    <t>f451ad9d-6f1a-4eb2-b507-f797ef70baf3</t>
  </si>
  <si>
    <t>VISTA/25-26/03/00132</t>
  </si>
  <si>
    <t>f45654a2-5e6d-4cbb-9f6d-4d311e244d6d</t>
  </si>
  <si>
    <t>VISTA/24-25/06/00150</t>
  </si>
  <si>
    <t>f46388ee-f1b5-4909-8bab-1a20ae8a4778</t>
  </si>
  <si>
    <t>VISTA/23-24/02/00099</t>
  </si>
  <si>
    <t>f471106b-dfe1-4a3f-a378-aea3eb070b86</t>
  </si>
  <si>
    <t>VISTA/25-26/03/00037</t>
  </si>
  <si>
    <t>f4862c96-e84a-463a-9683-6adc4b3e25ac</t>
  </si>
  <si>
    <t>VISTA/25-26/02/00049</t>
  </si>
  <si>
    <t>f4957864-9463-433c-88a7-88d3502651f2</t>
  </si>
  <si>
    <t>VISTA/24-25/09/00010</t>
  </si>
  <si>
    <t>f49e3fb3-6dc6-4ad1-8060-2616589d4503</t>
  </si>
  <si>
    <t>VISTA/25-26/09/00126</t>
  </si>
  <si>
    <t>f4a697bf-51d1-4f32-84d6-04b86423962b</t>
  </si>
  <si>
    <t>VISTA/25-26/03/00120</t>
  </si>
  <si>
    <t>f4b20007-1a20-4467-bbd5-af9c89023666</t>
  </si>
  <si>
    <t>VISTA/23-24/09/00014</t>
  </si>
  <si>
    <t>f4bf3878-d3ba-4097-84c7-65973b2b1d4e</t>
  </si>
  <si>
    <t>VISTA/25-26/12/00090</t>
  </si>
  <si>
    <t>f4d1bbd9-c1b0-4ed3-9f78-f90e862bae3f</t>
  </si>
  <si>
    <t>VISTA/23-24/12/00123</t>
  </si>
  <si>
    <t>f4d30f6b-8210-4625-a866-7a8c0d42a174</t>
  </si>
  <si>
    <t>VISTA/24-25/10/00104</t>
  </si>
  <si>
    <t>f4d45508-4103-492d-a4a4-ee9e3ff17ce4</t>
  </si>
  <si>
    <t>VISTA/25-26/06/00035</t>
  </si>
  <si>
    <t>f4d4c7ef-75c3-4059-abca-e6ad5cabb397</t>
  </si>
  <si>
    <t>VISTA/23-24/01/00089</t>
  </si>
  <si>
    <t>f4d8da0b-d08e-4edc-9f0c-5fb089cc1bc0</t>
  </si>
  <si>
    <t>VISTA/25-26/01/00075</t>
  </si>
  <si>
    <t>f4e4f795-5986-4567-8fe9-48599382b00e</t>
  </si>
  <si>
    <t>VISTA/23-24/10/00111</t>
  </si>
  <si>
    <t>f507268d-16de-438c-acb6-385395a89580</t>
  </si>
  <si>
    <t>VISTA/25-26/11/00078</t>
  </si>
  <si>
    <t>f5091502-3db6-4449-8691-7d1b670711ae</t>
  </si>
  <si>
    <t>VISTA/23-24/07/00098</t>
  </si>
  <si>
    <t>f535c1c1-c86f-4c5c-84c1-8a3b501729a5</t>
  </si>
  <si>
    <t>VISTA/24-25/05/00023</t>
  </si>
  <si>
    <t>f53731a0-7409-43ed-9c60-621bd9634379</t>
  </si>
  <si>
    <t>VISTA/25-26/07/00070</t>
  </si>
  <si>
    <t>f53d0a73-3899-48e1-9394-948783447341</t>
  </si>
  <si>
    <t>VISTA/23-24/05/00116</t>
  </si>
  <si>
    <t>f5601d4e-ab3f-46c0-a263-710e3aa92f60</t>
  </si>
  <si>
    <t>VISTA/25-26/12/00053</t>
  </si>
  <si>
    <t>f5611191-8951-4596-96d4-dc62e6647f99</t>
  </si>
  <si>
    <t>VISTA/24-25/10/00109</t>
  </si>
  <si>
    <t>f56d11ad-6026-475f-8295-c938606c3d77</t>
  </si>
  <si>
    <t>VISTA/24-25/04/00161</t>
  </si>
  <si>
    <t>f5751a12-1178-48a8-a1d5-a8dfcc2790ca</t>
  </si>
  <si>
    <t>VISTA/24-25/07/00063</t>
  </si>
  <si>
    <t>f5845619-f47a-47f8-9e31-12f2cdd0d5e0</t>
  </si>
  <si>
    <t>VISTA/23-24/02/00090</t>
  </si>
  <si>
    <t>f59113aa-8738-4feb-a58a-742ab840b1d5</t>
  </si>
  <si>
    <t>VISTA/25-26/05/00027</t>
  </si>
  <si>
    <t>f59b806f-28ab-4f93-890b-a34a0f777dc9</t>
  </si>
  <si>
    <t>VISTA/23-24/12/00115</t>
  </si>
  <si>
    <t>f59c0c37-ac1b-4cdf-87b6-5132c0677db4</t>
  </si>
  <si>
    <t>VISTA/25-26/02/00027</t>
  </si>
  <si>
    <t>f5b076eb-b112-4a7a-963a-13a9ac017945</t>
  </si>
  <si>
    <t>VISTA/25-26/05/00133</t>
  </si>
  <si>
    <t>f5b27923-28d8-41d6-9559-f02621fdd2aa</t>
  </si>
  <si>
    <t>VISTA/25-26/01/00101</t>
  </si>
  <si>
    <t>f5b402ba-2f68-4629-8f61-36b4042ffd7d</t>
  </si>
  <si>
    <t>VISTA/23-24/11/00116</t>
  </si>
  <si>
    <t>f5bb66ca-43e5-4e7f-a535-628dc888c50c</t>
  </si>
  <si>
    <t>VISTA/24-25/12/00118</t>
  </si>
  <si>
    <t>f5bcfd76-4418-4807-a1e8-4505e0cb1f5e</t>
  </si>
  <si>
    <t>VISTA/24-25/05/00083</t>
  </si>
  <si>
    <t>f5c2f529-8be5-4733-a25b-ea90fc08f49f</t>
  </si>
  <si>
    <t>VISTA/23-24/06/00014</t>
  </si>
  <si>
    <t>f5cd8249-3cd9-4f61-8b00-0d9056c5523b</t>
  </si>
  <si>
    <t>VISTA/24-25/09/00064</t>
  </si>
  <si>
    <t>f5f6a3d6-0e00-47a3-89cf-116e28795016</t>
  </si>
  <si>
    <t>VISTA/23-24/09/00035</t>
  </si>
  <si>
    <t>f60cd75f-09fb-441e-b8e0-2c7dd404b829</t>
  </si>
  <si>
    <t>VISTA/25-26/10/00089</t>
  </si>
  <si>
    <t>f60e5a87-9c49-4251-bf8e-531177014d41</t>
  </si>
  <si>
    <t>VISTA/24-25/07/00108</t>
  </si>
  <si>
    <t>f6284abd-6252-4f2b-b014-be1a7fc49ed1</t>
  </si>
  <si>
    <t>VISTA/23-24/06/00051</t>
  </si>
  <si>
    <t>f6454731-b793-440d-acfc-dcd808853b7d</t>
  </si>
  <si>
    <t>VISTA/25-26/06/00151</t>
  </si>
  <si>
    <t>f647bee7-f8d8-450b-a817-c2994aa49ebd</t>
  </si>
  <si>
    <t>VISTA/25-26/11/00118</t>
  </si>
  <si>
    <t>f64a8633-7921-463a-9e75-a7a996758e8e</t>
  </si>
  <si>
    <t>VISTA/25-26/03/00161</t>
  </si>
  <si>
    <t>f654007b-6d95-41ac-afa1-6cc2bfe58792</t>
  </si>
  <si>
    <t>VISTA/24-25/12/00132</t>
  </si>
  <si>
    <t>f6546028-86a2-4f06-ba03-fff294078a58</t>
  </si>
  <si>
    <t>VISTA/23-24/05/00101</t>
  </si>
  <si>
    <t>f6560e06-feaf-4ba0-b586-ba943b5adc1a</t>
  </si>
  <si>
    <t>VISTA/24-25/01/00138</t>
  </si>
  <si>
    <t>f6727cf1-a9cb-4299-9f3f-34d65396ee87</t>
  </si>
  <si>
    <t>VISTA/24-25/06/00056</t>
  </si>
  <si>
    <t>f67dc631-5092-4b6c-b87c-a20b9130bf09</t>
  </si>
  <si>
    <t>VISTA/24-25/06/00013</t>
  </si>
  <si>
    <t>f68dfccb-6392-42a5-9209-3ef22b79d8d5</t>
  </si>
  <si>
    <t>VISTA/25-26/08/00013</t>
  </si>
  <si>
    <t>f697ef52-b38e-4c34-8952-cdfffef97a27</t>
  </si>
  <si>
    <t>VISTA/23-24/10/00070</t>
  </si>
  <si>
    <t>f69cfcd6-3420-4384-a940-9bb965a9d918</t>
  </si>
  <si>
    <t>VISTA/25-26/05/00163</t>
  </si>
  <si>
    <t>f6a34bf2-da41-484f-8326-4259e562469f</t>
  </si>
  <si>
    <t>VISTA/25-26/01/00172</t>
  </si>
  <si>
    <t>f6ad300f-f9e6-42a1-befa-d42470fb06a0</t>
  </si>
  <si>
    <t>VISTA/23-24/01/00103</t>
  </si>
  <si>
    <t>f6df3e1f-e706-4740-88a2-1b795c20cae7</t>
  </si>
  <si>
    <t>VISTA/24-25/06/00081</t>
  </si>
  <si>
    <t>f7164225-e0b8-4f51-b08c-3770fe092db9</t>
  </si>
  <si>
    <t>VISTA/23-24/04/00039</t>
  </si>
  <si>
    <t>f7206174-a978-484a-93f7-ba08f356b921</t>
  </si>
  <si>
    <t>VISTA/24-25/04/00151</t>
  </si>
  <si>
    <t>f737aa5d-1b8c-4635-9c50-c5377752536e</t>
  </si>
  <si>
    <t>VISTA/25-26/01/00136</t>
  </si>
  <si>
    <t>f73c098a-2e01-4e92-9e18-df75d03dae2c</t>
  </si>
  <si>
    <t>VISTA/24-25/07/00010</t>
  </si>
  <si>
    <t>f742fbaf-b330-4e5c-8071-f5d3def440f0</t>
  </si>
  <si>
    <t>VISTA/25-26/03/00149</t>
  </si>
  <si>
    <t>f744d93d-65bf-4078-b4f3-8f38be5b4d08</t>
  </si>
  <si>
    <t>VISTA/24-25/08/00141</t>
  </si>
  <si>
    <t>f749f32d-061c-4e31-86d7-418484ec9ef0</t>
  </si>
  <si>
    <t>VISTA/24-25/03/00160</t>
  </si>
  <si>
    <t>f74bb12f-57d3-48e8-9d9c-fe931ec06380</t>
  </si>
  <si>
    <t>VISTA/25-26/10/00081</t>
  </si>
  <si>
    <t>f76574ec-e2fc-4185-8412-b76d8a01a01a</t>
  </si>
  <si>
    <t>VISTA/23-24/05/00046</t>
  </si>
  <si>
    <t>f77a2abc-5072-4b62-9413-980e08b523a2</t>
  </si>
  <si>
    <t>VISTA/25-26/06/00060</t>
  </si>
  <si>
    <t>f77ee8a2-2e28-4f30-9dbb-955724da9fdc</t>
  </si>
  <si>
    <t>VISTA/24-25/12/00079</t>
  </si>
  <si>
    <t>f78e7e30-9fc5-4483-8735-ea7f11e6bdeb</t>
  </si>
  <si>
    <t>VISTA/25-26/05/00054</t>
  </si>
  <si>
    <t>f79669bf-e925-43a9-a233-3efc60707034</t>
  </si>
  <si>
    <t>VISTA/25-26/07/00140</t>
  </si>
  <si>
    <t>f7a05574-7c6a-47a2-874f-fe4e4d74dd02</t>
  </si>
  <si>
    <t>VISTA/23-24/04/00047</t>
  </si>
  <si>
    <t>f7a13735-6d41-4559-8f6c-4761ad07316e</t>
  </si>
  <si>
    <t>VISTA/23-24/04/00086</t>
  </si>
  <si>
    <t>f7a1a8ec-6a8c-4606-b84a-189792859796</t>
  </si>
  <si>
    <t>VISTA/25-26/05/00030</t>
  </si>
  <si>
    <t>f7a41301-9bdb-4132-9e6b-4556be309c21</t>
  </si>
  <si>
    <t>VISTA/23-24/02/00007</t>
  </si>
  <si>
    <t>f7b0805e-2d49-4069-82c8-3b2f9359d3ba</t>
  </si>
  <si>
    <t>8550917f-04eb-f961-9e92-97c10f626201</t>
  </si>
  <si>
    <t>VISTA/25-26/06/00095</t>
  </si>
  <si>
    <t>6cd23393-298c-495f-ae83-185c23576866</t>
  </si>
  <si>
    <t>f7c62a8d-b10d-4dab-af41-2ac7c566f1e9</t>
  </si>
  <si>
    <t>VISTA/24-25/04/00009</t>
  </si>
  <si>
    <t>f7e1e6b1-e685-4541-9f44-d948deb235bc</t>
  </si>
  <si>
    <t>VISTA/25-26/02/00063</t>
  </si>
  <si>
    <t>f7e8b236-e342-4722-939b-b221cf6288b2</t>
  </si>
  <si>
    <t>VISTA/24-25/09/00052</t>
  </si>
  <si>
    <t>f7efdada-77e2-4905-8ecd-2a3911b35d31</t>
  </si>
  <si>
    <t>VISTA/25-26/11/00116</t>
  </si>
  <si>
    <t>f7f1b448-32c1-4fcd-8872-ee94a7fc0949</t>
  </si>
  <si>
    <t>VISTA/24-25/12/00115</t>
  </si>
  <si>
    <t>f8003265-cb28-41bf-b973-396a54591de7</t>
  </si>
  <si>
    <t>VISTA/24-25/08/00108</t>
  </si>
  <si>
    <t>f802c5b5-22ae-4e19-b958-9a960cd3e832</t>
  </si>
  <si>
    <t>VISTA/24-25/05/00080</t>
  </si>
  <si>
    <t>f812be82-c0e2-45cc-9ac8-69463bfd163e</t>
  </si>
  <si>
    <t>VISTA/23-24/01/00040</t>
  </si>
  <si>
    <t>f8178e13-e149-49a2-8430-5ab36e80f228</t>
  </si>
  <si>
    <t>VISTA/25-26/03/00089</t>
  </si>
  <si>
    <t>f81be3ec-1b76-44ac-887a-9686b7bcd85e</t>
  </si>
  <si>
    <t>VISTA/23-24/06/00077</t>
  </si>
  <si>
    <t>f81fa187-f479-490a-8d8c-516db05b4e2a</t>
  </si>
  <si>
    <t>VISTA/24-25/02/00147</t>
  </si>
  <si>
    <t>f825532f-f75e-4a68-8fa5-5c23ab47f5d5</t>
  </si>
  <si>
    <t>VISTA/23-24/02/00137</t>
  </si>
  <si>
    <t>f833123e-b2fa-4969-8868-918a682c8e64</t>
  </si>
  <si>
    <t>VISTA/24-25/01/00079</t>
  </si>
  <si>
    <t>f83b3c1e-7544-4a7d-86ca-b98587549326</t>
  </si>
  <si>
    <t>VISTA/24-25/08/00084</t>
  </si>
  <si>
    <t>f83c5efe-2c17-434b-915e-c4c367347073</t>
  </si>
  <si>
    <t>VISTA/24-25/12/00133</t>
  </si>
  <si>
    <t>f847ae0e-e309-4da3-aed3-b62fbd85c4c8</t>
  </si>
  <si>
    <t>VISTA/24-25/09/00159</t>
  </si>
  <si>
    <t>f8624612-9fbf-4dd7-b22e-bd88442d9aaf</t>
  </si>
  <si>
    <t>VISTA/23-24/09/00047</t>
  </si>
  <si>
    <t>f8a04770-9f01-4ccb-892a-05c14b740342</t>
  </si>
  <si>
    <t>VISTA/25-26/04/00022</t>
  </si>
  <si>
    <t>f8a78fdf-4d49-4f8a-ac3e-fc4063cc3ea5</t>
  </si>
  <si>
    <t>VISTA/25-26/04/00164</t>
  </si>
  <si>
    <t>f8b1b412-ab06-47da-a106-4698623f1067</t>
  </si>
  <si>
    <t>VISTA/24-25/03/00132</t>
  </si>
  <si>
    <t>f8b4d0db-4852-4617-9af1-8bf0ba6dc3cd</t>
  </si>
  <si>
    <t>VISTA/25-26/12/00113</t>
  </si>
  <si>
    <t>f8d0b921-95b9-418a-ace9-5a286697d88d</t>
  </si>
  <si>
    <t>VISTA/25-26/12/00017</t>
  </si>
  <si>
    <t>f8f7ee7b-637d-4698-8e4c-add7157d7e69</t>
  </si>
  <si>
    <t>VISTA/25-26/12/00005</t>
  </si>
  <si>
    <t>f8fb890b-ba77-4492-8707-8eed87562ef7</t>
  </si>
  <si>
    <t>VISTA/25-26/03/00065</t>
  </si>
  <si>
    <t>f9131cf7-2afc-41a7-82cf-25d285121184</t>
  </si>
  <si>
    <t>VISTA/23-24/07/00104</t>
  </si>
  <si>
    <t>f91f51f6-b0aa-4802-8891-027fd784d8c1</t>
  </si>
  <si>
    <t>VISTA/25-26/05/00097</t>
  </si>
  <si>
    <t>f928bfff-effd-4290-9b43-b7705f68338b</t>
  </si>
  <si>
    <t>1bc4b026-982f-f9e0-a489-376a60455dae</t>
  </si>
  <si>
    <t>VISTA/24-25/10/00070</t>
  </si>
  <si>
    <t>e5980cb7-efa5-4b3a-aad0-aae5ad32fac6</t>
  </si>
  <si>
    <t>f92b5f25-60dc-44dd-b06f-f84a8f1331e7</t>
  </si>
  <si>
    <t>VISTA/25-26/02/00073</t>
  </si>
  <si>
    <t>f930d064-281d-4e9d-a32e-e6ed61e7f803</t>
  </si>
  <si>
    <t>VISTA/24-25/03/00066</t>
  </si>
  <si>
    <t>f93897c0-2eec-46c7-a4aa-cb5b18bc80ce</t>
  </si>
  <si>
    <t>VISTA/23-24/01/00115</t>
  </si>
  <si>
    <t>f939383c-bc4d-4206-88bb-36c699389aaf</t>
  </si>
  <si>
    <t>VISTA/24-25/09/00038</t>
  </si>
  <si>
    <t>f93c409d-8d7d-4547-bd77-3089f570b190</t>
  </si>
  <si>
    <t>VISTA/24-25/10/00030</t>
  </si>
  <si>
    <t>f94289a7-1bc7-477c-a0cd-47b3f49700b3</t>
  </si>
  <si>
    <t>VISTA/23-24/04/00093</t>
  </si>
  <si>
    <t>f94e6d2c-5706-4216-991a-b6a82d78960c</t>
  </si>
  <si>
    <t>VISTA/25-26/01/00160</t>
  </si>
  <si>
    <t>f98bd875-a444-4e9e-9109-9ea1cb128169</t>
  </si>
  <si>
    <t>VISTA/24-25/12/00050</t>
  </si>
  <si>
    <t>f99cdf28-23de-4785-96ef-d066121ffaa1</t>
  </si>
  <si>
    <t>VISTA/23-24/12/00093</t>
  </si>
  <si>
    <t>f9ad0fad-103c-4766-9cf6-7132ec1018b6</t>
  </si>
  <si>
    <t>VISTA/24-25/05/00015</t>
  </si>
  <si>
    <t>f9b10815-ba0c-4125-b054-ce1189bc2b7b</t>
  </si>
  <si>
    <t>VISTA/25-26/12/00111</t>
  </si>
  <si>
    <t>f9b49013-6326-4581-905a-840e3724d8c2</t>
  </si>
  <si>
    <t>VISTA/23-24/07/00066</t>
  </si>
  <si>
    <t>f9b55678-735f-4969-bace-49d0a5762cd5</t>
  </si>
  <si>
    <t>VISTA/25-26/08/00080</t>
  </si>
  <si>
    <t>f9bf78fa-3c15-4be3-bd34-6a4f6565f800</t>
  </si>
  <si>
    <t>VISTA/24-25/07/00029</t>
  </si>
  <si>
    <t>f9c1283e-d75e-4c03-b967-16abcb7f5942</t>
  </si>
  <si>
    <t>VISTA/24-25/10/00083</t>
  </si>
  <si>
    <t>f9c5729e-e6ef-40e3-badf-7c682af357bf</t>
  </si>
  <si>
    <t>VISTA/25-26/01/00171</t>
  </si>
  <si>
    <t>f9cba183-752e-4385-ae00-56ec27698ab9</t>
  </si>
  <si>
    <t>VISTA/25-26/11/00087</t>
  </si>
  <si>
    <t>f9e0ccf3-fb59-424c-b830-226d3ea1f653</t>
  </si>
  <si>
    <t>VISTA/25-26/12/00119</t>
  </si>
  <si>
    <t>f9e63012-61f1-419f-9d91-f79ee20277e6</t>
  </si>
  <si>
    <t>VISTA/23-24/12/00008</t>
  </si>
  <si>
    <t>f9ebd40f-baee-46fd-81bf-fe7ddc7cf369</t>
  </si>
  <si>
    <t>VISTA/23-24/08/00108</t>
  </si>
  <si>
    <t>f9f6cc5b-b0e5-415a-bf48-616e4cd3e345</t>
  </si>
  <si>
    <t>VISTA/24-25/03/00185</t>
  </si>
  <si>
    <t>fa0561e7-d706-43a6-847c-233c436a3b05</t>
  </si>
  <si>
    <t>VISTA/24-25/06/00037</t>
  </si>
  <si>
    <t>fa0a9b53-fd4a-461e-b49f-5904acab69da</t>
  </si>
  <si>
    <t>VISTA/25-26/08/00015</t>
  </si>
  <si>
    <t>fa1b556f-b44e-4484-b587-c24ef48b68bb</t>
  </si>
  <si>
    <t>VISTA/23-24/09/00003</t>
  </si>
  <si>
    <t>fa34184f-d3c7-456f-82bd-a56d0823af7c</t>
  </si>
  <si>
    <t>VISTA/25-26/12/00138</t>
  </si>
  <si>
    <t>fa3957e4-adb7-4813-8ffc-53374a525d12</t>
  </si>
  <si>
    <t>VISTA/24-25/10/00098</t>
  </si>
  <si>
    <t>fa3d0b98-889c-479f-b2de-57ab8106b0e4</t>
  </si>
  <si>
    <t>VISTA/23-24/04/00049</t>
  </si>
  <si>
    <t>fa4c6668-96d6-4cb8-a8e9-43db092b3d16</t>
  </si>
  <si>
    <t>VISTA/25-26/07/00110</t>
  </si>
  <si>
    <t>fa90937a-ec19-4a14-9739-227108561714</t>
  </si>
  <si>
    <t>VISTA/24-25/04/00096</t>
  </si>
  <si>
    <t>fa9093f2-9616-4e05-b6fc-861a6823409a</t>
  </si>
  <si>
    <t>VISTA/25-26/12/00086</t>
  </si>
  <si>
    <t>faa2967b-8f1f-4d41-90e9-e3d59abec330</t>
  </si>
  <si>
    <t>VISTA/25-26/06/00062</t>
  </si>
  <si>
    <t>fabc31ce-302c-4037-ba2e-5af85d0a91a0</t>
  </si>
  <si>
    <t>VISTA/23-24/03/00095</t>
  </si>
  <si>
    <t>fabc936f-fac2-4c2b-9380-40f3aada4db2</t>
  </si>
  <si>
    <t>VISTA/23-24/10/00104</t>
  </si>
  <si>
    <t>fac27dd4-eb02-4a4c-bc85-5a3fa210da72</t>
  </si>
  <si>
    <t>VISTA/24-25/04/00106</t>
  </si>
  <si>
    <t>facfb7ab-8c3f-4f4c-812d-fdee8e866b8d</t>
  </si>
  <si>
    <t>VISTA/24-25/02/00069</t>
  </si>
  <si>
    <t>fadec559-fb6e-4583-9a0f-2a002eb94b70</t>
  </si>
  <si>
    <t>VISTA/24-25/01/00161</t>
  </si>
  <si>
    <t>fadffb0f-70b1-4ccd-92a3-ac5e1588ac0d</t>
  </si>
  <si>
    <t>VISTA/25-26/03/00159</t>
  </si>
  <si>
    <t>faed4336-8c65-4aec-8c8e-fcef9eba5a5e</t>
  </si>
  <si>
    <t>VISTA/24-25/10/00161</t>
  </si>
  <si>
    <t>fb21cb4e-fa3d-4b5f-aab1-ee8d2c2031ca</t>
  </si>
  <si>
    <t>VISTA/25-26/10/00056</t>
  </si>
  <si>
    <t>fb28da92-5aac-4528-abf1-d82cc84fe474</t>
  </si>
  <si>
    <t>VISTA/25-26/09/00075</t>
  </si>
  <si>
    <t>fb29583c-716a-472b-8b85-65ba0b34a522</t>
  </si>
  <si>
    <t>VISTA/23-24/11/00002</t>
  </si>
  <si>
    <t>fb2a1d36-4e74-4147-bf54-499df487578f</t>
  </si>
  <si>
    <t>VISTA/24-25/06/00151</t>
  </si>
  <si>
    <t>fb332c4c-4398-45e5-8a0d-b50d1ee3b96c</t>
  </si>
  <si>
    <t>VISTA/24-25/02/00134</t>
  </si>
  <si>
    <t>fb3b91f1-15a1-4c55-8642-758e36cb52b1</t>
  </si>
  <si>
    <t>VISTA/25-26/12/00109</t>
  </si>
  <si>
    <t>fb3bb962-8876-43e0-a107-b19394395d25</t>
  </si>
  <si>
    <t>VISTA/24-25/04/00113</t>
  </si>
  <si>
    <t>fb49091e-417d-4d0d-83df-66478dc4ffe5</t>
  </si>
  <si>
    <t>VISTA/24-25/08/00062</t>
  </si>
  <si>
    <t>fb596378-ddd1-4e51-9130-c98325ce086a</t>
  </si>
  <si>
    <t>VISTA/23-24/09/00137</t>
  </si>
  <si>
    <t>fb611131-16d1-419b-9c00-87586346ed9d</t>
  </si>
  <si>
    <t>VISTA/23-24/07/00122</t>
  </si>
  <si>
    <t>fb7997ea-f483-4a4d-bf28-d9234a4e7448</t>
  </si>
  <si>
    <t>VISTA/23-24/07/00021</t>
  </si>
  <si>
    <t>fb87c38d-2278-47d6-ba97-8d820636c48b</t>
  </si>
  <si>
    <t>VISTA/25-26/03/00018</t>
  </si>
  <si>
    <t>fb94bb3f-2bfc-4c8e-b839-e2d7a7c384e7</t>
  </si>
  <si>
    <t>VISTA/24-25/01/00058</t>
  </si>
  <si>
    <t>fb994d08-9c69-48a9-9d03-9de2fb21b3c5</t>
  </si>
  <si>
    <t>VISTA/25-26/03/00119</t>
  </si>
  <si>
    <t>fb9e3775-7703-4d6a-abf5-ac2247be366d</t>
  </si>
  <si>
    <t>VISTA/23-24/05/00032</t>
  </si>
  <si>
    <t>fbb74968-b1e6-4209-a069-cf42c2350bac</t>
  </si>
  <si>
    <t>VISTA/25-26/12/00157</t>
  </si>
  <si>
    <t>fbbbce3c-40e8-48ce-aed6-53599909b268</t>
  </si>
  <si>
    <t>VISTA/25-26/12/00143</t>
  </si>
  <si>
    <t>fbcc34ea-4975-4cc8-a61b-058fe3cbbdd7</t>
  </si>
  <si>
    <t>VISTA/25-26/03/00068</t>
  </si>
  <si>
    <t>fbd024c8-531e-483c-972b-b0de4a7976d6</t>
  </si>
  <si>
    <t>VISTA/25-26/10/00004</t>
  </si>
  <si>
    <t>fbd4e308-0ec9-40f6-8198-b47c4d1025d0</t>
  </si>
  <si>
    <t>VISTA/23-24/02/00073</t>
  </si>
  <si>
    <t>fbdae38f-e9be-46c6-b283-3e0887fd0d9c</t>
  </si>
  <si>
    <t>VISTA/24-25/08/00089</t>
  </si>
  <si>
    <t>fbee7d86-d4ee-43b8-90de-441ee5380467</t>
  </si>
  <si>
    <t>VISTA/24-25/06/00034</t>
  </si>
  <si>
    <t>fc0f2dcc-f416-4510-9fc4-59cbe1fffafe</t>
  </si>
  <si>
    <t>VISTA/25-26/03/00156</t>
  </si>
  <si>
    <t>fc281436-3055-4507-b26d-0acd1d18b881</t>
  </si>
  <si>
    <t>VISTA/23-24/12/00067</t>
  </si>
  <si>
    <t>fc2e271f-7cda-480f-8a2c-8f35f2967bf8</t>
  </si>
  <si>
    <t>VISTA/25-26/02/00066</t>
  </si>
  <si>
    <t>fc308b51-6af3-4a78-b717-b59d6866a090</t>
  </si>
  <si>
    <t>VISTA/25-26/10/00115</t>
  </si>
  <si>
    <t>fc38adcb-df88-4e3b-9b01-90d32cb66e1c</t>
  </si>
  <si>
    <t>VISTA/23-24/05/00050</t>
  </si>
  <si>
    <t>fc3b6d23-e6ef-4eda-8338-e9bace5f2faa</t>
  </si>
  <si>
    <t>VISTA/25-26/09/00142</t>
  </si>
  <si>
    <t>fc451454-1d8e-4bd7-af33-165aa8683a85</t>
  </si>
  <si>
    <t>VISTA/24-25/06/00145</t>
  </si>
  <si>
    <t>fc480d03-ef18-4a6c-bdeb-015fb9865e55</t>
  </si>
  <si>
    <t>VISTA/23-24/02/00069</t>
  </si>
  <si>
    <t>fc8cebcd-abff-4859-8a7a-312a48fd686e</t>
  </si>
  <si>
    <t>VISTA/24-25/02/00107</t>
  </si>
  <si>
    <t>fc8d1bf3-84d4-4537-921f-60a7daeb04da</t>
  </si>
  <si>
    <t>VISTA/25-26/02/00103</t>
  </si>
  <si>
    <t>fc9d009f-0207-4dda-8f56-e2142452268d</t>
  </si>
  <si>
    <t>VISTA/25-26/07/00093</t>
  </si>
  <si>
    <t>fca71ffd-17ae-4e9b-ab4f-8fb7341ead5e</t>
  </si>
  <si>
    <t>VISTA/23-24/07/00135</t>
  </si>
  <si>
    <t>fcbacf24-c2ed-4e16-989a-482c3f8ce08a</t>
  </si>
  <si>
    <t>VISTA/23-24/04/00044</t>
  </si>
  <si>
    <t>fcbad5e0-0c47-4653-a105-3bd3da1490ec</t>
  </si>
  <si>
    <t>VISTA/24-25/09/00132</t>
  </si>
  <si>
    <t>fccb6272-ea5b-4901-afeb-af5453100495</t>
  </si>
  <si>
    <t>VISTA/24-25/03/00115</t>
  </si>
  <si>
    <t>fccea0cb-11b5-425f-a5e6-f2a1eb9238d5</t>
  </si>
  <si>
    <t>VISTA/23-24/11/00117</t>
  </si>
  <si>
    <t>fcf79ced-3bc4-4763-8755-095baa696b4e</t>
  </si>
  <si>
    <t>VISTA/24-25/05/00060</t>
  </si>
  <si>
    <t>fd082ba2-ec0a-4fb8-b71d-42e87f6385a9</t>
  </si>
  <si>
    <t>VISTA/24-25/10/00126</t>
  </si>
  <si>
    <t>fd11875d-114e-492f-aad5-89c1d47ea387</t>
  </si>
  <si>
    <t>VISTA/25-26/02/00127</t>
  </si>
  <si>
    <t>fd274a68-79f9-435f-b62a-15350a502cec</t>
  </si>
  <si>
    <t>VISTA/24-25/01/00011</t>
  </si>
  <si>
    <t>fd48b069-b289-4bc4-aec8-b477733a95c4</t>
  </si>
  <si>
    <t>VISTA/25-26/04/00024</t>
  </si>
  <si>
    <t>fd4f3d2e-b2d3-42da-bff5-e62d9aa217b9</t>
  </si>
  <si>
    <t>VISTA/25-26/03/00121</t>
  </si>
  <si>
    <t>fd57f426-005c-475d-bf46-2911b3886099</t>
  </si>
  <si>
    <t>VISTA/24-25/12/00047</t>
  </si>
  <si>
    <t>fd5ab40e-7acc-4724-8ff6-24cf9aff3606</t>
  </si>
  <si>
    <t>VISTA/24-25/03/00163</t>
  </si>
  <si>
    <t>fd6130c7-49eb-44e7-b143-67a27232da52</t>
  </si>
  <si>
    <t>VISTA/23-24/04/00016</t>
  </si>
  <si>
    <t>fd6634a6-45e4-4923-b75d-d30f5452662e</t>
  </si>
  <si>
    <t>76a620a9-921f-b048-0a25-0636200165f2</t>
  </si>
  <si>
    <t>VISTA/24-25/11/00004</t>
  </si>
  <si>
    <t>3768b49f-07b7-4161-b907-0b802a0f5754</t>
  </si>
  <si>
    <t>fd769f28-80da-42ce-94db-9811ed00221f</t>
  </si>
  <si>
    <t>VISTA/23-24/12/00089</t>
  </si>
  <si>
    <t>fd8ea832-3f88-429b-b2b3-461f95010321</t>
  </si>
  <si>
    <t>VISTA/25-26/04/00049</t>
  </si>
  <si>
    <t>fd993ccc-c435-4f62-ac0f-3c54f9b56303</t>
  </si>
  <si>
    <t>VISTA/23-24/02/00011</t>
  </si>
  <si>
    <t>fdb5a1fc-3896-4732-a0ad-86c5ea2a866f</t>
  </si>
  <si>
    <t>VISTA/25-26/03/00079</t>
  </si>
  <si>
    <t>fde0ceaf-3dd5-40a6-8ca5-c7160bd584da</t>
  </si>
  <si>
    <t>VISTA/24-25/02/00146</t>
  </si>
  <si>
    <t>fde438df-cee5-484e-9d2d-488b438a940a</t>
  </si>
  <si>
    <t>VISTA/25-26/10/00123</t>
  </si>
  <si>
    <t>fdf8c41a-e383-406f-b4ce-1170e087659e</t>
  </si>
  <si>
    <t>VISTA/24-25/06/00178</t>
  </si>
  <si>
    <t>fe01a5f0-6397-4189-a1dd-f38edb8becca</t>
  </si>
  <si>
    <t>VISTA/23-24/04/00078</t>
  </si>
  <si>
    <t>fe02cf95-7cb6-4853-bf03-bcf5d81974df</t>
  </si>
  <si>
    <t>VISTA/24-25/07/00009</t>
  </si>
  <si>
    <t>fe1230fa-300a-4717-98ae-f8976a0242e3</t>
  </si>
  <si>
    <t>VISTA/23-24/01/00090</t>
  </si>
  <si>
    <t>fe15a7ac-042f-411e-bd75-382fc40558a3</t>
  </si>
  <si>
    <t>VISTA/25-26/11/00059</t>
  </si>
  <si>
    <t>fe19e497-63af-4b5c-89dc-5a927b7e0c9b</t>
  </si>
  <si>
    <t>VISTA/24-25/03/00065</t>
  </si>
  <si>
    <t>fe22de56-d914-4ae0-b200-154cd629aff6</t>
  </si>
  <si>
    <t>VISTA/25-26/11/00117</t>
  </si>
  <si>
    <t>fe24ee65-4355-4f60-9c07-84a40b6a8e98</t>
  </si>
  <si>
    <t>VISTA/25-26/07/00148</t>
  </si>
  <si>
    <t>fe2db221-a99d-495f-8238-3a153128fa18</t>
  </si>
  <si>
    <t>VISTA/24-25/03/00103</t>
  </si>
  <si>
    <t>fe5bc006-96f6-48de-9a62-b198e5d47fb0</t>
  </si>
  <si>
    <t>VISTA/23-24/02/00091</t>
  </si>
  <si>
    <t>fe5f81fa-9bb1-45e0-9c33-a682d69dfb08</t>
  </si>
  <si>
    <t>VISTA/24-25/08/00071</t>
  </si>
  <si>
    <t>fe61a3ae-7995-4d63-a247-cbc5636e02e8</t>
  </si>
  <si>
    <t>VISTA/25-26/08/00159</t>
  </si>
  <si>
    <t>fe7d4190-8dd6-4a05-b9b0-8df938483532</t>
  </si>
  <si>
    <t>VISTA/24-25/01/00048</t>
  </si>
  <si>
    <t>fe84964b-4328-415e-89bf-b1572b98af7c</t>
  </si>
  <si>
    <t>VISTA/25-26/05/00038</t>
  </si>
  <si>
    <t>fe86074d-277f-4268-a601-e1e96302e43b</t>
  </si>
  <si>
    <t>VISTA/24-25/01/00107</t>
  </si>
  <si>
    <t>fe8d9f29-d031-4df6-86df-e64f6cc627cf</t>
  </si>
  <si>
    <t>VISTA/23-24/10/00033</t>
  </si>
  <si>
    <t>fe9f0688-c5c5-44ac-b76a-4678e61d4de9</t>
  </si>
  <si>
    <t>VISTA/24-25/01/00030</t>
  </si>
  <si>
    <t>fea578ad-3c84-4f5f-ab8d-7239df231712</t>
  </si>
  <si>
    <t>VISTA/24-25/05/00041</t>
  </si>
  <si>
    <t>fea8a72b-07ff-4d08-b393-7118438acbf6</t>
  </si>
  <si>
    <t>VISTA/25-26/10/00181</t>
  </si>
  <si>
    <t>febe6b3b-388f-4828-bb5f-5ed1303848fe</t>
  </si>
  <si>
    <t>VISTA/25-26/09/00027</t>
  </si>
  <si>
    <t>fec54d52-3e89-4d39-8f21-efd724ee8971</t>
  </si>
  <si>
    <t>VISTA/24-25/07/00075</t>
  </si>
  <si>
    <t>fec74b4d-ba94-4344-b107-7f1a61601bcf</t>
  </si>
  <si>
    <t>VISTA/25-26/08/00008</t>
  </si>
  <si>
    <t>fed4f9fc-12ec-4901-b32c-321405648eb2</t>
  </si>
  <si>
    <t>VISTA/24-25/11/00041</t>
  </si>
  <si>
    <t>fed9de76-934a-4d97-a28c-151d447641d8</t>
  </si>
  <si>
    <t>VISTA/23-24/01/00061</t>
  </si>
  <si>
    <t>feda8e77-2c19-4d97-ad35-26a253c616c9</t>
  </si>
  <si>
    <t>VISTA/25-26/01/00140</t>
  </si>
  <si>
    <t>fef0b62e-8671-46e2-b02f-f07869a54f4d</t>
  </si>
  <si>
    <t>VISTA/25-26/07/00187</t>
  </si>
  <si>
    <t>fef21c7a-38e9-4fe8-8528-bb8d2096fcc8</t>
  </si>
  <si>
    <t>VISTA/23-24/03/00022</t>
  </si>
  <si>
    <t>fef41e4f-97ea-41e1-87f9-251858d83488</t>
  </si>
  <si>
    <t>VISTA/23-24/05/00028</t>
  </si>
  <si>
    <t>ff02bf41-8734-4d69-afc1-534547c0b544</t>
  </si>
  <si>
    <t>VISTA/24-25/02/00133</t>
  </si>
  <si>
    <t>ff1daea9-94e0-410e-8d95-05cde153722c</t>
  </si>
  <si>
    <t>VISTA/24-25/04/00114</t>
  </si>
  <si>
    <t>ff221f86-2862-4367-95dc-e54fbfe60ddc</t>
  </si>
  <si>
    <t>VISTA/23-24/08/00100</t>
  </si>
  <si>
    <t>ff22dc22-cd6b-4eb3-8a8c-31a374d4bccf</t>
  </si>
  <si>
    <t>VISTA/25-26/06/00001</t>
  </si>
  <si>
    <t>ff2524ef-cdf5-4d40-bb97-790329f39cdf</t>
  </si>
  <si>
    <t>VISTA/25-26/08/00163</t>
  </si>
  <si>
    <t>ff28c846-353e-468a-a167-53f3f14cbb26</t>
  </si>
  <si>
    <t>VISTA/23-24/01/00007</t>
  </si>
  <si>
    <t>ff366d23-198c-44b4-8547-625d98575372</t>
  </si>
  <si>
    <t>VISTA/23-24/02/00138</t>
  </si>
  <si>
    <t>ff3ec80a-b061-42ff-9d6c-e4d428190eeb</t>
  </si>
  <si>
    <t>VISTA/24-25/04/00026</t>
  </si>
  <si>
    <t>ff4271b2-9480-4d9c-855d-1f1af504ec47</t>
  </si>
  <si>
    <t>VISTA/25-26/08/00033</t>
  </si>
  <si>
    <t>ff4e66f2-e215-4787-a987-e7a26519ad74</t>
  </si>
  <si>
    <t>VISTA/24-25/10/00066</t>
  </si>
  <si>
    <t>ff5f4b45-f2bc-43e9-a046-74fb9ce314d0</t>
  </si>
  <si>
    <t>VISTA/23-24/10/00068</t>
  </si>
  <si>
    <t>ff661eb4-078a-4908-869f-37fcdc9c8579</t>
  </si>
  <si>
    <t>VISTA/25-26/11/00147</t>
  </si>
  <si>
    <t>ff6f607d-3b6a-440b-9b8b-bd33a9baa252</t>
  </si>
  <si>
    <t>VISTA/23-24/12/00059</t>
  </si>
  <si>
    <t>ff7e320d-328d-48d4-b57c-5a0df2a99b99</t>
  </si>
  <si>
    <t>VISTA/25-26/07/00144</t>
  </si>
  <si>
    <t>ff7eb635-974b-464a-ad6b-635e80413b10</t>
  </si>
  <si>
    <t>VISTA/23-24/11/00071</t>
  </si>
  <si>
    <t>ff830a3a-0e38-480d-96f7-512b9c89e508</t>
  </si>
  <si>
    <t>VISTA/24-25/05/00067</t>
  </si>
  <si>
    <t>5fcd5e70-7cdf-48fb-ad7e-d00f6d055871</t>
  </si>
  <si>
    <t>ff88c896-1b73-4041-99fd-d08a77c159d8</t>
  </si>
  <si>
    <t>VISTA/25-26/05/00083</t>
  </si>
  <si>
    <t>ff9755e9-2394-42db-a407-d30ad3c9f0ea</t>
  </si>
  <si>
    <t>VISTA/23-24/06/00034</t>
  </si>
  <si>
    <t>ff98108a-e968-4f36-adb8-aa93ecec5c9b</t>
  </si>
  <si>
    <t>VISTA/25-26/11/00002</t>
  </si>
  <si>
    <t>ff9ab9a4-f2e0-44d5-b834-79cddf0534bc</t>
  </si>
  <si>
    <t>VISTA/23-24/05/00099</t>
  </si>
  <si>
    <t>ff9eb6c8-e772-4139-a2d9-3d4d4fec22d8</t>
  </si>
  <si>
    <t>VISTA/25-26/06/00183</t>
  </si>
  <si>
    <t>ffa20907-306c-4967-b7da-bf50af1caef2</t>
  </si>
  <si>
    <t>VISTA/24-25/08/00014</t>
  </si>
  <si>
    <t>ffa42e47-8d6a-412c-9379-e17ae7acd5d0</t>
  </si>
  <si>
    <t>VISTA/25-26/10/00130</t>
  </si>
  <si>
    <t>ffbfee59-266e-4f30-aa60-c6909360b6b6</t>
  </si>
  <si>
    <t>VISTA/25-26/06/00122</t>
  </si>
  <si>
    <t>ffce673c-b302-42bb-a08d-07855f9d7cf9</t>
  </si>
  <si>
    <t>VISTA/25-26/02/00012</t>
  </si>
  <si>
    <t>ffda0323-6ea3-4146-9584-d9f2b74132b9</t>
  </si>
  <si>
    <t>VISTA/24-25/07/00059</t>
  </si>
  <si>
    <t>ffe7468f-bb9f-4089-86f8-466b357f5eab</t>
  </si>
  <si>
    <t>VISTA/24-25/08/00163</t>
  </si>
  <si>
    <t>1e6d8679-6aa7-427f-b975-146dfa792f8a</t>
  </si>
  <si>
    <t>ffea8325-6cbd-4d60-b9ef-5f5ef1f43f5e</t>
  </si>
  <si>
    <t>VISTA/23-24/06/00046</t>
  </si>
  <si>
    <t>fff7ddba-0087-40cc-8f91-ba0a4aae6b5f</t>
  </si>
  <si>
    <t>VISTA/24-25/06/00070</t>
  </si>
  <si>
    <t>TenantID</t>
  </si>
  <si>
    <t>TenantApartmentID</t>
  </si>
  <si>
    <t>74FD33EBC0C2E30</t>
  </si>
  <si>
    <t>9C3B6BBAD74E8B0</t>
  </si>
  <si>
    <t>5D800FD0AA23341</t>
  </si>
  <si>
    <t>86D19A3D1041747</t>
  </si>
  <si>
    <t>35EDEF5910F0C15</t>
  </si>
  <si>
    <t>911D185EDF020B9</t>
  </si>
  <si>
    <t>0871A85952D526D</t>
  </si>
  <si>
    <t>16E2EAFDD5329F4</t>
  </si>
  <si>
    <t>2ABB150883CFC64</t>
  </si>
  <si>
    <t>409A2E0316541E6</t>
  </si>
  <si>
    <t>32374668E6A36F8</t>
  </si>
  <si>
    <t>7670F8F5D3A2265</t>
  </si>
  <si>
    <t>BD6C3E3F26F708D</t>
  </si>
  <si>
    <t>DAF15DCC123490D</t>
  </si>
  <si>
    <t>9881A637174F0C5</t>
  </si>
  <si>
    <t>1F7ABE725BD9E8C</t>
  </si>
  <si>
    <t>2DCBDE5ED422FC3</t>
  </si>
  <si>
    <t>C6D581504F590D4</t>
  </si>
  <si>
    <t>3BF96C24A7ABE87</t>
  </si>
  <si>
    <t>2DC525DDC4FF2C4</t>
  </si>
  <si>
    <t>2C7B5E368AD469B</t>
  </si>
  <si>
    <t>445CE56D454430F</t>
  </si>
  <si>
    <t>232C78ABEDC435B</t>
  </si>
  <si>
    <t>DA23A6DBD144002</t>
  </si>
  <si>
    <t>25F75DFF10ED840</t>
  </si>
  <si>
    <t>A78020B27CCF985</t>
  </si>
  <si>
    <t>5C0AE9466335557</t>
  </si>
  <si>
    <t>16324866A4E0BE0</t>
  </si>
  <si>
    <t>A911FD6DF7506B4</t>
  </si>
  <si>
    <t>FFBBEA1FCE894DD</t>
  </si>
  <si>
    <t>F42B586FC4705E9</t>
  </si>
  <si>
    <t>3B4CA1C71E9C798</t>
  </si>
  <si>
    <t>1520FCC6A8D975D</t>
  </si>
  <si>
    <t>2B4D805D5253476</t>
  </si>
  <si>
    <t>A752ADC7CE87F88</t>
  </si>
  <si>
    <t>6C3C90B43B53CB6</t>
  </si>
  <si>
    <t>BF96D7BBD089D4D</t>
  </si>
  <si>
    <t>AF2D3100E34E2B3</t>
  </si>
  <si>
    <t>348C374124F540F</t>
  </si>
  <si>
    <t>5BDEA15759ECF2E</t>
  </si>
  <si>
    <t>10D9360A9674101</t>
  </si>
  <si>
    <t>3DA950440E2DF5E</t>
  </si>
  <si>
    <t>FC65597A2B67AD2</t>
  </si>
  <si>
    <t>0A257C77944E053</t>
  </si>
  <si>
    <t>BA5910F4517FBCB</t>
  </si>
  <si>
    <t>DD5F4024CFD19E8</t>
  </si>
  <si>
    <t>461346D95AF858D</t>
  </si>
  <si>
    <t>B03976A72B6BA57</t>
  </si>
  <si>
    <t>11DF99533D67F8F</t>
  </si>
  <si>
    <t>912BA01FAC09609</t>
  </si>
  <si>
    <t>65C5183432A29E9</t>
  </si>
  <si>
    <t>DEB9454BA9F4223</t>
  </si>
  <si>
    <t>476149705F74439</t>
  </si>
  <si>
    <t>1BB945A6CA4D6E6</t>
  </si>
  <si>
    <t>8D0E50934E3C55D</t>
  </si>
  <si>
    <t>708E36D4965731D</t>
  </si>
  <si>
    <t>C58C265E5D9BE93</t>
  </si>
  <si>
    <t>E9768D6FD5D7423</t>
  </si>
  <si>
    <t>885B4215F8BBDB0</t>
  </si>
  <si>
    <t>837EA8E9DE1B49E</t>
  </si>
  <si>
    <t>25E3A4B53055017</t>
  </si>
  <si>
    <t>51784FB3F65579B</t>
  </si>
  <si>
    <t>136A8FAD4BE3618</t>
  </si>
  <si>
    <t>4FA1C43170D717A</t>
  </si>
  <si>
    <t>25E16FB327E223D</t>
  </si>
  <si>
    <t>CFF295D6444F572</t>
  </si>
  <si>
    <t>6032B2A2BF0C9C0</t>
  </si>
  <si>
    <t>D3B94AD3FE1AD3D</t>
  </si>
  <si>
    <t>44DEA49372AD1DC</t>
  </si>
  <si>
    <t>F544BE279E202FA</t>
  </si>
  <si>
    <t>E902C6B9C08D126</t>
  </si>
  <si>
    <t>68DCE4B843C96A8</t>
  </si>
  <si>
    <t>3CD959C938D59C3</t>
  </si>
  <si>
    <t>4E3D05DBE5F9954</t>
  </si>
  <si>
    <t>38812E6EDAFB1AB</t>
  </si>
  <si>
    <t>9B0A99E8D8224D5</t>
  </si>
  <si>
    <t>997606C89229C57</t>
  </si>
  <si>
    <t>8712EC05BD66779</t>
  </si>
  <si>
    <t>BDDECE4D61B28B5</t>
  </si>
  <si>
    <t>BCF0B1EB4486D1C</t>
  </si>
  <si>
    <t>FEF23DB1D1EB856</t>
  </si>
  <si>
    <t>41CDE5C690E963A</t>
  </si>
  <si>
    <t>CBABE9908BFB26D</t>
  </si>
  <si>
    <t>1E1B2ACC4E306BC</t>
  </si>
  <si>
    <t>810154639CB8F6C</t>
  </si>
  <si>
    <t>6DFE14E8966A711</t>
  </si>
  <si>
    <t>38880185E407DE7</t>
  </si>
  <si>
    <t>F2F6BDA97FD09E5</t>
  </si>
  <si>
    <t>C0A3C5DE415A269</t>
  </si>
  <si>
    <t>C6DDD423480E95A</t>
  </si>
  <si>
    <t>56B23F7AF24352D</t>
  </si>
  <si>
    <t>E40C2964D4FE4B9</t>
  </si>
  <si>
    <t>CE5D9313AD320DA</t>
  </si>
  <si>
    <t>B49F96460DA8C14</t>
  </si>
  <si>
    <t>DB9761C343B8477</t>
  </si>
  <si>
    <t>CE65BF89860AC33</t>
  </si>
  <si>
    <t>DDB82CF1798264A</t>
  </si>
  <si>
    <t>5A1944ABA60A7BA</t>
  </si>
  <si>
    <t>661A945041BF5E7</t>
  </si>
  <si>
    <t>9449B536A157CE9</t>
  </si>
  <si>
    <t>965ECC143622F6D</t>
  </si>
  <si>
    <t>E1C7DF4579EDA77</t>
  </si>
  <si>
    <t>519039FE6CA42D0</t>
  </si>
  <si>
    <t>3F3624DBB219C54</t>
  </si>
  <si>
    <t>D206C40559D3736</t>
  </si>
  <si>
    <t>2A1A124E01B434E</t>
  </si>
  <si>
    <t>33315413F2225DE</t>
  </si>
  <si>
    <t>2F9FC87CBCFD693</t>
  </si>
  <si>
    <t>4448B41159C9B54</t>
  </si>
  <si>
    <t>F24E3C89FFF7C88</t>
  </si>
  <si>
    <t>B4DF559DC3F22CB</t>
  </si>
  <si>
    <t>3646622694F8B70</t>
  </si>
  <si>
    <t>0C63B119884CF49</t>
  </si>
  <si>
    <t>D00EC51AF06399D</t>
  </si>
  <si>
    <t>71F49BCC804E2E1</t>
  </si>
  <si>
    <t>E14355A89D79900</t>
  </si>
  <si>
    <t>5747902009BC16A</t>
  </si>
  <si>
    <t>5A694269924757A</t>
  </si>
  <si>
    <t>237ED3E7FFB5A58</t>
  </si>
  <si>
    <t>11E9F906F21BD90</t>
  </si>
  <si>
    <t>53F47CBD48201C2</t>
  </si>
  <si>
    <t>002CE5EFF7AE356</t>
  </si>
  <si>
    <t>DD67BF31C310B96</t>
  </si>
  <si>
    <t>1A57721B8800ADE</t>
  </si>
  <si>
    <t>7E5FE39C8BBE62A</t>
  </si>
  <si>
    <t>C626117979311A0</t>
  </si>
  <si>
    <t>D00CEE33CD483D6</t>
  </si>
  <si>
    <t>8F90B3C605D3D92</t>
  </si>
  <si>
    <t>9EE7F409B15DA5B</t>
  </si>
  <si>
    <t>E61158EFD18F5E</t>
  </si>
  <si>
    <t>AD9496D832873D8</t>
  </si>
  <si>
    <t>87941BCCD71F935</t>
  </si>
  <si>
    <t>97FCB68098F7C7F</t>
  </si>
  <si>
    <t>2226C688FC34BAB</t>
  </si>
  <si>
    <t>1974E454AE85108</t>
  </si>
  <si>
    <t>B127BEE577B47B6</t>
  </si>
  <si>
    <t>3DB7C6620AA37E9</t>
  </si>
  <si>
    <t>D357EC2AE5359BE</t>
  </si>
  <si>
    <t>0796AC156E22DD7</t>
  </si>
  <si>
    <t>3B03F04DEC72794</t>
  </si>
  <si>
    <t>00CB3B85F4D16A7</t>
  </si>
  <si>
    <t>AFCB7C7EB7047D7</t>
  </si>
  <si>
    <t>123D86A8BEB10E9</t>
  </si>
  <si>
    <t>6216376F9FBB24C</t>
  </si>
  <si>
    <t>E0D08B3D597E865</t>
  </si>
  <si>
    <t>5F8A24E9FBECBC0</t>
  </si>
  <si>
    <t>B8BAB1FA9BC1587</t>
  </si>
  <si>
    <t>D7914BA0D9C8C7F</t>
  </si>
  <si>
    <t>453E11560427F48</t>
  </si>
  <si>
    <t>4106563D07D81E3</t>
  </si>
  <si>
    <t>F7CC7549C4A40DF</t>
  </si>
  <si>
    <t>287A42F2E03E656</t>
  </si>
  <si>
    <t>E27C1A8385F41D5</t>
  </si>
  <si>
    <t>11344151D2E22B6</t>
  </si>
  <si>
    <t>08232F781305C57</t>
  </si>
  <si>
    <t>FD9E457324EC201</t>
  </si>
  <si>
    <t>6193945CF4D67E9</t>
  </si>
  <si>
    <t>294E2E0CCDB3929</t>
  </si>
  <si>
    <t>81DFE909F97E766</t>
  </si>
  <si>
    <t>F839B74904033DB</t>
  </si>
  <si>
    <t>C28E1D88F027E49</t>
  </si>
  <si>
    <t>518C23B47B9E027</t>
  </si>
  <si>
    <t>7FBA9349FBE5B70</t>
  </si>
  <si>
    <t>D70B154E63D3BC3</t>
  </si>
  <si>
    <t>C4DE1CFF478CCCF</t>
  </si>
  <si>
    <t>691E786F95DBF34</t>
  </si>
  <si>
    <t>60B251E1DD08576</t>
  </si>
  <si>
    <t>21E1710C5CFB6BB</t>
  </si>
  <si>
    <t>4A554865023B7C8</t>
  </si>
  <si>
    <t>1E0D49D1DBEB251</t>
  </si>
  <si>
    <t>C59A58CE15D9D37</t>
  </si>
  <si>
    <t>373F81D957482F3</t>
  </si>
  <si>
    <t>A93B7954F75F3C</t>
  </si>
  <si>
    <t>3223949057208A2</t>
  </si>
  <si>
    <t>66D87D77E937281</t>
  </si>
  <si>
    <t>776FC4E3DD8F6A6</t>
  </si>
  <si>
    <t>0B8EE958E16BA9</t>
  </si>
  <si>
    <t>A727F4F8FFCE89E</t>
  </si>
  <si>
    <t>79053A110A5BBB5</t>
  </si>
  <si>
    <t>A426767BED10DD4</t>
  </si>
  <si>
    <t>C131910520968A7</t>
  </si>
  <si>
    <t>246D09E3F7FC6E8</t>
  </si>
  <si>
    <t>CBDABC4A5D4FFF9</t>
  </si>
  <si>
    <t>134F0240FAEAE7B</t>
  </si>
  <si>
    <t>ADA6CD496951417</t>
  </si>
  <si>
    <t>1C82EDFB465533F</t>
  </si>
  <si>
    <t>00247161997C601</t>
  </si>
  <si>
    <t>99CEB2D77FAC7A6</t>
  </si>
  <si>
    <t>01045FFC0D6BF7F</t>
  </si>
  <si>
    <t>FBBD496EAE112DF</t>
  </si>
  <si>
    <t>D4615F9F5EEF71D</t>
  </si>
  <si>
    <t>C3E94ACEC92383A</t>
  </si>
  <si>
    <t>56AE409C80FEAEB</t>
  </si>
  <si>
    <t>546A5D46EB6D5B9</t>
  </si>
  <si>
    <t>D01CB267837E60F</t>
  </si>
  <si>
    <t>1E15F135D7AD3A0</t>
  </si>
  <si>
    <t>EEB65159D2ECA7D</t>
  </si>
  <si>
    <t>43F0ACDF5499679</t>
  </si>
  <si>
    <t>9DB248BF923C92D</t>
  </si>
  <si>
    <t>D91078BB144841E</t>
  </si>
  <si>
    <t>9BA0BB9F379732E</t>
  </si>
  <si>
    <t>63CD69AB6C50BD5</t>
  </si>
  <si>
    <t>78F55238856C848</t>
  </si>
  <si>
    <t>7E210ABF09BE090</t>
  </si>
  <si>
    <t>275943A02CCF4DC</t>
  </si>
  <si>
    <t>5D01D442E61642C</t>
  </si>
  <si>
    <t>272F696553CBF1C</t>
  </si>
  <si>
    <t>B5CC127F006E4C7</t>
  </si>
  <si>
    <t>C8B2343CBC4BFA2</t>
  </si>
  <si>
    <t>B2172B107072D9F</t>
  </si>
  <si>
    <t>50390A3EB9CC59</t>
  </si>
  <si>
    <t>E80596C7B7ECD5B</t>
  </si>
  <si>
    <t>1F5AF7E7A652E7D</t>
  </si>
  <si>
    <t>63EB02E43E9F816</t>
  </si>
  <si>
    <t>8994055E14A81CE</t>
  </si>
  <si>
    <t>EF772CEE116919D</t>
  </si>
  <si>
    <t>4205EDBE678977C</t>
  </si>
  <si>
    <t>92131C135263969</t>
  </si>
  <si>
    <t>983693A6F744319</t>
  </si>
  <si>
    <t>6FCB8225FC0906E</t>
  </si>
  <si>
    <t>5DE1892F320EA0D</t>
  </si>
  <si>
    <t>23A5E2035F5ED61</t>
  </si>
  <si>
    <t>D9897D7E31CEEFF</t>
  </si>
  <si>
    <t>ACD4C94640B9EE2</t>
  </si>
  <si>
    <t>B4887F23E70F0E6</t>
  </si>
  <si>
    <t>901026858A09463</t>
  </si>
  <si>
    <t>3474DA7365470A2</t>
  </si>
  <si>
    <t>03684452AAD3E70</t>
  </si>
  <si>
    <t>BD1B1291A5A2B56</t>
  </si>
  <si>
    <t>1C49D075D2D781B</t>
  </si>
  <si>
    <t>7248C9CB452A050</t>
  </si>
  <si>
    <t>6BACDABDFC0E7F6</t>
  </si>
  <si>
    <t>AFFF38404D0E2B4</t>
  </si>
  <si>
    <t>70A6DBA0403D121</t>
  </si>
  <si>
    <t>21472C3B751BB15</t>
  </si>
  <si>
    <t>74BF401D17984C1</t>
  </si>
  <si>
    <t>9160B97ED85E07B</t>
  </si>
  <si>
    <t>E49B2DD029F51CC</t>
  </si>
  <si>
    <t>1CB0E70EC9FFFA1</t>
  </si>
  <si>
    <t>FD45732F6992408</t>
  </si>
  <si>
    <t>84949B79A3091E5</t>
  </si>
  <si>
    <t>B3E5A6708B69F14</t>
  </si>
  <si>
    <t>2621712A1AFC36</t>
  </si>
  <si>
    <t>89C13E943B8ABCB</t>
  </si>
  <si>
    <t>4D659E19BF2F230</t>
  </si>
  <si>
    <t>DC6AC17638ABFF7</t>
  </si>
  <si>
    <t>845294E22628085</t>
  </si>
  <si>
    <t>D5036AE9E1FAD33</t>
  </si>
  <si>
    <t>91F2737884850B0</t>
  </si>
  <si>
    <t>492E0853D1F7BA1</t>
  </si>
  <si>
    <t>58217E5187606BE</t>
  </si>
  <si>
    <t>2FAD15F8A11577B</t>
  </si>
  <si>
    <t>95278082FDC13AE</t>
  </si>
  <si>
    <t>15739383B161693</t>
  </si>
  <si>
    <t>C34B5393A4E645F</t>
  </si>
  <si>
    <t>BBB3995B21D710F</t>
  </si>
  <si>
    <t>F03CDBC58FC4ACA</t>
  </si>
  <si>
    <t>EEDC646D01F0751</t>
  </si>
  <si>
    <t>87A6DF99DE283BE</t>
  </si>
  <si>
    <t>4F45F36D3B70334</t>
  </si>
  <si>
    <t>CD9DE2441C3E8C8</t>
  </si>
  <si>
    <t>9343833167B80F2</t>
  </si>
  <si>
    <t>451B3FA07B590EE</t>
  </si>
  <si>
    <t>19196D00AFC2773</t>
  </si>
  <si>
    <t>A55C4BA2BAFA685</t>
  </si>
  <si>
    <t>9C14FE0B791FCBA</t>
  </si>
  <si>
    <t>59922A3383E0DBE</t>
  </si>
  <si>
    <t>8DB0559B2B3DA36</t>
  </si>
  <si>
    <t>B3AD39AA5E9BA99</t>
  </si>
  <si>
    <t>92A22FF7BDC9235</t>
  </si>
  <si>
    <t>2DCC07AF3C6F5C</t>
  </si>
  <si>
    <t>4A382DE400B2867</t>
  </si>
  <si>
    <t>6B035EC9E536F7D</t>
  </si>
  <si>
    <t>5548A887A18F3E1</t>
  </si>
  <si>
    <t>1B8E225306C6AE5</t>
  </si>
  <si>
    <t>C458F4E343A230D</t>
  </si>
  <si>
    <t>DCEBA1932DAB76B</t>
  </si>
  <si>
    <t>379913B6B35CCF8</t>
  </si>
  <si>
    <t>E6E332436BEDD69</t>
  </si>
  <si>
    <t>88FC03C3265EC1B</t>
  </si>
  <si>
    <t>3994EB743F01101</t>
  </si>
  <si>
    <t>721D0946A5D9CAE</t>
  </si>
  <si>
    <t>E74EF1876077B9C</t>
  </si>
  <si>
    <t>6382234F89C2E48</t>
  </si>
  <si>
    <t>0511A8BED39C355</t>
  </si>
  <si>
    <t>F548A186EFD58F0</t>
  </si>
  <si>
    <t>49C54228B742E31</t>
  </si>
  <si>
    <t>46A1B816F08425E</t>
  </si>
  <si>
    <t>D3A4D7724704478</t>
  </si>
  <si>
    <t>B17D158C951B4CB</t>
  </si>
  <si>
    <t>8C34C7AF1DC0D32</t>
  </si>
  <si>
    <t>CF16EDD69EED452</t>
  </si>
  <si>
    <t>5AF269AD42CA6E0</t>
  </si>
  <si>
    <t>EE84427AC24533D</t>
  </si>
  <si>
    <t>1F9CD83EA6B0603</t>
  </si>
  <si>
    <t>0B340D981520370</t>
  </si>
  <si>
    <t>6F0A4D6C6C21E92</t>
  </si>
  <si>
    <t>56D0D4370E76089</t>
  </si>
  <si>
    <t>B3757957E1D9146</t>
  </si>
  <si>
    <t>6C5AF06CB15E71C</t>
  </si>
  <si>
    <t>88A50102BDF371A</t>
  </si>
  <si>
    <t>EC55E049C71AC5A</t>
  </si>
  <si>
    <t>FE8BA470867CD32</t>
  </si>
  <si>
    <t>F3098851C1A9D4D</t>
  </si>
  <si>
    <t>97CAC740365017A</t>
  </si>
  <si>
    <t>575600B30CB181E</t>
  </si>
  <si>
    <t>D6357BB991DF077</t>
  </si>
  <si>
    <t>0BBAA8712EFB397</t>
  </si>
  <si>
    <t>B5554DE529AB1F1</t>
  </si>
  <si>
    <t>03D1D44CC408523</t>
  </si>
  <si>
    <t>5BA0BF5EBDC12E4</t>
  </si>
  <si>
    <t>E4C49B0BBFE73D0</t>
  </si>
  <si>
    <t>32E7E1D22AD50F1</t>
  </si>
  <si>
    <t>B1CFB551DDDD8D0</t>
  </si>
  <si>
    <t>5238C481C52776D</t>
  </si>
  <si>
    <t>B0404C257C66C94</t>
  </si>
  <si>
    <t>8177AB6D47EE193</t>
  </si>
  <si>
    <t>FC9AF0712B1B020</t>
  </si>
  <si>
    <t>4E2E3B301F8AE49</t>
  </si>
  <si>
    <t>3964AABE65FA929</t>
  </si>
  <si>
    <t>929A84891977E58</t>
  </si>
  <si>
    <t>D281017A2DE90AB</t>
  </si>
  <si>
    <t>043582755F056B0</t>
  </si>
  <si>
    <t>611B5942DB641D1</t>
  </si>
  <si>
    <t>97AD556FB34F479</t>
  </si>
  <si>
    <t>AEDD7929BE2CAC3</t>
  </si>
  <si>
    <t>8B5C331EB40B89A</t>
  </si>
  <si>
    <t>6151BBCB8E65C38</t>
  </si>
  <si>
    <t>0D5B1F61861C1D2</t>
  </si>
  <si>
    <t>73A0D313B71B2FA</t>
  </si>
  <si>
    <t>0BE76B5F4C5E321</t>
  </si>
  <si>
    <t>7F7A2632D329AA1</t>
  </si>
  <si>
    <t>0F6A6C2F542C815</t>
  </si>
  <si>
    <t>0FCDD1FDA4E8F7D</t>
  </si>
  <si>
    <t>C16E95195FD9DAF</t>
  </si>
  <si>
    <t>1E5A80C5139410A</t>
  </si>
  <si>
    <t>38C2384B3634FFC</t>
  </si>
  <si>
    <t>00BB2430D0BEC83</t>
  </si>
  <si>
    <t>4CCFA2D79FE9727</t>
  </si>
  <si>
    <t>FFC54C44E6CC498</t>
  </si>
  <si>
    <t>F97B04954C8AD8D</t>
  </si>
  <si>
    <t>E3B0819B0D2D0A6</t>
  </si>
  <si>
    <t>CB587BE3B450174</t>
  </si>
  <si>
    <t>EA4B1BCA88D35C6</t>
  </si>
  <si>
    <t>72E60E1255D230C</t>
  </si>
  <si>
    <t>22370C663E24089</t>
  </si>
  <si>
    <t>378E6FDCDD646B1</t>
  </si>
  <si>
    <t>18F5595A14BEE93</t>
  </si>
  <si>
    <t>2B26412FE7B236D</t>
  </si>
  <si>
    <t>FD2546BC322E33F</t>
  </si>
  <si>
    <t>84AA2A36875E566</t>
  </si>
  <si>
    <t>234F9170016C677</t>
  </si>
  <si>
    <t>1DFF29C01F4B1AF</t>
  </si>
  <si>
    <t>5E3D8D6A3F5A8E9</t>
  </si>
  <si>
    <t>08874A34F708B4E</t>
  </si>
  <si>
    <t>CE05075547F01AA</t>
  </si>
  <si>
    <t>9062C19E38CA27C</t>
  </si>
  <si>
    <t>8DF9F4794B18172</t>
  </si>
  <si>
    <t>58CC7F460970921</t>
  </si>
  <si>
    <t>339B4413AB94E7E</t>
  </si>
  <si>
    <t>151AB20ADCD5FD5</t>
  </si>
  <si>
    <t>333F0C144256CAA</t>
  </si>
  <si>
    <t>57CEEA364F59BFA</t>
  </si>
  <si>
    <t>F31C35CAD205FF0</t>
  </si>
  <si>
    <t>1994A0A0242E082</t>
  </si>
  <si>
    <t>76E1D4F817BA10D</t>
  </si>
  <si>
    <t>09A05E04322F06A</t>
  </si>
  <si>
    <t>92C928F92E249AB</t>
  </si>
  <si>
    <t>97678EC3B760174</t>
  </si>
  <si>
    <t>4E3CBB4DACA6840</t>
  </si>
  <si>
    <t>242818CEE2A5187</t>
  </si>
  <si>
    <t>6FB482E8DAD70EB</t>
  </si>
  <si>
    <t>7974B5DD36A7294</t>
  </si>
  <si>
    <t>EAC883690E122FD</t>
  </si>
  <si>
    <t>3A6B78332C1DA74</t>
  </si>
  <si>
    <t>5988D6911D3ACD1</t>
  </si>
  <si>
    <t>9CACD22E422A7A1</t>
  </si>
  <si>
    <t>C5514B392ED4483</t>
  </si>
  <si>
    <t>5D3C80CEDA41437</t>
  </si>
  <si>
    <t>8F5380807C9DDC6</t>
  </si>
  <si>
    <t>AF6FB56BC823BF3</t>
  </si>
  <si>
    <t>3EEE61EB06C2E79</t>
  </si>
  <si>
    <t>53FBC895BCE0848</t>
  </si>
  <si>
    <t>D93292321EF1430</t>
  </si>
  <si>
    <t>9E8389727047229</t>
  </si>
  <si>
    <t>DEECDDC1742DF36</t>
  </si>
  <si>
    <t>7188CDF3098531E</t>
  </si>
  <si>
    <t>C636D3134D38101</t>
  </si>
  <si>
    <t>8EAFB0E7D029953</t>
  </si>
  <si>
    <t>379A2AA555DD45E</t>
  </si>
  <si>
    <t>CCADEFB70A04FD5</t>
  </si>
  <si>
    <t>A27448466B489B</t>
  </si>
  <si>
    <t>BDF6640109472B2</t>
  </si>
  <si>
    <t>8C1E4D5AE732830</t>
  </si>
  <si>
    <t>FB3D731B6E41668</t>
  </si>
  <si>
    <t>89304B0F5487C3E</t>
  </si>
  <si>
    <t>6E4DB00AD6045B9</t>
  </si>
  <si>
    <t>052F0399C89EEB0</t>
  </si>
  <si>
    <t>7D757092CB6EB47</t>
  </si>
  <si>
    <t>925B647A2A1637F</t>
  </si>
  <si>
    <t>783642979EDBC32</t>
  </si>
  <si>
    <t>D3BDA6F466FDAD1</t>
  </si>
  <si>
    <t>40A95727C5FE2DC</t>
  </si>
  <si>
    <t>7446DF66A2A717A</t>
  </si>
  <si>
    <t>82D59BD65673167</t>
  </si>
  <si>
    <t>6AA6B11E27EBFB8</t>
  </si>
  <si>
    <t>EAC39A2D4D17FB8</t>
  </si>
  <si>
    <t>C1CE6151A44BAEE</t>
  </si>
  <si>
    <t>FFD7AFA6DC91F17</t>
  </si>
  <si>
    <t>B79B6C8D5F6CBAA</t>
  </si>
  <si>
    <t>E1D7C7FD42A66AB</t>
  </si>
  <si>
    <t>A599FDE78CCD6FF</t>
  </si>
  <si>
    <t>A290F629DCF46A6</t>
  </si>
  <si>
    <t>B1A86619AA7CD60</t>
  </si>
  <si>
    <t>B1C04F0490F2AED</t>
  </si>
  <si>
    <t>91103226DCB9C09</t>
  </si>
  <si>
    <t>439D4A08F99EFF4</t>
  </si>
  <si>
    <t>D156F15DA303ACF</t>
  </si>
  <si>
    <t>E3A2B8BBFA1C6BE</t>
  </si>
  <si>
    <t>C7FF1477ADDEA6E</t>
  </si>
  <si>
    <t>E4F3C1C3CCF25E1</t>
  </si>
  <si>
    <t>A9293BC1E08EFA4</t>
  </si>
  <si>
    <t>753AB0E407EAF5B</t>
  </si>
  <si>
    <t>75536AA5784D414</t>
  </si>
  <si>
    <t>FA2C3F5D3F65825</t>
  </si>
  <si>
    <t>DEF4576E2BA1D1E</t>
  </si>
  <si>
    <t>B7D1EC856C155B5</t>
  </si>
  <si>
    <t>8C62471D1C25554</t>
  </si>
  <si>
    <t>5D92F9FE2CB0C43</t>
  </si>
  <si>
    <t>82B8757AB161A58</t>
  </si>
  <si>
    <t>B137BA9A337A80C</t>
  </si>
  <si>
    <t>DC8D65C29DC37D5</t>
  </si>
  <si>
    <t>21AE71D26EF6F72</t>
  </si>
  <si>
    <t>E243FF9A151C2A6</t>
  </si>
  <si>
    <t>AC8E7D58841C42E</t>
  </si>
  <si>
    <t>081E156C12B3718</t>
  </si>
  <si>
    <t>EE60786A2DE0285</t>
  </si>
  <si>
    <t>A1ADB1395EB7AF4</t>
  </si>
  <si>
    <t>11928B8EEB132B8</t>
  </si>
  <si>
    <t>790AFA4C904FF02</t>
  </si>
  <si>
    <t>D0D5124EEFF59EB</t>
  </si>
  <si>
    <t>0C42C91C83F3158</t>
  </si>
  <si>
    <t>5DE8AB296A83E97</t>
  </si>
  <si>
    <t>3D1A7D5692D3C40</t>
  </si>
  <si>
    <t>8C774A1CCD2B4F0</t>
  </si>
  <si>
    <t>1A6623019CFADFD</t>
  </si>
  <si>
    <t>300D417A724E2A4</t>
  </si>
  <si>
    <t>FD30E278687DC2E</t>
  </si>
  <si>
    <t>770470075886A30</t>
  </si>
  <si>
    <t>AECD9A788EF5581</t>
  </si>
  <si>
    <t>53EE4E532F6433C</t>
  </si>
  <si>
    <t>154015EACE2804F</t>
  </si>
  <si>
    <t>751CD889E9794DB</t>
  </si>
  <si>
    <t>5D42D82541C22C8</t>
  </si>
  <si>
    <t>6CB8BA1447F9400</t>
  </si>
  <si>
    <t>7BADB1F4974077E</t>
  </si>
  <si>
    <t>B7594327B9E9085</t>
  </si>
  <si>
    <t>E58B79FE6441F89</t>
  </si>
  <si>
    <t>50AF99BBCE2AA9D</t>
  </si>
  <si>
    <t>7B89FDB42A8C193</t>
  </si>
  <si>
    <t>3AF054DC86549F9</t>
  </si>
  <si>
    <t>0D2462305CEC013</t>
  </si>
  <si>
    <t>E0E33CB22B6A15D</t>
  </si>
  <si>
    <t>E1633757EAF4070</t>
  </si>
  <si>
    <t>DC710F7BC469BD2</t>
  </si>
  <si>
    <t>1DB928D7BA04418</t>
  </si>
  <si>
    <t>D25D8412A16FC00</t>
  </si>
  <si>
    <t>059F1B61D7E0FC9</t>
  </si>
  <si>
    <t>1EA48DEBA654B2B</t>
  </si>
  <si>
    <t>6CAF87C79BA3B5F</t>
  </si>
  <si>
    <t>75F7C9368067D46</t>
  </si>
  <si>
    <t>4E949F9B76DBD82</t>
  </si>
  <si>
    <t>33906B6779E8BDA</t>
  </si>
  <si>
    <t>3E338B0BF92CD1C</t>
  </si>
  <si>
    <t>3F481A2C32B208E</t>
  </si>
  <si>
    <t>25C86E68037E912</t>
  </si>
  <si>
    <t>B1CCAA8D65E5539</t>
  </si>
  <si>
    <t>47A693E7F854F85</t>
  </si>
  <si>
    <t>A8B008E578B9AAA</t>
  </si>
  <si>
    <t>3183B36D5745DF1</t>
  </si>
  <si>
    <t>BC0EBB18A1D46BA</t>
  </si>
  <si>
    <t>02125E94DBED751</t>
  </si>
  <si>
    <t>0A5E1E83A500BB3</t>
  </si>
  <si>
    <t>AAA40F3A648BD5D</t>
  </si>
  <si>
    <t>DB249A887F17351</t>
  </si>
  <si>
    <t>AE8FC8F9ACBB0BC</t>
  </si>
  <si>
    <t>182FA2882DCE94B</t>
  </si>
  <si>
    <t>3EFE49A22670073</t>
  </si>
  <si>
    <t>654EF8E3BE80DEB</t>
  </si>
  <si>
    <t>77B723179BD6B78</t>
  </si>
  <si>
    <t>694DB5654074031</t>
  </si>
  <si>
    <t>307FEE6A201751E</t>
  </si>
  <si>
    <t>F6C22297817C808</t>
  </si>
  <si>
    <t>0E5BE904D411CF6</t>
  </si>
  <si>
    <t>621E051965BD4C8</t>
  </si>
  <si>
    <t>2D213DBED8A115B</t>
  </si>
  <si>
    <t>25A849BDE7F810C</t>
  </si>
  <si>
    <t>5BE7E85B0D5A97B</t>
  </si>
  <si>
    <t>53D853F4B230B96</t>
  </si>
  <si>
    <t>49A799E0E79AFF2</t>
  </si>
  <si>
    <t>12BA19A2202DE66</t>
  </si>
  <si>
    <t>02AA66ACF8ACC97</t>
  </si>
  <si>
    <t>F2E8EF852EAEF16</t>
  </si>
  <si>
    <t>5CACA9A098EF6FC</t>
  </si>
  <si>
    <t>FBD2E93DE624154</t>
  </si>
  <si>
    <t>A0406FBDC65CFB6</t>
  </si>
  <si>
    <t>4C559F3D333C28A</t>
  </si>
  <si>
    <t>1AC7778F2A4C8CC</t>
  </si>
  <si>
    <t>BBA6A96341A6CC5</t>
  </si>
  <si>
    <t>CB5DAF50774F9DA</t>
  </si>
  <si>
    <t>32DAC4C50950F50</t>
  </si>
  <si>
    <t>BB2543A5E57A34D</t>
  </si>
  <si>
    <t>12F6F76BE805034</t>
  </si>
  <si>
    <t>8B897CE533CA4E6</t>
  </si>
  <si>
    <t>EBCDE07CB399EAB</t>
  </si>
  <si>
    <t>B65D4F381B6D030</t>
  </si>
  <si>
    <t>8C5C0C7094A65E5</t>
  </si>
  <si>
    <t>63F6991C5F0ADB2</t>
  </si>
  <si>
    <t>E1C0E2E6B50D884</t>
  </si>
  <si>
    <t>22333D433B92A77</t>
  </si>
  <si>
    <t>974051182BA5D40</t>
  </si>
  <si>
    <t>97F7A585AC7C8E9</t>
  </si>
  <si>
    <t>EEE1F6837300214</t>
  </si>
  <si>
    <t>957389386A2595A</t>
  </si>
  <si>
    <t>F978EF5B6FAF3AB</t>
  </si>
  <si>
    <t>800F4656FF34BF0</t>
  </si>
  <si>
    <t>1EF10F304E5CE37</t>
  </si>
  <si>
    <t>CC5E32E32676F4B</t>
  </si>
  <si>
    <t>DAA3DF394485297</t>
  </si>
  <si>
    <t>E4DF97885A498BC</t>
  </si>
  <si>
    <t>967B4D4C08925EB</t>
  </si>
  <si>
    <t>44D45F27E7BBE4B</t>
  </si>
  <si>
    <t>1613A266B5D61BA</t>
  </si>
  <si>
    <t>68C18060C56B407</t>
  </si>
  <si>
    <t>2AD285D65D240CD</t>
  </si>
  <si>
    <t>5F77AA1B694EEBD</t>
  </si>
  <si>
    <t>B3B488CEBAB2261</t>
  </si>
  <si>
    <t>7C7FEDA08BDFDAE</t>
  </si>
  <si>
    <t>DDF80970D057D4C</t>
  </si>
  <si>
    <t>BB3DC2FAA2BD0B5</t>
  </si>
  <si>
    <t>49C7706AFC284AC</t>
  </si>
  <si>
    <t>ABD04A8F57EE4C2</t>
  </si>
  <si>
    <t>D8D5533CBCF06BC</t>
  </si>
  <si>
    <t>929320348FDE776</t>
  </si>
  <si>
    <t>662A13E82152E11</t>
  </si>
  <si>
    <t>83863EC586789B6</t>
  </si>
  <si>
    <t>4C9B390FC084D53</t>
  </si>
  <si>
    <t>131DA34A43A3708</t>
  </si>
  <si>
    <t>63C04292524335A</t>
  </si>
  <si>
    <t>60424D69D232E50</t>
  </si>
  <si>
    <t>B6C7AD7A01CECDB</t>
  </si>
  <si>
    <t>59068F8F716D782</t>
  </si>
  <si>
    <t>7DC76CA8884B785</t>
  </si>
  <si>
    <t>2169351F8ED492B</t>
  </si>
  <si>
    <t>C803AEE9D061129</t>
  </si>
  <si>
    <t>B3ADA679B941F38</t>
  </si>
  <si>
    <t>25A81F5C72FB8A4</t>
  </si>
  <si>
    <t>A7E5291C49442EA</t>
  </si>
  <si>
    <t>81A9174856A5DE0</t>
  </si>
  <si>
    <t>E62FB909B0E19AB</t>
  </si>
  <si>
    <t>F1ABE012CA2EE02</t>
  </si>
  <si>
    <t>957AF0688723F4E</t>
  </si>
  <si>
    <t>003E9ED988A4F79</t>
  </si>
  <si>
    <t>CCFB3D9C0D67A90</t>
  </si>
  <si>
    <t>FAB85D9373D11AB</t>
  </si>
  <si>
    <t>921141016297D97</t>
  </si>
  <si>
    <t>44406EBC32DBBFF</t>
  </si>
  <si>
    <t>5AF025870855814</t>
  </si>
  <si>
    <t>A6A5438827A8BF0</t>
  </si>
  <si>
    <t>B02FD9BB3E23C7C</t>
  </si>
  <si>
    <t>489FFDADFDFB85A</t>
  </si>
  <si>
    <t>3709668DDA73F37</t>
  </si>
  <si>
    <t>4E7873E7BB2F2C0</t>
  </si>
  <si>
    <t>E729898B25BEEF1</t>
  </si>
  <si>
    <t>DE1280F066CAD31</t>
  </si>
  <si>
    <t>2C7957E36783F67</t>
  </si>
  <si>
    <t>B5AD709213C4ACA</t>
  </si>
  <si>
    <t>59988B71BA84A08</t>
  </si>
  <si>
    <t>99E8A9E70B34829</t>
  </si>
  <si>
    <t>1231B7B2BD7E4A8</t>
  </si>
  <si>
    <t>1D1E30A3C16254F</t>
  </si>
  <si>
    <t>5848C192FC6F7FC</t>
  </si>
  <si>
    <t>F096CFA8E45673A</t>
  </si>
  <si>
    <t>5B4D75E4E77EF0B</t>
  </si>
  <si>
    <t>2382DF2B2C4C71D</t>
  </si>
  <si>
    <t>352F5A25C5F6B93</t>
  </si>
  <si>
    <t>8D912963E2F985B</t>
  </si>
  <si>
    <t>D7DA3AFE0C1B1BA</t>
  </si>
  <si>
    <t>8F04CB0F3FF7137</t>
  </si>
  <si>
    <t>F2AE45510DD3ADE</t>
  </si>
  <si>
    <t>0C22EAEBDEE44DA</t>
  </si>
  <si>
    <t>84FE1A5941E8F2B</t>
  </si>
  <si>
    <t>2F1447EFBABFEB9</t>
  </si>
  <si>
    <t>FA52C34185257B4</t>
  </si>
  <si>
    <t>DB9DA9F82BBD22C</t>
  </si>
  <si>
    <t>67B6A864A65FB4D</t>
  </si>
  <si>
    <t>531EC76F3D07734</t>
  </si>
  <si>
    <t>D0A9AFB03672ED2</t>
  </si>
  <si>
    <t>19E78500A58370F</t>
  </si>
  <si>
    <t>C53C136D710A683</t>
  </si>
  <si>
    <t>DDC5894AD122447</t>
  </si>
  <si>
    <t>E453A2B3F3556F6</t>
  </si>
  <si>
    <t>E6301D0B82284EF</t>
  </si>
  <si>
    <t>45738A9EAFE86C5</t>
  </si>
  <si>
    <t>831D59A39A1D847</t>
  </si>
  <si>
    <t>07FCBCA1C725DA8</t>
  </si>
  <si>
    <t>162B16DA8BCD205</t>
  </si>
  <si>
    <t>A246903C300DC79</t>
  </si>
  <si>
    <t>3498FB07733F4BF</t>
  </si>
  <si>
    <t>E223BDEA9AD6A70</t>
  </si>
  <si>
    <t>E23DB65C09922C1</t>
  </si>
  <si>
    <t>E617B159B7B6C9A</t>
  </si>
  <si>
    <t>46412C5AE7FF943</t>
  </si>
  <si>
    <t>D32380EC9E13193</t>
  </si>
  <si>
    <t>D392430AA847B9E</t>
  </si>
  <si>
    <t>F78AF2EC21D206C</t>
  </si>
  <si>
    <t>DD70F8D4240D00C</t>
  </si>
  <si>
    <t>63EF29D23828EE9</t>
  </si>
  <si>
    <t>26E77431F8A3CDA</t>
  </si>
  <si>
    <t>885679E48FA404F</t>
  </si>
  <si>
    <t>5C67935783957BE</t>
  </si>
  <si>
    <t>E462FEE4DA1E63E</t>
  </si>
  <si>
    <t>CFAE3AB4311AE0F</t>
  </si>
  <si>
    <t>2FD64BF8FE60F5A</t>
  </si>
  <si>
    <t>2FAFF46A2EB6082</t>
  </si>
  <si>
    <t>5E9B540E0D96EE4</t>
  </si>
  <si>
    <t>FA0E72FF8EEFABE</t>
  </si>
  <si>
    <t>DCFD24FB4E693A9</t>
  </si>
  <si>
    <t>91AE20780E72BA0</t>
  </si>
  <si>
    <t>0801837F980134B</t>
  </si>
  <si>
    <t>AB8ED1DC1CF4598</t>
  </si>
  <si>
    <t>1874A68EA29663E</t>
  </si>
  <si>
    <t>41A31241D0A6EB7</t>
  </si>
  <si>
    <t>1ABCAA714D947F3</t>
  </si>
  <si>
    <t>6CF9A2724D84B35</t>
  </si>
  <si>
    <t>F077FA7E77D69F3</t>
  </si>
  <si>
    <t>EE50D41A5394BA0</t>
  </si>
  <si>
    <t>BECE399A4EBB8D4</t>
  </si>
  <si>
    <t>6482D7AF070FF54</t>
  </si>
  <si>
    <t>F86A567AA9332FB</t>
  </si>
  <si>
    <t>75B5CEB08B018B9</t>
  </si>
  <si>
    <t>F0FDDE3A703218E</t>
  </si>
  <si>
    <t>F87F6FEF05C7F14</t>
  </si>
  <si>
    <t>834EFC1F09F4F91</t>
  </si>
  <si>
    <t>CF79F80C8B1B49A</t>
  </si>
  <si>
    <t>F3A4C384052D640</t>
  </si>
  <si>
    <t>73DD897E33C928B</t>
  </si>
  <si>
    <t>D4BF3D23F19907E</t>
  </si>
  <si>
    <t>25527F7486BA613</t>
  </si>
  <si>
    <t>D1959C360A4611B</t>
  </si>
  <si>
    <t>8DE136EB8577C64</t>
  </si>
  <si>
    <t>B404AE04EC82EB7</t>
  </si>
  <si>
    <t>CC2AB9BDBAAD047</t>
  </si>
  <si>
    <t>3D73075500A9374</t>
  </si>
  <si>
    <t>8EA3A8681F22F0D</t>
  </si>
  <si>
    <t>836B40FE15C3430</t>
  </si>
  <si>
    <t>65C4A3F7FF6B54D</t>
  </si>
  <si>
    <t>BA11868D5E02701</t>
  </si>
  <si>
    <t>C8E06195340DB87</t>
  </si>
  <si>
    <t>7D346012F34011D</t>
  </si>
  <si>
    <t>B6F25F680E6C3FB</t>
  </si>
  <si>
    <t>706C6007620B39B</t>
  </si>
  <si>
    <t>D384AED5D1A7C13</t>
  </si>
  <si>
    <t>ED23C5D76932C1F</t>
  </si>
  <si>
    <t>CED74A674670E6A</t>
  </si>
  <si>
    <t>9740CECF3DD1E5A</t>
  </si>
  <si>
    <t>0C41DD39360FF95</t>
  </si>
  <si>
    <t>7AD4B161DCBD0CC</t>
  </si>
  <si>
    <t>0160AD686D33AF3</t>
  </si>
  <si>
    <t>79F5B894EB860A7</t>
  </si>
  <si>
    <t>47365D4147217FC</t>
  </si>
  <si>
    <t>8B7DB9C1FBFD938</t>
  </si>
  <si>
    <t>7A7F15F961315BF</t>
  </si>
  <si>
    <t>976613197BB114A</t>
  </si>
  <si>
    <t>DE76C4F38F79F2E</t>
  </si>
  <si>
    <t>A4CC7066C9C08B1</t>
  </si>
  <si>
    <t>1204E0C29BE54C3</t>
  </si>
  <si>
    <t>B9C02860B0A672C</t>
  </si>
  <si>
    <t>D3E0344393B1AD0</t>
  </si>
  <si>
    <t>4D21DC6DF0DC33B</t>
  </si>
  <si>
    <t>BF1B9A7B85C1615</t>
  </si>
  <si>
    <t>FEA5C16E1F45F1D</t>
  </si>
  <si>
    <t>06A7FB260B8A38F</t>
  </si>
  <si>
    <t>C14877B0B29E389</t>
  </si>
  <si>
    <t>400115C601F086A</t>
  </si>
  <si>
    <t>6245D6660054AD6</t>
  </si>
  <si>
    <t>AABFF082598D040</t>
  </si>
  <si>
    <t>6E999BAD1ABA92A</t>
  </si>
  <si>
    <t>7EABC771A25DA09</t>
  </si>
  <si>
    <t>BDC2E5575EB8E4F</t>
  </si>
  <si>
    <t>89ACB81CD8F7E40</t>
  </si>
  <si>
    <t>DEFA6005ADF5704</t>
  </si>
  <si>
    <t>0A28347E39F5EB5</t>
  </si>
  <si>
    <t>245863C6AE8B5E4</t>
  </si>
  <si>
    <t>AE14A5742AF26D7</t>
  </si>
  <si>
    <t>F9136AF43E2C38E</t>
  </si>
  <si>
    <t>8DB1273232C34A5</t>
  </si>
  <si>
    <t>1290D1CA35D24E6</t>
  </si>
  <si>
    <t>F6C6790B36D96B7</t>
  </si>
  <si>
    <t>84A9C44B33B82B7</t>
  </si>
  <si>
    <t>A390ADCB0816B92</t>
  </si>
  <si>
    <t>AB3E687565B7E5A</t>
  </si>
  <si>
    <t>DD78244E9CCF384</t>
  </si>
  <si>
    <t>DEDDA102AC560C3</t>
  </si>
  <si>
    <t>908D13A63888D1A</t>
  </si>
  <si>
    <t>3E364AC212E5543</t>
  </si>
  <si>
    <t>CD82FBEDB39D742</t>
  </si>
  <si>
    <t>CA411E0AC5C7765</t>
  </si>
  <si>
    <t>D7DB32D2D11A0AA</t>
  </si>
  <si>
    <t>907F9BCE1B55E34</t>
  </si>
  <si>
    <t>97CC3C705952FFC</t>
  </si>
  <si>
    <t>3B977296EEC2455</t>
  </si>
  <si>
    <t>8327BC89B473304</t>
  </si>
  <si>
    <t>75C0B13862C7558</t>
  </si>
  <si>
    <t>C34750886DFD5E9</t>
  </si>
  <si>
    <t>EA2AB49C4154ECC</t>
  </si>
  <si>
    <t>36A019413177D28</t>
  </si>
  <si>
    <t>BE6BC4E227B0DA8</t>
  </si>
  <si>
    <t>8F12C87D388BB22</t>
  </si>
  <si>
    <t>3FB60E2B350603C</t>
  </si>
  <si>
    <t>6758350CABE198C</t>
  </si>
  <si>
    <t>611E197AAA2EE3F</t>
  </si>
  <si>
    <t>3EBA33FE90FA9B5</t>
  </si>
  <si>
    <t>F217E9DA6EEEB0D</t>
  </si>
  <si>
    <t>5FA1831154A08F2</t>
  </si>
  <si>
    <t>1890DBDBE15D3E9</t>
  </si>
  <si>
    <t>F941B19F4F072C3</t>
  </si>
  <si>
    <t>8E62C6AB4D597DA</t>
  </si>
  <si>
    <t>B94CB69A9372DC9</t>
  </si>
  <si>
    <t>73D68919560D03B</t>
  </si>
  <si>
    <t>C8C012509B0E128</t>
  </si>
  <si>
    <t>FC9510CBCD9A7FA</t>
  </si>
  <si>
    <t>C6A45C790D3F1BE</t>
  </si>
  <si>
    <t>1085C7845A6B23C</t>
  </si>
  <si>
    <t>8BA2BC9F2AE959C</t>
  </si>
  <si>
    <t>A131C6AD3F0D4DA</t>
  </si>
  <si>
    <t>95EDCC10232F934</t>
  </si>
  <si>
    <t>A813990027D5987</t>
  </si>
  <si>
    <t>B17929B026BEC47</t>
  </si>
  <si>
    <t>A3ECFC6B36EE3FA</t>
  </si>
  <si>
    <t>B45F86EFFC81ECA</t>
  </si>
  <si>
    <t>7A1679D4F57C5F3</t>
  </si>
  <si>
    <t>B44FBD8731D9DD0</t>
  </si>
  <si>
    <t>AD3E16A14369859</t>
  </si>
  <si>
    <t>58F922126B3210C</t>
  </si>
  <si>
    <t>1D24345C7F1F4E5</t>
  </si>
  <si>
    <t>D3C6A732F8B17B3</t>
  </si>
  <si>
    <t>8CED3176EFCE55A</t>
  </si>
  <si>
    <t>0A9253FBF8D4C9D</t>
  </si>
  <si>
    <t>BD2A809406736CE</t>
  </si>
  <si>
    <t>E79B9D6E46C08C0</t>
  </si>
  <si>
    <t>7FB91E22116C604</t>
  </si>
  <si>
    <t>C213161237E8001</t>
  </si>
  <si>
    <t>7EF6371E1FCE95A</t>
  </si>
  <si>
    <t>4FF751062755710</t>
  </si>
  <si>
    <t>F1CBAFB7F0AF8B1</t>
  </si>
  <si>
    <t>6B0442EC97735DF</t>
  </si>
  <si>
    <t>F1834A419FAADDE</t>
  </si>
  <si>
    <t>0A417A6F0D013D5</t>
  </si>
  <si>
    <t>76A3C8F6D122750</t>
  </si>
  <si>
    <t>BA83AC2EFC7C8DB</t>
  </si>
  <si>
    <t>4313494619ED51E</t>
  </si>
  <si>
    <t>BD53FDE108DB76C</t>
  </si>
  <si>
    <t>0D4CB3B91B2E93E</t>
  </si>
  <si>
    <t>8BA7771AFE4D1FB</t>
  </si>
  <si>
    <t>46285F68216F5E1</t>
  </si>
  <si>
    <t>F4FC976032FB6D7</t>
  </si>
  <si>
    <t>E507EB82434C82A</t>
  </si>
  <si>
    <t>228D92689B6CACC</t>
  </si>
  <si>
    <t>33B58AACE3CEEA2</t>
  </si>
  <si>
    <t>A84DA370EC01150</t>
  </si>
  <si>
    <t>52994EC1EEE5F73</t>
  </si>
  <si>
    <t>1DC406F179E0E4E</t>
  </si>
  <si>
    <t>C456097060AA079</t>
  </si>
  <si>
    <t>8AB92E3BACDF319</t>
  </si>
  <si>
    <t>F7D0E7DABAD3C6B</t>
  </si>
  <si>
    <t>304A3E9E18A11EA</t>
  </si>
  <si>
    <t>D3FE61E2FFEBB01</t>
  </si>
  <si>
    <t>E676404FA7AB390</t>
  </si>
  <si>
    <t>2FDED94D20B42C7</t>
  </si>
  <si>
    <t>5E06E5C4077AC61</t>
  </si>
  <si>
    <t>FC4FB6A211EF10F</t>
  </si>
  <si>
    <t>5ABB33EFE0CC885</t>
  </si>
  <si>
    <t>ADD74B1464F52BF</t>
  </si>
  <si>
    <t>DC5AF8534D092D8</t>
  </si>
  <si>
    <t>7E55CFCD1FF509D</t>
  </si>
  <si>
    <t>635F7BB405B0095</t>
  </si>
  <si>
    <t>284BA1E678B5453</t>
  </si>
  <si>
    <t>CFF28CB90400726</t>
  </si>
  <si>
    <t>7270B6D7FD231EF</t>
  </si>
  <si>
    <t>8A0A7BF6EDCB971</t>
  </si>
  <si>
    <t>A99202F6665E21D</t>
  </si>
  <si>
    <t>41DCDEC562A985D</t>
  </si>
  <si>
    <t>45CB1E95D1956AA</t>
  </si>
  <si>
    <t>1D06D1106CA8FDC</t>
  </si>
  <si>
    <t>B6A99A443B52EC7</t>
  </si>
  <si>
    <t>5ADD683E71EE0FB</t>
  </si>
  <si>
    <t>EAE1199930879CC</t>
  </si>
  <si>
    <t>25A85223F140FE4</t>
  </si>
  <si>
    <t>0EB7C146C7E8D60</t>
  </si>
  <si>
    <t>E18306EA59ACEB8</t>
  </si>
  <si>
    <t>D9D0597CB18A38A</t>
  </si>
  <si>
    <t>0C19DFB3BBC3552</t>
  </si>
  <si>
    <t>FAC884D3E2D2CF7</t>
  </si>
  <si>
    <t>D3E8FEC935453BC</t>
  </si>
  <si>
    <t>A69B5FB289C2A28</t>
  </si>
  <si>
    <t>E238CB74BF6B8D9</t>
  </si>
  <si>
    <t>C43183CDB760AAE</t>
  </si>
  <si>
    <t>CEBCDD6B404D77F</t>
  </si>
  <si>
    <t>1F1392A0D06D3E7</t>
  </si>
  <si>
    <t>5394EFEA61DEBEF</t>
  </si>
  <si>
    <t>EB1DB449E8ECCD2</t>
  </si>
  <si>
    <t>824CFEF57D6C3AD</t>
  </si>
  <si>
    <t>9EE6CA14DA114FE</t>
  </si>
  <si>
    <t>16D4DBF451284C1</t>
  </si>
  <si>
    <t>2B83EC4D9205F57</t>
  </si>
  <si>
    <t>6286A5F246D6D31</t>
  </si>
  <si>
    <t>77A40B844CBEE35</t>
  </si>
  <si>
    <t>0995FB5EA82F283</t>
  </si>
  <si>
    <t>DFA5D32C111D519</t>
  </si>
  <si>
    <t>147C1954E0CF55F</t>
  </si>
  <si>
    <t>B053A916D62A093</t>
  </si>
  <si>
    <t>462F51423A13BE8</t>
  </si>
  <si>
    <t>A3DD26431CECD09</t>
  </si>
  <si>
    <t>36D68E25C5F5244</t>
  </si>
  <si>
    <t>38703DC34783810</t>
  </si>
  <si>
    <t>3C9E23A799B2D84</t>
  </si>
  <si>
    <t>30E10CFDA92C1B6</t>
  </si>
  <si>
    <t>BA45C6A82A16465</t>
  </si>
  <si>
    <t>F33F3C2BB578ECE</t>
  </si>
  <si>
    <t>E5F40DF5109F1AA</t>
  </si>
  <si>
    <t>BF6ECDB9CD30342</t>
  </si>
  <si>
    <t>1E14F084984AB00</t>
  </si>
  <si>
    <t>C5FB8DE742D4CDD</t>
  </si>
  <si>
    <t>076364BDC3BB715</t>
  </si>
  <si>
    <t>2E644956EB0CD6C</t>
  </si>
  <si>
    <t>E20DAE9A26A4C5B</t>
  </si>
  <si>
    <t>C85ED3C1E473177</t>
  </si>
  <si>
    <t>7BD74EF8B65B816</t>
  </si>
  <si>
    <t>592DB98F4C94246</t>
  </si>
  <si>
    <t>9618A1CA9E041E2</t>
  </si>
  <si>
    <t>B437C0E3E24D286</t>
  </si>
  <si>
    <t>7906F8AD53A5A38</t>
  </si>
  <si>
    <t>A124ADE4AE05FFE</t>
  </si>
  <si>
    <t>09F01F90EE0BA0E</t>
  </si>
  <si>
    <t>71073AC64E95A67</t>
  </si>
  <si>
    <t>0A476BAF555ACBD</t>
  </si>
  <si>
    <t>A1A8A565038FCB1</t>
  </si>
  <si>
    <t>7FA90482648953B</t>
  </si>
  <si>
    <t>2273A04AB88D3C0</t>
  </si>
  <si>
    <t>D952C03BA1671C9</t>
  </si>
  <si>
    <t>910DB4E675A020A</t>
  </si>
  <si>
    <t>6A1D6BAD21ED6B3</t>
  </si>
  <si>
    <t>580F718669E329F</t>
  </si>
  <si>
    <t>EF8A844E1B26716</t>
  </si>
  <si>
    <t>6585375D7BF4931</t>
  </si>
  <si>
    <t>482DAEB1F40ED10</t>
  </si>
  <si>
    <t>8EDDEE6CD9AA4DC</t>
  </si>
  <si>
    <t>8811A18818C3387</t>
  </si>
  <si>
    <t>D0C90B3F4972695</t>
  </si>
  <si>
    <t>49C22C1A3949B31</t>
  </si>
  <si>
    <t>29EFBAF3E6E587A</t>
  </si>
  <si>
    <t>3AA281EB16960EC</t>
  </si>
  <si>
    <t>D77D250392392BB</t>
  </si>
  <si>
    <t>94A87DD099AAC62</t>
  </si>
  <si>
    <t>B1C1B32F8B3A41C</t>
  </si>
  <si>
    <t>BB442975A757D93</t>
  </si>
  <si>
    <t>138E4668D89B745</t>
  </si>
  <si>
    <t>56E6BFBBD57421E</t>
  </si>
  <si>
    <t>35CCDA47EB8D453</t>
  </si>
  <si>
    <t>058BCB601CF425C</t>
  </si>
  <si>
    <t>F867F69C674EA77</t>
  </si>
  <si>
    <t>24D764E0287D568</t>
  </si>
  <si>
    <t>04874E79A0002B6</t>
  </si>
  <si>
    <t>1291FCF16703C7A</t>
  </si>
  <si>
    <t>5129204426FECAF</t>
  </si>
  <si>
    <t>29C3327B77BCC54</t>
  </si>
  <si>
    <t>80C66C2A3A40FF4</t>
  </si>
  <si>
    <t>F323E4D7546E202</t>
  </si>
  <si>
    <t>E50EB02F2A702C2</t>
  </si>
  <si>
    <t>F0F88D2CAD665C8</t>
  </si>
  <si>
    <t>622C4BA1E5A212E</t>
  </si>
  <si>
    <t>52D9D7B192DF3AA</t>
  </si>
  <si>
    <t>B3819F495898DFA</t>
  </si>
  <si>
    <t>533A8AB247DC18A</t>
  </si>
  <si>
    <t>013C02745082E67</t>
  </si>
  <si>
    <t>5A46D4E9C6CF4AB</t>
  </si>
  <si>
    <t>9FD56F0B7488D08</t>
  </si>
  <si>
    <t>535E1A3F339CFFD</t>
  </si>
  <si>
    <t>1EEDDEF5F5B9C99</t>
  </si>
  <si>
    <t>DFA6FAF6E264FFB</t>
  </si>
  <si>
    <t>C3DDBF72EA88630</t>
  </si>
  <si>
    <t>2CA446903E1FA05</t>
  </si>
  <si>
    <t>7B0E1DFC745A4B6</t>
  </si>
  <si>
    <t>2C4ED27756CFCB1</t>
  </si>
  <si>
    <t>B51EAD91934A983</t>
  </si>
  <si>
    <t>453A8AD5B714A5B</t>
  </si>
  <si>
    <t>822A91189B8428F</t>
  </si>
  <si>
    <t>ABF1BD82AC2A7E1</t>
  </si>
  <si>
    <t>3F96CE460F86B24</t>
  </si>
  <si>
    <t>EC7E3601E6F6886</t>
  </si>
  <si>
    <t>08845FBCD993653</t>
  </si>
  <si>
    <t>F626AA2EF99701C</t>
  </si>
  <si>
    <t>18C07DAD127BF4E</t>
  </si>
  <si>
    <t>4D03EA8C0B5CC90</t>
  </si>
  <si>
    <t>F998EF32801C08A</t>
  </si>
  <si>
    <t>1DDFAAC5D357D05</t>
  </si>
  <si>
    <t>615D30DDC8165B8</t>
  </si>
  <si>
    <t>0918C2D3FA1C027</t>
  </si>
  <si>
    <t>21EEF62C2A24D6F</t>
  </si>
  <si>
    <t>BD7E79D1F03FEDE</t>
  </si>
  <si>
    <t>38923B791E312B</t>
  </si>
  <si>
    <t>BC62089FFE1B7C1</t>
  </si>
  <si>
    <t>E5541E8BECD872C</t>
  </si>
  <si>
    <t>3CCFF3170C3E80D</t>
  </si>
  <si>
    <t>C9EF65A88A1FF9C</t>
  </si>
  <si>
    <t>536CFD642BBC382</t>
  </si>
  <si>
    <t>6D9DC2E265EC1F3</t>
  </si>
  <si>
    <t>A47139E4EC6BA62</t>
  </si>
  <si>
    <t>B2BED099F66D16C</t>
  </si>
  <si>
    <t>FD6A977F02ACCCC</t>
  </si>
  <si>
    <t>D560AC0E7E4B063</t>
  </si>
  <si>
    <t>E3FD5844A73FBB1</t>
  </si>
  <si>
    <t>AF80415EE236340</t>
  </si>
  <si>
    <t>DDED28433A7BB9B</t>
  </si>
  <si>
    <t>B98459972B24F51</t>
  </si>
  <si>
    <t>17207A093FAADE8</t>
  </si>
  <si>
    <t>DC43948370EC0DB</t>
  </si>
  <si>
    <t>DA38E1CF2CA131C</t>
  </si>
  <si>
    <t>E4FAEDA650A1382</t>
  </si>
  <si>
    <t>6855DB882D61DEE</t>
  </si>
  <si>
    <t>DB65E23A039050D</t>
  </si>
  <si>
    <t>75CF03C30FCBA98</t>
  </si>
  <si>
    <t>AD047B262B19565</t>
  </si>
  <si>
    <t>8C47B6F53C98DD9</t>
  </si>
  <si>
    <t>D0636F2E58DDE3F</t>
  </si>
  <si>
    <t>E711DBBB5205AF6</t>
  </si>
  <si>
    <t>C09B8E746AFDBDD</t>
  </si>
  <si>
    <t>2DB9EAA9C6E2CA2</t>
  </si>
  <si>
    <t>788BF8CDA6C097E</t>
  </si>
  <si>
    <t>B70CE01DCF54681</t>
  </si>
  <si>
    <t>3135026D044B8A6</t>
  </si>
  <si>
    <t>B823A936C1C0464</t>
  </si>
  <si>
    <t>0F2DED891840072</t>
  </si>
  <si>
    <t>5BF7DB7D65A80D8</t>
  </si>
  <si>
    <t>648538013772A62</t>
  </si>
  <si>
    <t>93C102CB2D07AFF</t>
  </si>
  <si>
    <t>945255C3C50EFC6</t>
  </si>
  <si>
    <t>DF102CB1FC824D2</t>
  </si>
  <si>
    <t>BEE6C5B6153C748</t>
  </si>
  <si>
    <t>08AEE3C4BFC9F71</t>
  </si>
  <si>
    <t>B41CAE07EEE7070</t>
  </si>
  <si>
    <t>80869301705AD70</t>
  </si>
  <si>
    <t>AC79A8016C19C3E</t>
  </si>
  <si>
    <t>4D2B7808B4570C9</t>
  </si>
  <si>
    <t>784E464DDF2EA55</t>
  </si>
  <si>
    <t>8B0B95818687719</t>
  </si>
  <si>
    <t>946A4DF2EDD49D0</t>
  </si>
  <si>
    <t>CAC104C61440179</t>
  </si>
  <si>
    <t>4DF04F4519FCBFA</t>
  </si>
  <si>
    <t>638C5D1EAF9942E</t>
  </si>
  <si>
    <t>86086597887B884</t>
  </si>
  <si>
    <t>95A195EBD960297</t>
  </si>
  <si>
    <t>BDB0BF8F9417B07</t>
  </si>
  <si>
    <t>BC81B295319A95C</t>
  </si>
  <si>
    <t>F597801F4269B60</t>
  </si>
  <si>
    <t>C275A53C6F76F33</t>
  </si>
  <si>
    <t>641127B249326F0</t>
  </si>
  <si>
    <t>8EA951926083AAD</t>
  </si>
  <si>
    <t>FCBDCBAD62B97B2</t>
  </si>
  <si>
    <t>A7847270E3C676B</t>
  </si>
  <si>
    <t>3445CDB92F8C358</t>
  </si>
  <si>
    <t>7388761B5CB45C8</t>
  </si>
  <si>
    <t>0D3A4CD97801D4E</t>
  </si>
  <si>
    <t>AFC954F8E0499A8</t>
  </si>
  <si>
    <t>9107B2D11622D8C</t>
  </si>
  <si>
    <t>DEFCA1721A259BC</t>
  </si>
  <si>
    <t>D6DFF8427618BB1</t>
  </si>
  <si>
    <t>342A2D6E5486A0</t>
  </si>
  <si>
    <t>D90289977CE505B</t>
  </si>
  <si>
    <t>ECFEA0D93F7B239</t>
  </si>
  <si>
    <t>FC2E31E5A9A057A</t>
  </si>
  <si>
    <t>42865BA3BEDF020</t>
  </si>
  <si>
    <t>A5903EC51984D52</t>
  </si>
  <si>
    <t>4BBC704406625F8</t>
  </si>
  <si>
    <t>E91824DFA4E1DB0</t>
  </si>
  <si>
    <t>135D470DB6A06DA</t>
  </si>
  <si>
    <t>B81DF4109FCE730</t>
  </si>
  <si>
    <t>A7F3976D8F4856B</t>
  </si>
  <si>
    <t>A49F3CB3EFE7632</t>
  </si>
  <si>
    <t>7CA77D88AED157C</t>
  </si>
  <si>
    <t>A364AED50183898</t>
  </si>
  <si>
    <t>9AB6457AB6274F0</t>
  </si>
  <si>
    <t>8427476FDA3CFBC</t>
  </si>
  <si>
    <t>590708811717FA1</t>
  </si>
  <si>
    <t>CA2FD07D7B3E2D7</t>
  </si>
  <si>
    <t>39A912FCF82A867</t>
  </si>
  <si>
    <t>F7E1069FF190F13</t>
  </si>
  <si>
    <t>0ADEE4A90FF0B74</t>
  </si>
  <si>
    <t>0DF33260C5C1A76</t>
  </si>
  <si>
    <t>3993B3B514B40FC</t>
  </si>
  <si>
    <t>339AD98F2719792</t>
  </si>
  <si>
    <t>5582333CF32803B</t>
  </si>
  <si>
    <t>D42978AA738B258</t>
  </si>
  <si>
    <t>AC664266986E331</t>
  </si>
  <si>
    <t>B173E8DFC40C97E</t>
  </si>
  <si>
    <t>82350A2C325B29B</t>
  </si>
  <si>
    <t>BBBDBDA95E71AC4</t>
  </si>
  <si>
    <t>947ABDBDE5B3CE6</t>
  </si>
  <si>
    <t>F8819AB8D651D8E</t>
  </si>
  <si>
    <t>FAB1EC3431E88AD</t>
  </si>
  <si>
    <t>C3BAB1342FBFA3F</t>
  </si>
  <si>
    <t>8D8C2C9653F07F4</t>
  </si>
  <si>
    <t>56B5FFC4B7FA3B</t>
  </si>
  <si>
    <t>4F6FE6F50646760</t>
  </si>
  <si>
    <t>88B86E12D810236</t>
  </si>
  <si>
    <t>88873C43A98F9FD</t>
  </si>
  <si>
    <t>BC2FE8ED99D2D70</t>
  </si>
  <si>
    <t>7C2F5461D15AE02</t>
  </si>
  <si>
    <t>66578BB2BA77C56</t>
  </si>
  <si>
    <t>D7176108C76620B</t>
  </si>
  <si>
    <t>711404856DDEFAF</t>
  </si>
  <si>
    <t>0E0ACFF34F697ED</t>
  </si>
  <si>
    <t>757A4A3D3038B86</t>
  </si>
  <si>
    <t>A367F8A083F2716</t>
  </si>
  <si>
    <t>24FCBF6D0F979B2</t>
  </si>
  <si>
    <t>2F6E0EEE5BDEA36</t>
  </si>
  <si>
    <t>8048B7FFF1A84AF</t>
  </si>
  <si>
    <t>F0E4C19A0D11CEE</t>
  </si>
  <si>
    <t>C62F70B40D2CC50</t>
  </si>
  <si>
    <t>3D92504AB755739</t>
  </si>
  <si>
    <t>D2ACF61837FDEBE</t>
  </si>
  <si>
    <t>09FA050E5E8678C</t>
  </si>
  <si>
    <t>E616F3259BA471A</t>
  </si>
  <si>
    <t>8E3882CA42BC244</t>
  </si>
  <si>
    <t>126C846261B071D</t>
  </si>
  <si>
    <t>301AB54296FAED4</t>
  </si>
  <si>
    <t>2B04402EB60D93</t>
  </si>
  <si>
    <t>485BD93DC323815</t>
  </si>
  <si>
    <t>1D82EDA2D27BFF5</t>
  </si>
  <si>
    <t>1594D986190DFAC</t>
  </si>
  <si>
    <t>87F58215288A9FF</t>
  </si>
  <si>
    <t>6BBF9368C493687</t>
  </si>
  <si>
    <t>684390703689D07</t>
  </si>
  <si>
    <t>1962510BBD60BCC</t>
  </si>
  <si>
    <t>643A9A7FE8E168D</t>
  </si>
  <si>
    <t>F166DD7AA417EC2</t>
  </si>
  <si>
    <t>B296424AB48B751</t>
  </si>
  <si>
    <t>872542D65CFE596</t>
  </si>
  <si>
    <t>339434CCC4EC64A</t>
  </si>
  <si>
    <t>1190EC1A7B442A4</t>
  </si>
  <si>
    <t>B6EE2965DD1B739</t>
  </si>
  <si>
    <t>3C77AF0422E4AD5</t>
  </si>
  <si>
    <t>1816DB4DACA29B2</t>
  </si>
  <si>
    <t>2F298585F4B6C2D</t>
  </si>
  <si>
    <t>C45CB48FBA70197</t>
  </si>
  <si>
    <t>53EEE80369AB732</t>
  </si>
  <si>
    <t>07066BD72B208C9</t>
  </si>
  <si>
    <t>DB9D21B8B53AB5D</t>
  </si>
  <si>
    <t>57A947DA9B65404</t>
  </si>
  <si>
    <t>1FCE3607DE00C9F</t>
  </si>
  <si>
    <t>F840F43941A227C</t>
  </si>
  <si>
    <t>E0A1B4E37A7D2A9</t>
  </si>
  <si>
    <t>3D93AE91477ADAF</t>
  </si>
  <si>
    <t>7ED7C606FC2A13D</t>
  </si>
  <si>
    <t>39151CC786D1086</t>
  </si>
  <si>
    <t>33DDD1F96784E13</t>
  </si>
  <si>
    <t>1DBAF11B29D7E86</t>
  </si>
  <si>
    <t>DC419ACBBE1D80B</t>
  </si>
  <si>
    <t>C54BE0A1FBCD492</t>
  </si>
  <si>
    <t>FE2FB5CFD33E084</t>
  </si>
  <si>
    <t>2D2007F5291B1F9</t>
  </si>
  <si>
    <t>CA9EA4CADE6A480</t>
  </si>
  <si>
    <t>5FD259A4C6033EA</t>
  </si>
  <si>
    <t>D800EC584A0B5FA</t>
  </si>
  <si>
    <t>53788A2D3639A06</t>
  </si>
  <si>
    <t>3DA573C4041547F</t>
  </si>
  <si>
    <t>A05A363CBFCD1E6</t>
  </si>
  <si>
    <t>256C9031495A701</t>
  </si>
  <si>
    <t>3D487419D9A7A42</t>
  </si>
  <si>
    <t>A434FD1B70179DB</t>
  </si>
  <si>
    <t>ED530E4ED38CA65</t>
  </si>
  <si>
    <t>512AD5BA2E20D11</t>
  </si>
  <si>
    <t>68BCC4F1147A72D</t>
  </si>
  <si>
    <t>4D53A998F37E4EB</t>
  </si>
  <si>
    <t>2D0DF860D751E63</t>
  </si>
  <si>
    <t>D5E743A82564747</t>
  </si>
  <si>
    <t>2F3ADFFBE4B9414</t>
  </si>
  <si>
    <t>137AB2C1D5359C3</t>
  </si>
  <si>
    <t>E78876EEFA422AA</t>
  </si>
  <si>
    <t>42908EEF4A533B3</t>
  </si>
  <si>
    <t>751CDF1AE1FE6C0</t>
  </si>
  <si>
    <t>FF408A75E44C71E</t>
  </si>
  <si>
    <t>3463CF1D38173F5</t>
  </si>
  <si>
    <t>3C938659B48B4AA</t>
  </si>
  <si>
    <t>E6331D2CBE4DC7F</t>
  </si>
  <si>
    <t>AE8AEEDADB5A053</t>
  </si>
  <si>
    <t>A3AAC7A71F3475C</t>
  </si>
  <si>
    <t>A6642E5742DADCE</t>
  </si>
  <si>
    <t>24AF38F5EE7811D</t>
  </si>
  <si>
    <t>0984BE3D75D4200</t>
  </si>
  <si>
    <t>8B14AEEEF83B07A</t>
  </si>
  <si>
    <t>5A84518177C3AE5</t>
  </si>
  <si>
    <t>E0EF7122CB58B7C</t>
  </si>
  <si>
    <t>11C302040781948</t>
  </si>
  <si>
    <t>B089F798C1AF1E4</t>
  </si>
  <si>
    <t>1353768BE823E9</t>
  </si>
  <si>
    <t>7CD318E99700DB3</t>
  </si>
  <si>
    <t>053EDDD4BCE1F46</t>
  </si>
  <si>
    <t>D9452E3C25F0FAC</t>
  </si>
  <si>
    <t>4F93DFD05B1B39B</t>
  </si>
  <si>
    <t>D8342B969D36334</t>
  </si>
  <si>
    <t>350487003060209</t>
  </si>
  <si>
    <t>9DF6E69CEE526CC</t>
  </si>
  <si>
    <t>AE312FC594266D5</t>
  </si>
  <si>
    <t>00A684A74720B6F</t>
  </si>
  <si>
    <t>5AB193305CD4CFC</t>
  </si>
  <si>
    <t>BE866F654598F7B</t>
  </si>
  <si>
    <t>DC8BBDEE65A69A0</t>
  </si>
  <si>
    <t>A82016D57E2AA26</t>
  </si>
  <si>
    <t>D74D401116D9847</t>
  </si>
  <si>
    <t>9B4F70CF402FD5C</t>
  </si>
  <si>
    <t>8E4B18E8F2D8444</t>
  </si>
  <si>
    <t>5C78CA61FC84104</t>
  </si>
  <si>
    <t>88F3FDE6BC4E5EC</t>
  </si>
  <si>
    <t>7371B36852068D9</t>
  </si>
  <si>
    <t>EB4EBCBB7034B01</t>
  </si>
  <si>
    <t>98984B7E7FD3FC2</t>
  </si>
  <si>
    <t>D79057D65BEFB53</t>
  </si>
  <si>
    <t>572C4285D695E7D</t>
  </si>
  <si>
    <t>A06B974B40BDD6D</t>
  </si>
  <si>
    <t>F82459A470ADC87</t>
  </si>
  <si>
    <t>5AE089AC9641BA1</t>
  </si>
  <si>
    <t>51664F1F1D84978</t>
  </si>
  <si>
    <t>0CD3563B9FC9286</t>
  </si>
  <si>
    <t>93CA586230E5DD0</t>
  </si>
  <si>
    <t>CC5FF09E8D66355</t>
  </si>
  <si>
    <t>99376431366D508</t>
  </si>
  <si>
    <t>BD74A8341BA952E</t>
  </si>
  <si>
    <t>B6423211D0D9421</t>
  </si>
  <si>
    <t>5C4729337C79265</t>
  </si>
  <si>
    <t>214EE7416E9EB92</t>
  </si>
  <si>
    <t>50E65A3CB0F2742</t>
  </si>
  <si>
    <t>6192416CDAD033D</t>
  </si>
  <si>
    <t>8D978C0992BB640</t>
  </si>
  <si>
    <t>DAF4C7EF4C9DF86</t>
  </si>
  <si>
    <t>2F07706AC3B6991</t>
  </si>
  <si>
    <t>869729C70BB4620</t>
  </si>
  <si>
    <t>7D6E3E64AD566B0</t>
  </si>
  <si>
    <t>910930FF5ED4835</t>
  </si>
  <si>
    <t>753E89535B7666A</t>
  </si>
  <si>
    <t>CCC433609E8BABC</t>
  </si>
  <si>
    <t>2ECBD4868475054</t>
  </si>
  <si>
    <t>50C7E33EDF77326</t>
  </si>
  <si>
    <t>E9DDBB145E0C795</t>
  </si>
  <si>
    <t>C714B8BBF9CC159</t>
  </si>
  <si>
    <t>0BFEE7D326103B2</t>
  </si>
  <si>
    <t>17F04CF3BED4E5B</t>
  </si>
  <si>
    <t>9506AFC1F5DC58B</t>
  </si>
  <si>
    <t>5A5FC5517AB6AB1</t>
  </si>
  <si>
    <t>28E9717743B2DDC</t>
  </si>
  <si>
    <t>F4A8E3935AA7E8A</t>
  </si>
  <si>
    <t>297C971807758CF</t>
  </si>
  <si>
    <t>D2B68E3F0D2956C</t>
  </si>
  <si>
    <t>6719AFC407DFADD</t>
  </si>
  <si>
    <t>89E11127ED7073B</t>
  </si>
  <si>
    <t>49D5107E0608F87</t>
  </si>
  <si>
    <t>AC36318AF009606</t>
  </si>
  <si>
    <t>5FA8DE874AC586F</t>
  </si>
  <si>
    <t>C951A02CD770700</t>
  </si>
  <si>
    <t>639B3B722766E5A</t>
  </si>
  <si>
    <t>24B7D02E2971517</t>
  </si>
  <si>
    <t>3834E465492B797</t>
  </si>
  <si>
    <t>7800D483055A7A4</t>
  </si>
  <si>
    <t>B1586C2FB1ECF78</t>
  </si>
  <si>
    <t>453761DAA1E3CF7</t>
  </si>
  <si>
    <t>24EB3E17BD3FA56</t>
  </si>
  <si>
    <t>0850D1E4A726254</t>
  </si>
  <si>
    <t>D4FC3F416C341F7</t>
  </si>
  <si>
    <t>BB0CCEA465223C8</t>
  </si>
  <si>
    <t>A0B12B8043B19E9</t>
  </si>
  <si>
    <t>840E8D1B07829AB</t>
  </si>
  <si>
    <t>8B736A83DBDB70E</t>
  </si>
  <si>
    <t>84BBE8EDCF11F24</t>
  </si>
  <si>
    <t>95E2D563240FD4B</t>
  </si>
  <si>
    <t>0C69FC72DC5EB35</t>
  </si>
  <si>
    <t>5E99259BB24117A</t>
  </si>
  <si>
    <t>BD43C83F8FD9651</t>
  </si>
  <si>
    <t>FE86B3016D4A76C</t>
  </si>
  <si>
    <t>9B84A9E184C2A1E</t>
  </si>
  <si>
    <t>D9063AA42D80464</t>
  </si>
  <si>
    <t>61B5B4494F0F3FC</t>
  </si>
  <si>
    <t>6FE40E01316EA2D</t>
  </si>
  <si>
    <t>7A2F5DADFAE26A8</t>
  </si>
  <si>
    <t>D751668490E4571</t>
  </si>
  <si>
    <t>4F805962D42C377</t>
  </si>
  <si>
    <t>BB077B930E0733B</t>
  </si>
  <si>
    <t>A8D93D45D06506A</t>
  </si>
  <si>
    <t>FD6B9F974ACB655</t>
  </si>
  <si>
    <t>9FEB7B27DD6E119</t>
  </si>
  <si>
    <t>595BA317080541B</t>
  </si>
  <si>
    <t>2D3A611F7809520</t>
  </si>
  <si>
    <t>44F996E720CAEF9</t>
  </si>
  <si>
    <t>C86826986242D3F</t>
  </si>
  <si>
    <t>808ABFE9EF0E81D</t>
  </si>
  <si>
    <t>D7D5D681A47584D</t>
  </si>
  <si>
    <t>2D144FD3BFECB66</t>
  </si>
  <si>
    <t>C7977CE1F3B87F3</t>
  </si>
  <si>
    <t>8557BFF10543BF9</t>
  </si>
  <si>
    <t>9C8B6C4416F1890</t>
  </si>
  <si>
    <t>D9FD514FABDDD1F</t>
  </si>
  <si>
    <t>3E63A9695C73392</t>
  </si>
  <si>
    <t>4B3290675C2312A</t>
  </si>
  <si>
    <t>B803246ACEA7F5B</t>
  </si>
  <si>
    <t>FAB0D2C42FB743C</t>
  </si>
  <si>
    <t>FED6CAE5185B732</t>
  </si>
  <si>
    <t>9445BB5C65705DC</t>
  </si>
  <si>
    <t>EFB308ACAA709CB</t>
  </si>
  <si>
    <t>5403373029693A4</t>
  </si>
  <si>
    <t>1A73C7ACF210D11</t>
  </si>
  <si>
    <t>EE730EC495E9B89</t>
  </si>
  <si>
    <t>00DA80EA8D084F0</t>
  </si>
  <si>
    <t>C76199D702855E8</t>
  </si>
  <si>
    <t>288B6F7B711037F</t>
  </si>
  <si>
    <t>DA4F7BC49755BE7</t>
  </si>
  <si>
    <t>38C71F60F827849</t>
  </si>
  <si>
    <t>5C705254CDF429F</t>
  </si>
  <si>
    <t>E18010EAA701DD6</t>
  </si>
  <si>
    <t>58431423A2769C8</t>
  </si>
  <si>
    <t>B8999EA1C9C6E78</t>
  </si>
  <si>
    <t>7E57C12AC48A38</t>
  </si>
  <si>
    <t>5099688AD344BBD</t>
  </si>
  <si>
    <t>86D8125C2795B5C</t>
  </si>
  <si>
    <t>02179F4FD718C22</t>
  </si>
  <si>
    <t>F81B8EDF3D4BCD</t>
  </si>
  <si>
    <t>FBD5EFD8B399AAC</t>
  </si>
  <si>
    <t>0683616A79A6BD</t>
  </si>
  <si>
    <t>273E6D779487283</t>
  </si>
  <si>
    <t>E2A819E7FDD9DEB</t>
  </si>
  <si>
    <t>7D37AA868AB1B52</t>
  </si>
  <si>
    <t>7281C8C7889B3AE</t>
  </si>
  <si>
    <t>C403B1AB31F5345</t>
  </si>
  <si>
    <t>B9FE2A0B8429510</t>
  </si>
  <si>
    <t>6E793B412A8F3C0</t>
  </si>
  <si>
    <t>813473E07AD619E</t>
  </si>
  <si>
    <t>8439B710A606C8F</t>
  </si>
  <si>
    <t>455D965A1B79560</t>
  </si>
  <si>
    <t>98436E3AD3F3B04</t>
  </si>
  <si>
    <t>322E57ABF9F9E1C</t>
  </si>
  <si>
    <t>DFA1F614DA0C063</t>
  </si>
  <si>
    <t>E0C3844400E1FFA</t>
  </si>
  <si>
    <t>BA55C6EE6680952</t>
  </si>
  <si>
    <t>F3AB9CB388B706B</t>
  </si>
  <si>
    <t>AC9D815595A3B84</t>
  </si>
  <si>
    <t>C14F92E4E7EDD42</t>
  </si>
  <si>
    <t>297BEA3BE5203A4</t>
  </si>
  <si>
    <t>042BA5AC73D1DDF</t>
  </si>
  <si>
    <t>C5EEF097DBE3E9C</t>
  </si>
  <si>
    <t>AEE9BF235D6C9BB</t>
  </si>
  <si>
    <t>45D180EA92035C6</t>
  </si>
  <si>
    <t>AA14D2147C97253</t>
  </si>
  <si>
    <t>D31390ECB848BD9</t>
  </si>
  <si>
    <t>D62CA82CE256ACA</t>
  </si>
  <si>
    <t>382B49C8C51FE0D</t>
  </si>
  <si>
    <t>08197908B8750CF</t>
  </si>
  <si>
    <t>B5BAA64628FE3C</t>
  </si>
  <si>
    <t>B4BDA96B36EE048</t>
  </si>
  <si>
    <t>2BD26A089C4F2B4</t>
  </si>
  <si>
    <t>098610E62E3C7C2</t>
  </si>
  <si>
    <t>1AFE51C2D097AB8</t>
  </si>
  <si>
    <t>2BAEBD5FA00BB78</t>
  </si>
  <si>
    <t>DA0B79852A9B7DE</t>
  </si>
  <si>
    <t>FF9E12502B34F3A</t>
  </si>
  <si>
    <t>54E8AC056ECCF8E</t>
  </si>
  <si>
    <t>32408771A23C7E1</t>
  </si>
  <si>
    <t>1170BBD5C8D063D</t>
  </si>
  <si>
    <t>B9F879ADC84C484</t>
  </si>
  <si>
    <t>7AE2DC13FF11846</t>
  </si>
  <si>
    <t>407F28EB16676D4</t>
  </si>
  <si>
    <t>A6EAF5135A1612E</t>
  </si>
  <si>
    <t>4330F898C77F804</t>
  </si>
  <si>
    <t>CAD9A41567322C4</t>
  </si>
  <si>
    <t>B3E953B1004A867</t>
  </si>
  <si>
    <t>5A7277220D40DCE</t>
  </si>
  <si>
    <t>F428CCE26E8F415</t>
  </si>
  <si>
    <t>3D0E6D8E8F88A5D</t>
  </si>
  <si>
    <t>77748E4CB91B534</t>
  </si>
  <si>
    <t>15220425F090DB9</t>
  </si>
  <si>
    <t>C7F8C31E41F9D07</t>
  </si>
  <si>
    <t>B6640F09FE445A4</t>
  </si>
  <si>
    <t>F258BF09BF495AF</t>
  </si>
  <si>
    <t>116371878906FE4</t>
  </si>
  <si>
    <t>719DEE141FB4EC6</t>
  </si>
  <si>
    <t>05C0358CA91967B</t>
  </si>
  <si>
    <t>A35BCBF6493E2BA</t>
  </si>
  <si>
    <t>C0BDB94BA6A4668</t>
  </si>
  <si>
    <t>3042D73B12A7223</t>
  </si>
  <si>
    <t>FE633D89636AE47</t>
  </si>
  <si>
    <t>3A9EE9A9CB72D93</t>
  </si>
  <si>
    <t>CA12DB315E3F9E0</t>
  </si>
  <si>
    <t>7C5AF3EDEEA8720</t>
  </si>
  <si>
    <t>F41CDED7433A3DD</t>
  </si>
  <si>
    <t>CC88F3A39DE456E</t>
  </si>
  <si>
    <t>25FF668BD8B7AD2</t>
  </si>
  <si>
    <t>8FCD6B883B2724E</t>
  </si>
  <si>
    <t>9ACB51044D0219F</t>
  </si>
  <si>
    <t>39C06A992F092F3</t>
  </si>
  <si>
    <t>7EB5EDB0777BBFF</t>
  </si>
  <si>
    <t>8CE1992FFAF68C7</t>
  </si>
  <si>
    <t>76F90552D173F5D</t>
  </si>
  <si>
    <t>681379127B2E6B0</t>
  </si>
  <si>
    <t>CB46BCE4517C7B3</t>
  </si>
  <si>
    <t>B8FC8680A5FE9DD</t>
  </si>
  <si>
    <t>FE6ADEC271C6291</t>
  </si>
  <si>
    <t>F6C713E8C9B95CD</t>
  </si>
  <si>
    <t>5041F3B75047697</t>
  </si>
  <si>
    <t>613A28124E2AFE4</t>
  </si>
  <si>
    <t>BDFE52547A7663F</t>
  </si>
  <si>
    <t>1B3FAB2530E1E87</t>
  </si>
  <si>
    <t>9E8FED4E2BCD205</t>
  </si>
  <si>
    <t>F7A3B7E4D3FD2E1</t>
  </si>
  <si>
    <t>912173599B02014</t>
  </si>
  <si>
    <t>D7C815CF20D813F</t>
  </si>
  <si>
    <t>AC40F8C790785CB</t>
  </si>
  <si>
    <t>6903E27D0A996A9</t>
  </si>
  <si>
    <t>62339DE9AC31D77</t>
  </si>
  <si>
    <t>132291E4F989483</t>
  </si>
  <si>
    <t>1E0F2EC55E9D531</t>
  </si>
  <si>
    <t>9414B515BE0A5D1</t>
  </si>
  <si>
    <t>A03E0BA08C40E9F</t>
  </si>
  <si>
    <t>28723947AF082B5</t>
  </si>
  <si>
    <t>2FED4269407A180</t>
  </si>
  <si>
    <t>46D50935406558B</t>
  </si>
  <si>
    <t>406DB8FB586B2CB</t>
  </si>
  <si>
    <t>3CD378CE4212E2A</t>
  </si>
  <si>
    <t>AC7DF742E1C91C7</t>
  </si>
  <si>
    <t>9CEDD6A2A353037</t>
  </si>
  <si>
    <t>E17F73C96FDCCD7</t>
  </si>
  <si>
    <t>3081A98E197DA3D</t>
  </si>
  <si>
    <t>62CE15D9B352DFD</t>
  </si>
  <si>
    <t>261A5EED19CAAFC</t>
  </si>
  <si>
    <t>BABE282A7461F95</t>
  </si>
  <si>
    <t>3DFA2654440C358</t>
  </si>
  <si>
    <t>5A1E6227B66CA0F</t>
  </si>
  <si>
    <t>523F840EF1D25DE</t>
  </si>
  <si>
    <t>2F39EFCEA641F0A</t>
  </si>
  <si>
    <t>302A32C81BF45DC</t>
  </si>
  <si>
    <t>DC4F7E01911D7E9</t>
  </si>
  <si>
    <t>AAE80E95D5227F5</t>
  </si>
  <si>
    <t>F40185FD82A4C42</t>
  </si>
  <si>
    <t>F45D027A8F6A394</t>
  </si>
  <si>
    <t>6600792BAB6BEC2</t>
  </si>
  <si>
    <t>5809140C7BAB7A8</t>
  </si>
  <si>
    <t>A2093DF56B73199</t>
  </si>
  <si>
    <t>C49E1F9DA3A051E</t>
  </si>
  <si>
    <t>059B30C4AD15D10</t>
  </si>
  <si>
    <t>4858EDE5E8EE194</t>
  </si>
  <si>
    <t>B74DA36635E8AEE</t>
  </si>
  <si>
    <t>BC1E256AE35B581</t>
  </si>
  <si>
    <t>75597B2371CC041</t>
  </si>
  <si>
    <t>305BB7DE10AFD1D</t>
  </si>
  <si>
    <t>81C90BA57E79EC7</t>
  </si>
  <si>
    <t>402419A66E92777</t>
  </si>
  <si>
    <t>8DDCE7FBD9AD1BC</t>
  </si>
  <si>
    <t>2B7887D3520C9AC</t>
  </si>
  <si>
    <t>98A82FFA63C7948</t>
  </si>
  <si>
    <t>726F0A2D578E87C</t>
  </si>
  <si>
    <t>D3F6DF7B6E05ED0</t>
  </si>
  <si>
    <t>F25E3FDC6EE05B</t>
  </si>
  <si>
    <t>65FA0FA3C388E3F</t>
  </si>
  <si>
    <t>CF2C598A9966239</t>
  </si>
  <si>
    <t>E8E0578F2A290FE</t>
  </si>
  <si>
    <t>79834760324CD5C</t>
  </si>
  <si>
    <t>C0AC87238F4010E</t>
  </si>
  <si>
    <t>712B7F07E8CC9E7</t>
  </si>
  <si>
    <t>DDD607CD6259086</t>
  </si>
  <si>
    <t>4789B3FBE55DE49</t>
  </si>
  <si>
    <t>2E7AED5C72C6D77</t>
  </si>
  <si>
    <t>09AB99B79CFEA17</t>
  </si>
  <si>
    <t>B7B7947AE081110</t>
  </si>
  <si>
    <t>3F7A4FD7532CDBA</t>
  </si>
  <si>
    <t>5B3CA2F53666AA7</t>
  </si>
  <si>
    <t>CCF2DFFCF9C42B0</t>
  </si>
  <si>
    <t>E363DF6B681DEB5</t>
  </si>
  <si>
    <t>AD5FFFB508C11BC</t>
  </si>
  <si>
    <t>9051A1838EAE3FC</t>
  </si>
  <si>
    <t>3A7547F220D271D</t>
  </si>
  <si>
    <t>A1AAE63C5E6E44C</t>
  </si>
  <si>
    <t>B7EC42069360D99</t>
  </si>
  <si>
    <t>F08BE1231EBFBD2</t>
  </si>
  <si>
    <t>58A28C1B3F4367D</t>
  </si>
  <si>
    <t>8BF4DCEDA6DC0BF</t>
  </si>
  <si>
    <t>4BD22F4D033AA4B</t>
  </si>
  <si>
    <t>56CAD84CB357787</t>
  </si>
  <si>
    <t>F29D985AC817347</t>
  </si>
  <si>
    <t>5A19781614BF369</t>
  </si>
  <si>
    <t>E301884159F777F</t>
  </si>
  <si>
    <t>AA274162CA00C32</t>
  </si>
  <si>
    <t>5E9581BF1FC2673</t>
  </si>
  <si>
    <t>8BD838850EB05D8</t>
  </si>
  <si>
    <t>437943B89C91629</t>
  </si>
  <si>
    <t>47BDF65A20F9C4F</t>
  </si>
  <si>
    <t>1D4E127BCDB4CF3</t>
  </si>
  <si>
    <t>A2A424027716192</t>
  </si>
  <si>
    <t>A613D674F4AD90C</t>
  </si>
  <si>
    <t>604DEDFA1D974B3</t>
  </si>
  <si>
    <t>0B2DC9A2EB0D5C3</t>
  </si>
  <si>
    <t>ECAE94C46B05F43</t>
  </si>
  <si>
    <t>856E422C52F8CF5</t>
  </si>
  <si>
    <t>2951C3811CCF973</t>
  </si>
  <si>
    <t>E828A9BEE89359F</t>
  </si>
  <si>
    <t>22C82E9185C1BD9</t>
  </si>
  <si>
    <t>50A60E7BCF400DC</t>
  </si>
  <si>
    <t>5E8E6A4D7CCA39B</t>
  </si>
  <si>
    <t>61F99196A34FE2F</t>
  </si>
  <si>
    <t>F97B2AB26E22904</t>
  </si>
  <si>
    <t>C61E5A0D2A6B4B1</t>
  </si>
  <si>
    <t>7BC69CE4608DFA8</t>
  </si>
  <si>
    <t>A0FA35C7C2AD0AC</t>
  </si>
  <si>
    <t>069E880E89321CC</t>
  </si>
  <si>
    <t>3046246A9B8E522</t>
  </si>
  <si>
    <t>7E8F6A8E75C9C8A</t>
  </si>
  <si>
    <t>315C69212D8A50E</t>
  </si>
  <si>
    <t>CF6723CA091D833</t>
  </si>
  <si>
    <t>F666738AD021A10</t>
  </si>
  <si>
    <t>FB0E5E92F33B561</t>
  </si>
  <si>
    <t>FA5B088A529AB9C</t>
  </si>
  <si>
    <t>F63467B127DE11F</t>
  </si>
  <si>
    <t>AFDA78F8642AB62</t>
  </si>
  <si>
    <t>85E0B50CD5F84AE</t>
  </si>
  <si>
    <t>78EAB539AB27B04</t>
  </si>
  <si>
    <t>4F1853524777BA0</t>
  </si>
  <si>
    <t>8E37E70388B6D24</t>
  </si>
  <si>
    <t>F50A63A70674212</t>
  </si>
  <si>
    <t>FCB37DAAF4CD527</t>
  </si>
  <si>
    <t>D3D3710B95D0CE0</t>
  </si>
  <si>
    <t>4E122A4F9375D44</t>
  </si>
  <si>
    <t>E6689CD89FC322B</t>
  </si>
  <si>
    <t>309AEF7A76D231D</t>
  </si>
  <si>
    <t>08FE9030686446D</t>
  </si>
  <si>
    <t>6777FEC9F92CF4F</t>
  </si>
  <si>
    <t>3B249016E762B22</t>
  </si>
  <si>
    <t>1CF94C9F5197F07</t>
  </si>
  <si>
    <t>B14FA433B63A56F</t>
  </si>
  <si>
    <t>48C8E73129ADC55</t>
  </si>
  <si>
    <t>F86818170BFD133</t>
  </si>
  <si>
    <t>44A07F67D53E08A</t>
  </si>
  <si>
    <t>7E2DCDCC7A7B521</t>
  </si>
  <si>
    <t>CF6CF6485E8B2A9</t>
  </si>
  <si>
    <t>0EADEAFDA1AF1B1</t>
  </si>
  <si>
    <t>261FD736D191794</t>
  </si>
  <si>
    <t>84A59889C752C91</t>
  </si>
  <si>
    <t>9CE6B792FBBAFFE</t>
  </si>
  <si>
    <t>16ACA02C5C47B78</t>
  </si>
  <si>
    <t>6BC37F28D7900DB</t>
  </si>
  <si>
    <t>77F62C4C8C25307</t>
  </si>
  <si>
    <t>A29D740901C4510</t>
  </si>
  <si>
    <t>937691DE105EEE5</t>
  </si>
  <si>
    <t>A66D9DE9F0BBCC2</t>
  </si>
  <si>
    <t>639CE0FD7A7911E</t>
  </si>
  <si>
    <t>08FF74F9C5133C2</t>
  </si>
  <si>
    <t>EED3E93E99EF9D4</t>
  </si>
  <si>
    <t>EA16C2C840A5E92</t>
  </si>
  <si>
    <t>6C8142DD51B7FAC</t>
  </si>
  <si>
    <t>4AFCE36D93C8635</t>
  </si>
  <si>
    <t>CCA00BD741FBC1A</t>
  </si>
  <si>
    <t>F65485B018D7A34</t>
  </si>
  <si>
    <t>94C9745B0E52E82</t>
  </si>
  <si>
    <t>0E6D4DFD1B02BFD</t>
  </si>
  <si>
    <t>755D63344CB186E</t>
  </si>
  <si>
    <t>770497F8B6939C8</t>
  </si>
  <si>
    <t>2AE7EC075B945E8</t>
  </si>
  <si>
    <t>770C2D942361BDE</t>
  </si>
  <si>
    <t>26EF581F6F30910</t>
  </si>
  <si>
    <t>4B5E09C537887ED</t>
  </si>
  <si>
    <t>4E1F4549F660D44</t>
  </si>
  <si>
    <t>5DCA608F75BCA8E</t>
  </si>
  <si>
    <t>B3CD043E451C7D6</t>
  </si>
  <si>
    <t>3343828A390932C</t>
  </si>
  <si>
    <t>57E1B0B28DE7906</t>
  </si>
  <si>
    <t>8183F1FF3F63F0D</t>
  </si>
  <si>
    <t>95F9F84610AF505</t>
  </si>
  <si>
    <t>73A1CC8E1C0BA51</t>
  </si>
  <si>
    <t>A5BA9D618BA709B</t>
  </si>
  <si>
    <t>664E41CECFB782E</t>
  </si>
  <si>
    <t>D5799A812F8FFC7</t>
  </si>
  <si>
    <t>CD0D7B61AEB13AF</t>
  </si>
  <si>
    <t>246EDE46A39BF12</t>
  </si>
  <si>
    <t>EC261590A7C8B43</t>
  </si>
  <si>
    <t>556B81BA8129B2B</t>
  </si>
  <si>
    <t>89265B96E810E80</t>
  </si>
  <si>
    <t>0B8C067B71D2771</t>
  </si>
  <si>
    <t>A467AB9D395AB3A</t>
  </si>
  <si>
    <t>099F30A6DEA2EAC</t>
  </si>
  <si>
    <t>B76E523A95F2C8D</t>
  </si>
  <si>
    <t>DF74C59760E40E6</t>
  </si>
  <si>
    <t>E51A42CD192AB2B</t>
  </si>
  <si>
    <t>3BCAC3493FDD31D</t>
  </si>
  <si>
    <t>AFBD5E0A87AE4FC</t>
  </si>
  <si>
    <t>59344A755EB656A</t>
  </si>
  <si>
    <t>616F0AA8584DBDA</t>
  </si>
  <si>
    <t>64EA60866D69672</t>
  </si>
  <si>
    <t>13C80DF1585C5E7</t>
  </si>
  <si>
    <t>CD22C8CC4E2D881</t>
  </si>
  <si>
    <t>BF6346F7433347A</t>
  </si>
  <si>
    <t>09057D8387E6630</t>
  </si>
  <si>
    <t>90EAF75B16C1928</t>
  </si>
  <si>
    <t>DB532F1EAF7262F</t>
  </si>
  <si>
    <t>F2B195477EBC1FE</t>
  </si>
  <si>
    <t>0D9B77CE3BCB427</t>
  </si>
  <si>
    <t>9AC02F8C14ACD78</t>
  </si>
  <si>
    <t>DD91EDB46749518</t>
  </si>
  <si>
    <t>9CD72E3EF186762</t>
  </si>
  <si>
    <t>316E99625897F08</t>
  </si>
  <si>
    <t>3E835E3E1700EE7</t>
  </si>
  <si>
    <t>5E0F5253B5F9565</t>
  </si>
  <si>
    <t>F1A50B5758B74EF</t>
  </si>
  <si>
    <t>8E988175CD5B9A4</t>
  </si>
  <si>
    <t>A3C92F6E00C3C68</t>
  </si>
  <si>
    <t>6C4C9F2819AE452</t>
  </si>
  <si>
    <t>E217AE5BF25F7A5</t>
  </si>
  <si>
    <t>C570016C1681236</t>
  </si>
  <si>
    <t>621F3B3BEAE38CA</t>
  </si>
  <si>
    <t>22A2429C4B14C49</t>
  </si>
  <si>
    <t>40B151E3FFDD214</t>
  </si>
  <si>
    <t>AAEA9EDEEAAAFBE</t>
  </si>
  <si>
    <t>78F0332DA6AEB29</t>
  </si>
  <si>
    <t>52678499818A9BE</t>
  </si>
  <si>
    <t>A2385F7EF4926F8</t>
  </si>
  <si>
    <t>DBE77026FC91095</t>
  </si>
  <si>
    <t>11F44ED7ED1DC28</t>
  </si>
  <si>
    <t>9AF0DFC8A1695D0</t>
  </si>
  <si>
    <t>A9614F9B6C30A81</t>
  </si>
  <si>
    <t>EAF93E8C5C158E8</t>
  </si>
  <si>
    <t>B316F6D8DCFEE8B</t>
  </si>
  <si>
    <t>33FF499D7FCDE21</t>
  </si>
  <si>
    <t>54B379C069D827E</t>
  </si>
  <si>
    <t>53612C1E7BF6494</t>
  </si>
  <si>
    <t>1A6E47F8950A942</t>
  </si>
  <si>
    <t>65493C937FFFE31</t>
  </si>
  <si>
    <t>11EA3EFD24631DE</t>
  </si>
  <si>
    <t>E2B043A4BB0FE24</t>
  </si>
  <si>
    <t>9185D3E4936B612</t>
  </si>
  <si>
    <t>0C48FCE6588D13B</t>
  </si>
  <si>
    <t>C8A6C66922119D5</t>
  </si>
  <si>
    <t>67DA711B096455C</t>
  </si>
  <si>
    <t>EDF46F856F27937</t>
  </si>
  <si>
    <t>6789B141389DCD5</t>
  </si>
  <si>
    <t>C606483210F19DE</t>
  </si>
  <si>
    <t>8133215F7A18BF5</t>
  </si>
  <si>
    <t>736EF7C125354ED</t>
  </si>
  <si>
    <t>15523741ED7FFBC</t>
  </si>
  <si>
    <t>5E972F619F3F506</t>
  </si>
  <si>
    <t>013CD392C09D483</t>
  </si>
  <si>
    <t>CDFC1D26D7E255B</t>
  </si>
  <si>
    <t>1995AC57BCEA641</t>
  </si>
  <si>
    <t>61694F2B86F6AED</t>
  </si>
  <si>
    <t>CF65A774FC734A2</t>
  </si>
  <si>
    <t>86917007F5B78AB</t>
  </si>
  <si>
    <t>ECF96CE33CAB834</t>
  </si>
  <si>
    <t>F7E7A9EA0E95D64</t>
  </si>
  <si>
    <t>E62AECBEF008848</t>
  </si>
  <si>
    <t>1455AD4D814DEB4</t>
  </si>
  <si>
    <t>F3F80F89217E9BF</t>
  </si>
  <si>
    <t>566F547BB5A6158</t>
  </si>
  <si>
    <t>9AB4E980B3ED28D</t>
  </si>
  <si>
    <t>0990EA9FDDF1967</t>
  </si>
  <si>
    <t>07BB8DE65063AA8</t>
  </si>
  <si>
    <t>D6EE69171C788F2</t>
  </si>
  <si>
    <t>B2F8AA6DD783E88</t>
  </si>
  <si>
    <t>417816E51980A44</t>
  </si>
  <si>
    <t>939250C132D0521</t>
  </si>
  <si>
    <t>97333063C40EDF5</t>
  </si>
  <si>
    <t>33656BA07092981</t>
  </si>
  <si>
    <t>5795B3C3269C876</t>
  </si>
  <si>
    <t>933D356F2080C8D</t>
  </si>
  <si>
    <t>24215EE3D2BDE42</t>
  </si>
  <si>
    <t>438D55B04F99ED3</t>
  </si>
  <si>
    <t>8D3DEF51F2663A7</t>
  </si>
  <si>
    <t>3DBEA3731EFEB78</t>
  </si>
  <si>
    <t>1D66756DAFA8427</t>
  </si>
  <si>
    <t>018C4E3031AEEAE</t>
  </si>
  <si>
    <t>F3A1054E8192445</t>
  </si>
  <si>
    <t>F1361373859E2F6</t>
  </si>
  <si>
    <t>7CD914F00324D06</t>
  </si>
  <si>
    <t>8A012B5B0F3E13F</t>
  </si>
  <si>
    <t>AD3589D552BBED8</t>
  </si>
  <si>
    <t>13F57863988DBD0</t>
  </si>
  <si>
    <t>708BD1E08530AA4</t>
  </si>
  <si>
    <t>05AFD0293D8EE79</t>
  </si>
  <si>
    <t>BC4F25FB2DE99A5</t>
  </si>
  <si>
    <t>CAEEC57594CAAE8</t>
  </si>
  <si>
    <t>7DA719E8BA22AF3</t>
  </si>
  <si>
    <t>235D5BD3A2FEB55</t>
  </si>
  <si>
    <t>21D4CDE665790F7</t>
  </si>
  <si>
    <t>85ED05B8D466392</t>
  </si>
  <si>
    <t>4B3C2660CBEEED8</t>
  </si>
  <si>
    <t>5EB88646FDD1360</t>
  </si>
  <si>
    <t>B76C89B145D4594</t>
  </si>
  <si>
    <t>3A0AA5043AE6360</t>
  </si>
  <si>
    <t>FA1E943341608D0</t>
  </si>
  <si>
    <t>F46316700A6D856</t>
  </si>
  <si>
    <t>81A7C3825D02201</t>
  </si>
  <si>
    <t>2AACB266A0EF682</t>
  </si>
  <si>
    <t>49EB9EAFEE88554</t>
  </si>
  <si>
    <t>F7AA13A0FBD21D6</t>
  </si>
  <si>
    <t>FBE53FA0AB2474F</t>
  </si>
  <si>
    <t>E024A8DE65A1FCF</t>
  </si>
  <si>
    <t>861F01CDD0471E2</t>
  </si>
  <si>
    <t>01BF1440716D7E2</t>
  </si>
  <si>
    <t>EB8002E389114EE</t>
  </si>
  <si>
    <t>0BE1EF79ADF4D28</t>
  </si>
  <si>
    <t>7AE2838D6B78071</t>
  </si>
  <si>
    <t>D97A38D18643551</t>
  </si>
  <si>
    <t>8201BE7C221A5EE</t>
  </si>
  <si>
    <t>530BF5A4EDADA1E</t>
  </si>
  <si>
    <t>749D5B563E70866</t>
  </si>
  <si>
    <t>3D7749E012D0E15</t>
  </si>
  <si>
    <t>5BD2A42A4143AB6</t>
  </si>
  <si>
    <t>52617D693740B73</t>
  </si>
  <si>
    <t>7BB0BBB534DA763</t>
  </si>
  <si>
    <t>BC5FEB797C00AE5</t>
  </si>
  <si>
    <t>EE17600AEBCBB19</t>
  </si>
  <si>
    <t>3347FA056A5C263</t>
  </si>
  <si>
    <t>24FDE957FD2F60F</t>
  </si>
  <si>
    <t>4E1864102929081</t>
  </si>
  <si>
    <t>EE6FEC21CD955EA</t>
  </si>
  <si>
    <t>888058E7022794C</t>
  </si>
  <si>
    <t>51E9E637B44B6AA</t>
  </si>
  <si>
    <t>EC5C7FE50E3D9E6</t>
  </si>
  <si>
    <t>7B1E63E88192055</t>
  </si>
  <si>
    <t>899B2266F84D354</t>
  </si>
  <si>
    <t>783BAB477672089</t>
  </si>
  <si>
    <t>AFCF678324FAAEC</t>
  </si>
  <si>
    <t>91133BA802585F4</t>
  </si>
  <si>
    <t>AF9E041C2D0396C</t>
  </si>
  <si>
    <t>196A83684E2E73D</t>
  </si>
  <si>
    <t>AD383F63335CDEA</t>
  </si>
  <si>
    <t>E74CD50150D01FC</t>
  </si>
  <si>
    <t>4523778519E6015</t>
  </si>
  <si>
    <t>FCCACDB798D159C</t>
  </si>
  <si>
    <t>6FC577E624D3FBC</t>
  </si>
  <si>
    <t>B49BB93EC5DEA65</t>
  </si>
  <si>
    <t>666D0BD529235A0</t>
  </si>
  <si>
    <t>282FF288C00DFF6</t>
  </si>
  <si>
    <t>2D160B30DD260EB</t>
  </si>
  <si>
    <t>03FE89D19FD3CA6</t>
  </si>
  <si>
    <t>8E5A9F77671D992</t>
  </si>
  <si>
    <t>19CB4986B04B6ED</t>
  </si>
  <si>
    <t>E0EAC51B6BDAF7D</t>
  </si>
  <si>
    <t>75C7CB443209F59</t>
  </si>
  <si>
    <t>A71FAA575855860</t>
  </si>
  <si>
    <t>2E99504968E3498</t>
  </si>
  <si>
    <t>3E31611BD89EECB</t>
  </si>
  <si>
    <t>9DFE46A29973689</t>
  </si>
  <si>
    <t>6B0DB5D34EEEB10</t>
  </si>
  <si>
    <t>C5DFC2FA95655B5</t>
  </si>
  <si>
    <t>3A7126D60B6E544</t>
  </si>
  <si>
    <t>FA9D86188729193</t>
  </si>
  <si>
    <t>2E5838DD2D889E1</t>
  </si>
  <si>
    <t>0F39B2205DA4F25</t>
  </si>
  <si>
    <t>65DD28C82DF0E3D</t>
  </si>
  <si>
    <t>C2D4F9C60AF1C07</t>
  </si>
  <si>
    <t>75B2423802BE3DE</t>
  </si>
  <si>
    <t>583BB01438C9DCE</t>
  </si>
  <si>
    <t>9B99A948FDE8964</t>
  </si>
  <si>
    <t>36AF428983618D0</t>
  </si>
  <si>
    <t>E98F5FC721B0EE2</t>
  </si>
  <si>
    <t>46055D6C9229844</t>
  </si>
  <si>
    <t>A5EC1D800C568F1</t>
  </si>
  <si>
    <t>8A671EBFF3DFDF3</t>
  </si>
  <si>
    <t>12505C6CF2A4362</t>
  </si>
  <si>
    <t>556473F798D5B55</t>
  </si>
  <si>
    <t>DAC02337A71FC2C</t>
  </si>
  <si>
    <t>D30A79743C2F0A1</t>
  </si>
  <si>
    <t>D46C60CCDF5B312</t>
  </si>
  <si>
    <t>6291B666D844789</t>
  </si>
  <si>
    <t>56EC7DA2D608C8E</t>
  </si>
  <si>
    <t>33B7AC104DEBE3F</t>
  </si>
  <si>
    <t>51827842CD359C5</t>
  </si>
  <si>
    <t>886090AC67F2539</t>
  </si>
  <si>
    <t>5609817342CBE24</t>
  </si>
  <si>
    <t>298692CE54ED680</t>
  </si>
  <si>
    <t>67C77C186EFE28A</t>
  </si>
  <si>
    <t>660322E7FEF5703</t>
  </si>
  <si>
    <t>804BC529E943102</t>
  </si>
  <si>
    <t>00DC1239783B810</t>
  </si>
  <si>
    <t>252853BA28E784D</t>
  </si>
  <si>
    <t>32078195F979F9C</t>
  </si>
  <si>
    <t>9CDCF484350092B</t>
  </si>
  <si>
    <t>6A854E0DF8ADB9D</t>
  </si>
  <si>
    <t>2277E473F1EB044</t>
  </si>
  <si>
    <t>7C2A1190EBCE02C</t>
  </si>
  <si>
    <t>9AA073D1ED94236</t>
  </si>
  <si>
    <t>C0663799E797682</t>
  </si>
  <si>
    <t>8B09B42C913CE14</t>
  </si>
  <si>
    <t>42E75B7EBB11A3D</t>
  </si>
  <si>
    <t>CFCF3277D69B694</t>
  </si>
  <si>
    <t>CB51863DFBAD7F2</t>
  </si>
  <si>
    <t>AA94A96A7CF8C7A</t>
  </si>
  <si>
    <t>5C94EB93F08187C</t>
  </si>
  <si>
    <t>8771706A4BC028A</t>
  </si>
  <si>
    <t>F7006312F901518</t>
  </si>
  <si>
    <t>758AB03DC097F2C</t>
  </si>
  <si>
    <t>83EF7AB3409FA0D</t>
  </si>
  <si>
    <t>7D0A518692FFF29</t>
  </si>
  <si>
    <t>3CF6D0D04C9C4DC</t>
  </si>
  <si>
    <t>C6DF2889D6A3EFA</t>
  </si>
  <si>
    <t>F137543A8C24811</t>
  </si>
  <si>
    <t>14BAEE846541C05</t>
  </si>
  <si>
    <t>15BD6DA03DDF2A7</t>
  </si>
  <si>
    <t>9AC35579C848668</t>
  </si>
  <si>
    <t>E289A75A62C2131</t>
  </si>
  <si>
    <t>E3E96FED881951A</t>
  </si>
  <si>
    <t>B32D109F4FFCE5F</t>
  </si>
  <si>
    <t>ADBC8611439CB52</t>
  </si>
  <si>
    <t>7CE00BCF326BCE7</t>
  </si>
  <si>
    <t>FA49C75D1E1F60A</t>
  </si>
  <si>
    <t>A0322D6B60C4E10</t>
  </si>
  <si>
    <t>1A55CEFD14519B6</t>
  </si>
  <si>
    <t>D140B41CB9229A7</t>
  </si>
  <si>
    <t>08337E1E33DFBBD</t>
  </si>
  <si>
    <t>B6A6D7469AAA26F</t>
  </si>
  <si>
    <t>09FA10D726CDA98</t>
  </si>
  <si>
    <t>31E9136C5CB91A5</t>
  </si>
  <si>
    <t>8D04A790CBB8CDC</t>
  </si>
  <si>
    <t>426BD814D9BE0DB</t>
  </si>
  <si>
    <t>587CB6BB390C2AB</t>
  </si>
  <si>
    <t>BA91C560E8B9E19</t>
  </si>
  <si>
    <t>A4813F2146CE48A</t>
  </si>
  <si>
    <t>47BF6EB14839A96</t>
  </si>
  <si>
    <t>B4FAB2E8410A0F3</t>
  </si>
  <si>
    <t>426A91A7CDAAB44</t>
  </si>
  <si>
    <t>201963289454ECB</t>
  </si>
  <si>
    <t>3C79CD75E160D30</t>
  </si>
  <si>
    <t>5B9EC8C3EB0048B</t>
  </si>
  <si>
    <t>C05A0B4E82E36E3</t>
  </si>
  <si>
    <t>C26650A1F31AD49</t>
  </si>
  <si>
    <t>5B063A68B099BC1</t>
  </si>
  <si>
    <t>1AF0A970BEA5789</t>
  </si>
  <si>
    <t>870D9764C3283C3</t>
  </si>
  <si>
    <t>E280C1A8C3BAAB3</t>
  </si>
  <si>
    <t>E1871C257D05153</t>
  </si>
  <si>
    <t>FB50EF6E4E3F448</t>
  </si>
  <si>
    <t>95BE0A1B4D34AAD</t>
  </si>
  <si>
    <t>550AD6DB8667F2F</t>
  </si>
  <si>
    <t>30B2C31C66B6A74</t>
  </si>
  <si>
    <t>5A6B4A0294AAC97</t>
  </si>
  <si>
    <t>D976B597DBC7116</t>
  </si>
  <si>
    <t>35603E02DDF9F9E</t>
  </si>
  <si>
    <t>EA62254183E66E0</t>
  </si>
  <si>
    <t>45CE0DDD2640F54</t>
  </si>
  <si>
    <t>A2D06E138BD7284</t>
  </si>
  <si>
    <t>F30BD37878159F8</t>
  </si>
  <si>
    <t>28BDEDFC52A1349</t>
  </si>
  <si>
    <t>D4F15AE2CAEB7A1</t>
  </si>
  <si>
    <t>47D59D57095B10A</t>
  </si>
  <si>
    <t>5BEE92927E971EA</t>
  </si>
  <si>
    <t>BE7D5B9DA22B46D</t>
  </si>
  <si>
    <t>334B6CD820FD62F</t>
  </si>
  <si>
    <t>344AFFA5780FC11</t>
  </si>
  <si>
    <t>371FCC5DBB927AB</t>
  </si>
  <si>
    <t>21088AE9C94A652</t>
  </si>
  <si>
    <t>41E0E86FF96C358</t>
  </si>
  <si>
    <t>A984BEFFAE96724</t>
  </si>
  <si>
    <t>45925DEF6CC4CEA</t>
  </si>
  <si>
    <t>3E2A801570C61A9</t>
  </si>
  <si>
    <t>3A94D1C056B6BA9</t>
  </si>
  <si>
    <t>8C8A56E6AA997CD</t>
  </si>
  <si>
    <t>810432163737651</t>
  </si>
  <si>
    <t>ED965D725ACD47C</t>
  </si>
  <si>
    <t>9B98F2C2E3384C7</t>
  </si>
  <si>
    <t>C782226494A9ED4</t>
  </si>
  <si>
    <t>DE5D7B46D2D3053</t>
  </si>
  <si>
    <t>011511917B19DD0</t>
  </si>
  <si>
    <t>0B7575B02A6C51E</t>
  </si>
  <si>
    <t>7BE2FB9B69F54C1</t>
  </si>
  <si>
    <t>EED5139FA6FFD2F</t>
  </si>
  <si>
    <t>A8B03DDF34E4F40</t>
  </si>
  <si>
    <t>AD467A8117151C4</t>
  </si>
  <si>
    <t>B91CC8A6AE9B1A1</t>
  </si>
  <si>
    <t>7DDDF3DF3043113</t>
  </si>
  <si>
    <t>CCCD6FC071F6FC7</t>
  </si>
  <si>
    <t>C98290D3293673D</t>
  </si>
  <si>
    <t>C883F685D81835D</t>
  </si>
  <si>
    <t>6302467B3572131</t>
  </si>
  <si>
    <t>AC8B08B184B5E18</t>
  </si>
  <si>
    <t>5229E25832BCBDD</t>
  </si>
  <si>
    <t>B4202E2E6BA9755</t>
  </si>
  <si>
    <t>7BA1B47EB8C58ED</t>
  </si>
  <si>
    <t>10E6380ADD0080B</t>
  </si>
  <si>
    <t>CA247E8109728F7</t>
  </si>
  <si>
    <t>1C8BF3324833368</t>
  </si>
  <si>
    <t>36EBBF85FB2D25D</t>
  </si>
  <si>
    <t>FA3B2936B75762E</t>
  </si>
  <si>
    <t>69A9F7E95332E19</t>
  </si>
  <si>
    <t>04B25ACD7E69AF5</t>
  </si>
  <si>
    <t>F5B8572F5309EDE</t>
  </si>
  <si>
    <t>170A92702BE2580</t>
  </si>
  <si>
    <t>AEE9F7975F2F317</t>
  </si>
  <si>
    <t>895E35A8B3593F6</t>
  </si>
  <si>
    <t>7369E19829A3B53</t>
  </si>
  <si>
    <t>1831D5742AC60D8</t>
  </si>
  <si>
    <t>C8BB065890485EC</t>
  </si>
  <si>
    <t>F172CF983F8A6BF</t>
  </si>
  <si>
    <t>C1AC86D9C3CC79A</t>
  </si>
  <si>
    <t>541D74EE9CE3887</t>
  </si>
  <si>
    <t>324AEF1A8F9EDB7</t>
  </si>
  <si>
    <t>8ABE4C01AF5B0FE</t>
  </si>
  <si>
    <t>7C5BD48E9DA0AB2</t>
  </si>
  <si>
    <t>87F0837ED24B65B</t>
  </si>
  <si>
    <t>3F5CE17573A2E7C</t>
  </si>
  <si>
    <t>3ECF9CE732E098C</t>
  </si>
  <si>
    <t>FB583AE6D5CB9CF</t>
  </si>
  <si>
    <t>3B2A6491DE9ACFE</t>
  </si>
  <si>
    <t>FAF296EFEBCDAC3</t>
  </si>
  <si>
    <t>A57142CD040E9B6</t>
  </si>
  <si>
    <t>BCFC1FB4EB87B4C</t>
  </si>
  <si>
    <t>E018029062B1FB9</t>
  </si>
  <si>
    <t>MonthFormattd</t>
  </si>
  <si>
    <t>Vishful Acounts - 2024-2025 NEW.xlsm</t>
  </si>
  <si>
    <t>Vishful Acounts - 2025-2026.xlsm</t>
  </si>
  <si>
    <t>Vishful - 2023 to 2024 Revised Rent.xlsm</t>
  </si>
  <si>
    <t>Rent</t>
  </si>
  <si>
    <t>Services</t>
  </si>
  <si>
    <t>GST</t>
  </si>
  <si>
    <t>Total</t>
  </si>
  <si>
    <t>Rent Diff</t>
  </si>
  <si>
    <t>FileName</t>
  </si>
  <si>
    <t>SlNo</t>
  </si>
  <si>
    <t>TenantNAme</t>
  </si>
  <si>
    <t>EB Amount</t>
  </si>
  <si>
    <t>EB diff</t>
  </si>
  <si>
    <t>Row Labels</t>
  </si>
  <si>
    <t>Grand Total</t>
  </si>
  <si>
    <t>2023</t>
  </si>
  <si>
    <t>2024</t>
  </si>
  <si>
    <t>2025</t>
  </si>
  <si>
    <t>2026</t>
  </si>
  <si>
    <t>EB Total DB</t>
  </si>
  <si>
    <t>EB Total Excel</t>
  </si>
  <si>
    <t>Rent DB</t>
  </si>
  <si>
    <t>Rent Excel</t>
  </si>
  <si>
    <t>Rent Difference</t>
  </si>
  <si>
    <t>Qtr1</t>
  </si>
  <si>
    <t>Jan</t>
  </si>
  <si>
    <t>Feb</t>
  </si>
  <si>
    <t>Mar</t>
  </si>
  <si>
    <t>Qtr2</t>
  </si>
  <si>
    <t>Qtr3</t>
  </si>
  <si>
    <t>Qtr4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</si>
  <si>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</si>
  <si>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</si>
  <si>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</si>
  <si>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</si>
  <si>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</si>
  <si>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</si>
  <si>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</si>
  <si>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</si>
  <si>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</si>
  <si>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EB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</si>
</sst>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2"/>
      <color theme="1"/>
      <name val="Charter"/>
      <family val="2"/>
    </font>
    <font>
      <sz val="12"/>
      <color theme="1"/>
      <name val="Charte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harter"/>
      <family val="2"/>
    </font>
    <font>
      <b/>
      <sz val="13"/>
      <color theme="3"/>
      <name val="Charter"/>
      <family val="2"/>
    </font>
    <font>
      <b/>
      <sz val="11"/>
      <color theme="3"/>
      <name val="Charter"/>
      <family val="2"/>
    </font>
    <font>
      <sz val="12"/>
      <color rgb="FF006100"/>
      <name val="Charter"/>
      <family val="2"/>
    </font>
    <font>
      <sz val="12"/>
      <color rgb="FF9C0006"/>
      <name val="Charter"/>
      <family val="2"/>
    </font>
    <font>
      <sz val="12"/>
      <color rgb="FF9C5700"/>
      <name val="Charter"/>
      <family val="2"/>
    </font>
    <font>
      <sz val="12"/>
      <color rgb="FF3F3F76"/>
      <name val="Charter"/>
      <family val="2"/>
    </font>
    <font>
      <b/>
      <sz val="12"/>
      <color rgb="FF3F3F3F"/>
      <name val="Charter"/>
      <family val="2"/>
    </font>
    <font>
      <b/>
      <sz val="12"/>
      <color rgb="FFFA7D00"/>
      <name val="Charter"/>
      <family val="2"/>
    </font>
    <font>
      <sz val="12"/>
      <color rgb="FFFA7D00"/>
      <name val="Charter"/>
      <family val="2"/>
    </font>
    <font>
      <b/>
      <sz val="12"/>
      <color theme="0"/>
      <name val="Charter"/>
      <family val="2"/>
    </font>
    <font>
      <sz val="12"/>
      <color rgb="FFFF0000"/>
      <name val="Charter"/>
      <family val="2"/>
    </font>
    <font>
      <i/>
      <sz val="12"/>
      <color rgb="FF7F7F7F"/>
      <name val="Charter"/>
      <family val="2"/>
    </font>
    <font>
      <b/>
      <sz val="12"/>
      <color theme="1"/>
      <name val="Charter"/>
      <family val="2"/>
    </font>
    <font>
      <sz val="12"/>
      <color theme="0"/>
      <name val="Charter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7" fontId="0" fillId="0" borderId="0" xfId="0" applyNumberFormat="1"/>
    <xf numFmtId="17" fontId="0" fillId="33" borderId="0" xfId="0" applyNumberFormat="1" applyFill="1"/>
    <xf numFmtId="0" fontId="0" fillId="33" borderId="0" xfId="0" applyFill="1" applyAlignment="1">
      <alignment wrapText="1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 indent="2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mm\-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rikaruppanannamalai/Desktop/Vishful/lovable/data/tenant%20lifecylce-%20selected%20data.xlsx" TargetMode="External"/><Relationship Id="rId1" Type="http://schemas.openxmlformats.org/officeDocument/2006/relationships/externalLinkPath" Target="tenant%20lifecylce-%20selected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crosoft Office User" refreshedDate="46106.36566087963" createdVersion="8" refreshedVersion="8" minRefreshableVersion="3" recordCount="5873" xr:uid="{F201CFBA-1142-BE42-8DD9-3E161A06FCED}">
  <cacheSource type="worksheet">
    <worksheetSource name="invoices"/>
  </cacheSource>
  <cacheFields count="37">
    <cacheField name="id" numFmtId="0">
      <sharedItems/>
    </cacheField>
    <cacheField name="organization_id" numFmtId="0">
      <sharedItems/>
    </cacheField>
    <cacheField name="tenant_id" numFmtId="0">
      <sharedItems/>
    </cacheField>
    <cacheField name="property_id" numFmtId="0">
      <sharedItems/>
    </cacheField>
    <cacheField name="apartment_id" numFmtId="0">
      <sharedItems/>
    </cacheField>
    <cacheField name="bed_id" numFmtId="0">
      <sharedItems/>
    </cacheField>
    <cacheField name="invoice_number" numFmtId="0">
      <sharedItems/>
    </cacheField>
    <cacheField name="invoice_date" numFmtId="14">
      <sharedItems containsSemiMixedTypes="0" containsNonDate="0" containsDate="1" containsString="0" minDate="2023-04-01T00:00:00" maxDate="2026-03-02T00:00:00"/>
    </cacheField>
    <cacheField name="due_date" numFmtId="14">
      <sharedItems containsSemiMixedTypes="0" containsNonDate="0" containsDate="1" containsString="0" minDate="2023-04-07T00:00:00" maxDate="2026-03-08T00:00:00"/>
    </cacheField>
    <cacheField name="rent_amount" numFmtId="0">
      <sharedItems containsMixedTypes="1" containsNumber="1" minValue="0" maxValue="30000"/>
    </cacheField>
    <cacheField name="electricity_amount" numFmtId="0">
      <sharedItems containsMixedTypes="1" containsNumber="1" minValue="-1628" maxValue="4620"/>
    </cacheField>
    <cacheField name="other_charges" numFmtId="0">
      <sharedItems containsSemiMixedTypes="0" containsString="0" containsNumber="1" containsInteger="1" minValue="0" maxValue="2250"/>
    </cacheField>
    <cacheField name="total_amount" numFmtId="0">
      <sharedItems containsMixedTypes="1" containsNumber="1" minValue="0" maxValue="31705"/>
    </cacheField>
    <cacheField name="status" numFmtId="0">
      <sharedItems/>
    </cacheField>
    <cacheField name="created_at" numFmtId="0">
      <sharedItems/>
    </cacheField>
    <cacheField name="late_fee" numFmtId="0">
      <sharedItems containsSemiMixedTypes="0" containsString="0" containsNumber="1" containsInteger="1" minValue="0" maxValue="0"/>
    </cacheField>
    <cacheField name="locked" numFmtId="0">
      <sharedItems/>
    </cacheField>
    <cacheField name="billing_month" numFmtId="0">
      <sharedItems/>
    </cacheField>
    <cacheField name="amount_paid" numFmtId="0">
      <sharedItems containsSemiMixedTypes="0" containsString="0" containsNumber="1" containsInteger="1" minValue="0" maxValue="0"/>
    </cacheField>
    <cacheField name="balance" numFmtId="0">
      <sharedItems containsSemiMixedTypes="0" containsString="0" containsNumber="1" containsInteger="1" minValue="407" maxValue="40821"/>
    </cacheField>
    <cacheField name="allotment_id" numFmtId="0">
      <sharedItems/>
    </cacheField>
    <cacheField name="TenantNAme" numFmtId="0">
      <sharedItems/>
    </cacheField>
    <cacheField name="TenantID" numFmtId="0">
      <sharedItems/>
    </cacheField>
    <cacheField name="TenantApartmentID" numFmtId="0">
      <sharedItems/>
    </cacheField>
    <cacheField name="MonthFormattd" numFmtId="17">
      <sharedItems containsSemiMixedTypes="0" containsNonDate="0" containsDate="1" containsString="0" minDate="2023-04-01T00:00:00" maxDate="2026-03-02T00:00:00" count="36">
        <d v="2026-03-01T00:00:00"/>
        <d v="2026-02-01T00:00:00"/>
        <d v="2026-01-01T00:00:00"/>
        <d v="2025-12-01T00:00:00"/>
        <d v="2025-11-01T00:00:00"/>
        <d v="2025-10-01T00:00:00"/>
        <d v="2025-09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</sharedItems>
      <fieldGroup par="36"/>
    </cacheField>
    <cacheField name="FileName" numFmtId="0">
      <sharedItems/>
    </cacheField>
    <cacheField name="Rent" numFmtId="0">
      <sharedItems containsMixedTypes="1" containsNumber="1" minValue="0" maxValue="30000"/>
    </cacheField>
    <cacheField name="Services" numFmtId="0">
      <sharedItems containsMixedTypes="1" containsNumber="1" minValue="0" maxValue="7902"/>
    </cacheField>
    <cacheField name="GST" numFmtId="0">
      <sharedItems containsMixedTypes="1" containsNumber="1" minValue="0" maxValue="1623"/>
    </cacheField>
    <cacheField name="Total" numFmtId="164">
      <sharedItems containsMixedTypes="1" containsNumber="1" minValue="0" maxValue="30000"/>
    </cacheField>
    <cacheField name="Rent Diff" numFmtId="164">
      <sharedItems containsMixedTypes="1" containsNumber="1" containsInteger="1" minValue="0" maxValue="0"/>
    </cacheField>
    <cacheField name="SlNo" numFmtId="0">
      <sharedItems containsSemiMixedTypes="0" containsString="0" containsNumber="1" containsInteger="1" minValue="1" maxValue="6382"/>
    </cacheField>
    <cacheField name="EB Amount" numFmtId="0">
      <sharedItems containsMixedTypes="1" containsNumber="1" minValue="-1628" maxValue="4620"/>
    </cacheField>
    <cacheField name="EB diff" numFmtId="0">
      <sharedItems containsMixedTypes="1" containsNumber="1" containsInteger="1" minValue="0" maxValue="0"/>
    </cacheField>
    <cacheField name="Months (MonthFormattd)" numFmtId="0" databaseField="0">
      <fieldGroup base="24">
        <rangePr groupBy="months" startDate="2023-04-01T00:00:00" endDate="2026-03-02T00:00:00"/>
        <groupItems count="14">
          <s v="&lt;01/04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6"/>
        </groupItems>
      </fieldGroup>
    </cacheField>
    <cacheField name="Quarters (MonthFormattd)" numFmtId="0" databaseField="0">
      <fieldGroup base="24">
        <rangePr groupBy="quarters" startDate="2023-04-01T00:00:00" endDate="2026-03-02T00:00:00"/>
        <groupItems count="6">
          <s v="&lt;01/04/23"/>
          <s v="Qtr1"/>
          <s v="Qtr2"/>
          <s v="Qtr3"/>
          <s v="Qtr4"/>
          <s v="&gt;02/03/26"/>
        </groupItems>
      </fieldGroup>
    </cacheField>
    <cacheField name="Years (MonthFormattd)" numFmtId="0" databaseField="0">
      <fieldGroup base="24">
        <rangePr groupBy="years" startDate="2023-04-01T00:00:00" endDate="2026-03-02T00:00:00"/>
        <groupItems count="6">
          <s v="&lt;01/04/23"/>
          <s v="2023"/>
          <s v="2024"/>
          <s v="2025"/>
          <s v="2026"/>
          <s v="&gt;02/0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1DA0E-413C-FD45-AEC7-88856C9B1BB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2:AP27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7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">
        <item sd="0" x="0"/>
        <item sd="0" x="1"/>
        <item x="2"/>
        <item sd="0" x="3"/>
        <item x="4"/>
        <item sd="0" x="5"/>
        <item t="default"/>
      </items>
    </pivotField>
  </pivotFields>
  <rowFields count="4">
    <field x="36"/>
    <field x="35"/>
    <field x="34"/>
    <field x="24"/>
  </rowFields>
  <rowItems count="25">
    <i>
      <x v="1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>
      <x v="4"/>
    </i>
    <i r="1">
      <x v="1"/>
    </i>
    <i r="2">
      <x v="1"/>
    </i>
    <i r="2">
      <x v="2"/>
    </i>
    <i r="2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EB Total DB" fld="10" baseField="0" baseItem="0"/>
    <dataField name="EB Total Excel" fld="32" baseField="0" baseItem="0"/>
    <dataField name="EB Difference" fld="30" baseField="0" baseItem="0"/>
    <dataField name="Rent Excel" fld="29" baseField="0" baseItem="0"/>
    <dataField name="Rent DB" fld="9" baseField="0" baseItem="0"/>
    <dataField name="Rent Difference" fld="33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D33BA8-1FDB-A64C-ADE7-32E4AB72AAE7}" name="invoices" displayName="invoices" ref="A1:AH5874" totalsRowShown="0">
  <autoFilter ref="A1:AH5874" xr:uid="{DED33BA8-1FDB-A64C-ADE7-32E4AB72AAE7}"/>
  <sortState xmlns:xlrd2="http://schemas.microsoft.com/office/spreadsheetml/2017/richdata2" ref="A2:AF5874">
    <sortCondition descending="1" ref="Y1:Y5874"/>
  </sortState>
  <tableColumns count="34">
    <tableColumn id="1" xr3:uid="{5D8FD34F-79D5-3F47-A3BA-A860D7032913}" name="id"/>
    <tableColumn id="2" xr3:uid="{B641FC00-63C2-BE4E-8F99-EF0321D499C5}" name="organization_id"/>
    <tableColumn id="3" xr3:uid="{C7E23866-07F2-3444-900B-28A6B5A92373}" name="tenant_id"/>
    <tableColumn id="4" xr3:uid="{1E0C31F0-883B-144A-B8BE-DC402A23038B}" name="property_id"/>
    <tableColumn id="5" xr3:uid="{EDAEB151-D7E2-394C-9E6B-380D6232A116}" name="apartment_id"/>
    <tableColumn id="6" xr3:uid="{8D23D3C3-A75A-0645-826F-D41ED5A7A0F4}" name="bed_id"/>
    <tableColumn id="7" xr3:uid="{C69190C7-A05F-D248-8398-9B7F2C0ED39A}" name="invoice_number"/>
    <tableColumn id="8" xr3:uid="{8ACD76FD-F22B-3745-BE1E-C35672A38E39}" name="invoice_date" dataDxfId="14">
      <calculatedColumnFormula>DATE(YEAR(invoices[[#This Row],[due_date]]),MONTH(invoices[[#This Row],[due_date]]),1)</calculatedColumnFormula>
    </tableColumn>
    <tableColumn id="9" xr3:uid="{459BB026-BE6A-4A41-B604-55774248C607}" name="due_date" dataDxfId="13"/>
    <tableColumn id="10" xr3:uid="{BA2C4111-7AF5-7E46-BDBE-C397EF13B22D}" name="rent_amount"/>
    <tableColumn id="11" xr3:uid="{FD52F406-85D1-CA47-9F6B-9BB1DE1EC6FF}" name="electricity_amount"/>
    <tableColumn id="12" xr3:uid="{B36E8032-5765-4146-A81A-CA889CDAB855}" name="other_charges"/>
    <tableColumn id="13" xr3:uid="{6C99DF19-6D35-084E-AE39-4B889F196B1C}" name="total_amount">
      <calculatedColumnFormula>invoices[[#This Row],[rent_amount]]+invoices[[#This Row],[electricity_amount]]+invoices[[#This Row],[other_charges]]</calculatedColumnFormula>
    </tableColumn>
    <tableColumn id="14" xr3:uid="{18CE4402-D2B8-C64E-B563-17E231B848B3}" name="status"/>
    <tableColumn id="15" xr3:uid="{810256BB-D5CF-8D48-A46B-58B8D0B814EC}" name="created_at"/>
    <tableColumn id="16" xr3:uid="{41271319-08E0-3A4F-B991-454C601FE4CA}" name="late_fee"/>
    <tableColumn id="17" xr3:uid="{714A39F2-26CE-3C48-B1CF-420FE51F3339}" name="locked"/>
    <tableColumn id="18" xr3:uid="{DB7E2D4B-438A-B544-B5E7-C8B8571AC5F0}" name="billing_month"/>
    <tableColumn id="19" xr3:uid="{8D423836-0A27-D547-B297-48121ECE188A}" name="amount_paid"/>
    <tableColumn id="20" xr3:uid="{505E2FB6-E214-F240-90C4-F53F8C4313E1}" name="balance">
      <calculatedColumnFormula>invoices[[#This Row],[total_amount]]</calculatedColumnFormula>
    </tableColumn>
    <tableColumn id="21" xr3:uid="{25188029-229A-E94B-9D29-FCE67D5EDCE7}" name="allotment_id"/>
    <tableColumn id="32" xr3:uid="{746B06A7-C815-714C-81FA-F7CA04CC1752}" name="TenantNAme" dataDxfId="12">
      <calculatedColumnFormula>INDEX([1]!Table1[tenantname],MATCH(invoices[[#This Row],[allotment_id]],[1]!Table1[TenantAllotmentID],0))</calculatedColumnFormula>
    </tableColumn>
    <tableColumn id="22" xr3:uid="{6425CB54-0BEA-C14C-92A2-16CB92460FAC}" name="TenantID" dataDxfId="11">
      <calculatedColumnFormula>INDEX([1]!Table1[TenantIDinOurData],MATCH(invoices[[#This Row],[allotment_id]],[1]!Table1[TenantAllotmentID],0))</calculatedColumnFormula>
    </tableColumn>
    <tableColumn id="23" xr3:uid="{39D319B8-5BEC-1941-8676-139EA8106215}" name="TenantApartmentID" dataDxfId="10">
      <calculatedColumnFormula>INDEX([1]!Table1[TenantApartmentIDinOurExcel],MATCH(invoices[[#This Row],[allotment_id]],[1]!Table1[TenantAllotmentID],0))</calculatedColumnFormula>
    </tableColumn>
    <tableColumn id="24" xr3:uid="{6FB085BC-A47D-EA47-8909-492FC16D09D2}" name="MonthFormattd" dataDxfId="9">
      <calculatedColumnFormula>DATE(LEFT(invoices[[#This Row],[billing_month]],4),RIGHT(invoices[[#This Row],[billing_month]],2),1)</calculatedColumnFormula>
    </tableColumn>
    <tableColumn id="25" xr3:uid="{FA1243AE-0CE9-714A-937E-5F3CB2170EE6}" name="FileName" dataDxfId="8">
      <calculatedColumnFormula>_xlfn.SINGLE(IF(AND(invoices[[#This Row],[MonthFormattd]]&lt;DATE(2024,3,31),invoices[[#This Row],[MonthFormattd]]&gt;DATE(2023,1,1)),"Vishful - 2023 to 2024 Revised Rent.xlsm",
_xlfn.SINGLE(IF(AND(invoices[[#This Row],[MonthFormattd]]&lt;DATE(2025,3,31),invoices[[#This Row],[MonthFormattd]]&gt;DATE(2024,1,1)),"Vishful Acounts - 2024-2025 NEW.xlsm",
_xlfn.SINGLE(IF(AND(invoices[[#This Row],[MonthFormattd]]&lt;DATE(2026,3,31),invoices[[#This Row],[MonthFormattd]]&gt;DATE(2025,1,1)),"Vishful Acounts - 2025-2026.xlsm",""))))))</calculatedColumnFormula>
    </tableColumn>
    <tableColumn id="26" xr3:uid="{DD220838-6BCA-A641-930A-8F7624EACB34}" name="Rent" dataDxfId="7">
      <calculatedColumnFormula>INDEX(INDIRECT("'"&amp;invoices[[#This Row],[FileName]]&amp;"'!MainData["&amp;TEXT(invoices[[#This Row],[MonthFormattd]],"MMM")&amp;"_RentComponent]"),MATCH(invoices[[#This Row],[TenantApartmentID]],INDIRECT("'"&amp;invoices[[#This Row],[FileName]]&amp;"'!MainData[TenantApartmentID]"),0))</calculatedColumnFormula>
    </tableColumn>
    <tableColumn id="27" xr3:uid="{CE3051BD-7E51-0244-9D06-89A331F9AA60}" name="Services" dataDxfId="6">
      <calculatedColumnFormula>INDEX(INDIRECT("'"&amp;invoices[[#This Row],[FileName]]&amp;"'!MainData["&amp;TEXT(invoices[[#This Row],[MonthFormattd]],"MMM")&amp;"_ServiceComponent]"),MATCH(invoices[[#This Row],[TenantApartmentID]],INDIRECT("'"&amp;invoices[[#This Row],[FileName]]&amp;"'!MainData[TenantApartmentID]"),0))</calculatedColumnFormula>
    </tableColumn>
    <tableColumn id="28" xr3:uid="{9D039543-9EDC-9442-BF80-9F9EDB8FCA87}" name="GST" dataDxfId="5">
      <calculatedColumnFormula>INDEX(INDIRECT("'"&amp;invoices[[#This Row],[FileName]]&amp;"'!MainData["&amp;TEXT(invoices[[#This Row],[MonthFormattd]],"MMM")&amp;"_GST_Share]"),MATCH(invoices[[#This Row],[TenantApartmentID]],INDIRECT("'"&amp;invoices[[#This Row],[FileName]]&amp;"'!MainData[TenantApartmentID]"),0))</calculatedColumnFormula>
    </tableColumn>
    <tableColumn id="29" xr3:uid="{4E9F4EFE-C685-A440-9ED6-6BBC45D277EB}" name="Total" dataDxfId="4" dataCellStyle="Comma">
      <calculatedColumnFormula>invoices[[#This Row],[Rent]]+invoices[[#This Row],[Services]]+invoices[[#This Row],[GST]]</calculatedColumnFormula>
    </tableColumn>
    <tableColumn id="30" xr3:uid="{B2CBA7E5-F4D1-6A43-A6F2-905A96518560}" name="Rent Diff" dataDxfId="3" dataCellStyle="Comma">
      <calculatedColumnFormula>invoices[[#This Row],[Total]]-invoices[[#This Row],[rent_amount]]</calculatedColumnFormula>
    </tableColumn>
    <tableColumn id="31" xr3:uid="{81840C0C-6EB3-7C45-85C1-27B2713B3392}" name="SlNo" dataDxfId="2"/>
    <tableColumn id="34" xr3:uid="{F751F39A-D4C7-5949-A0DE-7F7A2331E537}" name="EB Amount" dataDxfId="1">
      <calculatedColumnFormula>INDEX(
    INDIRECT("'" &amp; invoices[[#This Row],[FileName]] &amp; "'!MainData[" &amp;
        TEXT(EDATE(invoices[[#This Row],[MonthFormattd]],-1),"MMM") &amp;
        "_EB_Due_In_" &amp;
        TEXT(invoices[[#This Row],[MonthFormattd]],"MMM") &amp; "]"
    ),
    MATCH(
        invoices[[#This Row],[TenantApartmentID]],
        INDIRECT("'" &amp; invoices[[#This Row],[FileName]] &amp; "'!MainData[TenantApartmentID]"),
        0
    )
)</calculatedColumnFormula>
    </tableColumn>
    <tableColumn id="35" xr3:uid="{371C4871-DA03-604D-98C4-78211EFBD0AD}" name="EB diff" dataDxfId="0">
      <calculatedColumnFormula>invoices[[#This Row],[EB Amount]]-invoices[[#This Row],[electricity_amount]]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CD05-B982-BB46-9A71-6A11C07B1647}">
  <dimension ref="A1:AP5874"/>
  <sheetViews>
    <sheetView tabSelected="1" topLeftCell="F1" workbookViewId="0">
      <selection activeCell="K1" sqref="K1"/>
    </sheetView>
  </sheetViews>
  <sheetFormatPr baseColWidth="10" defaultRowHeight="16"/>
  <cols>
    <col min="2" max="2" width="15.7109375" customWidth="1"/>
    <col min="4" max="4" width="12.140625" customWidth="1"/>
    <col min="5" max="5" width="13.7109375" customWidth="1"/>
    <col min="7" max="7" width="15.7109375" customWidth="1"/>
    <col min="8" max="8" width="13" customWidth="1"/>
    <col min="10" max="10" width="13.140625" customWidth="1"/>
    <col min="11" max="11" width="17.85546875" customWidth="1"/>
    <col min="12" max="12" width="14.140625" customWidth="1"/>
    <col min="13" max="13" width="13.7109375" customWidth="1"/>
    <col min="15" max="15" width="11.28515625" customWidth="1"/>
    <col min="18" max="18" width="14.28515625" customWidth="1"/>
    <col min="19" max="19" width="13.5703125" customWidth="1"/>
    <col min="21" max="21" width="13.140625" customWidth="1"/>
    <col min="22" max="22" width="36.7109375" bestFit="1" customWidth="1"/>
    <col min="30" max="30" width="10.7109375" style="7"/>
    <col min="31" max="31" width="11" bestFit="1" customWidth="1"/>
    <col min="36" max="36" width="12.28515625" bestFit="1" customWidth="1"/>
    <col min="37" max="37" width="10.5703125" bestFit="1" customWidth="1"/>
    <col min="38" max="38" width="12.28515625" bestFit="1" customWidth="1"/>
    <col min="39" max="41" width="11.7109375" bestFit="1" customWidth="1"/>
    <col min="42" max="42" width="13.140625" bestFit="1" customWidth="1"/>
    <col min="43" max="43" width="17.285156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15816</v>
      </c>
      <c r="W1" t="s">
        <v>13984</v>
      </c>
      <c r="X1" t="s">
        <v>13985</v>
      </c>
      <c r="Y1" t="s">
        <v>15805</v>
      </c>
      <c r="Z1" t="s">
        <v>15814</v>
      </c>
      <c r="AA1" t="s">
        <v>15809</v>
      </c>
      <c r="AB1" t="s">
        <v>15810</v>
      </c>
      <c r="AC1" t="s">
        <v>15811</v>
      </c>
      <c r="AD1" s="7" t="s">
        <v>15812</v>
      </c>
      <c r="AE1" t="s">
        <v>15813</v>
      </c>
      <c r="AF1" t="s">
        <v>15815</v>
      </c>
      <c r="AG1" t="s">
        <v>15817</v>
      </c>
      <c r="AH1" t="s">
        <v>15818</v>
      </c>
    </row>
    <row r="2" spans="1:42" ht="16" customHeight="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>
        <f>DATE(YEAR(invoices[[#This Row],[due_date]]),MONTH(invoices[[#This Row],[due_date]]),1)</f>
        <v>46082</v>
      </c>
      <c r="I2" s="1">
        <v>46088</v>
      </c>
      <c r="J2">
        <v>12161</v>
      </c>
      <c r="K2">
        <v>1036</v>
      </c>
      <c r="L2">
        <v>2250</v>
      </c>
      <c r="M2">
        <f>invoices[[#This Row],[rent_amount]]+invoices[[#This Row],[electricity_amount]]+invoices[[#This Row],[other_charges]]</f>
        <v>15447</v>
      </c>
      <c r="N2" t="s">
        <v>28</v>
      </c>
      <c r="O2" t="s">
        <v>29</v>
      </c>
      <c r="P2">
        <v>0</v>
      </c>
      <c r="Q2" t="b">
        <v>0</v>
      </c>
      <c r="R2" t="s">
        <v>30</v>
      </c>
      <c r="S2">
        <v>0</v>
      </c>
      <c r="T2">
        <f>invoices[[#This Row],[total_amount]]</f>
        <v>15447</v>
      </c>
      <c r="U2" t="s">
        <v>31</v>
      </c>
      <c r="V2" s="3" t="str">
        <f>INDEX([1]!Table1[tenantname],MATCH(invoices[[#This Row],[allotment_id]],[1]!Table1[TenantAllotmentID],0))</f>
        <v>Harsh Ashish (A24-C1)</v>
      </c>
      <c r="W2" s="3" t="str">
        <f>INDEX([1]!Table1[TenantIDinOurData],MATCH(invoices[[#This Row],[allotment_id]],[1]!Table1[TenantAllotmentID],0))</f>
        <v>2951C3811CCF973</v>
      </c>
      <c r="X2" s="3" t="str">
        <f>INDEX([1]!Table1[TenantApartmentIDinOurExcel],MATCH(invoices[[#This Row],[allotment_id]],[1]!Table1[TenantAllotmentID],0))</f>
        <v>BC5FEB797C00AE5</v>
      </c>
      <c r="Y2" s="5">
        <f>DATE(LEFT(invoices[[#This Row],[billing_month]],4),RIGHT(invoices[[#This Row],[billing_month]],2),1)</f>
        <v>46082</v>
      </c>
      <c r="Z2" s="6" t="str">
        <f>_xlfn.SINGLE(IF(AND(invoices[[#This Row],[MonthFormattd]]&lt;DATE(2024,3,31),invoices[[#This Row],[MonthFormattd]]&gt;DATE(2022,11,1)),"Vishful - 2023 to 2024 Revised Rent.xlsm",
_xlfn.SINGLE(IF(AND(invoices[[#This Row],[MonthFormattd]]&lt;DATE(2025,3,31),invoices[[#This Row],[MonthFormattd]]&gt;DATE(2024,1,1)),"Vishful Acounts - 2024-2025 NEW.xlsm",
_xlfn.SINGLE(IF(AND(invoices[[#This Row],[MonthFormattd]]&lt;DATE(2026,3,31),invoices[[#This Row],[MonthFormattd]]&gt;DATE(2025,1,1)),"Vishful Acounts - 2025-2026.xlsm",""))))))</f>
        <v>Vishful Acounts - 2025-2026.xlsm</v>
      </c>
      <c r="AA2" s="3">
        <f ca="1">INDEX(INDIRECT("'"&amp;invoices[[#This Row],[FileName]]&amp;"'!MainData["&amp;TEXT(invoices[[#This Row],[MonthFormattd]],"MMM")&amp;"_RentComponent]"),MATCH(invoices[[#This Row],[TenantApartmentID]],INDIRECT("'"&amp;invoices[[#This Row],[FileName]]&amp;"'!MainData[TenantApartmentID]"),0))</f>
        <v>12161</v>
      </c>
      <c r="AB2" s="3">
        <f ca="1">INDEX(INDIRECT("'"&amp;invoices[[#This Row],[FileName]]&amp;"'!MainData["&amp;TEXT(invoices[[#This Row],[MonthFormattd]],"MMM")&amp;"_ServiceComponent]"),MATCH(invoices[[#This Row],[TenantApartmentID]],INDIRECT("'"&amp;invoices[[#This Row],[FileName]]&amp;"'!MainData[TenantApartmentID]"),0))</f>
        <v>0</v>
      </c>
      <c r="AC2" s="3">
        <f ca="1">INDEX(INDIRECT("'"&amp;invoices[[#This Row],[FileName]]&amp;"'!MainData["&amp;TEXT(invoices[[#This Row],[MonthFormattd]],"MMM")&amp;"_GST_Share]"),MATCH(invoices[[#This Row],[TenantApartmentID]],INDIRECT("'"&amp;invoices[[#This Row],[FileName]]&amp;"'!MainData[TenantApartmentID]"),0))</f>
        <v>0</v>
      </c>
      <c r="AD2" s="7">
        <f ca="1">invoices[[#This Row],[Rent]]+invoices[[#This Row],[Services]]+invoices[[#This Row],[GST]]</f>
        <v>12161</v>
      </c>
      <c r="AE2" s="7">
        <f ca="1">invoices[[#This Row],[Total]]-invoices[[#This Row],[rent_amount]]</f>
        <v>0</v>
      </c>
      <c r="AF2">
        <v>1</v>
      </c>
      <c r="AG2" s="3">
        <f ca="1">INDEX(
    INDIRECT("'" &amp; invoices[[#This Row],[FileName]] &amp; "'!MainData[" &amp;
        TEXT(EDATE(invoices[[#This Row],[MonthFormattd]],-1),"MMM") &amp;
        "_EB_Due_In_" &amp;
        TEXT(invoices[[#This Row],[MonthFormattd]],"MMM") &amp; "]"
    ),
    MATCH(
        invoices[[#This Row],[TenantApartmentID]],
        INDIRECT("'" &amp; invoices[[#This Row],[FileName]] &amp; "'!MainData[TenantApartmentID]"),
        0
    )
)</f>
        <v>1036</v>
      </c>
      <c r="AH2">
        <f ca="1">invoices[[#This Row],[EB Amount]]-invoices[[#This Row],[electricity_amount]]</f>
        <v>0</v>
      </c>
      <c r="AJ2" s="8" t="s">
        <v>15819</v>
      </c>
      <c r="AK2" t="s">
        <v>15825</v>
      </c>
      <c r="AL2" t="s">
        <v>15826</v>
      </c>
      <c r="AM2" t="s">
        <v>15846</v>
      </c>
      <c r="AN2" t="s">
        <v>15828</v>
      </c>
      <c r="AO2" t="s">
        <v>15827</v>
      </c>
      <c r="AP2" t="s">
        <v>15829</v>
      </c>
    </row>
    <row r="3" spans="1:42" ht="16" customHeight="1">
      <c r="A3" t="s">
        <v>704</v>
      </c>
      <c r="B3" t="s">
        <v>22</v>
      </c>
      <c r="C3" t="s">
        <v>626</v>
      </c>
      <c r="D3" t="s">
        <v>24</v>
      </c>
      <c r="E3" t="s">
        <v>42</v>
      </c>
      <c r="F3" t="s">
        <v>627</v>
      </c>
      <c r="G3" t="s">
        <v>705</v>
      </c>
      <c r="H3" s="1">
        <f>DATE(YEAR(invoices[[#This Row],[due_date]]),MONTH(invoices[[#This Row],[due_date]]),1)</f>
        <v>46082</v>
      </c>
      <c r="I3" s="1">
        <v>46088</v>
      </c>
      <c r="J3">
        <v>13500</v>
      </c>
      <c r="K3">
        <v>1092</v>
      </c>
      <c r="L3">
        <v>0</v>
      </c>
      <c r="M3">
        <f>invoices[[#This Row],[rent_amount]]+invoices[[#This Row],[electricity_amount]]+invoices[[#This Row],[other_charges]]</f>
        <v>14592</v>
      </c>
      <c r="N3" t="s">
        <v>28</v>
      </c>
      <c r="O3" t="s">
        <v>706</v>
      </c>
      <c r="P3">
        <v>0</v>
      </c>
      <c r="Q3" t="b">
        <v>0</v>
      </c>
      <c r="R3" t="s">
        <v>30</v>
      </c>
      <c r="S3">
        <v>0</v>
      </c>
      <c r="T3">
        <f>invoices[[#This Row],[total_amount]]</f>
        <v>14592</v>
      </c>
      <c r="U3" t="s">
        <v>630</v>
      </c>
      <c r="V3" t="str">
        <f>INDEX([1]!Table1[tenantname],MATCH(invoices[[#This Row],[allotment_id]],[1]!Table1[TenantAllotmentID],0))</f>
        <v>Rishita Tulsyan (C24-B3)</v>
      </c>
      <c r="W3" t="s">
        <v>14177</v>
      </c>
      <c r="X3" t="s">
        <v>14178</v>
      </c>
      <c r="Y3" s="4">
        <v>46082</v>
      </c>
      <c r="Z3" t="s">
        <v>15807</v>
      </c>
      <c r="AA3">
        <v>13500</v>
      </c>
      <c r="AB3">
        <v>0</v>
      </c>
      <c r="AC3">
        <v>0</v>
      </c>
      <c r="AD3" s="7">
        <f>invoices[[#This Row],[Rent]]+invoices[[#This Row],[Services]]+invoices[[#This Row],[GST]]</f>
        <v>13500</v>
      </c>
      <c r="AE3" s="7">
        <f>invoices[[#This Row],[Total]]-invoices[[#This Row],[rent_amount]]</f>
        <v>0</v>
      </c>
      <c r="AF3">
        <v>123</v>
      </c>
      <c r="AG3">
        <v>1092</v>
      </c>
      <c r="AH3">
        <f>invoices[[#This Row],[EB Amount]]-invoices[[#This Row],[electricity_amount]]</f>
        <v>0</v>
      </c>
      <c r="AJ3" s="9" t="s">
        <v>15821</v>
      </c>
      <c r="AK3" s="11">
        <v>1516804.0900900902</v>
      </c>
      <c r="AL3" s="11">
        <v>1516804.0900900902</v>
      </c>
      <c r="AM3" s="11">
        <v>0</v>
      </c>
      <c r="AN3" s="11">
        <v>14735639.674358975</v>
      </c>
      <c r="AO3" s="11">
        <v>14735639.674358975</v>
      </c>
      <c r="AP3" s="11">
        <v>0</v>
      </c>
    </row>
    <row r="4" spans="1:42">
      <c r="A4" t="s">
        <v>803</v>
      </c>
      <c r="B4" t="s">
        <v>22</v>
      </c>
      <c r="C4" t="s">
        <v>804</v>
      </c>
      <c r="D4" t="s">
        <v>24</v>
      </c>
      <c r="E4" t="s">
        <v>34</v>
      </c>
      <c r="F4" t="s">
        <v>805</v>
      </c>
      <c r="G4" t="s">
        <v>806</v>
      </c>
      <c r="H4" s="1">
        <f>DATE(YEAR(invoices[[#This Row],[due_date]]),MONTH(invoices[[#This Row],[due_date]]),1)</f>
        <v>46082</v>
      </c>
      <c r="I4" s="1">
        <v>46088</v>
      </c>
      <c r="J4">
        <v>19500</v>
      </c>
      <c r="K4">
        <v>1064</v>
      </c>
      <c r="L4">
        <v>0</v>
      </c>
      <c r="M4">
        <f>invoices[[#This Row],[rent_amount]]+invoices[[#This Row],[electricity_amount]]+invoices[[#This Row],[other_charges]]</f>
        <v>20564</v>
      </c>
      <c r="N4" t="s">
        <v>28</v>
      </c>
      <c r="O4" t="s">
        <v>29</v>
      </c>
      <c r="P4">
        <v>0</v>
      </c>
      <c r="Q4" t="b">
        <v>0</v>
      </c>
      <c r="R4" t="s">
        <v>30</v>
      </c>
      <c r="S4">
        <v>0</v>
      </c>
      <c r="T4">
        <f>invoices[[#This Row],[total_amount]]</f>
        <v>20564</v>
      </c>
      <c r="U4" t="s">
        <v>807</v>
      </c>
      <c r="V4" t="str">
        <f>INDEX([1]!Table1[tenantname],MATCH(invoices[[#This Row],[allotment_id]],[1]!Table1[TenantAllotmentID],0))</f>
        <v>Diya Suresh (B43-A1)</v>
      </c>
      <c r="W4" t="s">
        <v>14239</v>
      </c>
      <c r="X4" t="s">
        <v>14240</v>
      </c>
      <c r="Y4" s="4">
        <v>46082</v>
      </c>
      <c r="Z4" t="s">
        <v>15807</v>
      </c>
      <c r="AA4">
        <v>19500</v>
      </c>
      <c r="AB4">
        <v>0</v>
      </c>
      <c r="AC4">
        <v>0</v>
      </c>
      <c r="AD4" s="7">
        <f>invoices[[#This Row],[Rent]]+invoices[[#This Row],[Services]]+invoices[[#This Row],[GST]]</f>
        <v>19500</v>
      </c>
      <c r="AE4" s="7">
        <f>invoices[[#This Row],[Total]]-invoices[[#This Row],[rent_amount]]</f>
        <v>0</v>
      </c>
      <c r="AF4">
        <v>145</v>
      </c>
      <c r="AG4">
        <v>1064</v>
      </c>
      <c r="AH4">
        <f>invoices[[#This Row],[EB Amount]]-invoices[[#This Row],[electricity_amount]]</f>
        <v>0</v>
      </c>
      <c r="AJ4" s="9" t="s">
        <v>15822</v>
      </c>
      <c r="AK4" s="11">
        <v>2509558</v>
      </c>
      <c r="AL4" s="11">
        <v>2509558</v>
      </c>
      <c r="AM4" s="11">
        <v>0</v>
      </c>
      <c r="AN4" s="11">
        <v>25352519.612411153</v>
      </c>
      <c r="AO4" s="11">
        <v>25352519.612411153</v>
      </c>
      <c r="AP4" s="11">
        <v>0</v>
      </c>
    </row>
    <row r="5" spans="1:42">
      <c r="A5" t="s">
        <v>841</v>
      </c>
      <c r="B5" t="s">
        <v>22</v>
      </c>
      <c r="C5" t="s">
        <v>842</v>
      </c>
      <c r="D5" t="s">
        <v>24</v>
      </c>
      <c r="E5" t="s">
        <v>104</v>
      </c>
      <c r="F5" t="s">
        <v>380</v>
      </c>
      <c r="G5" t="s">
        <v>843</v>
      </c>
      <c r="H5" s="1">
        <f>DATE(YEAR(invoices[[#This Row],[due_date]]),MONTH(invoices[[#This Row],[due_date]]),1)</f>
        <v>46082</v>
      </c>
      <c r="I5" s="1">
        <v>46088</v>
      </c>
      <c r="J5">
        <v>19000</v>
      </c>
      <c r="K5">
        <v>616</v>
      </c>
      <c r="L5">
        <v>0</v>
      </c>
      <c r="M5">
        <f>invoices[[#This Row],[rent_amount]]+invoices[[#This Row],[electricity_amount]]+invoices[[#This Row],[other_charges]]</f>
        <v>19616</v>
      </c>
      <c r="N5" t="s">
        <v>28</v>
      </c>
      <c r="O5" t="s">
        <v>844</v>
      </c>
      <c r="P5">
        <v>0</v>
      </c>
      <c r="Q5" t="b">
        <v>0</v>
      </c>
      <c r="R5" t="s">
        <v>30</v>
      </c>
      <c r="S5">
        <v>0</v>
      </c>
      <c r="T5">
        <f>invoices[[#This Row],[total_amount]]</f>
        <v>19616</v>
      </c>
      <c r="U5" t="s">
        <v>845</v>
      </c>
      <c r="V5" t="str">
        <f>INDEX([1]!Table1[tenantname],MATCH(invoices[[#This Row],[allotment_id]],[1]!Table1[TenantAllotmentID],0))</f>
        <v>Krishnan D  (B14-A1)</v>
      </c>
      <c r="W5" t="s">
        <v>14251</v>
      </c>
      <c r="X5" t="s">
        <v>14252</v>
      </c>
      <c r="Y5" s="4">
        <v>46082</v>
      </c>
      <c r="Z5" t="s">
        <v>15807</v>
      </c>
      <c r="AA5">
        <v>19000</v>
      </c>
      <c r="AB5">
        <v>0</v>
      </c>
      <c r="AC5">
        <v>0</v>
      </c>
      <c r="AD5" s="7">
        <f>invoices[[#This Row],[Rent]]+invoices[[#This Row],[Services]]+invoices[[#This Row],[GST]]</f>
        <v>19000</v>
      </c>
      <c r="AE5" s="7">
        <f>invoices[[#This Row],[Total]]-invoices[[#This Row],[rent_amount]]</f>
        <v>0</v>
      </c>
      <c r="AF5">
        <v>154</v>
      </c>
      <c r="AG5">
        <v>616</v>
      </c>
      <c r="AH5">
        <f>invoices[[#This Row],[EB Amount]]-invoices[[#This Row],[electricity_amount]]</f>
        <v>0</v>
      </c>
      <c r="AJ5" s="10" t="s">
        <v>15830</v>
      </c>
      <c r="AK5" s="11">
        <v>369325</v>
      </c>
      <c r="AL5" s="11">
        <v>369325</v>
      </c>
      <c r="AM5" s="11">
        <v>0</v>
      </c>
      <c r="AN5" s="11">
        <v>5100572.3225806449</v>
      </c>
      <c r="AO5" s="11">
        <v>5100572.3225806449</v>
      </c>
      <c r="AP5" s="11">
        <v>0</v>
      </c>
    </row>
    <row r="6" spans="1:42">
      <c r="A6" t="s">
        <v>906</v>
      </c>
      <c r="B6" t="s">
        <v>22</v>
      </c>
      <c r="C6" t="s">
        <v>907</v>
      </c>
      <c r="D6" t="s">
        <v>24</v>
      </c>
      <c r="E6" t="s">
        <v>25</v>
      </c>
      <c r="F6" t="s">
        <v>908</v>
      </c>
      <c r="G6" t="s">
        <v>909</v>
      </c>
      <c r="H6" s="1">
        <f>DATE(YEAR(invoices[[#This Row],[due_date]]),MONTH(invoices[[#This Row],[due_date]]),1)</f>
        <v>46082</v>
      </c>
      <c r="I6" s="1">
        <v>46088</v>
      </c>
      <c r="J6">
        <v>2177</v>
      </c>
      <c r="K6">
        <v>888</v>
      </c>
      <c r="L6">
        <v>2250</v>
      </c>
      <c r="M6">
        <f>invoices[[#This Row],[rent_amount]]+invoices[[#This Row],[electricity_amount]]+invoices[[#This Row],[other_charges]]</f>
        <v>5315</v>
      </c>
      <c r="N6" t="s">
        <v>28</v>
      </c>
      <c r="O6" t="s">
        <v>844</v>
      </c>
      <c r="P6">
        <v>0</v>
      </c>
      <c r="Q6" t="b">
        <v>0</v>
      </c>
      <c r="R6" t="s">
        <v>30</v>
      </c>
      <c r="S6">
        <v>0</v>
      </c>
      <c r="T6">
        <f>invoices[[#This Row],[total_amount]]</f>
        <v>5315</v>
      </c>
      <c r="U6" t="s">
        <v>910</v>
      </c>
      <c r="V6" t="str">
        <f>INDEX([1]!Table1[tenantname],MATCH(invoices[[#This Row],[allotment_id]],[1]!Table1[TenantAllotmentID],0))</f>
        <v>Sreenivasa Kalyan (A24-B1)</v>
      </c>
      <c r="W6" t="s">
        <v>14276</v>
      </c>
      <c r="X6" t="s">
        <v>14277</v>
      </c>
      <c r="Y6" s="4">
        <v>46082</v>
      </c>
      <c r="Z6" t="s">
        <v>15807</v>
      </c>
      <c r="AA6">
        <v>2177</v>
      </c>
      <c r="AB6">
        <v>0</v>
      </c>
      <c r="AC6">
        <v>0</v>
      </c>
      <c r="AD6" s="7">
        <f>invoices[[#This Row],[Rent]]+invoices[[#This Row],[Services]]+invoices[[#This Row],[GST]]</f>
        <v>2177</v>
      </c>
      <c r="AE6" s="7">
        <f>invoices[[#This Row],[Total]]-invoices[[#This Row],[rent_amount]]</f>
        <v>0</v>
      </c>
      <c r="AF6">
        <v>169</v>
      </c>
      <c r="AG6">
        <v>888</v>
      </c>
      <c r="AH6">
        <f>invoices[[#This Row],[EB Amount]]-invoices[[#This Row],[electricity_amount]]</f>
        <v>0</v>
      </c>
      <c r="AJ6" s="12" t="s">
        <v>15831</v>
      </c>
      <c r="AK6" s="11">
        <v>103484</v>
      </c>
      <c r="AL6" s="11">
        <v>103484</v>
      </c>
      <c r="AM6" s="11">
        <v>0</v>
      </c>
      <c r="AN6" s="11">
        <v>1424827.3225806453</v>
      </c>
      <c r="AO6" s="11">
        <v>1424827.3225806453</v>
      </c>
      <c r="AP6" s="11">
        <v>0</v>
      </c>
    </row>
    <row r="7" spans="1:42">
      <c r="A7" t="s">
        <v>987</v>
      </c>
      <c r="B7" t="s">
        <v>22</v>
      </c>
      <c r="C7" t="s">
        <v>988</v>
      </c>
      <c r="D7" t="s">
        <v>24</v>
      </c>
      <c r="E7" t="s">
        <v>80</v>
      </c>
      <c r="F7" t="s">
        <v>989</v>
      </c>
      <c r="G7" t="s">
        <v>990</v>
      </c>
      <c r="H7" s="1">
        <f>DATE(YEAR(invoices[[#This Row],[due_date]]),MONTH(invoices[[#This Row],[due_date]]),1)</f>
        <v>46082</v>
      </c>
      <c r="I7" s="1">
        <v>46088</v>
      </c>
      <c r="J7">
        <v>13500</v>
      </c>
      <c r="K7">
        <v>868</v>
      </c>
      <c r="L7">
        <v>0</v>
      </c>
      <c r="M7">
        <f>invoices[[#This Row],[rent_amount]]+invoices[[#This Row],[electricity_amount]]+invoices[[#This Row],[other_charges]]</f>
        <v>14368</v>
      </c>
      <c r="N7" t="s">
        <v>28</v>
      </c>
      <c r="O7" t="s">
        <v>844</v>
      </c>
      <c r="P7">
        <v>0</v>
      </c>
      <c r="Q7" t="b">
        <v>0</v>
      </c>
      <c r="R7" t="s">
        <v>30</v>
      </c>
      <c r="S7">
        <v>0</v>
      </c>
      <c r="T7">
        <f>invoices[[#This Row],[total_amount]]</f>
        <v>14368</v>
      </c>
      <c r="U7" t="s">
        <v>991</v>
      </c>
      <c r="V7" t="str">
        <f>INDEX([1]!Table1[tenantname],MATCH(invoices[[#This Row],[allotment_id]],[1]!Table1[TenantAllotmentID],0))</f>
        <v>Varsha Darshini SM (D21-C2)</v>
      </c>
      <c r="W7" t="s">
        <v>14306</v>
      </c>
      <c r="X7" t="s">
        <v>14307</v>
      </c>
      <c r="Y7" s="4">
        <v>46082</v>
      </c>
      <c r="Z7" t="s">
        <v>15807</v>
      </c>
      <c r="AA7">
        <v>13500</v>
      </c>
      <c r="AB7">
        <v>0</v>
      </c>
      <c r="AC7">
        <v>0</v>
      </c>
      <c r="AD7" s="7">
        <f>invoices[[#This Row],[Rent]]+invoices[[#This Row],[Services]]+invoices[[#This Row],[GST]]</f>
        <v>13500</v>
      </c>
      <c r="AE7" s="7">
        <f>invoices[[#This Row],[Total]]-invoices[[#This Row],[rent_amount]]</f>
        <v>0</v>
      </c>
      <c r="AF7">
        <v>189</v>
      </c>
      <c r="AG7">
        <v>868</v>
      </c>
      <c r="AH7">
        <f>invoices[[#This Row],[EB Amount]]-invoices[[#This Row],[electricity_amount]]</f>
        <v>0</v>
      </c>
      <c r="AJ7" s="12" t="s">
        <v>15832</v>
      </c>
      <c r="AK7" s="11">
        <v>107096</v>
      </c>
      <c r="AL7" s="11">
        <v>107096</v>
      </c>
      <c r="AM7" s="11">
        <v>0</v>
      </c>
      <c r="AN7" s="11">
        <v>1750725</v>
      </c>
      <c r="AO7" s="11">
        <v>1750725</v>
      </c>
      <c r="AP7" s="11">
        <v>0</v>
      </c>
    </row>
    <row r="8" spans="1:42">
      <c r="A8" t="s">
        <v>1008</v>
      </c>
      <c r="B8" t="s">
        <v>22</v>
      </c>
      <c r="C8" t="s">
        <v>240</v>
      </c>
      <c r="D8" t="s">
        <v>24</v>
      </c>
      <c r="E8" t="s">
        <v>72</v>
      </c>
      <c r="F8" t="s">
        <v>241</v>
      </c>
      <c r="G8" t="s">
        <v>1009</v>
      </c>
      <c r="H8" s="1">
        <f>DATE(YEAR(invoices[[#This Row],[due_date]]),MONTH(invoices[[#This Row],[due_date]]),1)</f>
        <v>46082</v>
      </c>
      <c r="I8" s="1">
        <v>46088</v>
      </c>
      <c r="J8">
        <v>14500</v>
      </c>
      <c r="K8">
        <v>504</v>
      </c>
      <c r="L8">
        <v>0</v>
      </c>
      <c r="M8">
        <f>invoices[[#This Row],[rent_amount]]+invoices[[#This Row],[electricity_amount]]+invoices[[#This Row],[other_charges]]</f>
        <v>15004</v>
      </c>
      <c r="N8" t="s">
        <v>28</v>
      </c>
      <c r="O8" t="s">
        <v>706</v>
      </c>
      <c r="P8">
        <v>0</v>
      </c>
      <c r="Q8" t="b">
        <v>0</v>
      </c>
      <c r="R8" t="s">
        <v>30</v>
      </c>
      <c r="S8">
        <v>0</v>
      </c>
      <c r="T8">
        <f>invoices[[#This Row],[total_amount]]</f>
        <v>15004</v>
      </c>
      <c r="U8" t="s">
        <v>244</v>
      </c>
      <c r="V8" t="str">
        <f>INDEX([1]!Table1[tenantname],MATCH(invoices[[#This Row],[allotment_id]],[1]!Table1[TenantAllotmentID],0))</f>
        <v>Khushboo Sahani (C34-C2)</v>
      </c>
      <c r="W8" t="s">
        <v>14042</v>
      </c>
      <c r="X8" t="s">
        <v>14043</v>
      </c>
      <c r="Y8" s="4">
        <v>46082</v>
      </c>
      <c r="Z8" t="s">
        <v>15807</v>
      </c>
      <c r="AA8">
        <v>14500</v>
      </c>
      <c r="AB8">
        <v>0</v>
      </c>
      <c r="AC8">
        <v>0</v>
      </c>
      <c r="AD8" s="7">
        <f>invoices[[#This Row],[Rent]]+invoices[[#This Row],[Services]]+invoices[[#This Row],[GST]]</f>
        <v>14500</v>
      </c>
      <c r="AE8" s="7">
        <f>invoices[[#This Row],[Total]]-invoices[[#This Row],[rent_amount]]</f>
        <v>0</v>
      </c>
      <c r="AF8">
        <v>195</v>
      </c>
      <c r="AG8">
        <v>504</v>
      </c>
      <c r="AH8">
        <f>invoices[[#This Row],[EB Amount]]-invoices[[#This Row],[electricity_amount]]</f>
        <v>0</v>
      </c>
      <c r="AJ8" s="12" t="s">
        <v>15833</v>
      </c>
      <c r="AK8" s="11">
        <v>158745</v>
      </c>
      <c r="AL8" s="11">
        <v>158745</v>
      </c>
      <c r="AM8" s="11">
        <v>0</v>
      </c>
      <c r="AN8" s="11">
        <v>1925020</v>
      </c>
      <c r="AO8" s="11">
        <v>1925020</v>
      </c>
      <c r="AP8" s="11">
        <v>0</v>
      </c>
    </row>
    <row r="9" spans="1:42">
      <c r="A9" t="s">
        <v>1029</v>
      </c>
      <c r="B9" t="s">
        <v>22</v>
      </c>
      <c r="C9" t="s">
        <v>1030</v>
      </c>
      <c r="D9" t="s">
        <v>24</v>
      </c>
      <c r="E9" t="s">
        <v>201</v>
      </c>
      <c r="F9" s="2" t="s">
        <v>1031</v>
      </c>
      <c r="G9" t="s">
        <v>1032</v>
      </c>
      <c r="H9" s="1">
        <f>DATE(YEAR(invoices[[#This Row],[due_date]]),MONTH(invoices[[#This Row],[due_date]]),1)</f>
        <v>46082</v>
      </c>
      <c r="I9" s="1">
        <v>46088</v>
      </c>
      <c r="J9">
        <v>15500</v>
      </c>
      <c r="K9">
        <v>532</v>
      </c>
      <c r="L9">
        <v>0</v>
      </c>
      <c r="M9">
        <f>invoices[[#This Row],[rent_amount]]+invoices[[#This Row],[electricity_amount]]+invoices[[#This Row],[other_charges]]</f>
        <v>16032</v>
      </c>
      <c r="N9" t="s">
        <v>28</v>
      </c>
      <c r="O9" t="s">
        <v>29</v>
      </c>
      <c r="P9">
        <v>0</v>
      </c>
      <c r="Q9" t="b">
        <v>0</v>
      </c>
      <c r="R9" t="s">
        <v>30</v>
      </c>
      <c r="S9">
        <v>0</v>
      </c>
      <c r="T9">
        <f>invoices[[#This Row],[total_amount]]</f>
        <v>16032</v>
      </c>
      <c r="U9" t="s">
        <v>1033</v>
      </c>
      <c r="V9" t="str">
        <f>INDEX([1]!Table1[tenantname],MATCH(invoices[[#This Row],[allotment_id]],[1]!Table1[TenantAllotmentID],0))</f>
        <v>Babu Abraham (B31-B1)</v>
      </c>
      <c r="W9" t="s">
        <v>14321</v>
      </c>
      <c r="X9" t="s">
        <v>14322</v>
      </c>
      <c r="Y9" s="4">
        <v>46082</v>
      </c>
      <c r="Z9" t="s">
        <v>15807</v>
      </c>
      <c r="AA9">
        <v>15500</v>
      </c>
      <c r="AB9">
        <v>0</v>
      </c>
      <c r="AC9">
        <v>0</v>
      </c>
      <c r="AD9" s="7">
        <f>invoices[[#This Row],[Rent]]+invoices[[#This Row],[Services]]+invoices[[#This Row],[GST]]</f>
        <v>15500</v>
      </c>
      <c r="AE9" s="7">
        <f>invoices[[#This Row],[Total]]-invoices[[#This Row],[rent_amount]]</f>
        <v>0</v>
      </c>
      <c r="AF9">
        <v>202</v>
      </c>
      <c r="AG9">
        <v>532</v>
      </c>
      <c r="AH9">
        <f>invoices[[#This Row],[EB Amount]]-invoices[[#This Row],[electricity_amount]]</f>
        <v>0</v>
      </c>
      <c r="AJ9" s="10" t="s">
        <v>15834</v>
      </c>
      <c r="AK9" s="11">
        <v>709565</v>
      </c>
      <c r="AL9" s="11">
        <v>709565</v>
      </c>
      <c r="AM9" s="11">
        <v>0</v>
      </c>
      <c r="AN9" s="11">
        <v>6623467</v>
      </c>
      <c r="AO9" s="11">
        <v>6623467</v>
      </c>
      <c r="AP9" s="11">
        <v>0</v>
      </c>
    </row>
    <row r="10" spans="1:42">
      <c r="A10" t="s">
        <v>1244</v>
      </c>
      <c r="B10" t="s">
        <v>22</v>
      </c>
      <c r="C10" t="s">
        <v>1245</v>
      </c>
      <c r="D10" t="s">
        <v>24</v>
      </c>
      <c r="E10" t="s">
        <v>592</v>
      </c>
      <c r="F10" t="s">
        <v>883</v>
      </c>
      <c r="G10" t="s">
        <v>1246</v>
      </c>
      <c r="H10" s="1">
        <f>DATE(YEAR(invoices[[#This Row],[due_date]]),MONTH(invoices[[#This Row],[due_date]]),1)</f>
        <v>46082</v>
      </c>
      <c r="I10" s="1">
        <v>46088</v>
      </c>
      <c r="J10">
        <v>15500</v>
      </c>
      <c r="K10">
        <v>1624</v>
      </c>
      <c r="L10">
        <v>0</v>
      </c>
      <c r="M10">
        <f>invoices[[#This Row],[rent_amount]]+invoices[[#This Row],[electricity_amount]]+invoices[[#This Row],[other_charges]]</f>
        <v>17124</v>
      </c>
      <c r="N10" t="s">
        <v>28</v>
      </c>
      <c r="O10" t="s">
        <v>1247</v>
      </c>
      <c r="P10">
        <v>0</v>
      </c>
      <c r="Q10" t="b">
        <v>0</v>
      </c>
      <c r="R10" t="s">
        <v>30</v>
      </c>
      <c r="S10">
        <v>0</v>
      </c>
      <c r="T10">
        <f>invoices[[#This Row],[total_amount]]</f>
        <v>17124</v>
      </c>
      <c r="U10" t="s">
        <v>1248</v>
      </c>
      <c r="V10" t="str">
        <f>INDEX([1]!Table1[tenantname],MATCH(invoices[[#This Row],[allotment_id]],[1]!Table1[TenantAllotmentID],0))</f>
        <v>Abhilash V  (A44-B1)</v>
      </c>
      <c r="W10" t="s">
        <v>14396</v>
      </c>
      <c r="X10" t="s">
        <v>14397</v>
      </c>
      <c r="Y10" s="4">
        <v>46082</v>
      </c>
      <c r="Z10" t="s">
        <v>15807</v>
      </c>
      <c r="AA10">
        <v>15500</v>
      </c>
      <c r="AB10">
        <v>0</v>
      </c>
      <c r="AC10">
        <v>0</v>
      </c>
      <c r="AD10" s="7">
        <f>invoices[[#This Row],[Rent]]+invoices[[#This Row],[Services]]+invoices[[#This Row],[GST]]</f>
        <v>15500</v>
      </c>
      <c r="AE10" s="7">
        <f>invoices[[#This Row],[Total]]-invoices[[#This Row],[rent_amount]]</f>
        <v>0</v>
      </c>
      <c r="AF10">
        <v>261</v>
      </c>
      <c r="AG10">
        <v>1624</v>
      </c>
      <c r="AH10">
        <f>invoices[[#This Row],[EB Amount]]-invoices[[#This Row],[electricity_amount]]</f>
        <v>0</v>
      </c>
      <c r="AJ10" s="12" t="s">
        <v>15837</v>
      </c>
      <c r="AK10" s="11">
        <v>203321</v>
      </c>
      <c r="AL10" s="11">
        <v>203321</v>
      </c>
      <c r="AM10" s="11">
        <v>0</v>
      </c>
      <c r="AN10" s="11">
        <v>2141577</v>
      </c>
      <c r="AO10" s="11">
        <v>2141577</v>
      </c>
      <c r="AP10" s="11">
        <v>0</v>
      </c>
    </row>
    <row r="11" spans="1:42">
      <c r="A11" t="s">
        <v>1563</v>
      </c>
      <c r="B11" t="s">
        <v>22</v>
      </c>
      <c r="C11" t="s">
        <v>1564</v>
      </c>
      <c r="D11" t="s">
        <v>24</v>
      </c>
      <c r="E11" t="s">
        <v>342</v>
      </c>
      <c r="F11" t="s">
        <v>1565</v>
      </c>
      <c r="G11" t="s">
        <v>1566</v>
      </c>
      <c r="H11" s="1">
        <f>DATE(YEAR(invoices[[#This Row],[due_date]]),MONTH(invoices[[#This Row],[due_date]]),1)</f>
        <v>46082</v>
      </c>
      <c r="I11" s="1">
        <v>46088</v>
      </c>
      <c r="J11">
        <v>13500</v>
      </c>
      <c r="K11">
        <v>1400</v>
      </c>
      <c r="L11">
        <v>0</v>
      </c>
      <c r="M11">
        <f>invoices[[#This Row],[rent_amount]]+invoices[[#This Row],[electricity_amount]]+invoices[[#This Row],[other_charges]]</f>
        <v>14900</v>
      </c>
      <c r="N11" t="s">
        <v>28</v>
      </c>
      <c r="O11" t="s">
        <v>844</v>
      </c>
      <c r="P11">
        <v>0</v>
      </c>
      <c r="Q11" t="b">
        <v>0</v>
      </c>
      <c r="R11" t="s">
        <v>30</v>
      </c>
      <c r="S11">
        <v>0</v>
      </c>
      <c r="T11">
        <f>invoices[[#This Row],[total_amount]]</f>
        <v>14900</v>
      </c>
      <c r="U11" t="s">
        <v>1567</v>
      </c>
      <c r="V11" t="str">
        <f>INDEX([1]!Table1[tenantname],MATCH(invoices[[#This Row],[allotment_id]],[1]!Table1[TenantAllotmentID],0))</f>
        <v>Suvetha V (D11-D1)</v>
      </c>
      <c r="W11" t="s">
        <v>14520</v>
      </c>
      <c r="X11" t="s">
        <v>14521</v>
      </c>
      <c r="Y11" s="4">
        <v>46082</v>
      </c>
      <c r="Z11" t="s">
        <v>15807</v>
      </c>
      <c r="AA11">
        <v>13500</v>
      </c>
      <c r="AB11">
        <v>0</v>
      </c>
      <c r="AC11">
        <v>0</v>
      </c>
      <c r="AD11" s="7">
        <f>invoices[[#This Row],[Rent]]+invoices[[#This Row],[Services]]+invoices[[#This Row],[GST]]</f>
        <v>13500</v>
      </c>
      <c r="AE11" s="7">
        <f>invoices[[#This Row],[Total]]-invoices[[#This Row],[rent_amount]]</f>
        <v>0</v>
      </c>
      <c r="AF11">
        <v>352</v>
      </c>
      <c r="AG11">
        <v>1400</v>
      </c>
      <c r="AH11">
        <f>invoices[[#This Row],[EB Amount]]-invoices[[#This Row],[electricity_amount]]</f>
        <v>0</v>
      </c>
      <c r="AJ11" s="12" t="s">
        <v>15838</v>
      </c>
      <c r="AK11" s="11">
        <v>224320</v>
      </c>
      <c r="AL11" s="11">
        <v>224320</v>
      </c>
      <c r="AM11" s="11">
        <v>0</v>
      </c>
      <c r="AN11" s="11">
        <v>2317594</v>
      </c>
      <c r="AO11" s="11">
        <v>2317594</v>
      </c>
      <c r="AP11" s="11">
        <v>0</v>
      </c>
    </row>
    <row r="12" spans="1:42">
      <c r="A12" t="s">
        <v>1718</v>
      </c>
      <c r="B12" t="s">
        <v>22</v>
      </c>
      <c r="C12" t="s">
        <v>1719</v>
      </c>
      <c r="D12" t="s">
        <v>24</v>
      </c>
      <c r="E12" t="s">
        <v>112</v>
      </c>
      <c r="F12" t="s">
        <v>1343</v>
      </c>
      <c r="G12" t="s">
        <v>1720</v>
      </c>
      <c r="H12" s="1">
        <f>DATE(YEAR(invoices[[#This Row],[due_date]]),MONTH(invoices[[#This Row],[due_date]]),1)</f>
        <v>46082</v>
      </c>
      <c r="I12" s="1">
        <v>46088</v>
      </c>
      <c r="J12">
        <v>19500</v>
      </c>
      <c r="K12">
        <v>1820</v>
      </c>
      <c r="L12">
        <v>0</v>
      </c>
      <c r="M12">
        <f>invoices[[#This Row],[rent_amount]]+invoices[[#This Row],[electricity_amount]]+invoices[[#This Row],[other_charges]]</f>
        <v>21320</v>
      </c>
      <c r="N12" t="s">
        <v>28</v>
      </c>
      <c r="O12" t="s">
        <v>844</v>
      </c>
      <c r="P12">
        <v>0</v>
      </c>
      <c r="Q12" t="b">
        <v>0</v>
      </c>
      <c r="R12" t="s">
        <v>30</v>
      </c>
      <c r="S12">
        <v>0</v>
      </c>
      <c r="T12">
        <f>invoices[[#This Row],[total_amount]]</f>
        <v>21320</v>
      </c>
      <c r="U12" t="s">
        <v>1721</v>
      </c>
      <c r="V12" t="str">
        <f>INDEX([1]!Table1[tenantname],MATCH(invoices[[#This Row],[allotment_id]],[1]!Table1[TenantAllotmentID],0))</f>
        <v>N Srivatsava  (A23-A1)</v>
      </c>
      <c r="W12" t="s">
        <v>14574</v>
      </c>
      <c r="X12" t="s">
        <v>14575</v>
      </c>
      <c r="Y12" s="4">
        <v>46082</v>
      </c>
      <c r="Z12" t="s">
        <v>15807</v>
      </c>
      <c r="AA12">
        <v>19500</v>
      </c>
      <c r="AB12">
        <v>0</v>
      </c>
      <c r="AC12">
        <v>0</v>
      </c>
      <c r="AD12" s="7">
        <f>invoices[[#This Row],[Rent]]+invoices[[#This Row],[Services]]+invoices[[#This Row],[GST]]</f>
        <v>19500</v>
      </c>
      <c r="AE12" s="7">
        <f>invoices[[#This Row],[Total]]-invoices[[#This Row],[rent_amount]]</f>
        <v>0</v>
      </c>
      <c r="AF12">
        <v>398</v>
      </c>
      <c r="AG12">
        <v>1820</v>
      </c>
      <c r="AH12">
        <f>invoices[[#This Row],[EB Amount]]-invoices[[#This Row],[electricity_amount]]</f>
        <v>0</v>
      </c>
      <c r="AJ12" s="12" t="s">
        <v>15839</v>
      </c>
      <c r="AK12" s="11">
        <v>281924</v>
      </c>
      <c r="AL12" s="11">
        <v>281924</v>
      </c>
      <c r="AM12" s="11">
        <v>0</v>
      </c>
      <c r="AN12" s="11">
        <v>2164296</v>
      </c>
      <c r="AO12" s="11">
        <v>2164296</v>
      </c>
      <c r="AP12" s="11">
        <v>0</v>
      </c>
    </row>
    <row r="13" spans="1:42">
      <c r="A13" t="s">
        <v>2136</v>
      </c>
      <c r="B13" t="s">
        <v>22</v>
      </c>
      <c r="C13" t="s">
        <v>1919</v>
      </c>
      <c r="D13" t="s">
        <v>24</v>
      </c>
      <c r="E13" t="s">
        <v>721</v>
      </c>
      <c r="F13" t="s">
        <v>913</v>
      </c>
      <c r="G13" t="s">
        <v>2137</v>
      </c>
      <c r="H13" s="1">
        <f>DATE(YEAR(invoices[[#This Row],[due_date]]),MONTH(invoices[[#This Row],[due_date]]),1)</f>
        <v>46082</v>
      </c>
      <c r="I13" s="1">
        <v>46088</v>
      </c>
      <c r="J13">
        <v>14500</v>
      </c>
      <c r="K13">
        <v>0</v>
      </c>
      <c r="L13">
        <v>0</v>
      </c>
      <c r="M13">
        <f>invoices[[#This Row],[rent_amount]]+invoices[[#This Row],[electricity_amount]]+invoices[[#This Row],[other_charges]]</f>
        <v>14500</v>
      </c>
      <c r="N13" t="s">
        <v>28</v>
      </c>
      <c r="O13" t="s">
        <v>1247</v>
      </c>
      <c r="P13">
        <v>0</v>
      </c>
      <c r="Q13" t="b">
        <v>0</v>
      </c>
      <c r="R13" t="s">
        <v>30</v>
      </c>
      <c r="S13">
        <v>0</v>
      </c>
      <c r="T13">
        <f>invoices[[#This Row],[total_amount]]</f>
        <v>14500</v>
      </c>
      <c r="U13" t="s">
        <v>2138</v>
      </c>
      <c r="V13" t="str">
        <f>INDEX([1]!Table1[tenantname],MATCH(invoices[[#This Row],[allotment_id]],[1]!Table1[TenantAllotmentID],0))</f>
        <v>Abhishek  Kumar (A11-C2)</v>
      </c>
      <c r="W13" t="s">
        <v>14721</v>
      </c>
      <c r="X13" t="s">
        <v>14722</v>
      </c>
      <c r="Y13" s="4">
        <v>46082</v>
      </c>
      <c r="Z13" t="s">
        <v>15807</v>
      </c>
      <c r="AA13">
        <v>14500</v>
      </c>
      <c r="AB13">
        <v>0</v>
      </c>
      <c r="AC13">
        <v>0</v>
      </c>
      <c r="AD13" s="7">
        <f>invoices[[#This Row],[Rent]]+invoices[[#This Row],[Services]]+invoices[[#This Row],[GST]]</f>
        <v>14500</v>
      </c>
      <c r="AE13" s="7">
        <f>invoices[[#This Row],[Total]]-invoices[[#This Row],[rent_amount]]</f>
        <v>0</v>
      </c>
      <c r="AF13">
        <v>538</v>
      </c>
      <c r="AG13">
        <v>0</v>
      </c>
      <c r="AH13">
        <f>invoices[[#This Row],[EB Amount]]-invoices[[#This Row],[electricity_amount]]</f>
        <v>0</v>
      </c>
      <c r="AJ13" s="10" t="s">
        <v>15835</v>
      </c>
      <c r="AK13" s="11">
        <v>760627</v>
      </c>
      <c r="AL13" s="11">
        <v>760627</v>
      </c>
      <c r="AM13" s="11">
        <v>0</v>
      </c>
      <c r="AN13" s="11">
        <v>6959678</v>
      </c>
      <c r="AO13" s="11">
        <v>6959678</v>
      </c>
      <c r="AP13" s="11">
        <v>0</v>
      </c>
    </row>
    <row r="14" spans="1:42">
      <c r="A14" t="s">
        <v>2401</v>
      </c>
      <c r="B14" t="s">
        <v>22</v>
      </c>
      <c r="C14" t="s">
        <v>71</v>
      </c>
      <c r="D14" t="s">
        <v>24</v>
      </c>
      <c r="E14" t="s">
        <v>72</v>
      </c>
      <c r="F14" t="s">
        <v>73</v>
      </c>
      <c r="G14" t="s">
        <v>2402</v>
      </c>
      <c r="H14" s="1">
        <f>DATE(YEAR(invoices[[#This Row],[due_date]]),MONTH(invoices[[#This Row],[due_date]]),1)</f>
        <v>46082</v>
      </c>
      <c r="I14" s="1">
        <v>46088</v>
      </c>
      <c r="J14">
        <v>15500</v>
      </c>
      <c r="K14">
        <v>504</v>
      </c>
      <c r="L14">
        <v>0</v>
      </c>
      <c r="M14">
        <f>invoices[[#This Row],[rent_amount]]+invoices[[#This Row],[electricity_amount]]+invoices[[#This Row],[other_charges]]</f>
        <v>16004</v>
      </c>
      <c r="N14" t="s">
        <v>28</v>
      </c>
      <c r="O14" t="s">
        <v>706</v>
      </c>
      <c r="P14">
        <v>0</v>
      </c>
      <c r="Q14" t="b">
        <v>0</v>
      </c>
      <c r="R14" t="s">
        <v>30</v>
      </c>
      <c r="S14">
        <v>0</v>
      </c>
      <c r="T14">
        <f>invoices[[#This Row],[total_amount]]</f>
        <v>16004</v>
      </c>
      <c r="U14" t="s">
        <v>77</v>
      </c>
      <c r="V14" t="str">
        <f>INDEX([1]!Table1[tenantname],MATCH(invoices[[#This Row],[allotment_id]],[1]!Table1[TenantAllotmentID],0))</f>
        <v>Nirmala  A (C34-B1)</v>
      </c>
      <c r="W14" t="s">
        <v>13996</v>
      </c>
      <c r="X14" t="s">
        <v>13997</v>
      </c>
      <c r="Y14" s="4">
        <v>46082</v>
      </c>
      <c r="Z14" t="s">
        <v>15807</v>
      </c>
      <c r="AA14">
        <v>15500</v>
      </c>
      <c r="AB14">
        <v>0</v>
      </c>
      <c r="AC14">
        <v>0</v>
      </c>
      <c r="AD14" s="7">
        <f>invoices[[#This Row],[Rent]]+invoices[[#This Row],[Services]]+invoices[[#This Row],[GST]]</f>
        <v>15500</v>
      </c>
      <c r="AE14" s="7">
        <f>invoices[[#This Row],[Total]]-invoices[[#This Row],[rent_amount]]</f>
        <v>0</v>
      </c>
      <c r="AF14">
        <v>631</v>
      </c>
      <c r="AG14">
        <v>504</v>
      </c>
      <c r="AH14">
        <f>invoices[[#This Row],[EB Amount]]-invoices[[#This Row],[electricity_amount]]</f>
        <v>0</v>
      </c>
      <c r="AJ14" s="12" t="s">
        <v>15840</v>
      </c>
      <c r="AK14" s="11">
        <v>253312</v>
      </c>
      <c r="AL14" s="11">
        <v>253312</v>
      </c>
      <c r="AM14" s="11">
        <v>0</v>
      </c>
      <c r="AN14" s="11">
        <v>2344173</v>
      </c>
      <c r="AO14" s="11">
        <v>2344173</v>
      </c>
      <c r="AP14" s="11">
        <v>0</v>
      </c>
    </row>
    <row r="15" spans="1:42">
      <c r="A15" t="s">
        <v>2539</v>
      </c>
      <c r="B15" t="s">
        <v>22</v>
      </c>
      <c r="C15" t="s">
        <v>2540</v>
      </c>
      <c r="D15" t="s">
        <v>24</v>
      </c>
      <c r="E15" t="s">
        <v>167</v>
      </c>
      <c r="F15" t="s">
        <v>2258</v>
      </c>
      <c r="G15" t="s">
        <v>2541</v>
      </c>
      <c r="H15" s="1">
        <f>DATE(YEAR(invoices[[#This Row],[due_date]]),MONTH(invoices[[#This Row],[due_date]]),1)</f>
        <v>46082</v>
      </c>
      <c r="I15" s="1">
        <v>46088</v>
      </c>
      <c r="J15">
        <v>18871</v>
      </c>
      <c r="K15">
        <v>0</v>
      </c>
      <c r="L15">
        <v>0</v>
      </c>
      <c r="M15">
        <f>invoices[[#This Row],[rent_amount]]+invoices[[#This Row],[electricity_amount]]+invoices[[#This Row],[other_charges]]</f>
        <v>18871</v>
      </c>
      <c r="N15" t="s">
        <v>28</v>
      </c>
      <c r="O15" t="s">
        <v>706</v>
      </c>
      <c r="P15">
        <v>0</v>
      </c>
      <c r="Q15" t="b">
        <v>0</v>
      </c>
      <c r="R15" t="s">
        <v>30</v>
      </c>
      <c r="S15">
        <v>0</v>
      </c>
      <c r="T15">
        <f>invoices[[#This Row],[total_amount]]</f>
        <v>18871</v>
      </c>
      <c r="U15" t="s">
        <v>2542</v>
      </c>
      <c r="V15" t="str">
        <f>INDEX([1]!Table1[tenantname],MATCH(invoices[[#This Row],[allotment_id]],[1]!Table1[TenantAllotmentID],0))</f>
        <v>Sai  Teja (B42-A1)</v>
      </c>
      <c r="W15" t="s">
        <v>14832</v>
      </c>
      <c r="X15" t="s">
        <v>14833</v>
      </c>
      <c r="Y15" s="4">
        <v>46082</v>
      </c>
      <c r="Z15" t="s">
        <v>15807</v>
      </c>
      <c r="AA15">
        <v>18871</v>
      </c>
      <c r="AB15">
        <v>0</v>
      </c>
      <c r="AC15">
        <v>0</v>
      </c>
      <c r="AD15" s="7">
        <f>invoices[[#This Row],[Rent]]+invoices[[#This Row],[Services]]+invoices[[#This Row],[GST]]</f>
        <v>18871</v>
      </c>
      <c r="AE15" s="7">
        <f>invoices[[#This Row],[Total]]-invoices[[#This Row],[rent_amount]]</f>
        <v>0</v>
      </c>
      <c r="AF15">
        <v>687</v>
      </c>
      <c r="AG15">
        <v>0</v>
      </c>
      <c r="AH15">
        <f>invoices[[#This Row],[EB Amount]]-invoices[[#This Row],[electricity_amount]]</f>
        <v>0</v>
      </c>
      <c r="AJ15" s="12" t="s">
        <v>15841</v>
      </c>
      <c r="AK15" s="11">
        <v>254640</v>
      </c>
      <c r="AL15" s="11">
        <v>254640</v>
      </c>
      <c r="AM15" s="11">
        <v>0</v>
      </c>
      <c r="AN15" s="11">
        <v>2337498</v>
      </c>
      <c r="AO15" s="11">
        <v>2337498</v>
      </c>
      <c r="AP15" s="11">
        <v>0</v>
      </c>
    </row>
    <row r="16" spans="1:42">
      <c r="A16" t="s">
        <v>2563</v>
      </c>
      <c r="B16" t="s">
        <v>22</v>
      </c>
      <c r="C16" t="s">
        <v>1691</v>
      </c>
      <c r="D16" t="s">
        <v>24</v>
      </c>
      <c r="E16" t="s">
        <v>399</v>
      </c>
      <c r="F16" t="s">
        <v>1525</v>
      </c>
      <c r="G16" t="s">
        <v>2564</v>
      </c>
      <c r="H16" s="1">
        <f>DATE(YEAR(invoices[[#This Row],[due_date]]),MONTH(invoices[[#This Row],[due_date]]),1)</f>
        <v>46082</v>
      </c>
      <c r="I16" s="1">
        <v>46088</v>
      </c>
      <c r="J16">
        <v>15500</v>
      </c>
      <c r="K16">
        <v>784</v>
      </c>
      <c r="L16">
        <v>0</v>
      </c>
      <c r="M16">
        <f>invoices[[#This Row],[rent_amount]]+invoices[[#This Row],[electricity_amount]]+invoices[[#This Row],[other_charges]]</f>
        <v>16284</v>
      </c>
      <c r="N16" t="s">
        <v>28</v>
      </c>
      <c r="O16" t="s">
        <v>29</v>
      </c>
      <c r="P16">
        <v>0</v>
      </c>
      <c r="Q16" t="b">
        <v>0</v>
      </c>
      <c r="R16" t="s">
        <v>30</v>
      </c>
      <c r="S16">
        <v>0</v>
      </c>
      <c r="T16">
        <f>invoices[[#This Row],[total_amount]]</f>
        <v>16284</v>
      </c>
      <c r="U16" t="s">
        <v>1693</v>
      </c>
      <c r="V16" t="str">
        <f>INDEX([1]!Table1[tenantname],MATCH(invoices[[#This Row],[allotment_id]],[1]!Table1[TenantAllotmentID],0))</f>
        <v>Chandini S (B22-B1)</v>
      </c>
      <c r="W16" t="s">
        <v>14562</v>
      </c>
      <c r="X16" t="s">
        <v>14563</v>
      </c>
      <c r="Y16" s="4">
        <v>46082</v>
      </c>
      <c r="Z16" t="s">
        <v>15807</v>
      </c>
      <c r="AA16">
        <v>15500</v>
      </c>
      <c r="AB16">
        <v>0</v>
      </c>
      <c r="AC16">
        <v>0</v>
      </c>
      <c r="AD16" s="7">
        <f>invoices[[#This Row],[Rent]]+invoices[[#This Row],[Services]]+invoices[[#This Row],[GST]]</f>
        <v>15500</v>
      </c>
      <c r="AE16" s="7">
        <f>invoices[[#This Row],[Total]]-invoices[[#This Row],[rent_amount]]</f>
        <v>0</v>
      </c>
      <c r="AF16">
        <v>698</v>
      </c>
      <c r="AG16">
        <v>784</v>
      </c>
      <c r="AH16">
        <f>invoices[[#This Row],[EB Amount]]-invoices[[#This Row],[electricity_amount]]</f>
        <v>0</v>
      </c>
      <c r="AJ16" s="12" t="s">
        <v>15842</v>
      </c>
      <c r="AK16" s="11">
        <v>252675</v>
      </c>
      <c r="AL16" s="11">
        <v>252675</v>
      </c>
      <c r="AM16" s="11">
        <v>0</v>
      </c>
      <c r="AN16" s="11">
        <v>2278007</v>
      </c>
      <c r="AO16" s="11">
        <v>2278007</v>
      </c>
      <c r="AP16" s="11">
        <v>0</v>
      </c>
    </row>
    <row r="17" spans="1:42">
      <c r="A17" t="s">
        <v>2639</v>
      </c>
      <c r="B17" t="s">
        <v>22</v>
      </c>
      <c r="C17" t="s">
        <v>436</v>
      </c>
      <c r="D17" t="s">
        <v>24</v>
      </c>
      <c r="E17" t="s">
        <v>140</v>
      </c>
      <c r="F17" t="s">
        <v>437</v>
      </c>
      <c r="G17" t="s">
        <v>2640</v>
      </c>
      <c r="H17" s="1">
        <f>DATE(YEAR(invoices[[#This Row],[due_date]]),MONTH(invoices[[#This Row],[due_date]]),1)</f>
        <v>46082</v>
      </c>
      <c r="I17" s="1">
        <v>46088</v>
      </c>
      <c r="J17">
        <v>14500</v>
      </c>
      <c r="K17">
        <v>952</v>
      </c>
      <c r="L17">
        <v>0</v>
      </c>
      <c r="M17">
        <f>invoices[[#This Row],[rent_amount]]+invoices[[#This Row],[electricity_amount]]+invoices[[#This Row],[other_charges]]</f>
        <v>15452</v>
      </c>
      <c r="N17" t="s">
        <v>28</v>
      </c>
      <c r="O17" t="s">
        <v>844</v>
      </c>
      <c r="P17">
        <v>0</v>
      </c>
      <c r="Q17" t="b">
        <v>0</v>
      </c>
      <c r="R17" t="s">
        <v>30</v>
      </c>
      <c r="S17">
        <v>0</v>
      </c>
      <c r="T17">
        <f>invoices[[#This Row],[total_amount]]</f>
        <v>15452</v>
      </c>
      <c r="U17" t="s">
        <v>439</v>
      </c>
      <c r="V17" t="str">
        <f>INDEX([1]!Table1[tenantname],MATCH(invoices[[#This Row],[allotment_id]],[1]!Table1[TenantAllotmentID],0))</f>
        <v>Zaheer Khan (A41-C2)</v>
      </c>
      <c r="W17" t="s">
        <v>14110</v>
      </c>
      <c r="X17" t="s">
        <v>14111</v>
      </c>
      <c r="Y17" s="4">
        <v>46082</v>
      </c>
      <c r="Z17" t="s">
        <v>15807</v>
      </c>
      <c r="AA17">
        <v>14500</v>
      </c>
      <c r="AB17">
        <v>0</v>
      </c>
      <c r="AC17">
        <v>0</v>
      </c>
      <c r="AD17" s="7">
        <f>invoices[[#This Row],[Rent]]+invoices[[#This Row],[Services]]+invoices[[#This Row],[GST]]</f>
        <v>14500</v>
      </c>
      <c r="AE17" s="7">
        <f>invoices[[#This Row],[Total]]-invoices[[#This Row],[rent_amount]]</f>
        <v>0</v>
      </c>
      <c r="AF17">
        <v>727</v>
      </c>
      <c r="AG17">
        <v>952</v>
      </c>
      <c r="AH17">
        <f>invoices[[#This Row],[EB Amount]]-invoices[[#This Row],[electricity_amount]]</f>
        <v>0</v>
      </c>
      <c r="AJ17" s="10" t="s">
        <v>15836</v>
      </c>
      <c r="AK17" s="11">
        <v>670041</v>
      </c>
      <c r="AL17" s="11">
        <v>670041</v>
      </c>
      <c r="AM17" s="11">
        <v>0</v>
      </c>
      <c r="AN17" s="11">
        <v>6668802.2898305086</v>
      </c>
      <c r="AO17" s="11">
        <v>6668802.2898305086</v>
      </c>
      <c r="AP17" s="11">
        <v>0</v>
      </c>
    </row>
    <row r="18" spans="1:42">
      <c r="A18" t="s">
        <v>2643</v>
      </c>
      <c r="B18" t="s">
        <v>22</v>
      </c>
      <c r="C18" t="s">
        <v>726</v>
      </c>
      <c r="D18" t="s">
        <v>24</v>
      </c>
      <c r="E18" t="s">
        <v>569</v>
      </c>
      <c r="F18" t="s">
        <v>727</v>
      </c>
      <c r="G18" t="s">
        <v>2644</v>
      </c>
      <c r="H18" s="1">
        <f>DATE(YEAR(invoices[[#This Row],[due_date]]),MONTH(invoices[[#This Row],[due_date]]),1)</f>
        <v>46082</v>
      </c>
      <c r="I18" s="1">
        <v>46088</v>
      </c>
      <c r="J18">
        <v>13500</v>
      </c>
      <c r="K18">
        <v>1624</v>
      </c>
      <c r="L18">
        <v>0</v>
      </c>
      <c r="M18">
        <f>invoices[[#This Row],[rent_amount]]+invoices[[#This Row],[electricity_amount]]+invoices[[#This Row],[other_charges]]</f>
        <v>15124</v>
      </c>
      <c r="N18" t="s">
        <v>28</v>
      </c>
      <c r="O18" t="s">
        <v>844</v>
      </c>
      <c r="P18">
        <v>0</v>
      </c>
      <c r="Q18" t="b">
        <v>0</v>
      </c>
      <c r="R18" t="s">
        <v>30</v>
      </c>
      <c r="S18">
        <v>0</v>
      </c>
      <c r="T18">
        <f>invoices[[#This Row],[total_amount]]</f>
        <v>15124</v>
      </c>
      <c r="U18" t="s">
        <v>730</v>
      </c>
      <c r="V18" t="str">
        <f>INDEX([1]!Table1[tenantname],MATCH(invoices[[#This Row],[allotment_id]],[1]!Table1[TenantAllotmentID],0))</f>
        <v>Voruganti Pratyusha (C12-C3)</v>
      </c>
      <c r="W18" t="s">
        <v>14209</v>
      </c>
      <c r="X18" t="s">
        <v>14210</v>
      </c>
      <c r="Y18" s="4">
        <v>46082</v>
      </c>
      <c r="Z18" t="s">
        <v>15807</v>
      </c>
      <c r="AA18">
        <v>13500</v>
      </c>
      <c r="AB18">
        <v>0</v>
      </c>
      <c r="AC18">
        <v>0</v>
      </c>
      <c r="AD18" s="7">
        <f>invoices[[#This Row],[Rent]]+invoices[[#This Row],[Services]]+invoices[[#This Row],[GST]]</f>
        <v>13500</v>
      </c>
      <c r="AE18" s="7">
        <f>invoices[[#This Row],[Total]]-invoices[[#This Row],[rent_amount]]</f>
        <v>0</v>
      </c>
      <c r="AF18">
        <v>729</v>
      </c>
      <c r="AG18">
        <v>1624</v>
      </c>
      <c r="AH18">
        <f>invoices[[#This Row],[EB Amount]]-invoices[[#This Row],[electricity_amount]]</f>
        <v>0</v>
      </c>
      <c r="AJ18" s="12" t="s">
        <v>15843</v>
      </c>
      <c r="AK18" s="11">
        <v>251655</v>
      </c>
      <c r="AL18" s="11">
        <v>251655</v>
      </c>
      <c r="AM18" s="11">
        <v>0</v>
      </c>
      <c r="AN18" s="11">
        <v>2241968</v>
      </c>
      <c r="AO18" s="11">
        <v>2241968</v>
      </c>
      <c r="AP18" s="11">
        <v>0</v>
      </c>
    </row>
    <row r="19" spans="1:42">
      <c r="A19" t="s">
        <v>2841</v>
      </c>
      <c r="B19" t="s">
        <v>22</v>
      </c>
      <c r="C19" t="s">
        <v>2842</v>
      </c>
      <c r="D19" t="s">
        <v>24</v>
      </c>
      <c r="E19" t="s">
        <v>592</v>
      </c>
      <c r="F19" t="s">
        <v>1294</v>
      </c>
      <c r="G19" t="s">
        <v>2843</v>
      </c>
      <c r="H19" s="1">
        <f>DATE(YEAR(invoices[[#This Row],[due_date]]),MONTH(invoices[[#This Row],[due_date]]),1)</f>
        <v>46082</v>
      </c>
      <c r="I19" s="1">
        <v>46088</v>
      </c>
      <c r="J19">
        <v>18000</v>
      </c>
      <c r="K19">
        <v>1276</v>
      </c>
      <c r="L19">
        <v>0</v>
      </c>
      <c r="M19">
        <f>invoices[[#This Row],[rent_amount]]+invoices[[#This Row],[electricity_amount]]+invoices[[#This Row],[other_charges]]</f>
        <v>19276</v>
      </c>
      <c r="N19" t="s">
        <v>28</v>
      </c>
      <c r="O19" t="s">
        <v>29</v>
      </c>
      <c r="P19">
        <v>0</v>
      </c>
      <c r="Q19" t="b">
        <v>0</v>
      </c>
      <c r="R19" t="s">
        <v>30</v>
      </c>
      <c r="S19">
        <v>0</v>
      </c>
      <c r="T19">
        <f>invoices[[#This Row],[total_amount]]</f>
        <v>19276</v>
      </c>
      <c r="U19" t="s">
        <v>2844</v>
      </c>
      <c r="V19" t="str">
        <f>INDEX([1]!Table1[tenantname],MATCH(invoices[[#This Row],[allotment_id]],[1]!Table1[TenantAllotmentID],0))</f>
        <v>Gokul  Sekar (A44-A1)</v>
      </c>
      <c r="W19" t="s">
        <v>14909</v>
      </c>
      <c r="X19" t="s">
        <v>14910</v>
      </c>
      <c r="Y19" s="4">
        <v>46082</v>
      </c>
      <c r="Z19" t="s">
        <v>15807</v>
      </c>
      <c r="AA19">
        <v>18000</v>
      </c>
      <c r="AB19">
        <v>0</v>
      </c>
      <c r="AC19">
        <v>0</v>
      </c>
      <c r="AD19" s="7">
        <f>invoices[[#This Row],[Rent]]+invoices[[#This Row],[Services]]+invoices[[#This Row],[GST]]</f>
        <v>18000</v>
      </c>
      <c r="AE19" s="7">
        <f>invoices[[#This Row],[Total]]-invoices[[#This Row],[rent_amount]]</f>
        <v>0</v>
      </c>
      <c r="AF19">
        <v>810</v>
      </c>
      <c r="AG19">
        <v>1276</v>
      </c>
      <c r="AH19">
        <f>invoices[[#This Row],[EB Amount]]-invoices[[#This Row],[electricity_amount]]</f>
        <v>0</v>
      </c>
      <c r="AJ19" s="12" t="s">
        <v>15844</v>
      </c>
      <c r="AK19" s="11">
        <v>224328</v>
      </c>
      <c r="AL19" s="11">
        <v>224328</v>
      </c>
      <c r="AM19" s="11">
        <v>0</v>
      </c>
      <c r="AN19" s="11">
        <v>2244311.2898305086</v>
      </c>
      <c r="AO19" s="11">
        <v>2244311.2898305086</v>
      </c>
      <c r="AP19" s="11">
        <v>0</v>
      </c>
    </row>
    <row r="20" spans="1:42">
      <c r="A20" t="s">
        <v>2845</v>
      </c>
      <c r="B20" t="s">
        <v>22</v>
      </c>
      <c r="C20" t="s">
        <v>1571</v>
      </c>
      <c r="D20" t="s">
        <v>24</v>
      </c>
      <c r="E20" t="s">
        <v>104</v>
      </c>
      <c r="F20" t="s">
        <v>1572</v>
      </c>
      <c r="G20" t="s">
        <v>2846</v>
      </c>
      <c r="H20" s="1">
        <f>DATE(YEAR(invoices[[#This Row],[due_date]]),MONTH(invoices[[#This Row],[due_date]]),1)</f>
        <v>46082</v>
      </c>
      <c r="I20" s="1">
        <v>46088</v>
      </c>
      <c r="J20">
        <v>15500</v>
      </c>
      <c r="K20">
        <v>0</v>
      </c>
      <c r="L20">
        <v>0</v>
      </c>
      <c r="M20">
        <f>invoices[[#This Row],[rent_amount]]+invoices[[#This Row],[electricity_amount]]+invoices[[#This Row],[other_charges]]</f>
        <v>15500</v>
      </c>
      <c r="N20" t="s">
        <v>28</v>
      </c>
      <c r="O20" t="s">
        <v>706</v>
      </c>
      <c r="P20">
        <v>0</v>
      </c>
      <c r="Q20" t="b">
        <v>0</v>
      </c>
      <c r="R20" t="s">
        <v>30</v>
      </c>
      <c r="S20">
        <v>0</v>
      </c>
      <c r="T20">
        <f>invoices[[#This Row],[total_amount]]</f>
        <v>15500</v>
      </c>
      <c r="U20" t="s">
        <v>1574</v>
      </c>
      <c r="V20" t="str">
        <f>INDEX([1]!Table1[tenantname],MATCH(invoices[[#This Row],[allotment_id]],[1]!Table1[TenantAllotmentID],0))</f>
        <v>Ravi S (B14-B2)</v>
      </c>
      <c r="W20" t="s">
        <v>14522</v>
      </c>
      <c r="X20" t="s">
        <v>14523</v>
      </c>
      <c r="Y20" s="4">
        <v>46082</v>
      </c>
      <c r="Z20" t="s">
        <v>15807</v>
      </c>
      <c r="AA20">
        <v>15500</v>
      </c>
      <c r="AB20">
        <v>0</v>
      </c>
      <c r="AC20">
        <v>0</v>
      </c>
      <c r="AD20" s="7">
        <f>invoices[[#This Row],[Rent]]+invoices[[#This Row],[Services]]+invoices[[#This Row],[GST]]</f>
        <v>15500</v>
      </c>
      <c r="AE20" s="7">
        <f>invoices[[#This Row],[Total]]-invoices[[#This Row],[rent_amount]]</f>
        <v>0</v>
      </c>
      <c r="AF20">
        <v>811</v>
      </c>
      <c r="AG20">
        <v>0</v>
      </c>
      <c r="AH20">
        <f>invoices[[#This Row],[EB Amount]]-invoices[[#This Row],[electricity_amount]]</f>
        <v>0</v>
      </c>
      <c r="AJ20" s="12" t="s">
        <v>15845</v>
      </c>
      <c r="AK20" s="11">
        <v>194058</v>
      </c>
      <c r="AL20" s="11">
        <v>194058</v>
      </c>
      <c r="AM20" s="11">
        <v>0</v>
      </c>
      <c r="AN20" s="11">
        <v>2182523</v>
      </c>
      <c r="AO20" s="11">
        <v>2182523</v>
      </c>
      <c r="AP20" s="11">
        <v>0</v>
      </c>
    </row>
    <row r="21" spans="1:42">
      <c r="A21" t="s">
        <v>2915</v>
      </c>
      <c r="B21" t="s">
        <v>22</v>
      </c>
      <c r="C21" t="s">
        <v>2703</v>
      </c>
      <c r="D21" t="s">
        <v>24</v>
      </c>
      <c r="E21" t="s">
        <v>349</v>
      </c>
      <c r="F21" t="s">
        <v>878</v>
      </c>
      <c r="G21" t="s">
        <v>2916</v>
      </c>
      <c r="H21" s="1">
        <f>DATE(YEAR(invoices[[#This Row],[due_date]]),MONTH(invoices[[#This Row],[due_date]]),1)</f>
        <v>46082</v>
      </c>
      <c r="I21" s="1">
        <v>46088</v>
      </c>
      <c r="J21">
        <v>19500</v>
      </c>
      <c r="K21">
        <v>1316</v>
      </c>
      <c r="L21">
        <v>0</v>
      </c>
      <c r="M21">
        <f>invoices[[#This Row],[rent_amount]]+invoices[[#This Row],[electricity_amount]]+invoices[[#This Row],[other_charges]]</f>
        <v>20816</v>
      </c>
      <c r="N21" t="s">
        <v>28</v>
      </c>
      <c r="O21" t="s">
        <v>706</v>
      </c>
      <c r="P21">
        <v>0</v>
      </c>
      <c r="Q21" t="b">
        <v>0</v>
      </c>
      <c r="R21" t="s">
        <v>30</v>
      </c>
      <c r="S21">
        <v>0</v>
      </c>
      <c r="T21">
        <f>invoices[[#This Row],[total_amount]]</f>
        <v>20816</v>
      </c>
      <c r="U21" t="s">
        <v>2705</v>
      </c>
      <c r="V21" t="str">
        <f>INDEX([1]!Table1[tenantname],MATCH(invoices[[#This Row],[allotment_id]],[1]!Table1[TenantAllotmentID],0))</f>
        <v>Rajesh Anand (B11-A1)</v>
      </c>
      <c r="W21" t="s">
        <v>14871</v>
      </c>
      <c r="X21" t="s">
        <v>14872</v>
      </c>
      <c r="Y21" s="4">
        <v>46082</v>
      </c>
      <c r="Z21" t="s">
        <v>15807</v>
      </c>
      <c r="AA21">
        <v>19500</v>
      </c>
      <c r="AB21">
        <v>0</v>
      </c>
      <c r="AC21">
        <v>0</v>
      </c>
      <c r="AD21" s="7">
        <f>invoices[[#This Row],[Rent]]+invoices[[#This Row],[Services]]+invoices[[#This Row],[GST]]</f>
        <v>19500</v>
      </c>
      <c r="AE21" s="7">
        <f>invoices[[#This Row],[Total]]-invoices[[#This Row],[rent_amount]]</f>
        <v>0</v>
      </c>
      <c r="AF21">
        <v>839</v>
      </c>
      <c r="AG21">
        <v>1316</v>
      </c>
      <c r="AH21">
        <f>invoices[[#This Row],[EB Amount]]-invoices[[#This Row],[electricity_amount]]</f>
        <v>0</v>
      </c>
      <c r="AJ21" s="9" t="s">
        <v>15823</v>
      </c>
      <c r="AK21" s="11" t="e">
        <v>#N/A</v>
      </c>
      <c r="AL21" s="11" t="e">
        <v>#N/A</v>
      </c>
      <c r="AM21" s="11" t="e">
        <v>#N/A</v>
      </c>
      <c r="AN21" s="11" t="e">
        <v>#N/A</v>
      </c>
      <c r="AO21" s="11" t="e">
        <v>#N/A</v>
      </c>
      <c r="AP21" s="11" t="e">
        <v>#N/A</v>
      </c>
    </row>
    <row r="22" spans="1:42">
      <c r="A22" t="s">
        <v>3022</v>
      </c>
      <c r="B22" t="s">
        <v>22</v>
      </c>
      <c r="C22" t="s">
        <v>3023</v>
      </c>
      <c r="D22" t="s">
        <v>24</v>
      </c>
      <c r="E22" t="s">
        <v>218</v>
      </c>
      <c r="F22" t="s">
        <v>3024</v>
      </c>
      <c r="G22" t="s">
        <v>3025</v>
      </c>
      <c r="H22" s="1">
        <f>DATE(YEAR(invoices[[#This Row],[due_date]]),MONTH(invoices[[#This Row],[due_date]]),1)</f>
        <v>46082</v>
      </c>
      <c r="I22" s="1">
        <v>46088</v>
      </c>
      <c r="J22">
        <v>19500</v>
      </c>
      <c r="K22">
        <v>840</v>
      </c>
      <c r="L22">
        <v>0</v>
      </c>
      <c r="M22">
        <f>invoices[[#This Row],[rent_amount]]+invoices[[#This Row],[electricity_amount]]+invoices[[#This Row],[other_charges]]</f>
        <v>20340</v>
      </c>
      <c r="N22" t="s">
        <v>28</v>
      </c>
      <c r="O22" t="s">
        <v>29</v>
      </c>
      <c r="P22">
        <v>0</v>
      </c>
      <c r="Q22" t="b">
        <v>0</v>
      </c>
      <c r="R22" t="s">
        <v>30</v>
      </c>
      <c r="S22">
        <v>0</v>
      </c>
      <c r="T22">
        <f>invoices[[#This Row],[total_amount]]</f>
        <v>20340</v>
      </c>
      <c r="U22" t="s">
        <v>3026</v>
      </c>
      <c r="V22" t="str">
        <f>INDEX([1]!Table1[tenantname],MATCH(invoices[[#This Row],[allotment_id]],[1]!Table1[TenantAllotmentID],0))</f>
        <v>Antara Chakraverty (A12-A1)</v>
      </c>
      <c r="W22" t="s">
        <v>14951</v>
      </c>
      <c r="X22" t="s">
        <v>14952</v>
      </c>
      <c r="Y22" s="4">
        <v>46082</v>
      </c>
      <c r="Z22" t="s">
        <v>15807</v>
      </c>
      <c r="AA22">
        <v>19500</v>
      </c>
      <c r="AB22">
        <v>0</v>
      </c>
      <c r="AC22">
        <v>0</v>
      </c>
      <c r="AD22" s="7">
        <f>invoices[[#This Row],[Rent]]+invoices[[#This Row],[Services]]+invoices[[#This Row],[GST]]</f>
        <v>19500</v>
      </c>
      <c r="AE22" s="7">
        <f>invoices[[#This Row],[Total]]-invoices[[#This Row],[rent_amount]]</f>
        <v>0</v>
      </c>
      <c r="AF22">
        <v>883</v>
      </c>
      <c r="AG22">
        <v>840</v>
      </c>
      <c r="AH22">
        <f>invoices[[#This Row],[EB Amount]]-invoices[[#This Row],[electricity_amount]]</f>
        <v>0</v>
      </c>
      <c r="AJ22" s="9" t="s">
        <v>15824</v>
      </c>
      <c r="AK22" s="11">
        <v>474685</v>
      </c>
      <c r="AL22" s="11">
        <v>474685</v>
      </c>
      <c r="AM22" s="11">
        <v>0</v>
      </c>
      <c r="AN22" s="11">
        <v>7639189</v>
      </c>
      <c r="AO22" s="11">
        <v>7639189</v>
      </c>
      <c r="AP22" s="11">
        <v>0</v>
      </c>
    </row>
    <row r="23" spans="1:42">
      <c r="A23" t="s">
        <v>3051</v>
      </c>
      <c r="B23" t="s">
        <v>22</v>
      </c>
      <c r="C23" t="s">
        <v>1020</v>
      </c>
      <c r="D23" t="s">
        <v>24</v>
      </c>
      <c r="E23" t="s">
        <v>329</v>
      </c>
      <c r="F23" t="s">
        <v>1021</v>
      </c>
      <c r="G23" t="s">
        <v>3052</v>
      </c>
      <c r="H23" s="1">
        <f>DATE(YEAR(invoices[[#This Row],[due_date]]),MONTH(invoices[[#This Row],[due_date]]),1)</f>
        <v>46082</v>
      </c>
      <c r="I23" s="1">
        <v>46088</v>
      </c>
      <c r="J23">
        <v>15500</v>
      </c>
      <c r="K23">
        <v>2212</v>
      </c>
      <c r="L23">
        <v>0</v>
      </c>
      <c r="M23">
        <f>invoices[[#This Row],[rent_amount]]+invoices[[#This Row],[electricity_amount]]+invoices[[#This Row],[other_charges]]</f>
        <v>17712</v>
      </c>
      <c r="N23" t="s">
        <v>28</v>
      </c>
      <c r="O23" t="s">
        <v>844</v>
      </c>
      <c r="P23">
        <v>0</v>
      </c>
      <c r="Q23" t="b">
        <v>0</v>
      </c>
      <c r="R23" t="s">
        <v>30</v>
      </c>
      <c r="S23">
        <v>0</v>
      </c>
      <c r="T23">
        <f>invoices[[#This Row],[total_amount]]</f>
        <v>17712</v>
      </c>
      <c r="U23" t="s">
        <v>1024</v>
      </c>
      <c r="V23" t="str">
        <f>INDEX([1]!Table1[tenantname],MATCH(invoices[[#This Row],[allotment_id]],[1]!Table1[TenantAllotmentID],0))</f>
        <v>Sruthi Naya P (C43-B2)</v>
      </c>
      <c r="W23" t="s">
        <v>14318</v>
      </c>
      <c r="X23" t="s">
        <v>14318</v>
      </c>
      <c r="Y23" s="4">
        <v>46082</v>
      </c>
      <c r="Z23" t="s">
        <v>15807</v>
      </c>
      <c r="AA23">
        <v>15500</v>
      </c>
      <c r="AB23">
        <v>0</v>
      </c>
      <c r="AC23">
        <v>0</v>
      </c>
      <c r="AD23" s="7">
        <f>invoices[[#This Row],[Rent]]+invoices[[#This Row],[Services]]+invoices[[#This Row],[GST]]</f>
        <v>15500</v>
      </c>
      <c r="AE23" s="7">
        <f>invoices[[#This Row],[Total]]-invoices[[#This Row],[rent_amount]]</f>
        <v>0</v>
      </c>
      <c r="AF23">
        <v>894</v>
      </c>
      <c r="AG23">
        <v>2212</v>
      </c>
      <c r="AH23">
        <f>invoices[[#This Row],[EB Amount]]-invoices[[#This Row],[electricity_amount]]</f>
        <v>0</v>
      </c>
      <c r="AJ23" s="10" t="s">
        <v>15830</v>
      </c>
      <c r="AK23" s="11">
        <v>474685</v>
      </c>
      <c r="AL23" s="11">
        <v>474685</v>
      </c>
      <c r="AM23" s="11">
        <v>0</v>
      </c>
      <c r="AN23" s="11">
        <v>7639189</v>
      </c>
      <c r="AO23" s="11">
        <v>7639189</v>
      </c>
      <c r="AP23" s="11">
        <v>0</v>
      </c>
    </row>
    <row r="24" spans="1:42">
      <c r="A24" s="2" t="s">
        <v>3069</v>
      </c>
      <c r="B24" t="s">
        <v>22</v>
      </c>
      <c r="C24" t="s">
        <v>446</v>
      </c>
      <c r="D24" t="s">
        <v>24</v>
      </c>
      <c r="E24" t="s">
        <v>268</v>
      </c>
      <c r="F24" t="s">
        <v>447</v>
      </c>
      <c r="G24" t="s">
        <v>3070</v>
      </c>
      <c r="H24" s="1">
        <f>DATE(YEAR(invoices[[#This Row],[due_date]]),MONTH(invoices[[#This Row],[due_date]]),1)</f>
        <v>46082</v>
      </c>
      <c r="I24" s="1">
        <v>46088</v>
      </c>
      <c r="J24">
        <v>14500</v>
      </c>
      <c r="K24">
        <v>756</v>
      </c>
      <c r="L24">
        <v>0</v>
      </c>
      <c r="M24">
        <f>invoices[[#This Row],[rent_amount]]+invoices[[#This Row],[electricity_amount]]+invoices[[#This Row],[other_charges]]</f>
        <v>15256</v>
      </c>
      <c r="N24" t="s">
        <v>28</v>
      </c>
      <c r="O24" t="s">
        <v>706</v>
      </c>
      <c r="P24">
        <v>0</v>
      </c>
      <c r="Q24" t="b">
        <v>0</v>
      </c>
      <c r="R24" t="s">
        <v>30</v>
      </c>
      <c r="S24">
        <v>0</v>
      </c>
      <c r="T24">
        <f>invoices[[#This Row],[total_amount]]</f>
        <v>15256</v>
      </c>
      <c r="U24" t="s">
        <v>449</v>
      </c>
      <c r="V24" t="str">
        <f>INDEX([1]!Table1[tenantname],MATCH(invoices[[#This Row],[allotment_id]],[1]!Table1[TenantAllotmentID],0))</f>
        <v>Kiran TR (C21-C2)</v>
      </c>
      <c r="W24" t="s">
        <v>14114</v>
      </c>
      <c r="X24" t="s">
        <v>14115</v>
      </c>
      <c r="Y24" s="4">
        <v>46082</v>
      </c>
      <c r="Z24" t="s">
        <v>15807</v>
      </c>
      <c r="AA24">
        <v>14500</v>
      </c>
      <c r="AB24">
        <v>0</v>
      </c>
      <c r="AC24">
        <v>0</v>
      </c>
      <c r="AD24" s="7">
        <f>invoices[[#This Row],[Rent]]+invoices[[#This Row],[Services]]+invoices[[#This Row],[GST]]</f>
        <v>14500</v>
      </c>
      <c r="AE24" s="7">
        <f>invoices[[#This Row],[Total]]-invoices[[#This Row],[rent_amount]]</f>
        <v>0</v>
      </c>
      <c r="AF24">
        <v>901</v>
      </c>
      <c r="AG24">
        <v>756</v>
      </c>
      <c r="AH24">
        <f>invoices[[#This Row],[EB Amount]]-invoices[[#This Row],[electricity_amount]]</f>
        <v>0</v>
      </c>
      <c r="AJ24" s="12" t="s">
        <v>15831</v>
      </c>
      <c r="AK24" s="11">
        <v>148217</v>
      </c>
      <c r="AL24" s="11">
        <v>148217</v>
      </c>
      <c r="AM24" s="11">
        <v>0</v>
      </c>
      <c r="AN24" s="11">
        <v>2419339</v>
      </c>
      <c r="AO24" s="11">
        <v>2419339</v>
      </c>
      <c r="AP24" s="11">
        <v>0</v>
      </c>
    </row>
    <row r="25" spans="1:42">
      <c r="A25" t="s">
        <v>3112</v>
      </c>
      <c r="B25" t="s">
        <v>22</v>
      </c>
      <c r="C25" t="s">
        <v>1048</v>
      </c>
      <c r="D25" t="s">
        <v>24</v>
      </c>
      <c r="E25" t="s">
        <v>88</v>
      </c>
      <c r="F25" t="s">
        <v>442</v>
      </c>
      <c r="G25" t="s">
        <v>3113</v>
      </c>
      <c r="H25" s="1">
        <f>DATE(YEAR(invoices[[#This Row],[due_date]]),MONTH(invoices[[#This Row],[due_date]]),1)</f>
        <v>46082</v>
      </c>
      <c r="I25" s="1">
        <v>46088</v>
      </c>
      <c r="J25">
        <v>19500</v>
      </c>
      <c r="K25">
        <v>1204</v>
      </c>
      <c r="L25">
        <v>0</v>
      </c>
      <c r="M25">
        <f>invoices[[#This Row],[rent_amount]]+invoices[[#This Row],[electricity_amount]]+invoices[[#This Row],[other_charges]]</f>
        <v>20704</v>
      </c>
      <c r="N25" t="s">
        <v>28</v>
      </c>
      <c r="O25" t="s">
        <v>706</v>
      </c>
      <c r="P25">
        <v>0</v>
      </c>
      <c r="Q25" t="b">
        <v>0</v>
      </c>
      <c r="R25" t="s">
        <v>30</v>
      </c>
      <c r="S25">
        <v>0</v>
      </c>
      <c r="T25">
        <f>invoices[[#This Row],[total_amount]]</f>
        <v>20704</v>
      </c>
      <c r="U25" t="s">
        <v>1051</v>
      </c>
      <c r="V25" t="str">
        <f>INDEX([1]!Table1[tenantname],MATCH(invoices[[#This Row],[allotment_id]],[1]!Table1[TenantAllotmentID],0))</f>
        <v>Sairam CT (B13-A1)</v>
      </c>
      <c r="W25" t="s">
        <v>14329</v>
      </c>
      <c r="X25" t="s">
        <v>14330</v>
      </c>
      <c r="Y25" s="4">
        <v>46082</v>
      </c>
      <c r="Z25" t="s">
        <v>15807</v>
      </c>
      <c r="AA25">
        <v>19500</v>
      </c>
      <c r="AB25">
        <v>0</v>
      </c>
      <c r="AC25">
        <v>0</v>
      </c>
      <c r="AD25" s="7">
        <f>invoices[[#This Row],[Rent]]+invoices[[#This Row],[Services]]+invoices[[#This Row],[GST]]</f>
        <v>19500</v>
      </c>
      <c r="AE25" s="7">
        <f>invoices[[#This Row],[Total]]-invoices[[#This Row],[rent_amount]]</f>
        <v>0</v>
      </c>
      <c r="AF25">
        <v>917</v>
      </c>
      <c r="AG25">
        <v>1204</v>
      </c>
      <c r="AH25">
        <f>invoices[[#This Row],[EB Amount]]-invoices[[#This Row],[electricity_amount]]</f>
        <v>0</v>
      </c>
      <c r="AJ25" s="12" t="s">
        <v>15832</v>
      </c>
      <c r="AK25" s="11">
        <v>144158</v>
      </c>
      <c r="AL25" s="11">
        <v>144158</v>
      </c>
      <c r="AM25" s="11">
        <v>0</v>
      </c>
      <c r="AN25" s="11">
        <v>2590344</v>
      </c>
      <c r="AO25" s="11">
        <v>2590344</v>
      </c>
      <c r="AP25" s="11">
        <v>0</v>
      </c>
    </row>
    <row r="26" spans="1:42">
      <c r="A26" t="s">
        <v>3169</v>
      </c>
      <c r="B26" t="s">
        <v>22</v>
      </c>
      <c r="C26" t="s">
        <v>2357</v>
      </c>
      <c r="D26" t="s">
        <v>24</v>
      </c>
      <c r="E26" t="s">
        <v>140</v>
      </c>
      <c r="F26" t="s">
        <v>141</v>
      </c>
      <c r="G26" t="s">
        <v>3170</v>
      </c>
      <c r="H26" s="1">
        <f>DATE(YEAR(invoices[[#This Row],[due_date]]),MONTH(invoices[[#This Row],[due_date]]),1)</f>
        <v>46082</v>
      </c>
      <c r="I26" s="1">
        <v>46088</v>
      </c>
      <c r="J26">
        <v>1000</v>
      </c>
      <c r="K26">
        <v>952</v>
      </c>
      <c r="L26">
        <v>2250</v>
      </c>
      <c r="M26">
        <f>invoices[[#This Row],[rent_amount]]+invoices[[#This Row],[electricity_amount]]+invoices[[#This Row],[other_charges]]</f>
        <v>4202</v>
      </c>
      <c r="N26" t="s">
        <v>28</v>
      </c>
      <c r="O26" t="s">
        <v>844</v>
      </c>
      <c r="P26">
        <v>0</v>
      </c>
      <c r="Q26" t="b">
        <v>0</v>
      </c>
      <c r="R26" t="s">
        <v>30</v>
      </c>
      <c r="S26">
        <v>0</v>
      </c>
      <c r="T26">
        <f>invoices[[#This Row],[total_amount]]</f>
        <v>4202</v>
      </c>
      <c r="U26" t="s">
        <v>2359</v>
      </c>
      <c r="V26" t="str">
        <f>INDEX([1]!Table1[tenantname],MATCH(invoices[[#This Row],[allotment_id]],[1]!Table1[TenantAllotmentID],0))</f>
        <v>Vibhor  (A41-D2)</v>
      </c>
      <c r="W26" t="s">
        <v>14786</v>
      </c>
      <c r="X26" t="s">
        <v>14787</v>
      </c>
      <c r="Y26" s="4">
        <v>46082</v>
      </c>
      <c r="Z26" t="s">
        <v>15807</v>
      </c>
      <c r="AA26">
        <v>1000</v>
      </c>
      <c r="AB26">
        <v>0</v>
      </c>
      <c r="AC26">
        <v>0</v>
      </c>
      <c r="AD26" s="7">
        <f>invoices[[#This Row],[Rent]]+invoices[[#This Row],[Services]]+invoices[[#This Row],[GST]]</f>
        <v>1000</v>
      </c>
      <c r="AE26" s="7">
        <f>invoices[[#This Row],[Total]]-invoices[[#This Row],[rent_amount]]</f>
        <v>0</v>
      </c>
      <c r="AF26">
        <v>940</v>
      </c>
      <c r="AG26">
        <v>952</v>
      </c>
      <c r="AH26">
        <f>invoices[[#This Row],[EB Amount]]-invoices[[#This Row],[electricity_amount]]</f>
        <v>0</v>
      </c>
      <c r="AJ26" s="12" t="s">
        <v>15833</v>
      </c>
      <c r="AK26" s="11">
        <v>182310</v>
      </c>
      <c r="AL26" s="11">
        <v>182310</v>
      </c>
      <c r="AM26" s="11">
        <v>0</v>
      </c>
      <c r="AN26" s="11">
        <v>2629506</v>
      </c>
      <c r="AO26" s="11">
        <v>2629506</v>
      </c>
      <c r="AP26" s="11">
        <v>0</v>
      </c>
    </row>
    <row r="27" spans="1:42">
      <c r="A27" t="s">
        <v>3284</v>
      </c>
      <c r="B27" t="s">
        <v>22</v>
      </c>
      <c r="C27" t="s">
        <v>1073</v>
      </c>
      <c r="D27" t="s">
        <v>24</v>
      </c>
      <c r="E27" t="s">
        <v>88</v>
      </c>
      <c r="F27" t="s">
        <v>89</v>
      </c>
      <c r="G27" t="s">
        <v>3285</v>
      </c>
      <c r="H27" s="1">
        <f>DATE(YEAR(invoices[[#This Row],[due_date]]),MONTH(invoices[[#This Row],[due_date]]),1)</f>
        <v>46082</v>
      </c>
      <c r="I27" s="1">
        <v>46088</v>
      </c>
      <c r="J27">
        <v>15500</v>
      </c>
      <c r="K27">
        <v>602</v>
      </c>
      <c r="L27">
        <v>0</v>
      </c>
      <c r="M27">
        <f>invoices[[#This Row],[rent_amount]]+invoices[[#This Row],[electricity_amount]]+invoices[[#This Row],[other_charges]]</f>
        <v>16102</v>
      </c>
      <c r="N27" t="s">
        <v>28</v>
      </c>
      <c r="O27" t="s">
        <v>29</v>
      </c>
      <c r="P27">
        <v>0</v>
      </c>
      <c r="Q27" t="b">
        <v>0</v>
      </c>
      <c r="R27" t="s">
        <v>30</v>
      </c>
      <c r="S27">
        <v>0</v>
      </c>
      <c r="T27">
        <f>invoices[[#This Row],[total_amount]]</f>
        <v>16102</v>
      </c>
      <c r="U27" t="s">
        <v>1076</v>
      </c>
      <c r="V27" t="str">
        <f>INDEX([1]!Table1[tenantname],MATCH(invoices[[#This Row],[allotment_id]],[1]!Table1[TenantAllotmentID],0))</f>
        <v>Arjunan G (B13-B2)</v>
      </c>
      <c r="W27" t="s">
        <v>14339</v>
      </c>
      <c r="X27" t="s">
        <v>14340</v>
      </c>
      <c r="Y27" s="4">
        <v>46082</v>
      </c>
      <c r="Z27" t="s">
        <v>15807</v>
      </c>
      <c r="AA27">
        <v>15500</v>
      </c>
      <c r="AB27">
        <v>0</v>
      </c>
      <c r="AC27">
        <v>0</v>
      </c>
      <c r="AD27" s="7">
        <f>invoices[[#This Row],[Rent]]+invoices[[#This Row],[Services]]+invoices[[#This Row],[GST]]</f>
        <v>15500</v>
      </c>
      <c r="AE27" s="7">
        <f>invoices[[#This Row],[Total]]-invoices[[#This Row],[rent_amount]]</f>
        <v>0</v>
      </c>
      <c r="AF27">
        <v>986</v>
      </c>
      <c r="AG27">
        <v>602</v>
      </c>
      <c r="AH27">
        <f>invoices[[#This Row],[EB Amount]]-invoices[[#This Row],[electricity_amount]]</f>
        <v>0</v>
      </c>
      <c r="AJ27" s="9" t="s">
        <v>15820</v>
      </c>
      <c r="AK27" s="11" t="e">
        <v>#N/A</v>
      </c>
      <c r="AL27" s="11" t="e">
        <v>#N/A</v>
      </c>
      <c r="AM27" s="11" t="e">
        <v>#N/A</v>
      </c>
      <c r="AN27" s="11" t="e">
        <v>#N/A</v>
      </c>
      <c r="AO27" s="11" t="e">
        <v>#N/A</v>
      </c>
      <c r="AP27" s="11" t="e">
        <v>#N/A</v>
      </c>
    </row>
    <row r="28" spans="1:42">
      <c r="A28" t="s">
        <v>3328</v>
      </c>
      <c r="B28" t="s">
        <v>22</v>
      </c>
      <c r="C28" t="s">
        <v>1456</v>
      </c>
      <c r="D28" t="s">
        <v>24</v>
      </c>
      <c r="E28" t="s">
        <v>147</v>
      </c>
      <c r="F28" t="s">
        <v>370</v>
      </c>
      <c r="G28" t="s">
        <v>3329</v>
      </c>
      <c r="H28" s="1">
        <f>DATE(YEAR(invoices[[#This Row],[due_date]]),MONTH(invoices[[#This Row],[due_date]]),1)</f>
        <v>46082</v>
      </c>
      <c r="I28" s="1">
        <v>46088</v>
      </c>
      <c r="J28">
        <v>5661</v>
      </c>
      <c r="K28">
        <v>561</v>
      </c>
      <c r="L28">
        <v>2250</v>
      </c>
      <c r="M28">
        <f>invoices[[#This Row],[rent_amount]]+invoices[[#This Row],[electricity_amount]]+invoices[[#This Row],[other_charges]]</f>
        <v>8472</v>
      </c>
      <c r="N28" t="s">
        <v>28</v>
      </c>
      <c r="O28" t="s">
        <v>29</v>
      </c>
      <c r="P28">
        <v>0</v>
      </c>
      <c r="Q28" t="b">
        <v>0</v>
      </c>
      <c r="R28" t="s">
        <v>30</v>
      </c>
      <c r="S28">
        <v>0</v>
      </c>
      <c r="T28">
        <f>invoices[[#This Row],[total_amount]]</f>
        <v>8472</v>
      </c>
      <c r="U28" t="s">
        <v>3330</v>
      </c>
      <c r="V28" t="str">
        <f>INDEX([1]!Table1[tenantname],MATCH(invoices[[#This Row],[allotment_id]],[1]!Table1[TenantAllotmentID],0))</f>
        <v>Karthik N (C31-A1)</v>
      </c>
      <c r="W28" t="s">
        <v>14481</v>
      </c>
      <c r="X28" t="s">
        <v>15027</v>
      </c>
      <c r="Y28" s="4">
        <v>46082</v>
      </c>
      <c r="Z28" t="s">
        <v>15807</v>
      </c>
      <c r="AA28">
        <v>5661</v>
      </c>
      <c r="AB28">
        <v>0</v>
      </c>
      <c r="AC28">
        <v>0</v>
      </c>
      <c r="AD28" s="7">
        <f>invoices[[#This Row],[Rent]]+invoices[[#This Row],[Services]]+invoices[[#This Row],[GST]]</f>
        <v>5661</v>
      </c>
      <c r="AE28" s="7">
        <f>invoices[[#This Row],[Total]]-invoices[[#This Row],[rent_amount]]</f>
        <v>0</v>
      </c>
      <c r="AF28">
        <v>1009</v>
      </c>
      <c r="AG28">
        <v>561</v>
      </c>
      <c r="AH28">
        <f>invoices[[#This Row],[EB Amount]]-invoices[[#This Row],[electricity_amount]]</f>
        <v>0</v>
      </c>
    </row>
    <row r="29" spans="1:42">
      <c r="A29" t="s">
        <v>3417</v>
      </c>
      <c r="B29" t="s">
        <v>22</v>
      </c>
      <c r="C29" t="s">
        <v>3418</v>
      </c>
      <c r="D29" t="s">
        <v>24</v>
      </c>
      <c r="E29" t="s">
        <v>195</v>
      </c>
      <c r="F29" t="s">
        <v>196</v>
      </c>
      <c r="G29" t="s">
        <v>3419</v>
      </c>
      <c r="H29" s="1">
        <f>DATE(YEAR(invoices[[#This Row],[due_date]]),MONTH(invoices[[#This Row],[due_date]]),1)</f>
        <v>46082</v>
      </c>
      <c r="I29" s="1">
        <v>46088</v>
      </c>
      <c r="J29">
        <v>15500</v>
      </c>
      <c r="K29">
        <v>840</v>
      </c>
      <c r="L29">
        <v>0</v>
      </c>
      <c r="M29">
        <f>invoices[[#This Row],[rent_amount]]+invoices[[#This Row],[electricity_amount]]+invoices[[#This Row],[other_charges]]</f>
        <v>16340</v>
      </c>
      <c r="N29" t="s">
        <v>28</v>
      </c>
      <c r="O29" t="s">
        <v>706</v>
      </c>
      <c r="P29">
        <v>0</v>
      </c>
      <c r="Q29" t="b">
        <v>0</v>
      </c>
      <c r="R29" t="s">
        <v>30</v>
      </c>
      <c r="S29">
        <v>0</v>
      </c>
      <c r="T29">
        <f>invoices[[#This Row],[total_amount]]</f>
        <v>16340</v>
      </c>
      <c r="U29" t="s">
        <v>3420</v>
      </c>
      <c r="V29" t="str">
        <f>INDEX([1]!Table1[tenantname],MATCH(invoices[[#This Row],[allotment_id]],[1]!Table1[TenantAllotmentID],0))</f>
        <v>Sai Priya  (D41-B1)</v>
      </c>
      <c r="W29" t="s">
        <v>15049</v>
      </c>
      <c r="X29" t="s">
        <v>15050</v>
      </c>
      <c r="Y29" s="4">
        <v>46082</v>
      </c>
      <c r="Z29" t="s">
        <v>15807</v>
      </c>
      <c r="AA29">
        <v>15500</v>
      </c>
      <c r="AB29">
        <v>0</v>
      </c>
      <c r="AC29">
        <v>0</v>
      </c>
      <c r="AD29" s="7">
        <f>invoices[[#This Row],[Rent]]+invoices[[#This Row],[Services]]+invoices[[#This Row],[GST]]</f>
        <v>15500</v>
      </c>
      <c r="AE29" s="7">
        <f>invoices[[#This Row],[Total]]-invoices[[#This Row],[rent_amount]]</f>
        <v>0</v>
      </c>
      <c r="AF29">
        <v>1046</v>
      </c>
      <c r="AG29">
        <v>840</v>
      </c>
      <c r="AH29">
        <f>invoices[[#This Row],[EB Amount]]-invoices[[#This Row],[electricity_amount]]</f>
        <v>0</v>
      </c>
    </row>
    <row r="30" spans="1:42">
      <c r="A30" t="s">
        <v>3510</v>
      </c>
      <c r="B30" t="s">
        <v>22</v>
      </c>
      <c r="C30" t="s">
        <v>3511</v>
      </c>
      <c r="D30" t="s">
        <v>24</v>
      </c>
      <c r="E30" t="s">
        <v>234</v>
      </c>
      <c r="F30" t="s">
        <v>235</v>
      </c>
      <c r="G30" t="s">
        <v>3512</v>
      </c>
      <c r="H30" s="1">
        <f>DATE(YEAR(invoices[[#This Row],[due_date]]),MONTH(invoices[[#This Row],[due_date]]),1)</f>
        <v>46082</v>
      </c>
      <c r="I30" s="1">
        <v>46088</v>
      </c>
      <c r="J30">
        <v>19000</v>
      </c>
      <c r="K30">
        <v>527</v>
      </c>
      <c r="L30">
        <v>0</v>
      </c>
      <c r="M30">
        <f>invoices[[#This Row],[rent_amount]]+invoices[[#This Row],[electricity_amount]]+invoices[[#This Row],[other_charges]]</f>
        <v>19527</v>
      </c>
      <c r="N30" t="s">
        <v>28</v>
      </c>
      <c r="O30" t="s">
        <v>844</v>
      </c>
      <c r="P30">
        <v>0</v>
      </c>
      <c r="Q30" t="b">
        <v>0</v>
      </c>
      <c r="R30" t="s">
        <v>30</v>
      </c>
      <c r="S30">
        <v>0</v>
      </c>
      <c r="T30">
        <f>invoices[[#This Row],[total_amount]]</f>
        <v>19527</v>
      </c>
      <c r="U30" t="s">
        <v>3513</v>
      </c>
      <c r="V30" t="str">
        <f>INDEX([1]!Table1[tenantname],MATCH(invoices[[#This Row],[allotment_id]],[1]!Table1[TenantAllotmentID],0))</f>
        <v>Krithika  VJK (D12-A1)</v>
      </c>
      <c r="W30" t="s">
        <v>15072</v>
      </c>
      <c r="X30" t="s">
        <v>15073</v>
      </c>
      <c r="Y30" s="4">
        <v>46082</v>
      </c>
      <c r="Z30" t="s">
        <v>15807</v>
      </c>
      <c r="AA30">
        <v>19000</v>
      </c>
      <c r="AB30">
        <v>0</v>
      </c>
      <c r="AC30">
        <v>0</v>
      </c>
      <c r="AD30" s="7">
        <f>invoices[[#This Row],[Rent]]+invoices[[#This Row],[Services]]+invoices[[#This Row],[GST]]</f>
        <v>19000</v>
      </c>
      <c r="AE30" s="7">
        <f>invoices[[#This Row],[Total]]-invoices[[#This Row],[rent_amount]]</f>
        <v>0</v>
      </c>
      <c r="AF30">
        <v>1085</v>
      </c>
      <c r="AG30">
        <v>527</v>
      </c>
      <c r="AH30">
        <f>invoices[[#This Row],[EB Amount]]-invoices[[#This Row],[electricity_amount]]</f>
        <v>0</v>
      </c>
    </row>
    <row r="31" spans="1:42">
      <c r="A31" t="s">
        <v>3543</v>
      </c>
      <c r="B31" t="s">
        <v>22</v>
      </c>
      <c r="C31" t="s">
        <v>3544</v>
      </c>
      <c r="D31" t="s">
        <v>24</v>
      </c>
      <c r="E31" t="s">
        <v>275</v>
      </c>
      <c r="F31" t="s">
        <v>782</v>
      </c>
      <c r="G31" t="s">
        <v>3545</v>
      </c>
      <c r="H31" s="1">
        <f>DATE(YEAR(invoices[[#This Row],[due_date]]),MONTH(invoices[[#This Row],[due_date]]),1)</f>
        <v>46082</v>
      </c>
      <c r="I31" s="1">
        <v>46088</v>
      </c>
      <c r="J31">
        <v>19500</v>
      </c>
      <c r="K31">
        <v>1988</v>
      </c>
      <c r="L31">
        <v>0</v>
      </c>
      <c r="M31">
        <f>invoices[[#This Row],[rent_amount]]+invoices[[#This Row],[electricity_amount]]+invoices[[#This Row],[other_charges]]</f>
        <v>21488</v>
      </c>
      <c r="N31" t="s">
        <v>28</v>
      </c>
      <c r="O31" t="s">
        <v>844</v>
      </c>
      <c r="P31">
        <v>0</v>
      </c>
      <c r="Q31" t="b">
        <v>0</v>
      </c>
      <c r="R31" t="s">
        <v>30</v>
      </c>
      <c r="S31">
        <v>0</v>
      </c>
      <c r="T31">
        <f>invoices[[#This Row],[total_amount]]</f>
        <v>21488</v>
      </c>
      <c r="U31" t="s">
        <v>3546</v>
      </c>
      <c r="V31" t="str">
        <f>INDEX([1]!Table1[tenantname],MATCH(invoices[[#This Row],[allotment_id]],[1]!Table1[TenantAllotmentID],0))</f>
        <v>R.Sowmya  (B44-A1)</v>
      </c>
      <c r="W31" t="s">
        <v>15080</v>
      </c>
      <c r="X31" t="s">
        <v>15081</v>
      </c>
      <c r="Y31" s="4">
        <v>46082</v>
      </c>
      <c r="Z31" t="s">
        <v>15807</v>
      </c>
      <c r="AA31">
        <v>19500</v>
      </c>
      <c r="AB31">
        <v>0</v>
      </c>
      <c r="AC31">
        <v>0</v>
      </c>
      <c r="AD31" s="7">
        <f>invoices[[#This Row],[Rent]]+invoices[[#This Row],[Services]]+invoices[[#This Row],[GST]]</f>
        <v>19500</v>
      </c>
      <c r="AE31" s="7">
        <f>invoices[[#This Row],[Total]]-invoices[[#This Row],[rent_amount]]</f>
        <v>0</v>
      </c>
      <c r="AF31">
        <v>1099</v>
      </c>
      <c r="AG31">
        <v>1988</v>
      </c>
      <c r="AH31">
        <f>invoices[[#This Row],[EB Amount]]-invoices[[#This Row],[electricity_amount]]</f>
        <v>0</v>
      </c>
    </row>
    <row r="32" spans="1:42">
      <c r="A32" t="s">
        <v>3746</v>
      </c>
      <c r="B32" t="s">
        <v>22</v>
      </c>
      <c r="C32" t="s">
        <v>410</v>
      </c>
      <c r="D32" t="s">
        <v>24</v>
      </c>
      <c r="E32" t="s">
        <v>275</v>
      </c>
      <c r="F32" t="s">
        <v>411</v>
      </c>
      <c r="G32" t="s">
        <v>3747</v>
      </c>
      <c r="H32" s="1">
        <f>DATE(YEAR(invoices[[#This Row],[due_date]]),MONTH(invoices[[#This Row],[due_date]]),1)</f>
        <v>46082</v>
      </c>
      <c r="I32" s="1">
        <v>46088</v>
      </c>
      <c r="J32">
        <v>15000</v>
      </c>
      <c r="K32">
        <v>1988</v>
      </c>
      <c r="L32">
        <v>0</v>
      </c>
      <c r="M32">
        <f>invoices[[#This Row],[rent_amount]]+invoices[[#This Row],[electricity_amount]]+invoices[[#This Row],[other_charges]]</f>
        <v>16988</v>
      </c>
      <c r="N32" t="s">
        <v>28</v>
      </c>
      <c r="O32" t="s">
        <v>29</v>
      </c>
      <c r="P32">
        <v>0</v>
      </c>
      <c r="Q32" t="b">
        <v>0</v>
      </c>
      <c r="R32" t="s">
        <v>30</v>
      </c>
      <c r="S32">
        <v>0</v>
      </c>
      <c r="T32">
        <f>invoices[[#This Row],[total_amount]]</f>
        <v>16988</v>
      </c>
      <c r="U32" t="s">
        <v>414</v>
      </c>
      <c r="V32" t="str">
        <f>INDEX([1]!Table1[tenantname],MATCH(invoices[[#This Row],[allotment_id]],[1]!Table1[TenantAllotmentID],0))</f>
        <v>Brinda Vivek (B44-B2)</v>
      </c>
      <c r="W32" t="s">
        <v>14100</v>
      </c>
      <c r="X32" t="s">
        <v>14101</v>
      </c>
      <c r="Y32" s="4">
        <v>46082</v>
      </c>
      <c r="Z32" t="s">
        <v>15807</v>
      </c>
      <c r="AA32">
        <v>15000</v>
      </c>
      <c r="AB32">
        <v>0</v>
      </c>
      <c r="AC32">
        <v>0</v>
      </c>
      <c r="AD32" s="7">
        <f>invoices[[#This Row],[Rent]]+invoices[[#This Row],[Services]]+invoices[[#This Row],[GST]]</f>
        <v>15000</v>
      </c>
      <c r="AE32" s="7">
        <f>invoices[[#This Row],[Total]]-invoices[[#This Row],[rent_amount]]</f>
        <v>0</v>
      </c>
      <c r="AF32">
        <v>1181</v>
      </c>
      <c r="AG32">
        <v>1988</v>
      </c>
      <c r="AH32">
        <f>invoices[[#This Row],[EB Amount]]-invoices[[#This Row],[electricity_amount]]</f>
        <v>0</v>
      </c>
    </row>
    <row r="33" spans="1:34">
      <c r="A33" t="s">
        <v>3863</v>
      </c>
      <c r="B33" t="s">
        <v>22</v>
      </c>
      <c r="C33" t="s">
        <v>1293</v>
      </c>
      <c r="D33" t="s">
        <v>24</v>
      </c>
      <c r="E33" t="s">
        <v>147</v>
      </c>
      <c r="F33" t="s">
        <v>370</v>
      </c>
      <c r="G33" t="s">
        <v>3864</v>
      </c>
      <c r="H33" s="1">
        <f>DATE(YEAR(invoices[[#This Row],[due_date]]),MONTH(invoices[[#This Row],[due_date]]),1)</f>
        <v>46082</v>
      </c>
      <c r="I33" s="1">
        <v>46088</v>
      </c>
      <c r="J33">
        <v>11952</v>
      </c>
      <c r="K33">
        <v>0</v>
      </c>
      <c r="L33">
        <v>0</v>
      </c>
      <c r="M33">
        <f>invoices[[#This Row],[rent_amount]]+invoices[[#This Row],[electricity_amount]]+invoices[[#This Row],[other_charges]]</f>
        <v>11952</v>
      </c>
      <c r="N33" t="s">
        <v>28</v>
      </c>
      <c r="O33" t="s">
        <v>844</v>
      </c>
      <c r="P33">
        <v>0</v>
      </c>
      <c r="Q33" t="b">
        <v>0</v>
      </c>
      <c r="R33" t="s">
        <v>30</v>
      </c>
      <c r="S33">
        <v>0</v>
      </c>
      <c r="T33">
        <f>invoices[[#This Row],[total_amount]]</f>
        <v>11952</v>
      </c>
      <c r="U33" t="s">
        <v>3865</v>
      </c>
      <c r="V33" t="str">
        <f>INDEX([1]!Table1[tenantname],MATCH(invoices[[#This Row],[allotment_id]],[1]!Table1[TenantAllotmentID],0))</f>
        <v>Yash jammuar (C31-A1)</v>
      </c>
      <c r="W33" t="s">
        <v>14416</v>
      </c>
      <c r="X33" t="s">
        <v>15142</v>
      </c>
      <c r="Y33" s="4">
        <v>46082</v>
      </c>
      <c r="Z33" t="s">
        <v>15807</v>
      </c>
      <c r="AA33">
        <v>11952</v>
      </c>
      <c r="AB33">
        <v>0</v>
      </c>
      <c r="AC33">
        <v>0</v>
      </c>
      <c r="AD33" s="7">
        <f>invoices[[#This Row],[Rent]]+invoices[[#This Row],[Services]]+invoices[[#This Row],[GST]]</f>
        <v>11952</v>
      </c>
      <c r="AE33" s="7">
        <f>invoices[[#This Row],[Total]]-invoices[[#This Row],[rent_amount]]</f>
        <v>0</v>
      </c>
      <c r="AF33">
        <v>1234</v>
      </c>
      <c r="AG33">
        <v>0</v>
      </c>
      <c r="AH33">
        <f>invoices[[#This Row],[EB Amount]]-invoices[[#This Row],[electricity_amount]]</f>
        <v>0</v>
      </c>
    </row>
    <row r="34" spans="1:34">
      <c r="A34" t="s">
        <v>3926</v>
      </c>
      <c r="B34" t="s">
        <v>22</v>
      </c>
      <c r="C34" t="s">
        <v>3927</v>
      </c>
      <c r="D34" t="s">
        <v>24</v>
      </c>
      <c r="E34" t="s">
        <v>96</v>
      </c>
      <c r="F34" t="s">
        <v>510</v>
      </c>
      <c r="G34" t="s">
        <v>3928</v>
      </c>
      <c r="H34" s="1">
        <f>DATE(YEAR(invoices[[#This Row],[due_date]]),MONTH(invoices[[#This Row],[due_date]]),1)</f>
        <v>46082</v>
      </c>
      <c r="I34" s="1">
        <v>46088</v>
      </c>
      <c r="J34">
        <v>15500</v>
      </c>
      <c r="K34">
        <v>860</v>
      </c>
      <c r="L34">
        <v>0</v>
      </c>
      <c r="M34">
        <f>invoices[[#This Row],[rent_amount]]+invoices[[#This Row],[electricity_amount]]+invoices[[#This Row],[other_charges]]</f>
        <v>16360</v>
      </c>
      <c r="N34" t="s">
        <v>28</v>
      </c>
      <c r="O34" t="s">
        <v>29</v>
      </c>
      <c r="P34">
        <v>0</v>
      </c>
      <c r="Q34" t="b">
        <v>0</v>
      </c>
      <c r="R34" t="s">
        <v>30</v>
      </c>
      <c r="S34">
        <v>0</v>
      </c>
      <c r="T34">
        <f>invoices[[#This Row],[total_amount]]</f>
        <v>16360</v>
      </c>
      <c r="U34" t="s">
        <v>3929</v>
      </c>
      <c r="V34" t="str">
        <f>INDEX([1]!Table1[tenantname],MATCH(invoices[[#This Row],[allotment_id]],[1]!Table1[TenantAllotmentID],0))</f>
        <v>Atharva Vaishampayan (B33-B2)</v>
      </c>
      <c r="W34" t="s">
        <v>15150</v>
      </c>
      <c r="X34" t="s">
        <v>15151</v>
      </c>
      <c r="Y34" s="4">
        <v>46082</v>
      </c>
      <c r="Z34" t="s">
        <v>15807</v>
      </c>
      <c r="AA34">
        <v>15500</v>
      </c>
      <c r="AB34">
        <v>0</v>
      </c>
      <c r="AC34">
        <v>0</v>
      </c>
      <c r="AD34" s="7">
        <f>invoices[[#This Row],[Rent]]+invoices[[#This Row],[Services]]+invoices[[#This Row],[GST]]</f>
        <v>15500</v>
      </c>
      <c r="AE34" s="7">
        <f>invoices[[#This Row],[Total]]-invoices[[#This Row],[rent_amount]]</f>
        <v>0</v>
      </c>
      <c r="AF34">
        <v>1262</v>
      </c>
      <c r="AG34">
        <v>860</v>
      </c>
      <c r="AH34">
        <f>invoices[[#This Row],[EB Amount]]-invoices[[#This Row],[electricity_amount]]</f>
        <v>0</v>
      </c>
    </row>
    <row r="35" spans="1:34">
      <c r="A35" t="s">
        <v>3987</v>
      </c>
      <c r="B35" t="s">
        <v>22</v>
      </c>
      <c r="C35" t="s">
        <v>3988</v>
      </c>
      <c r="D35" t="s">
        <v>24</v>
      </c>
      <c r="E35" t="s">
        <v>201</v>
      </c>
      <c r="F35" t="s">
        <v>202</v>
      </c>
      <c r="G35" t="s">
        <v>3989</v>
      </c>
      <c r="H35" s="1">
        <f>DATE(YEAR(invoices[[#This Row],[due_date]]),MONTH(invoices[[#This Row],[due_date]]),1)</f>
        <v>46082</v>
      </c>
      <c r="I35" s="1">
        <v>46088</v>
      </c>
      <c r="J35">
        <v>15500</v>
      </c>
      <c r="K35">
        <v>532</v>
      </c>
      <c r="L35">
        <v>0</v>
      </c>
      <c r="M35">
        <f>invoices[[#This Row],[rent_amount]]+invoices[[#This Row],[electricity_amount]]+invoices[[#This Row],[other_charges]]</f>
        <v>16032</v>
      </c>
      <c r="N35" t="s">
        <v>28</v>
      </c>
      <c r="O35" t="s">
        <v>706</v>
      </c>
      <c r="P35">
        <v>0</v>
      </c>
      <c r="Q35" t="b">
        <v>0</v>
      </c>
      <c r="R35" t="s">
        <v>30</v>
      </c>
      <c r="S35">
        <v>0</v>
      </c>
      <c r="T35">
        <f>invoices[[#This Row],[total_amount]]</f>
        <v>16032</v>
      </c>
      <c r="U35" t="s">
        <v>3990</v>
      </c>
      <c r="V35" t="str">
        <f>INDEX([1]!Table1[tenantname],MATCH(invoices[[#This Row],[allotment_id]],[1]!Table1[TenantAllotmentID],0))</f>
        <v>Priyesh Govind (B31-C2)</v>
      </c>
      <c r="W35" t="s">
        <v>15163</v>
      </c>
      <c r="X35" t="s">
        <v>15164</v>
      </c>
      <c r="Y35" s="4">
        <v>46082</v>
      </c>
      <c r="Z35" t="s">
        <v>15807</v>
      </c>
      <c r="AA35">
        <v>15500</v>
      </c>
      <c r="AB35">
        <v>0</v>
      </c>
      <c r="AC35">
        <v>0</v>
      </c>
      <c r="AD35" s="7">
        <f>invoices[[#This Row],[Rent]]+invoices[[#This Row],[Services]]+invoices[[#This Row],[GST]]</f>
        <v>15500</v>
      </c>
      <c r="AE35" s="7">
        <f>invoices[[#This Row],[Total]]-invoices[[#This Row],[rent_amount]]</f>
        <v>0</v>
      </c>
      <c r="AF35">
        <v>1289</v>
      </c>
      <c r="AG35">
        <v>532</v>
      </c>
      <c r="AH35">
        <f>invoices[[#This Row],[EB Amount]]-invoices[[#This Row],[electricity_amount]]</f>
        <v>0</v>
      </c>
    </row>
    <row r="36" spans="1:34">
      <c r="A36" t="s">
        <v>3993</v>
      </c>
      <c r="B36" t="s">
        <v>22</v>
      </c>
      <c r="C36" t="s">
        <v>829</v>
      </c>
      <c r="D36" t="s">
        <v>24</v>
      </c>
      <c r="E36" t="s">
        <v>476</v>
      </c>
      <c r="F36" t="s">
        <v>477</v>
      </c>
      <c r="G36" t="s">
        <v>3994</v>
      </c>
      <c r="H36" s="1">
        <f>DATE(YEAR(invoices[[#This Row],[due_date]]),MONTH(invoices[[#This Row],[due_date]]),1)</f>
        <v>46082</v>
      </c>
      <c r="I36" s="1">
        <v>46088</v>
      </c>
      <c r="J36">
        <v>25500</v>
      </c>
      <c r="K36">
        <v>1120</v>
      </c>
      <c r="L36">
        <v>0</v>
      </c>
      <c r="M36">
        <f>invoices[[#This Row],[rent_amount]]+invoices[[#This Row],[electricity_amount]]+invoices[[#This Row],[other_charges]]</f>
        <v>26620</v>
      </c>
      <c r="N36" t="s">
        <v>28</v>
      </c>
      <c r="O36" t="s">
        <v>706</v>
      </c>
      <c r="P36">
        <v>0</v>
      </c>
      <c r="Q36" t="b">
        <v>0</v>
      </c>
      <c r="R36" t="s">
        <v>30</v>
      </c>
      <c r="S36">
        <v>0</v>
      </c>
      <c r="T36">
        <f>invoices[[#This Row],[total_amount]]</f>
        <v>26620</v>
      </c>
      <c r="U36" t="s">
        <v>831</v>
      </c>
      <c r="V36" t="str">
        <f>INDEX([1]!Table1[tenantname],MATCH(invoices[[#This Row],[allotment_id]],[1]!Table1[TenantAllotmentID],0))</f>
        <v>Ranjan Rai (B41-D1)</v>
      </c>
      <c r="W36" t="s">
        <v>14247</v>
      </c>
      <c r="X36" t="s">
        <v>14248</v>
      </c>
      <c r="Y36" s="4">
        <v>46082</v>
      </c>
      <c r="Z36" t="s">
        <v>15807</v>
      </c>
      <c r="AA36">
        <v>25500</v>
      </c>
      <c r="AB36">
        <v>0</v>
      </c>
      <c r="AC36">
        <v>0</v>
      </c>
      <c r="AD36" s="7">
        <f>invoices[[#This Row],[Rent]]+invoices[[#This Row],[Services]]+invoices[[#This Row],[GST]]</f>
        <v>25500</v>
      </c>
      <c r="AE36" s="7">
        <f>invoices[[#This Row],[Total]]-invoices[[#This Row],[rent_amount]]</f>
        <v>0</v>
      </c>
      <c r="AF36">
        <v>1291</v>
      </c>
      <c r="AG36">
        <v>1120</v>
      </c>
      <c r="AH36">
        <f>invoices[[#This Row],[EB Amount]]-invoices[[#This Row],[electricity_amount]]</f>
        <v>0</v>
      </c>
    </row>
    <row r="37" spans="1:34">
      <c r="A37" t="s">
        <v>4025</v>
      </c>
      <c r="B37" t="s">
        <v>22</v>
      </c>
      <c r="C37" t="s">
        <v>299</v>
      </c>
      <c r="D37" t="s">
        <v>24</v>
      </c>
      <c r="E37" t="s">
        <v>80</v>
      </c>
      <c r="F37" t="s">
        <v>300</v>
      </c>
      <c r="G37" t="s">
        <v>4026</v>
      </c>
      <c r="H37" s="1">
        <f>DATE(YEAR(invoices[[#This Row],[due_date]]),MONTH(invoices[[#This Row],[due_date]]),1)</f>
        <v>46082</v>
      </c>
      <c r="I37" s="1">
        <v>46088</v>
      </c>
      <c r="J37">
        <v>15500</v>
      </c>
      <c r="K37">
        <v>868</v>
      </c>
      <c r="L37">
        <v>0</v>
      </c>
      <c r="M37">
        <f>invoices[[#This Row],[rent_amount]]+invoices[[#This Row],[electricity_amount]]+invoices[[#This Row],[other_charges]]</f>
        <v>16368</v>
      </c>
      <c r="N37" t="s">
        <v>28</v>
      </c>
      <c r="O37" t="s">
        <v>706</v>
      </c>
      <c r="P37">
        <v>0</v>
      </c>
      <c r="Q37" t="b">
        <v>0</v>
      </c>
      <c r="R37" t="s">
        <v>30</v>
      </c>
      <c r="S37">
        <v>0</v>
      </c>
      <c r="T37">
        <f>invoices[[#This Row],[total_amount]]</f>
        <v>16368</v>
      </c>
      <c r="U37" t="s">
        <v>302</v>
      </c>
      <c r="V37" t="str">
        <f>INDEX([1]!Table1[tenantname],MATCH(invoices[[#This Row],[allotment_id]],[1]!Table1[TenantAllotmentID],0))</f>
        <v>Kirithiga N (D21-B2)</v>
      </c>
      <c r="W37" t="s">
        <v>14060</v>
      </c>
      <c r="X37" t="s">
        <v>14061</v>
      </c>
      <c r="Y37" s="4">
        <v>46082</v>
      </c>
      <c r="Z37" t="s">
        <v>15807</v>
      </c>
      <c r="AA37">
        <v>15500</v>
      </c>
      <c r="AB37">
        <v>0</v>
      </c>
      <c r="AC37">
        <v>0</v>
      </c>
      <c r="AD37" s="7">
        <f>invoices[[#This Row],[Rent]]+invoices[[#This Row],[Services]]+invoices[[#This Row],[GST]]</f>
        <v>15500</v>
      </c>
      <c r="AE37" s="7">
        <f>invoices[[#This Row],[Total]]-invoices[[#This Row],[rent_amount]]</f>
        <v>0</v>
      </c>
      <c r="AF37">
        <v>1304</v>
      </c>
      <c r="AG37">
        <v>868</v>
      </c>
      <c r="AH37">
        <f>invoices[[#This Row],[EB Amount]]-invoices[[#This Row],[electricity_amount]]</f>
        <v>0</v>
      </c>
    </row>
    <row r="38" spans="1:34">
      <c r="A38" t="s">
        <v>4063</v>
      </c>
      <c r="B38" t="s">
        <v>22</v>
      </c>
      <c r="C38" t="s">
        <v>4064</v>
      </c>
      <c r="D38" t="s">
        <v>24</v>
      </c>
      <c r="E38" t="s">
        <v>342</v>
      </c>
      <c r="F38" t="s">
        <v>753</v>
      </c>
      <c r="G38" t="s">
        <v>4065</v>
      </c>
      <c r="H38" s="1">
        <f>DATE(YEAR(invoices[[#This Row],[due_date]]),MONTH(invoices[[#This Row],[due_date]]),1)</f>
        <v>46082</v>
      </c>
      <c r="I38" s="1">
        <v>46088</v>
      </c>
      <c r="J38">
        <v>9645</v>
      </c>
      <c r="K38">
        <v>0</v>
      </c>
      <c r="L38">
        <v>0</v>
      </c>
      <c r="M38">
        <f>invoices[[#This Row],[rent_amount]]+invoices[[#This Row],[electricity_amount]]+invoices[[#This Row],[other_charges]]</f>
        <v>9645</v>
      </c>
      <c r="N38" t="s">
        <v>28</v>
      </c>
      <c r="O38" t="s">
        <v>844</v>
      </c>
      <c r="P38">
        <v>0</v>
      </c>
      <c r="Q38" t="b">
        <v>0</v>
      </c>
      <c r="R38" t="s">
        <v>30</v>
      </c>
      <c r="S38">
        <v>0</v>
      </c>
      <c r="T38">
        <f>invoices[[#This Row],[total_amount]]</f>
        <v>9645</v>
      </c>
      <c r="U38" t="s">
        <v>4066</v>
      </c>
      <c r="V38" t="str">
        <f>INDEX([1]!Table1[tenantname],MATCH(invoices[[#This Row],[allotment_id]],[1]!Table1[TenantAllotmentID],0))</f>
        <v>Dhanasuriya D (D11-D3)</v>
      </c>
      <c r="W38" t="s">
        <v>15175</v>
      </c>
      <c r="X38" t="s">
        <v>15176</v>
      </c>
      <c r="Y38" s="4">
        <v>46082</v>
      </c>
      <c r="Z38" t="s">
        <v>15807</v>
      </c>
      <c r="AA38">
        <v>9645</v>
      </c>
      <c r="AB38">
        <v>0</v>
      </c>
      <c r="AC38">
        <v>0</v>
      </c>
      <c r="AD38" s="7">
        <f>invoices[[#This Row],[Rent]]+invoices[[#This Row],[Services]]+invoices[[#This Row],[GST]]</f>
        <v>9645</v>
      </c>
      <c r="AE38" s="7">
        <f>invoices[[#This Row],[Total]]-invoices[[#This Row],[rent_amount]]</f>
        <v>0</v>
      </c>
      <c r="AF38">
        <v>1323</v>
      </c>
      <c r="AG38">
        <v>0</v>
      </c>
      <c r="AH38">
        <f>invoices[[#This Row],[EB Amount]]-invoices[[#This Row],[electricity_amount]]</f>
        <v>0</v>
      </c>
    </row>
    <row r="39" spans="1:34">
      <c r="A39" t="s">
        <v>4097</v>
      </c>
      <c r="B39" t="s">
        <v>22</v>
      </c>
      <c r="C39" t="s">
        <v>1915</v>
      </c>
      <c r="D39" t="s">
        <v>24</v>
      </c>
      <c r="E39" t="s">
        <v>476</v>
      </c>
      <c r="F39" t="s">
        <v>1087</v>
      </c>
      <c r="G39" t="s">
        <v>4098</v>
      </c>
      <c r="H39" s="1">
        <f>DATE(YEAR(invoices[[#This Row],[due_date]]),MONTH(invoices[[#This Row],[due_date]]),1)</f>
        <v>46082</v>
      </c>
      <c r="I39" s="1">
        <v>46088</v>
      </c>
      <c r="J39">
        <v>19500</v>
      </c>
      <c r="K39">
        <v>1120</v>
      </c>
      <c r="L39">
        <v>0</v>
      </c>
      <c r="M39">
        <f>invoices[[#This Row],[rent_amount]]+invoices[[#This Row],[electricity_amount]]+invoices[[#This Row],[other_charges]]</f>
        <v>20620</v>
      </c>
      <c r="N39" t="s">
        <v>28</v>
      </c>
      <c r="O39" t="s">
        <v>844</v>
      </c>
      <c r="P39">
        <v>0</v>
      </c>
      <c r="Q39" t="b">
        <v>0</v>
      </c>
      <c r="R39" t="s">
        <v>30</v>
      </c>
      <c r="S39">
        <v>0</v>
      </c>
      <c r="T39">
        <f>invoices[[#This Row],[total_amount]]</f>
        <v>20620</v>
      </c>
      <c r="U39" t="s">
        <v>1917</v>
      </c>
      <c r="V39" t="str">
        <f>INDEX([1]!Table1[tenantname],MATCH(invoices[[#This Row],[allotment_id]],[1]!Table1[TenantAllotmentID],0))</f>
        <v>Vijay Babu (B41-A1)</v>
      </c>
      <c r="W39" t="s">
        <v>14641</v>
      </c>
      <c r="X39" t="s">
        <v>14642</v>
      </c>
      <c r="Y39" s="4">
        <v>46082</v>
      </c>
      <c r="Z39" t="s">
        <v>15807</v>
      </c>
      <c r="AA39">
        <v>19500</v>
      </c>
      <c r="AB39">
        <v>0</v>
      </c>
      <c r="AC39">
        <v>0</v>
      </c>
      <c r="AD39" s="7">
        <f>invoices[[#This Row],[Rent]]+invoices[[#This Row],[Services]]+invoices[[#This Row],[GST]]</f>
        <v>19500</v>
      </c>
      <c r="AE39" s="7">
        <f>invoices[[#This Row],[Total]]-invoices[[#This Row],[rent_amount]]</f>
        <v>0</v>
      </c>
      <c r="AF39">
        <v>1338</v>
      </c>
      <c r="AG39">
        <v>1120</v>
      </c>
      <c r="AH39">
        <f>invoices[[#This Row],[EB Amount]]-invoices[[#This Row],[electricity_amount]]</f>
        <v>0</v>
      </c>
    </row>
    <row r="40" spans="1:34">
      <c r="A40" t="s">
        <v>4212</v>
      </c>
      <c r="B40" t="s">
        <v>22</v>
      </c>
      <c r="C40" t="s">
        <v>2072</v>
      </c>
      <c r="D40" t="s">
        <v>24</v>
      </c>
      <c r="E40" t="s">
        <v>50</v>
      </c>
      <c r="F40" t="s">
        <v>51</v>
      </c>
      <c r="G40" t="s">
        <v>4213</v>
      </c>
      <c r="H40" s="1">
        <f>DATE(YEAR(invoices[[#This Row],[due_date]]),MONTH(invoices[[#This Row],[due_date]]),1)</f>
        <v>46082</v>
      </c>
      <c r="I40" s="1">
        <v>46088</v>
      </c>
      <c r="J40">
        <v>14500</v>
      </c>
      <c r="K40">
        <v>1568</v>
      </c>
      <c r="L40">
        <v>0</v>
      </c>
      <c r="M40">
        <f>invoices[[#This Row],[rent_amount]]+invoices[[#This Row],[electricity_amount]]+invoices[[#This Row],[other_charges]]</f>
        <v>16068</v>
      </c>
      <c r="N40" t="s">
        <v>28</v>
      </c>
      <c r="O40" t="s">
        <v>29</v>
      </c>
      <c r="P40">
        <v>0</v>
      </c>
      <c r="Q40" t="b">
        <v>0</v>
      </c>
      <c r="R40" t="s">
        <v>30</v>
      </c>
      <c r="S40">
        <v>0</v>
      </c>
      <c r="T40">
        <f>invoices[[#This Row],[total_amount]]</f>
        <v>16068</v>
      </c>
      <c r="U40" t="s">
        <v>2074</v>
      </c>
      <c r="V40" t="str">
        <f>INDEX([1]!Table1[tenantname],MATCH(invoices[[#This Row],[allotment_id]],[1]!Table1[TenantAllotmentID],0))</f>
        <v>Hrithik Parikh (B32-C2)</v>
      </c>
      <c r="W40" t="s">
        <v>14698</v>
      </c>
      <c r="X40" t="s">
        <v>14699</v>
      </c>
      <c r="Y40" s="4">
        <v>46082</v>
      </c>
      <c r="Z40" t="s">
        <v>15807</v>
      </c>
      <c r="AA40">
        <v>14500</v>
      </c>
      <c r="AB40">
        <v>0</v>
      </c>
      <c r="AC40">
        <v>0</v>
      </c>
      <c r="AD40" s="7">
        <f>invoices[[#This Row],[Rent]]+invoices[[#This Row],[Services]]+invoices[[#This Row],[GST]]</f>
        <v>14500</v>
      </c>
      <c r="AE40" s="7">
        <f>invoices[[#This Row],[Total]]-invoices[[#This Row],[rent_amount]]</f>
        <v>0</v>
      </c>
      <c r="AF40">
        <v>1392</v>
      </c>
      <c r="AG40">
        <v>1568</v>
      </c>
      <c r="AH40">
        <f>invoices[[#This Row],[EB Amount]]-invoices[[#This Row],[electricity_amount]]</f>
        <v>0</v>
      </c>
    </row>
    <row r="41" spans="1:34">
      <c r="A41" t="s">
        <v>4307</v>
      </c>
      <c r="B41" t="s">
        <v>22</v>
      </c>
      <c r="C41" t="s">
        <v>2960</v>
      </c>
      <c r="D41" t="s">
        <v>24</v>
      </c>
      <c r="E41" t="s">
        <v>721</v>
      </c>
      <c r="F41" t="s">
        <v>2961</v>
      </c>
      <c r="G41" t="s">
        <v>4308</v>
      </c>
      <c r="H41" s="1">
        <f>DATE(YEAR(invoices[[#This Row],[due_date]]),MONTH(invoices[[#This Row],[due_date]]),1)</f>
        <v>46082</v>
      </c>
      <c r="I41" s="1">
        <v>46088</v>
      </c>
      <c r="J41">
        <v>19500</v>
      </c>
      <c r="K41">
        <v>1064</v>
      </c>
      <c r="L41">
        <v>0</v>
      </c>
      <c r="M41">
        <f>invoices[[#This Row],[rent_amount]]+invoices[[#This Row],[electricity_amount]]+invoices[[#This Row],[other_charges]]</f>
        <v>20564</v>
      </c>
      <c r="N41" t="s">
        <v>28</v>
      </c>
      <c r="O41" t="s">
        <v>706</v>
      </c>
      <c r="P41">
        <v>0</v>
      </c>
      <c r="Q41" t="b">
        <v>0</v>
      </c>
      <c r="R41" t="s">
        <v>30</v>
      </c>
      <c r="S41">
        <v>0</v>
      </c>
      <c r="T41">
        <f>invoices[[#This Row],[total_amount]]</f>
        <v>20564</v>
      </c>
      <c r="U41" t="s">
        <v>2963</v>
      </c>
      <c r="V41" t="str">
        <f>INDEX([1]!Table1[tenantname],MATCH(invoices[[#This Row],[allotment_id]],[1]!Table1[TenantAllotmentID],0))</f>
        <v>Putta Bulli Venkata Ajay (A11-A1)</v>
      </c>
      <c r="W41" t="s">
        <v>14933</v>
      </c>
      <c r="X41" t="s">
        <v>14934</v>
      </c>
      <c r="Y41" s="4">
        <v>46082</v>
      </c>
      <c r="Z41" t="s">
        <v>15807</v>
      </c>
      <c r="AA41">
        <v>19500</v>
      </c>
      <c r="AB41">
        <v>0</v>
      </c>
      <c r="AC41">
        <v>0</v>
      </c>
      <c r="AD41" s="7">
        <f>invoices[[#This Row],[Rent]]+invoices[[#This Row],[Services]]+invoices[[#This Row],[GST]]</f>
        <v>19500</v>
      </c>
      <c r="AE41" s="7">
        <f>invoices[[#This Row],[Total]]-invoices[[#This Row],[rent_amount]]</f>
        <v>0</v>
      </c>
      <c r="AF41">
        <v>1431</v>
      </c>
      <c r="AG41">
        <v>1064</v>
      </c>
      <c r="AH41">
        <f>invoices[[#This Row],[EB Amount]]-invoices[[#This Row],[electricity_amount]]</f>
        <v>0</v>
      </c>
    </row>
    <row r="42" spans="1:34">
      <c r="A42" t="s">
        <v>4323</v>
      </c>
      <c r="B42" t="s">
        <v>22</v>
      </c>
      <c r="C42" t="s">
        <v>4324</v>
      </c>
      <c r="D42" t="s">
        <v>24</v>
      </c>
      <c r="E42" t="s">
        <v>34</v>
      </c>
      <c r="F42" t="s">
        <v>35</v>
      </c>
      <c r="G42" t="s">
        <v>4325</v>
      </c>
      <c r="H42" s="1">
        <f>DATE(YEAR(invoices[[#This Row],[due_date]]),MONTH(invoices[[#This Row],[due_date]]),1)</f>
        <v>46082</v>
      </c>
      <c r="I42" s="1">
        <v>46088</v>
      </c>
      <c r="J42">
        <v>15500</v>
      </c>
      <c r="K42">
        <v>1064</v>
      </c>
      <c r="L42">
        <v>0</v>
      </c>
      <c r="M42">
        <f>invoices[[#This Row],[rent_amount]]+invoices[[#This Row],[electricity_amount]]+invoices[[#This Row],[other_charges]]</f>
        <v>16564</v>
      </c>
      <c r="N42" t="s">
        <v>28</v>
      </c>
      <c r="O42" t="s">
        <v>844</v>
      </c>
      <c r="P42">
        <v>0</v>
      </c>
      <c r="Q42" t="b">
        <v>0</v>
      </c>
      <c r="R42" t="s">
        <v>30</v>
      </c>
      <c r="S42">
        <v>0</v>
      </c>
      <c r="T42">
        <f>invoices[[#This Row],[total_amount]]</f>
        <v>16564</v>
      </c>
      <c r="U42" t="s">
        <v>4326</v>
      </c>
      <c r="V42" t="str">
        <f>INDEX([1]!Table1[tenantname],MATCH(invoices[[#This Row],[allotment_id]],[1]!Table1[TenantAllotmentID],0))</f>
        <v>Sneh Pratap (B43-B1)</v>
      </c>
      <c r="W42" t="s">
        <v>15212</v>
      </c>
      <c r="X42" t="s">
        <v>15213</v>
      </c>
      <c r="Y42" s="4">
        <v>46082</v>
      </c>
      <c r="Z42" t="s">
        <v>15807</v>
      </c>
      <c r="AA42">
        <v>15500</v>
      </c>
      <c r="AB42">
        <v>0</v>
      </c>
      <c r="AC42">
        <v>0</v>
      </c>
      <c r="AD42" s="7">
        <f>invoices[[#This Row],[Rent]]+invoices[[#This Row],[Services]]+invoices[[#This Row],[GST]]</f>
        <v>15500</v>
      </c>
      <c r="AE42" s="7">
        <f>invoices[[#This Row],[Total]]-invoices[[#This Row],[rent_amount]]</f>
        <v>0</v>
      </c>
      <c r="AF42">
        <v>1438</v>
      </c>
      <c r="AG42">
        <v>1064</v>
      </c>
      <c r="AH42">
        <f>invoices[[#This Row],[EB Amount]]-invoices[[#This Row],[electricity_amount]]</f>
        <v>0</v>
      </c>
    </row>
    <row r="43" spans="1:34">
      <c r="A43" t="s">
        <v>4384</v>
      </c>
      <c r="B43" t="s">
        <v>22</v>
      </c>
      <c r="C43" t="s">
        <v>4385</v>
      </c>
      <c r="D43" t="s">
        <v>24</v>
      </c>
      <c r="E43" t="s">
        <v>519</v>
      </c>
      <c r="F43" t="s">
        <v>527</v>
      </c>
      <c r="G43" t="s">
        <v>4386</v>
      </c>
      <c r="H43" s="1">
        <f>DATE(YEAR(invoices[[#This Row],[due_date]]),MONTH(invoices[[#This Row],[due_date]]),1)</f>
        <v>46082</v>
      </c>
      <c r="I43" s="1">
        <v>46088</v>
      </c>
      <c r="J43">
        <v>14500</v>
      </c>
      <c r="K43">
        <v>81</v>
      </c>
      <c r="L43">
        <v>0</v>
      </c>
      <c r="M43">
        <f>invoices[[#This Row],[rent_amount]]+invoices[[#This Row],[electricity_amount]]+invoices[[#This Row],[other_charges]]</f>
        <v>14581</v>
      </c>
      <c r="N43" t="s">
        <v>28</v>
      </c>
      <c r="O43" t="s">
        <v>706</v>
      </c>
      <c r="P43">
        <v>0</v>
      </c>
      <c r="Q43" t="b">
        <v>0</v>
      </c>
      <c r="R43" t="s">
        <v>30</v>
      </c>
      <c r="S43">
        <v>0</v>
      </c>
      <c r="T43">
        <f>invoices[[#This Row],[total_amount]]</f>
        <v>14581</v>
      </c>
      <c r="U43" t="s">
        <v>4387</v>
      </c>
      <c r="V43" t="str">
        <f>INDEX([1]!Table1[tenantname],MATCH(invoices[[#This Row],[allotment_id]],[1]!Table1[TenantAllotmentID],0))</f>
        <v>Mohammad Shozab (C41-C2)</v>
      </c>
      <c r="W43" t="s">
        <v>15225</v>
      </c>
      <c r="X43" t="s">
        <v>15226</v>
      </c>
      <c r="Y43" s="4">
        <v>46082</v>
      </c>
      <c r="Z43" t="s">
        <v>15807</v>
      </c>
      <c r="AA43">
        <v>14500</v>
      </c>
      <c r="AB43">
        <v>0</v>
      </c>
      <c r="AC43">
        <v>0</v>
      </c>
      <c r="AD43" s="7">
        <f>invoices[[#This Row],[Rent]]+invoices[[#This Row],[Services]]+invoices[[#This Row],[GST]]</f>
        <v>14500</v>
      </c>
      <c r="AE43" s="7">
        <f>invoices[[#This Row],[Total]]-invoices[[#This Row],[rent_amount]]</f>
        <v>0</v>
      </c>
      <c r="AF43">
        <v>1462</v>
      </c>
      <c r="AG43">
        <v>81</v>
      </c>
      <c r="AH43">
        <f>invoices[[#This Row],[EB Amount]]-invoices[[#This Row],[electricity_amount]]</f>
        <v>0</v>
      </c>
    </row>
    <row r="44" spans="1:34">
      <c r="A44" s="2" t="s">
        <v>4486</v>
      </c>
      <c r="B44" t="s">
        <v>22</v>
      </c>
      <c r="C44" t="s">
        <v>4487</v>
      </c>
      <c r="D44" t="s">
        <v>24</v>
      </c>
      <c r="E44" t="s">
        <v>569</v>
      </c>
      <c r="F44" t="s">
        <v>1112</v>
      </c>
      <c r="G44" t="s">
        <v>4488</v>
      </c>
      <c r="H44" s="1">
        <f>DATE(YEAR(invoices[[#This Row],[due_date]]),MONTH(invoices[[#This Row],[due_date]]),1)</f>
        <v>46082</v>
      </c>
      <c r="I44" s="1">
        <v>46088</v>
      </c>
      <c r="J44">
        <v>13500</v>
      </c>
      <c r="K44">
        <v>1092</v>
      </c>
      <c r="L44">
        <v>0</v>
      </c>
      <c r="M44">
        <f>invoices[[#This Row],[rent_amount]]+invoices[[#This Row],[electricity_amount]]+invoices[[#This Row],[other_charges]]</f>
        <v>14592</v>
      </c>
      <c r="N44" t="s">
        <v>28</v>
      </c>
      <c r="O44" t="s">
        <v>1247</v>
      </c>
      <c r="P44">
        <v>0</v>
      </c>
      <c r="Q44" t="b">
        <v>0</v>
      </c>
      <c r="R44" t="s">
        <v>30</v>
      </c>
      <c r="S44">
        <v>0</v>
      </c>
      <c r="T44">
        <f>invoices[[#This Row],[total_amount]]</f>
        <v>14592</v>
      </c>
      <c r="U44" t="s">
        <v>4489</v>
      </c>
      <c r="V44" t="str">
        <f>INDEX([1]!Table1[tenantname],MATCH(invoices[[#This Row],[allotment_id]],[1]!Table1[TenantAllotmentID],0))</f>
        <v>Anshika Agrawal (C12-C2)</v>
      </c>
      <c r="W44" t="s">
        <v>15245</v>
      </c>
      <c r="X44" t="s">
        <v>15246</v>
      </c>
      <c r="Y44" s="4">
        <v>46082</v>
      </c>
      <c r="Z44" t="s">
        <v>15807</v>
      </c>
      <c r="AA44">
        <v>13500</v>
      </c>
      <c r="AB44">
        <v>0</v>
      </c>
      <c r="AC44">
        <v>0</v>
      </c>
      <c r="AD44" s="7">
        <f>invoices[[#This Row],[Rent]]+invoices[[#This Row],[Services]]+invoices[[#This Row],[GST]]</f>
        <v>13500</v>
      </c>
      <c r="AE44" s="7">
        <f>invoices[[#This Row],[Total]]-invoices[[#This Row],[rent_amount]]</f>
        <v>0</v>
      </c>
      <c r="AF44">
        <v>1509</v>
      </c>
      <c r="AG44">
        <v>1092</v>
      </c>
      <c r="AH44">
        <f>invoices[[#This Row],[EB Amount]]-invoices[[#This Row],[electricity_amount]]</f>
        <v>0</v>
      </c>
    </row>
    <row r="45" spans="1:34">
      <c r="A45" t="s">
        <v>4490</v>
      </c>
      <c r="B45" t="s">
        <v>22</v>
      </c>
      <c r="C45" t="s">
        <v>4491</v>
      </c>
      <c r="D45" t="s">
        <v>24</v>
      </c>
      <c r="E45" t="s">
        <v>96</v>
      </c>
      <c r="F45" t="s">
        <v>1982</v>
      </c>
      <c r="G45" t="s">
        <v>4492</v>
      </c>
      <c r="H45" s="1">
        <f>DATE(YEAR(invoices[[#This Row],[due_date]]),MONTH(invoices[[#This Row],[due_date]]),1)</f>
        <v>46082</v>
      </c>
      <c r="I45" s="1">
        <v>46088</v>
      </c>
      <c r="J45">
        <v>14500</v>
      </c>
      <c r="K45">
        <v>1204</v>
      </c>
      <c r="L45">
        <v>0</v>
      </c>
      <c r="M45">
        <f>invoices[[#This Row],[rent_amount]]+invoices[[#This Row],[electricity_amount]]+invoices[[#This Row],[other_charges]]</f>
        <v>15704</v>
      </c>
      <c r="N45" t="s">
        <v>28</v>
      </c>
      <c r="O45" t="s">
        <v>706</v>
      </c>
      <c r="P45">
        <v>0</v>
      </c>
      <c r="Q45" t="b">
        <v>0</v>
      </c>
      <c r="R45" t="s">
        <v>30</v>
      </c>
      <c r="S45">
        <v>0</v>
      </c>
      <c r="T45">
        <f>invoices[[#This Row],[total_amount]]</f>
        <v>15704</v>
      </c>
      <c r="U45" t="s">
        <v>4493</v>
      </c>
      <c r="V45" t="str">
        <f>INDEX([1]!Table1[tenantname],MATCH(invoices[[#This Row],[allotment_id]],[1]!Table1[TenantAllotmentID],0))</f>
        <v>Mohammed Shoaib Khan (B33-C1)</v>
      </c>
      <c r="W45" t="s">
        <v>15247</v>
      </c>
      <c r="X45" t="s">
        <v>15248</v>
      </c>
      <c r="Y45" s="4">
        <v>46082</v>
      </c>
      <c r="Z45" t="s">
        <v>15807</v>
      </c>
      <c r="AA45">
        <v>14500</v>
      </c>
      <c r="AB45">
        <v>0</v>
      </c>
      <c r="AC45">
        <v>0</v>
      </c>
      <c r="AD45" s="7">
        <f>invoices[[#This Row],[Rent]]+invoices[[#This Row],[Services]]+invoices[[#This Row],[GST]]</f>
        <v>14500</v>
      </c>
      <c r="AE45" s="7">
        <f>invoices[[#This Row],[Total]]-invoices[[#This Row],[rent_amount]]</f>
        <v>0</v>
      </c>
      <c r="AF45">
        <v>1510</v>
      </c>
      <c r="AG45">
        <v>1204</v>
      </c>
      <c r="AH45">
        <f>invoices[[#This Row],[EB Amount]]-invoices[[#This Row],[electricity_amount]]</f>
        <v>0</v>
      </c>
    </row>
    <row r="46" spans="1:34">
      <c r="A46" t="s">
        <v>4555</v>
      </c>
      <c r="B46" t="s">
        <v>22</v>
      </c>
      <c r="C46" t="s">
        <v>2835</v>
      </c>
      <c r="D46" t="s">
        <v>24</v>
      </c>
      <c r="E46" t="s">
        <v>226</v>
      </c>
      <c r="F46" t="s">
        <v>2836</v>
      </c>
      <c r="G46" t="s">
        <v>4556</v>
      </c>
      <c r="H46" s="1">
        <f>DATE(YEAR(invoices[[#This Row],[due_date]]),MONTH(invoices[[#This Row],[due_date]]),1)</f>
        <v>46082</v>
      </c>
      <c r="I46" s="1">
        <v>46088</v>
      </c>
      <c r="J46">
        <v>15500</v>
      </c>
      <c r="K46">
        <v>2072</v>
      </c>
      <c r="L46">
        <v>0</v>
      </c>
      <c r="M46">
        <f>invoices[[#This Row],[rent_amount]]+invoices[[#This Row],[electricity_amount]]+invoices[[#This Row],[other_charges]]</f>
        <v>17572</v>
      </c>
      <c r="N46" t="s">
        <v>28</v>
      </c>
      <c r="O46" t="s">
        <v>706</v>
      </c>
      <c r="P46">
        <v>0</v>
      </c>
      <c r="Q46" t="b">
        <v>0</v>
      </c>
      <c r="R46" t="s">
        <v>30</v>
      </c>
      <c r="S46">
        <v>0</v>
      </c>
      <c r="T46">
        <f>invoices[[#This Row],[total_amount]]</f>
        <v>17572</v>
      </c>
      <c r="U46" s="2" t="s">
        <v>2838</v>
      </c>
      <c r="V46" t="str">
        <f>INDEX([1]!Table1[tenantname],MATCH(invoices[[#This Row],[allotment_id]],[1]!Table1[TenantAllotmentID],0))</f>
        <v>Nivetha Marimuthu (B12-B1)</v>
      </c>
      <c r="W46" t="s">
        <v>14907</v>
      </c>
      <c r="X46" t="s">
        <v>14908</v>
      </c>
      <c r="Y46" s="4">
        <v>46082</v>
      </c>
      <c r="Z46" t="s">
        <v>15807</v>
      </c>
      <c r="AA46">
        <v>15500</v>
      </c>
      <c r="AB46">
        <v>0</v>
      </c>
      <c r="AC46">
        <v>0</v>
      </c>
      <c r="AD46" s="7">
        <f>invoices[[#This Row],[Rent]]+invoices[[#This Row],[Services]]+invoices[[#This Row],[GST]]</f>
        <v>15500</v>
      </c>
      <c r="AE46" s="7">
        <f>invoices[[#This Row],[Total]]-invoices[[#This Row],[rent_amount]]</f>
        <v>0</v>
      </c>
      <c r="AF46">
        <v>1537</v>
      </c>
      <c r="AG46">
        <v>2072</v>
      </c>
      <c r="AH46">
        <f>invoices[[#This Row],[EB Amount]]-invoices[[#This Row],[electricity_amount]]</f>
        <v>0</v>
      </c>
    </row>
    <row r="47" spans="1:34">
      <c r="A47" t="s">
        <v>4628</v>
      </c>
      <c r="B47" t="s">
        <v>22</v>
      </c>
      <c r="C47" t="s">
        <v>4629</v>
      </c>
      <c r="D47" t="s">
        <v>24</v>
      </c>
      <c r="E47" t="s">
        <v>721</v>
      </c>
      <c r="F47" t="s">
        <v>1828</v>
      </c>
      <c r="G47" t="s">
        <v>4630</v>
      </c>
      <c r="H47" s="1">
        <f>DATE(YEAR(invoices[[#This Row],[due_date]]),MONTH(invoices[[#This Row],[due_date]]),1)</f>
        <v>46082</v>
      </c>
      <c r="I47" s="1">
        <v>46088</v>
      </c>
      <c r="J47">
        <v>15500</v>
      </c>
      <c r="K47">
        <v>266</v>
      </c>
      <c r="L47">
        <v>0</v>
      </c>
      <c r="M47">
        <f>invoices[[#This Row],[rent_amount]]+invoices[[#This Row],[electricity_amount]]+invoices[[#This Row],[other_charges]]</f>
        <v>15766</v>
      </c>
      <c r="N47" t="s">
        <v>28</v>
      </c>
      <c r="O47" t="s">
        <v>29</v>
      </c>
      <c r="P47">
        <v>0</v>
      </c>
      <c r="Q47" t="b">
        <v>0</v>
      </c>
      <c r="R47" t="s">
        <v>30</v>
      </c>
      <c r="S47">
        <v>0</v>
      </c>
      <c r="T47">
        <f>invoices[[#This Row],[total_amount]]</f>
        <v>15766</v>
      </c>
      <c r="U47" t="s">
        <v>4631</v>
      </c>
      <c r="V47" t="str">
        <f>INDEX([1]!Table1[tenantname],MATCH(invoices[[#This Row],[allotment_id]],[1]!Table1[TenantAllotmentID],0))</f>
        <v>Karthick  Prasanna CR (A11-B2)</v>
      </c>
      <c r="W47" t="s">
        <v>15271</v>
      </c>
      <c r="X47" t="s">
        <v>15272</v>
      </c>
      <c r="Y47" s="4">
        <v>46082</v>
      </c>
      <c r="Z47" t="s">
        <v>15807</v>
      </c>
      <c r="AA47">
        <v>15500</v>
      </c>
      <c r="AB47">
        <v>0</v>
      </c>
      <c r="AC47">
        <v>0</v>
      </c>
      <c r="AD47" s="7">
        <f>invoices[[#This Row],[Rent]]+invoices[[#This Row],[Services]]+invoices[[#This Row],[GST]]</f>
        <v>15500</v>
      </c>
      <c r="AE47" s="7">
        <f>invoices[[#This Row],[Total]]-invoices[[#This Row],[rent_amount]]</f>
        <v>0</v>
      </c>
      <c r="AF47">
        <v>1571</v>
      </c>
      <c r="AG47">
        <v>266</v>
      </c>
      <c r="AH47">
        <f>invoices[[#This Row],[EB Amount]]-invoices[[#This Row],[electricity_amount]]</f>
        <v>0</v>
      </c>
    </row>
    <row r="48" spans="1:34">
      <c r="A48" t="s">
        <v>4886</v>
      </c>
      <c r="B48" t="s">
        <v>22</v>
      </c>
      <c r="C48" t="s">
        <v>2112</v>
      </c>
      <c r="D48" t="s">
        <v>24</v>
      </c>
      <c r="E48" t="s">
        <v>147</v>
      </c>
      <c r="F48" t="s">
        <v>733</v>
      </c>
      <c r="G48" t="s">
        <v>4887</v>
      </c>
      <c r="H48" s="1">
        <f>DATE(YEAR(invoices[[#This Row],[due_date]]),MONTH(invoices[[#This Row],[due_date]]),1)</f>
        <v>46082</v>
      </c>
      <c r="I48" s="1">
        <v>46088</v>
      </c>
      <c r="J48">
        <v>15500</v>
      </c>
      <c r="K48">
        <v>924</v>
      </c>
      <c r="L48">
        <v>0</v>
      </c>
      <c r="M48">
        <f>invoices[[#This Row],[rent_amount]]+invoices[[#This Row],[electricity_amount]]+invoices[[#This Row],[other_charges]]</f>
        <v>16424</v>
      </c>
      <c r="N48" t="s">
        <v>28</v>
      </c>
      <c r="O48" t="s">
        <v>844</v>
      </c>
      <c r="P48">
        <v>0</v>
      </c>
      <c r="Q48" t="b">
        <v>0</v>
      </c>
      <c r="R48" t="s">
        <v>30</v>
      </c>
      <c r="S48">
        <v>0</v>
      </c>
      <c r="T48">
        <f>invoices[[#This Row],[total_amount]]</f>
        <v>16424</v>
      </c>
      <c r="U48" t="s">
        <v>2114</v>
      </c>
      <c r="V48" t="str">
        <f>INDEX([1]!Table1[tenantname],MATCH(invoices[[#This Row],[allotment_id]],[1]!Table1[TenantAllotmentID],0))</f>
        <v>Sathiyan G (C31-B2)</v>
      </c>
      <c r="W48" t="s">
        <v>14712</v>
      </c>
      <c r="X48" t="s">
        <v>14713</v>
      </c>
      <c r="Y48" s="4">
        <v>46082</v>
      </c>
      <c r="Z48" t="s">
        <v>15807</v>
      </c>
      <c r="AA48">
        <v>15500</v>
      </c>
      <c r="AB48">
        <v>0</v>
      </c>
      <c r="AC48">
        <v>0</v>
      </c>
      <c r="AD48" s="7">
        <f>invoices[[#This Row],[Rent]]+invoices[[#This Row],[Services]]+invoices[[#This Row],[GST]]</f>
        <v>15500</v>
      </c>
      <c r="AE48" s="7">
        <f>invoices[[#This Row],[Total]]-invoices[[#This Row],[rent_amount]]</f>
        <v>0</v>
      </c>
      <c r="AF48">
        <v>1685</v>
      </c>
      <c r="AG48">
        <v>924</v>
      </c>
      <c r="AH48">
        <f>invoices[[#This Row],[EB Amount]]-invoices[[#This Row],[electricity_amount]]</f>
        <v>0</v>
      </c>
    </row>
    <row r="49" spans="1:34">
      <c r="A49" t="s">
        <v>4901</v>
      </c>
      <c r="B49" t="s">
        <v>22</v>
      </c>
      <c r="C49" t="s">
        <v>1107</v>
      </c>
      <c r="D49" t="s">
        <v>24</v>
      </c>
      <c r="E49" t="s">
        <v>72</v>
      </c>
      <c r="F49" t="s">
        <v>659</v>
      </c>
      <c r="G49" t="s">
        <v>4902</v>
      </c>
      <c r="H49" s="1">
        <f>DATE(YEAR(invoices[[#This Row],[due_date]]),MONTH(invoices[[#This Row],[due_date]]),1)</f>
        <v>46082</v>
      </c>
      <c r="I49" s="1">
        <v>46088</v>
      </c>
      <c r="J49">
        <v>14500</v>
      </c>
      <c r="K49">
        <v>504</v>
      </c>
      <c r="L49">
        <v>0</v>
      </c>
      <c r="M49">
        <f>invoices[[#This Row],[rent_amount]]+invoices[[#This Row],[electricity_amount]]+invoices[[#This Row],[other_charges]]</f>
        <v>15004</v>
      </c>
      <c r="N49" t="s">
        <v>28</v>
      </c>
      <c r="O49" t="s">
        <v>1247</v>
      </c>
      <c r="P49">
        <v>0</v>
      </c>
      <c r="Q49" t="b">
        <v>0</v>
      </c>
      <c r="R49" t="s">
        <v>30</v>
      </c>
      <c r="S49">
        <v>0</v>
      </c>
      <c r="T49">
        <f>invoices[[#This Row],[total_amount]]</f>
        <v>15004</v>
      </c>
      <c r="U49" t="s">
        <v>1109</v>
      </c>
      <c r="V49" t="str">
        <f>INDEX([1]!Table1[tenantname],MATCH(invoices[[#This Row],[allotment_id]],[1]!Table1[TenantAllotmentID],0))</f>
        <v>Aakansha rajhans (C34-C1)</v>
      </c>
      <c r="W49" t="s">
        <v>14350</v>
      </c>
      <c r="X49" t="s">
        <v>14351</v>
      </c>
      <c r="Y49" s="4">
        <v>46082</v>
      </c>
      <c r="Z49" t="s">
        <v>15807</v>
      </c>
      <c r="AA49">
        <v>14500</v>
      </c>
      <c r="AB49">
        <v>0</v>
      </c>
      <c r="AC49">
        <v>0</v>
      </c>
      <c r="AD49" s="7">
        <f>invoices[[#This Row],[Rent]]+invoices[[#This Row],[Services]]+invoices[[#This Row],[GST]]</f>
        <v>14500</v>
      </c>
      <c r="AE49" s="7">
        <f>invoices[[#This Row],[Total]]-invoices[[#This Row],[rent_amount]]</f>
        <v>0</v>
      </c>
      <c r="AF49">
        <v>1693</v>
      </c>
      <c r="AG49">
        <v>504</v>
      </c>
      <c r="AH49">
        <f>invoices[[#This Row],[EB Amount]]-invoices[[#This Row],[electricity_amount]]</f>
        <v>0</v>
      </c>
    </row>
    <row r="50" spans="1:34">
      <c r="A50" t="s">
        <v>4974</v>
      </c>
      <c r="B50" t="s">
        <v>22</v>
      </c>
      <c r="C50" t="s">
        <v>4506</v>
      </c>
      <c r="D50" t="s">
        <v>24</v>
      </c>
      <c r="E50" t="s">
        <v>275</v>
      </c>
      <c r="F50" t="s">
        <v>505</v>
      </c>
      <c r="G50" t="s">
        <v>4975</v>
      </c>
      <c r="H50" s="1">
        <f>DATE(YEAR(invoices[[#This Row],[due_date]]),MONTH(invoices[[#This Row],[due_date]]),1)</f>
        <v>46082</v>
      </c>
      <c r="I50" s="1">
        <v>46088</v>
      </c>
      <c r="J50">
        <v>14500</v>
      </c>
      <c r="K50">
        <v>1988</v>
      </c>
      <c r="L50">
        <v>0</v>
      </c>
      <c r="M50">
        <f>invoices[[#This Row],[rent_amount]]+invoices[[#This Row],[electricity_amount]]+invoices[[#This Row],[other_charges]]</f>
        <v>16488</v>
      </c>
      <c r="N50" t="s">
        <v>28</v>
      </c>
      <c r="O50" t="s">
        <v>29</v>
      </c>
      <c r="P50">
        <v>0</v>
      </c>
      <c r="Q50" t="b">
        <v>0</v>
      </c>
      <c r="R50" t="s">
        <v>30</v>
      </c>
      <c r="S50">
        <v>0</v>
      </c>
      <c r="T50">
        <f>invoices[[#This Row],[total_amount]]</f>
        <v>16488</v>
      </c>
      <c r="U50" t="s">
        <v>4508</v>
      </c>
      <c r="V50" t="str">
        <f>INDEX([1]!Table1[tenantname],MATCH(invoices[[#This Row],[allotment_id]],[1]!Table1[TenantAllotmentID],0))</f>
        <v>Iravati Dutta (B44-C1)</v>
      </c>
      <c r="W50" t="s">
        <v>15250</v>
      </c>
      <c r="X50" t="s">
        <v>15251</v>
      </c>
      <c r="Y50" s="4">
        <v>46082</v>
      </c>
      <c r="Z50" t="s">
        <v>15807</v>
      </c>
      <c r="AA50">
        <v>14500</v>
      </c>
      <c r="AB50">
        <v>0</v>
      </c>
      <c r="AC50">
        <v>0</v>
      </c>
      <c r="AD50" s="7">
        <f>invoices[[#This Row],[Rent]]+invoices[[#This Row],[Services]]+invoices[[#This Row],[GST]]</f>
        <v>14500</v>
      </c>
      <c r="AE50" s="7">
        <f>invoices[[#This Row],[Total]]-invoices[[#This Row],[rent_amount]]</f>
        <v>0</v>
      </c>
      <c r="AF50">
        <v>1729</v>
      </c>
      <c r="AG50">
        <v>1988</v>
      </c>
      <c r="AH50">
        <f>invoices[[#This Row],[EB Amount]]-invoices[[#This Row],[electricity_amount]]</f>
        <v>0</v>
      </c>
    </row>
    <row r="51" spans="1:34">
      <c r="A51" t="s">
        <v>5052</v>
      </c>
      <c r="B51" t="s">
        <v>22</v>
      </c>
      <c r="C51" t="s">
        <v>2286</v>
      </c>
      <c r="D51" t="s">
        <v>24</v>
      </c>
      <c r="E51" t="s">
        <v>592</v>
      </c>
      <c r="F51" t="s">
        <v>1184</v>
      </c>
      <c r="G51" t="s">
        <v>5053</v>
      </c>
      <c r="H51" s="1">
        <f>DATE(YEAR(invoices[[#This Row],[due_date]]),MONTH(invoices[[#This Row],[due_date]]),1)</f>
        <v>46082</v>
      </c>
      <c r="I51" s="1">
        <v>46088</v>
      </c>
      <c r="J51">
        <v>25500</v>
      </c>
      <c r="K51">
        <v>1624</v>
      </c>
      <c r="L51">
        <v>0</v>
      </c>
      <c r="M51">
        <f>invoices[[#This Row],[rent_amount]]+invoices[[#This Row],[electricity_amount]]+invoices[[#This Row],[other_charges]]</f>
        <v>27124</v>
      </c>
      <c r="N51" t="s">
        <v>28</v>
      </c>
      <c r="O51" t="s">
        <v>1247</v>
      </c>
      <c r="P51">
        <v>0</v>
      </c>
      <c r="Q51" t="b">
        <v>0</v>
      </c>
      <c r="R51" t="s">
        <v>30</v>
      </c>
      <c r="S51">
        <v>0</v>
      </c>
      <c r="T51">
        <f>invoices[[#This Row],[total_amount]]</f>
        <v>27124</v>
      </c>
      <c r="U51" t="s">
        <v>2288</v>
      </c>
      <c r="V51" t="str">
        <f>INDEX([1]!Table1[tenantname],MATCH(invoices[[#This Row],[allotment_id]],[1]!Table1[TenantAllotmentID],0))</f>
        <v>Aditya A (A44-D1)</v>
      </c>
      <c r="W51" t="s">
        <v>14762</v>
      </c>
      <c r="X51" t="s">
        <v>14763</v>
      </c>
      <c r="Y51" s="4">
        <v>46082</v>
      </c>
      <c r="Z51" t="s">
        <v>15807</v>
      </c>
      <c r="AA51">
        <v>25500</v>
      </c>
      <c r="AB51">
        <v>0</v>
      </c>
      <c r="AC51">
        <v>0</v>
      </c>
      <c r="AD51" s="7">
        <f>invoices[[#This Row],[Rent]]+invoices[[#This Row],[Services]]+invoices[[#This Row],[GST]]</f>
        <v>25500</v>
      </c>
      <c r="AE51" s="7">
        <f>invoices[[#This Row],[Total]]-invoices[[#This Row],[rent_amount]]</f>
        <v>0</v>
      </c>
      <c r="AF51">
        <v>1764</v>
      </c>
      <c r="AG51">
        <v>1624</v>
      </c>
      <c r="AH51">
        <f>invoices[[#This Row],[EB Amount]]-invoices[[#This Row],[electricity_amount]]</f>
        <v>0</v>
      </c>
    </row>
    <row r="52" spans="1:34">
      <c r="A52" t="s">
        <v>5139</v>
      </c>
      <c r="B52" t="s">
        <v>22</v>
      </c>
      <c r="C52" t="s">
        <v>5140</v>
      </c>
      <c r="D52" t="s">
        <v>24</v>
      </c>
      <c r="E52" t="s">
        <v>25</v>
      </c>
      <c r="F52" t="s">
        <v>1200</v>
      </c>
      <c r="G52" t="s">
        <v>5141</v>
      </c>
      <c r="H52" s="1">
        <f>DATE(YEAR(invoices[[#This Row],[due_date]]),MONTH(invoices[[#This Row],[due_date]]),1)</f>
        <v>46082</v>
      </c>
      <c r="I52" s="1">
        <v>46088</v>
      </c>
      <c r="J52">
        <v>18000</v>
      </c>
      <c r="K52">
        <v>1036</v>
      </c>
      <c r="L52">
        <v>0</v>
      </c>
      <c r="M52">
        <f>invoices[[#This Row],[rent_amount]]+invoices[[#This Row],[electricity_amount]]+invoices[[#This Row],[other_charges]]</f>
        <v>19036</v>
      </c>
      <c r="N52" t="s">
        <v>28</v>
      </c>
      <c r="O52" t="s">
        <v>29</v>
      </c>
      <c r="P52">
        <v>0</v>
      </c>
      <c r="Q52" t="b">
        <v>0</v>
      </c>
      <c r="R52" t="s">
        <v>30</v>
      </c>
      <c r="S52">
        <v>0</v>
      </c>
      <c r="T52">
        <f>invoices[[#This Row],[total_amount]]</f>
        <v>19036</v>
      </c>
      <c r="U52" t="s">
        <v>5142</v>
      </c>
      <c r="V52" t="str">
        <f>INDEX([1]!Table1[tenantname],MATCH(invoices[[#This Row],[allotment_id]],[1]!Table1[TenantAllotmentID],0))</f>
        <v>Akshaj agrawal (A24-A1)</v>
      </c>
      <c r="W52" t="s">
        <v>15339</v>
      </c>
      <c r="X52" t="s">
        <v>15340</v>
      </c>
      <c r="Y52" s="4">
        <v>46082</v>
      </c>
      <c r="Z52" t="s">
        <v>15807</v>
      </c>
      <c r="AA52">
        <v>18000</v>
      </c>
      <c r="AB52">
        <v>0</v>
      </c>
      <c r="AC52">
        <v>0</v>
      </c>
      <c r="AD52" s="7">
        <f>invoices[[#This Row],[Rent]]+invoices[[#This Row],[Services]]+invoices[[#This Row],[GST]]</f>
        <v>18000</v>
      </c>
      <c r="AE52" s="7">
        <f>invoices[[#This Row],[Total]]-invoices[[#This Row],[rent_amount]]</f>
        <v>0</v>
      </c>
      <c r="AF52">
        <v>1807</v>
      </c>
      <c r="AG52">
        <v>1036</v>
      </c>
      <c r="AH52">
        <f>invoices[[#This Row],[EB Amount]]-invoices[[#This Row],[electricity_amount]]</f>
        <v>0</v>
      </c>
    </row>
    <row r="53" spans="1:34">
      <c r="A53" t="s">
        <v>5159</v>
      </c>
      <c r="B53" t="s">
        <v>22</v>
      </c>
      <c r="C53" t="s">
        <v>4983</v>
      </c>
      <c r="D53" t="s">
        <v>24</v>
      </c>
      <c r="E53" t="s">
        <v>25</v>
      </c>
      <c r="F53" t="s">
        <v>385</v>
      </c>
      <c r="G53" t="s">
        <v>5160</v>
      </c>
      <c r="H53" s="1">
        <f>DATE(YEAR(invoices[[#This Row],[due_date]]),MONTH(invoices[[#This Row],[due_date]]),1)</f>
        <v>46082</v>
      </c>
      <c r="I53" s="1">
        <v>46088</v>
      </c>
      <c r="J53">
        <v>13500</v>
      </c>
      <c r="K53">
        <v>1036</v>
      </c>
      <c r="L53">
        <v>0</v>
      </c>
      <c r="M53">
        <f>invoices[[#This Row],[rent_amount]]+invoices[[#This Row],[electricity_amount]]+invoices[[#This Row],[other_charges]]</f>
        <v>14536</v>
      </c>
      <c r="N53" t="s">
        <v>28</v>
      </c>
      <c r="O53" t="s">
        <v>29</v>
      </c>
      <c r="P53">
        <v>0</v>
      </c>
      <c r="Q53" t="b">
        <v>0</v>
      </c>
      <c r="R53" t="s">
        <v>30</v>
      </c>
      <c r="S53">
        <v>0</v>
      </c>
      <c r="T53">
        <f>invoices[[#This Row],[total_amount]]</f>
        <v>14536</v>
      </c>
      <c r="U53" t="s">
        <v>4985</v>
      </c>
      <c r="V53" t="str">
        <f>INDEX([1]!Table1[tenantname],MATCH(invoices[[#This Row],[allotment_id]],[1]!Table1[TenantAllotmentID],0))</f>
        <v>Dev Bhasin (A24-B3)</v>
      </c>
      <c r="W53" t="s">
        <v>15318</v>
      </c>
      <c r="X53" t="s">
        <v>15319</v>
      </c>
      <c r="Y53" s="4">
        <v>46082</v>
      </c>
      <c r="Z53" t="s">
        <v>15807</v>
      </c>
      <c r="AA53">
        <v>13500</v>
      </c>
      <c r="AB53">
        <v>0</v>
      </c>
      <c r="AC53">
        <v>0</v>
      </c>
      <c r="AD53" s="7">
        <f>invoices[[#This Row],[Rent]]+invoices[[#This Row],[Services]]+invoices[[#This Row],[GST]]</f>
        <v>13500</v>
      </c>
      <c r="AE53" s="7">
        <f>invoices[[#This Row],[Total]]-invoices[[#This Row],[rent_amount]]</f>
        <v>0</v>
      </c>
      <c r="AF53">
        <v>1816</v>
      </c>
      <c r="AG53">
        <v>1036</v>
      </c>
      <c r="AH53">
        <f>invoices[[#This Row],[EB Amount]]-invoices[[#This Row],[electricity_amount]]</f>
        <v>0</v>
      </c>
    </row>
    <row r="54" spans="1:34">
      <c r="A54" t="s">
        <v>5173</v>
      </c>
      <c r="B54" t="s">
        <v>22</v>
      </c>
      <c r="C54" t="s">
        <v>946</v>
      </c>
      <c r="D54" t="s">
        <v>24</v>
      </c>
      <c r="E54" t="s">
        <v>349</v>
      </c>
      <c r="F54" t="s">
        <v>947</v>
      </c>
      <c r="G54" t="s">
        <v>5174</v>
      </c>
      <c r="H54" s="1">
        <f>DATE(YEAR(invoices[[#This Row],[due_date]]),MONTH(invoices[[#This Row],[due_date]]),1)</f>
        <v>46082</v>
      </c>
      <c r="I54" s="1">
        <v>46088</v>
      </c>
      <c r="J54">
        <v>15500</v>
      </c>
      <c r="K54">
        <v>1316</v>
      </c>
      <c r="L54">
        <v>0</v>
      </c>
      <c r="M54">
        <f>invoices[[#This Row],[rent_amount]]+invoices[[#This Row],[electricity_amount]]+invoices[[#This Row],[other_charges]]</f>
        <v>16816</v>
      </c>
      <c r="N54" t="s">
        <v>28</v>
      </c>
      <c r="O54" t="s">
        <v>29</v>
      </c>
      <c r="P54">
        <v>0</v>
      </c>
      <c r="Q54" t="b">
        <v>0</v>
      </c>
      <c r="R54" t="s">
        <v>30</v>
      </c>
      <c r="S54">
        <v>0</v>
      </c>
      <c r="T54">
        <f>invoices[[#This Row],[total_amount]]</f>
        <v>16816</v>
      </c>
      <c r="U54" t="s">
        <v>949</v>
      </c>
      <c r="V54" t="str">
        <f>INDEX([1]!Table1[tenantname],MATCH(invoices[[#This Row],[allotment_id]],[1]!Table1[TenantAllotmentID],0))</f>
        <v>Harikrishnan P (B11-B1)</v>
      </c>
      <c r="W54" t="s">
        <v>14288</v>
      </c>
      <c r="X54" t="s">
        <v>14289</v>
      </c>
      <c r="Y54" s="4">
        <v>46082</v>
      </c>
      <c r="Z54" t="s">
        <v>15807</v>
      </c>
      <c r="AA54">
        <v>15500</v>
      </c>
      <c r="AB54">
        <v>0</v>
      </c>
      <c r="AC54">
        <v>0</v>
      </c>
      <c r="AD54" s="7">
        <f>invoices[[#This Row],[Rent]]+invoices[[#This Row],[Services]]+invoices[[#This Row],[GST]]</f>
        <v>15500</v>
      </c>
      <c r="AE54" s="7">
        <f>invoices[[#This Row],[Total]]-invoices[[#This Row],[rent_amount]]</f>
        <v>0</v>
      </c>
      <c r="AF54">
        <v>1823</v>
      </c>
      <c r="AG54">
        <v>1316</v>
      </c>
      <c r="AH54">
        <f>invoices[[#This Row],[EB Amount]]-invoices[[#This Row],[electricity_amount]]</f>
        <v>0</v>
      </c>
    </row>
    <row r="55" spans="1:34">
      <c r="A55" t="s">
        <v>5473</v>
      </c>
      <c r="B55" t="s">
        <v>22</v>
      </c>
      <c r="C55" t="s">
        <v>162</v>
      </c>
      <c r="D55" t="s">
        <v>24</v>
      </c>
      <c r="E55" t="s">
        <v>80</v>
      </c>
      <c r="F55" t="s">
        <v>81</v>
      </c>
      <c r="G55" t="s">
        <v>5474</v>
      </c>
      <c r="H55" s="1">
        <f>DATE(YEAR(invoices[[#This Row],[due_date]]),MONTH(invoices[[#This Row],[due_date]]),1)</f>
        <v>46082</v>
      </c>
      <c r="I55" s="1">
        <v>46088</v>
      </c>
      <c r="J55">
        <v>15500</v>
      </c>
      <c r="K55">
        <v>868</v>
      </c>
      <c r="L55">
        <v>0</v>
      </c>
      <c r="M55">
        <f>invoices[[#This Row],[rent_amount]]+invoices[[#This Row],[electricity_amount]]+invoices[[#This Row],[other_charges]]</f>
        <v>16368</v>
      </c>
      <c r="N55" t="s">
        <v>28</v>
      </c>
      <c r="O55" t="s">
        <v>844</v>
      </c>
      <c r="P55">
        <v>0</v>
      </c>
      <c r="Q55" t="b">
        <v>0</v>
      </c>
      <c r="R55" t="s">
        <v>30</v>
      </c>
      <c r="S55">
        <v>0</v>
      </c>
      <c r="T55">
        <f>invoices[[#This Row],[total_amount]]</f>
        <v>16368</v>
      </c>
      <c r="U55" t="s">
        <v>164</v>
      </c>
      <c r="V55" t="str">
        <f>INDEX([1]!Table1[tenantname],MATCH(invoices[[#This Row],[allotment_id]],[1]!Table1[TenantAllotmentID],0))</f>
        <v>Shaily  (D21-B1)</v>
      </c>
      <c r="W55" t="s">
        <v>14020</v>
      </c>
      <c r="X55" t="s">
        <v>14021</v>
      </c>
      <c r="Y55" s="4">
        <v>46082</v>
      </c>
      <c r="Z55" t="s">
        <v>15807</v>
      </c>
      <c r="AA55">
        <v>15500</v>
      </c>
      <c r="AB55">
        <v>0</v>
      </c>
      <c r="AC55">
        <v>0</v>
      </c>
      <c r="AD55" s="7">
        <f>invoices[[#This Row],[Rent]]+invoices[[#This Row],[Services]]+invoices[[#This Row],[GST]]</f>
        <v>15500</v>
      </c>
      <c r="AE55" s="7">
        <f>invoices[[#This Row],[Total]]-invoices[[#This Row],[rent_amount]]</f>
        <v>0</v>
      </c>
      <c r="AF55">
        <v>1968</v>
      </c>
      <c r="AG55">
        <v>868</v>
      </c>
      <c r="AH55">
        <f>invoices[[#This Row],[EB Amount]]-invoices[[#This Row],[electricity_amount]]</f>
        <v>0</v>
      </c>
    </row>
    <row r="56" spans="1:34">
      <c r="A56" t="s">
        <v>5546</v>
      </c>
      <c r="B56" t="s">
        <v>22</v>
      </c>
      <c r="C56" t="s">
        <v>5085</v>
      </c>
      <c r="D56" t="s">
        <v>24</v>
      </c>
      <c r="E56" t="s">
        <v>34</v>
      </c>
      <c r="F56" t="s">
        <v>837</v>
      </c>
      <c r="G56" t="s">
        <v>5547</v>
      </c>
      <c r="H56" s="1">
        <f>DATE(YEAR(invoices[[#This Row],[due_date]]),MONTH(invoices[[#This Row],[due_date]]),1)</f>
        <v>46082</v>
      </c>
      <c r="I56" s="1">
        <v>46088</v>
      </c>
      <c r="J56">
        <v>14500</v>
      </c>
      <c r="K56">
        <v>1064</v>
      </c>
      <c r="L56">
        <v>0</v>
      </c>
      <c r="M56">
        <f>invoices[[#This Row],[rent_amount]]+invoices[[#This Row],[electricity_amount]]+invoices[[#This Row],[other_charges]]</f>
        <v>15564</v>
      </c>
      <c r="N56" t="s">
        <v>28</v>
      </c>
      <c r="O56" t="s">
        <v>844</v>
      </c>
      <c r="P56">
        <v>0</v>
      </c>
      <c r="Q56" t="b">
        <v>0</v>
      </c>
      <c r="R56" t="s">
        <v>30</v>
      </c>
      <c r="S56">
        <v>0</v>
      </c>
      <c r="T56">
        <f>invoices[[#This Row],[total_amount]]</f>
        <v>15564</v>
      </c>
      <c r="U56" t="s">
        <v>5087</v>
      </c>
      <c r="V56" t="str">
        <f>INDEX([1]!Table1[tenantname],MATCH(invoices[[#This Row],[allotment_id]],[1]!Table1[TenantAllotmentID],0))</f>
        <v>Sime Josephine (B43-C1)</v>
      </c>
      <c r="W56" t="s">
        <v>15330</v>
      </c>
      <c r="X56" t="s">
        <v>15331</v>
      </c>
      <c r="Y56" s="4">
        <v>46082</v>
      </c>
      <c r="Z56" t="s">
        <v>15807</v>
      </c>
      <c r="AA56">
        <v>14500</v>
      </c>
      <c r="AB56">
        <v>0</v>
      </c>
      <c r="AC56">
        <v>0</v>
      </c>
      <c r="AD56" s="7">
        <f>invoices[[#This Row],[Rent]]+invoices[[#This Row],[Services]]+invoices[[#This Row],[GST]]</f>
        <v>14500</v>
      </c>
      <c r="AE56" s="7">
        <f>invoices[[#This Row],[Total]]-invoices[[#This Row],[rent_amount]]</f>
        <v>0</v>
      </c>
      <c r="AF56">
        <v>2001</v>
      </c>
      <c r="AG56">
        <v>1064</v>
      </c>
      <c r="AH56">
        <f>invoices[[#This Row],[EB Amount]]-invoices[[#This Row],[electricity_amount]]</f>
        <v>0</v>
      </c>
    </row>
    <row r="57" spans="1:34">
      <c r="A57" t="s">
        <v>5675</v>
      </c>
      <c r="B57" t="s">
        <v>22</v>
      </c>
      <c r="C57" t="s">
        <v>103</v>
      </c>
      <c r="D57" t="s">
        <v>24</v>
      </c>
      <c r="E57" t="s">
        <v>104</v>
      </c>
      <c r="F57" t="s">
        <v>105</v>
      </c>
      <c r="G57" t="s">
        <v>5676</v>
      </c>
      <c r="H57" s="1">
        <f>DATE(YEAR(invoices[[#This Row],[due_date]]),MONTH(invoices[[#This Row],[due_date]]),1)</f>
        <v>46082</v>
      </c>
      <c r="I57" s="1">
        <v>46088</v>
      </c>
      <c r="J57">
        <v>14500</v>
      </c>
      <c r="K57">
        <v>616</v>
      </c>
      <c r="L57">
        <v>0</v>
      </c>
      <c r="M57">
        <f>invoices[[#This Row],[rent_amount]]+invoices[[#This Row],[electricity_amount]]+invoices[[#This Row],[other_charges]]</f>
        <v>15116</v>
      </c>
      <c r="N57" t="s">
        <v>28</v>
      </c>
      <c r="O57" t="s">
        <v>29</v>
      </c>
      <c r="P57">
        <v>0</v>
      </c>
      <c r="Q57" t="b">
        <v>0</v>
      </c>
      <c r="R57" t="s">
        <v>30</v>
      </c>
      <c r="S57">
        <v>0</v>
      </c>
      <c r="T57">
        <f>invoices[[#This Row],[total_amount]]</f>
        <v>15116</v>
      </c>
      <c r="U57" t="s">
        <v>109</v>
      </c>
      <c r="V57" t="str">
        <f>INDEX([1]!Table1[tenantname],MATCH(invoices[[#This Row],[allotment_id]],[1]!Table1[TenantAllotmentID],0))</f>
        <v>Harish Kumar (B14-C1)</v>
      </c>
      <c r="W57" t="s">
        <v>14004</v>
      </c>
      <c r="X57" t="s">
        <v>14005</v>
      </c>
      <c r="Y57" s="4">
        <v>46082</v>
      </c>
      <c r="Z57" t="s">
        <v>15807</v>
      </c>
      <c r="AA57">
        <v>14500</v>
      </c>
      <c r="AB57">
        <v>0</v>
      </c>
      <c r="AC57">
        <v>0</v>
      </c>
      <c r="AD57" s="7">
        <f>invoices[[#This Row],[Rent]]+invoices[[#This Row],[Services]]+invoices[[#This Row],[GST]]</f>
        <v>14500</v>
      </c>
      <c r="AE57" s="7">
        <f>invoices[[#This Row],[Total]]-invoices[[#This Row],[rent_amount]]</f>
        <v>0</v>
      </c>
      <c r="AF57">
        <v>2063</v>
      </c>
      <c r="AG57">
        <v>616</v>
      </c>
      <c r="AH57">
        <f>invoices[[#This Row],[EB Amount]]-invoices[[#This Row],[electricity_amount]]</f>
        <v>0</v>
      </c>
    </row>
    <row r="58" spans="1:34">
      <c r="A58" t="s">
        <v>5708</v>
      </c>
      <c r="B58" t="s">
        <v>22</v>
      </c>
      <c r="C58" t="s">
        <v>932</v>
      </c>
      <c r="D58" t="s">
        <v>24</v>
      </c>
      <c r="E58" t="s">
        <v>399</v>
      </c>
      <c r="F58" t="s">
        <v>933</v>
      </c>
      <c r="G58" t="s">
        <v>5709</v>
      </c>
      <c r="H58" s="1">
        <f>DATE(YEAR(invoices[[#This Row],[due_date]]),MONTH(invoices[[#This Row],[due_date]]),1)</f>
        <v>46082</v>
      </c>
      <c r="I58" s="1">
        <v>46088</v>
      </c>
      <c r="J58">
        <v>14500</v>
      </c>
      <c r="K58">
        <v>784</v>
      </c>
      <c r="L58">
        <v>0</v>
      </c>
      <c r="M58">
        <f>invoices[[#This Row],[rent_amount]]+invoices[[#This Row],[electricity_amount]]+invoices[[#This Row],[other_charges]]</f>
        <v>15284</v>
      </c>
      <c r="N58" t="s">
        <v>28</v>
      </c>
      <c r="O58" t="s">
        <v>844</v>
      </c>
      <c r="P58">
        <v>0</v>
      </c>
      <c r="Q58" t="b">
        <v>0</v>
      </c>
      <c r="R58" t="s">
        <v>30</v>
      </c>
      <c r="S58">
        <v>0</v>
      </c>
      <c r="T58">
        <f>invoices[[#This Row],[total_amount]]</f>
        <v>15284</v>
      </c>
      <c r="U58" t="s">
        <v>935</v>
      </c>
      <c r="V58" t="str">
        <f>INDEX([1]!Table1[tenantname],MATCH(invoices[[#This Row],[allotment_id]],[1]!Table1[TenantAllotmentID],0))</f>
        <v>Suhani Mehrotra (B22-C2)</v>
      </c>
      <c r="W58" t="s">
        <v>14284</v>
      </c>
      <c r="X58" t="s">
        <v>14285</v>
      </c>
      <c r="Y58" s="4">
        <v>46082</v>
      </c>
      <c r="Z58" t="s">
        <v>15807</v>
      </c>
      <c r="AA58">
        <v>14500</v>
      </c>
      <c r="AB58">
        <v>0</v>
      </c>
      <c r="AC58">
        <v>0</v>
      </c>
      <c r="AD58" s="7">
        <f>invoices[[#This Row],[Rent]]+invoices[[#This Row],[Services]]+invoices[[#This Row],[GST]]</f>
        <v>14500</v>
      </c>
      <c r="AE58" s="7">
        <f>invoices[[#This Row],[Total]]-invoices[[#This Row],[rent_amount]]</f>
        <v>0</v>
      </c>
      <c r="AF58">
        <v>2077</v>
      </c>
      <c r="AG58">
        <v>784</v>
      </c>
      <c r="AH58">
        <f>invoices[[#This Row],[EB Amount]]-invoices[[#This Row],[electricity_amount]]</f>
        <v>0</v>
      </c>
    </row>
    <row r="59" spans="1:34">
      <c r="A59" t="s">
        <v>5787</v>
      </c>
      <c r="B59" t="s">
        <v>22</v>
      </c>
      <c r="C59" t="s">
        <v>3495</v>
      </c>
      <c r="D59" t="s">
        <v>24</v>
      </c>
      <c r="E59" t="s">
        <v>140</v>
      </c>
      <c r="F59" t="s">
        <v>213</v>
      </c>
      <c r="G59" t="s">
        <v>5788</v>
      </c>
      <c r="H59" s="1">
        <f>DATE(YEAR(invoices[[#This Row],[due_date]]),MONTH(invoices[[#This Row],[due_date]]),1)</f>
        <v>46082</v>
      </c>
      <c r="I59" s="1">
        <v>46088</v>
      </c>
      <c r="J59">
        <v>15000</v>
      </c>
      <c r="K59">
        <v>952</v>
      </c>
      <c r="L59">
        <v>0</v>
      </c>
      <c r="M59">
        <f>invoices[[#This Row],[rent_amount]]+invoices[[#This Row],[electricity_amount]]+invoices[[#This Row],[other_charges]]</f>
        <v>15952</v>
      </c>
      <c r="N59" t="s">
        <v>28</v>
      </c>
      <c r="O59" t="s">
        <v>844</v>
      </c>
      <c r="P59">
        <v>0</v>
      </c>
      <c r="Q59" t="b">
        <v>0</v>
      </c>
      <c r="R59" t="s">
        <v>30</v>
      </c>
      <c r="S59">
        <v>0</v>
      </c>
      <c r="T59">
        <f>invoices[[#This Row],[total_amount]]</f>
        <v>15952</v>
      </c>
      <c r="U59" t="s">
        <v>4003</v>
      </c>
      <c r="V59" t="str">
        <f>INDEX([1]!Table1[tenantname],MATCH(invoices[[#This Row],[allotment_id]],[1]!Table1[TenantAllotmentID],0))</f>
        <v>Ebrahim Marakkar (A41-B2)</v>
      </c>
      <c r="W59" t="s">
        <v>15070</v>
      </c>
      <c r="X59" t="s">
        <v>15165</v>
      </c>
      <c r="Y59" s="4">
        <v>46082</v>
      </c>
      <c r="Z59" t="s">
        <v>15807</v>
      </c>
      <c r="AA59">
        <v>15000</v>
      </c>
      <c r="AB59">
        <v>0</v>
      </c>
      <c r="AC59">
        <v>0</v>
      </c>
      <c r="AD59" s="7">
        <f>invoices[[#This Row],[Rent]]+invoices[[#This Row],[Services]]+invoices[[#This Row],[GST]]</f>
        <v>15000</v>
      </c>
      <c r="AE59" s="7">
        <f>invoices[[#This Row],[Total]]-invoices[[#This Row],[rent_amount]]</f>
        <v>0</v>
      </c>
      <c r="AF59">
        <v>2116</v>
      </c>
      <c r="AG59">
        <v>952</v>
      </c>
      <c r="AH59">
        <f>invoices[[#This Row],[EB Amount]]-invoices[[#This Row],[electricity_amount]]</f>
        <v>0</v>
      </c>
    </row>
    <row r="60" spans="1:34">
      <c r="A60" t="s">
        <v>5834</v>
      </c>
      <c r="B60" t="s">
        <v>22</v>
      </c>
      <c r="C60" t="s">
        <v>5835</v>
      </c>
      <c r="D60" t="s">
        <v>24</v>
      </c>
      <c r="E60" t="s">
        <v>25</v>
      </c>
      <c r="F60" t="s">
        <v>908</v>
      </c>
      <c r="G60" t="s">
        <v>5836</v>
      </c>
      <c r="H60" s="1">
        <f>DATE(YEAR(invoices[[#This Row],[due_date]]),MONTH(invoices[[#This Row],[due_date]]),1)</f>
        <v>46082</v>
      </c>
      <c r="I60" s="1">
        <v>46088</v>
      </c>
      <c r="J60">
        <v>8710</v>
      </c>
      <c r="K60">
        <v>0</v>
      </c>
      <c r="L60">
        <v>0</v>
      </c>
      <c r="M60">
        <f>invoices[[#This Row],[rent_amount]]+invoices[[#This Row],[electricity_amount]]+invoices[[#This Row],[other_charges]]</f>
        <v>8710</v>
      </c>
      <c r="N60" t="s">
        <v>28</v>
      </c>
      <c r="O60" t="s">
        <v>1247</v>
      </c>
      <c r="P60">
        <v>0</v>
      </c>
      <c r="Q60" t="b">
        <v>0</v>
      </c>
      <c r="R60" t="s">
        <v>30</v>
      </c>
      <c r="S60">
        <v>0</v>
      </c>
      <c r="T60">
        <f>invoices[[#This Row],[total_amount]]</f>
        <v>8710</v>
      </c>
      <c r="U60" t="s">
        <v>5837</v>
      </c>
      <c r="V60" t="str">
        <f>INDEX([1]!Table1[tenantname],MATCH(invoices[[#This Row],[allotment_id]],[1]!Table1[TenantAllotmentID],0))</f>
        <v>Abhishek  Chauthe (A24-B1)</v>
      </c>
      <c r="W60" t="s">
        <v>15427</v>
      </c>
      <c r="X60" t="s">
        <v>15428</v>
      </c>
      <c r="Y60" s="4">
        <v>46082</v>
      </c>
      <c r="Z60" t="s">
        <v>15807</v>
      </c>
      <c r="AA60">
        <v>8710</v>
      </c>
      <c r="AB60">
        <v>0</v>
      </c>
      <c r="AC60">
        <v>0</v>
      </c>
      <c r="AD60" s="7">
        <f>invoices[[#This Row],[Rent]]+invoices[[#This Row],[Services]]+invoices[[#This Row],[GST]]</f>
        <v>8710</v>
      </c>
      <c r="AE60" s="7">
        <f>invoices[[#This Row],[Total]]-invoices[[#This Row],[rent_amount]]</f>
        <v>0</v>
      </c>
      <c r="AF60">
        <v>2144</v>
      </c>
      <c r="AG60">
        <v>0</v>
      </c>
      <c r="AH60">
        <f>invoices[[#This Row],[EB Amount]]-invoices[[#This Row],[electricity_amount]]</f>
        <v>0</v>
      </c>
    </row>
    <row r="61" spans="1:34">
      <c r="A61" t="s">
        <v>5840</v>
      </c>
      <c r="B61" t="s">
        <v>22</v>
      </c>
      <c r="C61" t="s">
        <v>5348</v>
      </c>
      <c r="D61" t="s">
        <v>24</v>
      </c>
      <c r="E61" t="s">
        <v>226</v>
      </c>
      <c r="F61" t="s">
        <v>1238</v>
      </c>
      <c r="G61" t="s">
        <v>5841</v>
      </c>
      <c r="H61" s="1">
        <f>DATE(YEAR(invoices[[#This Row],[due_date]]),MONTH(invoices[[#This Row],[due_date]]),1)</f>
        <v>46082</v>
      </c>
      <c r="I61" s="1">
        <v>46088</v>
      </c>
      <c r="J61">
        <v>19000</v>
      </c>
      <c r="K61">
        <v>2072</v>
      </c>
      <c r="L61">
        <v>0</v>
      </c>
      <c r="M61">
        <f>invoices[[#This Row],[rent_amount]]+invoices[[#This Row],[electricity_amount]]+invoices[[#This Row],[other_charges]]</f>
        <v>21072</v>
      </c>
      <c r="N61" t="s">
        <v>28</v>
      </c>
      <c r="O61" t="s">
        <v>844</v>
      </c>
      <c r="P61">
        <v>0</v>
      </c>
      <c r="Q61" t="b">
        <v>0</v>
      </c>
      <c r="R61" t="s">
        <v>30</v>
      </c>
      <c r="S61">
        <v>0</v>
      </c>
      <c r="T61">
        <f>invoices[[#This Row],[total_amount]]</f>
        <v>21072</v>
      </c>
      <c r="U61" t="s">
        <v>5350</v>
      </c>
      <c r="V61" t="str">
        <f>INDEX([1]!Table1[tenantname],MATCH(invoices[[#This Row],[allotment_id]],[1]!Table1[TenantAllotmentID],0))</f>
        <v>Priyanka  (B12-A1)</v>
      </c>
      <c r="W61" t="s">
        <v>15363</v>
      </c>
      <c r="X61" t="s">
        <v>15364</v>
      </c>
      <c r="Y61" s="4">
        <v>46082</v>
      </c>
      <c r="Z61" t="s">
        <v>15807</v>
      </c>
      <c r="AA61">
        <v>19000</v>
      </c>
      <c r="AB61">
        <v>0</v>
      </c>
      <c r="AC61">
        <v>0</v>
      </c>
      <c r="AD61" s="7">
        <f>invoices[[#This Row],[Rent]]+invoices[[#This Row],[Services]]+invoices[[#This Row],[GST]]</f>
        <v>19000</v>
      </c>
      <c r="AE61" s="7">
        <f>invoices[[#This Row],[Total]]-invoices[[#This Row],[rent_amount]]</f>
        <v>0</v>
      </c>
      <c r="AF61">
        <v>2146</v>
      </c>
      <c r="AG61">
        <v>2072</v>
      </c>
      <c r="AH61">
        <f>invoices[[#This Row],[EB Amount]]-invoices[[#This Row],[electricity_amount]]</f>
        <v>0</v>
      </c>
    </row>
    <row r="62" spans="1:34">
      <c r="A62" t="s">
        <v>5898</v>
      </c>
      <c r="B62" t="s">
        <v>22</v>
      </c>
      <c r="C62" s="2" t="s">
        <v>5899</v>
      </c>
      <c r="D62" t="s">
        <v>24</v>
      </c>
      <c r="E62" t="s">
        <v>254</v>
      </c>
      <c r="F62" t="s">
        <v>575</v>
      </c>
      <c r="G62" t="s">
        <v>5900</v>
      </c>
      <c r="H62" s="1">
        <f>DATE(YEAR(invoices[[#This Row],[due_date]]),MONTH(invoices[[#This Row],[due_date]]),1)</f>
        <v>46082</v>
      </c>
      <c r="I62" s="1">
        <v>46088</v>
      </c>
      <c r="J62">
        <v>15500</v>
      </c>
      <c r="K62">
        <v>1206</v>
      </c>
      <c r="L62">
        <v>0</v>
      </c>
      <c r="M62">
        <f>invoices[[#This Row],[rent_amount]]+invoices[[#This Row],[electricity_amount]]+invoices[[#This Row],[other_charges]]</f>
        <v>16706</v>
      </c>
      <c r="N62" t="s">
        <v>28</v>
      </c>
      <c r="O62" t="s">
        <v>29</v>
      </c>
      <c r="P62">
        <v>0</v>
      </c>
      <c r="Q62" t="b">
        <v>0</v>
      </c>
      <c r="R62" t="s">
        <v>30</v>
      </c>
      <c r="S62">
        <v>0</v>
      </c>
      <c r="T62">
        <f>invoices[[#This Row],[total_amount]]</f>
        <v>16706</v>
      </c>
      <c r="U62" t="s">
        <v>5901</v>
      </c>
      <c r="V62" t="str">
        <f>INDEX([1]!Table1[tenantname],MATCH(invoices[[#This Row],[allotment_id]],[1]!Table1[TenantAllotmentID],0))</f>
        <v>Barathi M B (C42-B1)</v>
      </c>
      <c r="W62" t="s">
        <v>15433</v>
      </c>
      <c r="X62" t="s">
        <v>15434</v>
      </c>
      <c r="Y62" s="4">
        <v>46082</v>
      </c>
      <c r="Z62" t="s">
        <v>15807</v>
      </c>
      <c r="AA62">
        <v>15500</v>
      </c>
      <c r="AB62">
        <v>0</v>
      </c>
      <c r="AC62">
        <v>0</v>
      </c>
      <c r="AD62" s="7">
        <f>invoices[[#This Row],[Rent]]+invoices[[#This Row],[Services]]+invoices[[#This Row],[GST]]</f>
        <v>15500</v>
      </c>
      <c r="AE62" s="7">
        <f>invoices[[#This Row],[Total]]-invoices[[#This Row],[rent_amount]]</f>
        <v>0</v>
      </c>
      <c r="AF62">
        <v>2173</v>
      </c>
      <c r="AG62">
        <v>1206</v>
      </c>
      <c r="AH62">
        <f>invoices[[#This Row],[EB Amount]]-invoices[[#This Row],[electricity_amount]]</f>
        <v>0</v>
      </c>
    </row>
    <row r="63" spans="1:34">
      <c r="A63" t="s">
        <v>5908</v>
      </c>
      <c r="B63" t="s">
        <v>22</v>
      </c>
      <c r="C63" t="s">
        <v>5909</v>
      </c>
      <c r="D63" t="s">
        <v>24</v>
      </c>
      <c r="E63" t="s">
        <v>34</v>
      </c>
      <c r="F63" t="s">
        <v>282</v>
      </c>
      <c r="G63" t="s">
        <v>5910</v>
      </c>
      <c r="H63" s="1">
        <f>DATE(YEAR(invoices[[#This Row],[due_date]]),MONTH(invoices[[#This Row],[due_date]]),1)</f>
        <v>46082</v>
      </c>
      <c r="I63" s="1">
        <v>46088</v>
      </c>
      <c r="J63">
        <v>14500</v>
      </c>
      <c r="K63">
        <v>798</v>
      </c>
      <c r="L63">
        <v>0</v>
      </c>
      <c r="M63">
        <f>invoices[[#This Row],[rent_amount]]+invoices[[#This Row],[electricity_amount]]+invoices[[#This Row],[other_charges]]</f>
        <v>15298</v>
      </c>
      <c r="N63" t="s">
        <v>28</v>
      </c>
      <c r="O63" t="s">
        <v>844</v>
      </c>
      <c r="P63">
        <v>0</v>
      </c>
      <c r="Q63" t="b">
        <v>0</v>
      </c>
      <c r="R63" t="s">
        <v>30</v>
      </c>
      <c r="S63">
        <v>0</v>
      </c>
      <c r="T63">
        <f>invoices[[#This Row],[total_amount]]</f>
        <v>15298</v>
      </c>
      <c r="U63" t="s">
        <v>5911</v>
      </c>
      <c r="V63" t="str">
        <f>INDEX([1]!Table1[tenantname],MATCH(invoices[[#This Row],[allotment_id]],[1]!Table1[TenantAllotmentID],0))</f>
        <v>Sreya U (B43-C2)</v>
      </c>
      <c r="W63" t="s">
        <v>15435</v>
      </c>
      <c r="X63" t="s">
        <v>15436</v>
      </c>
      <c r="Y63" s="4">
        <v>46082</v>
      </c>
      <c r="Z63" t="s">
        <v>15807</v>
      </c>
      <c r="AA63">
        <v>14500</v>
      </c>
      <c r="AB63">
        <v>0</v>
      </c>
      <c r="AC63">
        <v>0</v>
      </c>
      <c r="AD63" s="7">
        <f>invoices[[#This Row],[Rent]]+invoices[[#This Row],[Services]]+invoices[[#This Row],[GST]]</f>
        <v>14500</v>
      </c>
      <c r="AE63" s="7">
        <f>invoices[[#This Row],[Total]]-invoices[[#This Row],[rent_amount]]</f>
        <v>0</v>
      </c>
      <c r="AF63">
        <v>2177</v>
      </c>
      <c r="AG63">
        <v>798</v>
      </c>
      <c r="AH63">
        <f>invoices[[#This Row],[EB Amount]]-invoices[[#This Row],[electricity_amount]]</f>
        <v>0</v>
      </c>
    </row>
    <row r="64" spans="1:34">
      <c r="A64" t="s">
        <v>6079</v>
      </c>
      <c r="B64" t="s">
        <v>22</v>
      </c>
      <c r="C64" t="s">
        <v>1061</v>
      </c>
      <c r="D64" t="s">
        <v>24</v>
      </c>
      <c r="E64" t="s">
        <v>354</v>
      </c>
      <c r="F64" t="s">
        <v>812</v>
      </c>
      <c r="G64" t="s">
        <v>6080</v>
      </c>
      <c r="H64" s="1">
        <f>DATE(YEAR(invoices[[#This Row],[due_date]]),MONTH(invoices[[#This Row],[due_date]]),1)</f>
        <v>46082</v>
      </c>
      <c r="I64" s="1">
        <v>46088</v>
      </c>
      <c r="J64">
        <v>15500</v>
      </c>
      <c r="K64">
        <v>1288</v>
      </c>
      <c r="L64">
        <v>0</v>
      </c>
      <c r="M64">
        <f>invoices[[#This Row],[rent_amount]]+invoices[[#This Row],[electricity_amount]]+invoices[[#This Row],[other_charges]]</f>
        <v>16788</v>
      </c>
      <c r="N64" t="s">
        <v>28</v>
      </c>
      <c r="O64" t="s">
        <v>844</v>
      </c>
      <c r="P64">
        <v>0</v>
      </c>
      <c r="Q64" t="b">
        <v>0</v>
      </c>
      <c r="R64" t="s">
        <v>30</v>
      </c>
      <c r="S64">
        <v>0</v>
      </c>
      <c r="T64">
        <f>invoices[[#This Row],[total_amount]]</f>
        <v>16788</v>
      </c>
      <c r="U64" t="s">
        <v>3387</v>
      </c>
      <c r="V64" t="str">
        <f>INDEX([1]!Table1[tenantname],MATCH(invoices[[#This Row],[allotment_id]],[1]!Table1[TenantAllotmentID],0))</f>
        <v>Sourabh D  (B34-B2)</v>
      </c>
      <c r="W64" t="s">
        <v>14335</v>
      </c>
      <c r="X64" t="s">
        <v>15045</v>
      </c>
      <c r="Y64" s="4">
        <v>46082</v>
      </c>
      <c r="Z64" t="s">
        <v>15807</v>
      </c>
      <c r="AA64">
        <v>15500</v>
      </c>
      <c r="AB64">
        <v>0</v>
      </c>
      <c r="AC64">
        <v>0</v>
      </c>
      <c r="AD64" s="7">
        <f>invoices[[#This Row],[Rent]]+invoices[[#This Row],[Services]]+invoices[[#This Row],[GST]]</f>
        <v>15500</v>
      </c>
      <c r="AE64" s="7">
        <f>invoices[[#This Row],[Total]]-invoices[[#This Row],[rent_amount]]</f>
        <v>0</v>
      </c>
      <c r="AF64">
        <v>2264</v>
      </c>
      <c r="AG64">
        <v>1288</v>
      </c>
      <c r="AH64">
        <f>invoices[[#This Row],[EB Amount]]-invoices[[#This Row],[electricity_amount]]</f>
        <v>0</v>
      </c>
    </row>
    <row r="65" spans="1:34">
      <c r="A65" t="s">
        <v>6089</v>
      </c>
      <c r="B65" t="s">
        <v>22</v>
      </c>
      <c r="C65" t="s">
        <v>2319</v>
      </c>
      <c r="D65" t="s">
        <v>24</v>
      </c>
      <c r="E65" t="s">
        <v>112</v>
      </c>
      <c r="F65" t="s">
        <v>2320</v>
      </c>
      <c r="G65" t="s">
        <v>6090</v>
      </c>
      <c r="H65" s="1">
        <f>DATE(YEAR(invoices[[#This Row],[due_date]]),MONTH(invoices[[#This Row],[due_date]]),1)</f>
        <v>46082</v>
      </c>
      <c r="I65" s="1">
        <v>46088</v>
      </c>
      <c r="J65">
        <v>15500</v>
      </c>
      <c r="K65">
        <v>1820</v>
      </c>
      <c r="L65">
        <v>0</v>
      </c>
      <c r="M65">
        <f>invoices[[#This Row],[rent_amount]]+invoices[[#This Row],[electricity_amount]]+invoices[[#This Row],[other_charges]]</f>
        <v>17320</v>
      </c>
      <c r="N65" t="s">
        <v>28</v>
      </c>
      <c r="O65" t="s">
        <v>706</v>
      </c>
      <c r="P65">
        <v>0</v>
      </c>
      <c r="Q65" t="b">
        <v>0</v>
      </c>
      <c r="R65" t="s">
        <v>30</v>
      </c>
      <c r="S65">
        <v>0</v>
      </c>
      <c r="T65">
        <f>invoices[[#This Row],[total_amount]]</f>
        <v>17320</v>
      </c>
      <c r="U65" t="s">
        <v>2322</v>
      </c>
      <c r="V65" t="str">
        <f>INDEX([1]!Table1[tenantname],MATCH(invoices[[#This Row],[allotment_id]],[1]!Table1[TenantAllotmentID],0))</f>
        <v>Rangabashyam S (A23-B2)</v>
      </c>
      <c r="W65" t="s">
        <v>14772</v>
      </c>
      <c r="X65" t="s">
        <v>14773</v>
      </c>
      <c r="Y65" s="4">
        <v>46082</v>
      </c>
      <c r="Z65" t="s">
        <v>15807</v>
      </c>
      <c r="AA65">
        <v>15500</v>
      </c>
      <c r="AB65">
        <v>0</v>
      </c>
      <c r="AC65">
        <v>0</v>
      </c>
      <c r="AD65" s="7">
        <f>invoices[[#This Row],[Rent]]+invoices[[#This Row],[Services]]+invoices[[#This Row],[GST]]</f>
        <v>15500</v>
      </c>
      <c r="AE65" s="7">
        <f>invoices[[#This Row],[Total]]-invoices[[#This Row],[rent_amount]]</f>
        <v>0</v>
      </c>
      <c r="AF65">
        <v>2269</v>
      </c>
      <c r="AG65">
        <v>1820</v>
      </c>
      <c r="AH65">
        <f>invoices[[#This Row],[EB Amount]]-invoices[[#This Row],[electricity_amount]]</f>
        <v>0</v>
      </c>
    </row>
    <row r="66" spans="1:34">
      <c r="A66" t="s">
        <v>6091</v>
      </c>
      <c r="B66" t="s">
        <v>22</v>
      </c>
      <c r="C66" t="s">
        <v>929</v>
      </c>
      <c r="D66" t="s">
        <v>24</v>
      </c>
      <c r="E66" t="s">
        <v>268</v>
      </c>
      <c r="F66" t="s">
        <v>323</v>
      </c>
      <c r="G66" t="s">
        <v>6092</v>
      </c>
      <c r="H66" s="1">
        <f>DATE(YEAR(invoices[[#This Row],[due_date]]),MONTH(invoices[[#This Row],[due_date]]),1)</f>
        <v>46082</v>
      </c>
      <c r="I66" s="1">
        <v>46088</v>
      </c>
      <c r="J66">
        <v>19500</v>
      </c>
      <c r="K66">
        <v>756</v>
      </c>
      <c r="L66">
        <v>0</v>
      </c>
      <c r="M66">
        <f>invoices[[#This Row],[rent_amount]]+invoices[[#This Row],[electricity_amount]]+invoices[[#This Row],[other_charges]]</f>
        <v>20256</v>
      </c>
      <c r="N66" t="s">
        <v>28</v>
      </c>
      <c r="O66" t="s">
        <v>29</v>
      </c>
      <c r="P66">
        <v>0</v>
      </c>
      <c r="Q66" t="b">
        <v>0</v>
      </c>
      <c r="R66" t="s">
        <v>30</v>
      </c>
      <c r="S66">
        <v>0</v>
      </c>
      <c r="T66">
        <f>invoices[[#This Row],[total_amount]]</f>
        <v>20256</v>
      </c>
      <c r="U66" t="s">
        <v>1577</v>
      </c>
      <c r="V66" t="str">
        <f>INDEX([1]!Table1[tenantname],MATCH(invoices[[#This Row],[allotment_id]],[1]!Table1[TenantAllotmentID],0))</f>
        <v>M K Chandra Mouli (C21-A1)</v>
      </c>
      <c r="W66" t="s">
        <v>14524</v>
      </c>
      <c r="X66" t="s">
        <v>14525</v>
      </c>
      <c r="Y66" s="4">
        <v>46082</v>
      </c>
      <c r="Z66" t="s">
        <v>15807</v>
      </c>
      <c r="AA66">
        <v>19500</v>
      </c>
      <c r="AB66">
        <v>0</v>
      </c>
      <c r="AC66">
        <v>0</v>
      </c>
      <c r="AD66" s="7">
        <f>invoices[[#This Row],[Rent]]+invoices[[#This Row],[Services]]+invoices[[#This Row],[GST]]</f>
        <v>19500</v>
      </c>
      <c r="AE66" s="7">
        <f>invoices[[#This Row],[Total]]-invoices[[#This Row],[rent_amount]]</f>
        <v>0</v>
      </c>
      <c r="AF66">
        <v>2270</v>
      </c>
      <c r="AG66">
        <v>756</v>
      </c>
      <c r="AH66">
        <f>invoices[[#This Row],[EB Amount]]-invoices[[#This Row],[electricity_amount]]</f>
        <v>0</v>
      </c>
    </row>
    <row r="67" spans="1:34">
      <c r="A67" t="s">
        <v>6093</v>
      </c>
      <c r="B67" t="s">
        <v>22</v>
      </c>
      <c r="C67" t="s">
        <v>341</v>
      </c>
      <c r="D67" t="s">
        <v>24</v>
      </c>
      <c r="E67" t="s">
        <v>342</v>
      </c>
      <c r="F67" t="s">
        <v>343</v>
      </c>
      <c r="G67" t="s">
        <v>6094</v>
      </c>
      <c r="H67" s="1">
        <f>DATE(YEAR(invoices[[#This Row],[due_date]]),MONTH(invoices[[#This Row],[due_date]]),1)</f>
        <v>46082</v>
      </c>
      <c r="I67" s="1">
        <v>46088</v>
      </c>
      <c r="J67">
        <v>25000</v>
      </c>
      <c r="K67">
        <v>1400</v>
      </c>
      <c r="L67">
        <v>0</v>
      </c>
      <c r="M67">
        <f>invoices[[#This Row],[rent_amount]]+invoices[[#This Row],[electricity_amount]]+invoices[[#This Row],[other_charges]]</f>
        <v>26400</v>
      </c>
      <c r="N67" t="s">
        <v>28</v>
      </c>
      <c r="O67" t="s">
        <v>844</v>
      </c>
      <c r="P67">
        <v>0</v>
      </c>
      <c r="Q67" t="b">
        <v>0</v>
      </c>
      <c r="R67" t="s">
        <v>30</v>
      </c>
      <c r="S67">
        <v>0</v>
      </c>
      <c r="T67">
        <f>invoices[[#This Row],[total_amount]]</f>
        <v>26400</v>
      </c>
      <c r="U67" t="s">
        <v>346</v>
      </c>
      <c r="V67" t="str">
        <f>INDEX([1]!Table1[tenantname],MATCH(invoices[[#This Row],[allotment_id]],[1]!Table1[TenantAllotmentID],0))</f>
        <v>Tanusha C Karlekar (D11-B1)</v>
      </c>
      <c r="W67" t="s">
        <v>14074</v>
      </c>
      <c r="X67" t="s">
        <v>14075</v>
      </c>
      <c r="Y67" s="4">
        <v>46082</v>
      </c>
      <c r="Z67" t="s">
        <v>15807</v>
      </c>
      <c r="AA67">
        <v>25000</v>
      </c>
      <c r="AB67">
        <v>0</v>
      </c>
      <c r="AC67">
        <v>0</v>
      </c>
      <c r="AD67" s="7">
        <f>invoices[[#This Row],[Rent]]+invoices[[#This Row],[Services]]+invoices[[#This Row],[GST]]</f>
        <v>25000</v>
      </c>
      <c r="AE67" s="7">
        <f>invoices[[#This Row],[Total]]-invoices[[#This Row],[rent_amount]]</f>
        <v>0</v>
      </c>
      <c r="AF67">
        <v>2271</v>
      </c>
      <c r="AG67">
        <v>1400</v>
      </c>
      <c r="AH67">
        <f>invoices[[#This Row],[EB Amount]]-invoices[[#This Row],[electricity_amount]]</f>
        <v>0</v>
      </c>
    </row>
    <row r="68" spans="1:34">
      <c r="A68" t="s">
        <v>6101</v>
      </c>
      <c r="B68" t="s">
        <v>22</v>
      </c>
      <c r="C68" t="s">
        <v>132</v>
      </c>
      <c r="D68" t="s">
        <v>24</v>
      </c>
      <c r="E68" t="s">
        <v>50</v>
      </c>
      <c r="F68" t="s">
        <v>133</v>
      </c>
      <c r="G68" t="s">
        <v>6102</v>
      </c>
      <c r="H68" s="1">
        <f>DATE(YEAR(invoices[[#This Row],[due_date]]),MONTH(invoices[[#This Row],[due_date]]),1)</f>
        <v>46082</v>
      </c>
      <c r="I68" s="1">
        <v>46088</v>
      </c>
      <c r="J68">
        <v>14500</v>
      </c>
      <c r="K68">
        <v>1568</v>
      </c>
      <c r="L68">
        <v>0</v>
      </c>
      <c r="M68">
        <f>invoices[[#This Row],[rent_amount]]+invoices[[#This Row],[electricity_amount]]+invoices[[#This Row],[other_charges]]</f>
        <v>16068</v>
      </c>
      <c r="N68" t="s">
        <v>28</v>
      </c>
      <c r="O68" t="s">
        <v>844</v>
      </c>
      <c r="P68">
        <v>0</v>
      </c>
      <c r="Q68" t="b">
        <v>0</v>
      </c>
      <c r="R68" t="s">
        <v>30</v>
      </c>
      <c r="S68">
        <v>0</v>
      </c>
      <c r="T68">
        <f>invoices[[#This Row],[total_amount]]</f>
        <v>16068</v>
      </c>
      <c r="U68" t="s">
        <v>137</v>
      </c>
      <c r="V68" t="str">
        <f>INDEX([1]!Table1[tenantname],MATCH(invoices[[#This Row],[allotment_id]],[1]!Table1[TenantAllotmentID],0))</f>
        <v>Uma Saikumar Torikonda (B32-C1)</v>
      </c>
      <c r="W68" t="s">
        <v>14012</v>
      </c>
      <c r="X68" t="s">
        <v>14013</v>
      </c>
      <c r="Y68" s="4">
        <v>46082</v>
      </c>
      <c r="Z68" t="s">
        <v>15807</v>
      </c>
      <c r="AA68">
        <v>14500</v>
      </c>
      <c r="AB68">
        <v>0</v>
      </c>
      <c r="AC68">
        <v>0</v>
      </c>
      <c r="AD68" s="7">
        <f>invoices[[#This Row],[Rent]]+invoices[[#This Row],[Services]]+invoices[[#This Row],[GST]]</f>
        <v>14500</v>
      </c>
      <c r="AE68" s="7">
        <f>invoices[[#This Row],[Total]]-invoices[[#This Row],[rent_amount]]</f>
        <v>0</v>
      </c>
      <c r="AF68">
        <v>2275</v>
      </c>
      <c r="AG68">
        <v>1568</v>
      </c>
      <c r="AH68">
        <f>invoices[[#This Row],[EB Amount]]-invoices[[#This Row],[electricity_amount]]</f>
        <v>0</v>
      </c>
    </row>
    <row r="69" spans="1:34">
      <c r="A69" t="s">
        <v>6105</v>
      </c>
      <c r="B69" t="s">
        <v>22</v>
      </c>
      <c r="C69" t="s">
        <v>462</v>
      </c>
      <c r="D69" t="s">
        <v>24</v>
      </c>
      <c r="E69" t="s">
        <v>201</v>
      </c>
      <c r="F69" t="s">
        <v>463</v>
      </c>
      <c r="G69" t="s">
        <v>6106</v>
      </c>
      <c r="H69" s="1">
        <f>DATE(YEAR(invoices[[#This Row],[due_date]]),MONTH(invoices[[#This Row],[due_date]]),1)</f>
        <v>46082</v>
      </c>
      <c r="I69" s="1">
        <v>46088</v>
      </c>
      <c r="J69">
        <v>15500</v>
      </c>
      <c r="K69">
        <v>532</v>
      </c>
      <c r="L69">
        <v>0</v>
      </c>
      <c r="M69">
        <f>invoices[[#This Row],[rent_amount]]+invoices[[#This Row],[electricity_amount]]+invoices[[#This Row],[other_charges]]</f>
        <v>16032</v>
      </c>
      <c r="N69" t="s">
        <v>28</v>
      </c>
      <c r="O69" t="s">
        <v>1247</v>
      </c>
      <c r="P69">
        <v>0</v>
      </c>
      <c r="Q69" t="b">
        <v>0</v>
      </c>
      <c r="R69" t="s">
        <v>30</v>
      </c>
      <c r="S69">
        <v>0</v>
      </c>
      <c r="T69">
        <f>invoices[[#This Row],[total_amount]]</f>
        <v>16032</v>
      </c>
      <c r="U69" t="s">
        <v>465</v>
      </c>
      <c r="V69" t="str">
        <f>INDEX([1]!Table1[tenantname],MATCH(invoices[[#This Row],[allotment_id]],[1]!Table1[TenantAllotmentID],0))</f>
        <v>Aman Kumar Agarwala (B31-B2)</v>
      </c>
      <c r="W69" t="s">
        <v>14120</v>
      </c>
      <c r="X69" t="s">
        <v>14121</v>
      </c>
      <c r="Y69" s="4">
        <v>46082</v>
      </c>
      <c r="Z69" t="s">
        <v>15807</v>
      </c>
      <c r="AA69">
        <v>15500</v>
      </c>
      <c r="AB69">
        <v>0</v>
      </c>
      <c r="AC69">
        <v>0</v>
      </c>
      <c r="AD69" s="7">
        <f>invoices[[#This Row],[Rent]]+invoices[[#This Row],[Services]]+invoices[[#This Row],[GST]]</f>
        <v>15500</v>
      </c>
      <c r="AE69" s="7">
        <f>invoices[[#This Row],[Total]]-invoices[[#This Row],[rent_amount]]</f>
        <v>0</v>
      </c>
      <c r="AF69">
        <v>2277</v>
      </c>
      <c r="AG69">
        <v>532</v>
      </c>
      <c r="AH69">
        <f>invoices[[#This Row],[EB Amount]]-invoices[[#This Row],[electricity_amount]]</f>
        <v>0</v>
      </c>
    </row>
    <row r="70" spans="1:34">
      <c r="A70" t="s">
        <v>6115</v>
      </c>
      <c r="B70" t="s">
        <v>22</v>
      </c>
      <c r="C70" t="s">
        <v>1375</v>
      </c>
      <c r="D70" t="s">
        <v>24</v>
      </c>
      <c r="E70" t="s">
        <v>226</v>
      </c>
      <c r="F70" t="s">
        <v>227</v>
      </c>
      <c r="G70" t="s">
        <v>6116</v>
      </c>
      <c r="H70" s="1">
        <f>DATE(YEAR(invoices[[#This Row],[due_date]]),MONTH(invoices[[#This Row],[due_date]]),1)</f>
        <v>46082</v>
      </c>
      <c r="I70" s="1">
        <v>46088</v>
      </c>
      <c r="J70">
        <v>15500</v>
      </c>
      <c r="K70">
        <v>2072</v>
      </c>
      <c r="L70">
        <v>0</v>
      </c>
      <c r="M70">
        <f>invoices[[#This Row],[rent_amount]]+invoices[[#This Row],[electricity_amount]]+invoices[[#This Row],[other_charges]]</f>
        <v>17572</v>
      </c>
      <c r="N70" t="s">
        <v>28</v>
      </c>
      <c r="O70" t="s">
        <v>706</v>
      </c>
      <c r="P70">
        <v>0</v>
      </c>
      <c r="Q70" t="b">
        <v>0</v>
      </c>
      <c r="R70" t="s">
        <v>30</v>
      </c>
      <c r="S70">
        <v>0</v>
      </c>
      <c r="T70">
        <f>invoices[[#This Row],[total_amount]]</f>
        <v>17572</v>
      </c>
      <c r="U70" t="s">
        <v>1377</v>
      </c>
      <c r="V70" t="str">
        <f>INDEX([1]!Table1[tenantname],MATCH(invoices[[#This Row],[allotment_id]],[1]!Table1[TenantAllotmentID],0))</f>
        <v>Priyadarshini C (B12-B2)</v>
      </c>
      <c r="W70" t="s">
        <v>14448</v>
      </c>
      <c r="X70" t="s">
        <v>14449</v>
      </c>
      <c r="Y70" s="4">
        <v>46082</v>
      </c>
      <c r="Z70" t="s">
        <v>15807</v>
      </c>
      <c r="AA70">
        <v>15500</v>
      </c>
      <c r="AB70">
        <v>0</v>
      </c>
      <c r="AC70">
        <v>0</v>
      </c>
      <c r="AD70" s="7">
        <f>invoices[[#This Row],[Rent]]+invoices[[#This Row],[Services]]+invoices[[#This Row],[GST]]</f>
        <v>15500</v>
      </c>
      <c r="AE70" s="7">
        <f>invoices[[#This Row],[Total]]-invoices[[#This Row],[rent_amount]]</f>
        <v>0</v>
      </c>
      <c r="AF70">
        <v>2281</v>
      </c>
      <c r="AG70">
        <v>2072</v>
      </c>
      <c r="AH70">
        <f>invoices[[#This Row],[EB Amount]]-invoices[[#This Row],[electricity_amount]]</f>
        <v>0</v>
      </c>
    </row>
    <row r="71" spans="1:34">
      <c r="A71" t="s">
        <v>6135</v>
      </c>
      <c r="B71" t="s">
        <v>22</v>
      </c>
      <c r="C71" t="s">
        <v>2412</v>
      </c>
      <c r="D71" t="s">
        <v>24</v>
      </c>
      <c r="E71" t="s">
        <v>349</v>
      </c>
      <c r="F71" t="s">
        <v>716</v>
      </c>
      <c r="G71" t="s">
        <v>6136</v>
      </c>
      <c r="H71" s="1">
        <f>DATE(YEAR(invoices[[#This Row],[due_date]]),MONTH(invoices[[#This Row],[due_date]]),1)</f>
        <v>46082</v>
      </c>
      <c r="I71" s="1">
        <v>46088</v>
      </c>
      <c r="J71">
        <v>25500</v>
      </c>
      <c r="K71">
        <v>1316</v>
      </c>
      <c r="L71">
        <v>0</v>
      </c>
      <c r="M71">
        <f>invoices[[#This Row],[rent_amount]]+invoices[[#This Row],[electricity_amount]]+invoices[[#This Row],[other_charges]]</f>
        <v>26816</v>
      </c>
      <c r="N71" t="s">
        <v>28</v>
      </c>
      <c r="O71" t="s">
        <v>844</v>
      </c>
      <c r="P71">
        <v>0</v>
      </c>
      <c r="Q71" t="b">
        <v>0</v>
      </c>
      <c r="R71" t="s">
        <v>30</v>
      </c>
      <c r="S71">
        <v>0</v>
      </c>
      <c r="T71">
        <f>invoices[[#This Row],[total_amount]]</f>
        <v>26816</v>
      </c>
      <c r="U71" t="s">
        <v>2414</v>
      </c>
      <c r="V71" t="str">
        <f>INDEX([1]!Table1[tenantname],MATCH(invoices[[#This Row],[allotment_id]],[1]!Table1[TenantAllotmentID],0))</f>
        <v>Tushar  (B11-D1)</v>
      </c>
      <c r="W71" t="s">
        <v>14799</v>
      </c>
      <c r="X71" t="s">
        <v>14800</v>
      </c>
      <c r="Y71" s="4">
        <v>46082</v>
      </c>
      <c r="Z71" t="s">
        <v>15807</v>
      </c>
      <c r="AA71">
        <v>25500</v>
      </c>
      <c r="AB71">
        <v>0</v>
      </c>
      <c r="AC71">
        <v>0</v>
      </c>
      <c r="AD71" s="7">
        <f>invoices[[#This Row],[Rent]]+invoices[[#This Row],[Services]]+invoices[[#This Row],[GST]]</f>
        <v>25500</v>
      </c>
      <c r="AE71" s="7">
        <f>invoices[[#This Row],[Total]]-invoices[[#This Row],[rent_amount]]</f>
        <v>0</v>
      </c>
      <c r="AF71">
        <v>2290</v>
      </c>
      <c r="AG71">
        <v>1316</v>
      </c>
      <c r="AH71">
        <f>invoices[[#This Row],[EB Amount]]-invoices[[#This Row],[electricity_amount]]</f>
        <v>0</v>
      </c>
    </row>
    <row r="72" spans="1:34">
      <c r="A72" t="s">
        <v>6424</v>
      </c>
      <c r="B72" t="s">
        <v>22</v>
      </c>
      <c r="C72" t="s">
        <v>4451</v>
      </c>
      <c r="D72" t="s">
        <v>24</v>
      </c>
      <c r="E72" t="s">
        <v>181</v>
      </c>
      <c r="F72" t="s">
        <v>758</v>
      </c>
      <c r="G72" t="s">
        <v>6425</v>
      </c>
      <c r="H72" s="1">
        <f>DATE(YEAR(invoices[[#This Row],[due_date]]),MONTH(invoices[[#This Row],[due_date]]),1)</f>
        <v>46082</v>
      </c>
      <c r="I72" s="1">
        <v>46088</v>
      </c>
      <c r="J72">
        <v>14500</v>
      </c>
      <c r="K72">
        <v>1092</v>
      </c>
      <c r="L72">
        <v>0</v>
      </c>
      <c r="M72">
        <f>invoices[[#This Row],[rent_amount]]+invoices[[#This Row],[electricity_amount]]+invoices[[#This Row],[other_charges]]</f>
        <v>15592</v>
      </c>
      <c r="N72" t="s">
        <v>28</v>
      </c>
      <c r="O72" t="s">
        <v>844</v>
      </c>
      <c r="P72">
        <v>0</v>
      </c>
      <c r="Q72" t="b">
        <v>0</v>
      </c>
      <c r="R72" t="s">
        <v>30</v>
      </c>
      <c r="S72">
        <v>0</v>
      </c>
      <c r="T72">
        <f>invoices[[#This Row],[total_amount]]</f>
        <v>15592</v>
      </c>
      <c r="U72" t="s">
        <v>4453</v>
      </c>
      <c r="V72" t="str">
        <f>INDEX([1]!Table1[tenantname],MATCH(invoices[[#This Row],[allotment_id]],[1]!Table1[TenantAllotmentID],0))</f>
        <v>Taranpreet  kaur (B24-C2)</v>
      </c>
      <c r="W72" t="s">
        <v>15237</v>
      </c>
      <c r="X72" t="s">
        <v>15238</v>
      </c>
      <c r="Y72" s="4">
        <v>46082</v>
      </c>
      <c r="Z72" t="s">
        <v>15807</v>
      </c>
      <c r="AA72">
        <v>14500</v>
      </c>
      <c r="AB72">
        <v>0</v>
      </c>
      <c r="AC72">
        <v>0</v>
      </c>
      <c r="AD72" s="7">
        <f>invoices[[#This Row],[Rent]]+invoices[[#This Row],[Services]]+invoices[[#This Row],[GST]]</f>
        <v>14500</v>
      </c>
      <c r="AE72" s="7">
        <f>invoices[[#This Row],[Total]]-invoices[[#This Row],[rent_amount]]</f>
        <v>0</v>
      </c>
      <c r="AF72">
        <v>2444</v>
      </c>
      <c r="AG72">
        <v>1092</v>
      </c>
      <c r="AH72">
        <f>invoices[[#This Row],[EB Amount]]-invoices[[#This Row],[electricity_amount]]</f>
        <v>0</v>
      </c>
    </row>
    <row r="73" spans="1:34">
      <c r="A73" t="s">
        <v>6492</v>
      </c>
      <c r="B73" t="s">
        <v>22</v>
      </c>
      <c r="C73" t="s">
        <v>6493</v>
      </c>
      <c r="D73" t="s">
        <v>24</v>
      </c>
      <c r="E73" t="s">
        <v>112</v>
      </c>
      <c r="F73" t="s">
        <v>1305</v>
      </c>
      <c r="G73" t="s">
        <v>6494</v>
      </c>
      <c r="H73" s="1">
        <f>DATE(YEAR(invoices[[#This Row],[due_date]]),MONTH(invoices[[#This Row],[due_date]]),1)</f>
        <v>46082</v>
      </c>
      <c r="I73" s="1">
        <v>46088</v>
      </c>
      <c r="J73">
        <v>15500</v>
      </c>
      <c r="K73">
        <v>1820</v>
      </c>
      <c r="L73">
        <v>0</v>
      </c>
      <c r="M73">
        <f>invoices[[#This Row],[rent_amount]]+invoices[[#This Row],[electricity_amount]]+invoices[[#This Row],[other_charges]]</f>
        <v>17320</v>
      </c>
      <c r="N73" t="s">
        <v>28</v>
      </c>
      <c r="O73" t="s">
        <v>29</v>
      </c>
      <c r="P73">
        <v>0</v>
      </c>
      <c r="Q73" t="b">
        <v>0</v>
      </c>
      <c r="R73" t="s">
        <v>30</v>
      </c>
      <c r="S73">
        <v>0</v>
      </c>
      <c r="T73">
        <f>invoices[[#This Row],[total_amount]]</f>
        <v>17320</v>
      </c>
      <c r="U73" t="s">
        <v>6495</v>
      </c>
      <c r="V73" t="str">
        <f>INDEX([1]!Table1[tenantname],MATCH(invoices[[#This Row],[allotment_id]],[1]!Table1[TenantAllotmentID],0))</f>
        <v>Karthikesan  (A23-B1)</v>
      </c>
      <c r="W73" t="s">
        <v>15478</v>
      </c>
      <c r="X73" t="s">
        <v>15479</v>
      </c>
      <c r="Y73" s="4">
        <v>46082</v>
      </c>
      <c r="Z73" t="s">
        <v>15807</v>
      </c>
      <c r="AA73">
        <v>15500</v>
      </c>
      <c r="AB73">
        <v>0</v>
      </c>
      <c r="AC73">
        <v>0</v>
      </c>
      <c r="AD73" s="7">
        <f>invoices[[#This Row],[Rent]]+invoices[[#This Row],[Services]]+invoices[[#This Row],[GST]]</f>
        <v>15500</v>
      </c>
      <c r="AE73" s="7">
        <f>invoices[[#This Row],[Total]]-invoices[[#This Row],[rent_amount]]</f>
        <v>0</v>
      </c>
      <c r="AF73">
        <v>2477</v>
      </c>
      <c r="AG73">
        <v>1820</v>
      </c>
      <c r="AH73">
        <f>invoices[[#This Row],[EB Amount]]-invoices[[#This Row],[electricity_amount]]</f>
        <v>0</v>
      </c>
    </row>
    <row r="74" spans="1:34">
      <c r="A74" t="s">
        <v>6540</v>
      </c>
      <c r="B74" t="s">
        <v>22</v>
      </c>
      <c r="C74" t="s">
        <v>3376</v>
      </c>
      <c r="D74" t="s">
        <v>24</v>
      </c>
      <c r="E74" t="s">
        <v>354</v>
      </c>
      <c r="F74" t="s">
        <v>1506</v>
      </c>
      <c r="G74" t="s">
        <v>6541</v>
      </c>
      <c r="H74" s="1">
        <f>DATE(YEAR(invoices[[#This Row],[due_date]]),MONTH(invoices[[#This Row],[due_date]]),1)</f>
        <v>46082</v>
      </c>
      <c r="I74" s="1">
        <v>46088</v>
      </c>
      <c r="J74">
        <v>14500</v>
      </c>
      <c r="K74">
        <v>1288</v>
      </c>
      <c r="L74">
        <v>0</v>
      </c>
      <c r="M74">
        <f>invoices[[#This Row],[rent_amount]]+invoices[[#This Row],[electricity_amount]]+invoices[[#This Row],[other_charges]]</f>
        <v>15788</v>
      </c>
      <c r="N74" t="s">
        <v>28</v>
      </c>
      <c r="O74" t="s">
        <v>706</v>
      </c>
      <c r="P74">
        <v>0</v>
      </c>
      <c r="Q74" t="b">
        <v>0</v>
      </c>
      <c r="R74" t="s">
        <v>30</v>
      </c>
      <c r="S74">
        <v>0</v>
      </c>
      <c r="T74">
        <f>invoices[[#This Row],[total_amount]]</f>
        <v>15788</v>
      </c>
      <c r="U74" t="s">
        <v>3378</v>
      </c>
      <c r="V74" t="str">
        <f>INDEX([1]!Table1[tenantname],MATCH(invoices[[#This Row],[allotment_id]],[1]!Table1[TenantAllotmentID],0))</f>
        <v>Prem CH (B34-C2)</v>
      </c>
      <c r="W74" t="s">
        <v>15042</v>
      </c>
      <c r="X74" t="s">
        <v>15043</v>
      </c>
      <c r="Y74" s="4">
        <v>46082</v>
      </c>
      <c r="Z74" t="s">
        <v>15807</v>
      </c>
      <c r="AA74">
        <v>14500</v>
      </c>
      <c r="AB74">
        <v>0</v>
      </c>
      <c r="AC74">
        <v>0</v>
      </c>
      <c r="AD74" s="7">
        <f>invoices[[#This Row],[Rent]]+invoices[[#This Row],[Services]]+invoices[[#This Row],[GST]]</f>
        <v>14500</v>
      </c>
      <c r="AE74" s="7">
        <f>invoices[[#This Row],[Total]]-invoices[[#This Row],[rent_amount]]</f>
        <v>0</v>
      </c>
      <c r="AF74">
        <v>2503</v>
      </c>
      <c r="AG74">
        <v>1288</v>
      </c>
      <c r="AH74">
        <f>invoices[[#This Row],[EB Amount]]-invoices[[#This Row],[electricity_amount]]</f>
        <v>0</v>
      </c>
    </row>
    <row r="75" spans="1:34">
      <c r="A75" t="s">
        <v>6608</v>
      </c>
      <c r="B75" t="s">
        <v>22</v>
      </c>
      <c r="C75" t="s">
        <v>6609</v>
      </c>
      <c r="D75" t="s">
        <v>24</v>
      </c>
      <c r="E75" t="s">
        <v>349</v>
      </c>
      <c r="F75" t="s">
        <v>1626</v>
      </c>
      <c r="G75" t="s">
        <v>6610</v>
      </c>
      <c r="H75" s="1">
        <f>DATE(YEAR(invoices[[#This Row],[due_date]]),MONTH(invoices[[#This Row],[due_date]]),1)</f>
        <v>46082</v>
      </c>
      <c r="I75" s="1">
        <v>46088</v>
      </c>
      <c r="J75">
        <v>15500</v>
      </c>
      <c r="K75">
        <v>1316</v>
      </c>
      <c r="L75">
        <v>0</v>
      </c>
      <c r="M75">
        <f>invoices[[#This Row],[rent_amount]]+invoices[[#This Row],[electricity_amount]]+invoices[[#This Row],[other_charges]]</f>
        <v>16816</v>
      </c>
      <c r="N75" t="s">
        <v>28</v>
      </c>
      <c r="O75" t="s">
        <v>844</v>
      </c>
      <c r="P75">
        <v>0</v>
      </c>
      <c r="Q75" t="b">
        <v>0</v>
      </c>
      <c r="R75" t="s">
        <v>30</v>
      </c>
      <c r="S75">
        <v>0</v>
      </c>
      <c r="T75">
        <f>invoices[[#This Row],[total_amount]]</f>
        <v>16816</v>
      </c>
      <c r="U75" t="s">
        <v>6611</v>
      </c>
      <c r="V75" t="str">
        <f>INDEX([1]!Table1[tenantname],MATCH(invoices[[#This Row],[allotment_id]],[1]!Table1[TenantAllotmentID],0))</f>
        <v>Savio Sajan moloparambil (B11-B2)</v>
      </c>
      <c r="W75" t="s">
        <v>15492</v>
      </c>
      <c r="X75" t="s">
        <v>15493</v>
      </c>
      <c r="Y75" s="4">
        <v>46082</v>
      </c>
      <c r="Z75" t="s">
        <v>15807</v>
      </c>
      <c r="AA75">
        <v>15500</v>
      </c>
      <c r="AB75">
        <v>0</v>
      </c>
      <c r="AC75">
        <v>0</v>
      </c>
      <c r="AD75" s="7">
        <f>invoices[[#This Row],[Rent]]+invoices[[#This Row],[Services]]+invoices[[#This Row],[GST]]</f>
        <v>15500</v>
      </c>
      <c r="AE75" s="7">
        <f>invoices[[#This Row],[Total]]-invoices[[#This Row],[rent_amount]]</f>
        <v>0</v>
      </c>
      <c r="AF75">
        <v>2535</v>
      </c>
      <c r="AG75">
        <v>1316</v>
      </c>
      <c r="AH75">
        <f>invoices[[#This Row],[EB Amount]]-invoices[[#This Row],[electricity_amount]]</f>
        <v>0</v>
      </c>
    </row>
    <row r="76" spans="1:34">
      <c r="A76" t="s">
        <v>6654</v>
      </c>
      <c r="B76" t="s">
        <v>22</v>
      </c>
      <c r="C76" t="s">
        <v>1224</v>
      </c>
      <c r="D76" t="s">
        <v>24</v>
      </c>
      <c r="E76" t="s">
        <v>201</v>
      </c>
      <c r="F76" t="s">
        <v>1225</v>
      </c>
      <c r="G76" t="s">
        <v>6655</v>
      </c>
      <c r="H76" s="1">
        <f>DATE(YEAR(invoices[[#This Row],[due_date]]),MONTH(invoices[[#This Row],[due_date]]),1)</f>
        <v>46082</v>
      </c>
      <c r="I76" s="1">
        <v>46088</v>
      </c>
      <c r="J76">
        <v>15500</v>
      </c>
      <c r="K76">
        <v>532</v>
      </c>
      <c r="L76">
        <v>0</v>
      </c>
      <c r="M76">
        <f>invoices[[#This Row],[rent_amount]]+invoices[[#This Row],[electricity_amount]]+invoices[[#This Row],[other_charges]]</f>
        <v>16032</v>
      </c>
      <c r="N76" t="s">
        <v>28</v>
      </c>
      <c r="O76" t="s">
        <v>844</v>
      </c>
      <c r="P76">
        <v>0</v>
      </c>
      <c r="Q76" t="b">
        <v>0</v>
      </c>
      <c r="R76" t="s">
        <v>30</v>
      </c>
      <c r="S76">
        <v>0</v>
      </c>
      <c r="T76">
        <f>invoices[[#This Row],[total_amount]]</f>
        <v>16032</v>
      </c>
      <c r="U76" t="s">
        <v>1227</v>
      </c>
      <c r="V76" t="str">
        <f>INDEX([1]!Table1[tenantname],MATCH(invoices[[#This Row],[allotment_id]],[1]!Table1[TenantAllotmentID],0))</f>
        <v>Senthil Kumar (B31-C1)</v>
      </c>
      <c r="W76" t="s">
        <v>14388</v>
      </c>
      <c r="X76" t="s">
        <v>14389</v>
      </c>
      <c r="Y76" s="4">
        <v>46082</v>
      </c>
      <c r="Z76" t="s">
        <v>15807</v>
      </c>
      <c r="AA76">
        <v>15500</v>
      </c>
      <c r="AB76">
        <v>0</v>
      </c>
      <c r="AC76">
        <v>0</v>
      </c>
      <c r="AD76" s="7">
        <f>invoices[[#This Row],[Rent]]+invoices[[#This Row],[Services]]+invoices[[#This Row],[GST]]</f>
        <v>15500</v>
      </c>
      <c r="AE76" s="7">
        <f>invoices[[#This Row],[Total]]-invoices[[#This Row],[rent_amount]]</f>
        <v>0</v>
      </c>
      <c r="AF76">
        <v>2554</v>
      </c>
      <c r="AG76">
        <v>532</v>
      </c>
      <c r="AH76">
        <f>invoices[[#This Row],[EB Amount]]-invoices[[#This Row],[electricity_amount]]</f>
        <v>0</v>
      </c>
    </row>
    <row r="77" spans="1:34">
      <c r="A77" t="s">
        <v>6713</v>
      </c>
      <c r="B77" t="s">
        <v>22</v>
      </c>
      <c r="C77" s="2" t="s">
        <v>1923</v>
      </c>
      <c r="D77" t="s">
        <v>24</v>
      </c>
      <c r="E77" t="s">
        <v>592</v>
      </c>
      <c r="F77" t="s">
        <v>992</v>
      </c>
      <c r="G77" t="s">
        <v>6714</v>
      </c>
      <c r="H77" s="1">
        <f>DATE(YEAR(invoices[[#This Row],[due_date]]),MONTH(invoices[[#This Row],[due_date]]),1)</f>
        <v>46082</v>
      </c>
      <c r="I77" s="1">
        <v>46088</v>
      </c>
      <c r="J77">
        <v>15500</v>
      </c>
      <c r="K77">
        <v>1624</v>
      </c>
      <c r="L77">
        <v>0</v>
      </c>
      <c r="M77">
        <f>invoices[[#This Row],[rent_amount]]+invoices[[#This Row],[electricity_amount]]+invoices[[#This Row],[other_charges]]</f>
        <v>17124</v>
      </c>
      <c r="N77" t="s">
        <v>28</v>
      </c>
      <c r="O77" t="s">
        <v>29</v>
      </c>
      <c r="P77">
        <v>0</v>
      </c>
      <c r="Q77" t="b">
        <v>0</v>
      </c>
      <c r="R77" t="s">
        <v>30</v>
      </c>
      <c r="S77">
        <v>0</v>
      </c>
      <c r="T77">
        <f>invoices[[#This Row],[total_amount]]</f>
        <v>17124</v>
      </c>
      <c r="U77" t="s">
        <v>1925</v>
      </c>
      <c r="V77" t="str">
        <f>INDEX([1]!Table1[tenantname],MATCH(invoices[[#This Row],[allotment_id]],[1]!Table1[TenantAllotmentID],0))</f>
        <v>Dena Dinesh (A44-B2)</v>
      </c>
      <c r="W77" t="s">
        <v>14645</v>
      </c>
      <c r="X77" t="s">
        <v>14646</v>
      </c>
      <c r="Y77" s="4">
        <v>46082</v>
      </c>
      <c r="Z77" t="s">
        <v>15807</v>
      </c>
      <c r="AA77">
        <v>15500</v>
      </c>
      <c r="AB77">
        <v>0</v>
      </c>
      <c r="AC77">
        <v>0</v>
      </c>
      <c r="AD77" s="7">
        <f>invoices[[#This Row],[Rent]]+invoices[[#This Row],[Services]]+invoices[[#This Row],[GST]]</f>
        <v>15500</v>
      </c>
      <c r="AE77" s="7">
        <f>invoices[[#This Row],[Total]]-invoices[[#This Row],[rent_amount]]</f>
        <v>0</v>
      </c>
      <c r="AF77">
        <v>2584</v>
      </c>
      <c r="AG77">
        <v>1624</v>
      </c>
      <c r="AH77">
        <f>invoices[[#This Row],[EB Amount]]-invoices[[#This Row],[electricity_amount]]</f>
        <v>0</v>
      </c>
    </row>
    <row r="78" spans="1:34">
      <c r="A78" t="s">
        <v>6738</v>
      </c>
      <c r="B78" t="s">
        <v>22</v>
      </c>
      <c r="C78" t="s">
        <v>597</v>
      </c>
      <c r="D78" t="s">
        <v>24</v>
      </c>
      <c r="E78" t="s">
        <v>399</v>
      </c>
      <c r="F78" t="s">
        <v>400</v>
      </c>
      <c r="G78" t="s">
        <v>6739</v>
      </c>
      <c r="H78" s="1">
        <f>DATE(YEAR(invoices[[#This Row],[due_date]]),MONTH(invoices[[#This Row],[due_date]]),1)</f>
        <v>46082</v>
      </c>
      <c r="I78" s="1">
        <v>46088</v>
      </c>
      <c r="J78">
        <v>15500</v>
      </c>
      <c r="K78">
        <v>784</v>
      </c>
      <c r="L78">
        <v>0</v>
      </c>
      <c r="M78">
        <f>invoices[[#This Row],[rent_amount]]+invoices[[#This Row],[electricity_amount]]+invoices[[#This Row],[other_charges]]</f>
        <v>16284</v>
      </c>
      <c r="N78" t="s">
        <v>28</v>
      </c>
      <c r="O78" t="s">
        <v>29</v>
      </c>
      <c r="P78">
        <v>0</v>
      </c>
      <c r="Q78" t="b">
        <v>0</v>
      </c>
      <c r="R78" t="s">
        <v>30</v>
      </c>
      <c r="S78">
        <v>0</v>
      </c>
      <c r="T78">
        <f>invoices[[#This Row],[total_amount]]</f>
        <v>16284</v>
      </c>
      <c r="U78" t="s">
        <v>600</v>
      </c>
      <c r="V78" t="str">
        <f>INDEX([1]!Table1[tenantname],MATCH(invoices[[#This Row],[allotment_id]],[1]!Table1[TenantAllotmentID],0))</f>
        <v>Drishti Sudhakar (B22-B2)</v>
      </c>
      <c r="W78" t="s">
        <v>14165</v>
      </c>
      <c r="X78" t="s">
        <v>14166</v>
      </c>
      <c r="Y78" s="4">
        <v>46082</v>
      </c>
      <c r="Z78" t="s">
        <v>15807</v>
      </c>
      <c r="AA78">
        <v>15500</v>
      </c>
      <c r="AB78">
        <v>0</v>
      </c>
      <c r="AC78">
        <v>0</v>
      </c>
      <c r="AD78" s="7">
        <f>invoices[[#This Row],[Rent]]+invoices[[#This Row],[Services]]+invoices[[#This Row],[GST]]</f>
        <v>15500</v>
      </c>
      <c r="AE78" s="7">
        <f>invoices[[#This Row],[Total]]-invoices[[#This Row],[rent_amount]]</f>
        <v>0</v>
      </c>
      <c r="AF78">
        <v>2597</v>
      </c>
      <c r="AG78">
        <v>784</v>
      </c>
      <c r="AH78">
        <f>invoices[[#This Row],[EB Amount]]-invoices[[#This Row],[electricity_amount]]</f>
        <v>0</v>
      </c>
    </row>
    <row r="79" spans="1:34">
      <c r="A79" t="s">
        <v>6820</v>
      </c>
      <c r="B79" t="s">
        <v>22</v>
      </c>
      <c r="C79" t="s">
        <v>2977</v>
      </c>
      <c r="D79" t="s">
        <v>24</v>
      </c>
      <c r="E79" t="s">
        <v>569</v>
      </c>
      <c r="F79" t="s">
        <v>670</v>
      </c>
      <c r="G79" t="s">
        <v>6821</v>
      </c>
      <c r="H79" s="1">
        <f>DATE(YEAR(invoices[[#This Row],[due_date]]),MONTH(invoices[[#This Row],[due_date]]),1)</f>
        <v>46082</v>
      </c>
      <c r="I79" s="1">
        <v>46088</v>
      </c>
      <c r="J79">
        <v>19500</v>
      </c>
      <c r="K79">
        <v>1624</v>
      </c>
      <c r="L79">
        <v>0</v>
      </c>
      <c r="M79">
        <f>invoices[[#This Row],[rent_amount]]+invoices[[#This Row],[electricity_amount]]+invoices[[#This Row],[other_charges]]</f>
        <v>21124</v>
      </c>
      <c r="N79" t="s">
        <v>28</v>
      </c>
      <c r="O79" t="s">
        <v>706</v>
      </c>
      <c r="P79">
        <v>0</v>
      </c>
      <c r="Q79" t="b">
        <v>0</v>
      </c>
      <c r="R79" t="s">
        <v>30</v>
      </c>
      <c r="S79">
        <v>0</v>
      </c>
      <c r="T79">
        <f>invoices[[#This Row],[total_amount]]</f>
        <v>21124</v>
      </c>
      <c r="U79" s="2" t="s">
        <v>2979</v>
      </c>
      <c r="V79" t="str">
        <f>INDEX([1]!Table1[tenantname],MATCH(invoices[[#This Row],[allotment_id]],[1]!Table1[TenantAllotmentID],0))</f>
        <v>Mariana Johnson (C12-A1)</v>
      </c>
      <c r="W79" t="s">
        <v>14939</v>
      </c>
      <c r="X79" t="s">
        <v>14940</v>
      </c>
      <c r="Y79" s="4">
        <v>46082</v>
      </c>
      <c r="Z79" t="s">
        <v>15807</v>
      </c>
      <c r="AA79">
        <v>19500</v>
      </c>
      <c r="AB79">
        <v>0</v>
      </c>
      <c r="AC79">
        <v>0</v>
      </c>
      <c r="AD79" s="7">
        <f>invoices[[#This Row],[Rent]]+invoices[[#This Row],[Services]]+invoices[[#This Row],[GST]]</f>
        <v>19500</v>
      </c>
      <c r="AE79" s="7">
        <f>invoices[[#This Row],[Total]]-invoices[[#This Row],[rent_amount]]</f>
        <v>0</v>
      </c>
      <c r="AF79">
        <v>2640</v>
      </c>
      <c r="AG79">
        <v>1624</v>
      </c>
      <c r="AH79">
        <f>invoices[[#This Row],[EB Amount]]-invoices[[#This Row],[electricity_amount]]</f>
        <v>0</v>
      </c>
    </row>
    <row r="80" spans="1:34">
      <c r="A80" t="s">
        <v>6830</v>
      </c>
      <c r="B80" t="s">
        <v>22</v>
      </c>
      <c r="C80" t="s">
        <v>2076</v>
      </c>
      <c r="D80" t="s">
        <v>24</v>
      </c>
      <c r="E80" t="s">
        <v>569</v>
      </c>
      <c r="F80" t="s">
        <v>2077</v>
      </c>
      <c r="G80" t="s">
        <v>6831</v>
      </c>
      <c r="H80" s="1">
        <f>DATE(YEAR(invoices[[#This Row],[due_date]]),MONTH(invoices[[#This Row],[due_date]]),1)</f>
        <v>46082</v>
      </c>
      <c r="I80" s="1">
        <v>46088</v>
      </c>
      <c r="J80">
        <v>29000</v>
      </c>
      <c r="K80">
        <v>1624</v>
      </c>
      <c r="L80">
        <v>0</v>
      </c>
      <c r="M80">
        <f>invoices[[#This Row],[rent_amount]]+invoices[[#This Row],[electricity_amount]]+invoices[[#This Row],[other_charges]]</f>
        <v>30624</v>
      </c>
      <c r="N80" t="s">
        <v>28</v>
      </c>
      <c r="O80" t="s">
        <v>844</v>
      </c>
      <c r="P80">
        <v>0</v>
      </c>
      <c r="Q80" t="b">
        <v>0</v>
      </c>
      <c r="R80" t="s">
        <v>30</v>
      </c>
      <c r="S80">
        <v>0</v>
      </c>
      <c r="T80">
        <f>invoices[[#This Row],[total_amount]]</f>
        <v>30624</v>
      </c>
      <c r="U80" t="s">
        <v>2079</v>
      </c>
      <c r="V80" t="str">
        <f>INDEX([1]!Table1[tenantname],MATCH(invoices[[#This Row],[allotment_id]],[1]!Table1[TenantAllotmentID],0))</f>
        <v>Sathya Priya Balasegaran (C12-B2)</v>
      </c>
      <c r="W80" t="s">
        <v>14700</v>
      </c>
      <c r="X80" t="s">
        <v>14701</v>
      </c>
      <c r="Y80" s="4">
        <v>46082</v>
      </c>
      <c r="Z80" t="s">
        <v>15807</v>
      </c>
      <c r="AA80">
        <v>29000</v>
      </c>
      <c r="AB80">
        <v>0</v>
      </c>
      <c r="AC80">
        <v>0</v>
      </c>
      <c r="AD80" s="7">
        <f>invoices[[#This Row],[Rent]]+invoices[[#This Row],[Services]]+invoices[[#This Row],[GST]]</f>
        <v>29000</v>
      </c>
      <c r="AE80" s="7">
        <f>invoices[[#This Row],[Total]]-invoices[[#This Row],[rent_amount]]</f>
        <v>0</v>
      </c>
      <c r="AF80">
        <v>2646</v>
      </c>
      <c r="AG80">
        <v>1624</v>
      </c>
      <c r="AH80">
        <f>invoices[[#This Row],[EB Amount]]-invoices[[#This Row],[electricity_amount]]</f>
        <v>0</v>
      </c>
    </row>
    <row r="81" spans="1:34">
      <c r="A81" t="s">
        <v>7082</v>
      </c>
      <c r="B81" t="s">
        <v>22</v>
      </c>
      <c r="C81" t="s">
        <v>2583</v>
      </c>
      <c r="D81" t="s">
        <v>24</v>
      </c>
      <c r="E81" t="s">
        <v>96</v>
      </c>
      <c r="F81" t="s">
        <v>1426</v>
      </c>
      <c r="G81" t="s">
        <v>7083</v>
      </c>
      <c r="H81" s="1">
        <f>DATE(YEAR(invoices[[#This Row],[due_date]]),MONTH(invoices[[#This Row],[due_date]]),1)</f>
        <v>46082</v>
      </c>
      <c r="I81" s="1">
        <v>46088</v>
      </c>
      <c r="J81">
        <v>15500</v>
      </c>
      <c r="K81">
        <v>860</v>
      </c>
      <c r="L81">
        <v>0</v>
      </c>
      <c r="M81">
        <f>invoices[[#This Row],[rent_amount]]+invoices[[#This Row],[electricity_amount]]+invoices[[#This Row],[other_charges]]</f>
        <v>16360</v>
      </c>
      <c r="N81" t="s">
        <v>28</v>
      </c>
      <c r="O81" t="s">
        <v>706</v>
      </c>
      <c r="P81">
        <v>0</v>
      </c>
      <c r="Q81" t="b">
        <v>0</v>
      </c>
      <c r="R81" t="s">
        <v>30</v>
      </c>
      <c r="S81">
        <v>0</v>
      </c>
      <c r="T81">
        <f>invoices[[#This Row],[total_amount]]</f>
        <v>16360</v>
      </c>
      <c r="U81" t="s">
        <v>2585</v>
      </c>
      <c r="V81" t="str">
        <f>INDEX([1]!Table1[tenantname],MATCH(invoices[[#This Row],[allotment_id]],[1]!Table1[TenantAllotmentID],0))</f>
        <v>Nikhil Gupta (B33-B1)</v>
      </c>
      <c r="W81" t="s">
        <v>14843</v>
      </c>
      <c r="X81" t="s">
        <v>14844</v>
      </c>
      <c r="Y81" s="4">
        <v>46082</v>
      </c>
      <c r="Z81" t="s">
        <v>15807</v>
      </c>
      <c r="AA81">
        <v>15500</v>
      </c>
      <c r="AB81">
        <v>0</v>
      </c>
      <c r="AC81">
        <v>0</v>
      </c>
      <c r="AD81" s="7">
        <f>invoices[[#This Row],[Rent]]+invoices[[#This Row],[Services]]+invoices[[#This Row],[GST]]</f>
        <v>15500</v>
      </c>
      <c r="AE81" s="7">
        <f>invoices[[#This Row],[Total]]-invoices[[#This Row],[rent_amount]]</f>
        <v>0</v>
      </c>
      <c r="AF81">
        <v>2777</v>
      </c>
      <c r="AG81">
        <v>860</v>
      </c>
      <c r="AH81">
        <f>invoices[[#This Row],[EB Amount]]-invoices[[#This Row],[electricity_amount]]</f>
        <v>0</v>
      </c>
    </row>
    <row r="82" spans="1:34">
      <c r="A82" t="s">
        <v>7150</v>
      </c>
      <c r="B82" t="s">
        <v>22</v>
      </c>
      <c r="C82" t="s">
        <v>7151</v>
      </c>
      <c r="D82" t="s">
        <v>24</v>
      </c>
      <c r="E82" t="s">
        <v>254</v>
      </c>
      <c r="F82" t="s">
        <v>255</v>
      </c>
      <c r="G82" t="s">
        <v>7152</v>
      </c>
      <c r="H82" s="1">
        <f>DATE(YEAR(invoices[[#This Row],[due_date]]),MONTH(invoices[[#This Row],[due_date]]),1)</f>
        <v>46082</v>
      </c>
      <c r="I82" s="1">
        <v>46088</v>
      </c>
      <c r="J82">
        <v>19500</v>
      </c>
      <c r="K82">
        <v>1876</v>
      </c>
      <c r="L82">
        <v>0</v>
      </c>
      <c r="M82">
        <f>invoices[[#This Row],[rent_amount]]+invoices[[#This Row],[electricity_amount]]+invoices[[#This Row],[other_charges]]</f>
        <v>21376</v>
      </c>
      <c r="N82" t="s">
        <v>28</v>
      </c>
      <c r="O82" t="s">
        <v>1247</v>
      </c>
      <c r="P82">
        <v>0</v>
      </c>
      <c r="Q82" t="b">
        <v>0</v>
      </c>
      <c r="R82" t="s">
        <v>30</v>
      </c>
      <c r="S82">
        <v>0</v>
      </c>
      <c r="T82">
        <f>invoices[[#This Row],[total_amount]]</f>
        <v>21376</v>
      </c>
      <c r="U82" t="s">
        <v>7153</v>
      </c>
      <c r="V82" t="str">
        <f>INDEX([1]!Table1[tenantname],MATCH(invoices[[#This Row],[allotment_id]],[1]!Table1[TenantAllotmentID],0))</f>
        <v>Ankitha Shanbhag (C42-A1)</v>
      </c>
      <c r="W82" t="s">
        <v>15536</v>
      </c>
      <c r="X82" t="s">
        <v>15537</v>
      </c>
      <c r="Y82" s="4">
        <v>46082</v>
      </c>
      <c r="Z82" t="s">
        <v>15807</v>
      </c>
      <c r="AA82">
        <v>19500</v>
      </c>
      <c r="AB82">
        <v>0</v>
      </c>
      <c r="AC82">
        <v>0</v>
      </c>
      <c r="AD82" s="7">
        <f>invoices[[#This Row],[Rent]]+invoices[[#This Row],[Services]]+invoices[[#This Row],[GST]]</f>
        <v>19500</v>
      </c>
      <c r="AE82" s="7">
        <f>invoices[[#This Row],[Total]]-invoices[[#This Row],[rent_amount]]</f>
        <v>0</v>
      </c>
      <c r="AF82">
        <v>2809</v>
      </c>
      <c r="AG82">
        <v>1876</v>
      </c>
      <c r="AH82">
        <f>invoices[[#This Row],[EB Amount]]-invoices[[#This Row],[electricity_amount]]</f>
        <v>0</v>
      </c>
    </row>
    <row r="83" spans="1:34">
      <c r="A83" t="s">
        <v>7217</v>
      </c>
      <c r="B83" t="s">
        <v>22</v>
      </c>
      <c r="C83" t="s">
        <v>1202</v>
      </c>
      <c r="D83" t="s">
        <v>24</v>
      </c>
      <c r="E83" t="s">
        <v>167</v>
      </c>
      <c r="F83" t="s">
        <v>1203</v>
      </c>
      <c r="G83" t="s">
        <v>7218</v>
      </c>
      <c r="H83" s="1">
        <f>DATE(YEAR(invoices[[#This Row],[due_date]]),MONTH(invoices[[#This Row],[due_date]]),1)</f>
        <v>46082</v>
      </c>
      <c r="I83" s="1">
        <v>46088</v>
      </c>
      <c r="J83">
        <v>15500</v>
      </c>
      <c r="K83">
        <v>2016</v>
      </c>
      <c r="L83">
        <v>0</v>
      </c>
      <c r="M83">
        <f>invoices[[#This Row],[rent_amount]]+invoices[[#This Row],[electricity_amount]]+invoices[[#This Row],[other_charges]]</f>
        <v>17516</v>
      </c>
      <c r="N83" t="s">
        <v>28</v>
      </c>
      <c r="O83" t="s">
        <v>844</v>
      </c>
      <c r="P83">
        <v>0</v>
      </c>
      <c r="Q83" t="b">
        <v>0</v>
      </c>
      <c r="R83" t="s">
        <v>30</v>
      </c>
      <c r="S83">
        <v>0</v>
      </c>
      <c r="T83">
        <f>invoices[[#This Row],[total_amount]]</f>
        <v>17516</v>
      </c>
      <c r="U83" t="s">
        <v>1205</v>
      </c>
      <c r="V83" t="str">
        <f>INDEX([1]!Table1[tenantname],MATCH(invoices[[#This Row],[allotment_id]],[1]!Table1[TenantAllotmentID],0))</f>
        <v>Surya Nikhil Mallampalli (B42-B1)</v>
      </c>
      <c r="W83" t="s">
        <v>14380</v>
      </c>
      <c r="X83" t="s">
        <v>14381</v>
      </c>
      <c r="Y83" s="4">
        <v>46082</v>
      </c>
      <c r="Z83" t="s">
        <v>15807</v>
      </c>
      <c r="AA83">
        <v>15500</v>
      </c>
      <c r="AB83">
        <v>0</v>
      </c>
      <c r="AC83">
        <v>0</v>
      </c>
      <c r="AD83" s="7">
        <f>invoices[[#This Row],[Rent]]+invoices[[#This Row],[Services]]+invoices[[#This Row],[GST]]</f>
        <v>15500</v>
      </c>
      <c r="AE83" s="7">
        <f>invoices[[#This Row],[Total]]-invoices[[#This Row],[rent_amount]]</f>
        <v>0</v>
      </c>
      <c r="AF83">
        <v>2841</v>
      </c>
      <c r="AG83">
        <v>2016</v>
      </c>
      <c r="AH83">
        <f>invoices[[#This Row],[EB Amount]]-invoices[[#This Row],[electricity_amount]]</f>
        <v>0</v>
      </c>
    </row>
    <row r="84" spans="1:34">
      <c r="A84" t="s">
        <v>7289</v>
      </c>
      <c r="B84" t="s">
        <v>22</v>
      </c>
      <c r="C84" t="s">
        <v>125</v>
      </c>
      <c r="D84" t="s">
        <v>24</v>
      </c>
      <c r="E84" t="s">
        <v>88</v>
      </c>
      <c r="F84" t="s">
        <v>126</v>
      </c>
      <c r="G84" t="s">
        <v>7290</v>
      </c>
      <c r="H84" s="1">
        <f>DATE(YEAR(invoices[[#This Row],[due_date]]),MONTH(invoices[[#This Row],[due_date]]),1)</f>
        <v>46082</v>
      </c>
      <c r="I84" s="1">
        <v>46088</v>
      </c>
      <c r="J84">
        <v>14500</v>
      </c>
      <c r="K84">
        <v>1204</v>
      </c>
      <c r="L84">
        <v>0</v>
      </c>
      <c r="M84">
        <f>invoices[[#This Row],[rent_amount]]+invoices[[#This Row],[electricity_amount]]+invoices[[#This Row],[other_charges]]</f>
        <v>15704</v>
      </c>
      <c r="N84" t="s">
        <v>28</v>
      </c>
      <c r="O84" t="s">
        <v>706</v>
      </c>
      <c r="P84">
        <v>0</v>
      </c>
      <c r="Q84" t="b">
        <v>0</v>
      </c>
      <c r="R84" t="s">
        <v>30</v>
      </c>
      <c r="S84">
        <v>0</v>
      </c>
      <c r="T84">
        <f>invoices[[#This Row],[total_amount]]</f>
        <v>15704</v>
      </c>
      <c r="U84" t="s">
        <v>130</v>
      </c>
      <c r="V84" t="str">
        <f>INDEX([1]!Table1[tenantname],MATCH(invoices[[#This Row],[allotment_id]],[1]!Table1[TenantAllotmentID],0))</f>
        <v>Martin Rodgers (B13-C2)</v>
      </c>
      <c r="W84" t="s">
        <v>14010</v>
      </c>
      <c r="X84" t="s">
        <v>14011</v>
      </c>
      <c r="Y84" s="4">
        <v>46082</v>
      </c>
      <c r="Z84" t="s">
        <v>15807</v>
      </c>
      <c r="AA84">
        <v>14500</v>
      </c>
      <c r="AB84">
        <v>0</v>
      </c>
      <c r="AC84">
        <v>0</v>
      </c>
      <c r="AD84" s="7">
        <f>invoices[[#This Row],[Rent]]+invoices[[#This Row],[Services]]+invoices[[#This Row],[GST]]</f>
        <v>14500</v>
      </c>
      <c r="AE84" s="7">
        <f>invoices[[#This Row],[Total]]-invoices[[#This Row],[rent_amount]]</f>
        <v>0</v>
      </c>
      <c r="AF84">
        <v>2876</v>
      </c>
      <c r="AG84">
        <v>1204</v>
      </c>
      <c r="AH84">
        <f>invoices[[#This Row],[EB Amount]]-invoices[[#This Row],[electricity_amount]]</f>
        <v>0</v>
      </c>
    </row>
    <row r="85" spans="1:34">
      <c r="A85" t="s">
        <v>7343</v>
      </c>
      <c r="B85" t="s">
        <v>22</v>
      </c>
      <c r="C85" t="s">
        <v>2061</v>
      </c>
      <c r="D85" t="s">
        <v>24</v>
      </c>
      <c r="E85" t="s">
        <v>354</v>
      </c>
      <c r="F85" t="s">
        <v>431</v>
      </c>
      <c r="G85" t="s">
        <v>7344</v>
      </c>
      <c r="H85" s="1">
        <f>DATE(YEAR(invoices[[#This Row],[due_date]]),MONTH(invoices[[#This Row],[due_date]]),1)</f>
        <v>46082</v>
      </c>
      <c r="I85" s="1">
        <v>46088</v>
      </c>
      <c r="J85">
        <v>18000</v>
      </c>
      <c r="K85">
        <v>1288</v>
      </c>
      <c r="L85">
        <v>0</v>
      </c>
      <c r="M85">
        <f>invoices[[#This Row],[rent_amount]]+invoices[[#This Row],[electricity_amount]]+invoices[[#This Row],[other_charges]]</f>
        <v>19288</v>
      </c>
      <c r="N85" t="s">
        <v>28</v>
      </c>
      <c r="O85" t="s">
        <v>29</v>
      </c>
      <c r="P85">
        <v>0</v>
      </c>
      <c r="Q85" t="b">
        <v>0</v>
      </c>
      <c r="R85" t="s">
        <v>30</v>
      </c>
      <c r="S85">
        <v>0</v>
      </c>
      <c r="T85">
        <f>invoices[[#This Row],[total_amount]]</f>
        <v>19288</v>
      </c>
      <c r="U85" t="s">
        <v>6955</v>
      </c>
      <c r="V85" t="str">
        <f>INDEX([1]!Table1[tenantname],MATCH(invoices[[#This Row],[allotment_id]],[1]!Table1[TenantAllotmentID],0))</f>
        <v>Aditya Das (B34-A1)</v>
      </c>
      <c r="W85" t="s">
        <v>14694</v>
      </c>
      <c r="X85" t="s">
        <v>15517</v>
      </c>
      <c r="Y85" s="4">
        <v>46082</v>
      </c>
      <c r="Z85" t="s">
        <v>15807</v>
      </c>
      <c r="AA85">
        <v>18000</v>
      </c>
      <c r="AB85">
        <v>0</v>
      </c>
      <c r="AC85">
        <v>0</v>
      </c>
      <c r="AD85" s="7">
        <f>invoices[[#This Row],[Rent]]+invoices[[#This Row],[Services]]+invoices[[#This Row],[GST]]</f>
        <v>18000</v>
      </c>
      <c r="AE85" s="7">
        <f>invoices[[#This Row],[Total]]-invoices[[#This Row],[rent_amount]]</f>
        <v>0</v>
      </c>
      <c r="AF85">
        <v>2904</v>
      </c>
      <c r="AG85">
        <v>1288</v>
      </c>
      <c r="AH85">
        <f>invoices[[#This Row],[EB Amount]]-invoices[[#This Row],[electricity_amount]]</f>
        <v>0</v>
      </c>
    </row>
    <row r="86" spans="1:34">
      <c r="A86" t="s">
        <v>7415</v>
      </c>
      <c r="B86" t="s">
        <v>22</v>
      </c>
      <c r="C86" t="s">
        <v>4445</v>
      </c>
      <c r="D86" t="s">
        <v>24</v>
      </c>
      <c r="E86" t="s">
        <v>218</v>
      </c>
      <c r="F86" t="s">
        <v>219</v>
      </c>
      <c r="G86" t="s">
        <v>7416</v>
      </c>
      <c r="H86" s="1">
        <f>DATE(YEAR(invoices[[#This Row],[due_date]]),MONTH(invoices[[#This Row],[due_date]]),1)</f>
        <v>46082</v>
      </c>
      <c r="I86" s="1">
        <v>46088</v>
      </c>
      <c r="J86">
        <v>15500</v>
      </c>
      <c r="K86">
        <v>840</v>
      </c>
      <c r="L86">
        <v>2250</v>
      </c>
      <c r="M86">
        <f>invoices[[#This Row],[rent_amount]]+invoices[[#This Row],[electricity_amount]]+invoices[[#This Row],[other_charges]]</f>
        <v>18590</v>
      </c>
      <c r="N86" t="s">
        <v>28</v>
      </c>
      <c r="O86" t="s">
        <v>1247</v>
      </c>
      <c r="P86">
        <v>0</v>
      </c>
      <c r="Q86" t="b">
        <v>0</v>
      </c>
      <c r="R86" t="s">
        <v>30</v>
      </c>
      <c r="S86">
        <v>0</v>
      </c>
      <c r="T86">
        <f>invoices[[#This Row],[total_amount]]</f>
        <v>18590</v>
      </c>
      <c r="U86" t="s">
        <v>4447</v>
      </c>
      <c r="V86" t="str">
        <f>INDEX([1]!Table1[tenantname],MATCH(invoices[[#This Row],[allotment_id]],[1]!Table1[TenantAllotmentID],0))</f>
        <v>Angel V  (A12-B1)</v>
      </c>
      <c r="W86" t="s">
        <v>15235</v>
      </c>
      <c r="X86" t="s">
        <v>15236</v>
      </c>
      <c r="Y86" s="4">
        <v>46082</v>
      </c>
      <c r="Z86" t="s">
        <v>15807</v>
      </c>
      <c r="AA86">
        <v>15500</v>
      </c>
      <c r="AB86">
        <v>0</v>
      </c>
      <c r="AC86">
        <v>0</v>
      </c>
      <c r="AD86" s="7">
        <f>invoices[[#This Row],[Rent]]+invoices[[#This Row],[Services]]+invoices[[#This Row],[GST]]</f>
        <v>15500</v>
      </c>
      <c r="AE86" s="7">
        <f>invoices[[#This Row],[Total]]-invoices[[#This Row],[rent_amount]]</f>
        <v>0</v>
      </c>
      <c r="AF86">
        <v>2939</v>
      </c>
      <c r="AG86">
        <v>840</v>
      </c>
      <c r="AH86">
        <f>invoices[[#This Row],[EB Amount]]-invoices[[#This Row],[electricity_amount]]</f>
        <v>0</v>
      </c>
    </row>
    <row r="87" spans="1:34">
      <c r="A87" t="s">
        <v>7447</v>
      </c>
      <c r="B87" t="s">
        <v>22</v>
      </c>
      <c r="C87" t="s">
        <v>484</v>
      </c>
      <c r="D87" t="s">
        <v>24</v>
      </c>
      <c r="E87" t="s">
        <v>50</v>
      </c>
      <c r="F87" t="s">
        <v>485</v>
      </c>
      <c r="G87" t="s">
        <v>7448</v>
      </c>
      <c r="H87" s="1">
        <f>DATE(YEAR(invoices[[#This Row],[due_date]]),MONTH(invoices[[#This Row],[due_date]]),1)</f>
        <v>46082</v>
      </c>
      <c r="I87" s="1">
        <v>46088</v>
      </c>
      <c r="J87">
        <v>15500</v>
      </c>
      <c r="K87">
        <v>1568</v>
      </c>
      <c r="L87">
        <v>0</v>
      </c>
      <c r="M87">
        <f>invoices[[#This Row],[rent_amount]]+invoices[[#This Row],[electricity_amount]]+invoices[[#This Row],[other_charges]]</f>
        <v>17068</v>
      </c>
      <c r="N87" t="s">
        <v>28</v>
      </c>
      <c r="O87" t="s">
        <v>844</v>
      </c>
      <c r="P87">
        <v>0</v>
      </c>
      <c r="Q87" t="b">
        <v>0</v>
      </c>
      <c r="R87" t="s">
        <v>30</v>
      </c>
      <c r="S87">
        <v>0</v>
      </c>
      <c r="T87">
        <f>invoices[[#This Row],[total_amount]]</f>
        <v>17068</v>
      </c>
      <c r="U87" t="s">
        <v>488</v>
      </c>
      <c r="V87" t="str">
        <f>INDEX([1]!Table1[tenantname],MATCH(invoices[[#This Row],[allotment_id]],[1]!Table1[TenantAllotmentID],0))</f>
        <v>Yaduraj P (B32-B2)</v>
      </c>
      <c r="W87" t="s">
        <v>14126</v>
      </c>
      <c r="X87" t="s">
        <v>14127</v>
      </c>
      <c r="Y87" s="4">
        <v>46082</v>
      </c>
      <c r="Z87" t="s">
        <v>15807</v>
      </c>
      <c r="AA87">
        <v>15500</v>
      </c>
      <c r="AB87">
        <v>0</v>
      </c>
      <c r="AC87">
        <v>0</v>
      </c>
      <c r="AD87" s="7">
        <f>invoices[[#This Row],[Rent]]+invoices[[#This Row],[Services]]+invoices[[#This Row],[GST]]</f>
        <v>15500</v>
      </c>
      <c r="AE87" s="7">
        <f>invoices[[#This Row],[Total]]-invoices[[#This Row],[rent_amount]]</f>
        <v>0</v>
      </c>
      <c r="AF87">
        <v>2955</v>
      </c>
      <c r="AG87">
        <v>1568</v>
      </c>
      <c r="AH87">
        <f>invoices[[#This Row],[EB Amount]]-invoices[[#This Row],[electricity_amount]]</f>
        <v>0</v>
      </c>
    </row>
    <row r="88" spans="1:34">
      <c r="A88" t="s">
        <v>7725</v>
      </c>
      <c r="B88" t="s">
        <v>22</v>
      </c>
      <c r="C88" t="s">
        <v>1927</v>
      </c>
      <c r="D88" t="s">
        <v>24</v>
      </c>
      <c r="E88" t="s">
        <v>155</v>
      </c>
      <c r="F88" t="s">
        <v>1928</v>
      </c>
      <c r="G88" t="s">
        <v>7726</v>
      </c>
      <c r="H88" s="1">
        <f>DATE(YEAR(invoices[[#This Row],[due_date]]),MONTH(invoices[[#This Row],[due_date]]),1)</f>
        <v>46082</v>
      </c>
      <c r="I88" s="1">
        <v>46088</v>
      </c>
      <c r="J88">
        <v>15500</v>
      </c>
      <c r="K88">
        <v>1456</v>
      </c>
      <c r="L88">
        <v>0</v>
      </c>
      <c r="M88">
        <f>invoices[[#This Row],[rent_amount]]+invoices[[#This Row],[electricity_amount]]+invoices[[#This Row],[other_charges]]</f>
        <v>16956</v>
      </c>
      <c r="N88" t="s">
        <v>28</v>
      </c>
      <c r="O88" t="s">
        <v>706</v>
      </c>
      <c r="P88">
        <v>0</v>
      </c>
      <c r="Q88" t="b">
        <v>0</v>
      </c>
      <c r="R88" t="s">
        <v>30</v>
      </c>
      <c r="S88">
        <v>0</v>
      </c>
      <c r="T88">
        <f>invoices[[#This Row],[total_amount]]</f>
        <v>16956</v>
      </c>
      <c r="U88" t="s">
        <v>1930</v>
      </c>
      <c r="V88" t="str">
        <f>INDEX([1]!Table1[tenantname],MATCH(invoices[[#This Row],[allotment_id]],[1]!Table1[TenantAllotmentID],0))</f>
        <v>Parth Agarwal (C44-B1)</v>
      </c>
      <c r="W88" t="s">
        <v>14647</v>
      </c>
      <c r="X88" t="s">
        <v>14648</v>
      </c>
      <c r="Y88" s="4">
        <v>46082</v>
      </c>
      <c r="Z88" t="s">
        <v>15807</v>
      </c>
      <c r="AA88">
        <v>15500</v>
      </c>
      <c r="AB88">
        <v>0</v>
      </c>
      <c r="AC88">
        <v>0</v>
      </c>
      <c r="AD88" s="7">
        <f>invoices[[#This Row],[Rent]]+invoices[[#This Row],[Services]]+invoices[[#This Row],[GST]]</f>
        <v>15500</v>
      </c>
      <c r="AE88" s="7">
        <f>invoices[[#This Row],[Total]]-invoices[[#This Row],[rent_amount]]</f>
        <v>0</v>
      </c>
      <c r="AF88">
        <v>3097</v>
      </c>
      <c r="AG88">
        <v>1456</v>
      </c>
      <c r="AH88">
        <f>invoices[[#This Row],[EB Amount]]-invoices[[#This Row],[electricity_amount]]</f>
        <v>0</v>
      </c>
    </row>
    <row r="89" spans="1:34">
      <c r="A89" s="2" t="s">
        <v>7735</v>
      </c>
      <c r="B89" t="s">
        <v>22</v>
      </c>
      <c r="C89" t="s">
        <v>2657</v>
      </c>
      <c r="D89" t="s">
        <v>24</v>
      </c>
      <c r="E89" t="s">
        <v>247</v>
      </c>
      <c r="F89" t="s">
        <v>2658</v>
      </c>
      <c r="G89" t="s">
        <v>7736</v>
      </c>
      <c r="H89" s="1">
        <f>DATE(YEAR(invoices[[#This Row],[due_date]]),MONTH(invoices[[#This Row],[due_date]]),1)</f>
        <v>46082</v>
      </c>
      <c r="I89" s="1">
        <v>46088</v>
      </c>
      <c r="J89">
        <v>14500</v>
      </c>
      <c r="K89">
        <v>1624</v>
      </c>
      <c r="L89">
        <v>0</v>
      </c>
      <c r="M89">
        <f>invoices[[#This Row],[rent_amount]]+invoices[[#This Row],[electricity_amount]]+invoices[[#This Row],[other_charges]]</f>
        <v>16124</v>
      </c>
      <c r="N89" t="s">
        <v>28</v>
      </c>
      <c r="O89" t="s">
        <v>1247</v>
      </c>
      <c r="P89">
        <v>0</v>
      </c>
      <c r="Q89" t="b">
        <v>0</v>
      </c>
      <c r="R89" t="s">
        <v>30</v>
      </c>
      <c r="S89">
        <v>0</v>
      </c>
      <c r="T89">
        <f>invoices[[#This Row],[total_amount]]</f>
        <v>16124</v>
      </c>
      <c r="U89" t="s">
        <v>2660</v>
      </c>
      <c r="V89" t="str">
        <f>INDEX([1]!Table1[tenantname],MATCH(invoices[[#This Row],[allotment_id]],[1]!Table1[TenantAllotmentID],0))</f>
        <v>Aachman Arora (C11-C2)</v>
      </c>
      <c r="W89" t="s">
        <v>14862</v>
      </c>
      <c r="X89" t="s">
        <v>14863</v>
      </c>
      <c r="Y89" s="4">
        <v>46082</v>
      </c>
      <c r="Z89" t="s">
        <v>15807</v>
      </c>
      <c r="AA89">
        <v>14500</v>
      </c>
      <c r="AB89">
        <v>0</v>
      </c>
      <c r="AC89">
        <v>0</v>
      </c>
      <c r="AD89" s="7">
        <f>invoices[[#This Row],[Rent]]+invoices[[#This Row],[Services]]+invoices[[#This Row],[GST]]</f>
        <v>14500</v>
      </c>
      <c r="AE89" s="7">
        <f>invoices[[#This Row],[Total]]-invoices[[#This Row],[rent_amount]]</f>
        <v>0</v>
      </c>
      <c r="AF89">
        <v>3102</v>
      </c>
      <c r="AG89">
        <v>1624</v>
      </c>
      <c r="AH89">
        <f>invoices[[#This Row],[EB Amount]]-invoices[[#This Row],[electricity_amount]]</f>
        <v>0</v>
      </c>
    </row>
    <row r="90" spans="1:34">
      <c r="A90" t="s">
        <v>7737</v>
      </c>
      <c r="B90" t="s">
        <v>22</v>
      </c>
      <c r="C90" t="s">
        <v>1165</v>
      </c>
      <c r="D90" t="s">
        <v>24</v>
      </c>
      <c r="E90" t="s">
        <v>140</v>
      </c>
      <c r="F90" t="s">
        <v>1166</v>
      </c>
      <c r="G90" t="s">
        <v>7738</v>
      </c>
      <c r="H90" s="1">
        <f>DATE(YEAR(invoices[[#This Row],[due_date]]),MONTH(invoices[[#This Row],[due_date]]),1)</f>
        <v>46082</v>
      </c>
      <c r="I90" s="1">
        <v>46088</v>
      </c>
      <c r="J90">
        <v>13500</v>
      </c>
      <c r="K90">
        <v>952</v>
      </c>
      <c r="L90">
        <v>0</v>
      </c>
      <c r="M90">
        <f>invoices[[#This Row],[rent_amount]]+invoices[[#This Row],[electricity_amount]]+invoices[[#This Row],[other_charges]]</f>
        <v>14452</v>
      </c>
      <c r="N90" t="s">
        <v>28</v>
      </c>
      <c r="O90" t="s">
        <v>1247</v>
      </c>
      <c r="P90">
        <v>0</v>
      </c>
      <c r="Q90" t="b">
        <v>0</v>
      </c>
      <c r="R90" t="s">
        <v>30</v>
      </c>
      <c r="S90">
        <v>0</v>
      </c>
      <c r="T90">
        <f>invoices[[#This Row],[total_amount]]</f>
        <v>14452</v>
      </c>
      <c r="U90" t="s">
        <v>1168</v>
      </c>
      <c r="V90" t="str">
        <f>INDEX([1]!Table1[tenantname],MATCH(invoices[[#This Row],[allotment_id]],[1]!Table1[TenantAllotmentID],0))</f>
        <v>akshay verma (A41-B3)</v>
      </c>
      <c r="W90" t="s">
        <v>14367</v>
      </c>
      <c r="X90" t="s">
        <v>14368</v>
      </c>
      <c r="Y90" s="4">
        <v>46082</v>
      </c>
      <c r="Z90" t="s">
        <v>15807</v>
      </c>
      <c r="AA90">
        <v>13500</v>
      </c>
      <c r="AB90">
        <v>0</v>
      </c>
      <c r="AC90">
        <v>0</v>
      </c>
      <c r="AD90" s="7">
        <f>invoices[[#This Row],[Rent]]+invoices[[#This Row],[Services]]+invoices[[#This Row],[GST]]</f>
        <v>13500</v>
      </c>
      <c r="AE90" s="7">
        <f>invoices[[#This Row],[Total]]-invoices[[#This Row],[rent_amount]]</f>
        <v>0</v>
      </c>
      <c r="AF90">
        <v>3103</v>
      </c>
      <c r="AG90">
        <v>952</v>
      </c>
      <c r="AH90">
        <f>invoices[[#This Row],[EB Amount]]-invoices[[#This Row],[electricity_amount]]</f>
        <v>0</v>
      </c>
    </row>
    <row r="91" spans="1:34">
      <c r="A91" t="s">
        <v>7830</v>
      </c>
      <c r="B91" t="s">
        <v>22</v>
      </c>
      <c r="C91" t="s">
        <v>4381</v>
      </c>
      <c r="D91" t="s">
        <v>24</v>
      </c>
      <c r="E91" t="s">
        <v>519</v>
      </c>
      <c r="F91" t="s">
        <v>984</v>
      </c>
      <c r="G91" t="s">
        <v>7831</v>
      </c>
      <c r="H91" s="1">
        <f>DATE(YEAR(invoices[[#This Row],[due_date]]),MONTH(invoices[[#This Row],[due_date]]),1)</f>
        <v>46082</v>
      </c>
      <c r="I91" s="1">
        <v>46088</v>
      </c>
      <c r="J91">
        <v>15500</v>
      </c>
      <c r="K91">
        <v>2324</v>
      </c>
      <c r="L91">
        <v>0</v>
      </c>
      <c r="M91">
        <f>invoices[[#This Row],[rent_amount]]+invoices[[#This Row],[electricity_amount]]+invoices[[#This Row],[other_charges]]</f>
        <v>17824</v>
      </c>
      <c r="N91" t="s">
        <v>28</v>
      </c>
      <c r="O91" t="s">
        <v>706</v>
      </c>
      <c r="P91">
        <v>0</v>
      </c>
      <c r="Q91" t="b">
        <v>0</v>
      </c>
      <c r="R91" t="s">
        <v>30</v>
      </c>
      <c r="S91">
        <v>0</v>
      </c>
      <c r="T91">
        <f>invoices[[#This Row],[total_amount]]</f>
        <v>17824</v>
      </c>
      <c r="U91" t="s">
        <v>4383</v>
      </c>
      <c r="V91" t="str">
        <f>INDEX([1]!Table1[tenantname],MATCH(invoices[[#This Row],[allotment_id]],[1]!Table1[TenantAllotmentID],0))</f>
        <v>Pratham Mishra  (C41-B1)</v>
      </c>
      <c r="W91" t="s">
        <v>15223</v>
      </c>
      <c r="X91" t="s">
        <v>15224</v>
      </c>
      <c r="Y91" s="4">
        <v>46082</v>
      </c>
      <c r="Z91" t="s">
        <v>15807</v>
      </c>
      <c r="AA91">
        <v>15500</v>
      </c>
      <c r="AB91">
        <v>0</v>
      </c>
      <c r="AC91">
        <v>0</v>
      </c>
      <c r="AD91" s="7">
        <f>invoices[[#This Row],[Rent]]+invoices[[#This Row],[Services]]+invoices[[#This Row],[GST]]</f>
        <v>15500</v>
      </c>
      <c r="AE91" s="7">
        <f>invoices[[#This Row],[Total]]-invoices[[#This Row],[rent_amount]]</f>
        <v>0</v>
      </c>
      <c r="AF91">
        <v>3153</v>
      </c>
      <c r="AG91">
        <v>2324</v>
      </c>
      <c r="AH91">
        <f>invoices[[#This Row],[EB Amount]]-invoices[[#This Row],[electricity_amount]]</f>
        <v>0</v>
      </c>
    </row>
    <row r="92" spans="1:34">
      <c r="A92" t="s">
        <v>7842</v>
      </c>
      <c r="B92" t="s">
        <v>22</v>
      </c>
      <c r="C92" t="s">
        <v>1146</v>
      </c>
      <c r="D92" t="s">
        <v>24</v>
      </c>
      <c r="E92" t="s">
        <v>195</v>
      </c>
      <c r="F92" t="s">
        <v>650</v>
      </c>
      <c r="G92" t="s">
        <v>7843</v>
      </c>
      <c r="H92" s="1">
        <f>DATE(YEAR(invoices[[#This Row],[due_date]]),MONTH(invoices[[#This Row],[due_date]]),1)</f>
        <v>46082</v>
      </c>
      <c r="I92" s="1">
        <v>46088</v>
      </c>
      <c r="J92">
        <v>15500</v>
      </c>
      <c r="K92">
        <v>480</v>
      </c>
      <c r="L92">
        <v>0</v>
      </c>
      <c r="M92">
        <f>invoices[[#This Row],[rent_amount]]+invoices[[#This Row],[electricity_amount]]+invoices[[#This Row],[other_charges]]</f>
        <v>15980</v>
      </c>
      <c r="N92" t="s">
        <v>28</v>
      </c>
      <c r="O92" t="s">
        <v>706</v>
      </c>
      <c r="P92">
        <v>0</v>
      </c>
      <c r="Q92" t="b">
        <v>0</v>
      </c>
      <c r="R92" t="s">
        <v>30</v>
      </c>
      <c r="S92">
        <v>0</v>
      </c>
      <c r="T92">
        <f>invoices[[#This Row],[total_amount]]</f>
        <v>15980</v>
      </c>
      <c r="U92" t="s">
        <v>1149</v>
      </c>
      <c r="V92" t="str">
        <f>INDEX([1]!Table1[tenantname],MATCH(invoices[[#This Row],[allotment_id]],[1]!Table1[TenantAllotmentID],0))</f>
        <v>Joan Betcy (D41-B2)</v>
      </c>
      <c r="W92" t="s">
        <v>14362</v>
      </c>
      <c r="X92" t="s">
        <v>14363</v>
      </c>
      <c r="Y92" s="4">
        <v>46082</v>
      </c>
      <c r="Z92" t="s">
        <v>15807</v>
      </c>
      <c r="AA92">
        <v>15500</v>
      </c>
      <c r="AB92">
        <v>0</v>
      </c>
      <c r="AC92">
        <v>0</v>
      </c>
      <c r="AD92" s="7">
        <f>invoices[[#This Row],[Rent]]+invoices[[#This Row],[Services]]+invoices[[#This Row],[GST]]</f>
        <v>15500</v>
      </c>
      <c r="AE92" s="7">
        <f>invoices[[#This Row],[Total]]-invoices[[#This Row],[rent_amount]]</f>
        <v>0</v>
      </c>
      <c r="AF92">
        <v>3159</v>
      </c>
      <c r="AG92">
        <v>480</v>
      </c>
      <c r="AH92">
        <f>invoices[[#This Row],[EB Amount]]-invoices[[#This Row],[electricity_amount]]</f>
        <v>0</v>
      </c>
    </row>
    <row r="93" spans="1:34">
      <c r="A93" t="s">
        <v>7944</v>
      </c>
      <c r="B93" t="s">
        <v>22</v>
      </c>
      <c r="C93" t="s">
        <v>2710</v>
      </c>
      <c r="D93" t="s">
        <v>24</v>
      </c>
      <c r="E93" t="s">
        <v>88</v>
      </c>
      <c r="F93" t="s">
        <v>1314</v>
      </c>
      <c r="G93" t="s">
        <v>7945</v>
      </c>
      <c r="H93" s="1">
        <f>DATE(YEAR(invoices[[#This Row],[due_date]]),MONTH(invoices[[#This Row],[due_date]]),1)</f>
        <v>46082</v>
      </c>
      <c r="I93" s="1">
        <v>46088</v>
      </c>
      <c r="J93">
        <v>15500</v>
      </c>
      <c r="K93">
        <v>1204</v>
      </c>
      <c r="L93">
        <v>0</v>
      </c>
      <c r="M93">
        <f>invoices[[#This Row],[rent_amount]]+invoices[[#This Row],[electricity_amount]]+invoices[[#This Row],[other_charges]]</f>
        <v>16704</v>
      </c>
      <c r="N93" t="s">
        <v>28</v>
      </c>
      <c r="O93" t="s">
        <v>706</v>
      </c>
      <c r="P93">
        <v>0</v>
      </c>
      <c r="Q93" t="b">
        <v>0</v>
      </c>
      <c r="R93" t="s">
        <v>30</v>
      </c>
      <c r="S93">
        <v>0</v>
      </c>
      <c r="T93">
        <f>invoices[[#This Row],[total_amount]]</f>
        <v>16704</v>
      </c>
      <c r="U93" t="s">
        <v>2712</v>
      </c>
      <c r="V93" t="str">
        <f>INDEX([1]!Table1[tenantname],MATCH(invoices[[#This Row],[allotment_id]],[1]!Table1[TenantAllotmentID],0))</f>
        <v>Ram Roshan R (B13-B1)</v>
      </c>
      <c r="W93" t="s">
        <v>14873</v>
      </c>
      <c r="X93" t="s">
        <v>14874</v>
      </c>
      <c r="Y93" s="4">
        <v>46082</v>
      </c>
      <c r="Z93" t="s">
        <v>15807</v>
      </c>
      <c r="AA93">
        <v>15500</v>
      </c>
      <c r="AB93">
        <v>0</v>
      </c>
      <c r="AC93">
        <v>0</v>
      </c>
      <c r="AD93" s="7">
        <f>invoices[[#This Row],[Rent]]+invoices[[#This Row],[Services]]+invoices[[#This Row],[GST]]</f>
        <v>15500</v>
      </c>
      <c r="AE93" s="7">
        <f>invoices[[#This Row],[Total]]-invoices[[#This Row],[rent_amount]]</f>
        <v>0</v>
      </c>
      <c r="AF93">
        <v>3209</v>
      </c>
      <c r="AG93">
        <v>1204</v>
      </c>
      <c r="AH93">
        <f>invoices[[#This Row],[EB Amount]]-invoices[[#This Row],[electricity_amount]]</f>
        <v>0</v>
      </c>
    </row>
    <row r="94" spans="1:34">
      <c r="A94" t="s">
        <v>7948</v>
      </c>
      <c r="B94" t="s">
        <v>22</v>
      </c>
      <c r="C94" t="s">
        <v>3287</v>
      </c>
      <c r="D94" t="s">
        <v>24</v>
      </c>
      <c r="E94" t="s">
        <v>80</v>
      </c>
      <c r="F94" t="s">
        <v>3288</v>
      </c>
      <c r="G94" t="s">
        <v>7949</v>
      </c>
      <c r="H94" s="1">
        <f>DATE(YEAR(invoices[[#This Row],[due_date]]),MONTH(invoices[[#This Row],[due_date]]),1)</f>
        <v>46082</v>
      </c>
      <c r="I94" s="1">
        <v>46088</v>
      </c>
      <c r="J94">
        <v>13500</v>
      </c>
      <c r="K94">
        <v>868</v>
      </c>
      <c r="L94">
        <v>0</v>
      </c>
      <c r="M94">
        <f>invoices[[#This Row],[rent_amount]]+invoices[[#This Row],[electricity_amount]]+invoices[[#This Row],[other_charges]]</f>
        <v>14368</v>
      </c>
      <c r="N94" t="s">
        <v>28</v>
      </c>
      <c r="O94" t="s">
        <v>706</v>
      </c>
      <c r="P94">
        <v>0</v>
      </c>
      <c r="Q94" t="b">
        <v>0</v>
      </c>
      <c r="R94" t="s">
        <v>30</v>
      </c>
      <c r="S94">
        <v>0</v>
      </c>
      <c r="T94">
        <f>invoices[[#This Row],[total_amount]]</f>
        <v>14368</v>
      </c>
      <c r="U94" t="s">
        <v>3290</v>
      </c>
      <c r="V94" t="str">
        <f>INDEX([1]!Table1[tenantname],MATCH(invoices[[#This Row],[allotment_id]],[1]!Table1[TenantAllotmentID],0))</f>
        <v>Roshana S V (D21-C3)</v>
      </c>
      <c r="W94" t="s">
        <v>15018</v>
      </c>
      <c r="X94" t="s">
        <v>15019</v>
      </c>
      <c r="Y94" s="4">
        <v>46082</v>
      </c>
      <c r="Z94" t="s">
        <v>15807</v>
      </c>
      <c r="AA94">
        <v>13500</v>
      </c>
      <c r="AB94">
        <v>0</v>
      </c>
      <c r="AC94">
        <v>0</v>
      </c>
      <c r="AD94" s="7">
        <f>invoices[[#This Row],[Rent]]+invoices[[#This Row],[Services]]+invoices[[#This Row],[GST]]</f>
        <v>13500</v>
      </c>
      <c r="AE94" s="7">
        <f>invoices[[#This Row],[Total]]-invoices[[#This Row],[rent_amount]]</f>
        <v>0</v>
      </c>
      <c r="AF94">
        <v>3211</v>
      </c>
      <c r="AG94">
        <v>868</v>
      </c>
      <c r="AH94">
        <f>invoices[[#This Row],[EB Amount]]-invoices[[#This Row],[electricity_amount]]</f>
        <v>0</v>
      </c>
    </row>
    <row r="95" spans="1:34">
      <c r="A95" t="s">
        <v>7956</v>
      </c>
      <c r="B95" t="s">
        <v>22</v>
      </c>
      <c r="C95" t="s">
        <v>823</v>
      </c>
      <c r="D95" t="s">
        <v>24</v>
      </c>
      <c r="E95" t="s">
        <v>519</v>
      </c>
      <c r="F95" t="s">
        <v>824</v>
      </c>
      <c r="G95" t="s">
        <v>7957</v>
      </c>
      <c r="H95" s="1">
        <f>DATE(YEAR(invoices[[#This Row],[due_date]]),MONTH(invoices[[#This Row],[due_date]]),1)</f>
        <v>46082</v>
      </c>
      <c r="I95" s="1">
        <v>46088</v>
      </c>
      <c r="J95">
        <v>24500</v>
      </c>
      <c r="K95">
        <v>2324</v>
      </c>
      <c r="L95">
        <v>0</v>
      </c>
      <c r="M95">
        <f>invoices[[#This Row],[rent_amount]]+invoices[[#This Row],[electricity_amount]]+invoices[[#This Row],[other_charges]]</f>
        <v>26824</v>
      </c>
      <c r="N95" t="s">
        <v>28</v>
      </c>
      <c r="O95" t="s">
        <v>706</v>
      </c>
      <c r="P95">
        <v>0</v>
      </c>
      <c r="Q95" t="b">
        <v>0</v>
      </c>
      <c r="R95" t="s">
        <v>30</v>
      </c>
      <c r="S95">
        <v>0</v>
      </c>
      <c r="T95">
        <f>invoices[[#This Row],[total_amount]]</f>
        <v>26824</v>
      </c>
      <c r="U95" t="s">
        <v>827</v>
      </c>
      <c r="V95" t="str">
        <f>INDEX([1]!Table1[tenantname],MATCH(invoices[[#This Row],[allotment_id]],[1]!Table1[TenantAllotmentID],0))</f>
        <v>Prateek Sharma (C41-D1)</v>
      </c>
      <c r="W95" t="s">
        <v>14245</v>
      </c>
      <c r="X95" t="s">
        <v>14246</v>
      </c>
      <c r="Y95" s="4">
        <v>46082</v>
      </c>
      <c r="Z95" t="s">
        <v>15807</v>
      </c>
      <c r="AA95">
        <v>24500</v>
      </c>
      <c r="AB95">
        <v>0</v>
      </c>
      <c r="AC95">
        <v>0</v>
      </c>
      <c r="AD95" s="7">
        <f>invoices[[#This Row],[Rent]]+invoices[[#This Row],[Services]]+invoices[[#This Row],[GST]]</f>
        <v>24500</v>
      </c>
      <c r="AE95" s="7">
        <f>invoices[[#This Row],[Total]]-invoices[[#This Row],[rent_amount]]</f>
        <v>0</v>
      </c>
      <c r="AF95">
        <v>3216</v>
      </c>
      <c r="AG95">
        <v>2324</v>
      </c>
      <c r="AH95">
        <f>invoices[[#This Row],[EB Amount]]-invoices[[#This Row],[electricity_amount]]</f>
        <v>0</v>
      </c>
    </row>
    <row r="96" spans="1:34">
      <c r="A96" t="s">
        <v>8038</v>
      </c>
      <c r="B96" t="s">
        <v>22</v>
      </c>
      <c r="C96" t="s">
        <v>1043</v>
      </c>
      <c r="D96" t="s">
        <v>24</v>
      </c>
      <c r="E96" t="s">
        <v>218</v>
      </c>
      <c r="F96" t="s">
        <v>1044</v>
      </c>
      <c r="G96" t="s">
        <v>8039</v>
      </c>
      <c r="H96" s="1">
        <f>DATE(YEAR(invoices[[#This Row],[due_date]]),MONTH(invoices[[#This Row],[due_date]]),1)</f>
        <v>46082</v>
      </c>
      <c r="I96" s="1">
        <v>46088</v>
      </c>
      <c r="J96">
        <v>14500</v>
      </c>
      <c r="K96">
        <v>840</v>
      </c>
      <c r="L96">
        <v>0</v>
      </c>
      <c r="M96">
        <f>invoices[[#This Row],[rent_amount]]+invoices[[#This Row],[electricity_amount]]+invoices[[#This Row],[other_charges]]</f>
        <v>15340</v>
      </c>
      <c r="N96" t="s">
        <v>28</v>
      </c>
      <c r="O96" t="s">
        <v>844</v>
      </c>
      <c r="P96">
        <v>0</v>
      </c>
      <c r="Q96" t="b">
        <v>0</v>
      </c>
      <c r="R96" t="s">
        <v>30</v>
      </c>
      <c r="S96">
        <v>0</v>
      </c>
      <c r="T96">
        <f>invoices[[#This Row],[total_amount]]</f>
        <v>15340</v>
      </c>
      <c r="U96" t="s">
        <v>1046</v>
      </c>
      <c r="V96" t="str">
        <f>INDEX([1]!Table1[tenantname],MATCH(invoices[[#This Row],[allotment_id]],[1]!Table1[TenantAllotmentID],0))</f>
        <v>Thanisha Choudhary (A12-C2)</v>
      </c>
      <c r="W96" t="s">
        <v>14327</v>
      </c>
      <c r="X96" t="s">
        <v>14328</v>
      </c>
      <c r="Y96" s="4">
        <v>46082</v>
      </c>
      <c r="Z96" t="s">
        <v>15807</v>
      </c>
      <c r="AA96">
        <v>14500</v>
      </c>
      <c r="AB96">
        <v>0</v>
      </c>
      <c r="AC96">
        <v>0</v>
      </c>
      <c r="AD96" s="7">
        <f>invoices[[#This Row],[Rent]]+invoices[[#This Row],[Services]]+invoices[[#This Row],[GST]]</f>
        <v>14500</v>
      </c>
      <c r="AE96" s="7">
        <f>invoices[[#This Row],[Total]]-invoices[[#This Row],[rent_amount]]</f>
        <v>0</v>
      </c>
      <c r="AF96">
        <v>3256</v>
      </c>
      <c r="AG96">
        <v>840</v>
      </c>
      <c r="AH96">
        <f>invoices[[#This Row],[EB Amount]]-invoices[[#This Row],[electricity_amount]]</f>
        <v>0</v>
      </c>
    </row>
    <row r="97" spans="1:34">
      <c r="A97" t="s">
        <v>8112</v>
      </c>
      <c r="B97" t="s">
        <v>22</v>
      </c>
      <c r="C97" t="s">
        <v>901</v>
      </c>
      <c r="D97" t="s">
        <v>24</v>
      </c>
      <c r="E97" t="s">
        <v>329</v>
      </c>
      <c r="F97" t="s">
        <v>902</v>
      </c>
      <c r="G97" t="s">
        <v>8113</v>
      </c>
      <c r="H97" s="1">
        <f>DATE(YEAR(invoices[[#This Row],[due_date]]),MONTH(invoices[[#This Row],[due_date]]),1)</f>
        <v>46082</v>
      </c>
      <c r="I97" s="1">
        <v>46088</v>
      </c>
      <c r="J97">
        <v>14500</v>
      </c>
      <c r="K97">
        <v>2212</v>
      </c>
      <c r="L97">
        <v>0</v>
      </c>
      <c r="M97">
        <f>invoices[[#This Row],[rent_amount]]+invoices[[#This Row],[electricity_amount]]+invoices[[#This Row],[other_charges]]</f>
        <v>16712</v>
      </c>
      <c r="N97" t="s">
        <v>28</v>
      </c>
      <c r="O97" t="s">
        <v>29</v>
      </c>
      <c r="P97">
        <v>0</v>
      </c>
      <c r="Q97" t="b">
        <v>0</v>
      </c>
      <c r="R97" t="s">
        <v>30</v>
      </c>
      <c r="S97">
        <v>0</v>
      </c>
      <c r="T97">
        <f>invoices[[#This Row],[total_amount]]</f>
        <v>16712</v>
      </c>
      <c r="U97" t="s">
        <v>905</v>
      </c>
      <c r="V97" t="str">
        <f>INDEX([1]!Table1[tenantname],MATCH(invoices[[#This Row],[allotment_id]],[1]!Table1[TenantAllotmentID],0))</f>
        <v>Kaarthika K (C43-C2)</v>
      </c>
      <c r="W97" t="s">
        <v>14275</v>
      </c>
      <c r="X97" t="s">
        <v>14275</v>
      </c>
      <c r="Y97" s="4">
        <v>46082</v>
      </c>
      <c r="Z97" t="s">
        <v>15807</v>
      </c>
      <c r="AA97">
        <v>14500</v>
      </c>
      <c r="AB97">
        <v>0</v>
      </c>
      <c r="AC97">
        <v>0</v>
      </c>
      <c r="AD97" s="7">
        <f>invoices[[#This Row],[Rent]]+invoices[[#This Row],[Services]]+invoices[[#This Row],[GST]]</f>
        <v>14500</v>
      </c>
      <c r="AE97" s="7">
        <f>invoices[[#This Row],[Total]]-invoices[[#This Row],[rent_amount]]</f>
        <v>0</v>
      </c>
      <c r="AF97">
        <v>3293</v>
      </c>
      <c r="AG97">
        <v>2212</v>
      </c>
      <c r="AH97">
        <f>invoices[[#This Row],[EB Amount]]-invoices[[#This Row],[electricity_amount]]</f>
        <v>0</v>
      </c>
    </row>
    <row r="98" spans="1:34">
      <c r="A98" t="s">
        <v>8282</v>
      </c>
      <c r="B98" t="s">
        <v>22</v>
      </c>
      <c r="C98" t="s">
        <v>1674</v>
      </c>
      <c r="D98" t="s">
        <v>24</v>
      </c>
      <c r="E98" t="s">
        <v>329</v>
      </c>
      <c r="F98" t="s">
        <v>1352</v>
      </c>
      <c r="G98" t="s">
        <v>8283</v>
      </c>
      <c r="H98" s="1">
        <f>DATE(YEAR(invoices[[#This Row],[due_date]]),MONTH(invoices[[#This Row],[due_date]]),1)</f>
        <v>46082</v>
      </c>
      <c r="I98" s="1">
        <v>46088</v>
      </c>
      <c r="J98">
        <v>15500</v>
      </c>
      <c r="K98">
        <v>2212</v>
      </c>
      <c r="L98">
        <v>0</v>
      </c>
      <c r="M98">
        <f>invoices[[#This Row],[rent_amount]]+invoices[[#This Row],[electricity_amount]]+invoices[[#This Row],[other_charges]]</f>
        <v>17712</v>
      </c>
      <c r="N98" t="s">
        <v>28</v>
      </c>
      <c r="O98" t="s">
        <v>706</v>
      </c>
      <c r="P98">
        <v>0</v>
      </c>
      <c r="Q98" t="b">
        <v>0</v>
      </c>
      <c r="R98" t="s">
        <v>30</v>
      </c>
      <c r="S98">
        <v>0</v>
      </c>
      <c r="T98">
        <f>invoices[[#This Row],[total_amount]]</f>
        <v>17712</v>
      </c>
      <c r="U98" t="s">
        <v>1677</v>
      </c>
      <c r="V98" t="str">
        <f>INDEX([1]!Table1[tenantname],MATCH(invoices[[#This Row],[allotment_id]],[1]!Table1[TenantAllotmentID],0))</f>
        <v>Oviya S (C43-B1)</v>
      </c>
      <c r="W98" t="s">
        <v>14557</v>
      </c>
      <c r="X98" t="s">
        <v>14557</v>
      </c>
      <c r="Y98" s="4">
        <v>46082</v>
      </c>
      <c r="Z98" t="s">
        <v>15807</v>
      </c>
      <c r="AA98">
        <v>15500</v>
      </c>
      <c r="AB98">
        <v>0</v>
      </c>
      <c r="AC98">
        <v>0</v>
      </c>
      <c r="AD98" s="7">
        <f>invoices[[#This Row],[Rent]]+invoices[[#This Row],[Services]]+invoices[[#This Row],[GST]]</f>
        <v>15500</v>
      </c>
      <c r="AE98" s="7">
        <f>invoices[[#This Row],[Total]]-invoices[[#This Row],[rent_amount]]</f>
        <v>0</v>
      </c>
      <c r="AF98">
        <v>3374</v>
      </c>
      <c r="AG98">
        <v>2212</v>
      </c>
      <c r="AH98">
        <f>invoices[[#This Row],[EB Amount]]-invoices[[#This Row],[electricity_amount]]</f>
        <v>0</v>
      </c>
    </row>
    <row r="99" spans="1:34">
      <c r="A99" t="s">
        <v>8525</v>
      </c>
      <c r="B99" t="s">
        <v>22</v>
      </c>
      <c r="C99" t="s">
        <v>8526</v>
      </c>
      <c r="D99" t="s">
        <v>24</v>
      </c>
      <c r="E99" t="s">
        <v>519</v>
      </c>
      <c r="F99" t="s">
        <v>2225</v>
      </c>
      <c r="G99" t="s">
        <v>8527</v>
      </c>
      <c r="H99" s="1">
        <f>DATE(YEAR(invoices[[#This Row],[due_date]]),MONTH(invoices[[#This Row],[due_date]]),1)</f>
        <v>46082</v>
      </c>
      <c r="I99" s="1">
        <v>46088</v>
      </c>
      <c r="J99">
        <v>15500</v>
      </c>
      <c r="K99">
        <v>0</v>
      </c>
      <c r="L99">
        <v>0</v>
      </c>
      <c r="M99">
        <f>invoices[[#This Row],[rent_amount]]+invoices[[#This Row],[electricity_amount]]+invoices[[#This Row],[other_charges]]</f>
        <v>15500</v>
      </c>
      <c r="N99" t="s">
        <v>28</v>
      </c>
      <c r="O99" t="s">
        <v>29</v>
      </c>
      <c r="P99">
        <v>0</v>
      </c>
      <c r="Q99" t="b">
        <v>0</v>
      </c>
      <c r="R99" t="s">
        <v>30</v>
      </c>
      <c r="S99">
        <v>0</v>
      </c>
      <c r="T99">
        <f>invoices[[#This Row],[total_amount]]</f>
        <v>15500</v>
      </c>
      <c r="U99" t="s">
        <v>8528</v>
      </c>
      <c r="V99" t="str">
        <f>INDEX([1]!Table1[tenantname],MATCH(invoices[[#This Row],[allotment_id]],[1]!Table1[TenantAllotmentID],0))</f>
        <v>Dev Sakaria (C41-B2)</v>
      </c>
      <c r="W99" t="s">
        <v>15623</v>
      </c>
      <c r="X99" t="s">
        <v>15624</v>
      </c>
      <c r="Y99" s="4">
        <v>46082</v>
      </c>
      <c r="Z99" t="s">
        <v>15807</v>
      </c>
      <c r="AA99">
        <v>15500</v>
      </c>
      <c r="AB99">
        <v>0</v>
      </c>
      <c r="AC99">
        <v>0</v>
      </c>
      <c r="AD99" s="7">
        <f>invoices[[#This Row],[Rent]]+invoices[[#This Row],[Services]]+invoices[[#This Row],[GST]]</f>
        <v>15500</v>
      </c>
      <c r="AE99" s="7">
        <f>invoices[[#This Row],[Total]]-invoices[[#This Row],[rent_amount]]</f>
        <v>0</v>
      </c>
      <c r="AF99">
        <v>3501</v>
      </c>
      <c r="AG99">
        <v>0</v>
      </c>
      <c r="AH99">
        <f>invoices[[#This Row],[EB Amount]]-invoices[[#This Row],[electricity_amount]]</f>
        <v>0</v>
      </c>
    </row>
    <row r="100" spans="1:34">
      <c r="A100" t="s">
        <v>8599</v>
      </c>
      <c r="B100" t="s">
        <v>22</v>
      </c>
      <c r="C100" t="s">
        <v>1591</v>
      </c>
      <c r="D100" t="s">
        <v>24</v>
      </c>
      <c r="E100" t="s">
        <v>80</v>
      </c>
      <c r="F100" t="s">
        <v>1592</v>
      </c>
      <c r="G100" t="s">
        <v>8600</v>
      </c>
      <c r="H100" s="1">
        <f>DATE(YEAR(invoices[[#This Row],[due_date]]),MONTH(invoices[[#This Row],[due_date]]),1)</f>
        <v>46082</v>
      </c>
      <c r="I100" s="1">
        <v>46088</v>
      </c>
      <c r="J100">
        <v>13500</v>
      </c>
      <c r="K100">
        <v>0</v>
      </c>
      <c r="L100">
        <v>0</v>
      </c>
      <c r="M100">
        <f>invoices[[#This Row],[rent_amount]]+invoices[[#This Row],[electricity_amount]]+invoices[[#This Row],[other_charges]]</f>
        <v>13500</v>
      </c>
      <c r="N100" t="s">
        <v>28</v>
      </c>
      <c r="O100" t="s">
        <v>844</v>
      </c>
      <c r="P100">
        <v>0</v>
      </c>
      <c r="Q100" t="b">
        <v>0</v>
      </c>
      <c r="R100" t="s">
        <v>30</v>
      </c>
      <c r="S100">
        <v>0</v>
      </c>
      <c r="T100">
        <f>invoices[[#This Row],[total_amount]]</f>
        <v>13500</v>
      </c>
      <c r="U100" t="s">
        <v>1594</v>
      </c>
      <c r="V100" t="str">
        <f>INDEX([1]!Table1[tenantname],MATCH(invoices[[#This Row],[allotment_id]],[1]!Table1[TenantAllotmentID],0))</f>
        <v>Sharon Swetha (D21-C1)</v>
      </c>
      <c r="W100" t="s">
        <v>14530</v>
      </c>
      <c r="X100" t="s">
        <v>14531</v>
      </c>
      <c r="Y100" s="4">
        <v>46082</v>
      </c>
      <c r="Z100" t="s">
        <v>15807</v>
      </c>
      <c r="AA100">
        <v>13500</v>
      </c>
      <c r="AB100">
        <v>0</v>
      </c>
      <c r="AC100">
        <v>0</v>
      </c>
      <c r="AD100" s="7">
        <f>invoices[[#This Row],[Rent]]+invoices[[#This Row],[Services]]+invoices[[#This Row],[GST]]</f>
        <v>13500</v>
      </c>
      <c r="AE100" s="7">
        <f>invoices[[#This Row],[Total]]-invoices[[#This Row],[rent_amount]]</f>
        <v>0</v>
      </c>
      <c r="AF100">
        <v>3544</v>
      </c>
      <c r="AG100">
        <v>0</v>
      </c>
      <c r="AH100">
        <f>invoices[[#This Row],[EB Amount]]-invoices[[#This Row],[electricity_amount]]</f>
        <v>0</v>
      </c>
    </row>
    <row r="101" spans="1:34">
      <c r="A101" t="s">
        <v>8650</v>
      </c>
      <c r="B101" t="s">
        <v>22</v>
      </c>
      <c r="C101" t="s">
        <v>1121</v>
      </c>
      <c r="D101" t="s">
        <v>24</v>
      </c>
      <c r="E101" t="s">
        <v>147</v>
      </c>
      <c r="F101" t="s">
        <v>1122</v>
      </c>
      <c r="G101" t="s">
        <v>8651</v>
      </c>
      <c r="H101" s="1">
        <f>DATE(YEAR(invoices[[#This Row],[due_date]]),MONTH(invoices[[#This Row],[due_date]]),1)</f>
        <v>46082</v>
      </c>
      <c r="I101" s="1">
        <v>46088</v>
      </c>
      <c r="J101">
        <v>15500</v>
      </c>
      <c r="K101">
        <v>924</v>
      </c>
      <c r="L101">
        <v>0</v>
      </c>
      <c r="M101">
        <f>invoices[[#This Row],[rent_amount]]+invoices[[#This Row],[electricity_amount]]+invoices[[#This Row],[other_charges]]</f>
        <v>16424</v>
      </c>
      <c r="N101" t="s">
        <v>28</v>
      </c>
      <c r="O101" t="s">
        <v>706</v>
      </c>
      <c r="P101">
        <v>0</v>
      </c>
      <c r="Q101" t="b">
        <v>0</v>
      </c>
      <c r="R101" t="s">
        <v>30</v>
      </c>
      <c r="S101">
        <v>0</v>
      </c>
      <c r="T101">
        <f>invoices[[#This Row],[total_amount]]</f>
        <v>16424</v>
      </c>
      <c r="U101" t="s">
        <v>1125</v>
      </c>
      <c r="V101" t="str">
        <f>INDEX([1]!Table1[tenantname],MATCH(invoices[[#This Row],[allotment_id]],[1]!Table1[TenantAllotmentID],0))</f>
        <v>Navin Joseph (C31-B1)</v>
      </c>
      <c r="W101" t="s">
        <v>14356</v>
      </c>
      <c r="X101" t="s">
        <v>14357</v>
      </c>
      <c r="Y101" s="4">
        <v>46082</v>
      </c>
      <c r="Z101" t="s">
        <v>15807</v>
      </c>
      <c r="AA101">
        <v>15500</v>
      </c>
      <c r="AB101">
        <v>0</v>
      </c>
      <c r="AC101">
        <v>0</v>
      </c>
      <c r="AD101" s="7">
        <f>invoices[[#This Row],[Rent]]+invoices[[#This Row],[Services]]+invoices[[#This Row],[GST]]</f>
        <v>15500</v>
      </c>
      <c r="AE101" s="7">
        <f>invoices[[#This Row],[Total]]-invoices[[#This Row],[rent_amount]]</f>
        <v>0</v>
      </c>
      <c r="AF101">
        <v>3569</v>
      </c>
      <c r="AG101">
        <v>924</v>
      </c>
      <c r="AH101">
        <f>invoices[[#This Row],[EB Amount]]-invoices[[#This Row],[electricity_amount]]</f>
        <v>0</v>
      </c>
    </row>
    <row r="102" spans="1:34">
      <c r="A102" t="s">
        <v>8712</v>
      </c>
      <c r="B102" t="s">
        <v>22</v>
      </c>
      <c r="C102" t="s">
        <v>7382</v>
      </c>
      <c r="D102" t="s">
        <v>24</v>
      </c>
      <c r="E102" t="s">
        <v>234</v>
      </c>
      <c r="F102" t="s">
        <v>2143</v>
      </c>
      <c r="G102" t="s">
        <v>8713</v>
      </c>
      <c r="H102" s="1">
        <f>DATE(YEAR(invoices[[#This Row],[due_date]]),MONTH(invoices[[#This Row],[due_date]]),1)</f>
        <v>46082</v>
      </c>
      <c r="I102" s="1">
        <v>46088</v>
      </c>
      <c r="J102">
        <v>14500</v>
      </c>
      <c r="K102">
        <v>868</v>
      </c>
      <c r="L102">
        <v>0</v>
      </c>
      <c r="M102">
        <f>invoices[[#This Row],[rent_amount]]+invoices[[#This Row],[electricity_amount]]+invoices[[#This Row],[other_charges]]</f>
        <v>15368</v>
      </c>
      <c r="N102" t="s">
        <v>28</v>
      </c>
      <c r="O102" t="s">
        <v>844</v>
      </c>
      <c r="P102">
        <v>0</v>
      </c>
      <c r="Q102" t="b">
        <v>0</v>
      </c>
      <c r="R102" t="s">
        <v>30</v>
      </c>
      <c r="S102">
        <v>0</v>
      </c>
      <c r="T102">
        <f>invoices[[#This Row],[total_amount]]</f>
        <v>15368</v>
      </c>
      <c r="U102" t="s">
        <v>7384</v>
      </c>
      <c r="V102" t="str">
        <f>INDEX([1]!Table1[tenantname],MATCH(invoices[[#This Row],[allotment_id]],[1]!Table1[TenantAllotmentID],0))</f>
        <v>Shreya Agrawal (D12-C2)</v>
      </c>
      <c r="W102" t="s">
        <v>15548</v>
      </c>
      <c r="X102" t="s">
        <v>15549</v>
      </c>
      <c r="Y102" s="4">
        <v>46082</v>
      </c>
      <c r="Z102" t="s">
        <v>15807</v>
      </c>
      <c r="AA102">
        <v>14500</v>
      </c>
      <c r="AB102">
        <v>0</v>
      </c>
      <c r="AC102">
        <v>0</v>
      </c>
      <c r="AD102" s="7">
        <f>invoices[[#This Row],[Rent]]+invoices[[#This Row],[Services]]+invoices[[#This Row],[GST]]</f>
        <v>14500</v>
      </c>
      <c r="AE102" s="7">
        <f>invoices[[#This Row],[Total]]-invoices[[#This Row],[rent_amount]]</f>
        <v>0</v>
      </c>
      <c r="AF102">
        <v>3600</v>
      </c>
      <c r="AG102">
        <v>868</v>
      </c>
      <c r="AH102">
        <f>invoices[[#This Row],[EB Amount]]-invoices[[#This Row],[electricity_amount]]</f>
        <v>0</v>
      </c>
    </row>
    <row r="103" spans="1:34">
      <c r="A103" t="s">
        <v>8768</v>
      </c>
      <c r="B103" t="s">
        <v>22</v>
      </c>
      <c r="C103" t="s">
        <v>2128</v>
      </c>
      <c r="D103" t="s">
        <v>24</v>
      </c>
      <c r="E103" t="s">
        <v>50</v>
      </c>
      <c r="F103" t="s">
        <v>1942</v>
      </c>
      <c r="G103" t="s">
        <v>8769</v>
      </c>
      <c r="H103" s="1">
        <f>DATE(YEAR(invoices[[#This Row],[due_date]]),MONTH(invoices[[#This Row],[due_date]]),1)</f>
        <v>46082</v>
      </c>
      <c r="I103" s="1">
        <v>46088</v>
      </c>
      <c r="J103">
        <v>15500</v>
      </c>
      <c r="K103">
        <v>1568</v>
      </c>
      <c r="L103">
        <v>0</v>
      </c>
      <c r="M103">
        <f>invoices[[#This Row],[rent_amount]]+invoices[[#This Row],[electricity_amount]]+invoices[[#This Row],[other_charges]]</f>
        <v>17068</v>
      </c>
      <c r="N103" t="s">
        <v>28</v>
      </c>
      <c r="O103" t="s">
        <v>706</v>
      </c>
      <c r="P103">
        <v>0</v>
      </c>
      <c r="Q103" t="b">
        <v>0</v>
      </c>
      <c r="R103" t="s">
        <v>30</v>
      </c>
      <c r="S103">
        <v>0</v>
      </c>
      <c r="T103">
        <f>invoices[[#This Row],[total_amount]]</f>
        <v>17068</v>
      </c>
      <c r="U103" t="s">
        <v>2130</v>
      </c>
      <c r="V103" t="str">
        <f>INDEX([1]!Table1[tenantname],MATCH(invoices[[#This Row],[allotment_id]],[1]!Table1[TenantAllotmentID],0))</f>
        <v>Mohammad Saif (B32-B1)</v>
      </c>
      <c r="W103" t="s">
        <v>14718</v>
      </c>
      <c r="X103" t="s">
        <v>14719</v>
      </c>
      <c r="Y103" s="4">
        <v>46082</v>
      </c>
      <c r="Z103" t="s">
        <v>15807</v>
      </c>
      <c r="AA103">
        <v>15500</v>
      </c>
      <c r="AB103">
        <v>0</v>
      </c>
      <c r="AC103">
        <v>0</v>
      </c>
      <c r="AD103" s="7">
        <f>invoices[[#This Row],[Rent]]+invoices[[#This Row],[Services]]+invoices[[#This Row],[GST]]</f>
        <v>15500</v>
      </c>
      <c r="AE103" s="7">
        <f>invoices[[#This Row],[Total]]-invoices[[#This Row],[rent_amount]]</f>
        <v>0</v>
      </c>
      <c r="AF103">
        <v>3628</v>
      </c>
      <c r="AG103">
        <v>1568</v>
      </c>
      <c r="AH103">
        <f>invoices[[#This Row],[EB Amount]]-invoices[[#This Row],[electricity_amount]]</f>
        <v>0</v>
      </c>
    </row>
    <row r="104" spans="1:34">
      <c r="A104" t="s">
        <v>8874</v>
      </c>
      <c r="B104" t="s">
        <v>22</v>
      </c>
      <c r="C104" t="s">
        <v>5360</v>
      </c>
      <c r="D104" t="s">
        <v>24</v>
      </c>
      <c r="E104" t="s">
        <v>96</v>
      </c>
      <c r="F104" t="s">
        <v>97</v>
      </c>
      <c r="G104" t="s">
        <v>8875</v>
      </c>
      <c r="H104" s="1">
        <f>DATE(YEAR(invoices[[#This Row],[due_date]]),MONTH(invoices[[#This Row],[due_date]]),1)</f>
        <v>46082</v>
      </c>
      <c r="I104" s="1">
        <v>46088</v>
      </c>
      <c r="J104">
        <v>14500</v>
      </c>
      <c r="K104">
        <v>1204</v>
      </c>
      <c r="L104">
        <v>0</v>
      </c>
      <c r="M104">
        <f>invoices[[#This Row],[rent_amount]]+invoices[[#This Row],[electricity_amount]]+invoices[[#This Row],[other_charges]]</f>
        <v>15704</v>
      </c>
      <c r="N104" t="s">
        <v>28</v>
      </c>
      <c r="O104" t="s">
        <v>29</v>
      </c>
      <c r="P104">
        <v>0</v>
      </c>
      <c r="Q104" t="b">
        <v>0</v>
      </c>
      <c r="R104" t="s">
        <v>30</v>
      </c>
      <c r="S104">
        <v>0</v>
      </c>
      <c r="T104">
        <f>invoices[[#This Row],[total_amount]]</f>
        <v>15704</v>
      </c>
      <c r="U104" t="s">
        <v>5362</v>
      </c>
      <c r="V104" t="str">
        <f>INDEX([1]!Table1[tenantname],MATCH(invoices[[#This Row],[allotment_id]],[1]!Table1[TenantAllotmentID],0))</f>
        <v>Kaila Jagadish Reddy (B33-C2)</v>
      </c>
      <c r="W104" t="s">
        <v>15365</v>
      </c>
      <c r="X104" t="s">
        <v>15366</v>
      </c>
      <c r="Y104" s="4">
        <v>46082</v>
      </c>
      <c r="Z104" t="s">
        <v>15807</v>
      </c>
      <c r="AA104">
        <v>14500</v>
      </c>
      <c r="AB104">
        <v>0</v>
      </c>
      <c r="AC104">
        <v>0</v>
      </c>
      <c r="AD104" s="7">
        <f>invoices[[#This Row],[Rent]]+invoices[[#This Row],[Services]]+invoices[[#This Row],[GST]]</f>
        <v>14500</v>
      </c>
      <c r="AE104" s="7">
        <f>invoices[[#This Row],[Total]]-invoices[[#This Row],[rent_amount]]</f>
        <v>0</v>
      </c>
      <c r="AF104">
        <v>3687</v>
      </c>
      <c r="AG104">
        <v>1204</v>
      </c>
      <c r="AH104">
        <f>invoices[[#This Row],[EB Amount]]-invoices[[#This Row],[electricity_amount]]</f>
        <v>0</v>
      </c>
    </row>
    <row r="105" spans="1:34">
      <c r="A105" t="s">
        <v>8990</v>
      </c>
      <c r="B105" t="s">
        <v>22</v>
      </c>
      <c r="C105" t="s">
        <v>2973</v>
      </c>
      <c r="D105" t="s">
        <v>24</v>
      </c>
      <c r="E105" t="s">
        <v>476</v>
      </c>
      <c r="F105" t="s">
        <v>620</v>
      </c>
      <c r="G105" t="s">
        <v>8991</v>
      </c>
      <c r="H105" s="1">
        <f>DATE(YEAR(invoices[[#This Row],[due_date]]),MONTH(invoices[[#This Row],[due_date]]),1)</f>
        <v>46082</v>
      </c>
      <c r="I105" s="1">
        <v>46088</v>
      </c>
      <c r="J105">
        <v>14500</v>
      </c>
      <c r="K105">
        <v>1120</v>
      </c>
      <c r="L105">
        <v>0</v>
      </c>
      <c r="M105">
        <f>invoices[[#This Row],[rent_amount]]+invoices[[#This Row],[electricity_amount]]+invoices[[#This Row],[other_charges]]</f>
        <v>15620</v>
      </c>
      <c r="N105" t="s">
        <v>28</v>
      </c>
      <c r="O105" t="s">
        <v>706</v>
      </c>
      <c r="P105">
        <v>0</v>
      </c>
      <c r="Q105" t="b">
        <v>0</v>
      </c>
      <c r="R105" t="s">
        <v>30</v>
      </c>
      <c r="S105">
        <v>0</v>
      </c>
      <c r="T105">
        <f>invoices[[#This Row],[total_amount]]</f>
        <v>15620</v>
      </c>
      <c r="U105" t="s">
        <v>2975</v>
      </c>
      <c r="V105" t="str">
        <f>INDEX([1]!Table1[tenantname],MATCH(invoices[[#This Row],[allotment_id]],[1]!Table1[TenantAllotmentID],0))</f>
        <v>Rohit Jain (B41-C1)</v>
      </c>
      <c r="W105" t="s">
        <v>14937</v>
      </c>
      <c r="X105" t="s">
        <v>14938</v>
      </c>
      <c r="Y105" s="4">
        <v>46082</v>
      </c>
      <c r="Z105" t="s">
        <v>15807</v>
      </c>
      <c r="AA105">
        <v>14500</v>
      </c>
      <c r="AB105">
        <v>0</v>
      </c>
      <c r="AC105">
        <v>0</v>
      </c>
      <c r="AD105" s="7">
        <f>invoices[[#This Row],[Rent]]+invoices[[#This Row],[Services]]+invoices[[#This Row],[GST]]</f>
        <v>14500</v>
      </c>
      <c r="AE105" s="7">
        <f>invoices[[#This Row],[Total]]-invoices[[#This Row],[rent_amount]]</f>
        <v>0</v>
      </c>
      <c r="AF105">
        <v>3753</v>
      </c>
      <c r="AG105">
        <v>1120</v>
      </c>
      <c r="AH105">
        <f>invoices[[#This Row],[EB Amount]]-invoices[[#This Row],[electricity_amount]]</f>
        <v>0</v>
      </c>
    </row>
    <row r="106" spans="1:34">
      <c r="A106" t="s">
        <v>8994</v>
      </c>
      <c r="B106" t="s">
        <v>22</v>
      </c>
      <c r="C106" t="s">
        <v>3847</v>
      </c>
      <c r="D106" t="s">
        <v>24</v>
      </c>
      <c r="E106" t="s">
        <v>147</v>
      </c>
      <c r="F106" t="s">
        <v>148</v>
      </c>
      <c r="G106" t="s">
        <v>8995</v>
      </c>
      <c r="H106" s="1">
        <f>DATE(YEAR(invoices[[#This Row],[due_date]]),MONTH(invoices[[#This Row],[due_date]]),1)</f>
        <v>46082</v>
      </c>
      <c r="I106" s="1">
        <v>46088</v>
      </c>
      <c r="J106">
        <v>14500</v>
      </c>
      <c r="K106">
        <v>924</v>
      </c>
      <c r="L106">
        <v>0</v>
      </c>
      <c r="M106">
        <f>invoices[[#This Row],[rent_amount]]+invoices[[#This Row],[electricity_amount]]+invoices[[#This Row],[other_charges]]</f>
        <v>15424</v>
      </c>
      <c r="N106" t="s">
        <v>28</v>
      </c>
      <c r="O106" t="s">
        <v>29</v>
      </c>
      <c r="P106">
        <v>0</v>
      </c>
      <c r="Q106" t="b">
        <v>0</v>
      </c>
      <c r="R106" t="s">
        <v>30</v>
      </c>
      <c r="S106">
        <v>0</v>
      </c>
      <c r="T106">
        <f>invoices[[#This Row],[total_amount]]</f>
        <v>15424</v>
      </c>
      <c r="U106" t="s">
        <v>3849</v>
      </c>
      <c r="V106" t="str">
        <f>INDEX([1]!Table1[tenantname],MATCH(invoices[[#This Row],[allotment_id]],[1]!Table1[TenantAllotmentID],0))</f>
        <v>Aravindhraj   (C31-C1)</v>
      </c>
      <c r="W106" t="s">
        <v>15138</v>
      </c>
      <c r="X106" t="s">
        <v>15139</v>
      </c>
      <c r="Y106" s="4">
        <v>46082</v>
      </c>
      <c r="Z106" t="s">
        <v>15807</v>
      </c>
      <c r="AA106">
        <v>14500</v>
      </c>
      <c r="AB106">
        <v>0</v>
      </c>
      <c r="AC106">
        <v>0</v>
      </c>
      <c r="AD106" s="7">
        <f>invoices[[#This Row],[Rent]]+invoices[[#This Row],[Services]]+invoices[[#This Row],[GST]]</f>
        <v>14500</v>
      </c>
      <c r="AE106" s="7">
        <f>invoices[[#This Row],[Total]]-invoices[[#This Row],[rent_amount]]</f>
        <v>0</v>
      </c>
      <c r="AF106">
        <v>3755</v>
      </c>
      <c r="AG106">
        <v>924</v>
      </c>
      <c r="AH106">
        <f>invoices[[#This Row],[EB Amount]]-invoices[[#This Row],[electricity_amount]]</f>
        <v>0</v>
      </c>
    </row>
    <row r="107" spans="1:34">
      <c r="A107" t="s">
        <v>9170</v>
      </c>
      <c r="B107" t="s">
        <v>22</v>
      </c>
      <c r="C107" t="s">
        <v>166</v>
      </c>
      <c r="D107" t="s">
        <v>24</v>
      </c>
      <c r="E107" t="s">
        <v>167</v>
      </c>
      <c r="F107" t="s">
        <v>168</v>
      </c>
      <c r="G107" t="s">
        <v>9171</v>
      </c>
      <c r="H107" s="1">
        <f>DATE(YEAR(invoices[[#This Row],[due_date]]),MONTH(invoices[[#This Row],[due_date]]),1)</f>
        <v>46082</v>
      </c>
      <c r="I107" s="1">
        <v>46088</v>
      </c>
      <c r="J107">
        <v>14500</v>
      </c>
      <c r="K107">
        <v>2016</v>
      </c>
      <c r="L107">
        <v>0</v>
      </c>
      <c r="M107">
        <f>invoices[[#This Row],[rent_amount]]+invoices[[#This Row],[electricity_amount]]+invoices[[#This Row],[other_charges]]</f>
        <v>16516</v>
      </c>
      <c r="N107" t="s">
        <v>28</v>
      </c>
      <c r="O107" t="s">
        <v>844</v>
      </c>
      <c r="P107">
        <v>0</v>
      </c>
      <c r="Q107" t="b">
        <v>0</v>
      </c>
      <c r="R107" t="s">
        <v>30</v>
      </c>
      <c r="S107">
        <v>0</v>
      </c>
      <c r="T107">
        <f>invoices[[#This Row],[total_amount]]</f>
        <v>16516</v>
      </c>
      <c r="U107" t="s">
        <v>171</v>
      </c>
      <c r="V107" t="str">
        <f>INDEX([1]!Table1[tenantname],MATCH(invoices[[#This Row],[allotment_id]],[1]!Table1[TenantAllotmentID],0))</f>
        <v>Shubhashish . (B42-C2)</v>
      </c>
      <c r="W107" t="s">
        <v>14022</v>
      </c>
      <c r="X107" t="s">
        <v>14023</v>
      </c>
      <c r="Y107" s="4">
        <v>46082</v>
      </c>
      <c r="Z107" t="s">
        <v>15807</v>
      </c>
      <c r="AA107">
        <v>14500</v>
      </c>
      <c r="AB107">
        <v>0</v>
      </c>
      <c r="AC107">
        <v>0</v>
      </c>
      <c r="AD107" s="7">
        <f>invoices[[#This Row],[Rent]]+invoices[[#This Row],[Services]]+invoices[[#This Row],[GST]]</f>
        <v>14500</v>
      </c>
      <c r="AE107" s="7">
        <f>invoices[[#This Row],[Total]]-invoices[[#This Row],[rent_amount]]</f>
        <v>0</v>
      </c>
      <c r="AF107">
        <v>3848</v>
      </c>
      <c r="AG107">
        <v>2016</v>
      </c>
      <c r="AH107">
        <f>invoices[[#This Row],[EB Amount]]-invoices[[#This Row],[electricity_amount]]</f>
        <v>0</v>
      </c>
    </row>
    <row r="108" spans="1:34">
      <c r="A108" t="s">
        <v>9608</v>
      </c>
      <c r="B108" t="s">
        <v>22</v>
      </c>
      <c r="C108" t="s">
        <v>689</v>
      </c>
      <c r="D108" t="s">
        <v>24</v>
      </c>
      <c r="E108" t="s">
        <v>155</v>
      </c>
      <c r="F108" t="s">
        <v>156</v>
      </c>
      <c r="G108" t="s">
        <v>9609</v>
      </c>
      <c r="H108" s="1">
        <f>DATE(YEAR(invoices[[#This Row],[due_date]]),MONTH(invoices[[#This Row],[due_date]]),1)</f>
        <v>46082</v>
      </c>
      <c r="I108" s="1">
        <v>46088</v>
      </c>
      <c r="J108">
        <v>18500</v>
      </c>
      <c r="K108">
        <v>1456</v>
      </c>
      <c r="L108">
        <v>0</v>
      </c>
      <c r="M108">
        <f>invoices[[#This Row],[rent_amount]]+invoices[[#This Row],[electricity_amount]]+invoices[[#This Row],[other_charges]]</f>
        <v>19956</v>
      </c>
      <c r="N108" t="s">
        <v>28</v>
      </c>
      <c r="O108" t="s">
        <v>29</v>
      </c>
      <c r="P108">
        <v>0</v>
      </c>
      <c r="Q108" t="b">
        <v>0</v>
      </c>
      <c r="R108" t="s">
        <v>30</v>
      </c>
      <c r="S108">
        <v>0</v>
      </c>
      <c r="T108">
        <f>invoices[[#This Row],[total_amount]]</f>
        <v>19956</v>
      </c>
      <c r="U108" t="s">
        <v>691</v>
      </c>
      <c r="V108" t="str">
        <f>INDEX([1]!Table1[tenantname],MATCH(invoices[[#This Row],[allotment_id]],[1]!Table1[TenantAllotmentID],0))</f>
        <v>Arun Eranezhuth (C44-A1)</v>
      </c>
      <c r="W108" t="s">
        <v>14197</v>
      </c>
      <c r="X108" t="s">
        <v>14198</v>
      </c>
      <c r="Y108" s="4">
        <v>46082</v>
      </c>
      <c r="Z108" t="s">
        <v>15807</v>
      </c>
      <c r="AA108">
        <v>18500</v>
      </c>
      <c r="AB108">
        <v>0</v>
      </c>
      <c r="AC108">
        <v>0</v>
      </c>
      <c r="AD108" s="7">
        <f>invoices[[#This Row],[Rent]]+invoices[[#This Row],[Services]]+invoices[[#This Row],[GST]]</f>
        <v>18500</v>
      </c>
      <c r="AE108" s="7">
        <f>invoices[[#This Row],[Total]]-invoices[[#This Row],[rent_amount]]</f>
        <v>0</v>
      </c>
      <c r="AF108">
        <v>4079</v>
      </c>
      <c r="AG108">
        <v>1456</v>
      </c>
      <c r="AH108">
        <f>invoices[[#This Row],[EB Amount]]-invoices[[#This Row],[electricity_amount]]</f>
        <v>0</v>
      </c>
    </row>
    <row r="109" spans="1:34">
      <c r="A109" t="s">
        <v>9624</v>
      </c>
      <c r="B109" t="s">
        <v>22</v>
      </c>
      <c r="C109" t="s">
        <v>7640</v>
      </c>
      <c r="D109" t="s">
        <v>24</v>
      </c>
      <c r="E109" t="s">
        <v>34</v>
      </c>
      <c r="F109" t="s">
        <v>58</v>
      </c>
      <c r="G109" t="s">
        <v>9625</v>
      </c>
      <c r="H109" s="1">
        <f>DATE(YEAR(invoices[[#This Row],[due_date]]),MONTH(invoices[[#This Row],[due_date]]),1)</f>
        <v>46082</v>
      </c>
      <c r="I109" s="1">
        <v>46088</v>
      </c>
      <c r="J109">
        <v>15500</v>
      </c>
      <c r="K109">
        <v>1064</v>
      </c>
      <c r="L109">
        <v>0</v>
      </c>
      <c r="M109">
        <f>invoices[[#This Row],[rent_amount]]+invoices[[#This Row],[electricity_amount]]+invoices[[#This Row],[other_charges]]</f>
        <v>16564</v>
      </c>
      <c r="N109" t="s">
        <v>28</v>
      </c>
      <c r="O109" t="s">
        <v>706</v>
      </c>
      <c r="P109">
        <v>0</v>
      </c>
      <c r="Q109" t="b">
        <v>0</v>
      </c>
      <c r="R109" t="s">
        <v>30</v>
      </c>
      <c r="S109">
        <v>0</v>
      </c>
      <c r="T109">
        <f>invoices[[#This Row],[total_amount]]</f>
        <v>16564</v>
      </c>
      <c r="U109" t="s">
        <v>7642</v>
      </c>
      <c r="V109" t="str">
        <f>INDEX([1]!Table1[tenantname],MATCH(invoices[[#This Row],[allotment_id]],[1]!Table1[TenantAllotmentID],0))</f>
        <v>Keerthiga  (B43-B2)</v>
      </c>
      <c r="W109" t="s">
        <v>15564</v>
      </c>
      <c r="X109" t="s">
        <v>15565</v>
      </c>
      <c r="Y109" s="4">
        <v>46082</v>
      </c>
      <c r="Z109" t="s">
        <v>15807</v>
      </c>
      <c r="AA109">
        <v>15500</v>
      </c>
      <c r="AB109">
        <v>0</v>
      </c>
      <c r="AC109">
        <v>0</v>
      </c>
      <c r="AD109" s="7">
        <f>invoices[[#This Row],[Rent]]+invoices[[#This Row],[Services]]+invoices[[#This Row],[GST]]</f>
        <v>15500</v>
      </c>
      <c r="AE109" s="7">
        <f>invoices[[#This Row],[Total]]-invoices[[#This Row],[rent_amount]]</f>
        <v>0</v>
      </c>
      <c r="AF109">
        <v>4088</v>
      </c>
      <c r="AG109">
        <v>1064</v>
      </c>
      <c r="AH109">
        <f>invoices[[#This Row],[EB Amount]]-invoices[[#This Row],[electricity_amount]]</f>
        <v>0</v>
      </c>
    </row>
    <row r="110" spans="1:34">
      <c r="A110" t="s">
        <v>9718</v>
      </c>
      <c r="B110" t="s">
        <v>22</v>
      </c>
      <c r="C110" t="s">
        <v>173</v>
      </c>
      <c r="D110" t="s">
        <v>24</v>
      </c>
      <c r="E110" t="s">
        <v>140</v>
      </c>
      <c r="F110" t="s">
        <v>174</v>
      </c>
      <c r="G110" t="s">
        <v>9719</v>
      </c>
      <c r="H110" s="1">
        <f>DATE(YEAR(invoices[[#This Row],[due_date]]),MONTH(invoices[[#This Row],[due_date]]),1)</f>
        <v>46082</v>
      </c>
      <c r="I110" s="1">
        <v>46088</v>
      </c>
      <c r="J110">
        <v>15500</v>
      </c>
      <c r="K110">
        <v>952</v>
      </c>
      <c r="L110">
        <v>0</v>
      </c>
      <c r="M110">
        <f>invoices[[#This Row],[rent_amount]]+invoices[[#This Row],[electricity_amount]]+invoices[[#This Row],[other_charges]]</f>
        <v>16452</v>
      </c>
      <c r="N110" t="s">
        <v>28</v>
      </c>
      <c r="O110" t="s">
        <v>844</v>
      </c>
      <c r="P110">
        <v>0</v>
      </c>
      <c r="Q110" t="b">
        <v>0</v>
      </c>
      <c r="R110" t="s">
        <v>30</v>
      </c>
      <c r="S110">
        <v>0</v>
      </c>
      <c r="T110">
        <f>invoices[[#This Row],[total_amount]]</f>
        <v>16452</v>
      </c>
      <c r="U110" t="s">
        <v>178</v>
      </c>
      <c r="V110" t="str">
        <f>INDEX([1]!Table1[tenantname],MATCH(invoices[[#This Row],[allotment_id]],[1]!Table1[TenantAllotmentID],0))</f>
        <v>VijayaSekar P (A41-D1)</v>
      </c>
      <c r="W110" t="s">
        <v>14024</v>
      </c>
      <c r="X110" t="s">
        <v>14025</v>
      </c>
      <c r="Y110" s="4">
        <v>46082</v>
      </c>
      <c r="Z110" t="s">
        <v>15807</v>
      </c>
      <c r="AA110">
        <v>15500</v>
      </c>
      <c r="AB110">
        <v>0</v>
      </c>
      <c r="AC110">
        <v>0</v>
      </c>
      <c r="AD110" s="7">
        <f>invoices[[#This Row],[Rent]]+invoices[[#This Row],[Services]]+invoices[[#This Row],[GST]]</f>
        <v>15500</v>
      </c>
      <c r="AE110" s="7">
        <f>invoices[[#This Row],[Total]]-invoices[[#This Row],[rent_amount]]</f>
        <v>0</v>
      </c>
      <c r="AF110">
        <v>4133</v>
      </c>
      <c r="AG110">
        <v>952</v>
      </c>
      <c r="AH110">
        <f>invoices[[#This Row],[EB Amount]]-invoices[[#This Row],[electricity_amount]]</f>
        <v>0</v>
      </c>
    </row>
    <row r="111" spans="1:34">
      <c r="A111" t="s">
        <v>9771</v>
      </c>
      <c r="B111" t="s">
        <v>22</v>
      </c>
      <c r="C111" t="s">
        <v>2743</v>
      </c>
      <c r="D111" t="s">
        <v>24</v>
      </c>
      <c r="E111" t="s">
        <v>399</v>
      </c>
      <c r="F111" t="s">
        <v>2169</v>
      </c>
      <c r="G111" t="s">
        <v>9772</v>
      </c>
      <c r="H111" s="1">
        <f>DATE(YEAR(invoices[[#This Row],[due_date]]),MONTH(invoices[[#This Row],[due_date]]),1)</f>
        <v>46082</v>
      </c>
      <c r="I111" s="1">
        <v>46088</v>
      </c>
      <c r="J111">
        <v>19500</v>
      </c>
      <c r="K111">
        <v>784</v>
      </c>
      <c r="L111">
        <v>0</v>
      </c>
      <c r="M111">
        <f>invoices[[#This Row],[rent_amount]]+invoices[[#This Row],[electricity_amount]]+invoices[[#This Row],[other_charges]]</f>
        <v>20284</v>
      </c>
      <c r="N111" t="s">
        <v>28</v>
      </c>
      <c r="O111" t="s">
        <v>844</v>
      </c>
      <c r="P111">
        <v>0</v>
      </c>
      <c r="Q111" t="b">
        <v>0</v>
      </c>
      <c r="R111" t="s">
        <v>30</v>
      </c>
      <c r="S111">
        <v>0</v>
      </c>
      <c r="T111">
        <f>invoices[[#This Row],[total_amount]]</f>
        <v>20284</v>
      </c>
      <c r="U111" t="s">
        <v>2745</v>
      </c>
      <c r="V111" t="str">
        <f>INDEX([1]!Table1[tenantname],MATCH(invoices[[#This Row],[allotment_id]],[1]!Table1[TenantAllotmentID],0))</f>
        <v>Yashwanthi V (B22-A1)</v>
      </c>
      <c r="W111" t="s">
        <v>14883</v>
      </c>
      <c r="X111" t="s">
        <v>14884</v>
      </c>
      <c r="Y111" s="4">
        <v>46082</v>
      </c>
      <c r="Z111" t="s">
        <v>15807</v>
      </c>
      <c r="AA111">
        <v>19500</v>
      </c>
      <c r="AB111">
        <v>0</v>
      </c>
      <c r="AC111">
        <v>0</v>
      </c>
      <c r="AD111" s="7">
        <f>invoices[[#This Row],[Rent]]+invoices[[#This Row],[Services]]+invoices[[#This Row],[GST]]</f>
        <v>19500</v>
      </c>
      <c r="AE111" s="7">
        <f>invoices[[#This Row],[Total]]-invoices[[#This Row],[rent_amount]]</f>
        <v>0</v>
      </c>
      <c r="AF111">
        <v>4159</v>
      </c>
      <c r="AG111">
        <v>784</v>
      </c>
      <c r="AH111">
        <f>invoices[[#This Row],[EB Amount]]-invoices[[#This Row],[electricity_amount]]</f>
        <v>0</v>
      </c>
    </row>
    <row r="112" spans="1:34">
      <c r="A112" t="s">
        <v>9843</v>
      </c>
      <c r="B112" t="s">
        <v>22</v>
      </c>
      <c r="C112" t="s">
        <v>1938</v>
      </c>
      <c r="D112" t="s">
        <v>24</v>
      </c>
      <c r="E112" t="s">
        <v>342</v>
      </c>
      <c r="F112" t="s">
        <v>1768</v>
      </c>
      <c r="G112" t="s">
        <v>9844</v>
      </c>
      <c r="H112" s="1">
        <f>DATE(YEAR(invoices[[#This Row],[due_date]]),MONTH(invoices[[#This Row],[due_date]]),1)</f>
        <v>46082</v>
      </c>
      <c r="I112" s="1">
        <v>46088</v>
      </c>
      <c r="J112">
        <v>15500</v>
      </c>
      <c r="K112">
        <v>1400</v>
      </c>
      <c r="L112">
        <v>0</v>
      </c>
      <c r="M112">
        <f>invoices[[#This Row],[rent_amount]]+invoices[[#This Row],[electricity_amount]]+invoices[[#This Row],[other_charges]]</f>
        <v>16900</v>
      </c>
      <c r="N112" t="s">
        <v>28</v>
      </c>
      <c r="O112" t="s">
        <v>706</v>
      </c>
      <c r="P112">
        <v>0</v>
      </c>
      <c r="Q112" t="b">
        <v>0</v>
      </c>
      <c r="R112" t="s">
        <v>30</v>
      </c>
      <c r="S112">
        <v>0</v>
      </c>
      <c r="T112">
        <f>invoices[[#This Row],[total_amount]]</f>
        <v>16900</v>
      </c>
      <c r="U112" t="s">
        <v>1940</v>
      </c>
      <c r="V112" t="str">
        <f>INDEX([1]!Table1[tenantname],MATCH(invoices[[#This Row],[allotment_id]],[1]!Table1[TenantAllotmentID],0))</f>
        <v>Mounika C S (D11-C1)</v>
      </c>
      <c r="W112" t="s">
        <v>14651</v>
      </c>
      <c r="X112" t="s">
        <v>14652</v>
      </c>
      <c r="Y112" s="4">
        <v>46082</v>
      </c>
      <c r="Z112" t="s">
        <v>15807</v>
      </c>
      <c r="AA112">
        <v>15500</v>
      </c>
      <c r="AB112">
        <v>0</v>
      </c>
      <c r="AC112">
        <v>0</v>
      </c>
      <c r="AD112" s="7">
        <f>invoices[[#This Row],[Rent]]+invoices[[#This Row],[Services]]+invoices[[#This Row],[GST]]</f>
        <v>15500</v>
      </c>
      <c r="AE112" s="7">
        <f>invoices[[#This Row],[Total]]-invoices[[#This Row],[rent_amount]]</f>
        <v>0</v>
      </c>
      <c r="AF112">
        <v>4197</v>
      </c>
      <c r="AG112">
        <v>1400</v>
      </c>
      <c r="AH112">
        <f>invoices[[#This Row],[EB Amount]]-invoices[[#This Row],[electricity_amount]]</f>
        <v>0</v>
      </c>
    </row>
    <row r="113" spans="1:34">
      <c r="A113" t="s">
        <v>9851</v>
      </c>
      <c r="B113" t="s">
        <v>22</v>
      </c>
      <c r="C113" t="s">
        <v>1161</v>
      </c>
      <c r="D113" t="s">
        <v>24</v>
      </c>
      <c r="E113" t="s">
        <v>140</v>
      </c>
      <c r="F113" t="s">
        <v>675</v>
      </c>
      <c r="G113" t="s">
        <v>9852</v>
      </c>
      <c r="H113" s="1">
        <f>DATE(YEAR(invoices[[#This Row],[due_date]]),MONTH(invoices[[#This Row],[due_date]]),1)</f>
        <v>46082</v>
      </c>
      <c r="I113" s="1">
        <v>46088</v>
      </c>
      <c r="J113">
        <v>14500</v>
      </c>
      <c r="K113">
        <v>952</v>
      </c>
      <c r="L113">
        <v>0</v>
      </c>
      <c r="M113">
        <f>invoices[[#This Row],[rent_amount]]+invoices[[#This Row],[electricity_amount]]+invoices[[#This Row],[other_charges]]</f>
        <v>15452</v>
      </c>
      <c r="N113" t="s">
        <v>28</v>
      </c>
      <c r="O113" t="s">
        <v>29</v>
      </c>
      <c r="P113">
        <v>0</v>
      </c>
      <c r="Q113" t="b">
        <v>0</v>
      </c>
      <c r="R113" t="s">
        <v>30</v>
      </c>
      <c r="S113">
        <v>0</v>
      </c>
      <c r="T113">
        <f>invoices[[#This Row],[total_amount]]</f>
        <v>15452</v>
      </c>
      <c r="U113" t="s">
        <v>1163</v>
      </c>
      <c r="V113" t="str">
        <f>INDEX([1]!Table1[tenantname],MATCH(invoices[[#This Row],[allotment_id]],[1]!Table1[TenantAllotmentID],0))</f>
        <v>Harish G (A41-C1)</v>
      </c>
      <c r="W113" t="s">
        <v>14365</v>
      </c>
      <c r="X113" t="s">
        <v>14366</v>
      </c>
      <c r="Y113" s="4">
        <v>46082</v>
      </c>
      <c r="Z113" t="s">
        <v>15807</v>
      </c>
      <c r="AA113">
        <v>14500</v>
      </c>
      <c r="AB113">
        <v>0</v>
      </c>
      <c r="AC113">
        <v>0</v>
      </c>
      <c r="AD113" s="7">
        <f>invoices[[#This Row],[Rent]]+invoices[[#This Row],[Services]]+invoices[[#This Row],[GST]]</f>
        <v>14500</v>
      </c>
      <c r="AE113" s="7">
        <f>invoices[[#This Row],[Total]]-invoices[[#This Row],[rent_amount]]</f>
        <v>0</v>
      </c>
      <c r="AF113">
        <v>4201</v>
      </c>
      <c r="AG113">
        <v>952</v>
      </c>
      <c r="AH113">
        <f>invoices[[#This Row],[EB Amount]]-invoices[[#This Row],[electricity_amount]]</f>
        <v>0</v>
      </c>
    </row>
    <row r="114" spans="1:34">
      <c r="A114" t="s">
        <v>9869</v>
      </c>
      <c r="B114" t="s">
        <v>22</v>
      </c>
      <c r="C114" t="s">
        <v>2993</v>
      </c>
      <c r="D114" t="s">
        <v>24</v>
      </c>
      <c r="E114" t="s">
        <v>569</v>
      </c>
      <c r="F114" t="s">
        <v>1493</v>
      </c>
      <c r="G114" t="s">
        <v>9870</v>
      </c>
      <c r="H114" s="1">
        <f>DATE(YEAR(invoices[[#This Row],[due_date]]),MONTH(invoices[[#This Row],[due_date]]),1)</f>
        <v>46082</v>
      </c>
      <c r="I114" s="1">
        <v>46088</v>
      </c>
      <c r="J114">
        <v>13500</v>
      </c>
      <c r="K114">
        <v>1307</v>
      </c>
      <c r="L114">
        <v>0</v>
      </c>
      <c r="M114">
        <f>invoices[[#This Row],[rent_amount]]+invoices[[#This Row],[electricity_amount]]+invoices[[#This Row],[other_charges]]</f>
        <v>14807</v>
      </c>
      <c r="N114" t="s">
        <v>28</v>
      </c>
      <c r="O114" t="s">
        <v>844</v>
      </c>
      <c r="P114">
        <v>0</v>
      </c>
      <c r="Q114" t="b">
        <v>0</v>
      </c>
      <c r="R114" t="s">
        <v>30</v>
      </c>
      <c r="S114">
        <v>0</v>
      </c>
      <c r="T114">
        <f>invoices[[#This Row],[total_amount]]</f>
        <v>14807</v>
      </c>
      <c r="U114" t="s">
        <v>2995</v>
      </c>
      <c r="V114" t="str">
        <f>INDEX([1]!Table1[tenantname],MATCH(invoices[[#This Row],[allotment_id]],[1]!Table1[TenantAllotmentID],0))</f>
        <v>Suhani  Srivastava (C12-C1)</v>
      </c>
      <c r="W114" t="s">
        <v>14943</v>
      </c>
      <c r="X114" t="s">
        <v>14944</v>
      </c>
      <c r="Y114" s="4">
        <v>46082</v>
      </c>
      <c r="Z114" t="s">
        <v>15807</v>
      </c>
      <c r="AA114">
        <v>13500</v>
      </c>
      <c r="AB114">
        <v>0</v>
      </c>
      <c r="AC114">
        <v>0</v>
      </c>
      <c r="AD114" s="7">
        <f>invoices[[#This Row],[Rent]]+invoices[[#This Row],[Services]]+invoices[[#This Row],[GST]]</f>
        <v>13500</v>
      </c>
      <c r="AE114" s="7">
        <f>invoices[[#This Row],[Total]]-invoices[[#This Row],[rent_amount]]</f>
        <v>0</v>
      </c>
      <c r="AF114">
        <v>4210</v>
      </c>
      <c r="AG114">
        <v>1307</v>
      </c>
      <c r="AH114">
        <f>invoices[[#This Row],[EB Amount]]-invoices[[#This Row],[electricity_amount]]</f>
        <v>0</v>
      </c>
    </row>
    <row r="115" spans="1:34">
      <c r="A115" t="s">
        <v>9893</v>
      </c>
      <c r="B115" t="s">
        <v>22</v>
      </c>
      <c r="C115" t="s">
        <v>509</v>
      </c>
      <c r="D115" t="s">
        <v>24</v>
      </c>
      <c r="E115" t="s">
        <v>140</v>
      </c>
      <c r="F115" t="s">
        <v>141</v>
      </c>
      <c r="G115" t="s">
        <v>9894</v>
      </c>
      <c r="H115" s="1">
        <f>DATE(YEAR(invoices[[#This Row],[due_date]]),MONTH(invoices[[#This Row],[due_date]]),1)</f>
        <v>46082</v>
      </c>
      <c r="I115" s="1">
        <v>46088</v>
      </c>
      <c r="J115">
        <v>15500</v>
      </c>
      <c r="K115">
        <v>102</v>
      </c>
      <c r="L115">
        <v>0</v>
      </c>
      <c r="M115">
        <f>invoices[[#This Row],[rent_amount]]+invoices[[#This Row],[electricity_amount]]+invoices[[#This Row],[other_charges]]</f>
        <v>15602</v>
      </c>
      <c r="N115" t="s">
        <v>28</v>
      </c>
      <c r="O115" t="s">
        <v>29</v>
      </c>
      <c r="P115">
        <v>0</v>
      </c>
      <c r="Q115" t="b">
        <v>0</v>
      </c>
      <c r="R115" t="s">
        <v>30</v>
      </c>
      <c r="S115">
        <v>0</v>
      </c>
      <c r="T115">
        <f>invoices[[#This Row],[total_amount]]</f>
        <v>15602</v>
      </c>
      <c r="U115" t="s">
        <v>3208</v>
      </c>
      <c r="V115" t="str">
        <f>INDEX([1]!Table1[tenantname],MATCH(invoices[[#This Row],[allotment_id]],[1]!Table1[TenantAllotmentID],0))</f>
        <v>Harsh Gupta (A41-D2)</v>
      </c>
      <c r="W115" t="s">
        <v>14778</v>
      </c>
      <c r="X115" t="s">
        <v>15000</v>
      </c>
      <c r="Y115" s="4">
        <v>46082</v>
      </c>
      <c r="Z115" t="s">
        <v>15807</v>
      </c>
      <c r="AA115">
        <v>15500</v>
      </c>
      <c r="AB115">
        <v>0</v>
      </c>
      <c r="AC115">
        <v>0</v>
      </c>
      <c r="AD115" s="7">
        <f>invoices[[#This Row],[Rent]]+invoices[[#This Row],[Services]]+invoices[[#This Row],[GST]]</f>
        <v>15500</v>
      </c>
      <c r="AE115" s="7">
        <f>invoices[[#This Row],[Total]]-invoices[[#This Row],[rent_amount]]</f>
        <v>0</v>
      </c>
      <c r="AF115">
        <v>4223</v>
      </c>
      <c r="AG115">
        <v>102</v>
      </c>
      <c r="AH115">
        <f>invoices[[#This Row],[EB Amount]]-invoices[[#This Row],[electricity_amount]]</f>
        <v>0</v>
      </c>
    </row>
    <row r="116" spans="1:34">
      <c r="A116" t="s">
        <v>9925</v>
      </c>
      <c r="B116" t="s">
        <v>22</v>
      </c>
      <c r="C116" t="s">
        <v>2825</v>
      </c>
      <c r="D116" t="s">
        <v>24</v>
      </c>
      <c r="E116" t="s">
        <v>80</v>
      </c>
      <c r="F116" t="s">
        <v>1824</v>
      </c>
      <c r="G116" t="s">
        <v>9926</v>
      </c>
      <c r="H116" s="1">
        <f>DATE(YEAR(invoices[[#This Row],[due_date]]),MONTH(invoices[[#This Row],[due_date]]),1)</f>
        <v>46082</v>
      </c>
      <c r="I116" s="1">
        <v>46088</v>
      </c>
      <c r="J116">
        <v>25000</v>
      </c>
      <c r="K116">
        <v>868</v>
      </c>
      <c r="L116">
        <v>0</v>
      </c>
      <c r="M116">
        <f>invoices[[#This Row],[rent_amount]]+invoices[[#This Row],[electricity_amount]]+invoices[[#This Row],[other_charges]]</f>
        <v>25868</v>
      </c>
      <c r="N116" t="s">
        <v>28</v>
      </c>
      <c r="O116" t="s">
        <v>706</v>
      </c>
      <c r="P116">
        <v>0</v>
      </c>
      <c r="Q116" t="b">
        <v>0</v>
      </c>
      <c r="R116" t="s">
        <v>30</v>
      </c>
      <c r="S116">
        <v>0</v>
      </c>
      <c r="T116">
        <f>invoices[[#This Row],[total_amount]]</f>
        <v>25868</v>
      </c>
      <c r="U116" t="s">
        <v>8344</v>
      </c>
      <c r="V116" t="str">
        <f>INDEX([1]!Table1[tenantname],MATCH(invoices[[#This Row],[allotment_id]],[1]!Table1[TenantAllotmentID],0))</f>
        <v>Amala Menon (D21-A1)</v>
      </c>
      <c r="W116" t="s">
        <v>14903</v>
      </c>
      <c r="X116" t="s">
        <v>15612</v>
      </c>
      <c r="Y116" s="4">
        <v>46082</v>
      </c>
      <c r="Z116" t="s">
        <v>15807</v>
      </c>
      <c r="AA116">
        <v>25000</v>
      </c>
      <c r="AB116">
        <v>0</v>
      </c>
      <c r="AC116">
        <v>0</v>
      </c>
      <c r="AD116" s="7">
        <f>invoices[[#This Row],[Rent]]+invoices[[#This Row],[Services]]+invoices[[#This Row],[GST]]</f>
        <v>25000</v>
      </c>
      <c r="AE116" s="7">
        <f>invoices[[#This Row],[Total]]-invoices[[#This Row],[rent_amount]]</f>
        <v>0</v>
      </c>
      <c r="AF116">
        <v>4242</v>
      </c>
      <c r="AG116">
        <v>868</v>
      </c>
      <c r="AH116">
        <f>invoices[[#This Row],[EB Amount]]-invoices[[#This Row],[electricity_amount]]</f>
        <v>0</v>
      </c>
    </row>
    <row r="117" spans="1:34">
      <c r="A117" t="s">
        <v>9931</v>
      </c>
      <c r="B117" t="s">
        <v>22</v>
      </c>
      <c r="C117" t="s">
        <v>4140</v>
      </c>
      <c r="D117" t="s">
        <v>24</v>
      </c>
      <c r="E117" t="s">
        <v>234</v>
      </c>
      <c r="F117" t="s">
        <v>544</v>
      </c>
      <c r="G117" t="s">
        <v>9932</v>
      </c>
      <c r="H117" s="1">
        <f>DATE(YEAR(invoices[[#This Row],[due_date]]),MONTH(invoices[[#This Row],[due_date]]),1)</f>
        <v>46082</v>
      </c>
      <c r="I117" s="1">
        <v>46088</v>
      </c>
      <c r="J117">
        <v>15500</v>
      </c>
      <c r="K117">
        <v>868</v>
      </c>
      <c r="L117">
        <v>0</v>
      </c>
      <c r="M117">
        <f>invoices[[#This Row],[rent_amount]]+invoices[[#This Row],[electricity_amount]]+invoices[[#This Row],[other_charges]]</f>
        <v>16368</v>
      </c>
      <c r="N117" t="s">
        <v>28</v>
      </c>
      <c r="O117" t="s">
        <v>29</v>
      </c>
      <c r="P117">
        <v>0</v>
      </c>
      <c r="Q117" t="b">
        <v>0</v>
      </c>
      <c r="R117" t="s">
        <v>30</v>
      </c>
      <c r="S117">
        <v>0</v>
      </c>
      <c r="T117">
        <f>invoices[[#This Row],[total_amount]]</f>
        <v>16368</v>
      </c>
      <c r="U117" t="s">
        <v>4142</v>
      </c>
      <c r="V117" t="str">
        <f>INDEX([1]!Table1[tenantname],MATCH(invoices[[#This Row],[allotment_id]],[1]!Table1[TenantAllotmentID],0))</f>
        <v>Benentia Alice Sanjana N (D12-B2)</v>
      </c>
      <c r="W117" t="s">
        <v>15179</v>
      </c>
      <c r="X117" t="s">
        <v>15180</v>
      </c>
      <c r="Y117" s="4">
        <v>46082</v>
      </c>
      <c r="Z117" t="s">
        <v>15807</v>
      </c>
      <c r="AA117">
        <v>15500</v>
      </c>
      <c r="AB117">
        <v>0</v>
      </c>
      <c r="AC117">
        <v>0</v>
      </c>
      <c r="AD117" s="7">
        <f>invoices[[#This Row],[Rent]]+invoices[[#This Row],[Services]]+invoices[[#This Row],[GST]]</f>
        <v>15500</v>
      </c>
      <c r="AE117" s="7">
        <f>invoices[[#This Row],[Total]]-invoices[[#This Row],[rent_amount]]</f>
        <v>0</v>
      </c>
      <c r="AF117">
        <v>4245</v>
      </c>
      <c r="AG117">
        <v>868</v>
      </c>
      <c r="AH117">
        <f>invoices[[#This Row],[EB Amount]]-invoices[[#This Row],[electricity_amount]]</f>
        <v>0</v>
      </c>
    </row>
    <row r="118" spans="1:34">
      <c r="A118" t="s">
        <v>9947</v>
      </c>
      <c r="B118" t="s">
        <v>22</v>
      </c>
      <c r="C118" t="s">
        <v>2819</v>
      </c>
      <c r="D118" t="s">
        <v>24</v>
      </c>
      <c r="E118" t="s">
        <v>195</v>
      </c>
      <c r="F118" t="s">
        <v>375</v>
      </c>
      <c r="G118" t="s">
        <v>9948</v>
      </c>
      <c r="H118" s="1">
        <f>DATE(YEAR(invoices[[#This Row],[due_date]]),MONTH(invoices[[#This Row],[due_date]]),1)</f>
        <v>46082</v>
      </c>
      <c r="I118" s="1">
        <v>46088</v>
      </c>
      <c r="J118">
        <v>14500</v>
      </c>
      <c r="K118">
        <v>840</v>
      </c>
      <c r="L118">
        <v>0</v>
      </c>
      <c r="M118">
        <f>invoices[[#This Row],[rent_amount]]+invoices[[#This Row],[electricity_amount]]+invoices[[#This Row],[other_charges]]</f>
        <v>15340</v>
      </c>
      <c r="N118" t="s">
        <v>28</v>
      </c>
      <c r="O118" t="s">
        <v>29</v>
      </c>
      <c r="P118">
        <v>0</v>
      </c>
      <c r="Q118" t="b">
        <v>0</v>
      </c>
      <c r="R118" t="s">
        <v>30</v>
      </c>
      <c r="S118">
        <v>0</v>
      </c>
      <c r="T118">
        <f>invoices[[#This Row],[total_amount]]</f>
        <v>15340</v>
      </c>
      <c r="U118" t="s">
        <v>2821</v>
      </c>
      <c r="V118" t="str">
        <f>INDEX([1]!Table1[tenantname],MATCH(invoices[[#This Row],[allotment_id]],[1]!Table1[TenantAllotmentID],0))</f>
        <v>Ashmitha baidya (D41-C2)</v>
      </c>
      <c r="W118" t="s">
        <v>14901</v>
      </c>
      <c r="X118" t="s">
        <v>14902</v>
      </c>
      <c r="Y118" s="4">
        <v>46082</v>
      </c>
      <c r="Z118" t="s">
        <v>15807</v>
      </c>
      <c r="AA118">
        <v>14500</v>
      </c>
      <c r="AB118">
        <v>0</v>
      </c>
      <c r="AC118">
        <v>0</v>
      </c>
      <c r="AD118" s="7">
        <f>invoices[[#This Row],[Rent]]+invoices[[#This Row],[Services]]+invoices[[#This Row],[GST]]</f>
        <v>14500</v>
      </c>
      <c r="AE118" s="7">
        <f>invoices[[#This Row],[Total]]-invoices[[#This Row],[rent_amount]]</f>
        <v>0</v>
      </c>
      <c r="AF118">
        <v>4253</v>
      </c>
      <c r="AG118">
        <v>840</v>
      </c>
      <c r="AH118">
        <f>invoices[[#This Row],[EB Amount]]-invoices[[#This Row],[electricity_amount]]</f>
        <v>0</v>
      </c>
    </row>
    <row r="119" spans="1:34">
      <c r="A119" t="s">
        <v>10075</v>
      </c>
      <c r="B119" t="s">
        <v>22</v>
      </c>
      <c r="C119" t="s">
        <v>260</v>
      </c>
      <c r="D119" t="s">
        <v>24</v>
      </c>
      <c r="E119" t="s">
        <v>226</v>
      </c>
      <c r="F119" t="s">
        <v>261</v>
      </c>
      <c r="G119" t="s">
        <v>10076</v>
      </c>
      <c r="H119" s="1">
        <f>DATE(YEAR(invoices[[#This Row],[due_date]]),MONTH(invoices[[#This Row],[due_date]]),1)</f>
        <v>46082</v>
      </c>
      <c r="I119" s="1">
        <v>46088</v>
      </c>
      <c r="J119">
        <v>14500</v>
      </c>
      <c r="K119">
        <v>2072</v>
      </c>
      <c r="L119">
        <v>0</v>
      </c>
      <c r="M119">
        <f>invoices[[#This Row],[rent_amount]]+invoices[[#This Row],[electricity_amount]]+invoices[[#This Row],[other_charges]]</f>
        <v>16572</v>
      </c>
      <c r="N119" t="s">
        <v>28</v>
      </c>
      <c r="O119" t="s">
        <v>29</v>
      </c>
      <c r="P119">
        <v>0</v>
      </c>
      <c r="Q119" t="b">
        <v>0</v>
      </c>
      <c r="R119" t="s">
        <v>30</v>
      </c>
      <c r="S119">
        <v>0</v>
      </c>
      <c r="T119">
        <f>invoices[[#This Row],[total_amount]]</f>
        <v>16572</v>
      </c>
      <c r="U119" t="s">
        <v>265</v>
      </c>
      <c r="V119" t="str">
        <f>INDEX([1]!Table1[tenantname],MATCH(invoices[[#This Row],[allotment_id]],[1]!Table1[TenantAllotmentID],0))</f>
        <v>Indira Ch (B12-C1)</v>
      </c>
      <c r="W119" t="s">
        <v>14048</v>
      </c>
      <c r="X119" t="s">
        <v>14049</v>
      </c>
      <c r="Y119" s="4">
        <v>46082</v>
      </c>
      <c r="Z119" t="s">
        <v>15807</v>
      </c>
      <c r="AA119">
        <v>14500</v>
      </c>
      <c r="AB119">
        <v>0</v>
      </c>
      <c r="AC119">
        <v>0</v>
      </c>
      <c r="AD119" s="7">
        <f>invoices[[#This Row],[Rent]]+invoices[[#This Row],[Services]]+invoices[[#This Row],[GST]]</f>
        <v>14500</v>
      </c>
      <c r="AE119" s="7">
        <f>invoices[[#This Row],[Total]]-invoices[[#This Row],[rent_amount]]</f>
        <v>0</v>
      </c>
      <c r="AF119">
        <v>4318</v>
      </c>
      <c r="AG119">
        <v>2072</v>
      </c>
      <c r="AH119">
        <f>invoices[[#This Row],[EB Amount]]-invoices[[#This Row],[electricity_amount]]</f>
        <v>0</v>
      </c>
    </row>
    <row r="120" spans="1:34">
      <c r="A120" t="s">
        <v>10267</v>
      </c>
      <c r="B120" t="s">
        <v>22</v>
      </c>
      <c r="C120" t="s">
        <v>1765</v>
      </c>
      <c r="D120" t="s">
        <v>24</v>
      </c>
      <c r="E120" t="s">
        <v>519</v>
      </c>
      <c r="F120" t="s">
        <v>681</v>
      </c>
      <c r="G120" t="s">
        <v>10268</v>
      </c>
      <c r="H120" s="1">
        <f>DATE(YEAR(invoices[[#This Row],[due_date]]),MONTH(invoices[[#This Row],[due_date]]),1)</f>
        <v>46082</v>
      </c>
      <c r="I120" s="1">
        <v>46088</v>
      </c>
      <c r="J120">
        <v>14500</v>
      </c>
      <c r="K120">
        <v>81</v>
      </c>
      <c r="L120">
        <v>0</v>
      </c>
      <c r="M120">
        <f>invoices[[#This Row],[rent_amount]]+invoices[[#This Row],[electricity_amount]]+invoices[[#This Row],[other_charges]]</f>
        <v>14581</v>
      </c>
      <c r="N120" t="s">
        <v>28</v>
      </c>
      <c r="O120" t="s">
        <v>706</v>
      </c>
      <c r="P120">
        <v>0</v>
      </c>
      <c r="Q120" t="b">
        <v>0</v>
      </c>
      <c r="R120" t="s">
        <v>30</v>
      </c>
      <c r="S120">
        <v>0</v>
      </c>
      <c r="T120">
        <f>invoices[[#This Row],[total_amount]]</f>
        <v>14581</v>
      </c>
      <c r="U120" t="s">
        <v>1767</v>
      </c>
      <c r="V120" t="str">
        <f>INDEX([1]!Table1[tenantname],MATCH(invoices[[#This Row],[allotment_id]],[1]!Table1[TenantAllotmentID],0))</f>
        <v>Sai Sri Ram Varun (C41-C1)</v>
      </c>
      <c r="W120" t="s">
        <v>14589</v>
      </c>
      <c r="X120" t="s">
        <v>14590</v>
      </c>
      <c r="Y120" s="4">
        <v>46082</v>
      </c>
      <c r="Z120" t="s">
        <v>15807</v>
      </c>
      <c r="AA120">
        <v>14500</v>
      </c>
      <c r="AB120">
        <v>0</v>
      </c>
      <c r="AC120">
        <v>0</v>
      </c>
      <c r="AD120" s="7">
        <f>invoices[[#This Row],[Rent]]+invoices[[#This Row],[Services]]+invoices[[#This Row],[GST]]</f>
        <v>14500</v>
      </c>
      <c r="AE120" s="7">
        <f>invoices[[#This Row],[Total]]-invoices[[#This Row],[rent_amount]]</f>
        <v>0</v>
      </c>
      <c r="AF120">
        <v>4423</v>
      </c>
      <c r="AG120">
        <v>81</v>
      </c>
      <c r="AH120">
        <f>invoices[[#This Row],[EB Amount]]-invoices[[#This Row],[electricity_amount]]</f>
        <v>0</v>
      </c>
    </row>
    <row r="121" spans="1:34">
      <c r="A121" t="s">
        <v>10446</v>
      </c>
      <c r="B121" t="s">
        <v>22</v>
      </c>
      <c r="C121" t="s">
        <v>3645</v>
      </c>
      <c r="D121" t="s">
        <v>24</v>
      </c>
      <c r="E121" t="s">
        <v>155</v>
      </c>
      <c r="F121" t="s">
        <v>188</v>
      </c>
      <c r="G121" t="s">
        <v>10447</v>
      </c>
      <c r="H121" s="1">
        <f>DATE(YEAR(invoices[[#This Row],[due_date]]),MONTH(invoices[[#This Row],[due_date]]),1)</f>
        <v>46082</v>
      </c>
      <c r="I121" s="1">
        <v>46088</v>
      </c>
      <c r="J121">
        <v>10290</v>
      </c>
      <c r="K121">
        <v>1456</v>
      </c>
      <c r="L121">
        <v>2250</v>
      </c>
      <c r="M121">
        <f>invoices[[#This Row],[rent_amount]]+invoices[[#This Row],[electricity_amount]]+invoices[[#This Row],[other_charges]]</f>
        <v>13996</v>
      </c>
      <c r="N121" t="s">
        <v>28</v>
      </c>
      <c r="O121" t="s">
        <v>706</v>
      </c>
      <c r="P121">
        <v>0</v>
      </c>
      <c r="Q121" t="b">
        <v>0</v>
      </c>
      <c r="R121" t="s">
        <v>30</v>
      </c>
      <c r="S121">
        <v>0</v>
      </c>
      <c r="T121">
        <f>invoices[[#This Row],[total_amount]]</f>
        <v>13996</v>
      </c>
      <c r="U121" s="2" t="s">
        <v>3647</v>
      </c>
      <c r="V121" t="str">
        <f>INDEX([1]!Table1[tenantname],MATCH(invoices[[#This Row],[allotment_id]],[1]!Table1[TenantAllotmentID],0))</f>
        <v>Manish Kumar (C44-C2)</v>
      </c>
      <c r="W121" t="s">
        <v>15097</v>
      </c>
      <c r="X121" t="s">
        <v>15098</v>
      </c>
      <c r="Y121" s="4">
        <v>46082</v>
      </c>
      <c r="Z121" t="s">
        <v>15807</v>
      </c>
      <c r="AA121">
        <v>10290</v>
      </c>
      <c r="AB121">
        <v>0</v>
      </c>
      <c r="AC121">
        <v>0</v>
      </c>
      <c r="AD121" s="7">
        <f>invoices[[#This Row],[Rent]]+invoices[[#This Row],[Services]]+invoices[[#This Row],[GST]]</f>
        <v>10290</v>
      </c>
      <c r="AE121" s="7">
        <f>invoices[[#This Row],[Total]]-invoices[[#This Row],[rent_amount]]</f>
        <v>0</v>
      </c>
      <c r="AF121">
        <v>4511</v>
      </c>
      <c r="AG121">
        <v>1456</v>
      </c>
      <c r="AH121">
        <f>invoices[[#This Row],[EB Amount]]-invoices[[#This Row],[electricity_amount]]</f>
        <v>0</v>
      </c>
    </row>
    <row r="122" spans="1:34">
      <c r="A122" t="s">
        <v>10536</v>
      </c>
      <c r="B122" t="s">
        <v>22</v>
      </c>
      <c r="C122" t="s">
        <v>5502</v>
      </c>
      <c r="D122" t="s">
        <v>24</v>
      </c>
      <c r="E122" t="s">
        <v>25</v>
      </c>
      <c r="F122" t="s">
        <v>1865</v>
      </c>
      <c r="G122" t="s">
        <v>10537</v>
      </c>
      <c r="H122" s="1">
        <f>DATE(YEAR(invoices[[#This Row],[due_date]]),MONTH(invoices[[#This Row],[due_date]]),1)</f>
        <v>46082</v>
      </c>
      <c r="I122" s="1">
        <v>46088</v>
      </c>
      <c r="J122">
        <v>13500</v>
      </c>
      <c r="K122">
        <v>1036</v>
      </c>
      <c r="L122">
        <v>0</v>
      </c>
      <c r="M122">
        <f>invoices[[#This Row],[rent_amount]]+invoices[[#This Row],[electricity_amount]]+invoices[[#This Row],[other_charges]]</f>
        <v>14536</v>
      </c>
      <c r="N122" t="s">
        <v>28</v>
      </c>
      <c r="O122" t="s">
        <v>844</v>
      </c>
      <c r="P122">
        <v>0</v>
      </c>
      <c r="Q122" t="b">
        <v>0</v>
      </c>
      <c r="R122" t="s">
        <v>30</v>
      </c>
      <c r="S122">
        <v>0</v>
      </c>
      <c r="T122">
        <f>invoices[[#This Row],[total_amount]]</f>
        <v>14536</v>
      </c>
      <c r="U122" t="s">
        <v>5504</v>
      </c>
      <c r="V122" t="str">
        <f>INDEX([1]!Table1[tenantname],MATCH(invoices[[#This Row],[allotment_id]],[1]!Table1[TenantAllotmentID],0))</f>
        <v>Parv Aggarwal (A24-B2)</v>
      </c>
      <c r="W122" t="s">
        <v>15383</v>
      </c>
      <c r="X122" t="s">
        <v>15384</v>
      </c>
      <c r="Y122" s="4">
        <v>46082</v>
      </c>
      <c r="Z122" t="s">
        <v>15807</v>
      </c>
      <c r="AA122">
        <v>13500</v>
      </c>
      <c r="AB122">
        <v>0</v>
      </c>
      <c r="AC122">
        <v>0</v>
      </c>
      <c r="AD122" s="7">
        <f>invoices[[#This Row],[Rent]]+invoices[[#This Row],[Services]]+invoices[[#This Row],[GST]]</f>
        <v>13500</v>
      </c>
      <c r="AE122" s="7">
        <f>invoices[[#This Row],[Total]]-invoices[[#This Row],[rent_amount]]</f>
        <v>0</v>
      </c>
      <c r="AF122">
        <v>4560</v>
      </c>
      <c r="AG122">
        <v>1036</v>
      </c>
      <c r="AH122">
        <f>invoices[[#This Row],[EB Amount]]-invoices[[#This Row],[electricity_amount]]</f>
        <v>0</v>
      </c>
    </row>
    <row r="123" spans="1:34">
      <c r="A123" t="s">
        <v>10626</v>
      </c>
      <c r="B123" t="s">
        <v>22</v>
      </c>
      <c r="C123" t="s">
        <v>10627</v>
      </c>
      <c r="D123" t="s">
        <v>24</v>
      </c>
      <c r="E123" t="s">
        <v>147</v>
      </c>
      <c r="F123" t="s">
        <v>336</v>
      </c>
      <c r="G123" t="s">
        <v>10628</v>
      </c>
      <c r="H123" s="1">
        <f>DATE(YEAR(invoices[[#This Row],[due_date]]),MONTH(invoices[[#This Row],[due_date]]),1)</f>
        <v>46082</v>
      </c>
      <c r="I123" s="1">
        <v>46088</v>
      </c>
      <c r="J123">
        <v>25500</v>
      </c>
      <c r="K123">
        <v>495</v>
      </c>
      <c r="L123">
        <v>0</v>
      </c>
      <c r="M123">
        <f>invoices[[#This Row],[rent_amount]]+invoices[[#This Row],[electricity_amount]]+invoices[[#This Row],[other_charges]]</f>
        <v>25995</v>
      </c>
      <c r="N123" t="s">
        <v>28</v>
      </c>
      <c r="O123" t="s">
        <v>29</v>
      </c>
      <c r="P123">
        <v>0</v>
      </c>
      <c r="Q123" t="b">
        <v>0</v>
      </c>
      <c r="R123" t="s">
        <v>30</v>
      </c>
      <c r="S123">
        <v>0</v>
      </c>
      <c r="T123">
        <f>invoices[[#This Row],[total_amount]]</f>
        <v>25995</v>
      </c>
      <c r="U123" t="s">
        <v>10629</v>
      </c>
      <c r="V123" t="str">
        <f>INDEX([1]!Table1[tenantname],MATCH(invoices[[#This Row],[allotment_id]],[1]!Table1[TenantAllotmentID],0))</f>
        <v>Arun Prasad (C31-D1)</v>
      </c>
      <c r="W123" t="s">
        <v>15708</v>
      </c>
      <c r="X123" t="s">
        <v>15709</v>
      </c>
      <c r="Y123" s="4">
        <v>46082</v>
      </c>
      <c r="Z123" t="s">
        <v>15807</v>
      </c>
      <c r="AA123">
        <v>25500</v>
      </c>
      <c r="AB123">
        <v>0</v>
      </c>
      <c r="AC123">
        <v>0</v>
      </c>
      <c r="AD123" s="7">
        <f>invoices[[#This Row],[Rent]]+invoices[[#This Row],[Services]]+invoices[[#This Row],[GST]]</f>
        <v>25500</v>
      </c>
      <c r="AE123" s="7">
        <f>invoices[[#This Row],[Total]]-invoices[[#This Row],[rent_amount]]</f>
        <v>0</v>
      </c>
      <c r="AF123">
        <v>4605</v>
      </c>
      <c r="AG123">
        <v>495</v>
      </c>
      <c r="AH123">
        <f>invoices[[#This Row],[EB Amount]]-invoices[[#This Row],[electricity_amount]]</f>
        <v>0</v>
      </c>
    </row>
    <row r="124" spans="1:34">
      <c r="A124" t="s">
        <v>10840</v>
      </c>
      <c r="B124" t="s">
        <v>22</v>
      </c>
      <c r="C124" t="s">
        <v>10841</v>
      </c>
      <c r="D124" t="s">
        <v>24</v>
      </c>
      <c r="E124" t="s">
        <v>140</v>
      </c>
      <c r="F124" t="s">
        <v>938</v>
      </c>
      <c r="G124" t="s">
        <v>10842</v>
      </c>
      <c r="H124" s="1">
        <f>DATE(YEAR(invoices[[#This Row],[due_date]]),MONTH(invoices[[#This Row],[due_date]]),1)</f>
        <v>46082</v>
      </c>
      <c r="I124" s="1">
        <v>46088</v>
      </c>
      <c r="J124">
        <v>16984</v>
      </c>
      <c r="K124">
        <v>0</v>
      </c>
      <c r="L124">
        <v>0</v>
      </c>
      <c r="M124">
        <f>invoices[[#This Row],[rent_amount]]+invoices[[#This Row],[electricity_amount]]+invoices[[#This Row],[other_charges]]</f>
        <v>16984</v>
      </c>
      <c r="N124" t="s">
        <v>28</v>
      </c>
      <c r="O124" t="s">
        <v>29</v>
      </c>
      <c r="P124">
        <v>0</v>
      </c>
      <c r="Q124" t="b">
        <v>0</v>
      </c>
      <c r="R124" t="s">
        <v>30</v>
      </c>
      <c r="S124">
        <v>0</v>
      </c>
      <c r="T124">
        <f>invoices[[#This Row],[total_amount]]</f>
        <v>16984</v>
      </c>
      <c r="U124" t="s">
        <v>10843</v>
      </c>
      <c r="V124" t="str">
        <f>INDEX([1]!Table1[tenantname],MATCH(invoices[[#This Row],[allotment_id]],[1]!Table1[TenantAllotmentID],0))</f>
        <v>Asit Kumar Negi (A41-A1)</v>
      </c>
      <c r="W124" t="s">
        <v>15718</v>
      </c>
      <c r="X124" t="s">
        <v>15719</v>
      </c>
      <c r="Y124" s="4">
        <v>46082</v>
      </c>
      <c r="Z124" t="s">
        <v>15807</v>
      </c>
      <c r="AA124">
        <v>16984</v>
      </c>
      <c r="AB124">
        <v>0</v>
      </c>
      <c r="AC124">
        <v>0</v>
      </c>
      <c r="AD124" s="7">
        <f>invoices[[#This Row],[Rent]]+invoices[[#This Row],[Services]]+invoices[[#This Row],[GST]]</f>
        <v>16984</v>
      </c>
      <c r="AE124" s="7">
        <f>invoices[[#This Row],[Total]]-invoices[[#This Row],[rent_amount]]</f>
        <v>0</v>
      </c>
      <c r="AF124">
        <v>4716</v>
      </c>
      <c r="AG124">
        <v>0</v>
      </c>
      <c r="AH124">
        <f>invoices[[#This Row],[EB Amount]]-invoices[[#This Row],[electricity_amount]]</f>
        <v>0</v>
      </c>
    </row>
    <row r="125" spans="1:34">
      <c r="A125" t="s">
        <v>10933</v>
      </c>
      <c r="B125" t="s">
        <v>22</v>
      </c>
      <c r="C125" t="s">
        <v>1963</v>
      </c>
      <c r="D125" t="s">
        <v>24</v>
      </c>
      <c r="E125" t="s">
        <v>25</v>
      </c>
      <c r="F125" t="s">
        <v>65</v>
      </c>
      <c r="G125" t="s">
        <v>10934</v>
      </c>
      <c r="H125" s="1">
        <f>DATE(YEAR(invoices[[#This Row],[due_date]]),MONTH(invoices[[#This Row],[due_date]]),1)</f>
        <v>46082</v>
      </c>
      <c r="I125" s="1">
        <v>46088</v>
      </c>
      <c r="J125">
        <v>14500</v>
      </c>
      <c r="K125">
        <v>1036</v>
      </c>
      <c r="L125">
        <v>0</v>
      </c>
      <c r="M125">
        <f>invoices[[#This Row],[rent_amount]]+invoices[[#This Row],[electricity_amount]]+invoices[[#This Row],[other_charges]]</f>
        <v>15536</v>
      </c>
      <c r="N125" t="s">
        <v>28</v>
      </c>
      <c r="O125" t="s">
        <v>1247</v>
      </c>
      <c r="P125">
        <v>0</v>
      </c>
      <c r="Q125" t="b">
        <v>0</v>
      </c>
      <c r="R125" t="s">
        <v>30</v>
      </c>
      <c r="S125">
        <v>0</v>
      </c>
      <c r="T125">
        <f>invoices[[#This Row],[total_amount]]</f>
        <v>15536</v>
      </c>
      <c r="U125" t="s">
        <v>5766</v>
      </c>
      <c r="V125" t="str">
        <f>INDEX([1]!Table1[tenantname],MATCH(invoices[[#This Row],[allotment_id]],[1]!Table1[TenantAllotmentID],0))</f>
        <v>Akarsh Shrivatsava (A24-C2)</v>
      </c>
      <c r="W125" t="s">
        <v>14661</v>
      </c>
      <c r="X125" t="s">
        <v>15421</v>
      </c>
      <c r="Y125" s="4">
        <v>46082</v>
      </c>
      <c r="Z125" t="s">
        <v>15807</v>
      </c>
      <c r="AA125">
        <v>14500</v>
      </c>
      <c r="AB125">
        <v>0</v>
      </c>
      <c r="AC125">
        <v>0</v>
      </c>
      <c r="AD125" s="7">
        <f>invoices[[#This Row],[Rent]]+invoices[[#This Row],[Services]]+invoices[[#This Row],[GST]]</f>
        <v>14500</v>
      </c>
      <c r="AE125" s="7">
        <f>invoices[[#This Row],[Total]]-invoices[[#This Row],[rent_amount]]</f>
        <v>0</v>
      </c>
      <c r="AF125">
        <v>4764</v>
      </c>
      <c r="AG125">
        <v>1036</v>
      </c>
      <c r="AH125">
        <f>invoices[[#This Row],[EB Amount]]-invoices[[#This Row],[electricity_amount]]</f>
        <v>0</v>
      </c>
    </row>
    <row r="126" spans="1:34">
      <c r="A126" t="s">
        <v>11025</v>
      </c>
      <c r="B126" t="s">
        <v>22</v>
      </c>
      <c r="C126" t="s">
        <v>41</v>
      </c>
      <c r="D126" t="s">
        <v>24</v>
      </c>
      <c r="E126" t="s">
        <v>42</v>
      </c>
      <c r="F126" t="s">
        <v>43</v>
      </c>
      <c r="G126" t="s">
        <v>11026</v>
      </c>
      <c r="H126" s="1">
        <f>DATE(YEAR(invoices[[#This Row],[due_date]]),MONTH(invoices[[#This Row],[due_date]]),1)</f>
        <v>46082</v>
      </c>
      <c r="I126" s="1">
        <v>46088</v>
      </c>
      <c r="J126">
        <v>14500</v>
      </c>
      <c r="K126">
        <v>1092</v>
      </c>
      <c r="L126">
        <v>0</v>
      </c>
      <c r="M126">
        <f>invoices[[#This Row],[rent_amount]]+invoices[[#This Row],[electricity_amount]]+invoices[[#This Row],[other_charges]]</f>
        <v>15592</v>
      </c>
      <c r="N126" t="s">
        <v>28</v>
      </c>
      <c r="O126" t="s">
        <v>29</v>
      </c>
      <c r="P126">
        <v>0</v>
      </c>
      <c r="Q126" t="b">
        <v>0</v>
      </c>
      <c r="R126" t="s">
        <v>30</v>
      </c>
      <c r="S126">
        <v>0</v>
      </c>
      <c r="T126">
        <f>invoices[[#This Row],[total_amount]]</f>
        <v>15592</v>
      </c>
      <c r="U126" t="s">
        <v>47</v>
      </c>
      <c r="V126" t="str">
        <f>INDEX([1]!Table1[tenantname],MATCH(invoices[[#This Row],[allotment_id]],[1]!Table1[TenantAllotmentID],0))</f>
        <v>Harrsha T (C24-C1)</v>
      </c>
      <c r="W126" t="s">
        <v>13988</v>
      </c>
      <c r="X126" t="s">
        <v>13989</v>
      </c>
      <c r="Y126" s="4">
        <v>46082</v>
      </c>
      <c r="Z126" t="s">
        <v>15807</v>
      </c>
      <c r="AA126">
        <v>14500</v>
      </c>
      <c r="AB126">
        <v>0</v>
      </c>
      <c r="AC126">
        <v>0</v>
      </c>
      <c r="AD126" s="7">
        <f>invoices[[#This Row],[Rent]]+invoices[[#This Row],[Services]]+invoices[[#This Row],[GST]]</f>
        <v>14500</v>
      </c>
      <c r="AE126" s="7">
        <f>invoices[[#This Row],[Total]]-invoices[[#This Row],[rent_amount]]</f>
        <v>0</v>
      </c>
      <c r="AF126">
        <v>4812</v>
      </c>
      <c r="AG126">
        <v>1092</v>
      </c>
      <c r="AH126">
        <f>invoices[[#This Row],[EB Amount]]-invoices[[#This Row],[electricity_amount]]</f>
        <v>0</v>
      </c>
    </row>
    <row r="127" spans="1:34">
      <c r="A127" t="s">
        <v>11289</v>
      </c>
      <c r="B127" t="s">
        <v>22</v>
      </c>
      <c r="C127" t="s">
        <v>1853</v>
      </c>
      <c r="D127" t="s">
        <v>24</v>
      </c>
      <c r="E127" t="s">
        <v>234</v>
      </c>
      <c r="F127" t="s">
        <v>1854</v>
      </c>
      <c r="G127" t="s">
        <v>11290</v>
      </c>
      <c r="H127" s="1">
        <f>DATE(YEAR(invoices[[#This Row],[due_date]]),MONTH(invoices[[#This Row],[due_date]]),1)</f>
        <v>46082</v>
      </c>
      <c r="I127" s="1">
        <v>46088</v>
      </c>
      <c r="J127">
        <v>14500</v>
      </c>
      <c r="K127">
        <v>868</v>
      </c>
      <c r="L127">
        <v>0</v>
      </c>
      <c r="M127">
        <f>invoices[[#This Row],[rent_amount]]+invoices[[#This Row],[electricity_amount]]+invoices[[#This Row],[other_charges]]</f>
        <v>15368</v>
      </c>
      <c r="N127" t="s">
        <v>28</v>
      </c>
      <c r="O127" t="s">
        <v>29</v>
      </c>
      <c r="P127">
        <v>0</v>
      </c>
      <c r="Q127" t="b">
        <v>0</v>
      </c>
      <c r="R127" t="s">
        <v>30</v>
      </c>
      <c r="S127">
        <v>0</v>
      </c>
      <c r="T127">
        <f>invoices[[#This Row],[total_amount]]</f>
        <v>15368</v>
      </c>
      <c r="U127" t="s">
        <v>1856</v>
      </c>
      <c r="V127" t="str">
        <f>INDEX([1]!Table1[tenantname],MATCH(invoices[[#This Row],[allotment_id]],[1]!Table1[TenantAllotmentID],0))</f>
        <v>Hema Varshini Gnanavel (D12-C1)</v>
      </c>
      <c r="W127" t="s">
        <v>14619</v>
      </c>
      <c r="X127" t="s">
        <v>14620</v>
      </c>
      <c r="Y127" s="4">
        <v>46082</v>
      </c>
      <c r="Z127" t="s">
        <v>15807</v>
      </c>
      <c r="AA127">
        <v>14500</v>
      </c>
      <c r="AB127">
        <v>0</v>
      </c>
      <c r="AC127">
        <v>0</v>
      </c>
      <c r="AD127" s="7">
        <f>invoices[[#This Row],[Rent]]+invoices[[#This Row],[Services]]+invoices[[#This Row],[GST]]</f>
        <v>14500</v>
      </c>
      <c r="AE127" s="7">
        <f>invoices[[#This Row],[Total]]-invoices[[#This Row],[rent_amount]]</f>
        <v>0</v>
      </c>
      <c r="AF127">
        <v>4943</v>
      </c>
      <c r="AG127">
        <v>868</v>
      </c>
      <c r="AH127">
        <f>invoices[[#This Row],[EB Amount]]-invoices[[#This Row],[electricity_amount]]</f>
        <v>0</v>
      </c>
    </row>
    <row r="128" spans="1:34">
      <c r="A128" t="s">
        <v>11333</v>
      </c>
      <c r="B128" t="s">
        <v>22</v>
      </c>
      <c r="C128" t="s">
        <v>4421</v>
      </c>
      <c r="D128" t="s">
        <v>24</v>
      </c>
      <c r="E128" t="s">
        <v>721</v>
      </c>
      <c r="F128" t="s">
        <v>722</v>
      </c>
      <c r="G128" t="s">
        <v>11334</v>
      </c>
      <c r="H128" s="1">
        <f>DATE(YEAR(invoices[[#This Row],[due_date]]),MONTH(invoices[[#This Row],[due_date]]),1)</f>
        <v>46082</v>
      </c>
      <c r="I128" s="1">
        <v>46088</v>
      </c>
      <c r="J128">
        <v>14500</v>
      </c>
      <c r="K128">
        <v>1064</v>
      </c>
      <c r="L128">
        <v>0</v>
      </c>
      <c r="M128">
        <f>invoices[[#This Row],[rent_amount]]+invoices[[#This Row],[electricity_amount]]+invoices[[#This Row],[other_charges]]</f>
        <v>15564</v>
      </c>
      <c r="N128" t="s">
        <v>28</v>
      </c>
      <c r="O128" t="s">
        <v>844</v>
      </c>
      <c r="P128">
        <v>0</v>
      </c>
      <c r="Q128" t="b">
        <v>0</v>
      </c>
      <c r="R128" t="s">
        <v>30</v>
      </c>
      <c r="S128">
        <v>0</v>
      </c>
      <c r="T128">
        <f>invoices[[#This Row],[total_amount]]</f>
        <v>15564</v>
      </c>
      <c r="U128" t="s">
        <v>4423</v>
      </c>
      <c r="V128" t="str">
        <f>INDEX([1]!Table1[tenantname],MATCH(invoices[[#This Row],[allotment_id]],[1]!Table1[TenantAllotmentID],0))</f>
        <v>Yash Sharma (A11-C1)</v>
      </c>
      <c r="W128" t="s">
        <v>15231</v>
      </c>
      <c r="X128" t="s">
        <v>15232</v>
      </c>
      <c r="Y128" s="4">
        <v>46082</v>
      </c>
      <c r="Z128" t="s">
        <v>15807</v>
      </c>
      <c r="AA128">
        <v>14500</v>
      </c>
      <c r="AB128">
        <v>0</v>
      </c>
      <c r="AC128">
        <v>0</v>
      </c>
      <c r="AD128" s="7">
        <f>invoices[[#This Row],[Rent]]+invoices[[#This Row],[Services]]+invoices[[#This Row],[GST]]</f>
        <v>14500</v>
      </c>
      <c r="AE128" s="7">
        <f>invoices[[#This Row],[Total]]-invoices[[#This Row],[rent_amount]]</f>
        <v>0</v>
      </c>
      <c r="AF128">
        <v>4964</v>
      </c>
      <c r="AG128">
        <v>1064</v>
      </c>
      <c r="AH128">
        <f>invoices[[#This Row],[EB Amount]]-invoices[[#This Row],[electricity_amount]]</f>
        <v>0</v>
      </c>
    </row>
    <row r="129" spans="1:34">
      <c r="A129" t="s">
        <v>11583</v>
      </c>
      <c r="B129" t="s">
        <v>22</v>
      </c>
      <c r="C129" t="s">
        <v>1039</v>
      </c>
      <c r="D129" t="s">
        <v>24</v>
      </c>
      <c r="E129" t="s">
        <v>167</v>
      </c>
      <c r="F129" t="s">
        <v>495</v>
      </c>
      <c r="G129" t="s">
        <v>11584</v>
      </c>
      <c r="H129" s="1">
        <f>DATE(YEAR(invoices[[#This Row],[due_date]]),MONTH(invoices[[#This Row],[due_date]]),1)</f>
        <v>46082</v>
      </c>
      <c r="I129" s="1">
        <v>46088</v>
      </c>
      <c r="J129">
        <v>14500</v>
      </c>
      <c r="K129">
        <v>936</v>
      </c>
      <c r="L129">
        <v>0</v>
      </c>
      <c r="M129">
        <f>invoices[[#This Row],[rent_amount]]+invoices[[#This Row],[electricity_amount]]+invoices[[#This Row],[other_charges]]</f>
        <v>15436</v>
      </c>
      <c r="N129" t="s">
        <v>28</v>
      </c>
      <c r="O129" t="s">
        <v>29</v>
      </c>
      <c r="P129">
        <v>0</v>
      </c>
      <c r="Q129" t="b">
        <v>0</v>
      </c>
      <c r="R129" t="s">
        <v>30</v>
      </c>
      <c r="S129">
        <v>0</v>
      </c>
      <c r="T129">
        <f>invoices[[#This Row],[total_amount]]</f>
        <v>15436</v>
      </c>
      <c r="U129" t="s">
        <v>3154</v>
      </c>
      <c r="V129" t="str">
        <f>INDEX([1]!Table1[tenantname],MATCH(invoices[[#This Row],[allotment_id]],[1]!Table1[TenantAllotmentID],0))</f>
        <v>Arindraja Kundu (B42-C1)</v>
      </c>
      <c r="W129" t="s">
        <v>14325</v>
      </c>
      <c r="X129" t="s">
        <v>14986</v>
      </c>
      <c r="Y129" s="4">
        <v>46082</v>
      </c>
      <c r="Z129" t="s">
        <v>15807</v>
      </c>
      <c r="AA129">
        <v>14500</v>
      </c>
      <c r="AB129">
        <v>0</v>
      </c>
      <c r="AC129">
        <v>0</v>
      </c>
      <c r="AD129" s="7">
        <f>invoices[[#This Row],[Rent]]+invoices[[#This Row],[Services]]+invoices[[#This Row],[GST]]</f>
        <v>14500</v>
      </c>
      <c r="AE129" s="7">
        <f>invoices[[#This Row],[Total]]-invoices[[#This Row],[rent_amount]]</f>
        <v>0</v>
      </c>
      <c r="AF129">
        <v>5094</v>
      </c>
      <c r="AG129">
        <v>936</v>
      </c>
      <c r="AH129">
        <f>invoices[[#This Row],[EB Amount]]-invoices[[#This Row],[electricity_amount]]</f>
        <v>0</v>
      </c>
    </row>
    <row r="130" spans="1:34">
      <c r="A130" t="s">
        <v>11597</v>
      </c>
      <c r="B130" t="s">
        <v>22</v>
      </c>
      <c r="C130" t="s">
        <v>1470</v>
      </c>
      <c r="D130" t="s">
        <v>24</v>
      </c>
      <c r="E130" t="s">
        <v>112</v>
      </c>
      <c r="F130" s="2" t="s">
        <v>1471</v>
      </c>
      <c r="G130" t="s">
        <v>11598</v>
      </c>
      <c r="H130" s="1">
        <f>DATE(YEAR(invoices[[#This Row],[due_date]]),MONTH(invoices[[#This Row],[due_date]]),1)</f>
        <v>46082</v>
      </c>
      <c r="I130" s="1">
        <v>46088</v>
      </c>
      <c r="J130">
        <v>14500</v>
      </c>
      <c r="K130">
        <v>1820</v>
      </c>
      <c r="L130">
        <v>0</v>
      </c>
      <c r="M130">
        <f>invoices[[#This Row],[rent_amount]]+invoices[[#This Row],[electricity_amount]]+invoices[[#This Row],[other_charges]]</f>
        <v>16320</v>
      </c>
      <c r="N130" t="s">
        <v>28</v>
      </c>
      <c r="O130" t="s">
        <v>706</v>
      </c>
      <c r="P130">
        <v>0</v>
      </c>
      <c r="Q130" t="b">
        <v>0</v>
      </c>
      <c r="R130" t="s">
        <v>30</v>
      </c>
      <c r="S130">
        <v>0</v>
      </c>
      <c r="T130">
        <f>invoices[[#This Row],[total_amount]]</f>
        <v>16320</v>
      </c>
      <c r="U130" t="s">
        <v>1473</v>
      </c>
      <c r="V130" t="str">
        <f>INDEX([1]!Table1[tenantname],MATCH(invoices[[#This Row],[allotment_id]],[1]!Table1[TenantAllotmentID],0))</f>
        <v>Krishanu Kashyap (A23-C2)</v>
      </c>
      <c r="W130" t="s">
        <v>14487</v>
      </c>
      <c r="X130" t="s">
        <v>14488</v>
      </c>
      <c r="Y130" s="4">
        <v>46082</v>
      </c>
      <c r="Z130" t="s">
        <v>15807</v>
      </c>
      <c r="AA130">
        <v>14500</v>
      </c>
      <c r="AB130">
        <v>0</v>
      </c>
      <c r="AC130">
        <v>0</v>
      </c>
      <c r="AD130" s="7">
        <f>invoices[[#This Row],[Rent]]+invoices[[#This Row],[Services]]+invoices[[#This Row],[GST]]</f>
        <v>14500</v>
      </c>
      <c r="AE130" s="7">
        <f>invoices[[#This Row],[Total]]-invoices[[#This Row],[rent_amount]]</f>
        <v>0</v>
      </c>
      <c r="AF130">
        <v>5102</v>
      </c>
      <c r="AG130">
        <v>1820</v>
      </c>
      <c r="AH130">
        <f>invoices[[#This Row],[EB Amount]]-invoices[[#This Row],[electricity_amount]]</f>
        <v>0</v>
      </c>
    </row>
    <row r="131" spans="1:34">
      <c r="A131" t="s">
        <v>11677</v>
      </c>
      <c r="B131" t="s">
        <v>22</v>
      </c>
      <c r="C131" t="s">
        <v>315</v>
      </c>
      <c r="D131" t="s">
        <v>24</v>
      </c>
      <c r="E131" t="s">
        <v>42</v>
      </c>
      <c r="F131" t="s">
        <v>316</v>
      </c>
      <c r="G131" t="s">
        <v>11678</v>
      </c>
      <c r="H131" s="1">
        <f>DATE(YEAR(invoices[[#This Row],[due_date]]),MONTH(invoices[[#This Row],[due_date]]),1)</f>
        <v>46082</v>
      </c>
      <c r="I131" s="1">
        <v>46088</v>
      </c>
      <c r="J131">
        <v>14500</v>
      </c>
      <c r="K131">
        <v>1092</v>
      </c>
      <c r="L131">
        <v>0</v>
      </c>
      <c r="M131">
        <f>invoices[[#This Row],[rent_amount]]+invoices[[#This Row],[electricity_amount]]+invoices[[#This Row],[other_charges]]</f>
        <v>15592</v>
      </c>
      <c r="N131" t="s">
        <v>28</v>
      </c>
      <c r="O131" t="s">
        <v>29</v>
      </c>
      <c r="P131">
        <v>0</v>
      </c>
      <c r="Q131" t="b">
        <v>0</v>
      </c>
      <c r="R131" t="s">
        <v>30</v>
      </c>
      <c r="S131">
        <v>0</v>
      </c>
      <c r="T131">
        <f>invoices[[#This Row],[total_amount]]</f>
        <v>15592</v>
      </c>
      <c r="U131" t="s">
        <v>320</v>
      </c>
      <c r="V131" t="str">
        <f>INDEX([1]!Table1[tenantname],MATCH(invoices[[#This Row],[allotment_id]],[1]!Table1[TenantAllotmentID],0))</f>
        <v>Jayagowri Karthikeyan (C24-C2)</v>
      </c>
      <c r="W131" t="s">
        <v>14066</v>
      </c>
      <c r="X131" t="s">
        <v>14067</v>
      </c>
      <c r="Y131" s="4">
        <v>46082</v>
      </c>
      <c r="Z131" t="s">
        <v>15807</v>
      </c>
      <c r="AA131">
        <v>14500</v>
      </c>
      <c r="AB131">
        <v>0</v>
      </c>
      <c r="AC131">
        <v>0</v>
      </c>
      <c r="AD131" s="7">
        <f>invoices[[#This Row],[Rent]]+invoices[[#This Row],[Services]]+invoices[[#This Row],[GST]]</f>
        <v>14500</v>
      </c>
      <c r="AE131" s="7">
        <f>invoices[[#This Row],[Total]]-invoices[[#This Row],[rent_amount]]</f>
        <v>0</v>
      </c>
      <c r="AF131">
        <v>5146</v>
      </c>
      <c r="AG131">
        <v>1092</v>
      </c>
      <c r="AH131">
        <f>invoices[[#This Row],[EB Amount]]-invoices[[#This Row],[electricity_amount]]</f>
        <v>0</v>
      </c>
    </row>
    <row r="132" spans="1:34">
      <c r="A132" t="s">
        <v>11802</v>
      </c>
      <c r="B132" t="s">
        <v>22</v>
      </c>
      <c r="C132" t="s">
        <v>1328</v>
      </c>
      <c r="D132" t="s">
        <v>24</v>
      </c>
      <c r="E132" t="s">
        <v>349</v>
      </c>
      <c r="F132" t="s">
        <v>350</v>
      </c>
      <c r="G132" t="s">
        <v>11803</v>
      </c>
      <c r="H132" s="1">
        <f>DATE(YEAR(invoices[[#This Row],[due_date]]),MONTH(invoices[[#This Row],[due_date]]),1)</f>
        <v>46082</v>
      </c>
      <c r="I132" s="1">
        <v>46088</v>
      </c>
      <c r="J132">
        <v>14500</v>
      </c>
      <c r="K132">
        <v>1316</v>
      </c>
      <c r="L132">
        <v>0</v>
      </c>
      <c r="M132">
        <f>invoices[[#This Row],[rent_amount]]+invoices[[#This Row],[electricity_amount]]+invoices[[#This Row],[other_charges]]</f>
        <v>15816</v>
      </c>
      <c r="N132" t="s">
        <v>28</v>
      </c>
      <c r="O132" t="s">
        <v>844</v>
      </c>
      <c r="P132">
        <v>0</v>
      </c>
      <c r="Q132" t="b">
        <v>0</v>
      </c>
      <c r="R132" t="s">
        <v>30</v>
      </c>
      <c r="S132">
        <v>0</v>
      </c>
      <c r="T132">
        <f>invoices[[#This Row],[total_amount]]</f>
        <v>15816</v>
      </c>
      <c r="U132" t="s">
        <v>1330</v>
      </c>
      <c r="V132" t="str">
        <f>INDEX([1]!Table1[tenantname],MATCH(invoices[[#This Row],[allotment_id]],[1]!Table1[TenantAllotmentID],0))</f>
        <v>Souradeep Das (B11-C1)</v>
      </c>
      <c r="W132" t="s">
        <v>14430</v>
      </c>
      <c r="X132" t="s">
        <v>14431</v>
      </c>
      <c r="Y132" s="4">
        <v>46082</v>
      </c>
      <c r="Z132" t="s">
        <v>15807</v>
      </c>
      <c r="AA132">
        <v>14500</v>
      </c>
      <c r="AB132">
        <v>0</v>
      </c>
      <c r="AC132">
        <v>0</v>
      </c>
      <c r="AD132" s="7">
        <f>invoices[[#This Row],[Rent]]+invoices[[#This Row],[Services]]+invoices[[#This Row],[GST]]</f>
        <v>14500</v>
      </c>
      <c r="AE132" s="7">
        <f>invoices[[#This Row],[Total]]-invoices[[#This Row],[rent_amount]]</f>
        <v>0</v>
      </c>
      <c r="AF132">
        <v>5210</v>
      </c>
      <c r="AG132">
        <v>1316</v>
      </c>
      <c r="AH132">
        <f>invoices[[#This Row],[EB Amount]]-invoices[[#This Row],[electricity_amount]]</f>
        <v>0</v>
      </c>
    </row>
    <row r="133" spans="1:34">
      <c r="A133" t="s">
        <v>11818</v>
      </c>
      <c r="B133" t="s">
        <v>22</v>
      </c>
      <c r="C133" t="s">
        <v>794</v>
      </c>
      <c r="D133" t="s">
        <v>24</v>
      </c>
      <c r="E133" t="s">
        <v>342</v>
      </c>
      <c r="F133" t="s">
        <v>795</v>
      </c>
      <c r="G133" t="s">
        <v>11819</v>
      </c>
      <c r="H133" s="1">
        <f>DATE(YEAR(invoices[[#This Row],[due_date]]),MONTH(invoices[[#This Row],[due_date]]),1)</f>
        <v>46082</v>
      </c>
      <c r="I133" s="1">
        <v>46088</v>
      </c>
      <c r="J133">
        <v>13500</v>
      </c>
      <c r="K133">
        <v>1400</v>
      </c>
      <c r="L133">
        <v>0</v>
      </c>
      <c r="M133">
        <f>invoices[[#This Row],[rent_amount]]+invoices[[#This Row],[electricity_amount]]+invoices[[#This Row],[other_charges]]</f>
        <v>14900</v>
      </c>
      <c r="N133" t="s">
        <v>28</v>
      </c>
      <c r="O133" t="s">
        <v>29</v>
      </c>
      <c r="P133">
        <v>0</v>
      </c>
      <c r="Q133" t="b">
        <v>0</v>
      </c>
      <c r="R133" t="s">
        <v>30</v>
      </c>
      <c r="S133">
        <v>0</v>
      </c>
      <c r="T133">
        <f>invoices[[#This Row],[total_amount]]</f>
        <v>14900</v>
      </c>
      <c r="U133" t="s">
        <v>797</v>
      </c>
      <c r="V133" t="str">
        <f>INDEX([1]!Table1[tenantname],MATCH(invoices[[#This Row],[allotment_id]],[1]!Table1[TenantAllotmentID],0))</f>
        <v>Dhivya Parthasarthy (D11-D2)</v>
      </c>
      <c r="W133" t="s">
        <v>14235</v>
      </c>
      <c r="X133" t="s">
        <v>14236</v>
      </c>
      <c r="Y133" s="4">
        <v>46082</v>
      </c>
      <c r="Z133" t="s">
        <v>15807</v>
      </c>
      <c r="AA133">
        <v>13500</v>
      </c>
      <c r="AB133">
        <v>0</v>
      </c>
      <c r="AC133">
        <v>0</v>
      </c>
      <c r="AD133" s="7">
        <f>invoices[[#This Row],[Rent]]+invoices[[#This Row],[Services]]+invoices[[#This Row],[GST]]</f>
        <v>13500</v>
      </c>
      <c r="AE133" s="7">
        <f>invoices[[#This Row],[Total]]-invoices[[#This Row],[rent_amount]]</f>
        <v>0</v>
      </c>
      <c r="AF133">
        <v>5220</v>
      </c>
      <c r="AG133">
        <v>1400</v>
      </c>
      <c r="AH133">
        <f>invoices[[#This Row],[EB Amount]]-invoices[[#This Row],[electricity_amount]]</f>
        <v>0</v>
      </c>
    </row>
    <row r="134" spans="1:34">
      <c r="A134" t="s">
        <v>11910</v>
      </c>
      <c r="B134" t="s">
        <v>22</v>
      </c>
      <c r="C134" t="s">
        <v>8309</v>
      </c>
      <c r="D134" t="s">
        <v>24</v>
      </c>
      <c r="E134" t="s">
        <v>181</v>
      </c>
      <c r="F134" t="s">
        <v>452</v>
      </c>
      <c r="G134" t="s">
        <v>11911</v>
      </c>
      <c r="H134" s="1">
        <f>DATE(YEAR(invoices[[#This Row],[due_date]]),MONTH(invoices[[#This Row],[due_date]]),1)</f>
        <v>46082</v>
      </c>
      <c r="I134" s="1">
        <v>46088</v>
      </c>
      <c r="J134">
        <v>13500</v>
      </c>
      <c r="K134">
        <v>546</v>
      </c>
      <c r="L134">
        <v>0</v>
      </c>
      <c r="M134">
        <f>invoices[[#This Row],[rent_amount]]+invoices[[#This Row],[electricity_amount]]+invoices[[#This Row],[other_charges]]</f>
        <v>14046</v>
      </c>
      <c r="N134" t="s">
        <v>28</v>
      </c>
      <c r="O134" t="s">
        <v>1247</v>
      </c>
      <c r="P134">
        <v>0</v>
      </c>
      <c r="Q134" t="b">
        <v>0</v>
      </c>
      <c r="R134" t="s">
        <v>30</v>
      </c>
      <c r="S134">
        <v>0</v>
      </c>
      <c r="T134">
        <f>invoices[[#This Row],[total_amount]]</f>
        <v>14046</v>
      </c>
      <c r="U134" t="s">
        <v>8311</v>
      </c>
      <c r="V134" t="str">
        <f>INDEX([1]!Table1[tenantname],MATCH(invoices[[#This Row],[allotment_id]],[1]!Table1[TenantAllotmentID],0))</f>
        <v>Aarathi Nambiar (B24-B1)</v>
      </c>
      <c r="W134" t="s">
        <v>15610</v>
      </c>
      <c r="X134" t="s">
        <v>15611</v>
      </c>
      <c r="Y134" s="4">
        <v>46082</v>
      </c>
      <c r="Z134" t="s">
        <v>15807</v>
      </c>
      <c r="AA134">
        <v>13500</v>
      </c>
      <c r="AB134">
        <v>0</v>
      </c>
      <c r="AC134">
        <v>0</v>
      </c>
      <c r="AD134" s="7">
        <f>invoices[[#This Row],[Rent]]+invoices[[#This Row],[Services]]+invoices[[#This Row],[GST]]</f>
        <v>13500</v>
      </c>
      <c r="AE134" s="7">
        <f>invoices[[#This Row],[Total]]-invoices[[#This Row],[rent_amount]]</f>
        <v>0</v>
      </c>
      <c r="AF134">
        <v>5269</v>
      </c>
      <c r="AG134">
        <v>546</v>
      </c>
      <c r="AH134">
        <f>invoices[[#This Row],[EB Amount]]-invoices[[#This Row],[electricity_amount]]</f>
        <v>0</v>
      </c>
    </row>
    <row r="135" spans="1:34">
      <c r="A135" t="s">
        <v>11976</v>
      </c>
      <c r="B135" t="s">
        <v>22</v>
      </c>
      <c r="C135" t="s">
        <v>2197</v>
      </c>
      <c r="D135" t="s">
        <v>24</v>
      </c>
      <c r="E135" t="s">
        <v>72</v>
      </c>
      <c r="F135" t="s">
        <v>559</v>
      </c>
      <c r="G135" t="s">
        <v>11977</v>
      </c>
      <c r="H135" s="1">
        <f>DATE(YEAR(invoices[[#This Row],[due_date]]),MONTH(invoices[[#This Row],[due_date]]),1)</f>
        <v>46082</v>
      </c>
      <c r="I135" s="1">
        <v>46088</v>
      </c>
      <c r="J135">
        <v>15500</v>
      </c>
      <c r="K135">
        <v>504</v>
      </c>
      <c r="L135">
        <v>0</v>
      </c>
      <c r="M135">
        <f>invoices[[#This Row],[rent_amount]]+invoices[[#This Row],[electricity_amount]]+invoices[[#This Row],[other_charges]]</f>
        <v>16004</v>
      </c>
      <c r="N135" t="s">
        <v>28</v>
      </c>
      <c r="O135" t="s">
        <v>29</v>
      </c>
      <c r="P135">
        <v>0</v>
      </c>
      <c r="Q135" t="b">
        <v>0</v>
      </c>
      <c r="R135" t="s">
        <v>30</v>
      </c>
      <c r="S135">
        <v>0</v>
      </c>
      <c r="T135">
        <f>invoices[[#This Row],[total_amount]]</f>
        <v>16004</v>
      </c>
      <c r="U135" t="s">
        <v>2199</v>
      </c>
      <c r="V135" t="str">
        <f>INDEX([1]!Table1[tenantname],MATCH(invoices[[#This Row],[allotment_id]],[1]!Table1[TenantAllotmentID],0))</f>
        <v>Ardra Maria John (C34-B2)</v>
      </c>
      <c r="W135" t="s">
        <v>14738</v>
      </c>
      <c r="X135" t="s">
        <v>14739</v>
      </c>
      <c r="Y135" s="4">
        <v>46082</v>
      </c>
      <c r="Z135" t="s">
        <v>15807</v>
      </c>
      <c r="AA135">
        <v>15500</v>
      </c>
      <c r="AB135">
        <v>0</v>
      </c>
      <c r="AC135">
        <v>0</v>
      </c>
      <c r="AD135" s="7">
        <f>invoices[[#This Row],[Rent]]+invoices[[#This Row],[Services]]+invoices[[#This Row],[GST]]</f>
        <v>15500</v>
      </c>
      <c r="AE135" s="7">
        <f>invoices[[#This Row],[Total]]-invoices[[#This Row],[rent_amount]]</f>
        <v>0</v>
      </c>
      <c r="AF135">
        <v>5304</v>
      </c>
      <c r="AG135">
        <v>504</v>
      </c>
      <c r="AH135">
        <f>invoices[[#This Row],[EB Amount]]-invoices[[#This Row],[electricity_amount]]</f>
        <v>0</v>
      </c>
    </row>
    <row r="136" spans="1:34">
      <c r="A136" t="s">
        <v>11978</v>
      </c>
      <c r="B136" t="s">
        <v>22</v>
      </c>
      <c r="C136" t="s">
        <v>9561</v>
      </c>
      <c r="D136" t="s">
        <v>24</v>
      </c>
      <c r="E136" t="s">
        <v>268</v>
      </c>
      <c r="F136" t="s">
        <v>359</v>
      </c>
      <c r="G136" t="s">
        <v>11979</v>
      </c>
      <c r="H136" s="1">
        <f>DATE(YEAR(invoices[[#This Row],[due_date]]),MONTH(invoices[[#This Row],[due_date]]),1)</f>
        <v>46082</v>
      </c>
      <c r="I136" s="1">
        <v>46088</v>
      </c>
      <c r="J136">
        <v>25500</v>
      </c>
      <c r="K136">
        <v>756</v>
      </c>
      <c r="L136">
        <v>0</v>
      </c>
      <c r="M136">
        <f>invoices[[#This Row],[rent_amount]]+invoices[[#This Row],[electricity_amount]]+invoices[[#This Row],[other_charges]]</f>
        <v>26256</v>
      </c>
      <c r="N136" t="s">
        <v>28</v>
      </c>
      <c r="O136" t="s">
        <v>29</v>
      </c>
      <c r="P136">
        <v>0</v>
      </c>
      <c r="Q136" t="b">
        <v>0</v>
      </c>
      <c r="R136" t="s">
        <v>30</v>
      </c>
      <c r="S136">
        <v>0</v>
      </c>
      <c r="T136">
        <f>invoices[[#This Row],[total_amount]]</f>
        <v>26256</v>
      </c>
      <c r="U136" t="s">
        <v>9563</v>
      </c>
      <c r="V136" t="str">
        <f>INDEX([1]!Table1[tenantname],MATCH(invoices[[#This Row],[allotment_id]],[1]!Table1[TenantAllotmentID],0))</f>
        <v>Anup Easo Varghese (C21-D1)</v>
      </c>
      <c r="W136" t="s">
        <v>15665</v>
      </c>
      <c r="X136" t="s">
        <v>15666</v>
      </c>
      <c r="Y136" s="4">
        <v>46082</v>
      </c>
      <c r="Z136" t="s">
        <v>15807</v>
      </c>
      <c r="AA136">
        <v>25500</v>
      </c>
      <c r="AB136">
        <v>0</v>
      </c>
      <c r="AC136">
        <v>0</v>
      </c>
      <c r="AD136" s="7">
        <f>invoices[[#This Row],[Rent]]+invoices[[#This Row],[Services]]+invoices[[#This Row],[GST]]</f>
        <v>25500</v>
      </c>
      <c r="AE136" s="7">
        <f>invoices[[#This Row],[Total]]-invoices[[#This Row],[rent_amount]]</f>
        <v>0</v>
      </c>
      <c r="AF136">
        <v>5305</v>
      </c>
      <c r="AG136">
        <v>756</v>
      </c>
      <c r="AH136">
        <f>invoices[[#This Row],[EB Amount]]-invoices[[#This Row],[electricity_amount]]</f>
        <v>0</v>
      </c>
    </row>
    <row r="137" spans="1:34">
      <c r="A137" t="s">
        <v>11988</v>
      </c>
      <c r="B137" t="s">
        <v>22</v>
      </c>
      <c r="C137" t="s">
        <v>608</v>
      </c>
      <c r="D137" t="s">
        <v>24</v>
      </c>
      <c r="E137" t="s">
        <v>181</v>
      </c>
      <c r="F137" t="s">
        <v>609</v>
      </c>
      <c r="G137" t="s">
        <v>11989</v>
      </c>
      <c r="H137" s="1">
        <f>DATE(YEAR(invoices[[#This Row],[due_date]]),MONTH(invoices[[#This Row],[due_date]]),1)</f>
        <v>46082</v>
      </c>
      <c r="I137" s="1">
        <v>46088</v>
      </c>
      <c r="J137">
        <v>18000</v>
      </c>
      <c r="K137">
        <v>1092</v>
      </c>
      <c r="L137">
        <v>0</v>
      </c>
      <c r="M137">
        <f>invoices[[#This Row],[rent_amount]]+invoices[[#This Row],[electricity_amount]]+invoices[[#This Row],[other_charges]]</f>
        <v>19092</v>
      </c>
      <c r="N137" t="s">
        <v>28</v>
      </c>
      <c r="O137" t="s">
        <v>29</v>
      </c>
      <c r="P137">
        <v>0</v>
      </c>
      <c r="Q137" t="b">
        <v>0</v>
      </c>
      <c r="R137" t="s">
        <v>30</v>
      </c>
      <c r="S137">
        <v>0</v>
      </c>
      <c r="T137">
        <f>invoices[[#This Row],[total_amount]]</f>
        <v>19092</v>
      </c>
      <c r="U137" t="s">
        <v>611</v>
      </c>
      <c r="V137" t="str">
        <f>INDEX([1]!Table1[tenantname],MATCH(invoices[[#This Row],[allotment_id]],[1]!Table1[TenantAllotmentID],0))</f>
        <v>Arunima shandilya (B24-A1)</v>
      </c>
      <c r="W137" t="s">
        <v>14169</v>
      </c>
      <c r="X137" t="s">
        <v>14170</v>
      </c>
      <c r="Y137" s="4">
        <v>46082</v>
      </c>
      <c r="Z137" t="s">
        <v>15807</v>
      </c>
      <c r="AA137">
        <v>18000</v>
      </c>
      <c r="AB137">
        <v>0</v>
      </c>
      <c r="AC137">
        <v>0</v>
      </c>
      <c r="AD137" s="7">
        <f>invoices[[#This Row],[Rent]]+invoices[[#This Row],[Services]]+invoices[[#This Row],[GST]]</f>
        <v>18000</v>
      </c>
      <c r="AE137" s="7">
        <f>invoices[[#This Row],[Total]]-invoices[[#This Row],[rent_amount]]</f>
        <v>0</v>
      </c>
      <c r="AF137">
        <v>5310</v>
      </c>
      <c r="AG137">
        <v>1092</v>
      </c>
      <c r="AH137">
        <f>invoices[[#This Row],[EB Amount]]-invoices[[#This Row],[electricity_amount]]</f>
        <v>0</v>
      </c>
    </row>
    <row r="138" spans="1:34">
      <c r="A138" t="s">
        <v>12000</v>
      </c>
      <c r="B138" t="s">
        <v>22</v>
      </c>
      <c r="C138" t="s">
        <v>4649</v>
      </c>
      <c r="D138" t="s">
        <v>24</v>
      </c>
      <c r="E138" t="s">
        <v>195</v>
      </c>
      <c r="F138" s="2" t="s">
        <v>1745</v>
      </c>
      <c r="G138" t="s">
        <v>12001</v>
      </c>
      <c r="H138" s="1">
        <f>DATE(YEAR(invoices[[#This Row],[due_date]]),MONTH(invoices[[#This Row],[due_date]]),1)</f>
        <v>46082</v>
      </c>
      <c r="I138" s="1">
        <v>46088</v>
      </c>
      <c r="J138">
        <v>14500</v>
      </c>
      <c r="K138">
        <v>840</v>
      </c>
      <c r="L138">
        <v>0</v>
      </c>
      <c r="M138">
        <f>invoices[[#This Row],[rent_amount]]+invoices[[#This Row],[electricity_amount]]+invoices[[#This Row],[other_charges]]</f>
        <v>15340</v>
      </c>
      <c r="N138" t="s">
        <v>28</v>
      </c>
      <c r="O138" t="s">
        <v>29</v>
      </c>
      <c r="P138">
        <v>0</v>
      </c>
      <c r="Q138" t="b">
        <v>0</v>
      </c>
      <c r="R138" t="s">
        <v>30</v>
      </c>
      <c r="S138">
        <v>0</v>
      </c>
      <c r="T138">
        <f>invoices[[#This Row],[total_amount]]</f>
        <v>15340</v>
      </c>
      <c r="U138" t="s">
        <v>4651</v>
      </c>
      <c r="V138" t="str">
        <f>INDEX([1]!Table1[tenantname],MATCH(invoices[[#This Row],[allotment_id]],[1]!Table1[TenantAllotmentID],0))</f>
        <v>Jayashree Arun (D41-C1)</v>
      </c>
      <c r="W138" t="s">
        <v>15273</v>
      </c>
      <c r="X138" t="s">
        <v>15274</v>
      </c>
      <c r="Y138" s="4">
        <v>46082</v>
      </c>
      <c r="Z138" t="s">
        <v>15807</v>
      </c>
      <c r="AA138">
        <v>14500</v>
      </c>
      <c r="AB138">
        <v>0</v>
      </c>
      <c r="AC138">
        <v>0</v>
      </c>
      <c r="AD138" s="7">
        <f>invoices[[#This Row],[Rent]]+invoices[[#This Row],[Services]]+invoices[[#This Row],[GST]]</f>
        <v>14500</v>
      </c>
      <c r="AE138" s="7">
        <f>invoices[[#This Row],[Total]]-invoices[[#This Row],[rent_amount]]</f>
        <v>0</v>
      </c>
      <c r="AF138">
        <v>5319</v>
      </c>
      <c r="AG138">
        <v>840</v>
      </c>
      <c r="AH138">
        <f>invoices[[#This Row],[EB Amount]]-invoices[[#This Row],[electricity_amount]]</f>
        <v>0</v>
      </c>
    </row>
    <row r="139" spans="1:34">
      <c r="A139" t="s">
        <v>12263</v>
      </c>
      <c r="B139" t="s">
        <v>22</v>
      </c>
      <c r="C139" t="s">
        <v>799</v>
      </c>
      <c r="D139" t="s">
        <v>24</v>
      </c>
      <c r="E139" t="s">
        <v>721</v>
      </c>
      <c r="F139" t="s">
        <v>800</v>
      </c>
      <c r="G139" t="s">
        <v>12264</v>
      </c>
      <c r="H139" s="1">
        <f>DATE(YEAR(invoices[[#This Row],[due_date]]),MONTH(invoices[[#This Row],[due_date]]),1)</f>
        <v>46082</v>
      </c>
      <c r="I139" s="1">
        <v>46088</v>
      </c>
      <c r="J139">
        <v>15500</v>
      </c>
      <c r="K139">
        <v>1064</v>
      </c>
      <c r="L139">
        <v>0</v>
      </c>
      <c r="M139">
        <f>invoices[[#This Row],[rent_amount]]+invoices[[#This Row],[electricity_amount]]+invoices[[#This Row],[other_charges]]</f>
        <v>16564</v>
      </c>
      <c r="N139" t="s">
        <v>28</v>
      </c>
      <c r="O139" t="s">
        <v>706</v>
      </c>
      <c r="P139">
        <v>0</v>
      </c>
      <c r="Q139" t="b">
        <v>0</v>
      </c>
      <c r="R139" t="s">
        <v>30</v>
      </c>
      <c r="S139">
        <v>0</v>
      </c>
      <c r="T139">
        <f>invoices[[#This Row],[total_amount]]</f>
        <v>16564</v>
      </c>
      <c r="U139" t="s">
        <v>802</v>
      </c>
      <c r="V139" t="str">
        <f>INDEX([1]!Table1[tenantname],MATCH(invoices[[#This Row],[allotment_id]],[1]!Table1[TenantAllotmentID],0))</f>
        <v>Joel Shajan (A11-B1)</v>
      </c>
      <c r="W139" t="s">
        <v>14237</v>
      </c>
      <c r="X139" t="s">
        <v>14238</v>
      </c>
      <c r="Y139" s="4">
        <v>46082</v>
      </c>
      <c r="Z139" t="s">
        <v>15807</v>
      </c>
      <c r="AA139">
        <v>15500</v>
      </c>
      <c r="AB139">
        <v>0</v>
      </c>
      <c r="AC139">
        <v>0</v>
      </c>
      <c r="AD139" s="7">
        <f>invoices[[#This Row],[Rent]]+invoices[[#This Row],[Services]]+invoices[[#This Row],[GST]]</f>
        <v>15500</v>
      </c>
      <c r="AE139" s="7">
        <f>invoices[[#This Row],[Total]]-invoices[[#This Row],[rent_amount]]</f>
        <v>0</v>
      </c>
      <c r="AF139">
        <v>5459</v>
      </c>
      <c r="AG139">
        <v>1064</v>
      </c>
      <c r="AH139">
        <f>invoices[[#This Row],[EB Amount]]-invoices[[#This Row],[electricity_amount]]</f>
        <v>0</v>
      </c>
    </row>
    <row r="140" spans="1:34">
      <c r="A140" t="s">
        <v>12477</v>
      </c>
      <c r="B140" t="s">
        <v>22</v>
      </c>
      <c r="C140" t="s">
        <v>292</v>
      </c>
      <c r="D140" t="s">
        <v>24</v>
      </c>
      <c r="E140" t="s">
        <v>140</v>
      </c>
      <c r="F140" t="s">
        <v>293</v>
      </c>
      <c r="G140" t="s">
        <v>12478</v>
      </c>
      <c r="H140" s="1">
        <f>DATE(YEAR(invoices[[#This Row],[due_date]]),MONTH(invoices[[#This Row],[due_date]]),1)</f>
        <v>46082</v>
      </c>
      <c r="I140" s="1">
        <v>46088</v>
      </c>
      <c r="J140">
        <v>13500</v>
      </c>
      <c r="K140">
        <v>952</v>
      </c>
      <c r="L140">
        <v>0</v>
      </c>
      <c r="M140">
        <f>invoices[[#This Row],[rent_amount]]+invoices[[#This Row],[electricity_amount]]+invoices[[#This Row],[other_charges]]</f>
        <v>14452</v>
      </c>
      <c r="N140" t="s">
        <v>28</v>
      </c>
      <c r="O140" t="s">
        <v>844</v>
      </c>
      <c r="P140">
        <v>0</v>
      </c>
      <c r="Q140" t="b">
        <v>0</v>
      </c>
      <c r="R140" t="s">
        <v>30</v>
      </c>
      <c r="S140">
        <v>0</v>
      </c>
      <c r="T140">
        <f>invoices[[#This Row],[total_amount]]</f>
        <v>14452</v>
      </c>
      <c r="U140" s="2" t="s">
        <v>297</v>
      </c>
      <c r="V140" t="str">
        <f>INDEX([1]!Table1[tenantname],MATCH(invoices[[#This Row],[allotment_id]],[1]!Table1[TenantAllotmentID],0))</f>
        <v>Supreeth M (A41-B1)</v>
      </c>
      <c r="W140" t="s">
        <v>14058</v>
      </c>
      <c r="X140" t="s">
        <v>14059</v>
      </c>
      <c r="Y140" s="4">
        <v>46082</v>
      </c>
      <c r="Z140" t="s">
        <v>15807</v>
      </c>
      <c r="AA140">
        <v>13500</v>
      </c>
      <c r="AB140">
        <v>0</v>
      </c>
      <c r="AC140">
        <v>0</v>
      </c>
      <c r="AD140" s="7">
        <f>invoices[[#This Row],[Rent]]+invoices[[#This Row],[Services]]+invoices[[#This Row],[GST]]</f>
        <v>13500</v>
      </c>
      <c r="AE140" s="7">
        <f>invoices[[#This Row],[Total]]-invoices[[#This Row],[rent_amount]]</f>
        <v>0</v>
      </c>
      <c r="AF140">
        <v>5575</v>
      </c>
      <c r="AG140">
        <v>952</v>
      </c>
      <c r="AH140">
        <f>invoices[[#This Row],[EB Amount]]-invoices[[#This Row],[electricity_amount]]</f>
        <v>0</v>
      </c>
    </row>
    <row r="141" spans="1:34">
      <c r="A141" t="s">
        <v>12491</v>
      </c>
      <c r="B141" t="s">
        <v>22</v>
      </c>
      <c r="C141" t="s">
        <v>6706</v>
      </c>
      <c r="D141" t="s">
        <v>24</v>
      </c>
      <c r="E141" t="s">
        <v>218</v>
      </c>
      <c r="F141" t="s">
        <v>2653</v>
      </c>
      <c r="G141" t="s">
        <v>12492</v>
      </c>
      <c r="H141" s="1">
        <f>DATE(YEAR(invoices[[#This Row],[due_date]]),MONTH(invoices[[#This Row],[due_date]]),1)</f>
        <v>46082</v>
      </c>
      <c r="I141" s="1">
        <v>46088</v>
      </c>
      <c r="J141">
        <v>15500</v>
      </c>
      <c r="K141">
        <v>840</v>
      </c>
      <c r="L141">
        <v>2250</v>
      </c>
      <c r="M141">
        <f>invoices[[#This Row],[rent_amount]]+invoices[[#This Row],[electricity_amount]]+invoices[[#This Row],[other_charges]]</f>
        <v>18590</v>
      </c>
      <c r="N141" t="s">
        <v>28</v>
      </c>
      <c r="O141" t="s">
        <v>706</v>
      </c>
      <c r="P141">
        <v>0</v>
      </c>
      <c r="Q141" t="b">
        <v>0</v>
      </c>
      <c r="R141" t="s">
        <v>30</v>
      </c>
      <c r="S141">
        <v>0</v>
      </c>
      <c r="T141">
        <f>invoices[[#This Row],[total_amount]]</f>
        <v>18590</v>
      </c>
      <c r="U141" t="s">
        <v>6708</v>
      </c>
      <c r="V141" t="str">
        <f>INDEX([1]!Table1[tenantname],MATCH(invoices[[#This Row],[allotment_id]],[1]!Table1[TenantAllotmentID],0))</f>
        <v>Lovely John (A12-B2)</v>
      </c>
      <c r="W141" t="s">
        <v>15505</v>
      </c>
      <c r="X141" t="s">
        <v>15506</v>
      </c>
      <c r="Y141" s="4">
        <v>46082</v>
      </c>
      <c r="Z141" t="s">
        <v>15807</v>
      </c>
      <c r="AA141">
        <v>15500</v>
      </c>
      <c r="AB141">
        <v>0</v>
      </c>
      <c r="AC141">
        <v>0</v>
      </c>
      <c r="AD141" s="7">
        <f>invoices[[#This Row],[Rent]]+invoices[[#This Row],[Services]]+invoices[[#This Row],[GST]]</f>
        <v>15500</v>
      </c>
      <c r="AE141" s="7">
        <f>invoices[[#This Row],[Total]]-invoices[[#This Row],[rent_amount]]</f>
        <v>0</v>
      </c>
      <c r="AF141">
        <v>5582</v>
      </c>
      <c r="AG141">
        <v>840</v>
      </c>
      <c r="AH141">
        <f>invoices[[#This Row],[EB Amount]]-invoices[[#This Row],[electricity_amount]]</f>
        <v>0</v>
      </c>
    </row>
    <row r="142" spans="1:34">
      <c r="A142" t="s">
        <v>12509</v>
      </c>
      <c r="B142" t="s">
        <v>22</v>
      </c>
      <c r="C142" t="s">
        <v>638</v>
      </c>
      <c r="D142" t="s">
        <v>24</v>
      </c>
      <c r="E142" t="s">
        <v>247</v>
      </c>
      <c r="F142" t="s">
        <v>365</v>
      </c>
      <c r="G142" t="s">
        <v>12510</v>
      </c>
      <c r="H142" s="1">
        <f>DATE(YEAR(invoices[[#This Row],[due_date]]),MONTH(invoices[[#This Row],[due_date]]),1)</f>
        <v>46082</v>
      </c>
      <c r="I142" s="1">
        <v>46088</v>
      </c>
      <c r="J142">
        <v>14500</v>
      </c>
      <c r="K142">
        <v>1624</v>
      </c>
      <c r="L142">
        <v>0</v>
      </c>
      <c r="M142">
        <f>invoices[[#This Row],[rent_amount]]+invoices[[#This Row],[electricity_amount]]+invoices[[#This Row],[other_charges]]</f>
        <v>16124</v>
      </c>
      <c r="N142" t="s">
        <v>28</v>
      </c>
      <c r="O142" t="s">
        <v>706</v>
      </c>
      <c r="P142">
        <v>0</v>
      </c>
      <c r="Q142" t="b">
        <v>0</v>
      </c>
      <c r="R142" t="s">
        <v>30</v>
      </c>
      <c r="S142">
        <v>0</v>
      </c>
      <c r="T142">
        <f>invoices[[#This Row],[total_amount]]</f>
        <v>16124</v>
      </c>
      <c r="U142" s="2" t="s">
        <v>641</v>
      </c>
      <c r="V142" t="str">
        <f>INDEX([1]!Table1[tenantname],MATCH(invoices[[#This Row],[allotment_id]],[1]!Table1[TenantAllotmentID],0))</f>
        <v>Niharika Shanbhogue (C11-C1)</v>
      </c>
      <c r="W142" t="s">
        <v>14179</v>
      </c>
      <c r="X142" t="s">
        <v>14180</v>
      </c>
      <c r="Y142" s="4">
        <v>46082</v>
      </c>
      <c r="Z142" t="s">
        <v>15807</v>
      </c>
      <c r="AA142">
        <v>14500</v>
      </c>
      <c r="AB142">
        <v>0</v>
      </c>
      <c r="AC142">
        <v>0</v>
      </c>
      <c r="AD142" s="7">
        <f>invoices[[#This Row],[Rent]]+invoices[[#This Row],[Services]]+invoices[[#This Row],[GST]]</f>
        <v>14500</v>
      </c>
      <c r="AE142" s="7">
        <f>invoices[[#This Row],[Total]]-invoices[[#This Row],[rent_amount]]</f>
        <v>0</v>
      </c>
      <c r="AF142">
        <v>5592</v>
      </c>
      <c r="AG142">
        <v>1624</v>
      </c>
      <c r="AH142">
        <f>invoices[[#This Row],[EB Amount]]-invoices[[#This Row],[electricity_amount]]</f>
        <v>0</v>
      </c>
    </row>
    <row r="143" spans="1:34">
      <c r="A143" t="s">
        <v>12593</v>
      </c>
      <c r="B143" t="s">
        <v>22</v>
      </c>
      <c r="C143" t="s">
        <v>12594</v>
      </c>
      <c r="D143" t="s">
        <v>24</v>
      </c>
      <c r="E143" t="s">
        <v>72</v>
      </c>
      <c r="F143" t="s">
        <v>665</v>
      </c>
      <c r="G143" t="s">
        <v>12595</v>
      </c>
      <c r="H143" s="1">
        <f>DATE(YEAR(invoices[[#This Row],[due_date]]),MONTH(invoices[[#This Row],[due_date]]),1)</f>
        <v>46082</v>
      </c>
      <c r="I143" s="1">
        <v>46088</v>
      </c>
      <c r="J143">
        <v>16355</v>
      </c>
      <c r="K143">
        <v>0</v>
      </c>
      <c r="L143">
        <v>0</v>
      </c>
      <c r="M143">
        <f>invoices[[#This Row],[rent_amount]]+invoices[[#This Row],[electricity_amount]]+invoices[[#This Row],[other_charges]]</f>
        <v>16355</v>
      </c>
      <c r="N143" t="s">
        <v>28</v>
      </c>
      <c r="O143" t="s">
        <v>706</v>
      </c>
      <c r="P143">
        <v>0</v>
      </c>
      <c r="Q143" t="b">
        <v>0</v>
      </c>
      <c r="R143" t="s">
        <v>30</v>
      </c>
      <c r="S143">
        <v>0</v>
      </c>
      <c r="T143">
        <f>invoices[[#This Row],[total_amount]]</f>
        <v>16355</v>
      </c>
      <c r="U143" t="s">
        <v>12596</v>
      </c>
      <c r="V143" t="str">
        <f>INDEX([1]!Table1[tenantname],MATCH(invoices[[#This Row],[allotment_id]],[1]!Table1[TenantAllotmentID],0))</f>
        <v>RAMA D (C34-A1)</v>
      </c>
      <c r="W143" t="s">
        <v>15767</v>
      </c>
      <c r="X143" t="s">
        <v>15768</v>
      </c>
      <c r="Y143" s="4">
        <v>46082</v>
      </c>
      <c r="Z143" t="s">
        <v>15807</v>
      </c>
      <c r="AA143">
        <v>16355</v>
      </c>
      <c r="AB143">
        <v>0</v>
      </c>
      <c r="AC143">
        <v>0</v>
      </c>
      <c r="AD143" s="7">
        <f>invoices[[#This Row],[Rent]]+invoices[[#This Row],[Services]]+invoices[[#This Row],[GST]]</f>
        <v>16355</v>
      </c>
      <c r="AE143" s="7">
        <f>invoices[[#This Row],[Total]]-invoices[[#This Row],[rent_amount]]</f>
        <v>0</v>
      </c>
      <c r="AF143">
        <v>5639</v>
      </c>
      <c r="AG143">
        <v>0</v>
      </c>
      <c r="AH143">
        <f>invoices[[#This Row],[EB Amount]]-invoices[[#This Row],[electricity_amount]]</f>
        <v>0</v>
      </c>
    </row>
    <row r="144" spans="1:34">
      <c r="A144" t="s">
        <v>12609</v>
      </c>
      <c r="B144" t="s">
        <v>22</v>
      </c>
      <c r="C144" t="s">
        <v>6545</v>
      </c>
      <c r="D144" t="s">
        <v>24</v>
      </c>
      <c r="E144" t="s">
        <v>254</v>
      </c>
      <c r="F144" t="s">
        <v>2299</v>
      </c>
      <c r="G144" t="s">
        <v>12610</v>
      </c>
      <c r="H144" s="1">
        <f>DATE(YEAR(invoices[[#This Row],[due_date]]),MONTH(invoices[[#This Row],[due_date]]),1)</f>
        <v>46082</v>
      </c>
      <c r="I144" s="1">
        <v>46088</v>
      </c>
      <c r="J144">
        <v>14500</v>
      </c>
      <c r="K144">
        <v>1876</v>
      </c>
      <c r="L144">
        <v>0</v>
      </c>
      <c r="M144">
        <f>invoices[[#This Row],[rent_amount]]+invoices[[#This Row],[electricity_amount]]+invoices[[#This Row],[other_charges]]</f>
        <v>16376</v>
      </c>
      <c r="N144" t="s">
        <v>28</v>
      </c>
      <c r="O144" t="s">
        <v>844</v>
      </c>
      <c r="P144">
        <v>0</v>
      </c>
      <c r="Q144" t="b">
        <v>0</v>
      </c>
      <c r="R144" t="s">
        <v>30</v>
      </c>
      <c r="S144">
        <v>0</v>
      </c>
      <c r="T144">
        <f>invoices[[#This Row],[total_amount]]</f>
        <v>16376</v>
      </c>
      <c r="U144" t="s">
        <v>8690</v>
      </c>
      <c r="V144" t="str">
        <f>INDEX([1]!Table1[tenantname],MATCH(invoices[[#This Row],[allotment_id]],[1]!Table1[TenantAllotmentID],0))</f>
        <v>Sruthi Pitchika (C42-C1)</v>
      </c>
      <c r="W144" t="s">
        <v>15630</v>
      </c>
      <c r="X144" t="s">
        <v>15631</v>
      </c>
      <c r="Y144" s="4">
        <v>46082</v>
      </c>
      <c r="Z144" t="s">
        <v>15807</v>
      </c>
      <c r="AA144">
        <v>14500</v>
      </c>
      <c r="AB144">
        <v>0</v>
      </c>
      <c r="AC144">
        <v>0</v>
      </c>
      <c r="AD144" s="7">
        <f>invoices[[#This Row],[Rent]]+invoices[[#This Row],[Services]]+invoices[[#This Row],[GST]]</f>
        <v>14500</v>
      </c>
      <c r="AE144" s="7">
        <f>invoices[[#This Row],[Total]]-invoices[[#This Row],[rent_amount]]</f>
        <v>0</v>
      </c>
      <c r="AF144">
        <v>5646</v>
      </c>
      <c r="AG144">
        <v>1876</v>
      </c>
      <c r="AH144">
        <f>invoices[[#This Row],[EB Amount]]-invoices[[#This Row],[electricity_amount]]</f>
        <v>0</v>
      </c>
    </row>
    <row r="145" spans="1:34">
      <c r="A145" t="s">
        <v>12657</v>
      </c>
      <c r="B145" t="s">
        <v>22</v>
      </c>
      <c r="C145" t="s">
        <v>965</v>
      </c>
      <c r="D145" t="s">
        <v>24</v>
      </c>
      <c r="E145" t="s">
        <v>234</v>
      </c>
      <c r="F145" t="s">
        <v>286</v>
      </c>
      <c r="G145" t="s">
        <v>12658</v>
      </c>
      <c r="H145" s="1">
        <f>DATE(YEAR(invoices[[#This Row],[due_date]]),MONTH(invoices[[#This Row],[due_date]]),1)</f>
        <v>46082</v>
      </c>
      <c r="I145" s="1">
        <v>46088</v>
      </c>
      <c r="J145">
        <v>15500</v>
      </c>
      <c r="K145">
        <v>868</v>
      </c>
      <c r="L145">
        <v>0</v>
      </c>
      <c r="M145">
        <f>invoices[[#This Row],[rent_amount]]+invoices[[#This Row],[electricity_amount]]+invoices[[#This Row],[other_charges]]</f>
        <v>16368</v>
      </c>
      <c r="N145" t="s">
        <v>28</v>
      </c>
      <c r="O145" t="s">
        <v>844</v>
      </c>
      <c r="P145">
        <v>0</v>
      </c>
      <c r="Q145" t="b">
        <v>0</v>
      </c>
      <c r="R145" t="s">
        <v>30</v>
      </c>
      <c r="S145">
        <v>0</v>
      </c>
      <c r="T145">
        <f>invoices[[#This Row],[total_amount]]</f>
        <v>16368</v>
      </c>
      <c r="U145" t="s">
        <v>967</v>
      </c>
      <c r="V145" t="str">
        <f>INDEX([1]!Table1[tenantname],MATCH(invoices[[#This Row],[allotment_id]],[1]!Table1[TenantAllotmentID],0))</f>
        <v>Ruth Sylvia (D12-B1)</v>
      </c>
      <c r="W145" t="s">
        <v>14296</v>
      </c>
      <c r="X145" t="s">
        <v>14297</v>
      </c>
      <c r="Y145" s="4">
        <v>46082</v>
      </c>
      <c r="Z145" t="s">
        <v>15807</v>
      </c>
      <c r="AA145">
        <v>15500</v>
      </c>
      <c r="AB145">
        <v>0</v>
      </c>
      <c r="AC145">
        <v>0</v>
      </c>
      <c r="AD145" s="7">
        <f>invoices[[#This Row],[Rent]]+invoices[[#This Row],[Services]]+invoices[[#This Row],[GST]]</f>
        <v>15500</v>
      </c>
      <c r="AE145" s="7">
        <f>invoices[[#This Row],[Total]]-invoices[[#This Row],[rent_amount]]</f>
        <v>0</v>
      </c>
      <c r="AF145">
        <v>5672</v>
      </c>
      <c r="AG145">
        <v>868</v>
      </c>
      <c r="AH145">
        <f>invoices[[#This Row],[EB Amount]]-invoices[[#This Row],[electricity_amount]]</f>
        <v>0</v>
      </c>
    </row>
    <row r="146" spans="1:34">
      <c r="A146" t="s">
        <v>12792</v>
      </c>
      <c r="B146" t="s">
        <v>22</v>
      </c>
      <c r="C146" t="s">
        <v>1634</v>
      </c>
      <c r="D146" t="s">
        <v>24</v>
      </c>
      <c r="E146" t="s">
        <v>155</v>
      </c>
      <c r="F146" t="s">
        <v>865</v>
      </c>
      <c r="G146" t="s">
        <v>12793</v>
      </c>
      <c r="H146" s="1">
        <f>DATE(YEAR(invoices[[#This Row],[due_date]]),MONTH(invoices[[#This Row],[due_date]]),1)</f>
        <v>46082</v>
      </c>
      <c r="I146" s="1">
        <v>46088</v>
      </c>
      <c r="J146">
        <v>15500</v>
      </c>
      <c r="K146">
        <v>1456</v>
      </c>
      <c r="L146">
        <v>0</v>
      </c>
      <c r="M146">
        <f>invoices[[#This Row],[rent_amount]]+invoices[[#This Row],[electricity_amount]]+invoices[[#This Row],[other_charges]]</f>
        <v>16956</v>
      </c>
      <c r="N146" t="s">
        <v>28</v>
      </c>
      <c r="O146" t="s">
        <v>844</v>
      </c>
      <c r="P146">
        <v>0</v>
      </c>
      <c r="Q146" t="b">
        <v>0</v>
      </c>
      <c r="R146" t="s">
        <v>30</v>
      </c>
      <c r="S146">
        <v>0</v>
      </c>
      <c r="T146">
        <f>invoices[[#This Row],[total_amount]]</f>
        <v>16956</v>
      </c>
      <c r="U146" s="2" t="s">
        <v>1636</v>
      </c>
      <c r="V146" t="str">
        <f>INDEX([1]!Table1[tenantname],MATCH(invoices[[#This Row],[allotment_id]],[1]!Table1[TenantAllotmentID],0))</f>
        <v>Venkat Karthik (C44-B2)</v>
      </c>
      <c r="W146" t="s">
        <v>14545</v>
      </c>
      <c r="X146" t="s">
        <v>14546</v>
      </c>
      <c r="Y146" s="4">
        <v>46082</v>
      </c>
      <c r="Z146" t="s">
        <v>15807</v>
      </c>
      <c r="AA146">
        <v>15500</v>
      </c>
      <c r="AB146">
        <v>0</v>
      </c>
      <c r="AC146">
        <v>0</v>
      </c>
      <c r="AD146" s="7">
        <f>invoices[[#This Row],[Rent]]+invoices[[#This Row],[Services]]+invoices[[#This Row],[GST]]</f>
        <v>15500</v>
      </c>
      <c r="AE146" s="7">
        <f>invoices[[#This Row],[Total]]-invoices[[#This Row],[rent_amount]]</f>
        <v>0</v>
      </c>
      <c r="AF146">
        <v>5741</v>
      </c>
      <c r="AG146">
        <v>1456</v>
      </c>
      <c r="AH146">
        <f>invoices[[#This Row],[EB Amount]]-invoices[[#This Row],[electricity_amount]]</f>
        <v>0</v>
      </c>
    </row>
    <row r="147" spans="1:34">
      <c r="A147" t="s">
        <v>12828</v>
      </c>
      <c r="B147" t="s">
        <v>22</v>
      </c>
      <c r="C147" t="s">
        <v>4014</v>
      </c>
      <c r="D147" t="s">
        <v>24</v>
      </c>
      <c r="E147" t="s">
        <v>96</v>
      </c>
      <c r="F147" t="s">
        <v>390</v>
      </c>
      <c r="G147" t="s">
        <v>12829</v>
      </c>
      <c r="H147" s="1">
        <f>DATE(YEAR(invoices[[#This Row],[due_date]]),MONTH(invoices[[#This Row],[due_date]]),1)</f>
        <v>46082</v>
      </c>
      <c r="I147" s="1">
        <v>46088</v>
      </c>
      <c r="J147">
        <v>19500</v>
      </c>
      <c r="K147">
        <v>1204</v>
      </c>
      <c r="L147">
        <v>0</v>
      </c>
      <c r="M147">
        <f>invoices[[#This Row],[rent_amount]]+invoices[[#This Row],[electricity_amount]]+invoices[[#This Row],[other_charges]]</f>
        <v>20704</v>
      </c>
      <c r="N147" t="s">
        <v>28</v>
      </c>
      <c r="O147" t="s">
        <v>706</v>
      </c>
      <c r="P147">
        <v>0</v>
      </c>
      <c r="Q147" t="b">
        <v>0</v>
      </c>
      <c r="R147" t="s">
        <v>30</v>
      </c>
      <c r="S147">
        <v>0</v>
      </c>
      <c r="T147">
        <f>invoices[[#This Row],[total_amount]]</f>
        <v>20704</v>
      </c>
      <c r="U147" t="s">
        <v>4016</v>
      </c>
      <c r="V147" t="str">
        <f>INDEX([1]!Table1[tenantname],MATCH(invoices[[#This Row],[allotment_id]],[1]!Table1[TenantAllotmentID],0))</f>
        <v>Ranna  (B33-A1)</v>
      </c>
      <c r="W147" t="s">
        <v>15169</v>
      </c>
      <c r="X147" t="s">
        <v>15170</v>
      </c>
      <c r="Y147" s="4">
        <v>46082</v>
      </c>
      <c r="Z147" t="s">
        <v>15807</v>
      </c>
      <c r="AA147">
        <v>19500</v>
      </c>
      <c r="AB147">
        <v>0</v>
      </c>
      <c r="AC147">
        <v>0</v>
      </c>
      <c r="AD147" s="7">
        <f>invoices[[#This Row],[Rent]]+invoices[[#This Row],[Services]]+invoices[[#This Row],[GST]]</f>
        <v>19500</v>
      </c>
      <c r="AE147" s="7">
        <f>invoices[[#This Row],[Total]]-invoices[[#This Row],[rent_amount]]</f>
        <v>0</v>
      </c>
      <c r="AF147">
        <v>5758</v>
      </c>
      <c r="AG147">
        <v>1204</v>
      </c>
      <c r="AH147">
        <f>invoices[[#This Row],[EB Amount]]-invoices[[#This Row],[electricity_amount]]</f>
        <v>0</v>
      </c>
    </row>
    <row r="148" spans="1:34">
      <c r="A148" t="s">
        <v>12905</v>
      </c>
      <c r="B148" t="s">
        <v>22</v>
      </c>
      <c r="C148" t="s">
        <v>7895</v>
      </c>
      <c r="D148" t="s">
        <v>24</v>
      </c>
      <c r="E148" t="s">
        <v>268</v>
      </c>
      <c r="F148" t="s">
        <v>748</v>
      </c>
      <c r="G148" t="s">
        <v>12906</v>
      </c>
      <c r="H148" s="1">
        <f>DATE(YEAR(invoices[[#This Row],[due_date]]),MONTH(invoices[[#This Row],[due_date]]),1)</f>
        <v>46082</v>
      </c>
      <c r="I148" s="1">
        <v>46088</v>
      </c>
      <c r="J148">
        <v>15500</v>
      </c>
      <c r="K148">
        <v>756</v>
      </c>
      <c r="L148">
        <v>0</v>
      </c>
      <c r="M148">
        <f>invoices[[#This Row],[rent_amount]]+invoices[[#This Row],[electricity_amount]]+invoices[[#This Row],[other_charges]]</f>
        <v>16256</v>
      </c>
      <c r="N148" t="s">
        <v>28</v>
      </c>
      <c r="O148" t="s">
        <v>844</v>
      </c>
      <c r="P148">
        <v>0</v>
      </c>
      <c r="Q148" t="b">
        <v>0</v>
      </c>
      <c r="R148" t="s">
        <v>30</v>
      </c>
      <c r="S148">
        <v>0</v>
      </c>
      <c r="T148">
        <f>invoices[[#This Row],[total_amount]]</f>
        <v>16256</v>
      </c>
      <c r="U148" t="s">
        <v>7897</v>
      </c>
      <c r="V148" t="str">
        <f>INDEX([1]!Table1[tenantname],MATCH(invoices[[#This Row],[allotment_id]],[1]!Table1[TenantAllotmentID],0))</f>
        <v>Sathya Sai regalla (C21-B1)</v>
      </c>
      <c r="W148" t="s">
        <v>15581</v>
      </c>
      <c r="X148" t="s">
        <v>15582</v>
      </c>
      <c r="Y148" s="4">
        <v>46082</v>
      </c>
      <c r="Z148" t="s">
        <v>15807</v>
      </c>
      <c r="AA148">
        <v>15500</v>
      </c>
      <c r="AB148">
        <v>0</v>
      </c>
      <c r="AC148">
        <v>0</v>
      </c>
      <c r="AD148" s="7">
        <f>invoices[[#This Row],[Rent]]+invoices[[#This Row],[Services]]+invoices[[#This Row],[GST]]</f>
        <v>15500</v>
      </c>
      <c r="AE148" s="7">
        <f>invoices[[#This Row],[Total]]-invoices[[#This Row],[rent_amount]]</f>
        <v>0</v>
      </c>
      <c r="AF148">
        <v>5799</v>
      </c>
      <c r="AG148">
        <v>756</v>
      </c>
      <c r="AH148">
        <f>invoices[[#This Row],[EB Amount]]-invoices[[#This Row],[electricity_amount]]</f>
        <v>0</v>
      </c>
    </row>
    <row r="149" spans="1:34">
      <c r="A149" t="s">
        <v>12995</v>
      </c>
      <c r="B149" t="s">
        <v>22</v>
      </c>
      <c r="C149" t="s">
        <v>893</v>
      </c>
      <c r="D149" t="s">
        <v>24</v>
      </c>
      <c r="E149" t="s">
        <v>104</v>
      </c>
      <c r="F149" t="s">
        <v>894</v>
      </c>
      <c r="G149" t="s">
        <v>12996</v>
      </c>
      <c r="H149" s="1">
        <f>DATE(YEAR(invoices[[#This Row],[due_date]]),MONTH(invoices[[#This Row],[due_date]]),1)</f>
        <v>46082</v>
      </c>
      <c r="I149" s="1">
        <v>46088</v>
      </c>
      <c r="J149">
        <v>15500</v>
      </c>
      <c r="K149">
        <v>616</v>
      </c>
      <c r="L149">
        <v>0</v>
      </c>
      <c r="M149">
        <f>invoices[[#This Row],[rent_amount]]+invoices[[#This Row],[electricity_amount]]+invoices[[#This Row],[other_charges]]</f>
        <v>16116</v>
      </c>
      <c r="N149" t="s">
        <v>28</v>
      </c>
      <c r="O149" t="s">
        <v>706</v>
      </c>
      <c r="P149">
        <v>0</v>
      </c>
      <c r="Q149" t="b">
        <v>0</v>
      </c>
      <c r="R149" t="s">
        <v>30</v>
      </c>
      <c r="S149">
        <v>0</v>
      </c>
      <c r="T149">
        <f>invoices[[#This Row],[total_amount]]</f>
        <v>16116</v>
      </c>
      <c r="U149" t="s">
        <v>895</v>
      </c>
      <c r="V149" t="str">
        <f>INDEX([1]!Table1[tenantname],MATCH(invoices[[#This Row],[allotment_id]],[1]!Table1[TenantAllotmentID],0))</f>
        <v>Kumaraswamy K (B14-B1)</v>
      </c>
      <c r="W149" t="s">
        <v>14271</v>
      </c>
      <c r="X149" t="s">
        <v>14272</v>
      </c>
      <c r="Y149" s="4">
        <v>46082</v>
      </c>
      <c r="Z149" t="s">
        <v>15807</v>
      </c>
      <c r="AA149">
        <v>15500</v>
      </c>
      <c r="AB149">
        <v>0</v>
      </c>
      <c r="AC149">
        <v>0</v>
      </c>
      <c r="AD149" s="7">
        <f>invoices[[#This Row],[Rent]]+invoices[[#This Row],[Services]]+invoices[[#This Row],[GST]]</f>
        <v>15500</v>
      </c>
      <c r="AE149" s="7">
        <f>invoices[[#This Row],[Total]]-invoices[[#This Row],[rent_amount]]</f>
        <v>0</v>
      </c>
      <c r="AF149">
        <v>5850</v>
      </c>
      <c r="AG149">
        <v>616</v>
      </c>
      <c r="AH149">
        <f>invoices[[#This Row],[EB Amount]]-invoices[[#This Row],[electricity_amount]]</f>
        <v>0</v>
      </c>
    </row>
    <row r="150" spans="1:34">
      <c r="A150" t="s">
        <v>13041</v>
      </c>
      <c r="B150" t="s">
        <v>22</v>
      </c>
      <c r="C150" t="s">
        <v>518</v>
      </c>
      <c r="D150" t="s">
        <v>24</v>
      </c>
      <c r="E150" t="s">
        <v>519</v>
      </c>
      <c r="F150" t="s">
        <v>520</v>
      </c>
      <c r="G150" t="s">
        <v>13042</v>
      </c>
      <c r="H150" s="1">
        <f>DATE(YEAR(invoices[[#This Row],[due_date]]),MONTH(invoices[[#This Row],[due_date]]),1)</f>
        <v>46082</v>
      </c>
      <c r="I150" s="1">
        <v>46088</v>
      </c>
      <c r="J150">
        <v>19500</v>
      </c>
      <c r="K150">
        <v>2324</v>
      </c>
      <c r="L150">
        <v>0</v>
      </c>
      <c r="M150">
        <f>invoices[[#This Row],[rent_amount]]+invoices[[#This Row],[electricity_amount]]+invoices[[#This Row],[other_charges]]</f>
        <v>21824</v>
      </c>
      <c r="N150" t="s">
        <v>28</v>
      </c>
      <c r="O150" t="s">
        <v>29</v>
      </c>
      <c r="P150">
        <v>0</v>
      </c>
      <c r="Q150" t="b">
        <v>0</v>
      </c>
      <c r="R150" t="s">
        <v>30</v>
      </c>
      <c r="S150">
        <v>0</v>
      </c>
      <c r="T150">
        <f>invoices[[#This Row],[total_amount]]</f>
        <v>21824</v>
      </c>
      <c r="U150" t="s">
        <v>524</v>
      </c>
      <c r="V150" t="str">
        <f>INDEX([1]!Table1[tenantname],MATCH(invoices[[#This Row],[allotment_id]],[1]!Table1[TenantAllotmentID],0))</f>
        <v>Avilekh Gautam (C41-A1)</v>
      </c>
      <c r="W150" t="s">
        <v>14140</v>
      </c>
      <c r="X150" t="s">
        <v>14141</v>
      </c>
      <c r="Y150" s="4">
        <v>46082</v>
      </c>
      <c r="Z150" t="s">
        <v>15807</v>
      </c>
      <c r="AA150">
        <v>19500</v>
      </c>
      <c r="AB150">
        <v>0</v>
      </c>
      <c r="AC150">
        <v>0</v>
      </c>
      <c r="AD150" s="7">
        <f>invoices[[#This Row],[Rent]]+invoices[[#This Row],[Services]]+invoices[[#This Row],[GST]]</f>
        <v>19500</v>
      </c>
      <c r="AE150" s="7">
        <f>invoices[[#This Row],[Total]]-invoices[[#This Row],[rent_amount]]</f>
        <v>0</v>
      </c>
      <c r="AF150">
        <v>5875</v>
      </c>
      <c r="AG150">
        <v>2324</v>
      </c>
      <c r="AH150">
        <f>invoices[[#This Row],[EB Amount]]-invoices[[#This Row],[electricity_amount]]</f>
        <v>0</v>
      </c>
    </row>
    <row r="151" spans="1:34">
      <c r="A151" t="s">
        <v>13137</v>
      </c>
      <c r="B151" t="s">
        <v>22</v>
      </c>
      <c r="C151" t="s">
        <v>1138</v>
      </c>
      <c r="D151" t="s">
        <v>24</v>
      </c>
      <c r="E151" t="s">
        <v>167</v>
      </c>
      <c r="F151" t="s">
        <v>930</v>
      </c>
      <c r="G151" t="s">
        <v>13138</v>
      </c>
      <c r="H151" s="1">
        <f>DATE(YEAR(invoices[[#This Row],[due_date]]),MONTH(invoices[[#This Row],[due_date]]),1)</f>
        <v>46082</v>
      </c>
      <c r="I151" s="1">
        <v>46088</v>
      </c>
      <c r="J151">
        <v>15500</v>
      </c>
      <c r="K151">
        <v>2016</v>
      </c>
      <c r="L151">
        <v>0</v>
      </c>
      <c r="M151">
        <f>invoices[[#This Row],[rent_amount]]+invoices[[#This Row],[electricity_amount]]+invoices[[#This Row],[other_charges]]</f>
        <v>17516</v>
      </c>
      <c r="N151" t="s">
        <v>28</v>
      </c>
      <c r="O151" t="s">
        <v>1247</v>
      </c>
      <c r="P151">
        <v>0</v>
      </c>
      <c r="Q151" t="b">
        <v>0</v>
      </c>
      <c r="R151" t="s">
        <v>30</v>
      </c>
      <c r="S151">
        <v>0</v>
      </c>
      <c r="T151">
        <f>invoices[[#This Row],[total_amount]]</f>
        <v>17516</v>
      </c>
      <c r="U151" t="s">
        <v>1140</v>
      </c>
      <c r="V151" t="str">
        <f>INDEX([1]!Table1[tenantname],MATCH(invoices[[#This Row],[allotment_id]],[1]!Table1[TenantAllotmentID],0))</f>
        <v>Akshit Pulluri (B42-B2)</v>
      </c>
      <c r="W151" t="s">
        <v>14358</v>
      </c>
      <c r="X151" t="s">
        <v>14359</v>
      </c>
      <c r="Y151" s="4">
        <v>46082</v>
      </c>
      <c r="Z151" t="s">
        <v>15807</v>
      </c>
      <c r="AA151">
        <v>15500</v>
      </c>
      <c r="AB151">
        <v>0</v>
      </c>
      <c r="AC151">
        <v>0</v>
      </c>
      <c r="AD151" s="7">
        <f>invoices[[#This Row],[Rent]]+invoices[[#This Row],[Services]]+invoices[[#This Row],[GST]]</f>
        <v>15500</v>
      </c>
      <c r="AE151" s="7">
        <f>invoices[[#This Row],[Total]]-invoices[[#This Row],[rent_amount]]</f>
        <v>0</v>
      </c>
      <c r="AF151">
        <v>5929</v>
      </c>
      <c r="AG151">
        <v>2016</v>
      </c>
      <c r="AH151">
        <f>invoices[[#This Row],[EB Amount]]-invoices[[#This Row],[electricity_amount]]</f>
        <v>0</v>
      </c>
    </row>
    <row r="152" spans="1:34">
      <c r="A152" t="s">
        <v>13350</v>
      </c>
      <c r="B152" t="s">
        <v>22</v>
      </c>
      <c r="C152" t="s">
        <v>1217</v>
      </c>
      <c r="D152" t="s">
        <v>24</v>
      </c>
      <c r="E152" t="s">
        <v>349</v>
      </c>
      <c r="F152" t="s">
        <v>1218</v>
      </c>
      <c r="G152" t="s">
        <v>13351</v>
      </c>
      <c r="H152" s="1">
        <f>DATE(YEAR(invoices[[#This Row],[due_date]]),MONTH(invoices[[#This Row],[due_date]]),1)</f>
        <v>46082</v>
      </c>
      <c r="I152" s="1">
        <v>46088</v>
      </c>
      <c r="J152">
        <v>14500</v>
      </c>
      <c r="K152">
        <v>1316</v>
      </c>
      <c r="L152">
        <v>0</v>
      </c>
      <c r="M152">
        <f>invoices[[#This Row],[rent_amount]]+invoices[[#This Row],[electricity_amount]]+invoices[[#This Row],[other_charges]]</f>
        <v>15816</v>
      </c>
      <c r="N152" t="s">
        <v>28</v>
      </c>
      <c r="O152" t="s">
        <v>706</v>
      </c>
      <c r="P152">
        <v>0</v>
      </c>
      <c r="Q152" t="b">
        <v>0</v>
      </c>
      <c r="R152" t="s">
        <v>30</v>
      </c>
      <c r="S152">
        <v>0</v>
      </c>
      <c r="T152">
        <f>invoices[[#This Row],[total_amount]]</f>
        <v>15816</v>
      </c>
      <c r="U152" t="s">
        <v>1220</v>
      </c>
      <c r="V152" t="str">
        <f>INDEX([1]!Table1[tenantname],MATCH(invoices[[#This Row],[allotment_id]],[1]!Table1[TenantAllotmentID],0))</f>
        <v>Naga Raja Kurakula (B11-C2)</v>
      </c>
      <c r="W152" t="s">
        <v>14386</v>
      </c>
      <c r="X152" t="s">
        <v>14387</v>
      </c>
      <c r="Y152" s="4">
        <v>46082</v>
      </c>
      <c r="Z152" t="s">
        <v>15807</v>
      </c>
      <c r="AA152">
        <v>14500</v>
      </c>
      <c r="AB152">
        <v>0</v>
      </c>
      <c r="AC152">
        <v>0</v>
      </c>
      <c r="AD152" s="7">
        <f>invoices[[#This Row],[Rent]]+invoices[[#This Row],[Services]]+invoices[[#This Row],[GST]]</f>
        <v>14500</v>
      </c>
      <c r="AE152" s="7">
        <f>invoices[[#This Row],[Total]]-invoices[[#This Row],[rent_amount]]</f>
        <v>0</v>
      </c>
      <c r="AF152">
        <v>6043</v>
      </c>
      <c r="AG152">
        <v>1316</v>
      </c>
      <c r="AH152">
        <f>invoices[[#This Row],[EB Amount]]-invoices[[#This Row],[electricity_amount]]</f>
        <v>0</v>
      </c>
    </row>
    <row r="153" spans="1:34">
      <c r="A153" t="s">
        <v>13370</v>
      </c>
      <c r="B153" t="s">
        <v>22</v>
      </c>
      <c r="C153" t="s">
        <v>674</v>
      </c>
      <c r="D153" t="s">
        <v>24</v>
      </c>
      <c r="E153" t="s">
        <v>50</v>
      </c>
      <c r="F153" t="s">
        <v>766</v>
      </c>
      <c r="G153" t="s">
        <v>13371</v>
      </c>
      <c r="H153" s="1">
        <f>DATE(YEAR(invoices[[#This Row],[due_date]]),MONTH(invoices[[#This Row],[due_date]]),1)</f>
        <v>46082</v>
      </c>
      <c r="I153" s="1">
        <v>46088</v>
      </c>
      <c r="J153">
        <v>19500</v>
      </c>
      <c r="K153">
        <v>1568</v>
      </c>
      <c r="L153">
        <v>0</v>
      </c>
      <c r="M153">
        <f>invoices[[#This Row],[rent_amount]]+invoices[[#This Row],[electricity_amount]]+invoices[[#This Row],[other_charges]]</f>
        <v>21068</v>
      </c>
      <c r="N153" t="s">
        <v>28</v>
      </c>
      <c r="O153" t="s">
        <v>844</v>
      </c>
      <c r="P153">
        <v>0</v>
      </c>
      <c r="Q153" t="b">
        <v>0</v>
      </c>
      <c r="R153" t="s">
        <v>30</v>
      </c>
      <c r="S153">
        <v>0</v>
      </c>
      <c r="T153">
        <f>invoices[[#This Row],[total_amount]]</f>
        <v>21068</v>
      </c>
      <c r="U153" t="s">
        <v>2242</v>
      </c>
      <c r="V153" t="str">
        <f>INDEX([1]!Table1[tenantname],MATCH(invoices[[#This Row],[allotment_id]],[1]!Table1[TenantAllotmentID],0))</f>
        <v>Tejun Verma (B32-A1)</v>
      </c>
      <c r="W153" t="s">
        <v>14750</v>
      </c>
      <c r="X153" t="s">
        <v>14751</v>
      </c>
      <c r="Y153" s="4">
        <v>46082</v>
      </c>
      <c r="Z153" t="s">
        <v>15807</v>
      </c>
      <c r="AA153">
        <v>19500</v>
      </c>
      <c r="AB153">
        <v>0</v>
      </c>
      <c r="AC153">
        <v>0</v>
      </c>
      <c r="AD153" s="7">
        <f>invoices[[#This Row],[Rent]]+invoices[[#This Row],[Services]]+invoices[[#This Row],[GST]]</f>
        <v>19500</v>
      </c>
      <c r="AE153" s="7">
        <f>invoices[[#This Row],[Total]]-invoices[[#This Row],[rent_amount]]</f>
        <v>0</v>
      </c>
      <c r="AF153">
        <v>6054</v>
      </c>
      <c r="AG153">
        <v>1568</v>
      </c>
      <c r="AH153">
        <f>invoices[[#This Row],[EB Amount]]-invoices[[#This Row],[electricity_amount]]</f>
        <v>0</v>
      </c>
    </row>
    <row r="154" spans="1:34">
      <c r="A154" t="s">
        <v>13420</v>
      </c>
      <c r="B154" t="s">
        <v>22</v>
      </c>
      <c r="C154" t="s">
        <v>1951</v>
      </c>
      <c r="D154" t="s">
        <v>24</v>
      </c>
      <c r="E154" t="s">
        <v>88</v>
      </c>
      <c r="F154" t="s">
        <v>921</v>
      </c>
      <c r="G154" t="s">
        <v>13421</v>
      </c>
      <c r="H154" s="1">
        <f>DATE(YEAR(invoices[[#This Row],[due_date]]),MONTH(invoices[[#This Row],[due_date]]),1)</f>
        <v>46082</v>
      </c>
      <c r="I154" s="1">
        <v>46088</v>
      </c>
      <c r="J154">
        <v>14500</v>
      </c>
      <c r="K154">
        <v>1204</v>
      </c>
      <c r="L154">
        <v>0</v>
      </c>
      <c r="M154">
        <f>invoices[[#This Row],[rent_amount]]+invoices[[#This Row],[electricity_amount]]+invoices[[#This Row],[other_charges]]</f>
        <v>15704</v>
      </c>
      <c r="N154" t="s">
        <v>28</v>
      </c>
      <c r="O154" t="s">
        <v>706</v>
      </c>
      <c r="P154">
        <v>0</v>
      </c>
      <c r="Q154" t="b">
        <v>0</v>
      </c>
      <c r="R154" t="s">
        <v>30</v>
      </c>
      <c r="S154">
        <v>0</v>
      </c>
      <c r="T154">
        <f>invoices[[#This Row],[total_amount]]</f>
        <v>15704</v>
      </c>
      <c r="U154" t="s">
        <v>1953</v>
      </c>
      <c r="V154" t="str">
        <f>INDEX([1]!Table1[tenantname],MATCH(invoices[[#This Row],[allotment_id]],[1]!Table1[TenantAllotmentID],0))</f>
        <v>Piyush Malhotra (B13-C1)</v>
      </c>
      <c r="W154" t="s">
        <v>14657</v>
      </c>
      <c r="X154" t="s">
        <v>14658</v>
      </c>
      <c r="Y154" s="4">
        <v>46082</v>
      </c>
      <c r="Z154" t="s">
        <v>15807</v>
      </c>
      <c r="AA154">
        <v>14500</v>
      </c>
      <c r="AB154">
        <v>0</v>
      </c>
      <c r="AC154">
        <v>0</v>
      </c>
      <c r="AD154" s="7">
        <f>invoices[[#This Row],[Rent]]+invoices[[#This Row],[Services]]+invoices[[#This Row],[GST]]</f>
        <v>14500</v>
      </c>
      <c r="AE154" s="7">
        <f>invoices[[#This Row],[Total]]-invoices[[#This Row],[rent_amount]]</f>
        <v>0</v>
      </c>
      <c r="AF154">
        <v>6084</v>
      </c>
      <c r="AG154">
        <v>1204</v>
      </c>
      <c r="AH154">
        <f>invoices[[#This Row],[EB Amount]]-invoices[[#This Row],[electricity_amount]]</f>
        <v>0</v>
      </c>
    </row>
    <row r="155" spans="1:34">
      <c r="A155" t="s">
        <v>13480</v>
      </c>
      <c r="B155" t="s">
        <v>22</v>
      </c>
      <c r="C155" t="s">
        <v>9143</v>
      </c>
      <c r="D155" t="s">
        <v>24</v>
      </c>
      <c r="E155" t="s">
        <v>254</v>
      </c>
      <c r="F155" t="s">
        <v>1092</v>
      </c>
      <c r="G155" t="s">
        <v>13481</v>
      </c>
      <c r="H155" s="1">
        <f>DATE(YEAR(invoices[[#This Row],[due_date]]),MONTH(invoices[[#This Row],[due_date]]),1)</f>
        <v>46082</v>
      </c>
      <c r="I155" s="1">
        <v>46088</v>
      </c>
      <c r="J155">
        <v>15500</v>
      </c>
      <c r="K155">
        <v>1206</v>
      </c>
      <c r="L155">
        <v>0</v>
      </c>
      <c r="M155">
        <f>invoices[[#This Row],[rent_amount]]+invoices[[#This Row],[electricity_amount]]+invoices[[#This Row],[other_charges]]</f>
        <v>16706</v>
      </c>
      <c r="N155" t="s">
        <v>28</v>
      </c>
      <c r="O155" t="s">
        <v>29</v>
      </c>
      <c r="P155">
        <v>0</v>
      </c>
      <c r="Q155" t="b">
        <v>0</v>
      </c>
      <c r="R155" t="s">
        <v>30</v>
      </c>
      <c r="S155">
        <v>0</v>
      </c>
      <c r="T155">
        <f>invoices[[#This Row],[total_amount]]</f>
        <v>16706</v>
      </c>
      <c r="U155" s="2" t="s">
        <v>9145</v>
      </c>
      <c r="V155" t="str">
        <f>INDEX([1]!Table1[tenantname],MATCH(invoices[[#This Row],[allotment_id]],[1]!Table1[TenantAllotmentID],0))</f>
        <v>Jayamma C (C42-B2)</v>
      </c>
      <c r="W155" t="s">
        <v>15647</v>
      </c>
      <c r="X155" t="s">
        <v>15648</v>
      </c>
      <c r="Y155" s="4">
        <v>46082</v>
      </c>
      <c r="Z155" t="s">
        <v>15807</v>
      </c>
      <c r="AA155">
        <v>15500</v>
      </c>
      <c r="AB155">
        <v>0</v>
      </c>
      <c r="AC155">
        <v>0</v>
      </c>
      <c r="AD155" s="7">
        <f>invoices[[#This Row],[Rent]]+invoices[[#This Row],[Services]]+invoices[[#This Row],[GST]]</f>
        <v>15500</v>
      </c>
      <c r="AE155" s="7">
        <f>invoices[[#This Row],[Total]]-invoices[[#This Row],[rent_amount]]</f>
        <v>0</v>
      </c>
      <c r="AF155">
        <v>6117</v>
      </c>
      <c r="AG155">
        <v>1206</v>
      </c>
      <c r="AH155">
        <f>invoices[[#This Row],[EB Amount]]-invoices[[#This Row],[electricity_amount]]</f>
        <v>0</v>
      </c>
    </row>
    <row r="156" spans="1:34">
      <c r="A156" t="s">
        <v>13486</v>
      </c>
      <c r="B156" t="s">
        <v>22</v>
      </c>
      <c r="C156" t="s">
        <v>1181</v>
      </c>
      <c r="D156" t="s">
        <v>24</v>
      </c>
      <c r="E156" t="s">
        <v>247</v>
      </c>
      <c r="F156" t="s">
        <v>417</v>
      </c>
      <c r="G156" t="s">
        <v>13487</v>
      </c>
      <c r="H156" s="1">
        <f>DATE(YEAR(invoices[[#This Row],[due_date]]),MONTH(invoices[[#This Row],[due_date]]),1)</f>
        <v>46082</v>
      </c>
      <c r="I156" s="1">
        <v>46088</v>
      </c>
      <c r="J156">
        <v>15500</v>
      </c>
      <c r="K156">
        <v>1624</v>
      </c>
      <c r="L156">
        <v>0</v>
      </c>
      <c r="M156">
        <f>invoices[[#This Row],[rent_amount]]+invoices[[#This Row],[electricity_amount]]+invoices[[#This Row],[other_charges]]</f>
        <v>17124</v>
      </c>
      <c r="N156" t="s">
        <v>28</v>
      </c>
      <c r="O156" t="s">
        <v>844</v>
      </c>
      <c r="P156">
        <v>0</v>
      </c>
      <c r="Q156" t="b">
        <v>0</v>
      </c>
      <c r="R156" t="s">
        <v>30</v>
      </c>
      <c r="S156">
        <v>0</v>
      </c>
      <c r="T156">
        <f>invoices[[#This Row],[total_amount]]</f>
        <v>17124</v>
      </c>
      <c r="U156" t="s">
        <v>4500</v>
      </c>
      <c r="V156" t="str">
        <f>INDEX([1]!Table1[tenantname],MATCH(invoices[[#This Row],[allotment_id]],[1]!Table1[TenantAllotmentID],0))</f>
        <v>Sohani Saloni (C11-B2)</v>
      </c>
      <c r="W156" t="s">
        <v>14370</v>
      </c>
      <c r="X156" t="s">
        <v>15249</v>
      </c>
      <c r="Y156" s="4">
        <v>46082</v>
      </c>
      <c r="Z156" t="s">
        <v>15807</v>
      </c>
      <c r="AA156">
        <v>15500</v>
      </c>
      <c r="AB156">
        <v>0</v>
      </c>
      <c r="AC156">
        <v>0</v>
      </c>
      <c r="AD156" s="7">
        <f>invoices[[#This Row],[Rent]]+invoices[[#This Row],[Services]]+invoices[[#This Row],[GST]]</f>
        <v>15500</v>
      </c>
      <c r="AE156" s="7">
        <f>invoices[[#This Row],[Total]]-invoices[[#This Row],[rent_amount]]</f>
        <v>0</v>
      </c>
      <c r="AF156">
        <v>6120</v>
      </c>
      <c r="AG156">
        <v>1624</v>
      </c>
      <c r="AH156">
        <f>invoices[[#This Row],[EB Amount]]-invoices[[#This Row],[electricity_amount]]</f>
        <v>0</v>
      </c>
    </row>
    <row r="157" spans="1:34">
      <c r="A157" t="s">
        <v>13494</v>
      </c>
      <c r="B157" t="s">
        <v>22</v>
      </c>
      <c r="C157" t="s">
        <v>1274</v>
      </c>
      <c r="D157" t="s">
        <v>24</v>
      </c>
      <c r="E157" t="s">
        <v>195</v>
      </c>
      <c r="F157" t="s">
        <v>1753</v>
      </c>
      <c r="G157" t="s">
        <v>13495</v>
      </c>
      <c r="H157" s="1">
        <f>DATE(YEAR(invoices[[#This Row],[due_date]]),MONTH(invoices[[#This Row],[due_date]]),1)</f>
        <v>46082</v>
      </c>
      <c r="I157" s="1">
        <v>46088</v>
      </c>
      <c r="J157">
        <v>18200</v>
      </c>
      <c r="K157">
        <v>0</v>
      </c>
      <c r="L157">
        <v>0</v>
      </c>
      <c r="M157">
        <f>invoices[[#This Row],[rent_amount]]+invoices[[#This Row],[electricity_amount]]+invoices[[#This Row],[other_charges]]</f>
        <v>18200</v>
      </c>
      <c r="N157" t="s">
        <v>28</v>
      </c>
      <c r="O157" t="s">
        <v>29</v>
      </c>
      <c r="P157">
        <v>0</v>
      </c>
      <c r="Q157" t="b">
        <v>0</v>
      </c>
      <c r="R157" t="s">
        <v>30</v>
      </c>
      <c r="S157">
        <v>0</v>
      </c>
      <c r="T157">
        <f>invoices[[#This Row],[total_amount]]</f>
        <v>18200</v>
      </c>
      <c r="U157" t="s">
        <v>1755</v>
      </c>
      <c r="V157" t="str">
        <f>INDEX([1]!Table1[tenantname],MATCH(invoices[[#This Row],[allotment_id]],[1]!Table1[TenantAllotmentID],0))</f>
        <v>Sreyashi Chowdhury (D41-A1)</v>
      </c>
      <c r="W157" t="s">
        <v>14409</v>
      </c>
      <c r="X157" t="s">
        <v>14584</v>
      </c>
      <c r="Y157" s="4">
        <v>46082</v>
      </c>
      <c r="Z157" t="s">
        <v>15807</v>
      </c>
      <c r="AA157">
        <v>18200</v>
      </c>
      <c r="AB157">
        <v>0</v>
      </c>
      <c r="AC157">
        <v>0</v>
      </c>
      <c r="AD157" s="7">
        <f>invoices[[#This Row],[Rent]]+invoices[[#This Row],[Services]]+invoices[[#This Row],[GST]]</f>
        <v>18200</v>
      </c>
      <c r="AE157" s="7">
        <f>invoices[[#This Row],[Total]]-invoices[[#This Row],[rent_amount]]</f>
        <v>0</v>
      </c>
      <c r="AF157">
        <v>6125</v>
      </c>
      <c r="AG157">
        <v>0</v>
      </c>
      <c r="AH157">
        <f>invoices[[#This Row],[EB Amount]]-invoices[[#This Row],[electricity_amount]]</f>
        <v>0</v>
      </c>
    </row>
    <row r="158" spans="1:34">
      <c r="A158" t="s">
        <v>13564</v>
      </c>
      <c r="B158" t="s">
        <v>22</v>
      </c>
      <c r="C158" s="2" t="s">
        <v>6195</v>
      </c>
      <c r="D158" t="s">
        <v>24</v>
      </c>
      <c r="E158" t="s">
        <v>476</v>
      </c>
      <c r="F158" t="s">
        <v>1388</v>
      </c>
      <c r="G158" t="s">
        <v>13565</v>
      </c>
      <c r="H158" s="1">
        <f>DATE(YEAR(invoices[[#This Row],[due_date]]),MONTH(invoices[[#This Row],[due_date]]),1)</f>
        <v>46082</v>
      </c>
      <c r="I158" s="1">
        <v>46088</v>
      </c>
      <c r="J158">
        <v>15500</v>
      </c>
      <c r="K158">
        <v>1120</v>
      </c>
      <c r="L158">
        <v>0</v>
      </c>
      <c r="M158">
        <f>invoices[[#This Row],[rent_amount]]+invoices[[#This Row],[electricity_amount]]+invoices[[#This Row],[other_charges]]</f>
        <v>16620</v>
      </c>
      <c r="N158" t="s">
        <v>28</v>
      </c>
      <c r="O158" t="s">
        <v>1247</v>
      </c>
      <c r="P158">
        <v>0</v>
      </c>
      <c r="Q158" t="b">
        <v>0</v>
      </c>
      <c r="R158" t="s">
        <v>30</v>
      </c>
      <c r="S158">
        <v>0</v>
      </c>
      <c r="T158">
        <f>invoices[[#This Row],[total_amount]]</f>
        <v>16620</v>
      </c>
      <c r="U158" t="s">
        <v>6197</v>
      </c>
      <c r="V158" t="str">
        <f>INDEX([1]!Table1[tenantname],MATCH(invoices[[#This Row],[allotment_id]],[1]!Table1[TenantAllotmentID],0))</f>
        <v>Ajay Adithyan (B41-B1)</v>
      </c>
      <c r="W158" t="s">
        <v>15460</v>
      </c>
      <c r="X158" t="s">
        <v>15461</v>
      </c>
      <c r="Y158" s="4">
        <v>46082</v>
      </c>
      <c r="Z158" t="s">
        <v>15807</v>
      </c>
      <c r="AA158">
        <v>15500</v>
      </c>
      <c r="AB158">
        <v>0</v>
      </c>
      <c r="AC158">
        <v>0</v>
      </c>
      <c r="AD158" s="7">
        <f>invoices[[#This Row],[Rent]]+invoices[[#This Row],[Services]]+invoices[[#This Row],[GST]]</f>
        <v>15500</v>
      </c>
      <c r="AE158" s="7">
        <f>invoices[[#This Row],[Total]]-invoices[[#This Row],[rent_amount]]</f>
        <v>0</v>
      </c>
      <c r="AF158">
        <v>6163</v>
      </c>
      <c r="AG158">
        <v>1120</v>
      </c>
      <c r="AH158">
        <f>invoices[[#This Row],[EB Amount]]-invoices[[#This Row],[electricity_amount]]</f>
        <v>0</v>
      </c>
    </row>
    <row r="159" spans="1:34">
      <c r="A159" t="s">
        <v>13596</v>
      </c>
      <c r="B159" t="s">
        <v>22</v>
      </c>
      <c r="C159" t="s">
        <v>1262</v>
      </c>
      <c r="D159" t="s">
        <v>24</v>
      </c>
      <c r="E159" t="s">
        <v>592</v>
      </c>
      <c r="F159" t="s">
        <v>1016</v>
      </c>
      <c r="G159" t="s">
        <v>13597</v>
      </c>
      <c r="H159" s="1">
        <f>DATE(YEAR(invoices[[#This Row],[due_date]]),MONTH(invoices[[#This Row],[due_date]]),1)</f>
        <v>46082</v>
      </c>
      <c r="I159" s="1">
        <v>46088</v>
      </c>
      <c r="J159">
        <v>14500</v>
      </c>
      <c r="K159">
        <v>1624</v>
      </c>
      <c r="L159">
        <v>0</v>
      </c>
      <c r="M159">
        <f>invoices[[#This Row],[rent_amount]]+invoices[[#This Row],[electricity_amount]]+invoices[[#This Row],[other_charges]]</f>
        <v>16124</v>
      </c>
      <c r="N159" t="s">
        <v>28</v>
      </c>
      <c r="O159" t="s">
        <v>29</v>
      </c>
      <c r="P159">
        <v>0</v>
      </c>
      <c r="Q159" t="b">
        <v>0</v>
      </c>
      <c r="R159" t="s">
        <v>30</v>
      </c>
      <c r="S159">
        <v>0</v>
      </c>
      <c r="T159">
        <f>invoices[[#This Row],[total_amount]]</f>
        <v>16124</v>
      </c>
      <c r="U159" t="s">
        <v>1264</v>
      </c>
      <c r="V159" t="str">
        <f>INDEX([1]!Table1[tenantname],MATCH(invoices[[#This Row],[allotment_id]],[1]!Table1[TenantAllotmentID],0))</f>
        <v>Anudatt Sunith (A44-C1)</v>
      </c>
      <c r="W159" t="s">
        <v>14403</v>
      </c>
      <c r="X159" t="s">
        <v>14404</v>
      </c>
      <c r="Y159" s="4">
        <v>46082</v>
      </c>
      <c r="Z159" t="s">
        <v>15807</v>
      </c>
      <c r="AA159">
        <v>14500</v>
      </c>
      <c r="AB159">
        <v>0</v>
      </c>
      <c r="AC159">
        <v>0</v>
      </c>
      <c r="AD159" s="7">
        <f>invoices[[#This Row],[Rent]]+invoices[[#This Row],[Services]]+invoices[[#This Row],[GST]]</f>
        <v>14500</v>
      </c>
      <c r="AE159" s="7">
        <f>invoices[[#This Row],[Total]]-invoices[[#This Row],[rent_amount]]</f>
        <v>0</v>
      </c>
      <c r="AF159">
        <v>6181</v>
      </c>
      <c r="AG159">
        <v>1624</v>
      </c>
      <c r="AH159">
        <f>invoices[[#This Row],[EB Amount]]-invoices[[#This Row],[electricity_amount]]</f>
        <v>0</v>
      </c>
    </row>
    <row r="160" spans="1:34">
      <c r="A160" t="s">
        <v>13642</v>
      </c>
      <c r="B160" t="s">
        <v>22</v>
      </c>
      <c r="C160" t="s">
        <v>897</v>
      </c>
      <c r="D160" t="s">
        <v>24</v>
      </c>
      <c r="E160" t="s">
        <v>354</v>
      </c>
      <c r="F160" t="s">
        <v>540</v>
      </c>
      <c r="G160" t="s">
        <v>13643</v>
      </c>
      <c r="H160" s="1">
        <f>DATE(YEAR(invoices[[#This Row],[due_date]]),MONTH(invoices[[#This Row],[due_date]]),1)</f>
        <v>46082</v>
      </c>
      <c r="I160" s="1">
        <v>46088</v>
      </c>
      <c r="J160">
        <v>14500</v>
      </c>
      <c r="K160">
        <v>1288</v>
      </c>
      <c r="L160">
        <v>0</v>
      </c>
      <c r="M160">
        <f>invoices[[#This Row],[rent_amount]]+invoices[[#This Row],[electricity_amount]]+invoices[[#This Row],[other_charges]]</f>
        <v>15788</v>
      </c>
      <c r="N160" t="s">
        <v>28</v>
      </c>
      <c r="O160" t="s">
        <v>706</v>
      </c>
      <c r="P160">
        <v>0</v>
      </c>
      <c r="Q160" t="b">
        <v>0</v>
      </c>
      <c r="R160" t="s">
        <v>30</v>
      </c>
      <c r="S160">
        <v>0</v>
      </c>
      <c r="T160">
        <f>invoices[[#This Row],[total_amount]]</f>
        <v>15788</v>
      </c>
      <c r="U160" t="s">
        <v>899</v>
      </c>
      <c r="V160" t="str">
        <f>INDEX([1]!Table1[tenantname],MATCH(invoices[[#This Row],[allotment_id]],[1]!Table1[TenantAllotmentID],0))</f>
        <v>Manish  Joshi (B34-C1)</v>
      </c>
      <c r="W160" t="s">
        <v>14273</v>
      </c>
      <c r="X160" t="s">
        <v>14274</v>
      </c>
      <c r="Y160" s="4">
        <v>46082</v>
      </c>
      <c r="Z160" t="s">
        <v>15807</v>
      </c>
      <c r="AA160">
        <v>14500</v>
      </c>
      <c r="AB160">
        <v>0</v>
      </c>
      <c r="AC160">
        <v>0</v>
      </c>
      <c r="AD160" s="7">
        <f>invoices[[#This Row],[Rent]]+invoices[[#This Row],[Services]]+invoices[[#This Row],[GST]]</f>
        <v>14500</v>
      </c>
      <c r="AE160" s="7">
        <f>invoices[[#This Row],[Total]]-invoices[[#This Row],[rent_amount]]</f>
        <v>0</v>
      </c>
      <c r="AF160">
        <v>6205</v>
      </c>
      <c r="AG160">
        <v>1288</v>
      </c>
      <c r="AH160">
        <f>invoices[[#This Row],[EB Amount]]-invoices[[#This Row],[electricity_amount]]</f>
        <v>0</v>
      </c>
    </row>
    <row r="161" spans="1:34">
      <c r="A161" t="s">
        <v>13672</v>
      </c>
      <c r="B161" t="s">
        <v>22</v>
      </c>
      <c r="C161" t="s">
        <v>398</v>
      </c>
      <c r="D161" t="s">
        <v>24</v>
      </c>
      <c r="E161" t="s">
        <v>399</v>
      </c>
      <c r="F161" t="s">
        <v>2247</v>
      </c>
      <c r="G161" t="s">
        <v>13673</v>
      </c>
      <c r="H161" s="1">
        <f>DATE(YEAR(invoices[[#This Row],[due_date]]),MONTH(invoices[[#This Row],[due_date]]),1)</f>
        <v>46082</v>
      </c>
      <c r="I161" s="1">
        <v>46088</v>
      </c>
      <c r="J161">
        <v>14500</v>
      </c>
      <c r="K161">
        <v>364</v>
      </c>
      <c r="L161">
        <v>0</v>
      </c>
      <c r="M161">
        <f>invoices[[#This Row],[rent_amount]]+invoices[[#This Row],[electricity_amount]]+invoices[[#This Row],[other_charges]]</f>
        <v>14864</v>
      </c>
      <c r="N161" t="s">
        <v>28</v>
      </c>
      <c r="O161" t="s">
        <v>706</v>
      </c>
      <c r="P161">
        <v>0</v>
      </c>
      <c r="Q161" t="b">
        <v>0</v>
      </c>
      <c r="R161" t="s">
        <v>30</v>
      </c>
      <c r="S161">
        <v>0</v>
      </c>
      <c r="T161">
        <f>invoices[[#This Row],[total_amount]]</f>
        <v>14864</v>
      </c>
      <c r="U161" t="s">
        <v>3621</v>
      </c>
      <c r="V161" t="str">
        <f>INDEX([1]!Table1[tenantname],MATCH(invoices[[#This Row],[allotment_id]],[1]!Table1[TenantAllotmentID],0))</f>
        <v>Sheethala  (B22-C1)</v>
      </c>
      <c r="W161" t="s">
        <v>14096</v>
      </c>
      <c r="X161" t="s">
        <v>15092</v>
      </c>
      <c r="Y161" s="4">
        <v>46082</v>
      </c>
      <c r="Z161" t="s">
        <v>15807</v>
      </c>
      <c r="AA161">
        <v>14500</v>
      </c>
      <c r="AB161">
        <v>0</v>
      </c>
      <c r="AC161">
        <v>0</v>
      </c>
      <c r="AD161" s="7">
        <f>invoices[[#This Row],[Rent]]+invoices[[#This Row],[Services]]+invoices[[#This Row],[GST]]</f>
        <v>14500</v>
      </c>
      <c r="AE161" s="7">
        <f>invoices[[#This Row],[Total]]-invoices[[#This Row],[rent_amount]]</f>
        <v>0</v>
      </c>
      <c r="AF161">
        <v>6220</v>
      </c>
      <c r="AG161">
        <v>364</v>
      </c>
      <c r="AH161">
        <f>invoices[[#This Row],[EB Amount]]-invoices[[#This Row],[electricity_amount]]</f>
        <v>0</v>
      </c>
    </row>
    <row r="162" spans="1:34">
      <c r="A162" t="s">
        <v>13754</v>
      </c>
      <c r="B162" t="s">
        <v>22</v>
      </c>
      <c r="C162" t="s">
        <v>7694</v>
      </c>
      <c r="D162" t="s">
        <v>24</v>
      </c>
      <c r="E162" t="s">
        <v>181</v>
      </c>
      <c r="F162" t="s">
        <v>305</v>
      </c>
      <c r="G162" t="s">
        <v>13755</v>
      </c>
      <c r="H162" s="1">
        <f>DATE(YEAR(invoices[[#This Row],[due_date]]),MONTH(invoices[[#This Row],[due_date]]),1)</f>
        <v>46082</v>
      </c>
      <c r="I162" s="1">
        <v>46088</v>
      </c>
      <c r="J162">
        <v>14500</v>
      </c>
      <c r="K162">
        <v>1092</v>
      </c>
      <c r="L162">
        <v>0</v>
      </c>
      <c r="M162">
        <f>invoices[[#This Row],[rent_amount]]+invoices[[#This Row],[electricity_amount]]+invoices[[#This Row],[other_charges]]</f>
        <v>15592</v>
      </c>
      <c r="N162" t="s">
        <v>28</v>
      </c>
      <c r="O162" t="s">
        <v>1247</v>
      </c>
      <c r="P162">
        <v>0</v>
      </c>
      <c r="Q162" t="b">
        <v>0</v>
      </c>
      <c r="R162" t="s">
        <v>30</v>
      </c>
      <c r="S162">
        <v>0</v>
      </c>
      <c r="T162">
        <f>invoices[[#This Row],[total_amount]]</f>
        <v>15592</v>
      </c>
      <c r="U162" t="s">
        <v>7696</v>
      </c>
      <c r="V162" t="str">
        <f>INDEX([1]!Table1[tenantname],MATCH(invoices[[#This Row],[allotment_id]],[1]!Table1[TenantAllotmentID],0))</f>
        <v>Aditi Shrivastava  (B24-C1)</v>
      </c>
      <c r="W162" t="s">
        <v>15568</v>
      </c>
      <c r="X162" t="s">
        <v>15569</v>
      </c>
      <c r="Y162" s="4">
        <v>46082</v>
      </c>
      <c r="Z162" t="s">
        <v>15807</v>
      </c>
      <c r="AA162">
        <v>14500</v>
      </c>
      <c r="AB162">
        <v>0</v>
      </c>
      <c r="AC162">
        <v>0</v>
      </c>
      <c r="AD162" s="7">
        <f>invoices[[#This Row],[Rent]]+invoices[[#This Row],[Services]]+invoices[[#This Row],[GST]]</f>
        <v>14500</v>
      </c>
      <c r="AE162" s="7">
        <f>invoices[[#This Row],[Total]]-invoices[[#This Row],[rent_amount]]</f>
        <v>0</v>
      </c>
      <c r="AF162">
        <v>6261</v>
      </c>
      <c r="AG162">
        <v>1092</v>
      </c>
      <c r="AH162">
        <f>invoices[[#This Row],[EB Amount]]-invoices[[#This Row],[electricity_amount]]</f>
        <v>0</v>
      </c>
    </row>
    <row r="163" spans="1:34">
      <c r="A163" t="s">
        <v>13780</v>
      </c>
      <c r="B163" t="s">
        <v>22</v>
      </c>
      <c r="C163" t="s">
        <v>1832</v>
      </c>
      <c r="D163" t="s">
        <v>24</v>
      </c>
      <c r="E163" t="s">
        <v>247</v>
      </c>
      <c r="F163" t="s">
        <v>870</v>
      </c>
      <c r="G163" t="s">
        <v>13781</v>
      </c>
      <c r="H163" s="1">
        <f>DATE(YEAR(invoices[[#This Row],[due_date]]),MONTH(invoices[[#This Row],[due_date]]),1)</f>
        <v>46082</v>
      </c>
      <c r="I163" s="1">
        <v>46088</v>
      </c>
      <c r="J163">
        <v>15500</v>
      </c>
      <c r="K163">
        <v>1624</v>
      </c>
      <c r="L163">
        <v>0</v>
      </c>
      <c r="M163">
        <f>invoices[[#This Row],[rent_amount]]+invoices[[#This Row],[electricity_amount]]+invoices[[#This Row],[other_charges]]</f>
        <v>17124</v>
      </c>
      <c r="N163" t="s">
        <v>28</v>
      </c>
      <c r="O163" t="s">
        <v>844</v>
      </c>
      <c r="P163">
        <v>0</v>
      </c>
      <c r="Q163" t="b">
        <v>0</v>
      </c>
      <c r="R163" t="s">
        <v>30</v>
      </c>
      <c r="S163">
        <v>0</v>
      </c>
      <c r="T163">
        <f>invoices[[#This Row],[total_amount]]</f>
        <v>17124</v>
      </c>
      <c r="U163" t="s">
        <v>1834</v>
      </c>
      <c r="V163" t="str">
        <f>INDEX([1]!Table1[tenantname],MATCH(invoices[[#This Row],[allotment_id]],[1]!Table1[TenantAllotmentID],0))</f>
        <v>Vaibhavi Patel (C11-B1)</v>
      </c>
      <c r="W163" t="s">
        <v>14611</v>
      </c>
      <c r="X163" t="s">
        <v>14612</v>
      </c>
      <c r="Y163" s="4">
        <v>46082</v>
      </c>
      <c r="Z163" t="s">
        <v>15807</v>
      </c>
      <c r="AA163">
        <v>15500</v>
      </c>
      <c r="AB163">
        <v>0</v>
      </c>
      <c r="AC163">
        <v>0</v>
      </c>
      <c r="AD163" s="7">
        <f>invoices[[#This Row],[Rent]]+invoices[[#This Row],[Services]]+invoices[[#This Row],[GST]]</f>
        <v>15500</v>
      </c>
      <c r="AE163" s="7">
        <f>invoices[[#This Row],[Total]]-invoices[[#This Row],[rent_amount]]</f>
        <v>0</v>
      </c>
      <c r="AF163">
        <v>6274</v>
      </c>
      <c r="AG163">
        <v>1624</v>
      </c>
      <c r="AH163">
        <f>invoices[[#This Row],[EB Amount]]-invoices[[#This Row],[electricity_amount]]</f>
        <v>0</v>
      </c>
    </row>
    <row r="164" spans="1:34">
      <c r="A164" t="s">
        <v>13784</v>
      </c>
      <c r="B164" t="s">
        <v>22</v>
      </c>
      <c r="C164" t="s">
        <v>925</v>
      </c>
      <c r="D164" t="s">
        <v>24</v>
      </c>
      <c r="E164" t="s">
        <v>218</v>
      </c>
      <c r="F164" t="s">
        <v>926</v>
      </c>
      <c r="G164" t="s">
        <v>13785</v>
      </c>
      <c r="H164" s="1">
        <f>DATE(YEAR(invoices[[#This Row],[due_date]]),MONTH(invoices[[#This Row],[due_date]]),1)</f>
        <v>46082</v>
      </c>
      <c r="I164" s="1">
        <v>46088</v>
      </c>
      <c r="J164">
        <v>14500</v>
      </c>
      <c r="K164">
        <v>840</v>
      </c>
      <c r="L164">
        <v>0</v>
      </c>
      <c r="M164">
        <f>invoices[[#This Row],[rent_amount]]+invoices[[#This Row],[electricity_amount]]+invoices[[#This Row],[other_charges]]</f>
        <v>15340</v>
      </c>
      <c r="N164" t="s">
        <v>28</v>
      </c>
      <c r="O164" t="s">
        <v>29</v>
      </c>
      <c r="P164">
        <v>0</v>
      </c>
      <c r="Q164" t="b">
        <v>0</v>
      </c>
      <c r="R164" t="s">
        <v>30</v>
      </c>
      <c r="S164">
        <v>0</v>
      </c>
      <c r="T164">
        <f>invoices[[#This Row],[total_amount]]</f>
        <v>15340</v>
      </c>
      <c r="U164" t="s">
        <v>928</v>
      </c>
      <c r="V164" t="str">
        <f>INDEX([1]!Table1[tenantname],MATCH(invoices[[#This Row],[allotment_id]],[1]!Table1[TenantAllotmentID],0))</f>
        <v>Himika Bhagwat (A12-C1)</v>
      </c>
      <c r="W164" t="s">
        <v>14282</v>
      </c>
      <c r="X164" t="s">
        <v>14283</v>
      </c>
      <c r="Y164" s="4">
        <v>46082</v>
      </c>
      <c r="Z164" t="s">
        <v>15807</v>
      </c>
      <c r="AA164">
        <v>14500</v>
      </c>
      <c r="AB164">
        <v>0</v>
      </c>
      <c r="AC164">
        <v>0</v>
      </c>
      <c r="AD164" s="7">
        <f>invoices[[#This Row],[Rent]]+invoices[[#This Row],[Services]]+invoices[[#This Row],[GST]]</f>
        <v>14500</v>
      </c>
      <c r="AE164" s="7">
        <f>invoices[[#This Row],[Total]]-invoices[[#This Row],[rent_amount]]</f>
        <v>0</v>
      </c>
      <c r="AF164">
        <v>6276</v>
      </c>
      <c r="AG164">
        <v>840</v>
      </c>
      <c r="AH164">
        <f>invoices[[#This Row],[EB Amount]]-invoices[[#This Row],[electricity_amount]]</f>
        <v>0</v>
      </c>
    </row>
    <row r="165" spans="1:34">
      <c r="A165" t="s">
        <v>13792</v>
      </c>
      <c r="B165" t="s">
        <v>22</v>
      </c>
      <c r="C165" t="s">
        <v>8225</v>
      </c>
      <c r="D165" t="s">
        <v>24</v>
      </c>
      <c r="E165" t="s">
        <v>354</v>
      </c>
      <c r="F165" t="s">
        <v>355</v>
      </c>
      <c r="G165" t="s">
        <v>13793</v>
      </c>
      <c r="H165" s="1">
        <f>DATE(YEAR(invoices[[#This Row],[due_date]]),MONTH(invoices[[#This Row],[due_date]]),1)</f>
        <v>46082</v>
      </c>
      <c r="I165" s="1">
        <v>46088</v>
      </c>
      <c r="J165">
        <v>15500</v>
      </c>
      <c r="K165">
        <v>1288</v>
      </c>
      <c r="L165">
        <v>0</v>
      </c>
      <c r="M165">
        <f>invoices[[#This Row],[rent_amount]]+invoices[[#This Row],[electricity_amount]]+invoices[[#This Row],[other_charges]]</f>
        <v>16788</v>
      </c>
      <c r="N165" t="s">
        <v>28</v>
      </c>
      <c r="O165" t="s">
        <v>706</v>
      </c>
      <c r="P165">
        <v>0</v>
      </c>
      <c r="Q165" t="b">
        <v>0</v>
      </c>
      <c r="R165" t="s">
        <v>30</v>
      </c>
      <c r="S165">
        <v>0</v>
      </c>
      <c r="T165">
        <f>invoices[[#This Row],[total_amount]]</f>
        <v>16788</v>
      </c>
      <c r="U165" t="s">
        <v>9260</v>
      </c>
      <c r="V165" t="str">
        <f>INDEX([1]!Table1[tenantname],MATCH(invoices[[#This Row],[allotment_id]],[1]!Table1[TenantAllotmentID],0))</f>
        <v>Pranav Purkar  (B34-B1)</v>
      </c>
      <c r="W165" t="s">
        <v>15600</v>
      </c>
      <c r="X165" t="s">
        <v>15651</v>
      </c>
      <c r="Y165" s="4">
        <v>46082</v>
      </c>
      <c r="Z165" t="s">
        <v>15807</v>
      </c>
      <c r="AA165">
        <v>15500</v>
      </c>
      <c r="AB165">
        <v>0</v>
      </c>
      <c r="AC165">
        <v>0</v>
      </c>
      <c r="AD165" s="7">
        <f>invoices[[#This Row],[Rent]]+invoices[[#This Row],[Services]]+invoices[[#This Row],[GST]]</f>
        <v>15500</v>
      </c>
      <c r="AE165" s="7">
        <f>invoices[[#This Row],[Total]]-invoices[[#This Row],[rent_amount]]</f>
        <v>0</v>
      </c>
      <c r="AF165">
        <v>6281</v>
      </c>
      <c r="AG165">
        <v>1288</v>
      </c>
      <c r="AH165">
        <f>invoices[[#This Row],[EB Amount]]-invoices[[#This Row],[electricity_amount]]</f>
        <v>0</v>
      </c>
    </row>
    <row r="166" spans="1:34">
      <c r="A166" t="s">
        <v>13802</v>
      </c>
      <c r="B166" t="s">
        <v>22</v>
      </c>
      <c r="C166" t="s">
        <v>180</v>
      </c>
      <c r="D166" t="s">
        <v>24</v>
      </c>
      <c r="E166" t="s">
        <v>181</v>
      </c>
      <c r="F166" t="s">
        <v>182</v>
      </c>
      <c r="G166" t="s">
        <v>13803</v>
      </c>
      <c r="H166" s="1">
        <f>DATE(YEAR(invoices[[#This Row],[due_date]]),MONTH(invoices[[#This Row],[due_date]]),1)</f>
        <v>46082</v>
      </c>
      <c r="I166" s="1">
        <v>46088</v>
      </c>
      <c r="J166">
        <v>13500</v>
      </c>
      <c r="K166">
        <v>1092</v>
      </c>
      <c r="L166">
        <v>0</v>
      </c>
      <c r="M166">
        <f>invoices[[#This Row],[rent_amount]]+invoices[[#This Row],[electricity_amount]]+invoices[[#This Row],[other_charges]]</f>
        <v>14592</v>
      </c>
      <c r="N166" t="s">
        <v>28</v>
      </c>
      <c r="O166" t="s">
        <v>1247</v>
      </c>
      <c r="P166">
        <v>0</v>
      </c>
      <c r="Q166" t="b">
        <v>0</v>
      </c>
      <c r="R166" t="s">
        <v>30</v>
      </c>
      <c r="S166">
        <v>0</v>
      </c>
      <c r="T166">
        <f>invoices[[#This Row],[total_amount]]</f>
        <v>14592</v>
      </c>
      <c r="U166" t="s">
        <v>185</v>
      </c>
      <c r="V166" t="str">
        <f>INDEX([1]!Table1[tenantname],MATCH(invoices[[#This Row],[allotment_id]],[1]!Table1[TenantAllotmentID],0))</f>
        <v>Akshayaa  (B24-B3)</v>
      </c>
      <c r="W166" t="s">
        <v>14026</v>
      </c>
      <c r="X166" t="s">
        <v>14027</v>
      </c>
      <c r="Y166" s="4">
        <v>46082</v>
      </c>
      <c r="Z166" t="s">
        <v>15807</v>
      </c>
      <c r="AA166">
        <v>13500</v>
      </c>
      <c r="AB166">
        <v>0</v>
      </c>
      <c r="AC166">
        <v>0</v>
      </c>
      <c r="AD166" s="7">
        <f>invoices[[#This Row],[Rent]]+invoices[[#This Row],[Services]]+invoices[[#This Row],[GST]]</f>
        <v>13500</v>
      </c>
      <c r="AE166" s="7">
        <f>invoices[[#This Row],[Total]]-invoices[[#This Row],[rent_amount]]</f>
        <v>0</v>
      </c>
      <c r="AF166">
        <v>6287</v>
      </c>
      <c r="AG166">
        <v>1092</v>
      </c>
      <c r="AH166">
        <f>invoices[[#This Row],[EB Amount]]-invoices[[#This Row],[electricity_amount]]</f>
        <v>0</v>
      </c>
    </row>
    <row r="167" spans="1:34">
      <c r="A167" t="s">
        <v>13844</v>
      </c>
      <c r="B167" t="s">
        <v>22</v>
      </c>
      <c r="C167" t="s">
        <v>2309</v>
      </c>
      <c r="D167" t="s">
        <v>24</v>
      </c>
      <c r="E167" t="s">
        <v>155</v>
      </c>
      <c r="F167" t="s">
        <v>742</v>
      </c>
      <c r="G167" t="s">
        <v>13845</v>
      </c>
      <c r="H167" s="1">
        <f>DATE(YEAR(invoices[[#This Row],[due_date]]),MONTH(invoices[[#This Row],[due_date]]),1)</f>
        <v>46082</v>
      </c>
      <c r="I167" s="1">
        <v>46088</v>
      </c>
      <c r="J167">
        <v>14500</v>
      </c>
      <c r="K167">
        <v>1456</v>
      </c>
      <c r="L167">
        <v>0</v>
      </c>
      <c r="M167">
        <f>invoices[[#This Row],[rent_amount]]+invoices[[#This Row],[electricity_amount]]+invoices[[#This Row],[other_charges]]</f>
        <v>15956</v>
      </c>
      <c r="N167" t="s">
        <v>28</v>
      </c>
      <c r="O167" t="s">
        <v>29</v>
      </c>
      <c r="P167">
        <v>0</v>
      </c>
      <c r="Q167" t="b">
        <v>0</v>
      </c>
      <c r="R167" t="s">
        <v>30</v>
      </c>
      <c r="S167">
        <v>0</v>
      </c>
      <c r="T167">
        <f>invoices[[#This Row],[total_amount]]</f>
        <v>15956</v>
      </c>
      <c r="U167" t="s">
        <v>2311</v>
      </c>
      <c r="V167" t="str">
        <f>INDEX([1]!Table1[tenantname],MATCH(invoices[[#This Row],[allotment_id]],[1]!Table1[TenantAllotmentID],0))</f>
        <v>Ganesh Selvam (C44-C1)</v>
      </c>
      <c r="W167" t="s">
        <v>14768</v>
      </c>
      <c r="X167" t="s">
        <v>14769</v>
      </c>
      <c r="Y167" s="4">
        <v>46082</v>
      </c>
      <c r="Z167" t="s">
        <v>15807</v>
      </c>
      <c r="AA167">
        <v>14500</v>
      </c>
      <c r="AB167">
        <v>0</v>
      </c>
      <c r="AC167">
        <v>0</v>
      </c>
      <c r="AD167" s="7">
        <f>invoices[[#This Row],[Rent]]+invoices[[#This Row],[Services]]+invoices[[#This Row],[GST]]</f>
        <v>14500</v>
      </c>
      <c r="AE167" s="7">
        <f>invoices[[#This Row],[Total]]-invoices[[#This Row],[rent_amount]]</f>
        <v>0</v>
      </c>
      <c r="AF167">
        <v>6311</v>
      </c>
      <c r="AG167">
        <v>1456</v>
      </c>
      <c r="AH167">
        <f>invoices[[#This Row],[EB Amount]]-invoices[[#This Row],[electricity_amount]]</f>
        <v>0</v>
      </c>
    </row>
    <row r="168" spans="1:34">
      <c r="A168" t="s">
        <v>13862</v>
      </c>
      <c r="B168" t="s">
        <v>22</v>
      </c>
      <c r="C168" t="s">
        <v>847</v>
      </c>
      <c r="D168" t="s">
        <v>24</v>
      </c>
      <c r="E168" t="s">
        <v>104</v>
      </c>
      <c r="F168" t="s">
        <v>551</v>
      </c>
      <c r="G168" t="s">
        <v>13863</v>
      </c>
      <c r="H168" s="1">
        <f>DATE(YEAR(invoices[[#This Row],[due_date]]),MONTH(invoices[[#This Row],[due_date]]),1)</f>
        <v>46082</v>
      </c>
      <c r="I168" s="1">
        <v>46088</v>
      </c>
      <c r="J168">
        <v>14500</v>
      </c>
      <c r="K168">
        <v>616</v>
      </c>
      <c r="L168">
        <v>0</v>
      </c>
      <c r="M168">
        <f>invoices[[#This Row],[rent_amount]]+invoices[[#This Row],[electricity_amount]]+invoices[[#This Row],[other_charges]]</f>
        <v>15116</v>
      </c>
      <c r="N168" t="s">
        <v>28</v>
      </c>
      <c r="O168" t="s">
        <v>706</v>
      </c>
      <c r="P168">
        <v>0</v>
      </c>
      <c r="Q168" t="b">
        <v>0</v>
      </c>
      <c r="R168" t="s">
        <v>30</v>
      </c>
      <c r="S168">
        <v>0</v>
      </c>
      <c r="T168">
        <f>invoices[[#This Row],[total_amount]]</f>
        <v>15116</v>
      </c>
      <c r="U168" t="s">
        <v>7127</v>
      </c>
      <c r="V168" t="str">
        <f>INDEX([1]!Table1[tenantname],MATCH(invoices[[#This Row],[allotment_id]],[1]!Table1[TenantAllotmentID],0))</f>
        <v>Narendhren RR (B14-C2)</v>
      </c>
      <c r="W168" t="s">
        <v>14253</v>
      </c>
      <c r="X168" t="s">
        <v>15533</v>
      </c>
      <c r="Y168" s="4">
        <v>46082</v>
      </c>
      <c r="Z168" t="s">
        <v>15807</v>
      </c>
      <c r="AA168">
        <v>14500</v>
      </c>
      <c r="AB168">
        <v>0</v>
      </c>
      <c r="AC168">
        <v>0</v>
      </c>
      <c r="AD168" s="7">
        <f>invoices[[#This Row],[Rent]]+invoices[[#This Row],[Services]]+invoices[[#This Row],[GST]]</f>
        <v>14500</v>
      </c>
      <c r="AE168" s="7">
        <f>invoices[[#This Row],[Total]]-invoices[[#This Row],[rent_amount]]</f>
        <v>0</v>
      </c>
      <c r="AF168">
        <v>6321</v>
      </c>
      <c r="AG168">
        <v>616</v>
      </c>
      <c r="AH168">
        <f>invoices[[#This Row],[EB Amount]]-invoices[[#This Row],[electricity_amount]]</f>
        <v>0</v>
      </c>
    </row>
    <row r="169" spans="1:34">
      <c r="A169" t="s">
        <v>291</v>
      </c>
      <c r="B169" t="s">
        <v>22</v>
      </c>
      <c r="C169" t="s">
        <v>292</v>
      </c>
      <c r="D169" t="s">
        <v>24</v>
      </c>
      <c r="E169" t="s">
        <v>140</v>
      </c>
      <c r="F169" t="s">
        <v>293</v>
      </c>
      <c r="G169" t="s">
        <v>294</v>
      </c>
      <c r="H169" s="1">
        <f>DATE(YEAR(invoices[[#This Row],[due_date]]),MONTH(invoices[[#This Row],[due_date]]),1)</f>
        <v>46054</v>
      </c>
      <c r="I169" s="1">
        <v>46060</v>
      </c>
      <c r="J169">
        <v>13500</v>
      </c>
      <c r="K169">
        <v>868</v>
      </c>
      <c r="L169">
        <v>0</v>
      </c>
      <c r="M169">
        <f>invoices[[#This Row],[rent_amount]]+invoices[[#This Row],[electricity_amount]]+invoices[[#This Row],[other_charges]]</f>
        <v>14368</v>
      </c>
      <c r="N169" t="s">
        <v>28</v>
      </c>
      <c r="O169" t="s">
        <v>295</v>
      </c>
      <c r="P169">
        <v>0</v>
      </c>
      <c r="Q169" t="b">
        <v>0</v>
      </c>
      <c r="R169" t="s">
        <v>296</v>
      </c>
      <c r="S169">
        <v>0</v>
      </c>
      <c r="T169">
        <f>invoices[[#This Row],[total_amount]]</f>
        <v>14368</v>
      </c>
      <c r="U169" s="2" t="s">
        <v>297</v>
      </c>
      <c r="V169" t="str">
        <f>INDEX([1]!Table1[tenantname],MATCH(invoices[[#This Row],[allotment_id]],[1]!Table1[TenantAllotmentID],0))</f>
        <v>Supreeth M (A41-B1)</v>
      </c>
      <c r="W169" t="s">
        <v>14058</v>
      </c>
      <c r="X169" t="s">
        <v>14059</v>
      </c>
      <c r="Y169" s="4">
        <v>46054</v>
      </c>
      <c r="Z169" t="s">
        <v>15807</v>
      </c>
      <c r="AA169">
        <v>13500</v>
      </c>
      <c r="AB169">
        <v>0</v>
      </c>
      <c r="AC169">
        <v>0</v>
      </c>
      <c r="AD169" s="7">
        <f>invoices[[#This Row],[Rent]]+invoices[[#This Row],[Services]]+invoices[[#This Row],[GST]]</f>
        <v>13500</v>
      </c>
      <c r="AE169" s="7">
        <f>invoices[[#This Row],[Total]]-invoices[[#This Row],[rent_amount]]</f>
        <v>0</v>
      </c>
      <c r="AF169">
        <v>39</v>
      </c>
      <c r="AG169">
        <v>868</v>
      </c>
      <c r="AH169">
        <f>invoices[[#This Row],[EB Amount]]-invoices[[#This Row],[electricity_amount]]</f>
        <v>0</v>
      </c>
    </row>
    <row r="170" spans="1:34">
      <c r="A170" t="s">
        <v>435</v>
      </c>
      <c r="B170" t="s">
        <v>22</v>
      </c>
      <c r="C170" t="s">
        <v>436</v>
      </c>
      <c r="D170" t="s">
        <v>24</v>
      </c>
      <c r="E170" t="s">
        <v>140</v>
      </c>
      <c r="F170" t="s">
        <v>437</v>
      </c>
      <c r="G170" t="s">
        <v>438</v>
      </c>
      <c r="H170" s="1">
        <f>DATE(YEAR(invoices[[#This Row],[due_date]]),MONTH(invoices[[#This Row],[due_date]]),1)</f>
        <v>46054</v>
      </c>
      <c r="I170" s="1">
        <v>46060</v>
      </c>
      <c r="J170">
        <v>14500</v>
      </c>
      <c r="K170">
        <v>756</v>
      </c>
      <c r="L170">
        <v>0</v>
      </c>
      <c r="M170">
        <f>invoices[[#This Row],[rent_amount]]+invoices[[#This Row],[electricity_amount]]+invoices[[#This Row],[other_charges]]</f>
        <v>15256</v>
      </c>
      <c r="N170" t="s">
        <v>28</v>
      </c>
      <c r="O170" t="s">
        <v>295</v>
      </c>
      <c r="P170">
        <v>0</v>
      </c>
      <c r="Q170" t="b">
        <v>0</v>
      </c>
      <c r="R170" t="s">
        <v>296</v>
      </c>
      <c r="S170">
        <v>0</v>
      </c>
      <c r="T170">
        <f>invoices[[#This Row],[total_amount]]</f>
        <v>15256</v>
      </c>
      <c r="U170" t="s">
        <v>439</v>
      </c>
      <c r="V170" t="str">
        <f>INDEX([1]!Table1[tenantname],MATCH(invoices[[#This Row],[allotment_id]],[1]!Table1[TenantAllotmentID],0))</f>
        <v>Zaheer Khan (A41-C2)</v>
      </c>
      <c r="W170" t="s">
        <v>14110</v>
      </c>
      <c r="X170" t="s">
        <v>14111</v>
      </c>
      <c r="Y170" s="4">
        <v>46054</v>
      </c>
      <c r="Z170" t="s">
        <v>15807</v>
      </c>
      <c r="AA170">
        <v>14500</v>
      </c>
      <c r="AB170">
        <v>0</v>
      </c>
      <c r="AC170">
        <v>0</v>
      </c>
      <c r="AD170" s="7">
        <f>invoices[[#This Row],[Rent]]+invoices[[#This Row],[Services]]+invoices[[#This Row],[GST]]</f>
        <v>14500</v>
      </c>
      <c r="AE170" s="7">
        <f>invoices[[#This Row],[Total]]-invoices[[#This Row],[rent_amount]]</f>
        <v>0</v>
      </c>
      <c r="AF170">
        <v>65</v>
      </c>
      <c r="AG170">
        <v>756</v>
      </c>
      <c r="AH170">
        <f>invoices[[#This Row],[EB Amount]]-invoices[[#This Row],[electricity_amount]]</f>
        <v>0</v>
      </c>
    </row>
    <row r="171" spans="1:34">
      <c r="A171" t="s">
        <v>774</v>
      </c>
      <c r="B171" t="s">
        <v>22</v>
      </c>
      <c r="C171" t="s">
        <v>41</v>
      </c>
      <c r="D171" t="s">
        <v>24</v>
      </c>
      <c r="E171" t="s">
        <v>42</v>
      </c>
      <c r="F171" t="s">
        <v>43</v>
      </c>
      <c r="G171" t="s">
        <v>775</v>
      </c>
      <c r="H171" s="1">
        <f>DATE(YEAR(invoices[[#This Row],[due_date]]),MONTH(invoices[[#This Row],[due_date]]),1)</f>
        <v>46054</v>
      </c>
      <c r="I171" s="1">
        <v>46060</v>
      </c>
      <c r="J171">
        <v>14500</v>
      </c>
      <c r="K171">
        <v>868</v>
      </c>
      <c r="L171">
        <v>0</v>
      </c>
      <c r="M171">
        <f>invoices[[#This Row],[rent_amount]]+invoices[[#This Row],[electricity_amount]]+invoices[[#This Row],[other_charges]]</f>
        <v>15368</v>
      </c>
      <c r="N171" t="s">
        <v>28</v>
      </c>
      <c r="O171" t="s">
        <v>776</v>
      </c>
      <c r="P171">
        <v>0</v>
      </c>
      <c r="Q171" t="b">
        <v>0</v>
      </c>
      <c r="R171" t="s">
        <v>296</v>
      </c>
      <c r="S171">
        <v>0</v>
      </c>
      <c r="T171">
        <f>invoices[[#This Row],[total_amount]]</f>
        <v>15368</v>
      </c>
      <c r="U171" t="s">
        <v>47</v>
      </c>
      <c r="V171" t="str">
        <f>INDEX([1]!Table1[tenantname],MATCH(invoices[[#This Row],[allotment_id]],[1]!Table1[TenantAllotmentID],0))</f>
        <v>Harrsha T (C24-C1)</v>
      </c>
      <c r="W171" t="s">
        <v>13988</v>
      </c>
      <c r="X171" t="s">
        <v>13989</v>
      </c>
      <c r="Y171" s="4">
        <v>46054</v>
      </c>
      <c r="Z171" t="s">
        <v>15807</v>
      </c>
      <c r="AA171">
        <v>14500</v>
      </c>
      <c r="AB171">
        <v>0</v>
      </c>
      <c r="AC171">
        <v>0</v>
      </c>
      <c r="AD171" s="7">
        <f>invoices[[#This Row],[Rent]]+invoices[[#This Row],[Services]]+invoices[[#This Row],[GST]]</f>
        <v>14500</v>
      </c>
      <c r="AE171" s="7">
        <f>invoices[[#This Row],[Total]]-invoices[[#This Row],[rent_amount]]</f>
        <v>0</v>
      </c>
      <c r="AF171">
        <v>138</v>
      </c>
      <c r="AG171">
        <v>868</v>
      </c>
      <c r="AH171">
        <f>invoices[[#This Row],[EB Amount]]-invoices[[#This Row],[electricity_amount]]</f>
        <v>0</v>
      </c>
    </row>
    <row r="172" spans="1:34">
      <c r="A172" t="s">
        <v>1072</v>
      </c>
      <c r="B172" t="s">
        <v>22</v>
      </c>
      <c r="C172" t="s">
        <v>1073</v>
      </c>
      <c r="D172" t="s">
        <v>24</v>
      </c>
      <c r="E172" t="s">
        <v>88</v>
      </c>
      <c r="F172" t="s">
        <v>89</v>
      </c>
      <c r="G172" t="s">
        <v>1074</v>
      </c>
      <c r="H172" s="1">
        <f>DATE(YEAR(invoices[[#This Row],[due_date]]),MONTH(invoices[[#This Row],[due_date]]),1)</f>
        <v>46054</v>
      </c>
      <c r="I172" s="1">
        <v>46060</v>
      </c>
      <c r="J172">
        <v>7750</v>
      </c>
      <c r="K172">
        <v>0</v>
      </c>
      <c r="L172">
        <v>0</v>
      </c>
      <c r="M172">
        <f>invoices[[#This Row],[rent_amount]]+invoices[[#This Row],[electricity_amount]]+invoices[[#This Row],[other_charges]]</f>
        <v>7750</v>
      </c>
      <c r="N172" t="s">
        <v>28</v>
      </c>
      <c r="O172" t="s">
        <v>1075</v>
      </c>
      <c r="P172">
        <v>0</v>
      </c>
      <c r="Q172" t="b">
        <v>0</v>
      </c>
      <c r="R172" t="s">
        <v>296</v>
      </c>
      <c r="S172">
        <v>0</v>
      </c>
      <c r="T172">
        <f>invoices[[#This Row],[total_amount]]</f>
        <v>7750</v>
      </c>
      <c r="U172" t="s">
        <v>1076</v>
      </c>
      <c r="V172" t="str">
        <f>INDEX([1]!Table1[tenantname],MATCH(invoices[[#This Row],[allotment_id]],[1]!Table1[TenantAllotmentID],0))</f>
        <v>Arjunan G (B13-B2)</v>
      </c>
      <c r="W172" t="s">
        <v>14339</v>
      </c>
      <c r="X172" t="s">
        <v>14340</v>
      </c>
      <c r="Y172" s="4">
        <v>46054</v>
      </c>
      <c r="Z172" t="s">
        <v>15807</v>
      </c>
      <c r="AA172">
        <v>7750</v>
      </c>
      <c r="AB172">
        <v>0</v>
      </c>
      <c r="AC172">
        <v>0</v>
      </c>
      <c r="AD172" s="7">
        <f>invoices[[#This Row],[Rent]]+invoices[[#This Row],[Services]]+invoices[[#This Row],[GST]]</f>
        <v>7750</v>
      </c>
      <c r="AE172" s="7">
        <f>invoices[[#This Row],[Total]]-invoices[[#This Row],[rent_amount]]</f>
        <v>0</v>
      </c>
      <c r="AF172">
        <v>211</v>
      </c>
      <c r="AG172">
        <v>0</v>
      </c>
      <c r="AH172">
        <f>invoices[[#This Row],[EB Amount]]-invoices[[#This Row],[electricity_amount]]</f>
        <v>0</v>
      </c>
    </row>
    <row r="173" spans="1:34">
      <c r="A173" t="s">
        <v>1106</v>
      </c>
      <c r="B173" t="s">
        <v>22</v>
      </c>
      <c r="C173" t="s">
        <v>1107</v>
      </c>
      <c r="D173" t="s">
        <v>24</v>
      </c>
      <c r="E173" t="s">
        <v>72</v>
      </c>
      <c r="F173" t="s">
        <v>659</v>
      </c>
      <c r="G173" t="s">
        <v>1108</v>
      </c>
      <c r="H173" s="1">
        <f>DATE(YEAR(invoices[[#This Row],[due_date]]),MONTH(invoices[[#This Row],[due_date]]),1)</f>
        <v>46054</v>
      </c>
      <c r="I173" s="1">
        <v>46060</v>
      </c>
      <c r="J173">
        <v>14500</v>
      </c>
      <c r="K173">
        <v>496</v>
      </c>
      <c r="L173">
        <v>0</v>
      </c>
      <c r="M173">
        <f>invoices[[#This Row],[rent_amount]]+invoices[[#This Row],[electricity_amount]]+invoices[[#This Row],[other_charges]]</f>
        <v>14996</v>
      </c>
      <c r="N173" t="s">
        <v>28</v>
      </c>
      <c r="O173" t="s">
        <v>1075</v>
      </c>
      <c r="P173">
        <v>0</v>
      </c>
      <c r="Q173" t="b">
        <v>0</v>
      </c>
      <c r="R173" t="s">
        <v>296</v>
      </c>
      <c r="S173">
        <v>0</v>
      </c>
      <c r="T173">
        <f>invoices[[#This Row],[total_amount]]</f>
        <v>14996</v>
      </c>
      <c r="U173" t="s">
        <v>1109</v>
      </c>
      <c r="V173" t="str">
        <f>INDEX([1]!Table1[tenantname],MATCH(invoices[[#This Row],[allotment_id]],[1]!Table1[TenantAllotmentID],0))</f>
        <v>Aakansha rajhans (C34-C1)</v>
      </c>
      <c r="W173" t="s">
        <v>14350</v>
      </c>
      <c r="X173" t="s">
        <v>14351</v>
      </c>
      <c r="Y173" s="4">
        <v>46054</v>
      </c>
      <c r="Z173" t="s">
        <v>15807</v>
      </c>
      <c r="AA173">
        <v>14500</v>
      </c>
      <c r="AB173">
        <v>0</v>
      </c>
      <c r="AC173">
        <v>0</v>
      </c>
      <c r="AD173" s="7">
        <f>invoices[[#This Row],[Rent]]+invoices[[#This Row],[Services]]+invoices[[#This Row],[GST]]</f>
        <v>14500</v>
      </c>
      <c r="AE173" s="7">
        <f>invoices[[#This Row],[Total]]-invoices[[#This Row],[rent_amount]]</f>
        <v>0</v>
      </c>
      <c r="AF173">
        <v>220</v>
      </c>
      <c r="AG173">
        <v>496</v>
      </c>
      <c r="AH173">
        <f>invoices[[#This Row],[EB Amount]]-invoices[[#This Row],[electricity_amount]]</f>
        <v>0</v>
      </c>
    </row>
    <row r="174" spans="1:34">
      <c r="A174" t="s">
        <v>1176</v>
      </c>
      <c r="B174" t="s">
        <v>22</v>
      </c>
      <c r="C174" t="s">
        <v>608</v>
      </c>
      <c r="D174" t="s">
        <v>24</v>
      </c>
      <c r="E174" t="s">
        <v>181</v>
      </c>
      <c r="F174" t="s">
        <v>609</v>
      </c>
      <c r="G174" t="s">
        <v>1177</v>
      </c>
      <c r="H174" s="1">
        <f>DATE(YEAR(invoices[[#This Row],[due_date]]),MONTH(invoices[[#This Row],[due_date]]),1)</f>
        <v>46054</v>
      </c>
      <c r="I174" s="1">
        <v>46060</v>
      </c>
      <c r="J174">
        <v>18000</v>
      </c>
      <c r="K174">
        <v>0</v>
      </c>
      <c r="L174">
        <v>0</v>
      </c>
      <c r="M174">
        <f>invoices[[#This Row],[rent_amount]]+invoices[[#This Row],[electricity_amount]]+invoices[[#This Row],[other_charges]]</f>
        <v>18000</v>
      </c>
      <c r="N174" t="s">
        <v>28</v>
      </c>
      <c r="O174" t="s">
        <v>776</v>
      </c>
      <c r="P174">
        <v>0</v>
      </c>
      <c r="Q174" t="b">
        <v>0</v>
      </c>
      <c r="R174" t="s">
        <v>296</v>
      </c>
      <c r="S174">
        <v>0</v>
      </c>
      <c r="T174">
        <f>invoices[[#This Row],[total_amount]]</f>
        <v>18000</v>
      </c>
      <c r="U174" t="s">
        <v>611</v>
      </c>
      <c r="V174" t="str">
        <f>INDEX([1]!Table1[tenantname],MATCH(invoices[[#This Row],[allotment_id]],[1]!Table1[TenantAllotmentID],0))</f>
        <v>Arunima shandilya (B24-A1)</v>
      </c>
      <c r="W174" t="s">
        <v>14169</v>
      </c>
      <c r="X174" t="s">
        <v>14170</v>
      </c>
      <c r="Y174" s="4">
        <v>46054</v>
      </c>
      <c r="Z174" t="s">
        <v>15807</v>
      </c>
      <c r="AA174">
        <v>18000</v>
      </c>
      <c r="AB174">
        <v>0</v>
      </c>
      <c r="AC174">
        <v>0</v>
      </c>
      <c r="AD174" s="7">
        <f>invoices[[#This Row],[Rent]]+invoices[[#This Row],[Services]]+invoices[[#This Row],[GST]]</f>
        <v>18000</v>
      </c>
      <c r="AE174" s="7">
        <f>invoices[[#This Row],[Total]]-invoices[[#This Row],[rent_amount]]</f>
        <v>0</v>
      </c>
      <c r="AF174">
        <v>242</v>
      </c>
      <c r="AG174">
        <v>0</v>
      </c>
      <c r="AH174">
        <f>invoices[[#This Row],[EB Amount]]-invoices[[#This Row],[electricity_amount]]</f>
        <v>0</v>
      </c>
    </row>
    <row r="175" spans="1:34">
      <c r="A175" t="s">
        <v>1178</v>
      </c>
      <c r="B175" t="s">
        <v>22</v>
      </c>
      <c r="C175" t="s">
        <v>726</v>
      </c>
      <c r="D175" t="s">
        <v>24</v>
      </c>
      <c r="E175" t="s">
        <v>569</v>
      </c>
      <c r="F175" t="s">
        <v>727</v>
      </c>
      <c r="G175" t="s">
        <v>1179</v>
      </c>
      <c r="H175" s="1">
        <f>DATE(YEAR(invoices[[#This Row],[due_date]]),MONTH(invoices[[#This Row],[due_date]]),1)</f>
        <v>46054</v>
      </c>
      <c r="I175" s="1">
        <v>46060</v>
      </c>
      <c r="J175">
        <v>13500</v>
      </c>
      <c r="K175">
        <v>961</v>
      </c>
      <c r="L175">
        <v>0</v>
      </c>
      <c r="M175">
        <f>invoices[[#This Row],[rent_amount]]+invoices[[#This Row],[electricity_amount]]+invoices[[#This Row],[other_charges]]</f>
        <v>14461</v>
      </c>
      <c r="N175" t="s">
        <v>28</v>
      </c>
      <c r="O175" t="s">
        <v>295</v>
      </c>
      <c r="P175">
        <v>0</v>
      </c>
      <c r="Q175" t="b">
        <v>0</v>
      </c>
      <c r="R175" t="s">
        <v>296</v>
      </c>
      <c r="S175">
        <v>0</v>
      </c>
      <c r="T175">
        <f>invoices[[#This Row],[total_amount]]</f>
        <v>14461</v>
      </c>
      <c r="U175" t="s">
        <v>730</v>
      </c>
      <c r="V175" t="str">
        <f>INDEX([1]!Table1[tenantname],MATCH(invoices[[#This Row],[allotment_id]],[1]!Table1[TenantAllotmentID],0))</f>
        <v>Voruganti Pratyusha (C12-C3)</v>
      </c>
      <c r="W175" t="s">
        <v>14209</v>
      </c>
      <c r="X175" t="s">
        <v>14210</v>
      </c>
      <c r="Y175" s="4">
        <v>46054</v>
      </c>
      <c r="Z175" t="s">
        <v>15807</v>
      </c>
      <c r="AA175">
        <v>13500</v>
      </c>
      <c r="AB175">
        <v>0</v>
      </c>
      <c r="AC175">
        <v>0</v>
      </c>
      <c r="AD175" s="7">
        <f>invoices[[#This Row],[Rent]]+invoices[[#This Row],[Services]]+invoices[[#This Row],[GST]]</f>
        <v>13500</v>
      </c>
      <c r="AE175" s="7">
        <f>invoices[[#This Row],[Total]]-invoices[[#This Row],[rent_amount]]</f>
        <v>0</v>
      </c>
      <c r="AF175">
        <v>243</v>
      </c>
      <c r="AG175">
        <v>961</v>
      </c>
      <c r="AH175">
        <f>invoices[[#This Row],[EB Amount]]-invoices[[#This Row],[electricity_amount]]</f>
        <v>0</v>
      </c>
    </row>
    <row r="176" spans="1:34">
      <c r="A176" t="s">
        <v>1372</v>
      </c>
      <c r="B176" t="s">
        <v>22</v>
      </c>
      <c r="C176" t="s">
        <v>260</v>
      </c>
      <c r="D176" t="s">
        <v>24</v>
      </c>
      <c r="E176" t="s">
        <v>226</v>
      </c>
      <c r="F176" t="s">
        <v>261</v>
      </c>
      <c r="G176" t="s">
        <v>1373</v>
      </c>
      <c r="H176" s="1">
        <f>DATE(YEAR(invoices[[#This Row],[due_date]]),MONTH(invoices[[#This Row],[due_date]]),1)</f>
        <v>46054</v>
      </c>
      <c r="I176" s="1">
        <v>46060</v>
      </c>
      <c r="J176">
        <v>14500</v>
      </c>
      <c r="K176">
        <v>1550</v>
      </c>
      <c r="L176">
        <v>0</v>
      </c>
      <c r="M176">
        <f>invoices[[#This Row],[rent_amount]]+invoices[[#This Row],[electricity_amount]]+invoices[[#This Row],[other_charges]]</f>
        <v>16050</v>
      </c>
      <c r="N176" t="s">
        <v>28</v>
      </c>
      <c r="O176" t="s">
        <v>776</v>
      </c>
      <c r="P176">
        <v>0</v>
      </c>
      <c r="Q176" t="b">
        <v>0</v>
      </c>
      <c r="R176" t="s">
        <v>296</v>
      </c>
      <c r="S176">
        <v>0</v>
      </c>
      <c r="T176">
        <f>invoices[[#This Row],[total_amount]]</f>
        <v>16050</v>
      </c>
      <c r="U176" t="s">
        <v>265</v>
      </c>
      <c r="V176" t="str">
        <f>INDEX([1]!Table1[tenantname],MATCH(invoices[[#This Row],[allotment_id]],[1]!Table1[TenantAllotmentID],0))</f>
        <v>Indira Ch (B12-C1)</v>
      </c>
      <c r="W176" t="s">
        <v>14048</v>
      </c>
      <c r="X176" t="s">
        <v>14049</v>
      </c>
      <c r="Y176" s="4">
        <v>46054</v>
      </c>
      <c r="Z176" t="s">
        <v>15807</v>
      </c>
      <c r="AA176">
        <v>14500</v>
      </c>
      <c r="AB176">
        <v>0</v>
      </c>
      <c r="AC176">
        <v>0</v>
      </c>
      <c r="AD176" s="7">
        <f>invoices[[#This Row],[Rent]]+invoices[[#This Row],[Services]]+invoices[[#This Row],[GST]]</f>
        <v>14500</v>
      </c>
      <c r="AE176" s="7">
        <f>invoices[[#This Row],[Total]]-invoices[[#This Row],[rent_amount]]</f>
        <v>0</v>
      </c>
      <c r="AF176">
        <v>295</v>
      </c>
      <c r="AG176">
        <v>1550</v>
      </c>
      <c r="AH176">
        <f>invoices[[#This Row],[EB Amount]]-invoices[[#This Row],[electricity_amount]]</f>
        <v>0</v>
      </c>
    </row>
    <row r="177" spans="1:34">
      <c r="A177" t="s">
        <v>1455</v>
      </c>
      <c r="B177" t="s">
        <v>22</v>
      </c>
      <c r="C177" t="s">
        <v>1456</v>
      </c>
      <c r="D177" t="s">
        <v>24</v>
      </c>
      <c r="E177" t="s">
        <v>88</v>
      </c>
      <c r="F177" t="s">
        <v>1314</v>
      </c>
      <c r="G177" t="s">
        <v>1457</v>
      </c>
      <c r="H177" s="1">
        <f>DATE(YEAR(invoices[[#This Row],[due_date]]),MONTH(invoices[[#This Row],[due_date]]),1)</f>
        <v>46054</v>
      </c>
      <c r="I177" s="1">
        <v>46060</v>
      </c>
      <c r="J177">
        <v>1661</v>
      </c>
      <c r="K177">
        <v>0</v>
      </c>
      <c r="L177">
        <v>2250</v>
      </c>
      <c r="M177">
        <f>invoices[[#This Row],[rent_amount]]+invoices[[#This Row],[electricity_amount]]+invoices[[#This Row],[other_charges]]</f>
        <v>3911</v>
      </c>
      <c r="N177" t="s">
        <v>28</v>
      </c>
      <c r="O177" t="s">
        <v>776</v>
      </c>
      <c r="P177">
        <v>0</v>
      </c>
      <c r="Q177" t="b">
        <v>0</v>
      </c>
      <c r="R177" t="s">
        <v>296</v>
      </c>
      <c r="S177">
        <v>0</v>
      </c>
      <c r="T177">
        <f>invoices[[#This Row],[total_amount]]</f>
        <v>3911</v>
      </c>
      <c r="U177" t="s">
        <v>1458</v>
      </c>
      <c r="V177" t="str">
        <f>INDEX([1]!Table1[tenantname],MATCH(invoices[[#This Row],[allotment_id]],[1]!Table1[TenantAllotmentID],0))</f>
        <v>Karthik N (B13-B1)</v>
      </c>
      <c r="W177" t="s">
        <v>14481</v>
      </c>
      <c r="X177" t="s">
        <v>14482</v>
      </c>
      <c r="Y177" s="4">
        <v>46054</v>
      </c>
      <c r="Z177" t="s">
        <v>15807</v>
      </c>
      <c r="AA177">
        <v>1661</v>
      </c>
      <c r="AB177">
        <v>0</v>
      </c>
      <c r="AC177">
        <v>0</v>
      </c>
      <c r="AD177" s="7">
        <f>invoices[[#This Row],[Rent]]+invoices[[#This Row],[Services]]+invoices[[#This Row],[GST]]</f>
        <v>1661</v>
      </c>
      <c r="AE177" s="7">
        <f>invoices[[#This Row],[Total]]-invoices[[#This Row],[rent_amount]]</f>
        <v>0</v>
      </c>
      <c r="AF177">
        <v>320</v>
      </c>
      <c r="AG177">
        <v>0</v>
      </c>
      <c r="AH177">
        <f>invoices[[#This Row],[EB Amount]]-invoices[[#This Row],[electricity_amount]]</f>
        <v>0</v>
      </c>
    </row>
    <row r="178" spans="1:34">
      <c r="A178" t="s">
        <v>1489</v>
      </c>
      <c r="B178" t="s">
        <v>22</v>
      </c>
      <c r="C178" t="s">
        <v>341</v>
      </c>
      <c r="D178" t="s">
        <v>24</v>
      </c>
      <c r="E178" t="s">
        <v>342</v>
      </c>
      <c r="F178" t="s">
        <v>343</v>
      </c>
      <c r="G178" t="s">
        <v>1490</v>
      </c>
      <c r="H178" s="1">
        <f>DATE(YEAR(invoices[[#This Row],[due_date]]),MONTH(invoices[[#This Row],[due_date]]),1)</f>
        <v>46054</v>
      </c>
      <c r="I178" s="1">
        <v>46060</v>
      </c>
      <c r="J178">
        <v>25000</v>
      </c>
      <c r="K178">
        <v>1178</v>
      </c>
      <c r="L178">
        <v>0</v>
      </c>
      <c r="M178">
        <f>invoices[[#This Row],[rent_amount]]+invoices[[#This Row],[electricity_amount]]+invoices[[#This Row],[other_charges]]</f>
        <v>26178</v>
      </c>
      <c r="N178" t="s">
        <v>28</v>
      </c>
      <c r="O178" t="s">
        <v>295</v>
      </c>
      <c r="P178">
        <v>0</v>
      </c>
      <c r="Q178" t="b">
        <v>0</v>
      </c>
      <c r="R178" t="s">
        <v>296</v>
      </c>
      <c r="S178">
        <v>0</v>
      </c>
      <c r="T178">
        <f>invoices[[#This Row],[total_amount]]</f>
        <v>26178</v>
      </c>
      <c r="U178" t="s">
        <v>346</v>
      </c>
      <c r="V178" t="str">
        <f>INDEX([1]!Table1[tenantname],MATCH(invoices[[#This Row],[allotment_id]],[1]!Table1[TenantAllotmentID],0))</f>
        <v>Tanusha C Karlekar (D11-B1)</v>
      </c>
      <c r="W178" t="s">
        <v>14074</v>
      </c>
      <c r="X178" t="s">
        <v>14075</v>
      </c>
      <c r="Y178" s="4">
        <v>46054</v>
      </c>
      <c r="Z178" t="s">
        <v>15807</v>
      </c>
      <c r="AA178">
        <v>25000</v>
      </c>
      <c r="AB178">
        <v>0</v>
      </c>
      <c r="AC178">
        <v>0</v>
      </c>
      <c r="AD178" s="7">
        <f>invoices[[#This Row],[Rent]]+invoices[[#This Row],[Services]]+invoices[[#This Row],[GST]]</f>
        <v>25000</v>
      </c>
      <c r="AE178" s="7">
        <f>invoices[[#This Row],[Total]]-invoices[[#This Row],[rent_amount]]</f>
        <v>0</v>
      </c>
      <c r="AF178">
        <v>330</v>
      </c>
      <c r="AG178">
        <v>1178</v>
      </c>
      <c r="AH178">
        <f>invoices[[#This Row],[EB Amount]]-invoices[[#This Row],[electricity_amount]]</f>
        <v>0</v>
      </c>
    </row>
    <row r="179" spans="1:34">
      <c r="A179" t="s">
        <v>1575</v>
      </c>
      <c r="B179" t="s">
        <v>22</v>
      </c>
      <c r="C179" t="s">
        <v>929</v>
      </c>
      <c r="D179" t="s">
        <v>24</v>
      </c>
      <c r="E179" t="s">
        <v>268</v>
      </c>
      <c r="F179" t="s">
        <v>323</v>
      </c>
      <c r="G179" t="s">
        <v>1576</v>
      </c>
      <c r="H179" s="1">
        <f>DATE(YEAR(invoices[[#This Row],[due_date]]),MONTH(invoices[[#This Row],[due_date]]),1)</f>
        <v>46054</v>
      </c>
      <c r="I179" s="1">
        <v>46060</v>
      </c>
      <c r="J179">
        <v>19500</v>
      </c>
      <c r="K179">
        <v>729</v>
      </c>
      <c r="L179">
        <v>0</v>
      </c>
      <c r="M179">
        <f>invoices[[#This Row],[rent_amount]]+invoices[[#This Row],[electricity_amount]]+invoices[[#This Row],[other_charges]]</f>
        <v>20229</v>
      </c>
      <c r="N179" t="s">
        <v>28</v>
      </c>
      <c r="O179" t="s">
        <v>776</v>
      </c>
      <c r="P179">
        <v>0</v>
      </c>
      <c r="Q179" t="b">
        <v>0</v>
      </c>
      <c r="R179" t="s">
        <v>296</v>
      </c>
      <c r="S179">
        <v>0</v>
      </c>
      <c r="T179">
        <f>invoices[[#This Row],[total_amount]]</f>
        <v>20229</v>
      </c>
      <c r="U179" t="s">
        <v>1577</v>
      </c>
      <c r="V179" t="str">
        <f>INDEX([1]!Table1[tenantname],MATCH(invoices[[#This Row],[allotment_id]],[1]!Table1[TenantAllotmentID],0))</f>
        <v>M K Chandra Mouli (C21-A1)</v>
      </c>
      <c r="W179" t="s">
        <v>14524</v>
      </c>
      <c r="X179" t="s">
        <v>14525</v>
      </c>
      <c r="Y179" s="4">
        <v>46054</v>
      </c>
      <c r="Z179" t="s">
        <v>15807</v>
      </c>
      <c r="AA179">
        <v>19500</v>
      </c>
      <c r="AB179">
        <v>0</v>
      </c>
      <c r="AC179">
        <v>0</v>
      </c>
      <c r="AD179" s="7">
        <f>invoices[[#This Row],[Rent]]+invoices[[#This Row],[Services]]+invoices[[#This Row],[GST]]</f>
        <v>19500</v>
      </c>
      <c r="AE179" s="7">
        <f>invoices[[#This Row],[Total]]-invoices[[#This Row],[rent_amount]]</f>
        <v>0</v>
      </c>
      <c r="AF179">
        <v>355</v>
      </c>
      <c r="AG179">
        <v>729</v>
      </c>
      <c r="AH179">
        <f>invoices[[#This Row],[EB Amount]]-invoices[[#This Row],[electricity_amount]]</f>
        <v>0</v>
      </c>
    </row>
    <row r="180" spans="1:34">
      <c r="A180" t="s">
        <v>1645</v>
      </c>
      <c r="B180" t="s">
        <v>22</v>
      </c>
      <c r="C180" t="s">
        <v>132</v>
      </c>
      <c r="D180" t="s">
        <v>24</v>
      </c>
      <c r="E180" t="s">
        <v>50</v>
      </c>
      <c r="F180" t="s">
        <v>133</v>
      </c>
      <c r="G180" t="s">
        <v>1646</v>
      </c>
      <c r="H180" s="1">
        <f>DATE(YEAR(invoices[[#This Row],[due_date]]),MONTH(invoices[[#This Row],[due_date]]),1)</f>
        <v>46054</v>
      </c>
      <c r="I180" s="1">
        <v>46060</v>
      </c>
      <c r="J180">
        <v>14500</v>
      </c>
      <c r="K180">
        <v>1519</v>
      </c>
      <c r="L180">
        <v>0</v>
      </c>
      <c r="M180">
        <f>invoices[[#This Row],[rent_amount]]+invoices[[#This Row],[electricity_amount]]+invoices[[#This Row],[other_charges]]</f>
        <v>16019</v>
      </c>
      <c r="N180" t="s">
        <v>28</v>
      </c>
      <c r="O180" t="s">
        <v>295</v>
      </c>
      <c r="P180">
        <v>0</v>
      </c>
      <c r="Q180" t="b">
        <v>0</v>
      </c>
      <c r="R180" t="s">
        <v>296</v>
      </c>
      <c r="S180">
        <v>0</v>
      </c>
      <c r="T180">
        <f>invoices[[#This Row],[total_amount]]</f>
        <v>16019</v>
      </c>
      <c r="U180" t="s">
        <v>137</v>
      </c>
      <c r="V180" t="str">
        <f>INDEX([1]!Table1[tenantname],MATCH(invoices[[#This Row],[allotment_id]],[1]!Table1[TenantAllotmentID],0))</f>
        <v>Uma Saikumar Torikonda (B32-C1)</v>
      </c>
      <c r="W180" t="s">
        <v>14012</v>
      </c>
      <c r="X180" t="s">
        <v>14013</v>
      </c>
      <c r="Y180" s="4">
        <v>46054</v>
      </c>
      <c r="Z180" t="s">
        <v>15807</v>
      </c>
      <c r="AA180">
        <v>14500</v>
      </c>
      <c r="AB180">
        <v>0</v>
      </c>
      <c r="AC180">
        <v>0</v>
      </c>
      <c r="AD180" s="7">
        <f>invoices[[#This Row],[Rent]]+invoices[[#This Row],[Services]]+invoices[[#This Row],[GST]]</f>
        <v>14500</v>
      </c>
      <c r="AE180" s="7">
        <f>invoices[[#This Row],[Total]]-invoices[[#This Row],[rent_amount]]</f>
        <v>0</v>
      </c>
      <c r="AF180">
        <v>375</v>
      </c>
      <c r="AG180">
        <v>1519</v>
      </c>
      <c r="AH180">
        <f>invoices[[#This Row],[EB Amount]]-invoices[[#This Row],[electricity_amount]]</f>
        <v>0</v>
      </c>
    </row>
    <row r="181" spans="1:34">
      <c r="A181" t="s">
        <v>1673</v>
      </c>
      <c r="B181" t="s">
        <v>22</v>
      </c>
      <c r="C181" t="s">
        <v>1674</v>
      </c>
      <c r="D181" t="s">
        <v>24</v>
      </c>
      <c r="E181" t="s">
        <v>329</v>
      </c>
      <c r="F181" t="s">
        <v>1352</v>
      </c>
      <c r="G181" t="s">
        <v>1675</v>
      </c>
      <c r="H181" s="1">
        <f>DATE(YEAR(invoices[[#This Row],[due_date]]),MONTH(invoices[[#This Row],[due_date]]),1)</f>
        <v>46054</v>
      </c>
      <c r="I181" s="1">
        <v>46060</v>
      </c>
      <c r="J181">
        <v>15500</v>
      </c>
      <c r="K181">
        <v>1519</v>
      </c>
      <c r="L181">
        <v>0</v>
      </c>
      <c r="M181">
        <f>invoices[[#This Row],[rent_amount]]+invoices[[#This Row],[electricity_amount]]+invoices[[#This Row],[other_charges]]</f>
        <v>17019</v>
      </c>
      <c r="N181" t="s">
        <v>28</v>
      </c>
      <c r="O181" t="s">
        <v>1676</v>
      </c>
      <c r="P181">
        <v>0</v>
      </c>
      <c r="Q181" t="b">
        <v>0</v>
      </c>
      <c r="R181" t="s">
        <v>296</v>
      </c>
      <c r="S181">
        <v>0</v>
      </c>
      <c r="T181">
        <f>invoices[[#This Row],[total_amount]]</f>
        <v>17019</v>
      </c>
      <c r="U181" t="s">
        <v>1677</v>
      </c>
      <c r="V181" t="str">
        <f>INDEX([1]!Table1[tenantname],MATCH(invoices[[#This Row],[allotment_id]],[1]!Table1[TenantAllotmentID],0))</f>
        <v>Oviya S (C43-B1)</v>
      </c>
      <c r="W181" t="s">
        <v>14557</v>
      </c>
      <c r="X181" t="s">
        <v>14557</v>
      </c>
      <c r="Y181" s="4">
        <v>46054</v>
      </c>
      <c r="Z181" t="s">
        <v>15807</v>
      </c>
      <c r="AA181">
        <v>15500</v>
      </c>
      <c r="AB181">
        <v>0</v>
      </c>
      <c r="AC181">
        <v>0</v>
      </c>
      <c r="AD181" s="7">
        <f>invoices[[#This Row],[Rent]]+invoices[[#This Row],[Services]]+invoices[[#This Row],[GST]]</f>
        <v>15500</v>
      </c>
      <c r="AE181" s="7">
        <f>invoices[[#This Row],[Total]]-invoices[[#This Row],[rent_amount]]</f>
        <v>0</v>
      </c>
      <c r="AF181">
        <v>384</v>
      </c>
      <c r="AG181">
        <v>1519</v>
      </c>
      <c r="AH181">
        <f>invoices[[#This Row],[EB Amount]]-invoices[[#This Row],[electricity_amount]]</f>
        <v>0</v>
      </c>
    </row>
    <row r="182" spans="1:34">
      <c r="A182" t="s">
        <v>1764</v>
      </c>
      <c r="B182" t="s">
        <v>22</v>
      </c>
      <c r="C182" t="s">
        <v>1765</v>
      </c>
      <c r="D182" t="s">
        <v>24</v>
      </c>
      <c r="E182" t="s">
        <v>519</v>
      </c>
      <c r="F182" t="s">
        <v>681</v>
      </c>
      <c r="G182" t="s">
        <v>1766</v>
      </c>
      <c r="H182" s="1">
        <f>DATE(YEAR(invoices[[#This Row],[due_date]]),MONTH(invoices[[#This Row],[due_date]]),1)</f>
        <v>46054</v>
      </c>
      <c r="I182" s="1">
        <v>46060</v>
      </c>
      <c r="J182">
        <v>518</v>
      </c>
      <c r="K182">
        <v>0</v>
      </c>
      <c r="L182">
        <v>0</v>
      </c>
      <c r="M182">
        <f>invoices[[#This Row],[rent_amount]]+invoices[[#This Row],[electricity_amount]]+invoices[[#This Row],[other_charges]]</f>
        <v>518</v>
      </c>
      <c r="N182" t="s">
        <v>28</v>
      </c>
      <c r="O182" t="s">
        <v>1676</v>
      </c>
      <c r="P182">
        <v>0</v>
      </c>
      <c r="Q182" t="b">
        <v>0</v>
      </c>
      <c r="R182" t="s">
        <v>296</v>
      </c>
      <c r="S182">
        <v>0</v>
      </c>
      <c r="T182">
        <f>invoices[[#This Row],[total_amount]]</f>
        <v>518</v>
      </c>
      <c r="U182" t="s">
        <v>1767</v>
      </c>
      <c r="V182" t="str">
        <f>INDEX([1]!Table1[tenantname],MATCH(invoices[[#This Row],[allotment_id]],[1]!Table1[TenantAllotmentID],0))</f>
        <v>Sai Sri Ram Varun (C41-C1)</v>
      </c>
      <c r="W182" t="s">
        <v>14589</v>
      </c>
      <c r="X182" t="s">
        <v>14590</v>
      </c>
      <c r="Y182" s="4">
        <v>46054</v>
      </c>
      <c r="Z182" t="s">
        <v>15807</v>
      </c>
      <c r="AA182">
        <v>518</v>
      </c>
      <c r="AB182">
        <v>0</v>
      </c>
      <c r="AC182">
        <v>0</v>
      </c>
      <c r="AD182" s="7">
        <f>invoices[[#This Row],[Rent]]+invoices[[#This Row],[Services]]+invoices[[#This Row],[GST]]</f>
        <v>518</v>
      </c>
      <c r="AE182" s="7">
        <f>invoices[[#This Row],[Total]]-invoices[[#This Row],[rent_amount]]</f>
        <v>0</v>
      </c>
      <c r="AF182">
        <v>412</v>
      </c>
      <c r="AG182">
        <v>0</v>
      </c>
      <c r="AH182">
        <f>invoices[[#This Row],[EB Amount]]-invoices[[#This Row],[electricity_amount]]</f>
        <v>0</v>
      </c>
    </row>
    <row r="183" spans="1:34">
      <c r="A183" t="s">
        <v>1861</v>
      </c>
      <c r="B183" t="s">
        <v>22</v>
      </c>
      <c r="C183" t="s">
        <v>1165</v>
      </c>
      <c r="D183" t="s">
        <v>24</v>
      </c>
      <c r="E183" t="s">
        <v>140</v>
      </c>
      <c r="F183" t="s">
        <v>1166</v>
      </c>
      <c r="G183" t="s">
        <v>1862</v>
      </c>
      <c r="H183" s="1">
        <f>DATE(YEAR(invoices[[#This Row],[due_date]]),MONTH(invoices[[#This Row],[due_date]]),1)</f>
        <v>46054</v>
      </c>
      <c r="I183" s="1">
        <v>46060</v>
      </c>
      <c r="J183">
        <v>13500</v>
      </c>
      <c r="K183">
        <v>868</v>
      </c>
      <c r="L183">
        <v>0</v>
      </c>
      <c r="M183">
        <f>invoices[[#This Row],[rent_amount]]+invoices[[#This Row],[electricity_amount]]+invoices[[#This Row],[other_charges]]</f>
        <v>14368</v>
      </c>
      <c r="N183" t="s">
        <v>28</v>
      </c>
      <c r="O183" t="s">
        <v>1075</v>
      </c>
      <c r="P183">
        <v>0</v>
      </c>
      <c r="Q183" t="b">
        <v>0</v>
      </c>
      <c r="R183" t="s">
        <v>296</v>
      </c>
      <c r="S183">
        <v>0</v>
      </c>
      <c r="T183">
        <f>invoices[[#This Row],[total_amount]]</f>
        <v>14368</v>
      </c>
      <c r="U183" t="s">
        <v>1168</v>
      </c>
      <c r="V183" t="str">
        <f>INDEX([1]!Table1[tenantname],MATCH(invoices[[#This Row],[allotment_id]],[1]!Table1[TenantAllotmentID],0))</f>
        <v>akshay verma (A41-B3)</v>
      </c>
      <c r="W183" t="s">
        <v>14367</v>
      </c>
      <c r="X183" t="s">
        <v>14368</v>
      </c>
      <c r="Y183" s="4">
        <v>46054</v>
      </c>
      <c r="Z183" t="s">
        <v>15807</v>
      </c>
      <c r="AA183">
        <v>13500</v>
      </c>
      <c r="AB183">
        <v>0</v>
      </c>
      <c r="AC183">
        <v>0</v>
      </c>
      <c r="AD183" s="7">
        <f>invoices[[#This Row],[Rent]]+invoices[[#This Row],[Services]]+invoices[[#This Row],[GST]]</f>
        <v>13500</v>
      </c>
      <c r="AE183" s="7">
        <f>invoices[[#This Row],[Total]]-invoices[[#This Row],[rent_amount]]</f>
        <v>0</v>
      </c>
      <c r="AF183">
        <v>442</v>
      </c>
      <c r="AG183">
        <v>868</v>
      </c>
      <c r="AH183">
        <f>invoices[[#This Row],[EB Amount]]-invoices[[#This Row],[electricity_amount]]</f>
        <v>0</v>
      </c>
    </row>
    <row r="184" spans="1:34">
      <c r="A184" t="s">
        <v>2166</v>
      </c>
      <c r="B184" t="s">
        <v>22</v>
      </c>
      <c r="C184" t="s">
        <v>484</v>
      </c>
      <c r="D184" t="s">
        <v>24</v>
      </c>
      <c r="E184" t="s">
        <v>50</v>
      </c>
      <c r="F184" t="s">
        <v>485</v>
      </c>
      <c r="G184" t="s">
        <v>2167</v>
      </c>
      <c r="H184" s="1">
        <f>DATE(YEAR(invoices[[#This Row],[due_date]]),MONTH(invoices[[#This Row],[due_date]]),1)</f>
        <v>46054</v>
      </c>
      <c r="I184" s="1">
        <v>46060</v>
      </c>
      <c r="J184">
        <v>15500</v>
      </c>
      <c r="K184">
        <v>1519</v>
      </c>
      <c r="L184">
        <v>0</v>
      </c>
      <c r="M184">
        <f>invoices[[#This Row],[rent_amount]]+invoices[[#This Row],[electricity_amount]]+invoices[[#This Row],[other_charges]]</f>
        <v>17019</v>
      </c>
      <c r="N184" t="s">
        <v>28</v>
      </c>
      <c r="O184" t="s">
        <v>295</v>
      </c>
      <c r="P184">
        <v>0</v>
      </c>
      <c r="Q184" t="b">
        <v>0</v>
      </c>
      <c r="R184" t="s">
        <v>296</v>
      </c>
      <c r="S184">
        <v>0</v>
      </c>
      <c r="T184">
        <f>invoices[[#This Row],[total_amount]]</f>
        <v>17019</v>
      </c>
      <c r="U184" t="s">
        <v>488</v>
      </c>
      <c r="V184" t="str">
        <f>INDEX([1]!Table1[tenantname],MATCH(invoices[[#This Row],[allotment_id]],[1]!Table1[TenantAllotmentID],0))</f>
        <v>Yaduraj P (B32-B2)</v>
      </c>
      <c r="W184" t="s">
        <v>14126</v>
      </c>
      <c r="X184" t="s">
        <v>14127</v>
      </c>
      <c r="Y184" s="4">
        <v>46054</v>
      </c>
      <c r="Z184" t="s">
        <v>15807</v>
      </c>
      <c r="AA184">
        <v>15500</v>
      </c>
      <c r="AB184">
        <v>0</v>
      </c>
      <c r="AC184">
        <v>0</v>
      </c>
      <c r="AD184" s="7">
        <f>invoices[[#This Row],[Rent]]+invoices[[#This Row],[Services]]+invoices[[#This Row],[GST]]</f>
        <v>15500</v>
      </c>
      <c r="AE184" s="7">
        <f>invoices[[#This Row],[Total]]-invoices[[#This Row],[rent_amount]]</f>
        <v>0</v>
      </c>
      <c r="AF184">
        <v>549</v>
      </c>
      <c r="AG184">
        <v>1519</v>
      </c>
      <c r="AH184">
        <f>invoices[[#This Row],[EB Amount]]-invoices[[#This Row],[electricity_amount]]</f>
        <v>0</v>
      </c>
    </row>
    <row r="185" spans="1:34">
      <c r="A185" t="s">
        <v>2240</v>
      </c>
      <c r="B185" t="s">
        <v>22</v>
      </c>
      <c r="C185" t="s">
        <v>674</v>
      </c>
      <c r="D185" t="s">
        <v>24</v>
      </c>
      <c r="E185" t="s">
        <v>50</v>
      </c>
      <c r="F185" t="s">
        <v>766</v>
      </c>
      <c r="G185" t="s">
        <v>2241</v>
      </c>
      <c r="H185" s="1">
        <f>DATE(YEAR(invoices[[#This Row],[due_date]]),MONTH(invoices[[#This Row],[due_date]]),1)</f>
        <v>46054</v>
      </c>
      <c r="I185" s="1">
        <v>46060</v>
      </c>
      <c r="J185">
        <v>19500</v>
      </c>
      <c r="K185">
        <v>1519</v>
      </c>
      <c r="L185">
        <v>0</v>
      </c>
      <c r="M185">
        <f>invoices[[#This Row],[rent_amount]]+invoices[[#This Row],[electricity_amount]]+invoices[[#This Row],[other_charges]]</f>
        <v>21019</v>
      </c>
      <c r="N185" t="s">
        <v>28</v>
      </c>
      <c r="O185" t="s">
        <v>295</v>
      </c>
      <c r="P185">
        <v>0</v>
      </c>
      <c r="Q185" t="b">
        <v>0</v>
      </c>
      <c r="R185" t="s">
        <v>296</v>
      </c>
      <c r="S185">
        <v>0</v>
      </c>
      <c r="T185">
        <f>invoices[[#This Row],[total_amount]]</f>
        <v>21019</v>
      </c>
      <c r="U185" t="s">
        <v>2242</v>
      </c>
      <c r="V185" t="str">
        <f>INDEX([1]!Table1[tenantname],MATCH(invoices[[#This Row],[allotment_id]],[1]!Table1[TenantAllotmentID],0))</f>
        <v>Tejun Verma (B32-A1)</v>
      </c>
      <c r="W185" t="s">
        <v>14750</v>
      </c>
      <c r="X185" t="s">
        <v>14751</v>
      </c>
      <c r="Y185" s="4">
        <v>46054</v>
      </c>
      <c r="Z185" t="s">
        <v>15807</v>
      </c>
      <c r="AA185">
        <v>19500</v>
      </c>
      <c r="AB185">
        <v>0</v>
      </c>
      <c r="AC185">
        <v>0</v>
      </c>
      <c r="AD185" s="7">
        <f>invoices[[#This Row],[Rent]]+invoices[[#This Row],[Services]]+invoices[[#This Row],[GST]]</f>
        <v>19500</v>
      </c>
      <c r="AE185" s="7">
        <f>invoices[[#This Row],[Total]]-invoices[[#This Row],[rent_amount]]</f>
        <v>0</v>
      </c>
      <c r="AF185">
        <v>575</v>
      </c>
      <c r="AG185">
        <v>1519</v>
      </c>
      <c r="AH185">
        <f>invoices[[#This Row],[EB Amount]]-invoices[[#This Row],[electricity_amount]]</f>
        <v>0</v>
      </c>
    </row>
    <row r="186" spans="1:34">
      <c r="A186" t="s">
        <v>2277</v>
      </c>
      <c r="B186" t="s">
        <v>22</v>
      </c>
      <c r="C186" t="s">
        <v>2278</v>
      </c>
      <c r="D186" t="s">
        <v>24</v>
      </c>
      <c r="E186" t="s">
        <v>254</v>
      </c>
      <c r="F186" t="s">
        <v>790</v>
      </c>
      <c r="G186" t="s">
        <v>2279</v>
      </c>
      <c r="H186" s="1">
        <f>DATE(YEAR(invoices[[#This Row],[due_date]]),MONTH(invoices[[#This Row],[due_date]]),1)</f>
        <v>46054</v>
      </c>
      <c r="I186" s="1">
        <v>46060</v>
      </c>
      <c r="J186">
        <v>1036</v>
      </c>
      <c r="K186">
        <v>1953</v>
      </c>
      <c r="L186">
        <v>2250</v>
      </c>
      <c r="M186">
        <f>invoices[[#This Row],[rent_amount]]+invoices[[#This Row],[electricity_amount]]+invoices[[#This Row],[other_charges]]</f>
        <v>5239</v>
      </c>
      <c r="N186" t="s">
        <v>28</v>
      </c>
      <c r="O186" t="s">
        <v>776</v>
      </c>
      <c r="P186">
        <v>0</v>
      </c>
      <c r="Q186" t="b">
        <v>0</v>
      </c>
      <c r="R186" t="s">
        <v>296</v>
      </c>
      <c r="S186">
        <v>0</v>
      </c>
      <c r="T186">
        <f>invoices[[#This Row],[total_amount]]</f>
        <v>5239</v>
      </c>
      <c r="U186" t="s">
        <v>2280</v>
      </c>
      <c r="V186" t="str">
        <f>INDEX([1]!Table1[tenantname],MATCH(invoices[[#This Row],[allotment_id]],[1]!Table1[TenantAllotmentID],0))</f>
        <v>Likhitha Naga  Vigneswari Satuluri (C42-C2)</v>
      </c>
      <c r="W186" t="s">
        <v>14760</v>
      </c>
      <c r="X186" t="s">
        <v>14761</v>
      </c>
      <c r="Y186" s="4">
        <v>46054</v>
      </c>
      <c r="Z186" t="s">
        <v>15807</v>
      </c>
      <c r="AA186">
        <v>1036</v>
      </c>
      <c r="AB186">
        <v>0</v>
      </c>
      <c r="AC186">
        <v>0</v>
      </c>
      <c r="AD186" s="7">
        <f>invoices[[#This Row],[Rent]]+invoices[[#This Row],[Services]]+invoices[[#This Row],[GST]]</f>
        <v>1036</v>
      </c>
      <c r="AE186" s="7">
        <f>invoices[[#This Row],[Total]]-invoices[[#This Row],[rent_amount]]</f>
        <v>0</v>
      </c>
      <c r="AF186">
        <v>588</v>
      </c>
      <c r="AG186">
        <v>1953</v>
      </c>
      <c r="AH186">
        <f>invoices[[#This Row],[EB Amount]]-invoices[[#This Row],[electricity_amount]]</f>
        <v>0</v>
      </c>
    </row>
    <row r="187" spans="1:34">
      <c r="A187" t="s">
        <v>2482</v>
      </c>
      <c r="B187" t="s">
        <v>22</v>
      </c>
      <c r="C187" t="s">
        <v>1634</v>
      </c>
      <c r="D187" t="s">
        <v>24</v>
      </c>
      <c r="E187" t="s">
        <v>155</v>
      </c>
      <c r="F187" t="s">
        <v>865</v>
      </c>
      <c r="G187" t="s">
        <v>2483</v>
      </c>
      <c r="H187" s="1">
        <f>DATE(YEAR(invoices[[#This Row],[due_date]]),MONTH(invoices[[#This Row],[due_date]]),1)</f>
        <v>46054</v>
      </c>
      <c r="I187" s="1">
        <v>46060</v>
      </c>
      <c r="J187">
        <v>15500</v>
      </c>
      <c r="K187">
        <v>1178</v>
      </c>
      <c r="L187">
        <v>0</v>
      </c>
      <c r="M187">
        <f>invoices[[#This Row],[rent_amount]]+invoices[[#This Row],[electricity_amount]]+invoices[[#This Row],[other_charges]]</f>
        <v>16678</v>
      </c>
      <c r="N187" t="s">
        <v>28</v>
      </c>
      <c r="O187" t="s">
        <v>295</v>
      </c>
      <c r="P187">
        <v>0</v>
      </c>
      <c r="Q187" t="b">
        <v>0</v>
      </c>
      <c r="R187" t="s">
        <v>296</v>
      </c>
      <c r="S187">
        <v>0</v>
      </c>
      <c r="T187">
        <f>invoices[[#This Row],[total_amount]]</f>
        <v>16678</v>
      </c>
      <c r="U187" s="2" t="s">
        <v>1636</v>
      </c>
      <c r="V187" t="str">
        <f>INDEX([1]!Table1[tenantname],MATCH(invoices[[#This Row],[allotment_id]],[1]!Table1[TenantAllotmentID],0))</f>
        <v>Venkat Karthik (C44-B2)</v>
      </c>
      <c r="W187" t="s">
        <v>14545</v>
      </c>
      <c r="X187" t="s">
        <v>14546</v>
      </c>
      <c r="Y187" s="4">
        <v>46054</v>
      </c>
      <c r="Z187" t="s">
        <v>15807</v>
      </c>
      <c r="AA187">
        <v>15500</v>
      </c>
      <c r="AB187">
        <v>0</v>
      </c>
      <c r="AC187">
        <v>0</v>
      </c>
      <c r="AD187" s="7">
        <f>invoices[[#This Row],[Rent]]+invoices[[#This Row],[Services]]+invoices[[#This Row],[GST]]</f>
        <v>15500</v>
      </c>
      <c r="AE187" s="7">
        <f>invoices[[#This Row],[Total]]-invoices[[#This Row],[rent_amount]]</f>
        <v>0</v>
      </c>
      <c r="AF187">
        <v>663</v>
      </c>
      <c r="AG187">
        <v>1178</v>
      </c>
      <c r="AH187">
        <f>invoices[[#This Row],[EB Amount]]-invoices[[#This Row],[electricity_amount]]</f>
        <v>0</v>
      </c>
    </row>
    <row r="188" spans="1:34">
      <c r="A188" t="s">
        <v>2553</v>
      </c>
      <c r="B188" t="s">
        <v>22</v>
      </c>
      <c r="C188" t="s">
        <v>2412</v>
      </c>
      <c r="D188" t="s">
        <v>24</v>
      </c>
      <c r="E188" t="s">
        <v>349</v>
      </c>
      <c r="F188" t="s">
        <v>716</v>
      </c>
      <c r="G188" t="s">
        <v>2554</v>
      </c>
      <c r="H188" s="1">
        <f>DATE(YEAR(invoices[[#This Row],[due_date]]),MONTH(invoices[[#This Row],[due_date]]),1)</f>
        <v>46054</v>
      </c>
      <c r="I188" s="1">
        <v>46060</v>
      </c>
      <c r="J188">
        <v>25500</v>
      </c>
      <c r="K188">
        <v>1209</v>
      </c>
      <c r="L188">
        <v>0</v>
      </c>
      <c r="M188">
        <f>invoices[[#This Row],[rent_amount]]+invoices[[#This Row],[electricity_amount]]+invoices[[#This Row],[other_charges]]</f>
        <v>26709</v>
      </c>
      <c r="N188" t="s">
        <v>28</v>
      </c>
      <c r="O188" t="s">
        <v>295</v>
      </c>
      <c r="P188">
        <v>0</v>
      </c>
      <c r="Q188" t="b">
        <v>0</v>
      </c>
      <c r="R188" t="s">
        <v>296</v>
      </c>
      <c r="S188">
        <v>0</v>
      </c>
      <c r="T188">
        <f>invoices[[#This Row],[total_amount]]</f>
        <v>26709</v>
      </c>
      <c r="U188" t="s">
        <v>2414</v>
      </c>
      <c r="V188" t="str">
        <f>INDEX([1]!Table1[tenantname],MATCH(invoices[[#This Row],[allotment_id]],[1]!Table1[TenantAllotmentID],0))</f>
        <v>Tushar  (B11-D1)</v>
      </c>
      <c r="W188" t="s">
        <v>14799</v>
      </c>
      <c r="X188" t="s">
        <v>14800</v>
      </c>
      <c r="Y188" s="4">
        <v>46054</v>
      </c>
      <c r="Z188" t="s">
        <v>15807</v>
      </c>
      <c r="AA188">
        <v>25500</v>
      </c>
      <c r="AB188">
        <v>0</v>
      </c>
      <c r="AC188">
        <v>0</v>
      </c>
      <c r="AD188" s="7">
        <f>invoices[[#This Row],[Rent]]+invoices[[#This Row],[Services]]+invoices[[#This Row],[GST]]</f>
        <v>25500</v>
      </c>
      <c r="AE188" s="7">
        <f>invoices[[#This Row],[Total]]-invoices[[#This Row],[rent_amount]]</f>
        <v>0</v>
      </c>
      <c r="AF188">
        <v>693</v>
      </c>
      <c r="AG188">
        <v>1209</v>
      </c>
      <c r="AH188">
        <f>invoices[[#This Row],[EB Amount]]-invoices[[#This Row],[electricity_amount]]</f>
        <v>0</v>
      </c>
    </row>
    <row r="189" spans="1:34">
      <c r="A189" t="s">
        <v>2582</v>
      </c>
      <c r="B189" t="s">
        <v>22</v>
      </c>
      <c r="C189" t="s">
        <v>2583</v>
      </c>
      <c r="D189" t="s">
        <v>24</v>
      </c>
      <c r="E189" t="s">
        <v>96</v>
      </c>
      <c r="F189" t="s">
        <v>1426</v>
      </c>
      <c r="G189" t="s">
        <v>2584</v>
      </c>
      <c r="H189" s="1">
        <f>DATE(YEAR(invoices[[#This Row],[due_date]]),MONTH(invoices[[#This Row],[due_date]]),1)</f>
        <v>46054</v>
      </c>
      <c r="I189" s="1">
        <v>46060</v>
      </c>
      <c r="J189">
        <v>11071</v>
      </c>
      <c r="K189">
        <v>0</v>
      </c>
      <c r="L189">
        <v>0</v>
      </c>
      <c r="M189">
        <f>invoices[[#This Row],[rent_amount]]+invoices[[#This Row],[electricity_amount]]+invoices[[#This Row],[other_charges]]</f>
        <v>11071</v>
      </c>
      <c r="N189" t="s">
        <v>28</v>
      </c>
      <c r="O189" t="s">
        <v>1676</v>
      </c>
      <c r="P189">
        <v>0</v>
      </c>
      <c r="Q189" t="b">
        <v>0</v>
      </c>
      <c r="R189" t="s">
        <v>296</v>
      </c>
      <c r="S189">
        <v>0</v>
      </c>
      <c r="T189">
        <f>invoices[[#This Row],[total_amount]]</f>
        <v>11071</v>
      </c>
      <c r="U189" t="s">
        <v>2585</v>
      </c>
      <c r="V189" t="str">
        <f>INDEX([1]!Table1[tenantname],MATCH(invoices[[#This Row],[allotment_id]],[1]!Table1[TenantAllotmentID],0))</f>
        <v>Nikhil Gupta (B33-B1)</v>
      </c>
      <c r="W189" t="s">
        <v>14843</v>
      </c>
      <c r="X189" t="s">
        <v>14844</v>
      </c>
      <c r="Y189" s="4">
        <v>46054</v>
      </c>
      <c r="Z189" t="s">
        <v>15807</v>
      </c>
      <c r="AA189">
        <v>11071</v>
      </c>
      <c r="AB189">
        <v>0</v>
      </c>
      <c r="AC189">
        <v>0</v>
      </c>
      <c r="AD189" s="7">
        <f>invoices[[#This Row],[Rent]]+invoices[[#This Row],[Services]]+invoices[[#This Row],[GST]]</f>
        <v>11071</v>
      </c>
      <c r="AE189" s="7">
        <f>invoices[[#This Row],[Total]]-invoices[[#This Row],[rent_amount]]</f>
        <v>0</v>
      </c>
      <c r="AF189">
        <v>705</v>
      </c>
      <c r="AG189">
        <v>0</v>
      </c>
      <c r="AH189">
        <f>invoices[[#This Row],[EB Amount]]-invoices[[#This Row],[electricity_amount]]</f>
        <v>0</v>
      </c>
    </row>
    <row r="190" spans="1:34">
      <c r="A190" t="s">
        <v>2649</v>
      </c>
      <c r="B190" t="s">
        <v>22</v>
      </c>
      <c r="C190" t="s">
        <v>71</v>
      </c>
      <c r="D190" t="s">
        <v>24</v>
      </c>
      <c r="E190" t="s">
        <v>72</v>
      </c>
      <c r="F190" t="s">
        <v>73</v>
      </c>
      <c r="G190" t="s">
        <v>2650</v>
      </c>
      <c r="H190" s="1">
        <f>DATE(YEAR(invoices[[#This Row],[due_date]]),MONTH(invoices[[#This Row],[due_date]]),1)</f>
        <v>46054</v>
      </c>
      <c r="I190" s="1">
        <v>46060</v>
      </c>
      <c r="J190">
        <v>15500</v>
      </c>
      <c r="K190">
        <v>496</v>
      </c>
      <c r="L190">
        <v>0</v>
      </c>
      <c r="M190">
        <f>invoices[[#This Row],[rent_amount]]+invoices[[#This Row],[electricity_amount]]+invoices[[#This Row],[other_charges]]</f>
        <v>15996</v>
      </c>
      <c r="N190" t="s">
        <v>28</v>
      </c>
      <c r="O190" t="s">
        <v>1676</v>
      </c>
      <c r="P190">
        <v>0</v>
      </c>
      <c r="Q190" t="b">
        <v>0</v>
      </c>
      <c r="R190" t="s">
        <v>296</v>
      </c>
      <c r="S190">
        <v>0</v>
      </c>
      <c r="T190">
        <f>invoices[[#This Row],[total_amount]]</f>
        <v>15996</v>
      </c>
      <c r="U190" t="s">
        <v>77</v>
      </c>
      <c r="V190" t="str">
        <f>INDEX([1]!Table1[tenantname],MATCH(invoices[[#This Row],[allotment_id]],[1]!Table1[TenantAllotmentID],0))</f>
        <v>Nirmala  A (C34-B1)</v>
      </c>
      <c r="W190" t="s">
        <v>13996</v>
      </c>
      <c r="X190" t="s">
        <v>13997</v>
      </c>
      <c r="Y190" s="4">
        <v>46054</v>
      </c>
      <c r="Z190" t="s">
        <v>15807</v>
      </c>
      <c r="AA190">
        <v>15500</v>
      </c>
      <c r="AB190">
        <v>0</v>
      </c>
      <c r="AC190">
        <v>0</v>
      </c>
      <c r="AD190" s="7">
        <f>invoices[[#This Row],[Rent]]+invoices[[#This Row],[Services]]+invoices[[#This Row],[GST]]</f>
        <v>15500</v>
      </c>
      <c r="AE190" s="7">
        <f>invoices[[#This Row],[Total]]-invoices[[#This Row],[rent_amount]]</f>
        <v>0</v>
      </c>
      <c r="AF190">
        <v>732</v>
      </c>
      <c r="AG190">
        <v>496</v>
      </c>
      <c r="AH190">
        <f>invoices[[#This Row],[EB Amount]]-invoices[[#This Row],[electricity_amount]]</f>
        <v>0</v>
      </c>
    </row>
    <row r="191" spans="1:34">
      <c r="A191" t="s">
        <v>2656</v>
      </c>
      <c r="B191" t="s">
        <v>22</v>
      </c>
      <c r="C191" t="s">
        <v>2657</v>
      </c>
      <c r="D191" t="s">
        <v>24</v>
      </c>
      <c r="E191" t="s">
        <v>247</v>
      </c>
      <c r="F191" t="s">
        <v>2658</v>
      </c>
      <c r="G191" t="s">
        <v>2659</v>
      </c>
      <c r="H191" s="1">
        <f>DATE(YEAR(invoices[[#This Row],[due_date]]),MONTH(invoices[[#This Row],[due_date]]),1)</f>
        <v>46054</v>
      </c>
      <c r="I191" s="1">
        <v>46060</v>
      </c>
      <c r="J191">
        <v>14500</v>
      </c>
      <c r="K191">
        <v>992</v>
      </c>
      <c r="L191">
        <v>0</v>
      </c>
      <c r="M191">
        <f>invoices[[#This Row],[rent_amount]]+invoices[[#This Row],[electricity_amount]]+invoices[[#This Row],[other_charges]]</f>
        <v>15492</v>
      </c>
      <c r="N191" t="s">
        <v>28</v>
      </c>
      <c r="O191" t="s">
        <v>1075</v>
      </c>
      <c r="P191">
        <v>0</v>
      </c>
      <c r="Q191" t="b">
        <v>0</v>
      </c>
      <c r="R191" t="s">
        <v>296</v>
      </c>
      <c r="S191">
        <v>0</v>
      </c>
      <c r="T191">
        <f>invoices[[#This Row],[total_amount]]</f>
        <v>15492</v>
      </c>
      <c r="U191" t="s">
        <v>2660</v>
      </c>
      <c r="V191" t="str">
        <f>INDEX([1]!Table1[tenantname],MATCH(invoices[[#This Row],[allotment_id]],[1]!Table1[TenantAllotmentID],0))</f>
        <v>Aachman Arora (C11-C2)</v>
      </c>
      <c r="W191" t="s">
        <v>14862</v>
      </c>
      <c r="X191" t="s">
        <v>14863</v>
      </c>
      <c r="Y191" s="4">
        <v>46054</v>
      </c>
      <c r="Z191" t="s">
        <v>15807</v>
      </c>
      <c r="AA191">
        <v>14500</v>
      </c>
      <c r="AB191">
        <v>0</v>
      </c>
      <c r="AC191">
        <v>0</v>
      </c>
      <c r="AD191" s="7">
        <f>invoices[[#This Row],[Rent]]+invoices[[#This Row],[Services]]+invoices[[#This Row],[GST]]</f>
        <v>14500</v>
      </c>
      <c r="AE191" s="7">
        <f>invoices[[#This Row],[Total]]-invoices[[#This Row],[rent_amount]]</f>
        <v>0</v>
      </c>
      <c r="AF191">
        <v>734</v>
      </c>
      <c r="AG191">
        <v>992</v>
      </c>
      <c r="AH191">
        <f>invoices[[#This Row],[EB Amount]]-invoices[[#This Row],[electricity_amount]]</f>
        <v>0</v>
      </c>
    </row>
    <row r="192" spans="1:34">
      <c r="A192" t="s">
        <v>2937</v>
      </c>
      <c r="B192" t="s">
        <v>22</v>
      </c>
      <c r="C192" t="s">
        <v>1470</v>
      </c>
      <c r="D192" t="s">
        <v>24</v>
      </c>
      <c r="E192" t="s">
        <v>112</v>
      </c>
      <c r="F192" s="2" t="s">
        <v>1471</v>
      </c>
      <c r="G192" t="s">
        <v>2938</v>
      </c>
      <c r="H192" s="1">
        <f>DATE(YEAR(invoices[[#This Row],[due_date]]),MONTH(invoices[[#This Row],[due_date]]),1)</f>
        <v>46054</v>
      </c>
      <c r="I192" s="1">
        <v>46060</v>
      </c>
      <c r="J192">
        <v>14500</v>
      </c>
      <c r="K192">
        <v>1488</v>
      </c>
      <c r="L192">
        <v>0</v>
      </c>
      <c r="M192">
        <f>invoices[[#This Row],[rent_amount]]+invoices[[#This Row],[electricity_amount]]+invoices[[#This Row],[other_charges]]</f>
        <v>15988</v>
      </c>
      <c r="N192" t="s">
        <v>28</v>
      </c>
      <c r="O192" t="s">
        <v>776</v>
      </c>
      <c r="P192">
        <v>0</v>
      </c>
      <c r="Q192" t="b">
        <v>0</v>
      </c>
      <c r="R192" t="s">
        <v>296</v>
      </c>
      <c r="S192">
        <v>0</v>
      </c>
      <c r="T192">
        <f>invoices[[#This Row],[total_amount]]</f>
        <v>15988</v>
      </c>
      <c r="U192" t="s">
        <v>1473</v>
      </c>
      <c r="V192" t="str">
        <f>INDEX([1]!Table1[tenantname],MATCH(invoices[[#This Row],[allotment_id]],[1]!Table1[TenantAllotmentID],0))</f>
        <v>Krishanu Kashyap (A23-C2)</v>
      </c>
      <c r="W192" t="s">
        <v>14487</v>
      </c>
      <c r="X192" t="s">
        <v>14488</v>
      </c>
      <c r="Y192" s="4">
        <v>46054</v>
      </c>
      <c r="Z192" t="s">
        <v>15807</v>
      </c>
      <c r="AA192">
        <v>14500</v>
      </c>
      <c r="AB192">
        <v>0</v>
      </c>
      <c r="AC192">
        <v>0</v>
      </c>
      <c r="AD192" s="7">
        <f>invoices[[#This Row],[Rent]]+invoices[[#This Row],[Services]]+invoices[[#This Row],[GST]]</f>
        <v>14500</v>
      </c>
      <c r="AE192" s="7">
        <f>invoices[[#This Row],[Total]]-invoices[[#This Row],[rent_amount]]</f>
        <v>0</v>
      </c>
      <c r="AF192">
        <v>849</v>
      </c>
      <c r="AG192">
        <v>1488</v>
      </c>
      <c r="AH192">
        <f>invoices[[#This Row],[EB Amount]]-invoices[[#This Row],[electricity_amount]]</f>
        <v>0</v>
      </c>
    </row>
    <row r="193" spans="1:34">
      <c r="A193" t="s">
        <v>2959</v>
      </c>
      <c r="B193" t="s">
        <v>22</v>
      </c>
      <c r="C193" t="s">
        <v>2960</v>
      </c>
      <c r="D193" t="s">
        <v>24</v>
      </c>
      <c r="E193" t="s">
        <v>721</v>
      </c>
      <c r="F193" t="s">
        <v>2961</v>
      </c>
      <c r="G193" t="s">
        <v>2962</v>
      </c>
      <c r="H193" s="1">
        <f>DATE(YEAR(invoices[[#This Row],[due_date]]),MONTH(invoices[[#This Row],[due_date]]),1)</f>
        <v>46054</v>
      </c>
      <c r="I193" s="1">
        <v>46060</v>
      </c>
      <c r="J193">
        <v>19500</v>
      </c>
      <c r="K193">
        <v>0</v>
      </c>
      <c r="L193">
        <v>0</v>
      </c>
      <c r="M193">
        <f>invoices[[#This Row],[rent_amount]]+invoices[[#This Row],[electricity_amount]]+invoices[[#This Row],[other_charges]]</f>
        <v>19500</v>
      </c>
      <c r="N193" t="s">
        <v>28</v>
      </c>
      <c r="O193" t="s">
        <v>1676</v>
      </c>
      <c r="P193">
        <v>0</v>
      </c>
      <c r="Q193" t="b">
        <v>0</v>
      </c>
      <c r="R193" t="s">
        <v>296</v>
      </c>
      <c r="S193">
        <v>0</v>
      </c>
      <c r="T193">
        <f>invoices[[#This Row],[total_amount]]</f>
        <v>19500</v>
      </c>
      <c r="U193" t="s">
        <v>2963</v>
      </c>
      <c r="V193" t="str">
        <f>INDEX([1]!Table1[tenantname],MATCH(invoices[[#This Row],[allotment_id]],[1]!Table1[TenantAllotmentID],0))</f>
        <v>Putta Bulli Venkata Ajay (A11-A1)</v>
      </c>
      <c r="W193" t="s">
        <v>14933</v>
      </c>
      <c r="X193" t="s">
        <v>14934</v>
      </c>
      <c r="Y193" s="4">
        <v>46054</v>
      </c>
      <c r="Z193" t="s">
        <v>15807</v>
      </c>
      <c r="AA193">
        <v>19500</v>
      </c>
      <c r="AB193">
        <v>0</v>
      </c>
      <c r="AC193">
        <v>0</v>
      </c>
      <c r="AD193" s="7">
        <f>invoices[[#This Row],[Rent]]+invoices[[#This Row],[Services]]+invoices[[#This Row],[GST]]</f>
        <v>19500</v>
      </c>
      <c r="AE193" s="7">
        <f>invoices[[#This Row],[Total]]-invoices[[#This Row],[rent_amount]]</f>
        <v>0</v>
      </c>
      <c r="AF193">
        <v>860</v>
      </c>
      <c r="AG193">
        <v>0</v>
      </c>
      <c r="AH193">
        <f>invoices[[#This Row],[EB Amount]]-invoices[[#This Row],[electricity_amount]]</f>
        <v>0</v>
      </c>
    </row>
    <row r="194" spans="1:34">
      <c r="A194" t="s">
        <v>2992</v>
      </c>
      <c r="B194" t="s">
        <v>22</v>
      </c>
      <c r="C194" t="s">
        <v>2993</v>
      </c>
      <c r="D194" t="s">
        <v>24</v>
      </c>
      <c r="E194" t="s">
        <v>569</v>
      </c>
      <c r="F194" t="s">
        <v>1493</v>
      </c>
      <c r="G194" t="s">
        <v>2994</v>
      </c>
      <c r="H194" s="1">
        <f>DATE(YEAR(invoices[[#This Row],[due_date]]),MONTH(invoices[[#This Row],[due_date]]),1)</f>
        <v>46054</v>
      </c>
      <c r="I194" s="1">
        <v>46060</v>
      </c>
      <c r="J194">
        <v>13500</v>
      </c>
      <c r="K194">
        <v>0</v>
      </c>
      <c r="L194">
        <v>0</v>
      </c>
      <c r="M194">
        <f>invoices[[#This Row],[rent_amount]]+invoices[[#This Row],[electricity_amount]]+invoices[[#This Row],[other_charges]]</f>
        <v>13500</v>
      </c>
      <c r="N194" t="s">
        <v>28</v>
      </c>
      <c r="O194" t="s">
        <v>295</v>
      </c>
      <c r="P194">
        <v>0</v>
      </c>
      <c r="Q194" t="b">
        <v>0</v>
      </c>
      <c r="R194" t="s">
        <v>296</v>
      </c>
      <c r="S194">
        <v>0</v>
      </c>
      <c r="T194">
        <f>invoices[[#This Row],[total_amount]]</f>
        <v>13500</v>
      </c>
      <c r="U194" t="s">
        <v>2995</v>
      </c>
      <c r="V194" t="str">
        <f>INDEX([1]!Table1[tenantname],MATCH(invoices[[#This Row],[allotment_id]],[1]!Table1[TenantAllotmentID],0))</f>
        <v>Suhani  Srivastava (C12-C1)</v>
      </c>
      <c r="W194" t="s">
        <v>14943</v>
      </c>
      <c r="X194" t="s">
        <v>14944</v>
      </c>
      <c r="Y194" s="4">
        <v>46054</v>
      </c>
      <c r="Z194" t="s">
        <v>15807</v>
      </c>
      <c r="AA194">
        <v>13500</v>
      </c>
      <c r="AB194">
        <v>0</v>
      </c>
      <c r="AC194">
        <v>0</v>
      </c>
      <c r="AD194" s="7">
        <f>invoices[[#This Row],[Rent]]+invoices[[#This Row],[Services]]+invoices[[#This Row],[GST]]</f>
        <v>13500</v>
      </c>
      <c r="AE194" s="7">
        <f>invoices[[#This Row],[Total]]-invoices[[#This Row],[rent_amount]]</f>
        <v>0</v>
      </c>
      <c r="AF194">
        <v>871</v>
      </c>
      <c r="AG194">
        <v>0</v>
      </c>
      <c r="AH194">
        <f>invoices[[#This Row],[EB Amount]]-invoices[[#This Row],[electricity_amount]]</f>
        <v>0</v>
      </c>
    </row>
    <row r="195" spans="1:34">
      <c r="A195" t="s">
        <v>3126</v>
      </c>
      <c r="B195" t="s">
        <v>22</v>
      </c>
      <c r="C195" t="s">
        <v>162</v>
      </c>
      <c r="D195" t="s">
        <v>24</v>
      </c>
      <c r="E195" t="s">
        <v>80</v>
      </c>
      <c r="F195" t="s">
        <v>81</v>
      </c>
      <c r="G195" t="s">
        <v>3127</v>
      </c>
      <c r="H195" s="1">
        <f>DATE(YEAR(invoices[[#This Row],[due_date]]),MONTH(invoices[[#This Row],[due_date]]),1)</f>
        <v>46054</v>
      </c>
      <c r="I195" s="1">
        <v>46060</v>
      </c>
      <c r="J195">
        <v>15500</v>
      </c>
      <c r="K195">
        <v>589</v>
      </c>
      <c r="L195">
        <v>0</v>
      </c>
      <c r="M195">
        <f>invoices[[#This Row],[rent_amount]]+invoices[[#This Row],[electricity_amount]]+invoices[[#This Row],[other_charges]]</f>
        <v>16089</v>
      </c>
      <c r="N195" t="s">
        <v>28</v>
      </c>
      <c r="O195" t="s">
        <v>295</v>
      </c>
      <c r="P195">
        <v>0</v>
      </c>
      <c r="Q195" t="b">
        <v>0</v>
      </c>
      <c r="R195" t="s">
        <v>296</v>
      </c>
      <c r="S195">
        <v>0</v>
      </c>
      <c r="T195">
        <f>invoices[[#This Row],[total_amount]]</f>
        <v>16089</v>
      </c>
      <c r="U195" t="s">
        <v>164</v>
      </c>
      <c r="V195" t="str">
        <f>INDEX([1]!Table1[tenantname],MATCH(invoices[[#This Row],[allotment_id]],[1]!Table1[TenantAllotmentID],0))</f>
        <v>Shaily  (D21-B1)</v>
      </c>
      <c r="W195" t="s">
        <v>14020</v>
      </c>
      <c r="X195" t="s">
        <v>14021</v>
      </c>
      <c r="Y195" s="4">
        <v>46054</v>
      </c>
      <c r="Z195" t="s">
        <v>15807</v>
      </c>
      <c r="AA195">
        <v>15500</v>
      </c>
      <c r="AB195">
        <v>0</v>
      </c>
      <c r="AC195">
        <v>0</v>
      </c>
      <c r="AD195" s="7">
        <f>invoices[[#This Row],[Rent]]+invoices[[#This Row],[Services]]+invoices[[#This Row],[GST]]</f>
        <v>15500</v>
      </c>
      <c r="AE195" s="7">
        <f>invoices[[#This Row],[Total]]-invoices[[#This Row],[rent_amount]]</f>
        <v>0</v>
      </c>
      <c r="AF195">
        <v>922</v>
      </c>
      <c r="AG195">
        <v>589</v>
      </c>
      <c r="AH195">
        <f>invoices[[#This Row],[EB Amount]]-invoices[[#This Row],[electricity_amount]]</f>
        <v>0</v>
      </c>
    </row>
    <row r="196" spans="1:34">
      <c r="A196" t="s">
        <v>3206</v>
      </c>
      <c r="B196" t="s">
        <v>22</v>
      </c>
      <c r="C196" t="s">
        <v>509</v>
      </c>
      <c r="D196" t="s">
        <v>24</v>
      </c>
      <c r="E196" t="s">
        <v>140</v>
      </c>
      <c r="F196" t="s">
        <v>141</v>
      </c>
      <c r="G196" t="s">
        <v>3207</v>
      </c>
      <c r="H196" s="1">
        <f>DATE(YEAR(invoices[[#This Row],[due_date]]),MONTH(invoices[[#This Row],[due_date]]),1)</f>
        <v>46054</v>
      </c>
      <c r="I196" s="1">
        <v>46060</v>
      </c>
      <c r="J196">
        <v>1661</v>
      </c>
      <c r="K196">
        <v>0</v>
      </c>
      <c r="L196">
        <v>0</v>
      </c>
      <c r="M196">
        <f>invoices[[#This Row],[rent_amount]]+invoices[[#This Row],[electricity_amount]]+invoices[[#This Row],[other_charges]]</f>
        <v>1661</v>
      </c>
      <c r="N196" t="s">
        <v>28</v>
      </c>
      <c r="O196" t="s">
        <v>776</v>
      </c>
      <c r="P196">
        <v>0</v>
      </c>
      <c r="Q196" t="b">
        <v>0</v>
      </c>
      <c r="R196" t="s">
        <v>296</v>
      </c>
      <c r="S196">
        <v>0</v>
      </c>
      <c r="T196">
        <f>invoices[[#This Row],[total_amount]]</f>
        <v>1661</v>
      </c>
      <c r="U196" t="s">
        <v>3208</v>
      </c>
      <c r="V196" t="str">
        <f>INDEX([1]!Table1[tenantname],MATCH(invoices[[#This Row],[allotment_id]],[1]!Table1[TenantAllotmentID],0))</f>
        <v>Harsh Gupta (A41-D2)</v>
      </c>
      <c r="W196" t="s">
        <v>14778</v>
      </c>
      <c r="X196" t="s">
        <v>15000</v>
      </c>
      <c r="Y196" s="4">
        <v>46054</v>
      </c>
      <c r="Z196" t="s">
        <v>15807</v>
      </c>
      <c r="AA196">
        <v>1661</v>
      </c>
      <c r="AB196">
        <v>0</v>
      </c>
      <c r="AC196">
        <v>0</v>
      </c>
      <c r="AD196" s="7">
        <f>invoices[[#This Row],[Rent]]+invoices[[#This Row],[Services]]+invoices[[#This Row],[GST]]</f>
        <v>1661</v>
      </c>
      <c r="AE196" s="7">
        <f>invoices[[#This Row],[Total]]-invoices[[#This Row],[rent_amount]]</f>
        <v>0</v>
      </c>
      <c r="AF196">
        <v>954</v>
      </c>
      <c r="AG196">
        <v>0</v>
      </c>
      <c r="AH196">
        <f>invoices[[#This Row],[EB Amount]]-invoices[[#This Row],[electricity_amount]]</f>
        <v>0</v>
      </c>
    </row>
    <row r="197" spans="1:34">
      <c r="A197" t="s">
        <v>3385</v>
      </c>
      <c r="B197" t="s">
        <v>22</v>
      </c>
      <c r="C197" t="s">
        <v>1061</v>
      </c>
      <c r="D197" t="s">
        <v>24</v>
      </c>
      <c r="E197" t="s">
        <v>354</v>
      </c>
      <c r="F197" t="s">
        <v>812</v>
      </c>
      <c r="G197" t="s">
        <v>3386</v>
      </c>
      <c r="H197" s="1">
        <f>DATE(YEAR(invoices[[#This Row],[due_date]]),MONTH(invoices[[#This Row],[due_date]]),1)</f>
        <v>46054</v>
      </c>
      <c r="I197" s="1">
        <v>46060</v>
      </c>
      <c r="J197">
        <v>15500</v>
      </c>
      <c r="K197">
        <v>704</v>
      </c>
      <c r="L197">
        <v>0</v>
      </c>
      <c r="M197">
        <f>invoices[[#This Row],[rent_amount]]+invoices[[#This Row],[electricity_amount]]+invoices[[#This Row],[other_charges]]</f>
        <v>16204</v>
      </c>
      <c r="N197" t="s">
        <v>28</v>
      </c>
      <c r="O197" t="s">
        <v>295</v>
      </c>
      <c r="P197">
        <v>0</v>
      </c>
      <c r="Q197" t="b">
        <v>0</v>
      </c>
      <c r="R197" t="s">
        <v>296</v>
      </c>
      <c r="S197">
        <v>0</v>
      </c>
      <c r="T197">
        <f>invoices[[#This Row],[total_amount]]</f>
        <v>16204</v>
      </c>
      <c r="U197" t="s">
        <v>3387</v>
      </c>
      <c r="V197" t="str">
        <f>INDEX([1]!Table1[tenantname],MATCH(invoices[[#This Row],[allotment_id]],[1]!Table1[TenantAllotmentID],0))</f>
        <v>Sourabh D  (B34-B2)</v>
      </c>
      <c r="W197" t="s">
        <v>14335</v>
      </c>
      <c r="X197" t="s">
        <v>15045</v>
      </c>
      <c r="Y197" s="4">
        <v>46054</v>
      </c>
      <c r="Z197" t="s">
        <v>15807</v>
      </c>
      <c r="AA197">
        <v>15500</v>
      </c>
      <c r="AB197">
        <v>0</v>
      </c>
      <c r="AC197">
        <v>0</v>
      </c>
      <c r="AD197" s="7">
        <f>invoices[[#This Row],[Rent]]+invoices[[#This Row],[Services]]+invoices[[#This Row],[GST]]</f>
        <v>15500</v>
      </c>
      <c r="AE197" s="7">
        <f>invoices[[#This Row],[Total]]-invoices[[#This Row],[rent_amount]]</f>
        <v>0</v>
      </c>
      <c r="AF197">
        <v>1032</v>
      </c>
      <c r="AG197">
        <v>704</v>
      </c>
      <c r="AH197">
        <f>invoices[[#This Row],[EB Amount]]-invoices[[#This Row],[electricity_amount]]</f>
        <v>0</v>
      </c>
    </row>
    <row r="198" spans="1:34">
      <c r="A198" t="s">
        <v>3388</v>
      </c>
      <c r="B198" t="s">
        <v>22</v>
      </c>
      <c r="C198" t="s">
        <v>1456</v>
      </c>
      <c r="D198" t="s">
        <v>24</v>
      </c>
      <c r="E198" t="s">
        <v>147</v>
      </c>
      <c r="F198" t="s">
        <v>370</v>
      </c>
      <c r="G198" t="s">
        <v>3389</v>
      </c>
      <c r="H198" s="1">
        <f>DATE(YEAR(invoices[[#This Row],[due_date]]),MONTH(invoices[[#This Row],[due_date]]),1)</f>
        <v>46054</v>
      </c>
      <c r="I198" s="1">
        <v>46060</v>
      </c>
      <c r="J198">
        <v>11839</v>
      </c>
      <c r="K198">
        <v>0</v>
      </c>
      <c r="L198">
        <v>0</v>
      </c>
      <c r="M198">
        <f>invoices[[#This Row],[rent_amount]]+invoices[[#This Row],[electricity_amount]]+invoices[[#This Row],[other_charges]]</f>
        <v>11839</v>
      </c>
      <c r="N198" t="s">
        <v>28</v>
      </c>
      <c r="O198" t="s">
        <v>776</v>
      </c>
      <c r="P198">
        <v>0</v>
      </c>
      <c r="Q198" t="b">
        <v>0</v>
      </c>
      <c r="R198" t="s">
        <v>296</v>
      </c>
      <c r="S198">
        <v>0</v>
      </c>
      <c r="T198">
        <f>invoices[[#This Row],[total_amount]]</f>
        <v>11839</v>
      </c>
      <c r="U198" t="s">
        <v>3330</v>
      </c>
      <c r="V198" t="str">
        <f>INDEX([1]!Table1[tenantname],MATCH(invoices[[#This Row],[allotment_id]],[1]!Table1[TenantAllotmentID],0))</f>
        <v>Karthik N (C31-A1)</v>
      </c>
      <c r="W198" t="s">
        <v>14481</v>
      </c>
      <c r="X198" t="s">
        <v>15027</v>
      </c>
      <c r="Y198" s="4">
        <v>46054</v>
      </c>
      <c r="Z198" t="s">
        <v>15807</v>
      </c>
      <c r="AA198">
        <v>11839</v>
      </c>
      <c r="AB198">
        <v>0</v>
      </c>
      <c r="AC198">
        <v>0</v>
      </c>
      <c r="AD198" s="7">
        <f>invoices[[#This Row],[Rent]]+invoices[[#This Row],[Services]]+invoices[[#This Row],[GST]]</f>
        <v>11839</v>
      </c>
      <c r="AE198" s="7">
        <f>invoices[[#This Row],[Total]]-invoices[[#This Row],[rent_amount]]</f>
        <v>0</v>
      </c>
      <c r="AF198">
        <v>1033</v>
      </c>
      <c r="AG198">
        <v>0</v>
      </c>
      <c r="AH198">
        <f>invoices[[#This Row],[EB Amount]]-invoices[[#This Row],[electricity_amount]]</f>
        <v>0</v>
      </c>
    </row>
    <row r="199" spans="1:34">
      <c r="A199" t="s">
        <v>3403</v>
      </c>
      <c r="B199" t="s">
        <v>22</v>
      </c>
      <c r="C199" t="s">
        <v>2286</v>
      </c>
      <c r="D199" t="s">
        <v>24</v>
      </c>
      <c r="E199" t="s">
        <v>592</v>
      </c>
      <c r="F199" t="s">
        <v>1184</v>
      </c>
      <c r="G199" t="s">
        <v>3404</v>
      </c>
      <c r="H199" s="1">
        <f>DATE(YEAR(invoices[[#This Row],[due_date]]),MONTH(invoices[[#This Row],[due_date]]),1)</f>
        <v>46054</v>
      </c>
      <c r="I199" s="1">
        <v>46060</v>
      </c>
      <c r="J199">
        <v>25500</v>
      </c>
      <c r="K199">
        <v>1550</v>
      </c>
      <c r="L199">
        <v>0</v>
      </c>
      <c r="M199">
        <f>invoices[[#This Row],[rent_amount]]+invoices[[#This Row],[electricity_amount]]+invoices[[#This Row],[other_charges]]</f>
        <v>27050</v>
      </c>
      <c r="N199" t="s">
        <v>28</v>
      </c>
      <c r="O199" t="s">
        <v>1075</v>
      </c>
      <c r="P199">
        <v>0</v>
      </c>
      <c r="Q199" t="b">
        <v>0</v>
      </c>
      <c r="R199" t="s">
        <v>296</v>
      </c>
      <c r="S199">
        <v>0</v>
      </c>
      <c r="T199">
        <f>invoices[[#This Row],[total_amount]]</f>
        <v>27050</v>
      </c>
      <c r="U199" t="s">
        <v>2288</v>
      </c>
      <c r="V199" t="str">
        <f>INDEX([1]!Table1[tenantname],MATCH(invoices[[#This Row],[allotment_id]],[1]!Table1[TenantAllotmentID],0))</f>
        <v>Aditya A (A44-D1)</v>
      </c>
      <c r="W199" t="s">
        <v>14762</v>
      </c>
      <c r="X199" t="s">
        <v>14763</v>
      </c>
      <c r="Y199" s="4">
        <v>46054</v>
      </c>
      <c r="Z199" t="s">
        <v>15807</v>
      </c>
      <c r="AA199">
        <v>25500</v>
      </c>
      <c r="AB199">
        <v>0</v>
      </c>
      <c r="AC199">
        <v>0</v>
      </c>
      <c r="AD199" s="7">
        <f>invoices[[#This Row],[Rent]]+invoices[[#This Row],[Services]]+invoices[[#This Row],[GST]]</f>
        <v>25500</v>
      </c>
      <c r="AE199" s="7">
        <f>invoices[[#This Row],[Total]]-invoices[[#This Row],[rent_amount]]</f>
        <v>0</v>
      </c>
      <c r="AF199">
        <v>1040</v>
      </c>
      <c r="AG199">
        <v>1550</v>
      </c>
      <c r="AH199">
        <f>invoices[[#This Row],[EB Amount]]-invoices[[#This Row],[electricity_amount]]</f>
        <v>0</v>
      </c>
    </row>
    <row r="200" spans="1:34">
      <c r="A200" t="s">
        <v>3526</v>
      </c>
      <c r="B200" t="s">
        <v>22</v>
      </c>
      <c r="C200" t="s">
        <v>2128</v>
      </c>
      <c r="D200" t="s">
        <v>24</v>
      </c>
      <c r="E200" t="s">
        <v>50</v>
      </c>
      <c r="F200" t="s">
        <v>1942</v>
      </c>
      <c r="G200" t="s">
        <v>3527</v>
      </c>
      <c r="H200" s="1">
        <f>DATE(YEAR(invoices[[#This Row],[due_date]]),MONTH(invoices[[#This Row],[due_date]]),1)</f>
        <v>46054</v>
      </c>
      <c r="I200" s="1">
        <v>46060</v>
      </c>
      <c r="J200">
        <v>15500</v>
      </c>
      <c r="K200">
        <v>1519</v>
      </c>
      <c r="L200">
        <v>0</v>
      </c>
      <c r="M200">
        <f>invoices[[#This Row],[rent_amount]]+invoices[[#This Row],[electricity_amount]]+invoices[[#This Row],[other_charges]]</f>
        <v>17019</v>
      </c>
      <c r="N200" t="s">
        <v>28</v>
      </c>
      <c r="O200" t="s">
        <v>1676</v>
      </c>
      <c r="P200">
        <v>0</v>
      </c>
      <c r="Q200" t="b">
        <v>0</v>
      </c>
      <c r="R200" t="s">
        <v>296</v>
      </c>
      <c r="S200">
        <v>0</v>
      </c>
      <c r="T200">
        <f>invoices[[#This Row],[total_amount]]</f>
        <v>17019</v>
      </c>
      <c r="U200" t="s">
        <v>2130</v>
      </c>
      <c r="V200" t="str">
        <f>INDEX([1]!Table1[tenantname],MATCH(invoices[[#This Row],[allotment_id]],[1]!Table1[TenantAllotmentID],0))</f>
        <v>Mohammad Saif (B32-B1)</v>
      </c>
      <c r="W200" t="s">
        <v>14718</v>
      </c>
      <c r="X200" t="s">
        <v>14719</v>
      </c>
      <c r="Y200" s="4">
        <v>46054</v>
      </c>
      <c r="Z200" t="s">
        <v>15807</v>
      </c>
      <c r="AA200">
        <v>15500</v>
      </c>
      <c r="AB200">
        <v>0</v>
      </c>
      <c r="AC200">
        <v>0</v>
      </c>
      <c r="AD200" s="7">
        <f>invoices[[#This Row],[Rent]]+invoices[[#This Row],[Services]]+invoices[[#This Row],[GST]]</f>
        <v>15500</v>
      </c>
      <c r="AE200" s="7">
        <f>invoices[[#This Row],[Total]]-invoices[[#This Row],[rent_amount]]</f>
        <v>0</v>
      </c>
      <c r="AF200">
        <v>1092</v>
      </c>
      <c r="AG200">
        <v>1519</v>
      </c>
      <c r="AH200">
        <f>invoices[[#This Row],[EB Amount]]-invoices[[#This Row],[electricity_amount]]</f>
        <v>0</v>
      </c>
    </row>
    <row r="201" spans="1:34">
      <c r="A201" t="s">
        <v>3569</v>
      </c>
      <c r="B201" t="s">
        <v>22</v>
      </c>
      <c r="C201" s="2" t="s">
        <v>1923</v>
      </c>
      <c r="D201" t="s">
        <v>24</v>
      </c>
      <c r="E201" t="s">
        <v>592</v>
      </c>
      <c r="F201" t="s">
        <v>992</v>
      </c>
      <c r="G201" t="s">
        <v>3570</v>
      </c>
      <c r="H201" s="1">
        <f>DATE(YEAR(invoices[[#This Row],[due_date]]),MONTH(invoices[[#This Row],[due_date]]),1)</f>
        <v>46054</v>
      </c>
      <c r="I201" s="1">
        <v>46060</v>
      </c>
      <c r="J201">
        <v>15500</v>
      </c>
      <c r="K201">
        <v>1550</v>
      </c>
      <c r="L201">
        <v>0</v>
      </c>
      <c r="M201">
        <f>invoices[[#This Row],[rent_amount]]+invoices[[#This Row],[electricity_amount]]+invoices[[#This Row],[other_charges]]</f>
        <v>17050</v>
      </c>
      <c r="N201" t="s">
        <v>28</v>
      </c>
      <c r="O201" t="s">
        <v>776</v>
      </c>
      <c r="P201">
        <v>0</v>
      </c>
      <c r="Q201" t="b">
        <v>0</v>
      </c>
      <c r="R201" t="s">
        <v>296</v>
      </c>
      <c r="S201">
        <v>0</v>
      </c>
      <c r="T201">
        <f>invoices[[#This Row],[total_amount]]</f>
        <v>17050</v>
      </c>
      <c r="U201" t="s">
        <v>1925</v>
      </c>
      <c r="V201" t="str">
        <f>INDEX([1]!Table1[tenantname],MATCH(invoices[[#This Row],[allotment_id]],[1]!Table1[TenantAllotmentID],0))</f>
        <v>Dena Dinesh (A44-B2)</v>
      </c>
      <c r="W201" t="s">
        <v>14645</v>
      </c>
      <c r="X201" t="s">
        <v>14646</v>
      </c>
      <c r="Y201" s="4">
        <v>46054</v>
      </c>
      <c r="Z201" t="s">
        <v>15807</v>
      </c>
      <c r="AA201">
        <v>15500</v>
      </c>
      <c r="AB201">
        <v>0</v>
      </c>
      <c r="AC201">
        <v>0</v>
      </c>
      <c r="AD201" s="7">
        <f>invoices[[#This Row],[Rent]]+invoices[[#This Row],[Services]]+invoices[[#This Row],[GST]]</f>
        <v>15500</v>
      </c>
      <c r="AE201" s="7">
        <f>invoices[[#This Row],[Total]]-invoices[[#This Row],[rent_amount]]</f>
        <v>0</v>
      </c>
      <c r="AF201">
        <v>1110</v>
      </c>
      <c r="AG201">
        <v>1550</v>
      </c>
      <c r="AH201">
        <f>invoices[[#This Row],[EB Amount]]-invoices[[#This Row],[electricity_amount]]</f>
        <v>0</v>
      </c>
    </row>
    <row r="202" spans="1:34">
      <c r="A202" t="s">
        <v>3908</v>
      </c>
      <c r="B202" t="s">
        <v>22</v>
      </c>
      <c r="C202" t="s">
        <v>1048</v>
      </c>
      <c r="D202" t="s">
        <v>24</v>
      </c>
      <c r="E202" t="s">
        <v>88</v>
      </c>
      <c r="F202" t="s">
        <v>442</v>
      </c>
      <c r="G202" t="s">
        <v>3909</v>
      </c>
      <c r="H202" s="1">
        <f>DATE(YEAR(invoices[[#This Row],[due_date]]),MONTH(invoices[[#This Row],[due_date]]),1)</f>
        <v>46054</v>
      </c>
      <c r="I202" s="1">
        <v>46060</v>
      </c>
      <c r="J202">
        <v>19500</v>
      </c>
      <c r="K202">
        <v>1054</v>
      </c>
      <c r="L202">
        <v>0</v>
      </c>
      <c r="M202">
        <f>invoices[[#This Row],[rent_amount]]+invoices[[#This Row],[electricity_amount]]+invoices[[#This Row],[other_charges]]</f>
        <v>20554</v>
      </c>
      <c r="N202" t="s">
        <v>28</v>
      </c>
      <c r="O202" t="s">
        <v>1676</v>
      </c>
      <c r="P202">
        <v>0</v>
      </c>
      <c r="Q202" t="b">
        <v>0</v>
      </c>
      <c r="R202" t="s">
        <v>296</v>
      </c>
      <c r="S202">
        <v>0</v>
      </c>
      <c r="T202">
        <f>invoices[[#This Row],[total_amount]]</f>
        <v>20554</v>
      </c>
      <c r="U202" t="s">
        <v>1051</v>
      </c>
      <c r="V202" t="str">
        <f>INDEX([1]!Table1[tenantname],MATCH(invoices[[#This Row],[allotment_id]],[1]!Table1[TenantAllotmentID],0))</f>
        <v>Sairam CT (B13-A1)</v>
      </c>
      <c r="W202" t="s">
        <v>14329</v>
      </c>
      <c r="X202" t="s">
        <v>14330</v>
      </c>
      <c r="Y202" s="4">
        <v>46054</v>
      </c>
      <c r="Z202" t="s">
        <v>15807</v>
      </c>
      <c r="AA202">
        <v>19500</v>
      </c>
      <c r="AB202">
        <v>0</v>
      </c>
      <c r="AC202">
        <v>0</v>
      </c>
      <c r="AD202" s="7">
        <f>invoices[[#This Row],[Rent]]+invoices[[#This Row],[Services]]+invoices[[#This Row],[GST]]</f>
        <v>19500</v>
      </c>
      <c r="AE202" s="7">
        <f>invoices[[#This Row],[Total]]-invoices[[#This Row],[rent_amount]]</f>
        <v>0</v>
      </c>
      <c r="AF202">
        <v>1252</v>
      </c>
      <c r="AG202">
        <v>1054</v>
      </c>
      <c r="AH202">
        <f>invoices[[#This Row],[EB Amount]]-invoices[[#This Row],[electricity_amount]]</f>
        <v>0</v>
      </c>
    </row>
    <row r="203" spans="1:34">
      <c r="A203" t="s">
        <v>3978</v>
      </c>
      <c r="B203" t="s">
        <v>22</v>
      </c>
      <c r="C203" t="s">
        <v>804</v>
      </c>
      <c r="D203" t="s">
        <v>24</v>
      </c>
      <c r="E203" t="s">
        <v>34</v>
      </c>
      <c r="F203" t="s">
        <v>805</v>
      </c>
      <c r="G203" t="s">
        <v>3979</v>
      </c>
      <c r="H203" s="1">
        <f>DATE(YEAR(invoices[[#This Row],[due_date]]),MONTH(invoices[[#This Row],[due_date]]),1)</f>
        <v>46054</v>
      </c>
      <c r="I203" s="1">
        <v>46060</v>
      </c>
      <c r="J203">
        <v>19500</v>
      </c>
      <c r="K203">
        <v>930</v>
      </c>
      <c r="L203">
        <v>0</v>
      </c>
      <c r="M203">
        <f>invoices[[#This Row],[rent_amount]]+invoices[[#This Row],[electricity_amount]]+invoices[[#This Row],[other_charges]]</f>
        <v>20430</v>
      </c>
      <c r="N203" t="s">
        <v>28</v>
      </c>
      <c r="O203" t="s">
        <v>776</v>
      </c>
      <c r="P203">
        <v>0</v>
      </c>
      <c r="Q203" t="b">
        <v>0</v>
      </c>
      <c r="R203" t="s">
        <v>296</v>
      </c>
      <c r="S203">
        <v>0</v>
      </c>
      <c r="T203">
        <f>invoices[[#This Row],[total_amount]]</f>
        <v>20430</v>
      </c>
      <c r="U203" t="s">
        <v>807</v>
      </c>
      <c r="V203" t="str">
        <f>INDEX([1]!Table1[tenantname],MATCH(invoices[[#This Row],[allotment_id]],[1]!Table1[TenantAllotmentID],0))</f>
        <v>Diya Suresh (B43-A1)</v>
      </c>
      <c r="W203" t="s">
        <v>14239</v>
      </c>
      <c r="X203" t="s">
        <v>14240</v>
      </c>
      <c r="Y203" s="4">
        <v>46054</v>
      </c>
      <c r="Z203" t="s">
        <v>15807</v>
      </c>
      <c r="AA203">
        <v>19500</v>
      </c>
      <c r="AB203">
        <v>0</v>
      </c>
      <c r="AC203">
        <v>0</v>
      </c>
      <c r="AD203" s="7">
        <f>invoices[[#This Row],[Rent]]+invoices[[#This Row],[Services]]+invoices[[#This Row],[GST]]</f>
        <v>19500</v>
      </c>
      <c r="AE203" s="7">
        <f>invoices[[#This Row],[Total]]-invoices[[#This Row],[rent_amount]]</f>
        <v>0</v>
      </c>
      <c r="AF203">
        <v>1284</v>
      </c>
      <c r="AG203">
        <v>930</v>
      </c>
      <c r="AH203">
        <f>invoices[[#This Row],[EB Amount]]-invoices[[#This Row],[electricity_amount]]</f>
        <v>0</v>
      </c>
    </row>
    <row r="204" spans="1:34">
      <c r="A204" t="s">
        <v>4027</v>
      </c>
      <c r="B204" t="s">
        <v>22</v>
      </c>
      <c r="C204" t="s">
        <v>1719</v>
      </c>
      <c r="D204" t="s">
        <v>24</v>
      </c>
      <c r="E204" t="s">
        <v>112</v>
      </c>
      <c r="F204" t="s">
        <v>1343</v>
      </c>
      <c r="G204" t="s">
        <v>4028</v>
      </c>
      <c r="H204" s="1">
        <f>DATE(YEAR(invoices[[#This Row],[due_date]]),MONTH(invoices[[#This Row],[due_date]]),1)</f>
        <v>46054</v>
      </c>
      <c r="I204" s="1">
        <v>46060</v>
      </c>
      <c r="J204">
        <v>19500</v>
      </c>
      <c r="K204">
        <v>1488</v>
      </c>
      <c r="L204">
        <v>0</v>
      </c>
      <c r="M204">
        <f>invoices[[#This Row],[rent_amount]]+invoices[[#This Row],[electricity_amount]]+invoices[[#This Row],[other_charges]]</f>
        <v>20988</v>
      </c>
      <c r="N204" t="s">
        <v>28</v>
      </c>
      <c r="O204" t="s">
        <v>295</v>
      </c>
      <c r="P204">
        <v>0</v>
      </c>
      <c r="Q204" t="b">
        <v>0</v>
      </c>
      <c r="R204" t="s">
        <v>296</v>
      </c>
      <c r="S204">
        <v>0</v>
      </c>
      <c r="T204">
        <f>invoices[[#This Row],[total_amount]]</f>
        <v>20988</v>
      </c>
      <c r="U204" t="s">
        <v>1721</v>
      </c>
      <c r="V204" t="str">
        <f>INDEX([1]!Table1[tenantname],MATCH(invoices[[#This Row],[allotment_id]],[1]!Table1[TenantAllotmentID],0))</f>
        <v>N Srivatsava  (A23-A1)</v>
      </c>
      <c r="W204" t="s">
        <v>14574</v>
      </c>
      <c r="X204" t="s">
        <v>14575</v>
      </c>
      <c r="Y204" s="4">
        <v>46054</v>
      </c>
      <c r="Z204" t="s">
        <v>15807</v>
      </c>
      <c r="AA204">
        <v>19500</v>
      </c>
      <c r="AB204">
        <v>0</v>
      </c>
      <c r="AC204">
        <v>0</v>
      </c>
      <c r="AD204" s="7">
        <f>invoices[[#This Row],[Rent]]+invoices[[#This Row],[Services]]+invoices[[#This Row],[GST]]</f>
        <v>19500</v>
      </c>
      <c r="AE204" s="7">
        <f>invoices[[#This Row],[Total]]-invoices[[#This Row],[rent_amount]]</f>
        <v>0</v>
      </c>
      <c r="AF204">
        <v>1306</v>
      </c>
      <c r="AG204">
        <v>1488</v>
      </c>
      <c r="AH204">
        <f>invoices[[#This Row],[EB Amount]]-invoices[[#This Row],[electricity_amount]]</f>
        <v>0</v>
      </c>
    </row>
    <row r="205" spans="1:34">
      <c r="A205" t="s">
        <v>4109</v>
      </c>
      <c r="B205" t="s">
        <v>22</v>
      </c>
      <c r="C205" t="s">
        <v>2743</v>
      </c>
      <c r="D205" t="s">
        <v>24</v>
      </c>
      <c r="E205" t="s">
        <v>399</v>
      </c>
      <c r="F205" t="s">
        <v>2169</v>
      </c>
      <c r="G205" t="s">
        <v>4110</v>
      </c>
      <c r="H205" s="1">
        <f>DATE(YEAR(invoices[[#This Row],[due_date]]),MONTH(invoices[[#This Row],[due_date]]),1)</f>
        <v>46054</v>
      </c>
      <c r="I205" s="1">
        <v>46060</v>
      </c>
      <c r="J205">
        <v>19500</v>
      </c>
      <c r="K205">
        <v>713</v>
      </c>
      <c r="L205">
        <v>0</v>
      </c>
      <c r="M205">
        <f>invoices[[#This Row],[rent_amount]]+invoices[[#This Row],[electricity_amount]]+invoices[[#This Row],[other_charges]]</f>
        <v>20213</v>
      </c>
      <c r="N205" t="s">
        <v>28</v>
      </c>
      <c r="O205" t="s">
        <v>295</v>
      </c>
      <c r="P205">
        <v>0</v>
      </c>
      <c r="Q205" t="b">
        <v>0</v>
      </c>
      <c r="R205" t="s">
        <v>296</v>
      </c>
      <c r="S205">
        <v>0</v>
      </c>
      <c r="T205">
        <f>invoices[[#This Row],[total_amount]]</f>
        <v>20213</v>
      </c>
      <c r="U205" t="s">
        <v>2745</v>
      </c>
      <c r="V205" t="str">
        <f>INDEX([1]!Table1[tenantname],MATCH(invoices[[#This Row],[allotment_id]],[1]!Table1[TenantAllotmentID],0))</f>
        <v>Yashwanthi V (B22-A1)</v>
      </c>
      <c r="W205" t="s">
        <v>14883</v>
      </c>
      <c r="X205" t="s">
        <v>14884</v>
      </c>
      <c r="Y205" s="4">
        <v>46054</v>
      </c>
      <c r="Z205" t="s">
        <v>15807</v>
      </c>
      <c r="AA205">
        <v>19500</v>
      </c>
      <c r="AB205">
        <v>0</v>
      </c>
      <c r="AC205">
        <v>0</v>
      </c>
      <c r="AD205" s="7">
        <f>invoices[[#This Row],[Rent]]+invoices[[#This Row],[Services]]+invoices[[#This Row],[GST]]</f>
        <v>19500</v>
      </c>
      <c r="AE205" s="7">
        <f>invoices[[#This Row],[Total]]-invoices[[#This Row],[rent_amount]]</f>
        <v>0</v>
      </c>
      <c r="AF205">
        <v>1346</v>
      </c>
      <c r="AG205">
        <v>713</v>
      </c>
      <c r="AH205">
        <f>invoices[[#This Row],[EB Amount]]-invoices[[#This Row],[electricity_amount]]</f>
        <v>0</v>
      </c>
    </row>
    <row r="206" spans="1:34">
      <c r="A206" t="s">
        <v>4165</v>
      </c>
      <c r="B206" t="s">
        <v>22</v>
      </c>
      <c r="C206" t="s">
        <v>4166</v>
      </c>
      <c r="D206" t="s">
        <v>24</v>
      </c>
      <c r="E206" t="s">
        <v>112</v>
      </c>
      <c r="F206" t="s">
        <v>113</v>
      </c>
      <c r="G206" t="s">
        <v>4167</v>
      </c>
      <c r="H206" s="1">
        <f>DATE(YEAR(invoices[[#This Row],[due_date]]),MONTH(invoices[[#This Row],[due_date]]),1)</f>
        <v>46054</v>
      </c>
      <c r="I206" s="1">
        <v>46060</v>
      </c>
      <c r="J206">
        <v>14500</v>
      </c>
      <c r="K206">
        <v>1488</v>
      </c>
      <c r="L206">
        <v>2250</v>
      </c>
      <c r="M206">
        <f>invoices[[#This Row],[rent_amount]]+invoices[[#This Row],[electricity_amount]]+invoices[[#This Row],[other_charges]]</f>
        <v>18238</v>
      </c>
      <c r="N206" t="s">
        <v>28</v>
      </c>
      <c r="O206" t="s">
        <v>1676</v>
      </c>
      <c r="P206">
        <v>0</v>
      </c>
      <c r="Q206" t="b">
        <v>0</v>
      </c>
      <c r="R206" t="s">
        <v>296</v>
      </c>
      <c r="S206">
        <v>0</v>
      </c>
      <c r="T206">
        <f>invoices[[#This Row],[total_amount]]</f>
        <v>18238</v>
      </c>
      <c r="U206" t="s">
        <v>4168</v>
      </c>
      <c r="V206" t="str">
        <f>INDEX([1]!Table1[tenantname],MATCH(invoices[[#This Row],[allotment_id]],[1]!Table1[TenantAllotmentID],0))</f>
        <v>Nikhil R  (A23-C1)</v>
      </c>
      <c r="W206" t="s">
        <v>15183</v>
      </c>
      <c r="X206" t="s">
        <v>15184</v>
      </c>
      <c r="Y206" s="4">
        <v>46054</v>
      </c>
      <c r="Z206" t="s">
        <v>15807</v>
      </c>
      <c r="AA206">
        <v>14500</v>
      </c>
      <c r="AB206">
        <v>0</v>
      </c>
      <c r="AC206">
        <v>0</v>
      </c>
      <c r="AD206" s="7">
        <f>invoices[[#This Row],[Rent]]+invoices[[#This Row],[Services]]+invoices[[#This Row],[GST]]</f>
        <v>14500</v>
      </c>
      <c r="AE206" s="7">
        <f>invoices[[#This Row],[Total]]-invoices[[#This Row],[rent_amount]]</f>
        <v>0</v>
      </c>
      <c r="AF206">
        <v>1373</v>
      </c>
      <c r="AG206">
        <v>1488</v>
      </c>
      <c r="AH206">
        <f>invoices[[#This Row],[EB Amount]]-invoices[[#This Row],[electricity_amount]]</f>
        <v>0</v>
      </c>
    </row>
    <row r="207" spans="1:34">
      <c r="A207" t="s">
        <v>4380</v>
      </c>
      <c r="B207" t="s">
        <v>22</v>
      </c>
      <c r="C207" t="s">
        <v>4381</v>
      </c>
      <c r="D207" t="s">
        <v>24</v>
      </c>
      <c r="E207" t="s">
        <v>519</v>
      </c>
      <c r="F207" t="s">
        <v>984</v>
      </c>
      <c r="G207" t="s">
        <v>4382</v>
      </c>
      <c r="H207" s="1">
        <f>DATE(YEAR(invoices[[#This Row],[due_date]]),MONTH(invoices[[#This Row],[due_date]]),1)</f>
        <v>46054</v>
      </c>
      <c r="I207" s="1">
        <v>46060</v>
      </c>
      <c r="J207">
        <v>15500</v>
      </c>
      <c r="K207">
        <v>1798</v>
      </c>
      <c r="L207">
        <v>0</v>
      </c>
      <c r="M207">
        <f>invoices[[#This Row],[rent_amount]]+invoices[[#This Row],[electricity_amount]]+invoices[[#This Row],[other_charges]]</f>
        <v>17298</v>
      </c>
      <c r="N207" t="s">
        <v>28</v>
      </c>
      <c r="O207" t="s">
        <v>1676</v>
      </c>
      <c r="P207">
        <v>0</v>
      </c>
      <c r="Q207" t="b">
        <v>0</v>
      </c>
      <c r="R207" t="s">
        <v>296</v>
      </c>
      <c r="S207">
        <v>0</v>
      </c>
      <c r="T207">
        <f>invoices[[#This Row],[total_amount]]</f>
        <v>17298</v>
      </c>
      <c r="U207" t="s">
        <v>4383</v>
      </c>
      <c r="V207" t="str">
        <f>INDEX([1]!Table1[tenantname],MATCH(invoices[[#This Row],[allotment_id]],[1]!Table1[TenantAllotmentID],0))</f>
        <v>Pratham Mishra  (C41-B1)</v>
      </c>
      <c r="W207" t="s">
        <v>15223</v>
      </c>
      <c r="X207" t="s">
        <v>15224</v>
      </c>
      <c r="Y207" s="4">
        <v>46054</v>
      </c>
      <c r="Z207" t="s">
        <v>15807</v>
      </c>
      <c r="AA207">
        <v>15500</v>
      </c>
      <c r="AB207">
        <v>0</v>
      </c>
      <c r="AC207">
        <v>0</v>
      </c>
      <c r="AD207" s="7">
        <f>invoices[[#This Row],[Rent]]+invoices[[#This Row],[Services]]+invoices[[#This Row],[GST]]</f>
        <v>15500</v>
      </c>
      <c r="AE207" s="7">
        <f>invoices[[#This Row],[Total]]-invoices[[#This Row],[rent_amount]]</f>
        <v>0</v>
      </c>
      <c r="AF207">
        <v>1461</v>
      </c>
      <c r="AG207">
        <v>1798</v>
      </c>
      <c r="AH207">
        <f>invoices[[#This Row],[EB Amount]]-invoices[[#This Row],[electricity_amount]]</f>
        <v>0</v>
      </c>
    </row>
    <row r="208" spans="1:34">
      <c r="A208" t="s">
        <v>4420</v>
      </c>
      <c r="B208" t="s">
        <v>22</v>
      </c>
      <c r="C208" t="s">
        <v>4421</v>
      </c>
      <c r="D208" t="s">
        <v>24</v>
      </c>
      <c r="E208" t="s">
        <v>721</v>
      </c>
      <c r="F208" t="s">
        <v>722</v>
      </c>
      <c r="G208" t="s">
        <v>4422</v>
      </c>
      <c r="H208" s="1">
        <f>DATE(YEAR(invoices[[#This Row],[due_date]]),MONTH(invoices[[#This Row],[due_date]]),1)</f>
        <v>46054</v>
      </c>
      <c r="I208" s="1">
        <v>46060</v>
      </c>
      <c r="J208">
        <v>14500</v>
      </c>
      <c r="K208">
        <v>0</v>
      </c>
      <c r="L208">
        <v>0</v>
      </c>
      <c r="M208">
        <f>invoices[[#This Row],[rent_amount]]+invoices[[#This Row],[electricity_amount]]+invoices[[#This Row],[other_charges]]</f>
        <v>14500</v>
      </c>
      <c r="N208" t="s">
        <v>28</v>
      </c>
      <c r="O208" t="s">
        <v>295</v>
      </c>
      <c r="P208">
        <v>0</v>
      </c>
      <c r="Q208" t="b">
        <v>0</v>
      </c>
      <c r="R208" t="s">
        <v>296</v>
      </c>
      <c r="S208">
        <v>0</v>
      </c>
      <c r="T208">
        <f>invoices[[#This Row],[total_amount]]</f>
        <v>14500</v>
      </c>
      <c r="U208" t="s">
        <v>4423</v>
      </c>
      <c r="V208" t="str">
        <f>INDEX([1]!Table1[tenantname],MATCH(invoices[[#This Row],[allotment_id]],[1]!Table1[TenantAllotmentID],0))</f>
        <v>Yash Sharma (A11-C1)</v>
      </c>
      <c r="W208" t="s">
        <v>15231</v>
      </c>
      <c r="X208" t="s">
        <v>15232</v>
      </c>
      <c r="Y208" s="4">
        <v>46054</v>
      </c>
      <c r="Z208" t="s">
        <v>15807</v>
      </c>
      <c r="AA208">
        <v>14500</v>
      </c>
      <c r="AB208">
        <v>0</v>
      </c>
      <c r="AC208">
        <v>0</v>
      </c>
      <c r="AD208" s="7">
        <f>invoices[[#This Row],[Rent]]+invoices[[#This Row],[Services]]+invoices[[#This Row],[GST]]</f>
        <v>14500</v>
      </c>
      <c r="AE208" s="7">
        <f>invoices[[#This Row],[Total]]-invoices[[#This Row],[rent_amount]]</f>
        <v>0</v>
      </c>
      <c r="AF208">
        <v>1477</v>
      </c>
      <c r="AG208">
        <v>0</v>
      </c>
      <c r="AH208">
        <f>invoices[[#This Row],[EB Amount]]-invoices[[#This Row],[electricity_amount]]</f>
        <v>0</v>
      </c>
    </row>
    <row r="209" spans="1:34">
      <c r="A209" t="s">
        <v>4444</v>
      </c>
      <c r="B209" t="s">
        <v>22</v>
      </c>
      <c r="C209" t="s">
        <v>4445</v>
      </c>
      <c r="D209" t="s">
        <v>24</v>
      </c>
      <c r="E209" t="s">
        <v>218</v>
      </c>
      <c r="F209" t="s">
        <v>219</v>
      </c>
      <c r="G209" t="s">
        <v>4446</v>
      </c>
      <c r="H209" s="1">
        <f>DATE(YEAR(invoices[[#This Row],[due_date]]),MONTH(invoices[[#This Row],[due_date]]),1)</f>
        <v>46054</v>
      </c>
      <c r="I209" s="1">
        <v>46060</v>
      </c>
      <c r="J209">
        <v>15500</v>
      </c>
      <c r="K209">
        <v>644</v>
      </c>
      <c r="L209">
        <v>0</v>
      </c>
      <c r="M209">
        <f>invoices[[#This Row],[rent_amount]]+invoices[[#This Row],[electricity_amount]]+invoices[[#This Row],[other_charges]]</f>
        <v>16144</v>
      </c>
      <c r="N209" t="s">
        <v>28</v>
      </c>
      <c r="O209" t="s">
        <v>1075</v>
      </c>
      <c r="P209">
        <v>0</v>
      </c>
      <c r="Q209" t="b">
        <v>0</v>
      </c>
      <c r="R209" t="s">
        <v>296</v>
      </c>
      <c r="S209">
        <v>0</v>
      </c>
      <c r="T209">
        <f>invoices[[#This Row],[total_amount]]</f>
        <v>16144</v>
      </c>
      <c r="U209" t="s">
        <v>4447</v>
      </c>
      <c r="V209" t="str">
        <f>INDEX([1]!Table1[tenantname],MATCH(invoices[[#This Row],[allotment_id]],[1]!Table1[TenantAllotmentID],0))</f>
        <v>Angel V  (A12-B1)</v>
      </c>
      <c r="W209" t="s">
        <v>15235</v>
      </c>
      <c r="X209" t="s">
        <v>15236</v>
      </c>
      <c r="Y209" s="4">
        <v>46054</v>
      </c>
      <c r="Z209" t="s">
        <v>15807</v>
      </c>
      <c r="AA209">
        <v>15500</v>
      </c>
      <c r="AB209">
        <v>0</v>
      </c>
      <c r="AC209">
        <v>0</v>
      </c>
      <c r="AD209" s="7">
        <f>invoices[[#This Row],[Rent]]+invoices[[#This Row],[Services]]+invoices[[#This Row],[GST]]</f>
        <v>15500</v>
      </c>
      <c r="AE209" s="7">
        <f>invoices[[#This Row],[Total]]-invoices[[#This Row],[rent_amount]]</f>
        <v>0</v>
      </c>
      <c r="AF209">
        <v>1487</v>
      </c>
      <c r="AG209">
        <v>644</v>
      </c>
      <c r="AH209">
        <f>invoices[[#This Row],[EB Amount]]-invoices[[#This Row],[electricity_amount]]</f>
        <v>0</v>
      </c>
    </row>
    <row r="210" spans="1:34">
      <c r="A210" t="s">
        <v>4494</v>
      </c>
      <c r="B210" t="s">
        <v>22</v>
      </c>
      <c r="C210" t="s">
        <v>2357</v>
      </c>
      <c r="D210" t="s">
        <v>24</v>
      </c>
      <c r="E210" t="s">
        <v>140</v>
      </c>
      <c r="F210" t="s">
        <v>141</v>
      </c>
      <c r="G210" t="s">
        <v>4495</v>
      </c>
      <c r="H210" s="1">
        <f>DATE(YEAR(invoices[[#This Row],[due_date]]),MONTH(invoices[[#This Row],[due_date]]),1)</f>
        <v>46054</v>
      </c>
      <c r="I210" s="1">
        <v>46060</v>
      </c>
      <c r="J210">
        <v>15500</v>
      </c>
      <c r="K210">
        <v>868</v>
      </c>
      <c r="L210">
        <v>0</v>
      </c>
      <c r="M210">
        <f>invoices[[#This Row],[rent_amount]]+invoices[[#This Row],[electricity_amount]]+invoices[[#This Row],[other_charges]]</f>
        <v>16368</v>
      </c>
      <c r="N210" t="s">
        <v>28</v>
      </c>
      <c r="O210" t="s">
        <v>295</v>
      </c>
      <c r="P210">
        <v>0</v>
      </c>
      <c r="Q210" t="b">
        <v>0</v>
      </c>
      <c r="R210" t="s">
        <v>296</v>
      </c>
      <c r="S210">
        <v>0</v>
      </c>
      <c r="T210">
        <f>invoices[[#This Row],[total_amount]]</f>
        <v>16368</v>
      </c>
      <c r="U210" t="s">
        <v>2359</v>
      </c>
      <c r="V210" t="str">
        <f>INDEX([1]!Table1[tenantname],MATCH(invoices[[#This Row],[allotment_id]],[1]!Table1[TenantAllotmentID],0))</f>
        <v>Vibhor  (A41-D2)</v>
      </c>
      <c r="W210" t="s">
        <v>14786</v>
      </c>
      <c r="X210" t="s">
        <v>14787</v>
      </c>
      <c r="Y210" s="4">
        <v>46054</v>
      </c>
      <c r="Z210" t="s">
        <v>15807</v>
      </c>
      <c r="AA210">
        <v>15500</v>
      </c>
      <c r="AB210">
        <v>0</v>
      </c>
      <c r="AC210">
        <v>0</v>
      </c>
      <c r="AD210" s="7">
        <f>invoices[[#This Row],[Rent]]+invoices[[#This Row],[Services]]+invoices[[#This Row],[GST]]</f>
        <v>15500</v>
      </c>
      <c r="AE210" s="7">
        <f>invoices[[#This Row],[Total]]-invoices[[#This Row],[rent_amount]]</f>
        <v>0</v>
      </c>
      <c r="AF210">
        <v>1511</v>
      </c>
      <c r="AG210">
        <v>868</v>
      </c>
      <c r="AH210">
        <f>invoices[[#This Row],[EB Amount]]-invoices[[#This Row],[electricity_amount]]</f>
        <v>0</v>
      </c>
    </row>
    <row r="211" spans="1:34">
      <c r="A211" t="s">
        <v>4557</v>
      </c>
      <c r="B211" t="s">
        <v>22</v>
      </c>
      <c r="C211" t="s">
        <v>597</v>
      </c>
      <c r="D211" t="s">
        <v>24</v>
      </c>
      <c r="E211" t="s">
        <v>399</v>
      </c>
      <c r="F211" t="s">
        <v>400</v>
      </c>
      <c r="G211" t="s">
        <v>4558</v>
      </c>
      <c r="H211" s="1">
        <f>DATE(YEAR(invoices[[#This Row],[due_date]]),MONTH(invoices[[#This Row],[due_date]]),1)</f>
        <v>46054</v>
      </c>
      <c r="I211" s="1">
        <v>46060</v>
      </c>
      <c r="J211">
        <v>15500</v>
      </c>
      <c r="K211">
        <v>713</v>
      </c>
      <c r="L211">
        <v>0</v>
      </c>
      <c r="M211">
        <f>invoices[[#This Row],[rent_amount]]+invoices[[#This Row],[electricity_amount]]+invoices[[#This Row],[other_charges]]</f>
        <v>16213</v>
      </c>
      <c r="N211" t="s">
        <v>28</v>
      </c>
      <c r="O211" t="s">
        <v>776</v>
      </c>
      <c r="P211">
        <v>0</v>
      </c>
      <c r="Q211" t="b">
        <v>0</v>
      </c>
      <c r="R211" t="s">
        <v>296</v>
      </c>
      <c r="S211">
        <v>0</v>
      </c>
      <c r="T211">
        <f>invoices[[#This Row],[total_amount]]</f>
        <v>16213</v>
      </c>
      <c r="U211" t="s">
        <v>600</v>
      </c>
      <c r="V211" t="str">
        <f>INDEX([1]!Table1[tenantname],MATCH(invoices[[#This Row],[allotment_id]],[1]!Table1[TenantAllotmentID],0))</f>
        <v>Drishti Sudhakar (B22-B2)</v>
      </c>
      <c r="W211" t="s">
        <v>14165</v>
      </c>
      <c r="X211" t="s">
        <v>14166</v>
      </c>
      <c r="Y211" s="4">
        <v>46054</v>
      </c>
      <c r="Z211" t="s">
        <v>15807</v>
      </c>
      <c r="AA211">
        <v>15500</v>
      </c>
      <c r="AB211">
        <v>0</v>
      </c>
      <c r="AC211">
        <v>0</v>
      </c>
      <c r="AD211" s="7">
        <f>invoices[[#This Row],[Rent]]+invoices[[#This Row],[Services]]+invoices[[#This Row],[GST]]</f>
        <v>15500</v>
      </c>
      <c r="AE211" s="7">
        <f>invoices[[#This Row],[Total]]-invoices[[#This Row],[rent_amount]]</f>
        <v>0</v>
      </c>
      <c r="AF211">
        <v>1538</v>
      </c>
      <c r="AG211">
        <v>713</v>
      </c>
      <c r="AH211">
        <f>invoices[[#This Row],[EB Amount]]-invoices[[#This Row],[electricity_amount]]</f>
        <v>0</v>
      </c>
    </row>
    <row r="212" spans="1:34">
      <c r="A212" t="s">
        <v>4607</v>
      </c>
      <c r="B212" t="s">
        <v>22</v>
      </c>
      <c r="C212" t="s">
        <v>4506</v>
      </c>
      <c r="D212" t="s">
        <v>24</v>
      </c>
      <c r="E212" t="s">
        <v>275</v>
      </c>
      <c r="F212" t="s">
        <v>505</v>
      </c>
      <c r="G212" t="s">
        <v>4608</v>
      </c>
      <c r="H212" s="1">
        <f>DATE(YEAR(invoices[[#This Row],[due_date]]),MONTH(invoices[[#This Row],[due_date]]),1)</f>
        <v>46054</v>
      </c>
      <c r="I212" s="1">
        <v>46060</v>
      </c>
      <c r="J212">
        <v>14500</v>
      </c>
      <c r="K212">
        <v>1612</v>
      </c>
      <c r="L212">
        <v>0</v>
      </c>
      <c r="M212">
        <f>invoices[[#This Row],[rent_amount]]+invoices[[#This Row],[electricity_amount]]+invoices[[#This Row],[other_charges]]</f>
        <v>16112</v>
      </c>
      <c r="N212" t="s">
        <v>28</v>
      </c>
      <c r="O212" t="s">
        <v>776</v>
      </c>
      <c r="P212">
        <v>0</v>
      </c>
      <c r="Q212" t="b">
        <v>0</v>
      </c>
      <c r="R212" t="s">
        <v>296</v>
      </c>
      <c r="S212">
        <v>0</v>
      </c>
      <c r="T212">
        <f>invoices[[#This Row],[total_amount]]</f>
        <v>16112</v>
      </c>
      <c r="U212" t="s">
        <v>4508</v>
      </c>
      <c r="V212" t="str">
        <f>INDEX([1]!Table1[tenantname],MATCH(invoices[[#This Row],[allotment_id]],[1]!Table1[TenantAllotmentID],0))</f>
        <v>Iravati Dutta (B44-C1)</v>
      </c>
      <c r="W212" t="s">
        <v>15250</v>
      </c>
      <c r="X212" t="s">
        <v>15251</v>
      </c>
      <c r="Y212" s="4">
        <v>46054</v>
      </c>
      <c r="Z212" t="s">
        <v>15807</v>
      </c>
      <c r="AA212">
        <v>14500</v>
      </c>
      <c r="AB212">
        <v>0</v>
      </c>
      <c r="AC212">
        <v>0</v>
      </c>
      <c r="AD212" s="7">
        <f>invoices[[#This Row],[Rent]]+invoices[[#This Row],[Services]]+invoices[[#This Row],[GST]]</f>
        <v>14500</v>
      </c>
      <c r="AE212" s="7">
        <f>invoices[[#This Row],[Total]]-invoices[[#This Row],[rent_amount]]</f>
        <v>0</v>
      </c>
      <c r="AF212">
        <v>1560</v>
      </c>
      <c r="AG212">
        <v>1612</v>
      </c>
      <c r="AH212">
        <f>invoices[[#This Row],[EB Amount]]-invoices[[#This Row],[electricity_amount]]</f>
        <v>0</v>
      </c>
    </row>
    <row r="213" spans="1:34">
      <c r="A213" s="2" t="s">
        <v>4646</v>
      </c>
      <c r="B213" t="s">
        <v>22</v>
      </c>
      <c r="C213" t="s">
        <v>1121</v>
      </c>
      <c r="D213" t="s">
        <v>24</v>
      </c>
      <c r="E213" t="s">
        <v>147</v>
      </c>
      <c r="F213" t="s">
        <v>1122</v>
      </c>
      <c r="G213" t="s">
        <v>4647</v>
      </c>
      <c r="H213" s="1">
        <f>DATE(YEAR(invoices[[#This Row],[due_date]]),MONTH(invoices[[#This Row],[due_date]]),1)</f>
        <v>46054</v>
      </c>
      <c r="I213" s="1">
        <v>46060</v>
      </c>
      <c r="J213">
        <v>15500</v>
      </c>
      <c r="K213">
        <v>1023</v>
      </c>
      <c r="L213">
        <v>0</v>
      </c>
      <c r="M213">
        <f>invoices[[#This Row],[rent_amount]]+invoices[[#This Row],[electricity_amount]]+invoices[[#This Row],[other_charges]]</f>
        <v>16523</v>
      </c>
      <c r="N213" t="s">
        <v>28</v>
      </c>
      <c r="O213" t="s">
        <v>1676</v>
      </c>
      <c r="P213">
        <v>0</v>
      </c>
      <c r="Q213" t="b">
        <v>0</v>
      </c>
      <c r="R213" t="s">
        <v>296</v>
      </c>
      <c r="S213">
        <v>0</v>
      </c>
      <c r="T213">
        <f>invoices[[#This Row],[total_amount]]</f>
        <v>16523</v>
      </c>
      <c r="U213" t="s">
        <v>1125</v>
      </c>
      <c r="V213" t="str">
        <f>INDEX([1]!Table1[tenantname],MATCH(invoices[[#This Row],[allotment_id]],[1]!Table1[TenantAllotmentID],0))</f>
        <v>Navin Joseph (C31-B1)</v>
      </c>
      <c r="W213" t="s">
        <v>14356</v>
      </c>
      <c r="X213" t="s">
        <v>14357</v>
      </c>
      <c r="Y213" s="4">
        <v>46054</v>
      </c>
      <c r="Z213" t="s">
        <v>15807</v>
      </c>
      <c r="AA213">
        <v>15500</v>
      </c>
      <c r="AB213">
        <v>0</v>
      </c>
      <c r="AC213">
        <v>0</v>
      </c>
      <c r="AD213" s="7">
        <f>invoices[[#This Row],[Rent]]+invoices[[#This Row],[Services]]+invoices[[#This Row],[GST]]</f>
        <v>15500</v>
      </c>
      <c r="AE213" s="7">
        <f>invoices[[#This Row],[Total]]-invoices[[#This Row],[rent_amount]]</f>
        <v>0</v>
      </c>
      <c r="AF213">
        <v>1579</v>
      </c>
      <c r="AG213">
        <v>1023</v>
      </c>
      <c r="AH213">
        <f>invoices[[#This Row],[EB Amount]]-invoices[[#This Row],[electricity_amount]]</f>
        <v>0</v>
      </c>
    </row>
    <row r="214" spans="1:34">
      <c r="A214" t="s">
        <v>4707</v>
      </c>
      <c r="B214" t="s">
        <v>22</v>
      </c>
      <c r="C214" t="s">
        <v>3287</v>
      </c>
      <c r="D214" t="s">
        <v>24</v>
      </c>
      <c r="E214" t="s">
        <v>80</v>
      </c>
      <c r="F214" t="s">
        <v>3288</v>
      </c>
      <c r="G214" t="s">
        <v>4708</v>
      </c>
      <c r="H214" s="1">
        <f>DATE(YEAR(invoices[[#This Row],[due_date]]),MONTH(invoices[[#This Row],[due_date]]),1)</f>
        <v>46054</v>
      </c>
      <c r="I214" s="1">
        <v>46060</v>
      </c>
      <c r="J214">
        <v>13500</v>
      </c>
      <c r="K214">
        <v>589</v>
      </c>
      <c r="L214">
        <v>0</v>
      </c>
      <c r="M214">
        <f>invoices[[#This Row],[rent_amount]]+invoices[[#This Row],[electricity_amount]]+invoices[[#This Row],[other_charges]]</f>
        <v>14089</v>
      </c>
      <c r="N214" t="s">
        <v>28</v>
      </c>
      <c r="O214" t="s">
        <v>1676</v>
      </c>
      <c r="P214">
        <v>0</v>
      </c>
      <c r="Q214" t="b">
        <v>0</v>
      </c>
      <c r="R214" t="s">
        <v>296</v>
      </c>
      <c r="S214">
        <v>0</v>
      </c>
      <c r="T214">
        <f>invoices[[#This Row],[total_amount]]</f>
        <v>14089</v>
      </c>
      <c r="U214" t="s">
        <v>3290</v>
      </c>
      <c r="V214" t="str">
        <f>INDEX([1]!Table1[tenantname],MATCH(invoices[[#This Row],[allotment_id]],[1]!Table1[TenantAllotmentID],0))</f>
        <v>Roshana S V (D21-C3)</v>
      </c>
      <c r="W214" t="s">
        <v>15018</v>
      </c>
      <c r="X214" t="s">
        <v>15019</v>
      </c>
      <c r="Y214" s="4">
        <v>46054</v>
      </c>
      <c r="Z214" t="s">
        <v>15807</v>
      </c>
      <c r="AA214">
        <v>13500</v>
      </c>
      <c r="AB214">
        <v>0</v>
      </c>
      <c r="AC214">
        <v>0</v>
      </c>
      <c r="AD214" s="7">
        <f>invoices[[#This Row],[Rent]]+invoices[[#This Row],[Services]]+invoices[[#This Row],[GST]]</f>
        <v>13500</v>
      </c>
      <c r="AE214" s="7">
        <f>invoices[[#This Row],[Total]]-invoices[[#This Row],[rent_amount]]</f>
        <v>0</v>
      </c>
      <c r="AF214">
        <v>1606</v>
      </c>
      <c r="AG214">
        <v>589</v>
      </c>
      <c r="AH214">
        <f>invoices[[#This Row],[EB Amount]]-invoices[[#This Row],[electricity_amount]]</f>
        <v>0</v>
      </c>
    </row>
    <row r="215" spans="1:34">
      <c r="A215" t="s">
        <v>4765</v>
      </c>
      <c r="B215" t="s">
        <v>22</v>
      </c>
      <c r="C215" t="s">
        <v>1030</v>
      </c>
      <c r="D215" t="s">
        <v>24</v>
      </c>
      <c r="E215" t="s">
        <v>201</v>
      </c>
      <c r="F215" s="2" t="s">
        <v>1031</v>
      </c>
      <c r="G215" t="s">
        <v>4766</v>
      </c>
      <c r="H215" s="1">
        <f>DATE(YEAR(invoices[[#This Row],[due_date]]),MONTH(invoices[[#This Row],[due_date]]),1)</f>
        <v>46054</v>
      </c>
      <c r="I215" s="1">
        <v>46060</v>
      </c>
      <c r="J215">
        <v>15500</v>
      </c>
      <c r="K215">
        <v>465</v>
      </c>
      <c r="L215">
        <v>0</v>
      </c>
      <c r="M215">
        <f>invoices[[#This Row],[rent_amount]]+invoices[[#This Row],[electricity_amount]]+invoices[[#This Row],[other_charges]]</f>
        <v>15965</v>
      </c>
      <c r="N215" t="s">
        <v>28</v>
      </c>
      <c r="O215" t="s">
        <v>776</v>
      </c>
      <c r="P215">
        <v>0</v>
      </c>
      <c r="Q215" t="b">
        <v>0</v>
      </c>
      <c r="R215" t="s">
        <v>296</v>
      </c>
      <c r="S215">
        <v>0</v>
      </c>
      <c r="T215">
        <f>invoices[[#This Row],[total_amount]]</f>
        <v>15965</v>
      </c>
      <c r="U215" t="s">
        <v>1033</v>
      </c>
      <c r="V215" t="str">
        <f>INDEX([1]!Table1[tenantname],MATCH(invoices[[#This Row],[allotment_id]],[1]!Table1[TenantAllotmentID],0))</f>
        <v>Babu Abraham (B31-B1)</v>
      </c>
      <c r="W215" t="s">
        <v>14321</v>
      </c>
      <c r="X215" t="s">
        <v>14322</v>
      </c>
      <c r="Y215" s="4">
        <v>46054</v>
      </c>
      <c r="Z215" t="s">
        <v>15807</v>
      </c>
      <c r="AA215">
        <v>15500</v>
      </c>
      <c r="AB215">
        <v>0</v>
      </c>
      <c r="AC215">
        <v>0</v>
      </c>
      <c r="AD215" s="7">
        <f>invoices[[#This Row],[Rent]]+invoices[[#This Row],[Services]]+invoices[[#This Row],[GST]]</f>
        <v>15500</v>
      </c>
      <c r="AE215" s="7">
        <f>invoices[[#This Row],[Total]]-invoices[[#This Row],[rent_amount]]</f>
        <v>0</v>
      </c>
      <c r="AF215">
        <v>1632</v>
      </c>
      <c r="AG215">
        <v>465</v>
      </c>
      <c r="AH215">
        <f>invoices[[#This Row],[EB Amount]]-invoices[[#This Row],[electricity_amount]]</f>
        <v>0</v>
      </c>
    </row>
    <row r="216" spans="1:34">
      <c r="A216" t="s">
        <v>4783</v>
      </c>
      <c r="B216" t="s">
        <v>22</v>
      </c>
      <c r="C216" t="s">
        <v>2835</v>
      </c>
      <c r="D216" t="s">
        <v>24</v>
      </c>
      <c r="E216" t="s">
        <v>226</v>
      </c>
      <c r="F216" t="s">
        <v>2836</v>
      </c>
      <c r="G216" t="s">
        <v>4784</v>
      </c>
      <c r="H216" s="1">
        <f>DATE(YEAR(invoices[[#This Row],[due_date]]),MONTH(invoices[[#This Row],[due_date]]),1)</f>
        <v>46054</v>
      </c>
      <c r="I216" s="1">
        <v>46060</v>
      </c>
      <c r="J216">
        <v>15500</v>
      </c>
      <c r="K216">
        <v>1550</v>
      </c>
      <c r="L216">
        <v>0</v>
      </c>
      <c r="M216">
        <f>invoices[[#This Row],[rent_amount]]+invoices[[#This Row],[electricity_amount]]+invoices[[#This Row],[other_charges]]</f>
        <v>17050</v>
      </c>
      <c r="N216" t="s">
        <v>28</v>
      </c>
      <c r="O216" t="s">
        <v>1676</v>
      </c>
      <c r="P216">
        <v>0</v>
      </c>
      <c r="Q216" t="b">
        <v>0</v>
      </c>
      <c r="R216" t="s">
        <v>296</v>
      </c>
      <c r="S216">
        <v>0</v>
      </c>
      <c r="T216">
        <f>invoices[[#This Row],[total_amount]]</f>
        <v>17050</v>
      </c>
      <c r="U216" s="2" t="s">
        <v>2838</v>
      </c>
      <c r="V216" t="str">
        <f>INDEX([1]!Table1[tenantname],MATCH(invoices[[#This Row],[allotment_id]],[1]!Table1[TenantAllotmentID],0))</f>
        <v>Nivetha Marimuthu (B12-B1)</v>
      </c>
      <c r="W216" t="s">
        <v>14907</v>
      </c>
      <c r="X216" t="s">
        <v>14908</v>
      </c>
      <c r="Y216" s="4">
        <v>46054</v>
      </c>
      <c r="Z216" t="s">
        <v>15807</v>
      </c>
      <c r="AA216">
        <v>15500</v>
      </c>
      <c r="AB216">
        <v>0</v>
      </c>
      <c r="AC216">
        <v>0</v>
      </c>
      <c r="AD216" s="7">
        <f>invoices[[#This Row],[Rent]]+invoices[[#This Row],[Services]]+invoices[[#This Row],[GST]]</f>
        <v>15500</v>
      </c>
      <c r="AE216" s="7">
        <f>invoices[[#This Row],[Total]]-invoices[[#This Row],[rent_amount]]</f>
        <v>0</v>
      </c>
      <c r="AF216">
        <v>1641</v>
      </c>
      <c r="AG216">
        <v>1550</v>
      </c>
      <c r="AH216">
        <f>invoices[[#This Row],[EB Amount]]-invoices[[#This Row],[electricity_amount]]</f>
        <v>0</v>
      </c>
    </row>
    <row r="217" spans="1:34">
      <c r="A217" t="s">
        <v>4805</v>
      </c>
      <c r="B217" t="s">
        <v>22</v>
      </c>
      <c r="C217" t="s">
        <v>103</v>
      </c>
      <c r="D217" t="s">
        <v>24</v>
      </c>
      <c r="E217" t="s">
        <v>104</v>
      </c>
      <c r="F217" t="s">
        <v>105</v>
      </c>
      <c r="G217" t="s">
        <v>4806</v>
      </c>
      <c r="H217" s="1">
        <f>DATE(YEAR(invoices[[#This Row],[due_date]]),MONTH(invoices[[#This Row],[due_date]]),1)</f>
        <v>46054</v>
      </c>
      <c r="I217" s="1">
        <v>46060</v>
      </c>
      <c r="J217">
        <v>14500</v>
      </c>
      <c r="K217">
        <v>434</v>
      </c>
      <c r="L217">
        <v>0</v>
      </c>
      <c r="M217">
        <f>invoices[[#This Row],[rent_amount]]+invoices[[#This Row],[electricity_amount]]+invoices[[#This Row],[other_charges]]</f>
        <v>14934</v>
      </c>
      <c r="N217" t="s">
        <v>28</v>
      </c>
      <c r="O217" t="s">
        <v>776</v>
      </c>
      <c r="P217">
        <v>0</v>
      </c>
      <c r="Q217" t="b">
        <v>0</v>
      </c>
      <c r="R217" t="s">
        <v>296</v>
      </c>
      <c r="S217">
        <v>0</v>
      </c>
      <c r="T217">
        <f>invoices[[#This Row],[total_amount]]</f>
        <v>14934</v>
      </c>
      <c r="U217" t="s">
        <v>109</v>
      </c>
      <c r="V217" t="str">
        <f>INDEX([1]!Table1[tenantname],MATCH(invoices[[#This Row],[allotment_id]],[1]!Table1[TenantAllotmentID],0))</f>
        <v>Harish Kumar (B14-C1)</v>
      </c>
      <c r="W217" t="s">
        <v>14004</v>
      </c>
      <c r="X217" t="s">
        <v>14005</v>
      </c>
      <c r="Y217" s="4">
        <v>46054</v>
      </c>
      <c r="Z217" t="s">
        <v>15807</v>
      </c>
      <c r="AA217">
        <v>14500</v>
      </c>
      <c r="AB217">
        <v>0</v>
      </c>
      <c r="AC217">
        <v>0</v>
      </c>
      <c r="AD217" s="7">
        <f>invoices[[#This Row],[Rent]]+invoices[[#This Row],[Services]]+invoices[[#This Row],[GST]]</f>
        <v>14500</v>
      </c>
      <c r="AE217" s="7">
        <f>invoices[[#This Row],[Total]]-invoices[[#This Row],[rent_amount]]</f>
        <v>0</v>
      </c>
      <c r="AF217">
        <v>1649</v>
      </c>
      <c r="AG217">
        <v>434</v>
      </c>
      <c r="AH217">
        <f>invoices[[#This Row],[EB Amount]]-invoices[[#This Row],[electricity_amount]]</f>
        <v>0</v>
      </c>
    </row>
    <row r="218" spans="1:34">
      <c r="A218" t="s">
        <v>4807</v>
      </c>
      <c r="B218" t="s">
        <v>22</v>
      </c>
      <c r="C218" t="s">
        <v>1091</v>
      </c>
      <c r="D218" t="s">
        <v>24</v>
      </c>
      <c r="E218" t="s">
        <v>254</v>
      </c>
      <c r="F218" t="s">
        <v>1092</v>
      </c>
      <c r="G218" t="s">
        <v>4808</v>
      </c>
      <c r="H218" s="1">
        <f>DATE(YEAR(invoices[[#This Row],[due_date]]),MONTH(invoices[[#This Row],[due_date]]),1)</f>
        <v>46054</v>
      </c>
      <c r="I218" s="1">
        <v>46060</v>
      </c>
      <c r="J218">
        <v>10518</v>
      </c>
      <c r="K218">
        <v>1953</v>
      </c>
      <c r="L218">
        <v>0</v>
      </c>
      <c r="M218">
        <f>invoices[[#This Row],[rent_amount]]+invoices[[#This Row],[electricity_amount]]+invoices[[#This Row],[other_charges]]</f>
        <v>12471</v>
      </c>
      <c r="N218" t="s">
        <v>28</v>
      </c>
      <c r="O218" t="s">
        <v>1676</v>
      </c>
      <c r="P218">
        <v>0</v>
      </c>
      <c r="Q218" t="b">
        <v>0</v>
      </c>
      <c r="R218" t="s">
        <v>296</v>
      </c>
      <c r="S218">
        <v>0</v>
      </c>
      <c r="T218">
        <f>invoices[[#This Row],[total_amount]]</f>
        <v>12471</v>
      </c>
      <c r="U218" t="s">
        <v>1094</v>
      </c>
      <c r="V218" t="str">
        <f>INDEX([1]!Table1[tenantname],MATCH(invoices[[#This Row],[allotment_id]],[1]!Table1[TenantAllotmentID],0))</f>
        <v>Meghna Ravuru (C42-B2)</v>
      </c>
      <c r="W218" t="s">
        <v>14344</v>
      </c>
      <c r="X218" t="s">
        <v>14345</v>
      </c>
      <c r="Y218" s="4">
        <v>46054</v>
      </c>
      <c r="Z218" t="s">
        <v>15807</v>
      </c>
      <c r="AA218">
        <v>10518</v>
      </c>
      <c r="AB218">
        <v>0</v>
      </c>
      <c r="AC218">
        <v>0</v>
      </c>
      <c r="AD218" s="7">
        <f>invoices[[#This Row],[Rent]]+invoices[[#This Row],[Services]]+invoices[[#This Row],[GST]]</f>
        <v>10518</v>
      </c>
      <c r="AE218" s="7">
        <f>invoices[[#This Row],[Total]]-invoices[[#This Row],[rent_amount]]</f>
        <v>0</v>
      </c>
      <c r="AF218">
        <v>1651</v>
      </c>
      <c r="AG218">
        <v>1953</v>
      </c>
      <c r="AH218">
        <f>invoices[[#This Row],[EB Amount]]-invoices[[#This Row],[electricity_amount]]</f>
        <v>0</v>
      </c>
    </row>
    <row r="219" spans="1:34">
      <c r="A219" t="s">
        <v>5058</v>
      </c>
      <c r="B219" t="s">
        <v>22</v>
      </c>
      <c r="C219" t="s">
        <v>518</v>
      </c>
      <c r="D219" t="s">
        <v>24</v>
      </c>
      <c r="E219" t="s">
        <v>519</v>
      </c>
      <c r="F219" t="s">
        <v>520</v>
      </c>
      <c r="G219" t="s">
        <v>5059</v>
      </c>
      <c r="H219" s="1">
        <f>DATE(YEAR(invoices[[#This Row],[due_date]]),MONTH(invoices[[#This Row],[due_date]]),1)</f>
        <v>46054</v>
      </c>
      <c r="I219" s="1">
        <v>46060</v>
      </c>
      <c r="J219">
        <v>19500</v>
      </c>
      <c r="K219">
        <v>1798</v>
      </c>
      <c r="L219">
        <v>0</v>
      </c>
      <c r="M219">
        <f>invoices[[#This Row],[rent_amount]]+invoices[[#This Row],[electricity_amount]]+invoices[[#This Row],[other_charges]]</f>
        <v>21298</v>
      </c>
      <c r="N219" t="s">
        <v>28</v>
      </c>
      <c r="O219" t="s">
        <v>776</v>
      </c>
      <c r="P219">
        <v>0</v>
      </c>
      <c r="Q219" t="b">
        <v>0</v>
      </c>
      <c r="R219" t="s">
        <v>296</v>
      </c>
      <c r="S219">
        <v>0</v>
      </c>
      <c r="T219">
        <f>invoices[[#This Row],[total_amount]]</f>
        <v>21298</v>
      </c>
      <c r="U219" t="s">
        <v>524</v>
      </c>
      <c r="V219" t="str">
        <f>INDEX([1]!Table1[tenantname],MATCH(invoices[[#This Row],[allotment_id]],[1]!Table1[TenantAllotmentID],0))</f>
        <v>Avilekh Gautam (C41-A1)</v>
      </c>
      <c r="W219" t="s">
        <v>14140</v>
      </c>
      <c r="X219" t="s">
        <v>14141</v>
      </c>
      <c r="Y219" s="4">
        <v>46054</v>
      </c>
      <c r="Z219" t="s">
        <v>15807</v>
      </c>
      <c r="AA219">
        <v>19500</v>
      </c>
      <c r="AB219">
        <v>0</v>
      </c>
      <c r="AC219">
        <v>0</v>
      </c>
      <c r="AD219" s="7">
        <f>invoices[[#This Row],[Rent]]+invoices[[#This Row],[Services]]+invoices[[#This Row],[GST]]</f>
        <v>19500</v>
      </c>
      <c r="AE219" s="7">
        <f>invoices[[#This Row],[Total]]-invoices[[#This Row],[rent_amount]]</f>
        <v>0</v>
      </c>
      <c r="AF219">
        <v>1768</v>
      </c>
      <c r="AG219">
        <v>1798</v>
      </c>
      <c r="AH219">
        <f>invoices[[#This Row],[EB Amount]]-invoices[[#This Row],[electricity_amount]]</f>
        <v>0</v>
      </c>
    </row>
    <row r="220" spans="1:34">
      <c r="A220" t="s">
        <v>5084</v>
      </c>
      <c r="B220" t="s">
        <v>22</v>
      </c>
      <c r="C220" t="s">
        <v>5085</v>
      </c>
      <c r="D220" t="s">
        <v>24</v>
      </c>
      <c r="E220" t="s">
        <v>34</v>
      </c>
      <c r="F220" t="s">
        <v>837</v>
      </c>
      <c r="G220" t="s">
        <v>5086</v>
      </c>
      <c r="H220" s="1">
        <f>DATE(YEAR(invoices[[#This Row],[due_date]]),MONTH(invoices[[#This Row],[due_date]]),1)</f>
        <v>46054</v>
      </c>
      <c r="I220" s="1">
        <v>46060</v>
      </c>
      <c r="J220">
        <v>14500</v>
      </c>
      <c r="K220">
        <v>930</v>
      </c>
      <c r="L220">
        <v>0</v>
      </c>
      <c r="M220">
        <f>invoices[[#This Row],[rent_amount]]+invoices[[#This Row],[electricity_amount]]+invoices[[#This Row],[other_charges]]</f>
        <v>15430</v>
      </c>
      <c r="N220" t="s">
        <v>28</v>
      </c>
      <c r="O220" t="s">
        <v>295</v>
      </c>
      <c r="P220">
        <v>0</v>
      </c>
      <c r="Q220" t="b">
        <v>0</v>
      </c>
      <c r="R220" t="s">
        <v>296</v>
      </c>
      <c r="S220">
        <v>0</v>
      </c>
      <c r="T220">
        <f>invoices[[#This Row],[total_amount]]</f>
        <v>15430</v>
      </c>
      <c r="U220" t="s">
        <v>5087</v>
      </c>
      <c r="V220" t="str">
        <f>INDEX([1]!Table1[tenantname],MATCH(invoices[[#This Row],[allotment_id]],[1]!Table1[TenantAllotmentID],0))</f>
        <v>Sime Josephine (B43-C1)</v>
      </c>
      <c r="W220" t="s">
        <v>15330</v>
      </c>
      <c r="X220" t="s">
        <v>15331</v>
      </c>
      <c r="Y220" s="4">
        <v>46054</v>
      </c>
      <c r="Z220" t="s">
        <v>15807</v>
      </c>
      <c r="AA220">
        <v>14500</v>
      </c>
      <c r="AB220">
        <v>0</v>
      </c>
      <c r="AC220">
        <v>0</v>
      </c>
      <c r="AD220" s="7">
        <f>invoices[[#This Row],[Rent]]+invoices[[#This Row],[Services]]+invoices[[#This Row],[GST]]</f>
        <v>14500</v>
      </c>
      <c r="AE220" s="7">
        <f>invoices[[#This Row],[Total]]-invoices[[#This Row],[rent_amount]]</f>
        <v>0</v>
      </c>
      <c r="AF220">
        <v>1782</v>
      </c>
      <c r="AG220">
        <v>930</v>
      </c>
      <c r="AH220">
        <f>invoices[[#This Row],[EB Amount]]-invoices[[#This Row],[electricity_amount]]</f>
        <v>0</v>
      </c>
    </row>
    <row r="221" spans="1:34">
      <c r="A221" t="s">
        <v>5252</v>
      </c>
      <c r="B221" t="s">
        <v>22</v>
      </c>
      <c r="C221" t="s">
        <v>1224</v>
      </c>
      <c r="D221" t="s">
        <v>24</v>
      </c>
      <c r="E221" t="s">
        <v>201</v>
      </c>
      <c r="F221" t="s">
        <v>1225</v>
      </c>
      <c r="G221" t="s">
        <v>5253</v>
      </c>
      <c r="H221" s="1">
        <f>DATE(YEAR(invoices[[#This Row],[due_date]]),MONTH(invoices[[#This Row],[due_date]]),1)</f>
        <v>46054</v>
      </c>
      <c r="I221" s="1">
        <v>46060</v>
      </c>
      <c r="J221">
        <v>15500</v>
      </c>
      <c r="K221">
        <v>465</v>
      </c>
      <c r="L221">
        <v>0</v>
      </c>
      <c r="M221">
        <f>invoices[[#This Row],[rent_amount]]+invoices[[#This Row],[electricity_amount]]+invoices[[#This Row],[other_charges]]</f>
        <v>15965</v>
      </c>
      <c r="N221" t="s">
        <v>28</v>
      </c>
      <c r="O221" t="s">
        <v>295</v>
      </c>
      <c r="P221">
        <v>0</v>
      </c>
      <c r="Q221" t="b">
        <v>0</v>
      </c>
      <c r="R221" t="s">
        <v>296</v>
      </c>
      <c r="S221">
        <v>0</v>
      </c>
      <c r="T221">
        <f>invoices[[#This Row],[total_amount]]</f>
        <v>15965</v>
      </c>
      <c r="U221" t="s">
        <v>1227</v>
      </c>
      <c r="V221" t="str">
        <f>INDEX([1]!Table1[tenantname],MATCH(invoices[[#This Row],[allotment_id]],[1]!Table1[TenantAllotmentID],0))</f>
        <v>Senthil Kumar (B31-C1)</v>
      </c>
      <c r="W221" t="s">
        <v>14388</v>
      </c>
      <c r="X221" t="s">
        <v>14389</v>
      </c>
      <c r="Y221" s="4">
        <v>46054</v>
      </c>
      <c r="Z221" t="s">
        <v>15807</v>
      </c>
      <c r="AA221">
        <v>15500</v>
      </c>
      <c r="AB221">
        <v>0</v>
      </c>
      <c r="AC221">
        <v>0</v>
      </c>
      <c r="AD221" s="7">
        <f>invoices[[#This Row],[Rent]]+invoices[[#This Row],[Services]]+invoices[[#This Row],[GST]]</f>
        <v>15500</v>
      </c>
      <c r="AE221" s="7">
        <f>invoices[[#This Row],[Total]]-invoices[[#This Row],[rent_amount]]</f>
        <v>0</v>
      </c>
      <c r="AF221">
        <v>1858</v>
      </c>
      <c r="AG221">
        <v>465</v>
      </c>
      <c r="AH221">
        <f>invoices[[#This Row],[EB Amount]]-invoices[[#This Row],[electricity_amount]]</f>
        <v>0</v>
      </c>
    </row>
    <row r="222" spans="1:34">
      <c r="A222" t="s">
        <v>5347</v>
      </c>
      <c r="B222" t="s">
        <v>22</v>
      </c>
      <c r="C222" t="s">
        <v>5348</v>
      </c>
      <c r="D222" t="s">
        <v>24</v>
      </c>
      <c r="E222" t="s">
        <v>226</v>
      </c>
      <c r="F222" t="s">
        <v>1238</v>
      </c>
      <c r="G222" t="s">
        <v>5349</v>
      </c>
      <c r="H222" s="1">
        <f>DATE(YEAR(invoices[[#This Row],[due_date]]),MONTH(invoices[[#This Row],[due_date]]),1)</f>
        <v>46054</v>
      </c>
      <c r="I222" s="1">
        <v>46060</v>
      </c>
      <c r="J222">
        <v>19000</v>
      </c>
      <c r="K222">
        <v>1550</v>
      </c>
      <c r="L222">
        <v>0</v>
      </c>
      <c r="M222">
        <f>invoices[[#This Row],[rent_amount]]+invoices[[#This Row],[electricity_amount]]+invoices[[#This Row],[other_charges]]</f>
        <v>20550</v>
      </c>
      <c r="N222" t="s">
        <v>28</v>
      </c>
      <c r="O222" t="s">
        <v>295</v>
      </c>
      <c r="P222">
        <v>0</v>
      </c>
      <c r="Q222" t="b">
        <v>0</v>
      </c>
      <c r="R222" t="s">
        <v>296</v>
      </c>
      <c r="S222">
        <v>0</v>
      </c>
      <c r="T222">
        <f>invoices[[#This Row],[total_amount]]</f>
        <v>20550</v>
      </c>
      <c r="U222" t="s">
        <v>5350</v>
      </c>
      <c r="V222" t="str">
        <f>INDEX([1]!Table1[tenantname],MATCH(invoices[[#This Row],[allotment_id]],[1]!Table1[TenantAllotmentID],0))</f>
        <v>Priyanka  (B12-A1)</v>
      </c>
      <c r="W222" t="s">
        <v>15363</v>
      </c>
      <c r="X222" t="s">
        <v>15364</v>
      </c>
      <c r="Y222" s="4">
        <v>46054</v>
      </c>
      <c r="Z222" t="s">
        <v>15807</v>
      </c>
      <c r="AA222">
        <v>19000</v>
      </c>
      <c r="AB222">
        <v>0</v>
      </c>
      <c r="AC222">
        <v>0</v>
      </c>
      <c r="AD222" s="7">
        <f>invoices[[#This Row],[Rent]]+invoices[[#This Row],[Services]]+invoices[[#This Row],[GST]]</f>
        <v>19000</v>
      </c>
      <c r="AE222" s="7">
        <f>invoices[[#This Row],[Total]]-invoices[[#This Row],[rent_amount]]</f>
        <v>0</v>
      </c>
      <c r="AF222">
        <v>1909</v>
      </c>
      <c r="AG222">
        <v>1550</v>
      </c>
      <c r="AH222">
        <f>invoices[[#This Row],[EB Amount]]-invoices[[#This Row],[electricity_amount]]</f>
        <v>0</v>
      </c>
    </row>
    <row r="223" spans="1:34">
      <c r="A223" t="s">
        <v>5414</v>
      </c>
      <c r="B223" t="s">
        <v>22</v>
      </c>
      <c r="C223" t="s">
        <v>1927</v>
      </c>
      <c r="D223" t="s">
        <v>24</v>
      </c>
      <c r="E223" t="s">
        <v>155</v>
      </c>
      <c r="F223" t="s">
        <v>1928</v>
      </c>
      <c r="G223" t="s">
        <v>5415</v>
      </c>
      <c r="H223" s="1">
        <f>DATE(YEAR(invoices[[#This Row],[due_date]]),MONTH(invoices[[#This Row],[due_date]]),1)</f>
        <v>46054</v>
      </c>
      <c r="I223" s="1">
        <v>46060</v>
      </c>
      <c r="J223">
        <v>15500</v>
      </c>
      <c r="K223">
        <v>1178</v>
      </c>
      <c r="L223">
        <v>0</v>
      </c>
      <c r="M223">
        <f>invoices[[#This Row],[rent_amount]]+invoices[[#This Row],[electricity_amount]]+invoices[[#This Row],[other_charges]]</f>
        <v>16678</v>
      </c>
      <c r="N223" t="s">
        <v>28</v>
      </c>
      <c r="O223" t="s">
        <v>1676</v>
      </c>
      <c r="P223">
        <v>0</v>
      </c>
      <c r="Q223" t="b">
        <v>0</v>
      </c>
      <c r="R223" t="s">
        <v>296</v>
      </c>
      <c r="S223">
        <v>0</v>
      </c>
      <c r="T223">
        <f>invoices[[#This Row],[total_amount]]</f>
        <v>16678</v>
      </c>
      <c r="U223" t="s">
        <v>1930</v>
      </c>
      <c r="V223" t="str">
        <f>INDEX([1]!Table1[tenantname],MATCH(invoices[[#This Row],[allotment_id]],[1]!Table1[TenantAllotmentID],0))</f>
        <v>Parth Agarwal (C44-B1)</v>
      </c>
      <c r="W223" t="s">
        <v>14647</v>
      </c>
      <c r="X223" t="s">
        <v>14648</v>
      </c>
      <c r="Y223" s="4">
        <v>46054</v>
      </c>
      <c r="Z223" t="s">
        <v>15807</v>
      </c>
      <c r="AA223">
        <v>15500</v>
      </c>
      <c r="AB223">
        <v>0</v>
      </c>
      <c r="AC223">
        <v>0</v>
      </c>
      <c r="AD223" s="7">
        <f>invoices[[#This Row],[Rent]]+invoices[[#This Row],[Services]]+invoices[[#This Row],[GST]]</f>
        <v>15500</v>
      </c>
      <c r="AE223" s="7">
        <f>invoices[[#This Row],[Total]]-invoices[[#This Row],[rent_amount]]</f>
        <v>0</v>
      </c>
      <c r="AF223">
        <v>1942</v>
      </c>
      <c r="AG223">
        <v>1178</v>
      </c>
      <c r="AH223">
        <f>invoices[[#This Row],[EB Amount]]-invoices[[#This Row],[electricity_amount]]</f>
        <v>0</v>
      </c>
    </row>
    <row r="224" spans="1:34">
      <c r="A224" t="s">
        <v>5528</v>
      </c>
      <c r="B224" t="s">
        <v>22</v>
      </c>
      <c r="C224" t="s">
        <v>2197</v>
      </c>
      <c r="D224" t="s">
        <v>24</v>
      </c>
      <c r="E224" t="s">
        <v>72</v>
      </c>
      <c r="F224" t="s">
        <v>559</v>
      </c>
      <c r="G224" t="s">
        <v>5529</v>
      </c>
      <c r="H224" s="1">
        <f>DATE(YEAR(invoices[[#This Row],[due_date]]),MONTH(invoices[[#This Row],[due_date]]),1)</f>
        <v>46054</v>
      </c>
      <c r="I224" s="1">
        <v>46060</v>
      </c>
      <c r="J224">
        <v>15500</v>
      </c>
      <c r="K224">
        <v>496</v>
      </c>
      <c r="L224">
        <v>0</v>
      </c>
      <c r="M224">
        <f>invoices[[#This Row],[rent_amount]]+invoices[[#This Row],[electricity_amount]]+invoices[[#This Row],[other_charges]]</f>
        <v>15996</v>
      </c>
      <c r="N224" t="s">
        <v>28</v>
      </c>
      <c r="O224" t="s">
        <v>1075</v>
      </c>
      <c r="P224">
        <v>0</v>
      </c>
      <c r="Q224" t="b">
        <v>0</v>
      </c>
      <c r="R224" t="s">
        <v>296</v>
      </c>
      <c r="S224">
        <v>0</v>
      </c>
      <c r="T224">
        <f>invoices[[#This Row],[total_amount]]</f>
        <v>15996</v>
      </c>
      <c r="U224" t="s">
        <v>2199</v>
      </c>
      <c r="V224" t="str">
        <f>INDEX([1]!Table1[tenantname],MATCH(invoices[[#This Row],[allotment_id]],[1]!Table1[TenantAllotmentID],0))</f>
        <v>Ardra Maria John (C34-B2)</v>
      </c>
      <c r="W224" t="s">
        <v>14738</v>
      </c>
      <c r="X224" t="s">
        <v>14739</v>
      </c>
      <c r="Y224" s="4">
        <v>46054</v>
      </c>
      <c r="Z224" t="s">
        <v>15807</v>
      </c>
      <c r="AA224">
        <v>15500</v>
      </c>
      <c r="AB224">
        <v>0</v>
      </c>
      <c r="AC224">
        <v>0</v>
      </c>
      <c r="AD224" s="7">
        <f>invoices[[#This Row],[Rent]]+invoices[[#This Row],[Services]]+invoices[[#This Row],[GST]]</f>
        <v>15500</v>
      </c>
      <c r="AE224" s="7">
        <f>invoices[[#This Row],[Total]]-invoices[[#This Row],[rent_amount]]</f>
        <v>0</v>
      </c>
      <c r="AF224">
        <v>1993</v>
      </c>
      <c r="AG224">
        <v>496</v>
      </c>
      <c r="AH224">
        <f>invoices[[#This Row],[EB Amount]]-invoices[[#This Row],[electricity_amount]]</f>
        <v>0</v>
      </c>
    </row>
    <row r="225" spans="1:34">
      <c r="A225" s="2" t="s">
        <v>5627</v>
      </c>
      <c r="B225" t="s">
        <v>22</v>
      </c>
      <c r="C225" t="s">
        <v>823</v>
      </c>
      <c r="D225" t="s">
        <v>24</v>
      </c>
      <c r="E225" t="s">
        <v>519</v>
      </c>
      <c r="F225" t="s">
        <v>824</v>
      </c>
      <c r="G225" t="s">
        <v>5628</v>
      </c>
      <c r="H225" s="1">
        <f>DATE(YEAR(invoices[[#This Row],[due_date]]),MONTH(invoices[[#This Row],[due_date]]),1)</f>
        <v>46054</v>
      </c>
      <c r="I225" s="1">
        <v>46060</v>
      </c>
      <c r="J225">
        <v>24500</v>
      </c>
      <c r="K225">
        <v>1798</v>
      </c>
      <c r="L225">
        <v>0</v>
      </c>
      <c r="M225">
        <f>invoices[[#This Row],[rent_amount]]+invoices[[#This Row],[electricity_amount]]+invoices[[#This Row],[other_charges]]</f>
        <v>26298</v>
      </c>
      <c r="N225" t="s">
        <v>28</v>
      </c>
      <c r="O225" t="s">
        <v>1676</v>
      </c>
      <c r="P225">
        <v>0</v>
      </c>
      <c r="Q225" t="b">
        <v>0</v>
      </c>
      <c r="R225" t="s">
        <v>296</v>
      </c>
      <c r="S225">
        <v>0</v>
      </c>
      <c r="T225">
        <f>invoices[[#This Row],[total_amount]]</f>
        <v>26298</v>
      </c>
      <c r="U225" t="s">
        <v>827</v>
      </c>
      <c r="V225" t="str">
        <f>INDEX([1]!Table1[tenantname],MATCH(invoices[[#This Row],[allotment_id]],[1]!Table1[TenantAllotmentID],0))</f>
        <v>Prateek Sharma (C41-D1)</v>
      </c>
      <c r="W225" t="s">
        <v>14245</v>
      </c>
      <c r="X225" t="s">
        <v>14246</v>
      </c>
      <c r="Y225" s="4">
        <v>46054</v>
      </c>
      <c r="Z225" t="s">
        <v>15807</v>
      </c>
      <c r="AA225">
        <v>24500</v>
      </c>
      <c r="AB225">
        <v>0</v>
      </c>
      <c r="AC225">
        <v>0</v>
      </c>
      <c r="AD225" s="7">
        <f>invoices[[#This Row],[Rent]]+invoices[[#This Row],[Services]]+invoices[[#This Row],[GST]]</f>
        <v>24500</v>
      </c>
      <c r="AE225" s="7">
        <f>invoices[[#This Row],[Total]]-invoices[[#This Row],[rent_amount]]</f>
        <v>0</v>
      </c>
      <c r="AF225">
        <v>2041</v>
      </c>
      <c r="AG225">
        <v>1798</v>
      </c>
      <c r="AH225">
        <f>invoices[[#This Row],[EB Amount]]-invoices[[#This Row],[electricity_amount]]</f>
        <v>0</v>
      </c>
    </row>
    <row r="226" spans="1:34">
      <c r="A226" t="s">
        <v>5657</v>
      </c>
      <c r="B226" t="s">
        <v>22</v>
      </c>
      <c r="C226" t="s">
        <v>1146</v>
      </c>
      <c r="D226" t="s">
        <v>24</v>
      </c>
      <c r="E226" t="s">
        <v>195</v>
      </c>
      <c r="F226" t="s">
        <v>650</v>
      </c>
      <c r="G226" t="s">
        <v>5658</v>
      </c>
      <c r="H226" s="1">
        <f>DATE(YEAR(invoices[[#This Row],[due_date]]),MONTH(invoices[[#This Row],[due_date]]),1)</f>
        <v>46054</v>
      </c>
      <c r="I226" s="1">
        <v>46060</v>
      </c>
      <c r="J226">
        <v>15500</v>
      </c>
      <c r="K226">
        <v>0</v>
      </c>
      <c r="L226">
        <v>0</v>
      </c>
      <c r="M226">
        <f>invoices[[#This Row],[rent_amount]]+invoices[[#This Row],[electricity_amount]]+invoices[[#This Row],[other_charges]]</f>
        <v>15500</v>
      </c>
      <c r="N226" t="s">
        <v>28</v>
      </c>
      <c r="O226" t="s">
        <v>776</v>
      </c>
      <c r="P226">
        <v>0</v>
      </c>
      <c r="Q226" t="b">
        <v>0</v>
      </c>
      <c r="R226" t="s">
        <v>296</v>
      </c>
      <c r="S226">
        <v>0</v>
      </c>
      <c r="T226">
        <f>invoices[[#This Row],[total_amount]]</f>
        <v>15500</v>
      </c>
      <c r="U226" t="s">
        <v>1149</v>
      </c>
      <c r="V226" t="str">
        <f>INDEX([1]!Table1[tenantname],MATCH(invoices[[#This Row],[allotment_id]],[1]!Table1[TenantAllotmentID],0))</f>
        <v>Joan Betcy (D41-B2)</v>
      </c>
      <c r="W226" t="s">
        <v>14362</v>
      </c>
      <c r="X226" t="s">
        <v>14363</v>
      </c>
      <c r="Y226" s="4">
        <v>46054</v>
      </c>
      <c r="Z226" t="s">
        <v>15807</v>
      </c>
      <c r="AA226">
        <v>15500</v>
      </c>
      <c r="AB226">
        <v>0</v>
      </c>
      <c r="AC226">
        <v>0</v>
      </c>
      <c r="AD226" s="7">
        <f>invoices[[#This Row],[Rent]]+invoices[[#This Row],[Services]]+invoices[[#This Row],[GST]]</f>
        <v>15500</v>
      </c>
      <c r="AE226" s="7">
        <f>invoices[[#This Row],[Total]]-invoices[[#This Row],[rent_amount]]</f>
        <v>0</v>
      </c>
      <c r="AF226">
        <v>2055</v>
      </c>
      <c r="AG226">
        <v>0</v>
      </c>
      <c r="AH226">
        <f>invoices[[#This Row],[EB Amount]]-invoices[[#This Row],[electricity_amount]]</f>
        <v>0</v>
      </c>
    </row>
    <row r="227" spans="1:34">
      <c r="A227" t="s">
        <v>5764</v>
      </c>
      <c r="B227" t="s">
        <v>22</v>
      </c>
      <c r="C227" t="s">
        <v>1963</v>
      </c>
      <c r="D227" t="s">
        <v>24</v>
      </c>
      <c r="E227" t="s">
        <v>25</v>
      </c>
      <c r="F227" t="s">
        <v>65</v>
      </c>
      <c r="G227" t="s">
        <v>5765</v>
      </c>
      <c r="H227" s="1">
        <f>DATE(YEAR(invoices[[#This Row],[due_date]]),MONTH(invoices[[#This Row],[due_date]]),1)</f>
        <v>46054</v>
      </c>
      <c r="I227" s="1">
        <v>46060</v>
      </c>
      <c r="J227">
        <v>14500</v>
      </c>
      <c r="K227">
        <v>480</v>
      </c>
      <c r="L227">
        <v>0</v>
      </c>
      <c r="M227">
        <f>invoices[[#This Row],[rent_amount]]+invoices[[#This Row],[electricity_amount]]+invoices[[#This Row],[other_charges]]</f>
        <v>14980</v>
      </c>
      <c r="N227" t="s">
        <v>28</v>
      </c>
      <c r="O227" t="s">
        <v>1075</v>
      </c>
      <c r="P227">
        <v>0</v>
      </c>
      <c r="Q227" t="b">
        <v>0</v>
      </c>
      <c r="R227" t="s">
        <v>296</v>
      </c>
      <c r="S227">
        <v>0</v>
      </c>
      <c r="T227">
        <f>invoices[[#This Row],[total_amount]]</f>
        <v>14980</v>
      </c>
      <c r="U227" t="s">
        <v>5766</v>
      </c>
      <c r="V227" t="str">
        <f>INDEX([1]!Table1[tenantname],MATCH(invoices[[#This Row],[allotment_id]],[1]!Table1[TenantAllotmentID],0))</f>
        <v>Akarsh Shrivatsava (A24-C2)</v>
      </c>
      <c r="W227" t="s">
        <v>14661</v>
      </c>
      <c r="X227" t="s">
        <v>15421</v>
      </c>
      <c r="Y227" s="4">
        <v>46054</v>
      </c>
      <c r="Z227" t="s">
        <v>15807</v>
      </c>
      <c r="AA227">
        <v>14500</v>
      </c>
      <c r="AB227">
        <v>0</v>
      </c>
      <c r="AC227">
        <v>0</v>
      </c>
      <c r="AD227" s="7">
        <f>invoices[[#This Row],[Rent]]+invoices[[#This Row],[Services]]+invoices[[#This Row],[GST]]</f>
        <v>14500</v>
      </c>
      <c r="AE227" s="7">
        <f>invoices[[#This Row],[Total]]-invoices[[#This Row],[rent_amount]]</f>
        <v>0</v>
      </c>
      <c r="AF227">
        <v>2106</v>
      </c>
      <c r="AG227">
        <v>480</v>
      </c>
      <c r="AH227">
        <f>invoices[[#This Row],[EB Amount]]-invoices[[#This Row],[electricity_amount]]</f>
        <v>0</v>
      </c>
    </row>
    <row r="228" spans="1:34">
      <c r="A228" t="s">
        <v>5802</v>
      </c>
      <c r="B228" t="s">
        <v>22</v>
      </c>
      <c r="C228" t="s">
        <v>1571</v>
      </c>
      <c r="D228" t="s">
        <v>24</v>
      </c>
      <c r="E228" t="s">
        <v>104</v>
      </c>
      <c r="F228" t="s">
        <v>1572</v>
      </c>
      <c r="G228" t="s">
        <v>5803</v>
      </c>
      <c r="H228" s="1">
        <f>DATE(YEAR(invoices[[#This Row],[due_date]]),MONTH(invoices[[#This Row],[due_date]]),1)</f>
        <v>46054</v>
      </c>
      <c r="I228" s="1">
        <v>46060</v>
      </c>
      <c r="J228">
        <v>15500</v>
      </c>
      <c r="K228">
        <v>434</v>
      </c>
      <c r="L228">
        <v>0</v>
      </c>
      <c r="M228">
        <f>invoices[[#This Row],[rent_amount]]+invoices[[#This Row],[electricity_amount]]+invoices[[#This Row],[other_charges]]</f>
        <v>15934</v>
      </c>
      <c r="N228" t="s">
        <v>28</v>
      </c>
      <c r="O228" t="s">
        <v>1676</v>
      </c>
      <c r="P228">
        <v>0</v>
      </c>
      <c r="Q228" t="b">
        <v>0</v>
      </c>
      <c r="R228" t="s">
        <v>296</v>
      </c>
      <c r="S228">
        <v>0</v>
      </c>
      <c r="T228">
        <f>invoices[[#This Row],[total_amount]]</f>
        <v>15934</v>
      </c>
      <c r="U228" t="s">
        <v>1574</v>
      </c>
      <c r="V228" t="str">
        <f>INDEX([1]!Table1[tenantname],MATCH(invoices[[#This Row],[allotment_id]],[1]!Table1[TenantAllotmentID],0))</f>
        <v>Ravi S (B14-B2)</v>
      </c>
      <c r="W228" t="s">
        <v>14522</v>
      </c>
      <c r="X228" t="s">
        <v>14523</v>
      </c>
      <c r="Y228" s="4">
        <v>46054</v>
      </c>
      <c r="Z228" t="s">
        <v>15807</v>
      </c>
      <c r="AA228">
        <v>15500</v>
      </c>
      <c r="AB228">
        <v>0</v>
      </c>
      <c r="AC228">
        <v>0</v>
      </c>
      <c r="AD228" s="7">
        <f>invoices[[#This Row],[Rent]]+invoices[[#This Row],[Services]]+invoices[[#This Row],[GST]]</f>
        <v>15500</v>
      </c>
      <c r="AE228" s="7">
        <f>invoices[[#This Row],[Total]]-invoices[[#This Row],[rent_amount]]</f>
        <v>0</v>
      </c>
      <c r="AF228">
        <v>2125</v>
      </c>
      <c r="AG228">
        <v>434</v>
      </c>
      <c r="AH228">
        <f>invoices[[#This Row],[EB Amount]]-invoices[[#This Row],[electricity_amount]]</f>
        <v>0</v>
      </c>
    </row>
    <row r="229" spans="1:34">
      <c r="A229" t="s">
        <v>5842</v>
      </c>
      <c r="B229" t="s">
        <v>22</v>
      </c>
      <c r="C229" t="s">
        <v>3988</v>
      </c>
      <c r="D229" t="s">
        <v>24</v>
      </c>
      <c r="E229" t="s">
        <v>201</v>
      </c>
      <c r="F229" t="s">
        <v>202</v>
      </c>
      <c r="G229" t="s">
        <v>5843</v>
      </c>
      <c r="H229" s="1">
        <f>DATE(YEAR(invoices[[#This Row],[due_date]]),MONTH(invoices[[#This Row],[due_date]]),1)</f>
        <v>46054</v>
      </c>
      <c r="I229" s="1">
        <v>46060</v>
      </c>
      <c r="J229">
        <v>15500</v>
      </c>
      <c r="K229">
        <v>375</v>
      </c>
      <c r="L229">
        <v>0</v>
      </c>
      <c r="M229">
        <f>invoices[[#This Row],[rent_amount]]+invoices[[#This Row],[electricity_amount]]+invoices[[#This Row],[other_charges]]</f>
        <v>15875</v>
      </c>
      <c r="N229" t="s">
        <v>28</v>
      </c>
      <c r="O229" t="s">
        <v>1676</v>
      </c>
      <c r="P229">
        <v>0</v>
      </c>
      <c r="Q229" t="b">
        <v>0</v>
      </c>
      <c r="R229" t="s">
        <v>296</v>
      </c>
      <c r="S229">
        <v>0</v>
      </c>
      <c r="T229">
        <f>invoices[[#This Row],[total_amount]]</f>
        <v>15875</v>
      </c>
      <c r="U229" t="s">
        <v>3990</v>
      </c>
      <c r="V229" t="str">
        <f>INDEX([1]!Table1[tenantname],MATCH(invoices[[#This Row],[allotment_id]],[1]!Table1[TenantAllotmentID],0))</f>
        <v>Priyesh Govind (B31-C2)</v>
      </c>
      <c r="W229" t="s">
        <v>15163</v>
      </c>
      <c r="X229" t="s">
        <v>15164</v>
      </c>
      <c r="Y229" s="4">
        <v>46054</v>
      </c>
      <c r="Z229" t="s">
        <v>15807</v>
      </c>
      <c r="AA229">
        <v>15500</v>
      </c>
      <c r="AB229">
        <v>0</v>
      </c>
      <c r="AC229">
        <v>0</v>
      </c>
      <c r="AD229" s="7">
        <f>invoices[[#This Row],[Rent]]+invoices[[#This Row],[Services]]+invoices[[#This Row],[GST]]</f>
        <v>15500</v>
      </c>
      <c r="AE229" s="7">
        <f>invoices[[#This Row],[Total]]-invoices[[#This Row],[rent_amount]]</f>
        <v>0</v>
      </c>
      <c r="AF229">
        <v>2147</v>
      </c>
      <c r="AG229">
        <v>375</v>
      </c>
      <c r="AH229">
        <f>invoices[[#This Row],[EB Amount]]-invoices[[#This Row],[electricity_amount]]</f>
        <v>0</v>
      </c>
    </row>
    <row r="230" spans="1:34">
      <c r="A230" t="s">
        <v>5857</v>
      </c>
      <c r="B230" t="s">
        <v>22</v>
      </c>
      <c r="C230" t="s">
        <v>3418</v>
      </c>
      <c r="D230" t="s">
        <v>24</v>
      </c>
      <c r="E230" t="s">
        <v>195</v>
      </c>
      <c r="F230" t="s">
        <v>196</v>
      </c>
      <c r="G230" t="s">
        <v>5858</v>
      </c>
      <c r="H230" s="1">
        <f>DATE(YEAR(invoices[[#This Row],[due_date]]),MONTH(invoices[[#This Row],[due_date]]),1)</f>
        <v>46054</v>
      </c>
      <c r="I230" s="1">
        <v>46060</v>
      </c>
      <c r="J230">
        <v>15500</v>
      </c>
      <c r="K230">
        <v>589</v>
      </c>
      <c r="L230">
        <v>0</v>
      </c>
      <c r="M230">
        <f>invoices[[#This Row],[rent_amount]]+invoices[[#This Row],[electricity_amount]]+invoices[[#This Row],[other_charges]]</f>
        <v>16089</v>
      </c>
      <c r="N230" t="s">
        <v>28</v>
      </c>
      <c r="O230" t="s">
        <v>1676</v>
      </c>
      <c r="P230">
        <v>0</v>
      </c>
      <c r="Q230" t="b">
        <v>0</v>
      </c>
      <c r="R230" t="s">
        <v>296</v>
      </c>
      <c r="S230">
        <v>0</v>
      </c>
      <c r="T230">
        <f>invoices[[#This Row],[total_amount]]</f>
        <v>16089</v>
      </c>
      <c r="U230" t="s">
        <v>3420</v>
      </c>
      <c r="V230" t="str">
        <f>INDEX([1]!Table1[tenantname],MATCH(invoices[[#This Row],[allotment_id]],[1]!Table1[TenantAllotmentID],0))</f>
        <v>Sai Priya  (D41-B1)</v>
      </c>
      <c r="W230" t="s">
        <v>15049</v>
      </c>
      <c r="X230" t="s">
        <v>15050</v>
      </c>
      <c r="Y230" s="4">
        <v>46054</v>
      </c>
      <c r="Z230" t="s">
        <v>15807</v>
      </c>
      <c r="AA230">
        <v>15500</v>
      </c>
      <c r="AB230">
        <v>0</v>
      </c>
      <c r="AC230">
        <v>0</v>
      </c>
      <c r="AD230" s="7">
        <f>invoices[[#This Row],[Rent]]+invoices[[#This Row],[Services]]+invoices[[#This Row],[GST]]</f>
        <v>15500</v>
      </c>
      <c r="AE230" s="7">
        <f>invoices[[#This Row],[Total]]-invoices[[#This Row],[rent_amount]]</f>
        <v>0</v>
      </c>
      <c r="AF230">
        <v>2154</v>
      </c>
      <c r="AG230">
        <v>589</v>
      </c>
      <c r="AH230">
        <f>invoices[[#This Row],[EB Amount]]-invoices[[#This Row],[electricity_amount]]</f>
        <v>0</v>
      </c>
    </row>
    <row r="231" spans="1:34">
      <c r="A231" t="s">
        <v>5869</v>
      </c>
      <c r="B231" t="s">
        <v>22</v>
      </c>
      <c r="C231" t="s">
        <v>1161</v>
      </c>
      <c r="D231" t="s">
        <v>24</v>
      </c>
      <c r="E231" t="s">
        <v>140</v>
      </c>
      <c r="F231" t="s">
        <v>675</v>
      </c>
      <c r="G231" t="s">
        <v>5870</v>
      </c>
      <c r="H231" s="1">
        <f>DATE(YEAR(invoices[[#This Row],[due_date]]),MONTH(invoices[[#This Row],[due_date]]),1)</f>
        <v>46054</v>
      </c>
      <c r="I231" s="1">
        <v>46060</v>
      </c>
      <c r="J231">
        <v>14500</v>
      </c>
      <c r="K231">
        <v>868</v>
      </c>
      <c r="L231">
        <v>0</v>
      </c>
      <c r="M231">
        <f>invoices[[#This Row],[rent_amount]]+invoices[[#This Row],[electricity_amount]]+invoices[[#This Row],[other_charges]]</f>
        <v>15368</v>
      </c>
      <c r="N231" t="s">
        <v>28</v>
      </c>
      <c r="O231" t="s">
        <v>776</v>
      </c>
      <c r="P231">
        <v>0</v>
      </c>
      <c r="Q231" t="b">
        <v>0</v>
      </c>
      <c r="R231" t="s">
        <v>296</v>
      </c>
      <c r="S231">
        <v>0</v>
      </c>
      <c r="T231">
        <f>invoices[[#This Row],[total_amount]]</f>
        <v>15368</v>
      </c>
      <c r="U231" t="s">
        <v>1163</v>
      </c>
      <c r="V231" t="str">
        <f>INDEX([1]!Table1[tenantname],MATCH(invoices[[#This Row],[allotment_id]],[1]!Table1[TenantAllotmentID],0))</f>
        <v>Harish G (A41-C1)</v>
      </c>
      <c r="W231" t="s">
        <v>14365</v>
      </c>
      <c r="X231" t="s">
        <v>14366</v>
      </c>
      <c r="Y231" s="4">
        <v>46054</v>
      </c>
      <c r="Z231" t="s">
        <v>15807</v>
      </c>
      <c r="AA231">
        <v>14500</v>
      </c>
      <c r="AB231">
        <v>0</v>
      </c>
      <c r="AC231">
        <v>0</v>
      </c>
      <c r="AD231" s="7">
        <f>invoices[[#This Row],[Rent]]+invoices[[#This Row],[Services]]+invoices[[#This Row],[GST]]</f>
        <v>14500</v>
      </c>
      <c r="AE231" s="7">
        <f>invoices[[#This Row],[Total]]-invoices[[#This Row],[rent_amount]]</f>
        <v>0</v>
      </c>
      <c r="AF231">
        <v>2160</v>
      </c>
      <c r="AG231">
        <v>868</v>
      </c>
      <c r="AH231">
        <f>invoices[[#This Row],[EB Amount]]-invoices[[#This Row],[electricity_amount]]</f>
        <v>0</v>
      </c>
    </row>
    <row r="232" spans="1:34">
      <c r="A232" t="s">
        <v>5873</v>
      </c>
      <c r="B232" t="s">
        <v>22</v>
      </c>
      <c r="C232" t="s">
        <v>1375</v>
      </c>
      <c r="D232" t="s">
        <v>24</v>
      </c>
      <c r="E232" t="s">
        <v>226</v>
      </c>
      <c r="F232" t="s">
        <v>227</v>
      </c>
      <c r="G232" t="s">
        <v>5874</v>
      </c>
      <c r="H232" s="1">
        <f>DATE(YEAR(invoices[[#This Row],[due_date]]),MONTH(invoices[[#This Row],[due_date]]),1)</f>
        <v>46054</v>
      </c>
      <c r="I232" s="1">
        <v>46060</v>
      </c>
      <c r="J232">
        <v>15500</v>
      </c>
      <c r="K232">
        <v>1550</v>
      </c>
      <c r="L232">
        <v>0</v>
      </c>
      <c r="M232">
        <f>invoices[[#This Row],[rent_amount]]+invoices[[#This Row],[electricity_amount]]+invoices[[#This Row],[other_charges]]</f>
        <v>17050</v>
      </c>
      <c r="N232" t="s">
        <v>28</v>
      </c>
      <c r="O232" t="s">
        <v>1676</v>
      </c>
      <c r="P232">
        <v>0</v>
      </c>
      <c r="Q232" t="b">
        <v>0</v>
      </c>
      <c r="R232" t="s">
        <v>296</v>
      </c>
      <c r="S232">
        <v>0</v>
      </c>
      <c r="T232">
        <f>invoices[[#This Row],[total_amount]]</f>
        <v>17050</v>
      </c>
      <c r="U232" t="s">
        <v>1377</v>
      </c>
      <c r="V232" t="str">
        <f>INDEX([1]!Table1[tenantname],MATCH(invoices[[#This Row],[allotment_id]],[1]!Table1[TenantAllotmentID],0))</f>
        <v>Priyadarshini C (B12-B2)</v>
      </c>
      <c r="W232" t="s">
        <v>14448</v>
      </c>
      <c r="X232" t="s">
        <v>14449</v>
      </c>
      <c r="Y232" s="4">
        <v>46054</v>
      </c>
      <c r="Z232" t="s">
        <v>15807</v>
      </c>
      <c r="AA232">
        <v>15500</v>
      </c>
      <c r="AB232">
        <v>0</v>
      </c>
      <c r="AC232">
        <v>0</v>
      </c>
      <c r="AD232" s="7">
        <f>invoices[[#This Row],[Rent]]+invoices[[#This Row],[Services]]+invoices[[#This Row],[GST]]</f>
        <v>15500</v>
      </c>
      <c r="AE232" s="7">
        <f>invoices[[#This Row],[Total]]-invoices[[#This Row],[rent_amount]]</f>
        <v>0</v>
      </c>
      <c r="AF232">
        <v>2162</v>
      </c>
      <c r="AG232">
        <v>1550</v>
      </c>
      <c r="AH232">
        <f>invoices[[#This Row],[EB Amount]]-invoices[[#This Row],[electricity_amount]]</f>
        <v>0</v>
      </c>
    </row>
    <row r="233" spans="1:34">
      <c r="A233" t="s">
        <v>5964</v>
      </c>
      <c r="B233" t="s">
        <v>22</v>
      </c>
      <c r="C233" t="s">
        <v>180</v>
      </c>
      <c r="D233" t="s">
        <v>24</v>
      </c>
      <c r="E233" t="s">
        <v>181</v>
      </c>
      <c r="F233" t="s">
        <v>182</v>
      </c>
      <c r="G233" t="s">
        <v>5965</v>
      </c>
      <c r="H233" s="1">
        <f>DATE(YEAR(invoices[[#This Row],[due_date]]),MONTH(invoices[[#This Row],[due_date]]),1)</f>
        <v>46054</v>
      </c>
      <c r="I233" s="1">
        <v>46060</v>
      </c>
      <c r="J233">
        <v>13500</v>
      </c>
      <c r="K233">
        <v>930</v>
      </c>
      <c r="L233">
        <v>0</v>
      </c>
      <c r="M233">
        <f>invoices[[#This Row],[rent_amount]]+invoices[[#This Row],[electricity_amount]]+invoices[[#This Row],[other_charges]]</f>
        <v>14430</v>
      </c>
      <c r="N233" t="s">
        <v>28</v>
      </c>
      <c r="O233" t="s">
        <v>1075</v>
      </c>
      <c r="P233">
        <v>0</v>
      </c>
      <c r="Q233" t="b">
        <v>0</v>
      </c>
      <c r="R233" t="s">
        <v>296</v>
      </c>
      <c r="S233">
        <v>0</v>
      </c>
      <c r="T233">
        <f>invoices[[#This Row],[total_amount]]</f>
        <v>14430</v>
      </c>
      <c r="U233" t="s">
        <v>185</v>
      </c>
      <c r="V233" t="str">
        <f>INDEX([1]!Table1[tenantname],MATCH(invoices[[#This Row],[allotment_id]],[1]!Table1[TenantAllotmentID],0))</f>
        <v>Akshayaa  (B24-B3)</v>
      </c>
      <c r="W233" t="s">
        <v>14026</v>
      </c>
      <c r="X233" t="s">
        <v>14027</v>
      </c>
      <c r="Y233" s="4">
        <v>46054</v>
      </c>
      <c r="Z233" t="s">
        <v>15807</v>
      </c>
      <c r="AA233">
        <v>13500</v>
      </c>
      <c r="AB233">
        <v>0</v>
      </c>
      <c r="AC233">
        <v>0</v>
      </c>
      <c r="AD233" s="7">
        <f>invoices[[#This Row],[Rent]]+invoices[[#This Row],[Services]]+invoices[[#This Row],[GST]]</f>
        <v>13500</v>
      </c>
      <c r="AE233" s="7">
        <f>invoices[[#This Row],[Total]]-invoices[[#This Row],[rent_amount]]</f>
        <v>0</v>
      </c>
      <c r="AF233">
        <v>2207</v>
      </c>
      <c r="AG233">
        <v>930</v>
      </c>
      <c r="AH233">
        <f>invoices[[#This Row],[EB Amount]]-invoices[[#This Row],[electricity_amount]]</f>
        <v>0</v>
      </c>
    </row>
    <row r="234" spans="1:34">
      <c r="A234" t="s">
        <v>6210</v>
      </c>
      <c r="B234" t="s">
        <v>22</v>
      </c>
      <c r="C234" t="s">
        <v>1274</v>
      </c>
      <c r="D234" t="s">
        <v>24</v>
      </c>
      <c r="E234" t="s">
        <v>195</v>
      </c>
      <c r="F234" t="s">
        <v>1753</v>
      </c>
      <c r="G234" t="s">
        <v>6211</v>
      </c>
      <c r="H234" s="1">
        <f>DATE(YEAR(invoices[[#This Row],[due_date]]),MONTH(invoices[[#This Row],[due_date]]),1)</f>
        <v>46054</v>
      </c>
      <c r="I234" s="1">
        <v>46060</v>
      </c>
      <c r="J234">
        <v>18200</v>
      </c>
      <c r="K234">
        <v>589</v>
      </c>
      <c r="L234">
        <v>0</v>
      </c>
      <c r="M234">
        <f>invoices[[#This Row],[rent_amount]]+invoices[[#This Row],[electricity_amount]]+invoices[[#This Row],[other_charges]]</f>
        <v>18789</v>
      </c>
      <c r="N234" t="s">
        <v>28</v>
      </c>
      <c r="O234" t="s">
        <v>776</v>
      </c>
      <c r="P234">
        <v>0</v>
      </c>
      <c r="Q234" t="b">
        <v>0</v>
      </c>
      <c r="R234" t="s">
        <v>296</v>
      </c>
      <c r="S234">
        <v>0</v>
      </c>
      <c r="T234">
        <f>invoices[[#This Row],[total_amount]]</f>
        <v>18789</v>
      </c>
      <c r="U234" t="s">
        <v>1755</v>
      </c>
      <c r="V234" t="str">
        <f>INDEX([1]!Table1[tenantname],MATCH(invoices[[#This Row],[allotment_id]],[1]!Table1[TenantAllotmentID],0))</f>
        <v>Sreyashi Chowdhury (D41-A1)</v>
      </c>
      <c r="W234" t="s">
        <v>14409</v>
      </c>
      <c r="X234" t="s">
        <v>14584</v>
      </c>
      <c r="Y234" s="4">
        <v>46054</v>
      </c>
      <c r="Z234" t="s">
        <v>15807</v>
      </c>
      <c r="AA234">
        <v>18200</v>
      </c>
      <c r="AB234">
        <v>0</v>
      </c>
      <c r="AC234">
        <v>0</v>
      </c>
      <c r="AD234" s="7">
        <f>invoices[[#This Row],[Rent]]+invoices[[#This Row],[Services]]+invoices[[#This Row],[GST]]</f>
        <v>18200</v>
      </c>
      <c r="AE234" s="7">
        <f>invoices[[#This Row],[Total]]-invoices[[#This Row],[rent_amount]]</f>
        <v>0</v>
      </c>
      <c r="AF234">
        <v>2325</v>
      </c>
      <c r="AG234">
        <v>589</v>
      </c>
      <c r="AH234">
        <f>invoices[[#This Row],[EB Amount]]-invoices[[#This Row],[electricity_amount]]</f>
        <v>0</v>
      </c>
    </row>
    <row r="235" spans="1:34">
      <c r="A235" t="s">
        <v>6238</v>
      </c>
      <c r="B235" t="s">
        <v>22</v>
      </c>
      <c r="C235" t="s">
        <v>1874</v>
      </c>
      <c r="D235" t="s">
        <v>24</v>
      </c>
      <c r="E235" t="s">
        <v>275</v>
      </c>
      <c r="F235" t="s">
        <v>1397</v>
      </c>
      <c r="G235" t="s">
        <v>6239</v>
      </c>
      <c r="H235" s="1">
        <f>DATE(YEAR(invoices[[#This Row],[due_date]]),MONTH(invoices[[#This Row],[due_date]]),1)</f>
        <v>46054</v>
      </c>
      <c r="I235" s="1">
        <v>46060</v>
      </c>
      <c r="J235">
        <v>14946</v>
      </c>
      <c r="K235">
        <v>1612</v>
      </c>
      <c r="L235">
        <v>2250</v>
      </c>
      <c r="M235">
        <f>invoices[[#This Row],[rent_amount]]+invoices[[#This Row],[electricity_amount]]+invoices[[#This Row],[other_charges]]</f>
        <v>18808</v>
      </c>
      <c r="N235" t="s">
        <v>28</v>
      </c>
      <c r="O235" t="s">
        <v>1676</v>
      </c>
      <c r="P235">
        <v>0</v>
      </c>
      <c r="Q235" t="b">
        <v>0</v>
      </c>
      <c r="R235" t="s">
        <v>296</v>
      </c>
      <c r="S235">
        <v>0</v>
      </c>
      <c r="T235">
        <f>invoices[[#This Row],[total_amount]]</f>
        <v>18808</v>
      </c>
      <c r="U235" t="s">
        <v>1876</v>
      </c>
      <c r="V235" t="str">
        <f>INDEX([1]!Table1[tenantname],MATCH(invoices[[#This Row],[allotment_id]],[1]!Table1[TenantAllotmentID],0))</f>
        <v>Pallavi Reddy Gaddam (B44-B1)</v>
      </c>
      <c r="W235" t="s">
        <v>14625</v>
      </c>
      <c r="X235" t="s">
        <v>14626</v>
      </c>
      <c r="Y235" s="4">
        <v>46054</v>
      </c>
      <c r="Z235" t="s">
        <v>15807</v>
      </c>
      <c r="AA235">
        <v>14946</v>
      </c>
      <c r="AB235">
        <v>0</v>
      </c>
      <c r="AC235">
        <v>0</v>
      </c>
      <c r="AD235" s="7">
        <f>invoices[[#This Row],[Rent]]+invoices[[#This Row],[Services]]+invoices[[#This Row],[GST]]</f>
        <v>14946</v>
      </c>
      <c r="AE235" s="7">
        <f>invoices[[#This Row],[Total]]-invoices[[#This Row],[rent_amount]]</f>
        <v>0</v>
      </c>
      <c r="AF235">
        <v>2339</v>
      </c>
      <c r="AG235">
        <v>1612</v>
      </c>
      <c r="AH235">
        <f>invoices[[#This Row],[EB Amount]]-invoices[[#This Row],[electricity_amount]]</f>
        <v>0</v>
      </c>
    </row>
    <row r="236" spans="1:34">
      <c r="A236" t="s">
        <v>6369</v>
      </c>
      <c r="B236" t="s">
        <v>22</v>
      </c>
      <c r="C236" t="s">
        <v>1020</v>
      </c>
      <c r="D236" t="s">
        <v>24</v>
      </c>
      <c r="E236" t="s">
        <v>329</v>
      </c>
      <c r="F236" t="s">
        <v>1021</v>
      </c>
      <c r="G236" t="s">
        <v>6370</v>
      </c>
      <c r="H236" s="1">
        <f>DATE(YEAR(invoices[[#This Row],[due_date]]),MONTH(invoices[[#This Row],[due_date]]),1)</f>
        <v>46054</v>
      </c>
      <c r="I236" s="1">
        <v>46060</v>
      </c>
      <c r="J236">
        <v>15500</v>
      </c>
      <c r="K236">
        <v>1519</v>
      </c>
      <c r="L236">
        <v>0</v>
      </c>
      <c r="M236">
        <f>invoices[[#This Row],[rent_amount]]+invoices[[#This Row],[electricity_amount]]+invoices[[#This Row],[other_charges]]</f>
        <v>17019</v>
      </c>
      <c r="N236" t="s">
        <v>28</v>
      </c>
      <c r="O236" t="s">
        <v>295</v>
      </c>
      <c r="P236">
        <v>0</v>
      </c>
      <c r="Q236" t="b">
        <v>0</v>
      </c>
      <c r="R236" t="s">
        <v>296</v>
      </c>
      <c r="S236">
        <v>0</v>
      </c>
      <c r="T236">
        <f>invoices[[#This Row],[total_amount]]</f>
        <v>17019</v>
      </c>
      <c r="U236" t="s">
        <v>1024</v>
      </c>
      <c r="V236" t="str">
        <f>INDEX([1]!Table1[tenantname],MATCH(invoices[[#This Row],[allotment_id]],[1]!Table1[TenantAllotmentID],0))</f>
        <v>Sruthi Naya P (C43-B2)</v>
      </c>
      <c r="W236" t="s">
        <v>14318</v>
      </c>
      <c r="X236" t="s">
        <v>14318</v>
      </c>
      <c r="Y236" s="4">
        <v>46054</v>
      </c>
      <c r="Z236" t="s">
        <v>15807</v>
      </c>
      <c r="AA236">
        <v>15500</v>
      </c>
      <c r="AB236">
        <v>0</v>
      </c>
      <c r="AC236">
        <v>0</v>
      </c>
      <c r="AD236" s="7">
        <f>invoices[[#This Row],[Rent]]+invoices[[#This Row],[Services]]+invoices[[#This Row],[GST]]</f>
        <v>15500</v>
      </c>
      <c r="AE236" s="7">
        <f>invoices[[#This Row],[Total]]-invoices[[#This Row],[rent_amount]]</f>
        <v>0</v>
      </c>
      <c r="AF236">
        <v>2415</v>
      </c>
      <c r="AG236">
        <v>1519</v>
      </c>
      <c r="AH236">
        <f>invoices[[#This Row],[EB Amount]]-invoices[[#This Row],[electricity_amount]]</f>
        <v>0</v>
      </c>
    </row>
    <row r="237" spans="1:34">
      <c r="A237" t="s">
        <v>6456</v>
      </c>
      <c r="B237" t="s">
        <v>22</v>
      </c>
      <c r="C237" t="s">
        <v>4385</v>
      </c>
      <c r="D237" t="s">
        <v>24</v>
      </c>
      <c r="E237" t="s">
        <v>519</v>
      </c>
      <c r="F237" t="s">
        <v>527</v>
      </c>
      <c r="G237" t="s">
        <v>6457</v>
      </c>
      <c r="H237" s="1">
        <f>DATE(YEAR(invoices[[#This Row],[due_date]]),MONTH(invoices[[#This Row],[due_date]]),1)</f>
        <v>46054</v>
      </c>
      <c r="I237" s="1">
        <v>46060</v>
      </c>
      <c r="J237">
        <v>518</v>
      </c>
      <c r="K237">
        <v>0</v>
      </c>
      <c r="L237">
        <v>0</v>
      </c>
      <c r="M237">
        <f>invoices[[#This Row],[rent_amount]]+invoices[[#This Row],[electricity_amount]]+invoices[[#This Row],[other_charges]]</f>
        <v>518</v>
      </c>
      <c r="N237" t="s">
        <v>28</v>
      </c>
      <c r="O237" t="s">
        <v>1676</v>
      </c>
      <c r="P237">
        <v>0</v>
      </c>
      <c r="Q237" t="b">
        <v>0</v>
      </c>
      <c r="R237" t="s">
        <v>296</v>
      </c>
      <c r="S237">
        <v>0</v>
      </c>
      <c r="T237">
        <f>invoices[[#This Row],[total_amount]]</f>
        <v>518</v>
      </c>
      <c r="U237" t="s">
        <v>4387</v>
      </c>
      <c r="V237" t="str">
        <f>INDEX([1]!Table1[tenantname],MATCH(invoices[[#This Row],[allotment_id]],[1]!Table1[TenantAllotmentID],0))</f>
        <v>Mohammad Shozab (C41-C2)</v>
      </c>
      <c r="W237" t="s">
        <v>15225</v>
      </c>
      <c r="X237" t="s">
        <v>15226</v>
      </c>
      <c r="Y237" s="4">
        <v>46054</v>
      </c>
      <c r="Z237" t="s">
        <v>15807</v>
      </c>
      <c r="AA237">
        <v>518</v>
      </c>
      <c r="AB237">
        <v>0</v>
      </c>
      <c r="AC237">
        <v>0</v>
      </c>
      <c r="AD237" s="7">
        <f>invoices[[#This Row],[Rent]]+invoices[[#This Row],[Services]]+invoices[[#This Row],[GST]]</f>
        <v>518</v>
      </c>
      <c r="AE237" s="7">
        <f>invoices[[#This Row],[Total]]-invoices[[#This Row],[rent_amount]]</f>
        <v>0</v>
      </c>
      <c r="AF237">
        <v>2458</v>
      </c>
      <c r="AG237">
        <v>0</v>
      </c>
      <c r="AH237">
        <f>invoices[[#This Row],[EB Amount]]-invoices[[#This Row],[electricity_amount]]</f>
        <v>0</v>
      </c>
    </row>
    <row r="238" spans="1:34">
      <c r="A238" t="s">
        <v>6520</v>
      </c>
      <c r="B238" t="s">
        <v>22</v>
      </c>
      <c r="C238" t="s">
        <v>4451</v>
      </c>
      <c r="D238" t="s">
        <v>24</v>
      </c>
      <c r="E238" t="s">
        <v>181</v>
      </c>
      <c r="F238" t="s">
        <v>758</v>
      </c>
      <c r="G238" t="s">
        <v>6521</v>
      </c>
      <c r="H238" s="1">
        <f>DATE(YEAR(invoices[[#This Row],[due_date]]),MONTH(invoices[[#This Row],[due_date]]),1)</f>
        <v>46054</v>
      </c>
      <c r="I238" s="1">
        <v>46060</v>
      </c>
      <c r="J238">
        <v>14500</v>
      </c>
      <c r="K238">
        <v>630</v>
      </c>
      <c r="L238">
        <v>0</v>
      </c>
      <c r="M238">
        <f>invoices[[#This Row],[rent_amount]]+invoices[[#This Row],[electricity_amount]]+invoices[[#This Row],[other_charges]]</f>
        <v>15130</v>
      </c>
      <c r="N238" t="s">
        <v>28</v>
      </c>
      <c r="O238" t="s">
        <v>295</v>
      </c>
      <c r="P238">
        <v>0</v>
      </c>
      <c r="Q238" t="b">
        <v>0</v>
      </c>
      <c r="R238" t="s">
        <v>296</v>
      </c>
      <c r="S238">
        <v>0</v>
      </c>
      <c r="T238">
        <f>invoices[[#This Row],[total_amount]]</f>
        <v>15130</v>
      </c>
      <c r="U238" t="s">
        <v>4453</v>
      </c>
      <c r="V238" t="str">
        <f>INDEX([1]!Table1[tenantname],MATCH(invoices[[#This Row],[allotment_id]],[1]!Table1[TenantAllotmentID],0))</f>
        <v>Taranpreet  kaur (B24-C2)</v>
      </c>
      <c r="W238" t="s">
        <v>15237</v>
      </c>
      <c r="X238" t="s">
        <v>15238</v>
      </c>
      <c r="Y238" s="4">
        <v>46054</v>
      </c>
      <c r="Z238" t="s">
        <v>15807</v>
      </c>
      <c r="AA238">
        <v>14500</v>
      </c>
      <c r="AB238">
        <v>0</v>
      </c>
      <c r="AC238">
        <v>0</v>
      </c>
      <c r="AD238" s="7">
        <f>invoices[[#This Row],[Rent]]+invoices[[#This Row],[Services]]+invoices[[#This Row],[GST]]</f>
        <v>14500</v>
      </c>
      <c r="AE238" s="7">
        <f>invoices[[#This Row],[Total]]-invoices[[#This Row],[rent_amount]]</f>
        <v>0</v>
      </c>
      <c r="AF238">
        <v>2493</v>
      </c>
      <c r="AG238">
        <v>630</v>
      </c>
      <c r="AH238">
        <f>invoices[[#This Row],[EB Amount]]-invoices[[#This Row],[electricity_amount]]</f>
        <v>0</v>
      </c>
    </row>
    <row r="239" spans="1:34">
      <c r="A239" t="s">
        <v>6534</v>
      </c>
      <c r="B239" t="s">
        <v>22</v>
      </c>
      <c r="C239" t="s">
        <v>166</v>
      </c>
      <c r="D239" t="s">
        <v>24</v>
      </c>
      <c r="E239" t="s">
        <v>167</v>
      </c>
      <c r="F239" t="s">
        <v>168</v>
      </c>
      <c r="G239" t="s">
        <v>6535</v>
      </c>
      <c r="H239" s="1">
        <f>DATE(YEAR(invoices[[#This Row],[due_date]]),MONTH(invoices[[#This Row],[due_date]]),1)</f>
        <v>46054</v>
      </c>
      <c r="I239" s="1">
        <v>46060</v>
      </c>
      <c r="J239">
        <v>14500</v>
      </c>
      <c r="K239">
        <v>564</v>
      </c>
      <c r="L239">
        <v>0</v>
      </c>
      <c r="M239">
        <f>invoices[[#This Row],[rent_amount]]+invoices[[#This Row],[electricity_amount]]+invoices[[#This Row],[other_charges]]</f>
        <v>15064</v>
      </c>
      <c r="N239" t="s">
        <v>28</v>
      </c>
      <c r="O239" t="s">
        <v>295</v>
      </c>
      <c r="P239">
        <v>0</v>
      </c>
      <c r="Q239" t="b">
        <v>0</v>
      </c>
      <c r="R239" t="s">
        <v>296</v>
      </c>
      <c r="S239">
        <v>0</v>
      </c>
      <c r="T239">
        <f>invoices[[#This Row],[total_amount]]</f>
        <v>15064</v>
      </c>
      <c r="U239" t="s">
        <v>171</v>
      </c>
      <c r="V239" t="str">
        <f>INDEX([1]!Table1[tenantname],MATCH(invoices[[#This Row],[allotment_id]],[1]!Table1[TenantAllotmentID],0))</f>
        <v>Shubhashish . (B42-C2)</v>
      </c>
      <c r="W239" t="s">
        <v>14022</v>
      </c>
      <c r="X239" t="s">
        <v>14023</v>
      </c>
      <c r="Y239" s="4">
        <v>46054</v>
      </c>
      <c r="Z239" t="s">
        <v>15807</v>
      </c>
      <c r="AA239">
        <v>14500</v>
      </c>
      <c r="AB239">
        <v>0</v>
      </c>
      <c r="AC239">
        <v>0</v>
      </c>
      <c r="AD239" s="7">
        <f>invoices[[#This Row],[Rent]]+invoices[[#This Row],[Services]]+invoices[[#This Row],[GST]]</f>
        <v>14500</v>
      </c>
      <c r="AE239" s="7">
        <f>invoices[[#This Row],[Total]]-invoices[[#This Row],[rent_amount]]</f>
        <v>0</v>
      </c>
      <c r="AF239">
        <v>2500</v>
      </c>
      <c r="AG239">
        <v>564</v>
      </c>
      <c r="AH239">
        <f>invoices[[#This Row],[EB Amount]]-invoices[[#This Row],[electricity_amount]]</f>
        <v>0</v>
      </c>
    </row>
    <row r="240" spans="1:34">
      <c r="A240" t="s">
        <v>6682</v>
      </c>
      <c r="B240" t="s">
        <v>22</v>
      </c>
      <c r="C240" t="s">
        <v>1181</v>
      </c>
      <c r="D240" t="s">
        <v>24</v>
      </c>
      <c r="E240" t="s">
        <v>247</v>
      </c>
      <c r="F240" t="s">
        <v>417</v>
      </c>
      <c r="G240" t="s">
        <v>6683</v>
      </c>
      <c r="H240" s="1">
        <f>DATE(YEAR(invoices[[#This Row],[due_date]]),MONTH(invoices[[#This Row],[due_date]]),1)</f>
        <v>46054</v>
      </c>
      <c r="I240" s="1">
        <v>46060</v>
      </c>
      <c r="J240">
        <v>15500</v>
      </c>
      <c r="K240">
        <v>992</v>
      </c>
      <c r="L240">
        <v>0</v>
      </c>
      <c r="M240">
        <f>invoices[[#This Row],[rent_amount]]+invoices[[#This Row],[electricity_amount]]+invoices[[#This Row],[other_charges]]</f>
        <v>16492</v>
      </c>
      <c r="N240" t="s">
        <v>28</v>
      </c>
      <c r="O240" t="s">
        <v>295</v>
      </c>
      <c r="P240">
        <v>0</v>
      </c>
      <c r="Q240" t="b">
        <v>0</v>
      </c>
      <c r="R240" t="s">
        <v>296</v>
      </c>
      <c r="S240">
        <v>0</v>
      </c>
      <c r="T240">
        <f>invoices[[#This Row],[total_amount]]</f>
        <v>16492</v>
      </c>
      <c r="U240" t="s">
        <v>4500</v>
      </c>
      <c r="V240" t="str">
        <f>INDEX([1]!Table1[tenantname],MATCH(invoices[[#This Row],[allotment_id]],[1]!Table1[TenantAllotmentID],0))</f>
        <v>Sohani Saloni (C11-B2)</v>
      </c>
      <c r="W240" t="s">
        <v>14370</v>
      </c>
      <c r="X240" t="s">
        <v>15249</v>
      </c>
      <c r="Y240" s="4">
        <v>46054</v>
      </c>
      <c r="Z240" t="s">
        <v>15807</v>
      </c>
      <c r="AA240">
        <v>15500</v>
      </c>
      <c r="AB240">
        <v>0</v>
      </c>
      <c r="AC240">
        <v>0</v>
      </c>
      <c r="AD240" s="7">
        <f>invoices[[#This Row],[Rent]]+invoices[[#This Row],[Services]]+invoices[[#This Row],[GST]]</f>
        <v>15500</v>
      </c>
      <c r="AE240" s="7">
        <f>invoices[[#This Row],[Total]]-invoices[[#This Row],[rent_amount]]</f>
        <v>0</v>
      </c>
      <c r="AF240">
        <v>2570</v>
      </c>
      <c r="AG240">
        <v>992</v>
      </c>
      <c r="AH240">
        <f>invoices[[#This Row],[EB Amount]]-invoices[[#This Row],[electricity_amount]]</f>
        <v>0</v>
      </c>
    </row>
    <row r="241" spans="1:34">
      <c r="A241" t="s">
        <v>6705</v>
      </c>
      <c r="B241" t="s">
        <v>22</v>
      </c>
      <c r="C241" t="s">
        <v>6706</v>
      </c>
      <c r="D241" t="s">
        <v>24</v>
      </c>
      <c r="E241" t="s">
        <v>218</v>
      </c>
      <c r="F241" t="s">
        <v>2653</v>
      </c>
      <c r="G241" t="s">
        <v>6707</v>
      </c>
      <c r="H241" s="1">
        <f>DATE(YEAR(invoices[[#This Row],[due_date]]),MONTH(invoices[[#This Row],[due_date]]),1)</f>
        <v>46054</v>
      </c>
      <c r="I241" s="1">
        <v>46060</v>
      </c>
      <c r="J241">
        <v>15500</v>
      </c>
      <c r="K241">
        <v>644</v>
      </c>
      <c r="L241">
        <v>0</v>
      </c>
      <c r="M241">
        <f>invoices[[#This Row],[rent_amount]]+invoices[[#This Row],[electricity_amount]]+invoices[[#This Row],[other_charges]]</f>
        <v>16144</v>
      </c>
      <c r="N241" t="s">
        <v>28</v>
      </c>
      <c r="O241" t="s">
        <v>776</v>
      </c>
      <c r="P241">
        <v>0</v>
      </c>
      <c r="Q241" t="b">
        <v>0</v>
      </c>
      <c r="R241" t="s">
        <v>296</v>
      </c>
      <c r="S241">
        <v>0</v>
      </c>
      <c r="T241">
        <f>invoices[[#This Row],[total_amount]]</f>
        <v>16144</v>
      </c>
      <c r="U241" t="s">
        <v>6708</v>
      </c>
      <c r="V241" t="str">
        <f>INDEX([1]!Table1[tenantname],MATCH(invoices[[#This Row],[allotment_id]],[1]!Table1[TenantAllotmentID],0))</f>
        <v>Lovely John (A12-B2)</v>
      </c>
      <c r="W241" t="s">
        <v>15505</v>
      </c>
      <c r="X241" t="s">
        <v>15506</v>
      </c>
      <c r="Y241" s="4">
        <v>46054</v>
      </c>
      <c r="Z241" t="s">
        <v>15807</v>
      </c>
      <c r="AA241">
        <v>15500</v>
      </c>
      <c r="AB241">
        <v>0</v>
      </c>
      <c r="AC241">
        <v>0</v>
      </c>
      <c r="AD241" s="7">
        <f>invoices[[#This Row],[Rent]]+invoices[[#This Row],[Services]]+invoices[[#This Row],[GST]]</f>
        <v>15500</v>
      </c>
      <c r="AE241" s="7">
        <f>invoices[[#This Row],[Total]]-invoices[[#This Row],[rent_amount]]</f>
        <v>0</v>
      </c>
      <c r="AF241">
        <v>2581</v>
      </c>
      <c r="AG241">
        <v>644</v>
      </c>
      <c r="AH241">
        <f>invoices[[#This Row],[EB Amount]]-invoices[[#This Row],[electricity_amount]]</f>
        <v>0</v>
      </c>
    </row>
    <row r="242" spans="1:34">
      <c r="A242" t="s">
        <v>6812</v>
      </c>
      <c r="B242" t="s">
        <v>22</v>
      </c>
      <c r="C242" t="s">
        <v>1262</v>
      </c>
      <c r="D242" t="s">
        <v>24</v>
      </c>
      <c r="E242" t="s">
        <v>592</v>
      </c>
      <c r="F242" t="s">
        <v>1016</v>
      </c>
      <c r="G242" t="s">
        <v>6813</v>
      </c>
      <c r="H242" s="1">
        <f>DATE(YEAR(invoices[[#This Row],[due_date]]),MONTH(invoices[[#This Row],[due_date]]),1)</f>
        <v>46054</v>
      </c>
      <c r="I242" s="1">
        <v>46060</v>
      </c>
      <c r="J242">
        <v>14500</v>
      </c>
      <c r="K242">
        <v>1550</v>
      </c>
      <c r="L242">
        <v>0</v>
      </c>
      <c r="M242">
        <f>invoices[[#This Row],[rent_amount]]+invoices[[#This Row],[electricity_amount]]+invoices[[#This Row],[other_charges]]</f>
        <v>16050</v>
      </c>
      <c r="N242" t="s">
        <v>28</v>
      </c>
      <c r="O242" t="s">
        <v>1075</v>
      </c>
      <c r="P242">
        <v>0</v>
      </c>
      <c r="Q242" t="b">
        <v>0</v>
      </c>
      <c r="R242" t="s">
        <v>296</v>
      </c>
      <c r="S242">
        <v>0</v>
      </c>
      <c r="T242">
        <f>invoices[[#This Row],[total_amount]]</f>
        <v>16050</v>
      </c>
      <c r="U242" t="s">
        <v>1264</v>
      </c>
      <c r="V242" t="str">
        <f>INDEX([1]!Table1[tenantname],MATCH(invoices[[#This Row],[allotment_id]],[1]!Table1[TenantAllotmentID],0))</f>
        <v>Anudatt Sunith (A44-C1)</v>
      </c>
      <c r="W242" t="s">
        <v>14403</v>
      </c>
      <c r="X242" t="s">
        <v>14404</v>
      </c>
      <c r="Y242" s="4">
        <v>46054</v>
      </c>
      <c r="Z242" t="s">
        <v>15807</v>
      </c>
      <c r="AA242">
        <v>14500</v>
      </c>
      <c r="AB242">
        <v>0</v>
      </c>
      <c r="AC242">
        <v>0</v>
      </c>
      <c r="AD242" s="7">
        <f>invoices[[#This Row],[Rent]]+invoices[[#This Row],[Services]]+invoices[[#This Row],[GST]]</f>
        <v>14500</v>
      </c>
      <c r="AE242" s="7">
        <f>invoices[[#This Row],[Total]]-invoices[[#This Row],[rent_amount]]</f>
        <v>0</v>
      </c>
      <c r="AF242">
        <v>2636</v>
      </c>
      <c r="AG242">
        <v>1550</v>
      </c>
      <c r="AH242">
        <f>invoices[[#This Row],[EB Amount]]-invoices[[#This Row],[electricity_amount]]</f>
        <v>0</v>
      </c>
    </row>
    <row r="243" spans="1:34">
      <c r="A243" t="s">
        <v>6864</v>
      </c>
      <c r="B243" t="s">
        <v>22</v>
      </c>
      <c r="C243" t="s">
        <v>4140</v>
      </c>
      <c r="D243" t="s">
        <v>24</v>
      </c>
      <c r="E243" t="s">
        <v>234</v>
      </c>
      <c r="F243" t="s">
        <v>544</v>
      </c>
      <c r="G243" t="s">
        <v>6865</v>
      </c>
      <c r="H243" s="1">
        <f>DATE(YEAR(invoices[[#This Row],[due_date]]),MONTH(invoices[[#This Row],[due_date]]),1)</f>
        <v>46054</v>
      </c>
      <c r="I243" s="1">
        <v>46060</v>
      </c>
      <c r="J243">
        <v>15500</v>
      </c>
      <c r="K243">
        <v>806</v>
      </c>
      <c r="L243">
        <v>0</v>
      </c>
      <c r="M243">
        <f>invoices[[#This Row],[rent_amount]]+invoices[[#This Row],[electricity_amount]]+invoices[[#This Row],[other_charges]]</f>
        <v>16306</v>
      </c>
      <c r="N243" t="s">
        <v>28</v>
      </c>
      <c r="O243" t="s">
        <v>776</v>
      </c>
      <c r="P243">
        <v>0</v>
      </c>
      <c r="Q243" t="b">
        <v>0</v>
      </c>
      <c r="R243" t="s">
        <v>296</v>
      </c>
      <c r="S243">
        <v>0</v>
      </c>
      <c r="T243">
        <f>invoices[[#This Row],[total_amount]]</f>
        <v>16306</v>
      </c>
      <c r="U243" t="s">
        <v>4142</v>
      </c>
      <c r="V243" t="str">
        <f>INDEX([1]!Table1[tenantname],MATCH(invoices[[#This Row],[allotment_id]],[1]!Table1[TenantAllotmentID],0))</f>
        <v>Benentia Alice Sanjana N (D12-B2)</v>
      </c>
      <c r="W243" t="s">
        <v>15179</v>
      </c>
      <c r="X243" t="s">
        <v>15180</v>
      </c>
      <c r="Y243" s="4">
        <v>46054</v>
      </c>
      <c r="Z243" t="s">
        <v>15807</v>
      </c>
      <c r="AA243">
        <v>15500</v>
      </c>
      <c r="AB243">
        <v>0</v>
      </c>
      <c r="AC243">
        <v>0</v>
      </c>
      <c r="AD243" s="7">
        <f>invoices[[#This Row],[Rent]]+invoices[[#This Row],[Services]]+invoices[[#This Row],[GST]]</f>
        <v>15500</v>
      </c>
      <c r="AE243" s="7">
        <f>invoices[[#This Row],[Total]]-invoices[[#This Row],[rent_amount]]</f>
        <v>0</v>
      </c>
      <c r="AF243">
        <v>2665</v>
      </c>
      <c r="AG243">
        <v>806</v>
      </c>
      <c r="AH243">
        <f>invoices[[#This Row],[EB Amount]]-invoices[[#This Row],[electricity_amount]]</f>
        <v>0</v>
      </c>
    </row>
    <row r="244" spans="1:34">
      <c r="A244" t="s">
        <v>6873</v>
      </c>
      <c r="B244" t="s">
        <v>22</v>
      </c>
      <c r="C244" t="s">
        <v>988</v>
      </c>
      <c r="D244" t="s">
        <v>24</v>
      </c>
      <c r="E244" t="s">
        <v>80</v>
      </c>
      <c r="F244" t="s">
        <v>989</v>
      </c>
      <c r="G244" t="s">
        <v>6874</v>
      </c>
      <c r="H244" s="1">
        <f>DATE(YEAR(invoices[[#This Row],[due_date]]),MONTH(invoices[[#This Row],[due_date]]),1)</f>
        <v>46054</v>
      </c>
      <c r="I244" s="1">
        <v>46060</v>
      </c>
      <c r="J244">
        <v>13500</v>
      </c>
      <c r="K244">
        <v>589</v>
      </c>
      <c r="L244">
        <v>0</v>
      </c>
      <c r="M244">
        <f>invoices[[#This Row],[rent_amount]]+invoices[[#This Row],[electricity_amount]]+invoices[[#This Row],[other_charges]]</f>
        <v>14089</v>
      </c>
      <c r="N244" t="s">
        <v>28</v>
      </c>
      <c r="O244" t="s">
        <v>295</v>
      </c>
      <c r="P244">
        <v>0</v>
      </c>
      <c r="Q244" t="b">
        <v>0</v>
      </c>
      <c r="R244" t="s">
        <v>296</v>
      </c>
      <c r="S244">
        <v>0</v>
      </c>
      <c r="T244">
        <f>invoices[[#This Row],[total_amount]]</f>
        <v>14089</v>
      </c>
      <c r="U244" t="s">
        <v>991</v>
      </c>
      <c r="V244" t="str">
        <f>INDEX([1]!Table1[tenantname],MATCH(invoices[[#This Row],[allotment_id]],[1]!Table1[TenantAllotmentID],0))</f>
        <v>Varsha Darshini SM (D21-C2)</v>
      </c>
      <c r="W244" t="s">
        <v>14306</v>
      </c>
      <c r="X244" t="s">
        <v>14307</v>
      </c>
      <c r="Y244" s="4">
        <v>46054</v>
      </c>
      <c r="Z244" t="s">
        <v>15807</v>
      </c>
      <c r="AA244">
        <v>13500</v>
      </c>
      <c r="AB244">
        <v>0</v>
      </c>
      <c r="AC244">
        <v>0</v>
      </c>
      <c r="AD244" s="7">
        <f>invoices[[#This Row],[Rent]]+invoices[[#This Row],[Services]]+invoices[[#This Row],[GST]]</f>
        <v>13500</v>
      </c>
      <c r="AE244" s="7">
        <f>invoices[[#This Row],[Total]]-invoices[[#This Row],[rent_amount]]</f>
        <v>0</v>
      </c>
      <c r="AF244">
        <v>2670</v>
      </c>
      <c r="AG244">
        <v>589</v>
      </c>
      <c r="AH244">
        <f>invoices[[#This Row],[EB Amount]]-invoices[[#This Row],[electricity_amount]]</f>
        <v>0</v>
      </c>
    </row>
    <row r="245" spans="1:34">
      <c r="A245" t="s">
        <v>6910</v>
      </c>
      <c r="B245" t="s">
        <v>22</v>
      </c>
      <c r="C245" t="s">
        <v>1951</v>
      </c>
      <c r="D245" t="s">
        <v>24</v>
      </c>
      <c r="E245" t="s">
        <v>88</v>
      </c>
      <c r="F245" t="s">
        <v>921</v>
      </c>
      <c r="G245" t="s">
        <v>6911</v>
      </c>
      <c r="H245" s="1">
        <f>DATE(YEAR(invoices[[#This Row],[due_date]]),MONTH(invoices[[#This Row],[due_date]]),1)</f>
        <v>46054</v>
      </c>
      <c r="I245" s="1">
        <v>46060</v>
      </c>
      <c r="J245">
        <v>14500</v>
      </c>
      <c r="K245">
        <v>1054</v>
      </c>
      <c r="L245">
        <v>0</v>
      </c>
      <c r="M245">
        <f>invoices[[#This Row],[rent_amount]]+invoices[[#This Row],[electricity_amount]]+invoices[[#This Row],[other_charges]]</f>
        <v>15554</v>
      </c>
      <c r="N245" t="s">
        <v>28</v>
      </c>
      <c r="O245" t="s">
        <v>1676</v>
      </c>
      <c r="P245">
        <v>0</v>
      </c>
      <c r="Q245" t="b">
        <v>0</v>
      </c>
      <c r="R245" t="s">
        <v>296</v>
      </c>
      <c r="S245">
        <v>0</v>
      </c>
      <c r="T245">
        <f>invoices[[#This Row],[total_amount]]</f>
        <v>15554</v>
      </c>
      <c r="U245" t="s">
        <v>1953</v>
      </c>
      <c r="V245" t="str">
        <f>INDEX([1]!Table1[tenantname],MATCH(invoices[[#This Row],[allotment_id]],[1]!Table1[TenantAllotmentID],0))</f>
        <v>Piyush Malhotra (B13-C1)</v>
      </c>
      <c r="W245" t="s">
        <v>14657</v>
      </c>
      <c r="X245" t="s">
        <v>14658</v>
      </c>
      <c r="Y245" s="4">
        <v>46054</v>
      </c>
      <c r="Z245" t="s">
        <v>15807</v>
      </c>
      <c r="AA245">
        <v>14500</v>
      </c>
      <c r="AB245">
        <v>0</v>
      </c>
      <c r="AC245">
        <v>0</v>
      </c>
      <c r="AD245" s="7">
        <f>invoices[[#This Row],[Rent]]+invoices[[#This Row],[Services]]+invoices[[#This Row],[GST]]</f>
        <v>14500</v>
      </c>
      <c r="AE245" s="7">
        <f>invoices[[#This Row],[Total]]-invoices[[#This Row],[rent_amount]]</f>
        <v>0</v>
      </c>
      <c r="AF245">
        <v>2688</v>
      </c>
      <c r="AG245">
        <v>1054</v>
      </c>
      <c r="AH245">
        <f>invoices[[#This Row],[EB Amount]]-invoices[[#This Row],[electricity_amount]]</f>
        <v>0</v>
      </c>
    </row>
    <row r="246" spans="1:34">
      <c r="A246" t="s">
        <v>6953</v>
      </c>
      <c r="B246" t="s">
        <v>22</v>
      </c>
      <c r="C246" t="s">
        <v>2061</v>
      </c>
      <c r="D246" t="s">
        <v>24</v>
      </c>
      <c r="E246" t="s">
        <v>354</v>
      </c>
      <c r="F246" t="s">
        <v>431</v>
      </c>
      <c r="G246" t="s">
        <v>6954</v>
      </c>
      <c r="H246" s="1">
        <f>DATE(YEAR(invoices[[#This Row],[due_date]]),MONTH(invoices[[#This Row],[due_date]]),1)</f>
        <v>46054</v>
      </c>
      <c r="I246" s="1">
        <v>46060</v>
      </c>
      <c r="J246">
        <v>18000</v>
      </c>
      <c r="K246">
        <v>704</v>
      </c>
      <c r="L246">
        <v>0</v>
      </c>
      <c r="M246">
        <f>invoices[[#This Row],[rent_amount]]+invoices[[#This Row],[electricity_amount]]+invoices[[#This Row],[other_charges]]</f>
        <v>18704</v>
      </c>
      <c r="N246" t="s">
        <v>28</v>
      </c>
      <c r="O246" t="s">
        <v>776</v>
      </c>
      <c r="P246">
        <v>0</v>
      </c>
      <c r="Q246" t="b">
        <v>0</v>
      </c>
      <c r="R246" t="s">
        <v>296</v>
      </c>
      <c r="S246">
        <v>0</v>
      </c>
      <c r="T246">
        <f>invoices[[#This Row],[total_amount]]</f>
        <v>18704</v>
      </c>
      <c r="U246" t="s">
        <v>6955</v>
      </c>
      <c r="V246" t="str">
        <f>INDEX([1]!Table1[tenantname],MATCH(invoices[[#This Row],[allotment_id]],[1]!Table1[TenantAllotmentID],0))</f>
        <v>Aditya Das (B34-A1)</v>
      </c>
      <c r="W246" t="s">
        <v>14694</v>
      </c>
      <c r="X246" t="s">
        <v>15517</v>
      </c>
      <c r="Y246" s="4">
        <v>46054</v>
      </c>
      <c r="Z246" t="s">
        <v>15807</v>
      </c>
      <c r="AA246">
        <v>18000</v>
      </c>
      <c r="AB246">
        <v>0</v>
      </c>
      <c r="AC246">
        <v>0</v>
      </c>
      <c r="AD246" s="7">
        <f>invoices[[#This Row],[Rent]]+invoices[[#This Row],[Services]]+invoices[[#This Row],[GST]]</f>
        <v>18000</v>
      </c>
      <c r="AE246" s="7">
        <f>invoices[[#This Row],[Total]]-invoices[[#This Row],[rent_amount]]</f>
        <v>0</v>
      </c>
      <c r="AF246">
        <v>2712</v>
      </c>
      <c r="AG246">
        <v>704</v>
      </c>
      <c r="AH246">
        <f>invoices[[#This Row],[EB Amount]]-invoices[[#This Row],[electricity_amount]]</f>
        <v>0</v>
      </c>
    </row>
    <row r="247" spans="1:34">
      <c r="A247" t="s">
        <v>6964</v>
      </c>
      <c r="B247" t="s">
        <v>22</v>
      </c>
      <c r="C247" t="s">
        <v>925</v>
      </c>
      <c r="D247" t="s">
        <v>24</v>
      </c>
      <c r="E247" t="s">
        <v>218</v>
      </c>
      <c r="F247" t="s">
        <v>926</v>
      </c>
      <c r="G247" t="s">
        <v>6965</v>
      </c>
      <c r="H247" s="1">
        <f>DATE(YEAR(invoices[[#This Row],[due_date]]),MONTH(invoices[[#This Row],[due_date]]),1)</f>
        <v>46054</v>
      </c>
      <c r="I247" s="1">
        <v>46060</v>
      </c>
      <c r="J247">
        <v>14500</v>
      </c>
      <c r="K247">
        <v>713</v>
      </c>
      <c r="L247">
        <v>0</v>
      </c>
      <c r="M247">
        <f>invoices[[#This Row],[rent_amount]]+invoices[[#This Row],[electricity_amount]]+invoices[[#This Row],[other_charges]]</f>
        <v>15213</v>
      </c>
      <c r="N247" t="s">
        <v>28</v>
      </c>
      <c r="O247" t="s">
        <v>776</v>
      </c>
      <c r="P247">
        <v>0</v>
      </c>
      <c r="Q247" t="b">
        <v>0</v>
      </c>
      <c r="R247" t="s">
        <v>296</v>
      </c>
      <c r="S247">
        <v>0</v>
      </c>
      <c r="T247">
        <f>invoices[[#This Row],[total_amount]]</f>
        <v>15213</v>
      </c>
      <c r="U247" t="s">
        <v>928</v>
      </c>
      <c r="V247" t="str">
        <f>INDEX([1]!Table1[tenantname],MATCH(invoices[[#This Row],[allotment_id]],[1]!Table1[TenantAllotmentID],0))</f>
        <v>Himika Bhagwat (A12-C1)</v>
      </c>
      <c r="W247" t="s">
        <v>14282</v>
      </c>
      <c r="X247" t="s">
        <v>14283</v>
      </c>
      <c r="Y247" s="4">
        <v>46054</v>
      </c>
      <c r="Z247" t="s">
        <v>15807</v>
      </c>
      <c r="AA247">
        <v>14500</v>
      </c>
      <c r="AB247">
        <v>0</v>
      </c>
      <c r="AC247">
        <v>0</v>
      </c>
      <c r="AD247" s="7">
        <f>invoices[[#This Row],[Rent]]+invoices[[#This Row],[Services]]+invoices[[#This Row],[GST]]</f>
        <v>14500</v>
      </c>
      <c r="AE247" s="7">
        <f>invoices[[#This Row],[Total]]-invoices[[#This Row],[rent_amount]]</f>
        <v>0</v>
      </c>
      <c r="AF247">
        <v>2716</v>
      </c>
      <c r="AG247">
        <v>713</v>
      </c>
      <c r="AH247">
        <f>invoices[[#This Row],[EB Amount]]-invoices[[#This Row],[electricity_amount]]</f>
        <v>0</v>
      </c>
    </row>
    <row r="248" spans="1:34">
      <c r="A248" t="s">
        <v>6986</v>
      </c>
      <c r="B248" t="s">
        <v>22</v>
      </c>
      <c r="C248" t="s">
        <v>3927</v>
      </c>
      <c r="D248" t="s">
        <v>24</v>
      </c>
      <c r="E248" t="s">
        <v>96</v>
      </c>
      <c r="F248" t="s">
        <v>510</v>
      </c>
      <c r="G248" t="s">
        <v>6987</v>
      </c>
      <c r="H248" s="1">
        <f>DATE(YEAR(invoices[[#This Row],[due_date]]),MONTH(invoices[[#This Row],[due_date]]),1)</f>
        <v>46054</v>
      </c>
      <c r="I248" s="1">
        <v>46060</v>
      </c>
      <c r="J248">
        <v>11071</v>
      </c>
      <c r="K248">
        <v>0</v>
      </c>
      <c r="L248">
        <v>0</v>
      </c>
      <c r="M248">
        <f>invoices[[#This Row],[rent_amount]]+invoices[[#This Row],[electricity_amount]]+invoices[[#This Row],[other_charges]]</f>
        <v>11071</v>
      </c>
      <c r="N248" t="s">
        <v>28</v>
      </c>
      <c r="O248" t="s">
        <v>776</v>
      </c>
      <c r="P248">
        <v>0</v>
      </c>
      <c r="Q248" t="b">
        <v>0</v>
      </c>
      <c r="R248" t="s">
        <v>296</v>
      </c>
      <c r="S248">
        <v>0</v>
      </c>
      <c r="T248">
        <f>invoices[[#This Row],[total_amount]]</f>
        <v>11071</v>
      </c>
      <c r="U248" t="s">
        <v>3929</v>
      </c>
      <c r="V248" t="str">
        <f>INDEX([1]!Table1[tenantname],MATCH(invoices[[#This Row],[allotment_id]],[1]!Table1[TenantAllotmentID],0))</f>
        <v>Atharva Vaishampayan (B33-B2)</v>
      </c>
      <c r="W248" t="s">
        <v>15150</v>
      </c>
      <c r="X248" t="s">
        <v>15151</v>
      </c>
      <c r="Y248" s="4">
        <v>46054</v>
      </c>
      <c r="Z248" t="s">
        <v>15807</v>
      </c>
      <c r="AA248">
        <v>11071</v>
      </c>
      <c r="AB248">
        <v>0</v>
      </c>
      <c r="AC248">
        <v>0</v>
      </c>
      <c r="AD248" s="7">
        <f>invoices[[#This Row],[Rent]]+invoices[[#This Row],[Services]]+invoices[[#This Row],[GST]]</f>
        <v>11071</v>
      </c>
      <c r="AE248" s="7">
        <f>invoices[[#This Row],[Total]]-invoices[[#This Row],[rent_amount]]</f>
        <v>0</v>
      </c>
      <c r="AF248">
        <v>2726</v>
      </c>
      <c r="AG248">
        <v>0</v>
      </c>
      <c r="AH248">
        <f>invoices[[#This Row],[EB Amount]]-invoices[[#This Row],[electricity_amount]]</f>
        <v>0</v>
      </c>
    </row>
    <row r="249" spans="1:34">
      <c r="A249" t="s">
        <v>7026</v>
      </c>
      <c r="B249" t="s">
        <v>22</v>
      </c>
      <c r="C249" t="s">
        <v>1691</v>
      </c>
      <c r="D249" t="s">
        <v>24</v>
      </c>
      <c r="E249" t="s">
        <v>399</v>
      </c>
      <c r="F249" t="s">
        <v>1525</v>
      </c>
      <c r="G249" t="s">
        <v>7027</v>
      </c>
      <c r="H249" s="1">
        <f>DATE(YEAR(invoices[[#This Row],[due_date]]),MONTH(invoices[[#This Row],[due_date]]),1)</f>
        <v>46054</v>
      </c>
      <c r="I249" s="1">
        <v>46060</v>
      </c>
      <c r="J249">
        <v>15500</v>
      </c>
      <c r="K249">
        <v>713</v>
      </c>
      <c r="L249">
        <v>0</v>
      </c>
      <c r="M249">
        <f>invoices[[#This Row],[rent_amount]]+invoices[[#This Row],[electricity_amount]]+invoices[[#This Row],[other_charges]]</f>
        <v>16213</v>
      </c>
      <c r="N249" t="s">
        <v>28</v>
      </c>
      <c r="O249" t="s">
        <v>776</v>
      </c>
      <c r="P249">
        <v>0</v>
      </c>
      <c r="Q249" t="b">
        <v>0</v>
      </c>
      <c r="R249" t="s">
        <v>296</v>
      </c>
      <c r="S249">
        <v>0</v>
      </c>
      <c r="T249">
        <f>invoices[[#This Row],[total_amount]]</f>
        <v>16213</v>
      </c>
      <c r="U249" t="s">
        <v>1693</v>
      </c>
      <c r="V249" t="str">
        <f>INDEX([1]!Table1[tenantname],MATCH(invoices[[#This Row],[allotment_id]],[1]!Table1[TenantAllotmentID],0))</f>
        <v>Chandini S (B22-B1)</v>
      </c>
      <c r="W249" t="s">
        <v>14562</v>
      </c>
      <c r="X249" t="s">
        <v>14563</v>
      </c>
      <c r="Y249" s="4">
        <v>46054</v>
      </c>
      <c r="Z249" t="s">
        <v>15807</v>
      </c>
      <c r="AA249">
        <v>15500</v>
      </c>
      <c r="AB249">
        <v>0</v>
      </c>
      <c r="AC249">
        <v>0</v>
      </c>
      <c r="AD249" s="7">
        <f>invoices[[#This Row],[Rent]]+invoices[[#This Row],[Services]]+invoices[[#This Row],[GST]]</f>
        <v>15500</v>
      </c>
      <c r="AE249" s="7">
        <f>invoices[[#This Row],[Total]]-invoices[[#This Row],[rent_amount]]</f>
        <v>0</v>
      </c>
      <c r="AF249">
        <v>2746</v>
      </c>
      <c r="AG249">
        <v>713</v>
      </c>
      <c r="AH249">
        <f>invoices[[#This Row],[EB Amount]]-invoices[[#This Row],[electricity_amount]]</f>
        <v>0</v>
      </c>
    </row>
    <row r="250" spans="1:34">
      <c r="A250" t="s">
        <v>7048</v>
      </c>
      <c r="B250" t="s">
        <v>22</v>
      </c>
      <c r="C250" s="2" t="s">
        <v>5899</v>
      </c>
      <c r="D250" t="s">
        <v>24</v>
      </c>
      <c r="E250" t="s">
        <v>254</v>
      </c>
      <c r="F250" t="s">
        <v>575</v>
      </c>
      <c r="G250" t="s">
        <v>7049</v>
      </c>
      <c r="H250" s="1">
        <f>DATE(YEAR(invoices[[#This Row],[due_date]]),MONTH(invoices[[#This Row],[due_date]]),1)</f>
        <v>46054</v>
      </c>
      <c r="I250" s="1">
        <v>46060</v>
      </c>
      <c r="J250">
        <v>9964</v>
      </c>
      <c r="K250">
        <v>0</v>
      </c>
      <c r="L250">
        <v>0</v>
      </c>
      <c r="M250">
        <f>invoices[[#This Row],[rent_amount]]+invoices[[#This Row],[electricity_amount]]+invoices[[#This Row],[other_charges]]</f>
        <v>9964</v>
      </c>
      <c r="N250" t="s">
        <v>28</v>
      </c>
      <c r="O250" t="s">
        <v>776</v>
      </c>
      <c r="P250">
        <v>0</v>
      </c>
      <c r="Q250" t="b">
        <v>0</v>
      </c>
      <c r="R250" t="s">
        <v>296</v>
      </c>
      <c r="S250">
        <v>0</v>
      </c>
      <c r="T250">
        <f>invoices[[#This Row],[total_amount]]</f>
        <v>9964</v>
      </c>
      <c r="U250" t="s">
        <v>5901</v>
      </c>
      <c r="V250" t="str">
        <f>INDEX([1]!Table1[tenantname],MATCH(invoices[[#This Row],[allotment_id]],[1]!Table1[TenantAllotmentID],0))</f>
        <v>Barathi M B (C42-B1)</v>
      </c>
      <c r="W250" t="s">
        <v>15433</v>
      </c>
      <c r="X250" t="s">
        <v>15434</v>
      </c>
      <c r="Y250" s="4">
        <v>46054</v>
      </c>
      <c r="Z250" t="s">
        <v>15807</v>
      </c>
      <c r="AA250">
        <v>9964</v>
      </c>
      <c r="AB250">
        <v>0</v>
      </c>
      <c r="AC250">
        <v>0</v>
      </c>
      <c r="AD250" s="7">
        <f>invoices[[#This Row],[Rent]]+invoices[[#This Row],[Services]]+invoices[[#This Row],[GST]]</f>
        <v>9964</v>
      </c>
      <c r="AE250" s="7">
        <f>invoices[[#This Row],[Total]]-invoices[[#This Row],[rent_amount]]</f>
        <v>0</v>
      </c>
      <c r="AF250">
        <v>2758</v>
      </c>
      <c r="AG250">
        <v>0</v>
      </c>
      <c r="AH250">
        <f>invoices[[#This Row],[EB Amount]]-invoices[[#This Row],[electricity_amount]]</f>
        <v>0</v>
      </c>
    </row>
    <row r="251" spans="1:34">
      <c r="A251" t="s">
        <v>7134</v>
      </c>
      <c r="B251" t="s">
        <v>22</v>
      </c>
      <c r="C251" t="s">
        <v>1564</v>
      </c>
      <c r="D251" t="s">
        <v>24</v>
      </c>
      <c r="E251" t="s">
        <v>342</v>
      </c>
      <c r="F251" t="s">
        <v>1565</v>
      </c>
      <c r="G251" t="s">
        <v>7135</v>
      </c>
      <c r="H251" s="1">
        <f>DATE(YEAR(invoices[[#This Row],[due_date]]),MONTH(invoices[[#This Row],[due_date]]),1)</f>
        <v>46054</v>
      </c>
      <c r="I251" s="1">
        <v>46060</v>
      </c>
      <c r="J251">
        <v>13500</v>
      </c>
      <c r="K251">
        <v>1178</v>
      </c>
      <c r="L251">
        <v>0</v>
      </c>
      <c r="M251">
        <f>invoices[[#This Row],[rent_amount]]+invoices[[#This Row],[electricity_amount]]+invoices[[#This Row],[other_charges]]</f>
        <v>14678</v>
      </c>
      <c r="N251" t="s">
        <v>28</v>
      </c>
      <c r="O251" t="s">
        <v>295</v>
      </c>
      <c r="P251">
        <v>0</v>
      </c>
      <c r="Q251" t="b">
        <v>0</v>
      </c>
      <c r="R251" t="s">
        <v>296</v>
      </c>
      <c r="S251">
        <v>0</v>
      </c>
      <c r="T251">
        <f>invoices[[#This Row],[total_amount]]</f>
        <v>14678</v>
      </c>
      <c r="U251" t="s">
        <v>1567</v>
      </c>
      <c r="V251" t="str">
        <f>INDEX([1]!Table1[tenantname],MATCH(invoices[[#This Row],[allotment_id]],[1]!Table1[TenantAllotmentID],0))</f>
        <v>Suvetha V (D11-D1)</v>
      </c>
      <c r="W251" t="s">
        <v>14520</v>
      </c>
      <c r="X251" t="s">
        <v>14521</v>
      </c>
      <c r="Y251" s="4">
        <v>46054</v>
      </c>
      <c r="Z251" t="s">
        <v>15807</v>
      </c>
      <c r="AA251">
        <v>13500</v>
      </c>
      <c r="AB251">
        <v>0</v>
      </c>
      <c r="AC251">
        <v>0</v>
      </c>
      <c r="AD251" s="7">
        <f>invoices[[#This Row],[Rent]]+invoices[[#This Row],[Services]]+invoices[[#This Row],[GST]]</f>
        <v>13500</v>
      </c>
      <c r="AE251" s="7">
        <f>invoices[[#This Row],[Total]]-invoices[[#This Row],[rent_amount]]</f>
        <v>0</v>
      </c>
      <c r="AF251">
        <v>2800</v>
      </c>
      <c r="AG251">
        <v>1178</v>
      </c>
      <c r="AH251">
        <f>invoices[[#This Row],[EB Amount]]-invoices[[#This Row],[electricity_amount]]</f>
        <v>0</v>
      </c>
    </row>
    <row r="252" spans="1:34">
      <c r="A252" t="s">
        <v>7138</v>
      </c>
      <c r="B252" t="s">
        <v>22</v>
      </c>
      <c r="C252" t="s">
        <v>4324</v>
      </c>
      <c r="D252" t="s">
        <v>24</v>
      </c>
      <c r="E252" t="s">
        <v>34</v>
      </c>
      <c r="F252" t="s">
        <v>35</v>
      </c>
      <c r="G252" t="s">
        <v>7139</v>
      </c>
      <c r="H252" s="1">
        <f>DATE(YEAR(invoices[[#This Row],[due_date]]),MONTH(invoices[[#This Row],[due_date]]),1)</f>
        <v>46054</v>
      </c>
      <c r="I252" s="1">
        <v>46060</v>
      </c>
      <c r="J252">
        <v>15500</v>
      </c>
      <c r="K252">
        <v>720</v>
      </c>
      <c r="L252">
        <v>0</v>
      </c>
      <c r="M252">
        <f>invoices[[#This Row],[rent_amount]]+invoices[[#This Row],[electricity_amount]]+invoices[[#This Row],[other_charges]]</f>
        <v>16220</v>
      </c>
      <c r="N252" t="s">
        <v>28</v>
      </c>
      <c r="O252" t="s">
        <v>295</v>
      </c>
      <c r="P252">
        <v>0</v>
      </c>
      <c r="Q252" t="b">
        <v>0</v>
      </c>
      <c r="R252" t="s">
        <v>296</v>
      </c>
      <c r="S252">
        <v>0</v>
      </c>
      <c r="T252">
        <f>invoices[[#This Row],[total_amount]]</f>
        <v>16220</v>
      </c>
      <c r="U252" t="s">
        <v>4326</v>
      </c>
      <c r="V252" t="str">
        <f>INDEX([1]!Table1[tenantname],MATCH(invoices[[#This Row],[allotment_id]],[1]!Table1[TenantAllotmentID],0))</f>
        <v>Sneh Pratap (B43-B1)</v>
      </c>
      <c r="W252" t="s">
        <v>15212</v>
      </c>
      <c r="X252" t="s">
        <v>15213</v>
      </c>
      <c r="Y252" s="4">
        <v>46054</v>
      </c>
      <c r="Z252" t="s">
        <v>15807</v>
      </c>
      <c r="AA252">
        <v>15500</v>
      </c>
      <c r="AB252">
        <v>0</v>
      </c>
      <c r="AC252">
        <v>0</v>
      </c>
      <c r="AD252" s="7">
        <f>invoices[[#This Row],[Rent]]+invoices[[#This Row],[Services]]+invoices[[#This Row],[GST]]</f>
        <v>15500</v>
      </c>
      <c r="AE252" s="7">
        <f>invoices[[#This Row],[Total]]-invoices[[#This Row],[rent_amount]]</f>
        <v>0</v>
      </c>
      <c r="AF252">
        <v>2802</v>
      </c>
      <c r="AG252">
        <v>720</v>
      </c>
      <c r="AH252">
        <f>invoices[[#This Row],[EB Amount]]-invoices[[#This Row],[electricity_amount]]</f>
        <v>0</v>
      </c>
    </row>
    <row r="253" spans="1:34">
      <c r="A253" t="s">
        <v>7182</v>
      </c>
      <c r="B253" t="s">
        <v>22</v>
      </c>
      <c r="C253" t="s">
        <v>1245</v>
      </c>
      <c r="D253" t="s">
        <v>24</v>
      </c>
      <c r="E253" t="s">
        <v>592</v>
      </c>
      <c r="F253" t="s">
        <v>883</v>
      </c>
      <c r="G253" t="s">
        <v>7183</v>
      </c>
      <c r="H253" s="1">
        <f>DATE(YEAR(invoices[[#This Row],[due_date]]),MONTH(invoices[[#This Row],[due_date]]),1)</f>
        <v>46054</v>
      </c>
      <c r="I253" s="1">
        <v>46060</v>
      </c>
      <c r="J253">
        <v>15500</v>
      </c>
      <c r="K253">
        <v>1550</v>
      </c>
      <c r="L253">
        <v>0</v>
      </c>
      <c r="M253">
        <f>invoices[[#This Row],[rent_amount]]+invoices[[#This Row],[electricity_amount]]+invoices[[#This Row],[other_charges]]</f>
        <v>17050</v>
      </c>
      <c r="N253" t="s">
        <v>28</v>
      </c>
      <c r="O253" t="s">
        <v>1075</v>
      </c>
      <c r="P253">
        <v>0</v>
      </c>
      <c r="Q253" t="b">
        <v>0</v>
      </c>
      <c r="R253" t="s">
        <v>296</v>
      </c>
      <c r="S253">
        <v>0</v>
      </c>
      <c r="T253">
        <f>invoices[[#This Row],[total_amount]]</f>
        <v>17050</v>
      </c>
      <c r="U253" t="s">
        <v>1248</v>
      </c>
      <c r="V253" t="str">
        <f>INDEX([1]!Table1[tenantname],MATCH(invoices[[#This Row],[allotment_id]],[1]!Table1[TenantAllotmentID],0))</f>
        <v>Abhilash V  (A44-B1)</v>
      </c>
      <c r="W253" t="s">
        <v>14396</v>
      </c>
      <c r="X253" t="s">
        <v>14397</v>
      </c>
      <c r="Y253" s="4">
        <v>46054</v>
      </c>
      <c r="Z253" t="s">
        <v>15807</v>
      </c>
      <c r="AA253">
        <v>15500</v>
      </c>
      <c r="AB253">
        <v>0</v>
      </c>
      <c r="AC253">
        <v>0</v>
      </c>
      <c r="AD253" s="7">
        <f>invoices[[#This Row],[Rent]]+invoices[[#This Row],[Services]]+invoices[[#This Row],[GST]]</f>
        <v>15500</v>
      </c>
      <c r="AE253" s="7">
        <f>invoices[[#This Row],[Total]]-invoices[[#This Row],[rent_amount]]</f>
        <v>0</v>
      </c>
      <c r="AF253">
        <v>2824</v>
      </c>
      <c r="AG253">
        <v>1550</v>
      </c>
      <c r="AH253">
        <f>invoices[[#This Row],[EB Amount]]-invoices[[#This Row],[electricity_amount]]</f>
        <v>0</v>
      </c>
    </row>
    <row r="254" spans="1:34">
      <c r="A254" t="s">
        <v>7192</v>
      </c>
      <c r="B254" t="s">
        <v>22</v>
      </c>
      <c r="C254" t="s">
        <v>462</v>
      </c>
      <c r="D254" t="s">
        <v>24</v>
      </c>
      <c r="E254" t="s">
        <v>201</v>
      </c>
      <c r="F254" t="s">
        <v>463</v>
      </c>
      <c r="G254" t="s">
        <v>7193</v>
      </c>
      <c r="H254" s="1">
        <f>DATE(YEAR(invoices[[#This Row],[due_date]]),MONTH(invoices[[#This Row],[due_date]]),1)</f>
        <v>46054</v>
      </c>
      <c r="I254" s="1">
        <v>46060</v>
      </c>
      <c r="J254">
        <v>15500</v>
      </c>
      <c r="K254">
        <v>465</v>
      </c>
      <c r="L254">
        <v>0</v>
      </c>
      <c r="M254">
        <f>invoices[[#This Row],[rent_amount]]+invoices[[#This Row],[electricity_amount]]+invoices[[#This Row],[other_charges]]</f>
        <v>15965</v>
      </c>
      <c r="N254" t="s">
        <v>28</v>
      </c>
      <c r="O254" t="s">
        <v>1075</v>
      </c>
      <c r="P254">
        <v>0</v>
      </c>
      <c r="Q254" t="b">
        <v>0</v>
      </c>
      <c r="R254" t="s">
        <v>296</v>
      </c>
      <c r="S254">
        <v>0</v>
      </c>
      <c r="T254">
        <f>invoices[[#This Row],[total_amount]]</f>
        <v>15965</v>
      </c>
      <c r="U254" t="s">
        <v>465</v>
      </c>
      <c r="V254" t="str">
        <f>INDEX([1]!Table1[tenantname],MATCH(invoices[[#This Row],[allotment_id]],[1]!Table1[TenantAllotmentID],0))</f>
        <v>Aman Kumar Agarwala (B31-B2)</v>
      </c>
      <c r="W254" t="s">
        <v>14120</v>
      </c>
      <c r="X254" t="s">
        <v>14121</v>
      </c>
      <c r="Y254" s="4">
        <v>46054</v>
      </c>
      <c r="Z254" t="s">
        <v>15807</v>
      </c>
      <c r="AA254">
        <v>15500</v>
      </c>
      <c r="AB254">
        <v>0</v>
      </c>
      <c r="AC254">
        <v>0</v>
      </c>
      <c r="AD254" s="7">
        <f>invoices[[#This Row],[Rent]]+invoices[[#This Row],[Services]]+invoices[[#This Row],[GST]]</f>
        <v>15500</v>
      </c>
      <c r="AE254" s="7">
        <f>invoices[[#This Row],[Total]]-invoices[[#This Row],[rent_amount]]</f>
        <v>0</v>
      </c>
      <c r="AF254">
        <v>2829</v>
      </c>
      <c r="AG254">
        <v>465</v>
      </c>
      <c r="AH254">
        <f>invoices[[#This Row],[EB Amount]]-invoices[[#This Row],[electricity_amount]]</f>
        <v>0</v>
      </c>
    </row>
    <row r="255" spans="1:34">
      <c r="A255" t="s">
        <v>7227</v>
      </c>
      <c r="B255" t="s">
        <v>22</v>
      </c>
      <c r="C255" t="s">
        <v>901</v>
      </c>
      <c r="D255" t="s">
        <v>24</v>
      </c>
      <c r="E255" t="s">
        <v>329</v>
      </c>
      <c r="F255" t="s">
        <v>902</v>
      </c>
      <c r="G255" t="s">
        <v>7228</v>
      </c>
      <c r="H255" s="1">
        <f>DATE(YEAR(invoices[[#This Row],[due_date]]),MONTH(invoices[[#This Row],[due_date]]),1)</f>
        <v>46054</v>
      </c>
      <c r="I255" s="1">
        <v>46060</v>
      </c>
      <c r="J255">
        <v>14500</v>
      </c>
      <c r="K255">
        <v>1519</v>
      </c>
      <c r="L255">
        <v>0</v>
      </c>
      <c r="M255">
        <f>invoices[[#This Row],[rent_amount]]+invoices[[#This Row],[electricity_amount]]+invoices[[#This Row],[other_charges]]</f>
        <v>16019</v>
      </c>
      <c r="N255" t="s">
        <v>28</v>
      </c>
      <c r="O255" t="s">
        <v>776</v>
      </c>
      <c r="P255">
        <v>0</v>
      </c>
      <c r="Q255" t="b">
        <v>0</v>
      </c>
      <c r="R255" t="s">
        <v>296</v>
      </c>
      <c r="S255">
        <v>0</v>
      </c>
      <c r="T255">
        <f>invoices[[#This Row],[total_amount]]</f>
        <v>16019</v>
      </c>
      <c r="U255" t="s">
        <v>905</v>
      </c>
      <c r="V255" t="str">
        <f>INDEX([1]!Table1[tenantname],MATCH(invoices[[#This Row],[allotment_id]],[1]!Table1[TenantAllotmentID],0))</f>
        <v>Kaarthika K (C43-C2)</v>
      </c>
      <c r="W255" t="s">
        <v>14275</v>
      </c>
      <c r="X255" t="s">
        <v>14275</v>
      </c>
      <c r="Y255" s="4">
        <v>46054</v>
      </c>
      <c r="Z255" t="s">
        <v>15807</v>
      </c>
      <c r="AA255">
        <v>14500</v>
      </c>
      <c r="AB255">
        <v>0</v>
      </c>
      <c r="AC255">
        <v>0</v>
      </c>
      <c r="AD255" s="7">
        <f>invoices[[#This Row],[Rent]]+invoices[[#This Row],[Services]]+invoices[[#This Row],[GST]]</f>
        <v>14500</v>
      </c>
      <c r="AE255" s="7">
        <f>invoices[[#This Row],[Total]]-invoices[[#This Row],[rent_amount]]</f>
        <v>0</v>
      </c>
      <c r="AF255">
        <v>2845</v>
      </c>
      <c r="AG255">
        <v>1519</v>
      </c>
      <c r="AH255">
        <f>invoices[[#This Row],[EB Amount]]-invoices[[#This Row],[electricity_amount]]</f>
        <v>0</v>
      </c>
    </row>
    <row r="256" spans="1:34">
      <c r="A256" t="s">
        <v>7281</v>
      </c>
      <c r="B256" t="s">
        <v>22</v>
      </c>
      <c r="C256" t="s">
        <v>626</v>
      </c>
      <c r="D256" t="s">
        <v>24</v>
      </c>
      <c r="E256" t="s">
        <v>42</v>
      </c>
      <c r="F256" t="s">
        <v>627</v>
      </c>
      <c r="G256" t="s">
        <v>7282</v>
      </c>
      <c r="H256" s="1">
        <f>DATE(YEAR(invoices[[#This Row],[due_date]]),MONTH(invoices[[#This Row],[due_date]]),1)</f>
        <v>46054</v>
      </c>
      <c r="I256" s="1">
        <v>46060</v>
      </c>
      <c r="J256">
        <v>13500</v>
      </c>
      <c r="K256">
        <v>868</v>
      </c>
      <c r="L256">
        <v>0</v>
      </c>
      <c r="M256">
        <f>invoices[[#This Row],[rent_amount]]+invoices[[#This Row],[electricity_amount]]+invoices[[#This Row],[other_charges]]</f>
        <v>14368</v>
      </c>
      <c r="N256" t="s">
        <v>28</v>
      </c>
      <c r="O256" t="s">
        <v>1676</v>
      </c>
      <c r="P256">
        <v>0</v>
      </c>
      <c r="Q256" t="b">
        <v>0</v>
      </c>
      <c r="R256" t="s">
        <v>296</v>
      </c>
      <c r="S256">
        <v>0</v>
      </c>
      <c r="T256">
        <f>invoices[[#This Row],[total_amount]]</f>
        <v>14368</v>
      </c>
      <c r="U256" t="s">
        <v>630</v>
      </c>
      <c r="V256" t="str">
        <f>INDEX([1]!Table1[tenantname],MATCH(invoices[[#This Row],[allotment_id]],[1]!Table1[TenantAllotmentID],0))</f>
        <v>Rishita Tulsyan (C24-B3)</v>
      </c>
      <c r="W256" t="s">
        <v>14177</v>
      </c>
      <c r="X256" t="s">
        <v>14178</v>
      </c>
      <c r="Y256" s="4">
        <v>46054</v>
      </c>
      <c r="Z256" t="s">
        <v>15807</v>
      </c>
      <c r="AA256">
        <v>13500</v>
      </c>
      <c r="AB256">
        <v>0</v>
      </c>
      <c r="AC256">
        <v>0</v>
      </c>
      <c r="AD256" s="7">
        <f>invoices[[#This Row],[Rent]]+invoices[[#This Row],[Services]]+invoices[[#This Row],[GST]]</f>
        <v>13500</v>
      </c>
      <c r="AE256" s="7">
        <f>invoices[[#This Row],[Total]]-invoices[[#This Row],[rent_amount]]</f>
        <v>0</v>
      </c>
      <c r="AF256">
        <v>2871</v>
      </c>
      <c r="AG256">
        <v>868</v>
      </c>
      <c r="AH256">
        <f>invoices[[#This Row],[EB Amount]]-invoices[[#This Row],[electricity_amount]]</f>
        <v>0</v>
      </c>
    </row>
    <row r="257" spans="1:34">
      <c r="A257" t="s">
        <v>7311</v>
      </c>
      <c r="B257" t="s">
        <v>22</v>
      </c>
      <c r="C257" t="s">
        <v>6609</v>
      </c>
      <c r="D257" t="s">
        <v>24</v>
      </c>
      <c r="E257" t="s">
        <v>349</v>
      </c>
      <c r="F257" t="s">
        <v>1626</v>
      </c>
      <c r="G257" t="s">
        <v>7312</v>
      </c>
      <c r="H257" s="1">
        <f>DATE(YEAR(invoices[[#This Row],[due_date]]),MONTH(invoices[[#This Row],[due_date]]),1)</f>
        <v>46054</v>
      </c>
      <c r="I257" s="1">
        <v>46060</v>
      </c>
      <c r="J257">
        <v>15500</v>
      </c>
      <c r="K257">
        <v>1209</v>
      </c>
      <c r="L257">
        <v>0</v>
      </c>
      <c r="M257">
        <f>invoices[[#This Row],[rent_amount]]+invoices[[#This Row],[electricity_amount]]+invoices[[#This Row],[other_charges]]</f>
        <v>16709</v>
      </c>
      <c r="N257" t="s">
        <v>28</v>
      </c>
      <c r="O257" t="s">
        <v>295</v>
      </c>
      <c r="P257">
        <v>0</v>
      </c>
      <c r="Q257" t="b">
        <v>0</v>
      </c>
      <c r="R257" t="s">
        <v>296</v>
      </c>
      <c r="S257">
        <v>0</v>
      </c>
      <c r="T257">
        <f>invoices[[#This Row],[total_amount]]</f>
        <v>16709</v>
      </c>
      <c r="U257" t="s">
        <v>6611</v>
      </c>
      <c r="V257" t="str">
        <f>INDEX([1]!Table1[tenantname],MATCH(invoices[[#This Row],[allotment_id]],[1]!Table1[TenantAllotmentID],0))</f>
        <v>Savio Sajan moloparambil (B11-B2)</v>
      </c>
      <c r="W257" t="s">
        <v>15492</v>
      </c>
      <c r="X257" t="s">
        <v>15493</v>
      </c>
      <c r="Y257" s="4">
        <v>46054</v>
      </c>
      <c r="Z257" t="s">
        <v>15807</v>
      </c>
      <c r="AA257">
        <v>15500</v>
      </c>
      <c r="AB257">
        <v>0</v>
      </c>
      <c r="AC257">
        <v>0</v>
      </c>
      <c r="AD257" s="7">
        <f>invoices[[#This Row],[Rent]]+invoices[[#This Row],[Services]]+invoices[[#This Row],[GST]]</f>
        <v>15500</v>
      </c>
      <c r="AE257" s="7">
        <f>invoices[[#This Row],[Total]]-invoices[[#This Row],[rent_amount]]</f>
        <v>0</v>
      </c>
      <c r="AF257">
        <v>2888</v>
      </c>
      <c r="AG257">
        <v>1209</v>
      </c>
      <c r="AH257">
        <f>invoices[[#This Row],[EB Amount]]-invoices[[#This Row],[electricity_amount]]</f>
        <v>0</v>
      </c>
    </row>
    <row r="258" spans="1:34">
      <c r="A258" t="s">
        <v>7381</v>
      </c>
      <c r="B258" t="s">
        <v>22</v>
      </c>
      <c r="C258" t="s">
        <v>7382</v>
      </c>
      <c r="D258" t="s">
        <v>24</v>
      </c>
      <c r="E258" t="s">
        <v>234</v>
      </c>
      <c r="F258" t="s">
        <v>2143</v>
      </c>
      <c r="G258" t="s">
        <v>7383</v>
      </c>
      <c r="H258" s="1">
        <f>DATE(YEAR(invoices[[#This Row],[due_date]]),MONTH(invoices[[#This Row],[due_date]]),1)</f>
        <v>46054</v>
      </c>
      <c r="I258" s="1">
        <v>46060</v>
      </c>
      <c r="J258">
        <v>14500</v>
      </c>
      <c r="K258">
        <v>0</v>
      </c>
      <c r="L258">
        <v>0</v>
      </c>
      <c r="M258">
        <f>invoices[[#This Row],[rent_amount]]+invoices[[#This Row],[electricity_amount]]+invoices[[#This Row],[other_charges]]</f>
        <v>14500</v>
      </c>
      <c r="N258" t="s">
        <v>28</v>
      </c>
      <c r="O258" t="s">
        <v>295</v>
      </c>
      <c r="P258">
        <v>0</v>
      </c>
      <c r="Q258" t="b">
        <v>0</v>
      </c>
      <c r="R258" t="s">
        <v>296</v>
      </c>
      <c r="S258">
        <v>0</v>
      </c>
      <c r="T258">
        <f>invoices[[#This Row],[total_amount]]</f>
        <v>14500</v>
      </c>
      <c r="U258" t="s">
        <v>7384</v>
      </c>
      <c r="V258" t="str">
        <f>INDEX([1]!Table1[tenantname],MATCH(invoices[[#This Row],[allotment_id]],[1]!Table1[TenantAllotmentID],0))</f>
        <v>Shreya Agrawal (D12-C2)</v>
      </c>
      <c r="W258" t="s">
        <v>15548</v>
      </c>
      <c r="X258" t="s">
        <v>15549</v>
      </c>
      <c r="Y258" s="4">
        <v>46054</v>
      </c>
      <c r="Z258" t="s">
        <v>15807</v>
      </c>
      <c r="AA258">
        <v>14500</v>
      </c>
      <c r="AB258">
        <v>0</v>
      </c>
      <c r="AC258">
        <v>0</v>
      </c>
      <c r="AD258" s="7">
        <f>invoices[[#This Row],[Rent]]+invoices[[#This Row],[Services]]+invoices[[#This Row],[GST]]</f>
        <v>14500</v>
      </c>
      <c r="AE258" s="7">
        <f>invoices[[#This Row],[Total]]-invoices[[#This Row],[rent_amount]]</f>
        <v>0</v>
      </c>
      <c r="AF258">
        <v>2923</v>
      </c>
      <c r="AG258">
        <v>0</v>
      </c>
      <c r="AH258">
        <f>invoices[[#This Row],[EB Amount]]-invoices[[#This Row],[electricity_amount]]</f>
        <v>0</v>
      </c>
    </row>
    <row r="259" spans="1:34">
      <c r="A259" t="s">
        <v>7389</v>
      </c>
      <c r="B259" t="s">
        <v>22</v>
      </c>
      <c r="C259" t="s">
        <v>1591</v>
      </c>
      <c r="D259" t="s">
        <v>24</v>
      </c>
      <c r="E259" t="s">
        <v>80</v>
      </c>
      <c r="F259" t="s">
        <v>1592</v>
      </c>
      <c r="G259" t="s">
        <v>7390</v>
      </c>
      <c r="H259" s="1">
        <f>DATE(YEAR(invoices[[#This Row],[due_date]]),MONTH(invoices[[#This Row],[due_date]]),1)</f>
        <v>46054</v>
      </c>
      <c r="I259" s="1">
        <v>46060</v>
      </c>
      <c r="J259">
        <v>13500</v>
      </c>
      <c r="K259">
        <v>0</v>
      </c>
      <c r="L259">
        <v>0</v>
      </c>
      <c r="M259">
        <f>invoices[[#This Row],[rent_amount]]+invoices[[#This Row],[electricity_amount]]+invoices[[#This Row],[other_charges]]</f>
        <v>13500</v>
      </c>
      <c r="N259" t="s">
        <v>28</v>
      </c>
      <c r="O259" t="s">
        <v>295</v>
      </c>
      <c r="P259">
        <v>0</v>
      </c>
      <c r="Q259" t="b">
        <v>0</v>
      </c>
      <c r="R259" t="s">
        <v>296</v>
      </c>
      <c r="S259">
        <v>0</v>
      </c>
      <c r="T259">
        <f>invoices[[#This Row],[total_amount]]</f>
        <v>13500</v>
      </c>
      <c r="U259" t="s">
        <v>1594</v>
      </c>
      <c r="V259" t="str">
        <f>INDEX([1]!Table1[tenantname],MATCH(invoices[[#This Row],[allotment_id]],[1]!Table1[TenantAllotmentID],0))</f>
        <v>Sharon Swetha (D21-C1)</v>
      </c>
      <c r="W259" t="s">
        <v>14530</v>
      </c>
      <c r="X259" t="s">
        <v>14531</v>
      </c>
      <c r="Y259" s="4">
        <v>46054</v>
      </c>
      <c r="Z259" t="s">
        <v>15807</v>
      </c>
      <c r="AA259">
        <v>13500</v>
      </c>
      <c r="AB259">
        <v>0</v>
      </c>
      <c r="AC259">
        <v>0</v>
      </c>
      <c r="AD259" s="7">
        <f>invoices[[#This Row],[Rent]]+invoices[[#This Row],[Services]]+invoices[[#This Row],[GST]]</f>
        <v>13500</v>
      </c>
      <c r="AE259" s="7">
        <f>invoices[[#This Row],[Total]]-invoices[[#This Row],[rent_amount]]</f>
        <v>0</v>
      </c>
      <c r="AF259">
        <v>2926</v>
      </c>
      <c r="AG259">
        <v>0</v>
      </c>
      <c r="AH259">
        <f>invoices[[#This Row],[EB Amount]]-invoices[[#This Row],[electricity_amount]]</f>
        <v>0</v>
      </c>
    </row>
    <row r="260" spans="1:34">
      <c r="A260" t="s">
        <v>7475</v>
      </c>
      <c r="B260" t="s">
        <v>22</v>
      </c>
      <c r="C260" t="s">
        <v>5140</v>
      </c>
      <c r="D260" t="s">
        <v>24</v>
      </c>
      <c r="E260" t="s">
        <v>25</v>
      </c>
      <c r="F260" t="s">
        <v>1200</v>
      </c>
      <c r="G260" t="s">
        <v>7476</v>
      </c>
      <c r="H260" s="1">
        <f>DATE(YEAR(invoices[[#This Row],[due_date]]),MONTH(invoices[[#This Row],[due_date]]),1)</f>
        <v>46054</v>
      </c>
      <c r="I260" s="1">
        <v>46060</v>
      </c>
      <c r="J260">
        <v>18000</v>
      </c>
      <c r="K260">
        <v>448</v>
      </c>
      <c r="L260">
        <v>0</v>
      </c>
      <c r="M260">
        <f>invoices[[#This Row],[rent_amount]]+invoices[[#This Row],[electricity_amount]]+invoices[[#This Row],[other_charges]]</f>
        <v>18448</v>
      </c>
      <c r="N260" t="s">
        <v>28</v>
      </c>
      <c r="O260" t="s">
        <v>776</v>
      </c>
      <c r="P260">
        <v>0</v>
      </c>
      <c r="Q260" t="b">
        <v>0</v>
      </c>
      <c r="R260" t="s">
        <v>296</v>
      </c>
      <c r="S260">
        <v>0</v>
      </c>
      <c r="T260">
        <f>invoices[[#This Row],[total_amount]]</f>
        <v>18448</v>
      </c>
      <c r="U260" t="s">
        <v>5142</v>
      </c>
      <c r="V260" t="str">
        <f>INDEX([1]!Table1[tenantname],MATCH(invoices[[#This Row],[allotment_id]],[1]!Table1[TenantAllotmentID],0))</f>
        <v>Akshaj agrawal (A24-A1)</v>
      </c>
      <c r="W260" t="s">
        <v>15339</v>
      </c>
      <c r="X260" t="s">
        <v>15340</v>
      </c>
      <c r="Y260" s="4">
        <v>46054</v>
      </c>
      <c r="Z260" t="s">
        <v>15807</v>
      </c>
      <c r="AA260">
        <v>18000</v>
      </c>
      <c r="AB260">
        <v>0</v>
      </c>
      <c r="AC260">
        <v>0</v>
      </c>
      <c r="AD260" s="7">
        <f>invoices[[#This Row],[Rent]]+invoices[[#This Row],[Services]]+invoices[[#This Row],[GST]]</f>
        <v>18000</v>
      </c>
      <c r="AE260" s="7">
        <f>invoices[[#This Row],[Total]]-invoices[[#This Row],[rent_amount]]</f>
        <v>0</v>
      </c>
      <c r="AF260">
        <v>2970</v>
      </c>
      <c r="AG260">
        <v>448</v>
      </c>
      <c r="AH260">
        <f>invoices[[#This Row],[EB Amount]]-invoices[[#This Row],[electricity_amount]]</f>
        <v>0</v>
      </c>
    </row>
    <row r="261" spans="1:34">
      <c r="A261" t="s">
        <v>7570</v>
      </c>
      <c r="B261" t="s">
        <v>22</v>
      </c>
      <c r="C261" t="s">
        <v>2319</v>
      </c>
      <c r="D261" t="s">
        <v>24</v>
      </c>
      <c r="E261" t="s">
        <v>112</v>
      </c>
      <c r="F261" t="s">
        <v>2320</v>
      </c>
      <c r="G261" t="s">
        <v>7571</v>
      </c>
      <c r="H261" s="1">
        <f>DATE(YEAR(invoices[[#This Row],[due_date]]),MONTH(invoices[[#This Row],[due_date]]),1)</f>
        <v>46054</v>
      </c>
      <c r="I261" s="1">
        <v>46060</v>
      </c>
      <c r="J261">
        <v>15500</v>
      </c>
      <c r="K261">
        <v>1488</v>
      </c>
      <c r="L261">
        <v>0</v>
      </c>
      <c r="M261">
        <f>invoices[[#This Row],[rent_amount]]+invoices[[#This Row],[electricity_amount]]+invoices[[#This Row],[other_charges]]</f>
        <v>16988</v>
      </c>
      <c r="N261" t="s">
        <v>28</v>
      </c>
      <c r="O261" t="s">
        <v>1676</v>
      </c>
      <c r="P261">
        <v>0</v>
      </c>
      <c r="Q261" t="b">
        <v>0</v>
      </c>
      <c r="R261" t="s">
        <v>296</v>
      </c>
      <c r="S261">
        <v>0</v>
      </c>
      <c r="T261">
        <f>invoices[[#This Row],[total_amount]]</f>
        <v>16988</v>
      </c>
      <c r="U261" t="s">
        <v>2322</v>
      </c>
      <c r="V261" t="str">
        <f>INDEX([1]!Table1[tenantname],MATCH(invoices[[#This Row],[allotment_id]],[1]!Table1[TenantAllotmentID],0))</f>
        <v>Rangabashyam S (A23-B2)</v>
      </c>
      <c r="W261" t="s">
        <v>14772</v>
      </c>
      <c r="X261" t="s">
        <v>14773</v>
      </c>
      <c r="Y261" s="4">
        <v>46054</v>
      </c>
      <c r="Z261" t="s">
        <v>15807</v>
      </c>
      <c r="AA261">
        <v>15500</v>
      </c>
      <c r="AB261">
        <v>0</v>
      </c>
      <c r="AC261">
        <v>0</v>
      </c>
      <c r="AD261" s="7">
        <f>invoices[[#This Row],[Rent]]+invoices[[#This Row],[Services]]+invoices[[#This Row],[GST]]</f>
        <v>15500</v>
      </c>
      <c r="AE261" s="7">
        <f>invoices[[#This Row],[Total]]-invoices[[#This Row],[rent_amount]]</f>
        <v>0</v>
      </c>
      <c r="AF261">
        <v>3019</v>
      </c>
      <c r="AG261">
        <v>1488</v>
      </c>
      <c r="AH261">
        <f>invoices[[#This Row],[EB Amount]]-invoices[[#This Row],[electricity_amount]]</f>
        <v>0</v>
      </c>
    </row>
    <row r="262" spans="1:34">
      <c r="A262" t="s">
        <v>7594</v>
      </c>
      <c r="B262" t="s">
        <v>22</v>
      </c>
      <c r="C262" t="s">
        <v>4649</v>
      </c>
      <c r="D262" t="s">
        <v>24</v>
      </c>
      <c r="E262" t="s">
        <v>195</v>
      </c>
      <c r="F262" s="2" t="s">
        <v>1745</v>
      </c>
      <c r="G262" t="s">
        <v>7595</v>
      </c>
      <c r="H262" s="1">
        <f>DATE(YEAR(invoices[[#This Row],[due_date]]),MONTH(invoices[[#This Row],[due_date]]),1)</f>
        <v>46054</v>
      </c>
      <c r="I262" s="1">
        <v>46060</v>
      </c>
      <c r="J262">
        <v>14500</v>
      </c>
      <c r="K262">
        <v>589</v>
      </c>
      <c r="L262">
        <v>0</v>
      </c>
      <c r="M262">
        <f>invoices[[#This Row],[rent_amount]]+invoices[[#This Row],[electricity_amount]]+invoices[[#This Row],[other_charges]]</f>
        <v>15089</v>
      </c>
      <c r="N262" t="s">
        <v>28</v>
      </c>
      <c r="O262" t="s">
        <v>776</v>
      </c>
      <c r="P262">
        <v>0</v>
      </c>
      <c r="Q262" t="b">
        <v>0</v>
      </c>
      <c r="R262" t="s">
        <v>296</v>
      </c>
      <c r="S262">
        <v>0</v>
      </c>
      <c r="T262">
        <f>invoices[[#This Row],[total_amount]]</f>
        <v>15089</v>
      </c>
      <c r="U262" t="s">
        <v>4651</v>
      </c>
      <c r="V262" t="str">
        <f>INDEX([1]!Table1[tenantname],MATCH(invoices[[#This Row],[allotment_id]],[1]!Table1[TenantAllotmentID],0))</f>
        <v>Jayashree Arun (D41-C1)</v>
      </c>
      <c r="W262" t="s">
        <v>15273</v>
      </c>
      <c r="X262" t="s">
        <v>15274</v>
      </c>
      <c r="Y262" s="4">
        <v>46054</v>
      </c>
      <c r="Z262" t="s">
        <v>15807</v>
      </c>
      <c r="AA262">
        <v>14500</v>
      </c>
      <c r="AB262">
        <v>0</v>
      </c>
      <c r="AC262">
        <v>0</v>
      </c>
      <c r="AD262" s="7">
        <f>invoices[[#This Row],[Rent]]+invoices[[#This Row],[Services]]+invoices[[#This Row],[GST]]</f>
        <v>14500</v>
      </c>
      <c r="AE262" s="7">
        <f>invoices[[#This Row],[Total]]-invoices[[#This Row],[rent_amount]]</f>
        <v>0</v>
      </c>
      <c r="AF262">
        <v>3032</v>
      </c>
      <c r="AG262">
        <v>589</v>
      </c>
      <c r="AH262">
        <f>invoices[[#This Row],[EB Amount]]-invoices[[#This Row],[electricity_amount]]</f>
        <v>0</v>
      </c>
    </row>
    <row r="263" spans="1:34">
      <c r="A263" t="s">
        <v>7655</v>
      </c>
      <c r="B263" t="s">
        <v>22</v>
      </c>
      <c r="C263" t="s">
        <v>3645</v>
      </c>
      <c r="D263" t="s">
        <v>24</v>
      </c>
      <c r="E263" t="s">
        <v>155</v>
      </c>
      <c r="F263" t="s">
        <v>188</v>
      </c>
      <c r="G263" t="s">
        <v>7656</v>
      </c>
      <c r="H263" s="1">
        <f>DATE(YEAR(invoices[[#This Row],[due_date]]),MONTH(invoices[[#This Row],[due_date]]),1)</f>
        <v>46054</v>
      </c>
      <c r="I263" s="1">
        <v>46060</v>
      </c>
      <c r="J263">
        <v>14500</v>
      </c>
      <c r="K263">
        <v>1178</v>
      </c>
      <c r="L263">
        <v>0</v>
      </c>
      <c r="M263">
        <f>invoices[[#This Row],[rent_amount]]+invoices[[#This Row],[electricity_amount]]+invoices[[#This Row],[other_charges]]</f>
        <v>15678</v>
      </c>
      <c r="N263" t="s">
        <v>28</v>
      </c>
      <c r="O263" t="s">
        <v>1676</v>
      </c>
      <c r="P263">
        <v>0</v>
      </c>
      <c r="Q263" t="b">
        <v>0</v>
      </c>
      <c r="R263" t="s">
        <v>296</v>
      </c>
      <c r="S263">
        <v>0</v>
      </c>
      <c r="T263">
        <f>invoices[[#This Row],[total_amount]]</f>
        <v>15678</v>
      </c>
      <c r="U263" s="2" t="s">
        <v>3647</v>
      </c>
      <c r="V263" t="str">
        <f>INDEX([1]!Table1[tenantname],MATCH(invoices[[#This Row],[allotment_id]],[1]!Table1[TenantAllotmentID],0))</f>
        <v>Manish Kumar (C44-C2)</v>
      </c>
      <c r="W263" t="s">
        <v>15097</v>
      </c>
      <c r="X263" t="s">
        <v>15098</v>
      </c>
      <c r="Y263" s="4">
        <v>46054</v>
      </c>
      <c r="Z263" t="s">
        <v>15807</v>
      </c>
      <c r="AA263">
        <v>14500</v>
      </c>
      <c r="AB263">
        <v>0</v>
      </c>
      <c r="AC263">
        <v>0</v>
      </c>
      <c r="AD263" s="7">
        <f>invoices[[#This Row],[Rent]]+invoices[[#This Row],[Services]]+invoices[[#This Row],[GST]]</f>
        <v>14500</v>
      </c>
      <c r="AE263" s="7">
        <f>invoices[[#This Row],[Total]]-invoices[[#This Row],[rent_amount]]</f>
        <v>0</v>
      </c>
      <c r="AF263">
        <v>3059</v>
      </c>
      <c r="AG263">
        <v>1178</v>
      </c>
      <c r="AH263">
        <f>invoices[[#This Row],[EB Amount]]-invoices[[#This Row],[electricity_amount]]</f>
        <v>0</v>
      </c>
    </row>
    <row r="264" spans="1:34">
      <c r="A264" t="s">
        <v>7671</v>
      </c>
      <c r="B264" t="s">
        <v>22</v>
      </c>
      <c r="C264" t="s">
        <v>6449</v>
      </c>
      <c r="D264" t="s">
        <v>24</v>
      </c>
      <c r="E264" t="s">
        <v>42</v>
      </c>
      <c r="F264" t="s">
        <v>6008</v>
      </c>
      <c r="G264" t="s">
        <v>7672</v>
      </c>
      <c r="H264" s="1">
        <f>DATE(YEAR(invoices[[#This Row],[due_date]]),MONTH(invoices[[#This Row],[due_date]]),1)</f>
        <v>46054</v>
      </c>
      <c r="I264" s="1">
        <v>46060</v>
      </c>
      <c r="J264">
        <v>13500</v>
      </c>
      <c r="K264">
        <v>868</v>
      </c>
      <c r="L264">
        <v>2250</v>
      </c>
      <c r="M264">
        <f>invoices[[#This Row],[rent_amount]]+invoices[[#This Row],[electricity_amount]]+invoices[[#This Row],[other_charges]]</f>
        <v>16618</v>
      </c>
      <c r="N264" t="s">
        <v>28</v>
      </c>
      <c r="O264" t="s">
        <v>776</v>
      </c>
      <c r="P264">
        <v>0</v>
      </c>
      <c r="Q264" t="b">
        <v>0</v>
      </c>
      <c r="R264" t="s">
        <v>296</v>
      </c>
      <c r="S264">
        <v>0</v>
      </c>
      <c r="T264">
        <f>invoices[[#This Row],[total_amount]]</f>
        <v>16618</v>
      </c>
      <c r="U264" t="s">
        <v>6451</v>
      </c>
      <c r="V264" t="str">
        <f>INDEX([1]!Table1[tenantname],MATCH(invoices[[#This Row],[allotment_id]],[1]!Table1[TenantAllotmentID],0))</f>
        <v>Kanimozhi Udayakumar (C24-B2)</v>
      </c>
      <c r="W264" t="s">
        <v>15472</v>
      </c>
      <c r="X264" t="s">
        <v>15473</v>
      </c>
      <c r="Y264" s="4">
        <v>46054</v>
      </c>
      <c r="Z264" t="s">
        <v>15807</v>
      </c>
      <c r="AA264">
        <v>13500</v>
      </c>
      <c r="AB264">
        <v>0</v>
      </c>
      <c r="AC264">
        <v>0</v>
      </c>
      <c r="AD264" s="7">
        <f>invoices[[#This Row],[Rent]]+invoices[[#This Row],[Services]]+invoices[[#This Row],[GST]]</f>
        <v>13500</v>
      </c>
      <c r="AE264" s="7">
        <f>invoices[[#This Row],[Total]]-invoices[[#This Row],[rent_amount]]</f>
        <v>0</v>
      </c>
      <c r="AF264">
        <v>3068</v>
      </c>
      <c r="AG264">
        <v>868</v>
      </c>
      <c r="AH264">
        <f>invoices[[#This Row],[EB Amount]]-invoices[[#This Row],[electricity_amount]]</f>
        <v>0</v>
      </c>
    </row>
    <row r="265" spans="1:34">
      <c r="A265" t="s">
        <v>7753</v>
      </c>
      <c r="B265" t="s">
        <v>22</v>
      </c>
      <c r="C265" t="s">
        <v>5360</v>
      </c>
      <c r="D265" t="s">
        <v>24</v>
      </c>
      <c r="E265" t="s">
        <v>96</v>
      </c>
      <c r="F265" t="s">
        <v>97</v>
      </c>
      <c r="G265" t="s">
        <v>7754</v>
      </c>
      <c r="H265" s="1">
        <f>DATE(YEAR(invoices[[#This Row],[due_date]]),MONTH(invoices[[#This Row],[due_date]]),1)</f>
        <v>46054</v>
      </c>
      <c r="I265" s="1">
        <v>46060</v>
      </c>
      <c r="J265">
        <v>14500</v>
      </c>
      <c r="K265">
        <v>1400</v>
      </c>
      <c r="L265">
        <v>0</v>
      </c>
      <c r="M265">
        <f>invoices[[#This Row],[rent_amount]]+invoices[[#This Row],[electricity_amount]]+invoices[[#This Row],[other_charges]]</f>
        <v>15900</v>
      </c>
      <c r="N265" t="s">
        <v>28</v>
      </c>
      <c r="O265" t="s">
        <v>776</v>
      </c>
      <c r="P265">
        <v>0</v>
      </c>
      <c r="Q265" t="b">
        <v>0</v>
      </c>
      <c r="R265" t="s">
        <v>296</v>
      </c>
      <c r="S265">
        <v>0</v>
      </c>
      <c r="T265">
        <f>invoices[[#This Row],[total_amount]]</f>
        <v>15900</v>
      </c>
      <c r="U265" t="s">
        <v>5362</v>
      </c>
      <c r="V265" t="str">
        <f>INDEX([1]!Table1[tenantname],MATCH(invoices[[#This Row],[allotment_id]],[1]!Table1[TenantAllotmentID],0))</f>
        <v>Kaila Jagadish Reddy (B33-C2)</v>
      </c>
      <c r="W265" t="s">
        <v>15365</v>
      </c>
      <c r="X265" t="s">
        <v>15366</v>
      </c>
      <c r="Y265" s="4">
        <v>46054</v>
      </c>
      <c r="Z265" t="s">
        <v>15807</v>
      </c>
      <c r="AA265">
        <v>14500</v>
      </c>
      <c r="AB265">
        <v>0</v>
      </c>
      <c r="AC265">
        <v>0</v>
      </c>
      <c r="AD265" s="7">
        <f>invoices[[#This Row],[Rent]]+invoices[[#This Row],[Services]]+invoices[[#This Row],[GST]]</f>
        <v>14500</v>
      </c>
      <c r="AE265" s="7">
        <f>invoices[[#This Row],[Total]]-invoices[[#This Row],[rent_amount]]</f>
        <v>0</v>
      </c>
      <c r="AF265">
        <v>3111</v>
      </c>
      <c r="AG265">
        <v>1400</v>
      </c>
      <c r="AH265">
        <f>invoices[[#This Row],[EB Amount]]-invoices[[#This Row],[electricity_amount]]</f>
        <v>0</v>
      </c>
    </row>
    <row r="266" spans="1:34">
      <c r="A266" s="2" t="s">
        <v>7755</v>
      </c>
      <c r="B266" t="s">
        <v>22</v>
      </c>
      <c r="C266" t="s">
        <v>2819</v>
      </c>
      <c r="D266" t="s">
        <v>24</v>
      </c>
      <c r="E266" t="s">
        <v>195</v>
      </c>
      <c r="F266" t="s">
        <v>375</v>
      </c>
      <c r="G266" t="s">
        <v>7756</v>
      </c>
      <c r="H266" s="1">
        <f>DATE(YEAR(invoices[[#This Row],[due_date]]),MONTH(invoices[[#This Row],[due_date]]),1)</f>
        <v>46054</v>
      </c>
      <c r="I266" s="1">
        <v>46060</v>
      </c>
      <c r="J266">
        <v>14500</v>
      </c>
      <c r="K266">
        <v>589</v>
      </c>
      <c r="L266">
        <v>0</v>
      </c>
      <c r="M266">
        <f>invoices[[#This Row],[rent_amount]]+invoices[[#This Row],[electricity_amount]]+invoices[[#This Row],[other_charges]]</f>
        <v>15089</v>
      </c>
      <c r="N266" t="s">
        <v>28</v>
      </c>
      <c r="O266" t="s">
        <v>776</v>
      </c>
      <c r="P266">
        <v>0</v>
      </c>
      <c r="Q266" t="b">
        <v>0</v>
      </c>
      <c r="R266" t="s">
        <v>296</v>
      </c>
      <c r="S266">
        <v>0</v>
      </c>
      <c r="T266">
        <f>invoices[[#This Row],[total_amount]]</f>
        <v>15089</v>
      </c>
      <c r="U266" t="s">
        <v>2821</v>
      </c>
      <c r="V266" t="str">
        <f>INDEX([1]!Table1[tenantname],MATCH(invoices[[#This Row],[allotment_id]],[1]!Table1[TenantAllotmentID],0))</f>
        <v>Ashmitha baidya (D41-C2)</v>
      </c>
      <c r="W266" t="s">
        <v>14901</v>
      </c>
      <c r="X266" t="s">
        <v>14902</v>
      </c>
      <c r="Y266" s="4">
        <v>46054</v>
      </c>
      <c r="Z266" t="s">
        <v>15807</v>
      </c>
      <c r="AA266">
        <v>14500</v>
      </c>
      <c r="AB266">
        <v>0</v>
      </c>
      <c r="AC266">
        <v>0</v>
      </c>
      <c r="AD266" s="7">
        <f>invoices[[#This Row],[Rent]]+invoices[[#This Row],[Services]]+invoices[[#This Row],[GST]]</f>
        <v>14500</v>
      </c>
      <c r="AE266" s="7">
        <f>invoices[[#This Row],[Total]]-invoices[[#This Row],[rent_amount]]</f>
        <v>0</v>
      </c>
      <c r="AF266">
        <v>3112</v>
      </c>
      <c r="AG266">
        <v>589</v>
      </c>
      <c r="AH266">
        <f>invoices[[#This Row],[EB Amount]]-invoices[[#This Row],[electricity_amount]]</f>
        <v>0</v>
      </c>
    </row>
    <row r="267" spans="1:34">
      <c r="A267" t="s">
        <v>7788</v>
      </c>
      <c r="B267" t="s">
        <v>22</v>
      </c>
      <c r="C267" t="s">
        <v>7640</v>
      </c>
      <c r="D267" t="s">
        <v>24</v>
      </c>
      <c r="E267" t="s">
        <v>34</v>
      </c>
      <c r="F267" t="s">
        <v>58</v>
      </c>
      <c r="G267" t="s">
        <v>7789</v>
      </c>
      <c r="H267" s="1">
        <f>DATE(YEAR(invoices[[#This Row],[due_date]]),MONTH(invoices[[#This Row],[due_date]]),1)</f>
        <v>46054</v>
      </c>
      <c r="I267" s="1">
        <v>46060</v>
      </c>
      <c r="J267">
        <v>15500</v>
      </c>
      <c r="K267">
        <v>870</v>
      </c>
      <c r="L267">
        <v>0</v>
      </c>
      <c r="M267">
        <f>invoices[[#This Row],[rent_amount]]+invoices[[#This Row],[electricity_amount]]+invoices[[#This Row],[other_charges]]</f>
        <v>16370</v>
      </c>
      <c r="N267" t="s">
        <v>28</v>
      </c>
      <c r="O267" t="s">
        <v>1676</v>
      </c>
      <c r="P267">
        <v>0</v>
      </c>
      <c r="Q267" t="b">
        <v>0</v>
      </c>
      <c r="R267" t="s">
        <v>296</v>
      </c>
      <c r="S267">
        <v>0</v>
      </c>
      <c r="T267">
        <f>invoices[[#This Row],[total_amount]]</f>
        <v>16370</v>
      </c>
      <c r="U267" t="s">
        <v>7642</v>
      </c>
      <c r="V267" t="str">
        <f>INDEX([1]!Table1[tenantname],MATCH(invoices[[#This Row],[allotment_id]],[1]!Table1[TenantAllotmentID],0))</f>
        <v>Keerthiga  (B43-B2)</v>
      </c>
      <c r="W267" t="s">
        <v>15564</v>
      </c>
      <c r="X267" t="s">
        <v>15565</v>
      </c>
      <c r="Y267" s="4">
        <v>46054</v>
      </c>
      <c r="Z267" t="s">
        <v>15807</v>
      </c>
      <c r="AA267">
        <v>15500</v>
      </c>
      <c r="AB267">
        <v>0</v>
      </c>
      <c r="AC267">
        <v>0</v>
      </c>
      <c r="AD267" s="7">
        <f>invoices[[#This Row],[Rent]]+invoices[[#This Row],[Services]]+invoices[[#This Row],[GST]]</f>
        <v>15500</v>
      </c>
      <c r="AE267" s="7">
        <f>invoices[[#This Row],[Total]]-invoices[[#This Row],[rent_amount]]</f>
        <v>0</v>
      </c>
      <c r="AF267">
        <v>3129</v>
      </c>
      <c r="AG267">
        <v>870</v>
      </c>
      <c r="AH267">
        <f>invoices[[#This Row],[EB Amount]]-invoices[[#This Row],[electricity_amount]]</f>
        <v>0</v>
      </c>
    </row>
    <row r="268" spans="1:34">
      <c r="A268" t="s">
        <v>7958</v>
      </c>
      <c r="B268" t="s">
        <v>22</v>
      </c>
      <c r="C268" t="s">
        <v>932</v>
      </c>
      <c r="D268" t="s">
        <v>24</v>
      </c>
      <c r="E268" t="s">
        <v>399</v>
      </c>
      <c r="F268" t="s">
        <v>933</v>
      </c>
      <c r="G268" t="s">
        <v>7959</v>
      </c>
      <c r="H268" s="1">
        <f>DATE(YEAR(invoices[[#This Row],[due_date]]),MONTH(invoices[[#This Row],[due_date]]),1)</f>
        <v>46054</v>
      </c>
      <c r="I268" s="1">
        <v>46060</v>
      </c>
      <c r="J268">
        <v>14500</v>
      </c>
      <c r="K268">
        <v>713</v>
      </c>
      <c r="L268">
        <v>0</v>
      </c>
      <c r="M268">
        <f>invoices[[#This Row],[rent_amount]]+invoices[[#This Row],[electricity_amount]]+invoices[[#This Row],[other_charges]]</f>
        <v>15213</v>
      </c>
      <c r="N268" t="s">
        <v>28</v>
      </c>
      <c r="O268" t="s">
        <v>295</v>
      </c>
      <c r="P268">
        <v>0</v>
      </c>
      <c r="Q268" t="b">
        <v>0</v>
      </c>
      <c r="R268" t="s">
        <v>296</v>
      </c>
      <c r="S268">
        <v>0</v>
      </c>
      <c r="T268">
        <f>invoices[[#This Row],[total_amount]]</f>
        <v>15213</v>
      </c>
      <c r="U268" t="s">
        <v>935</v>
      </c>
      <c r="V268" t="str">
        <f>INDEX([1]!Table1[tenantname],MATCH(invoices[[#This Row],[allotment_id]],[1]!Table1[TenantAllotmentID],0))</f>
        <v>Suhani Mehrotra (B22-C2)</v>
      </c>
      <c r="W268" t="s">
        <v>14284</v>
      </c>
      <c r="X268" t="s">
        <v>14285</v>
      </c>
      <c r="Y268" s="4">
        <v>46054</v>
      </c>
      <c r="Z268" t="s">
        <v>15807</v>
      </c>
      <c r="AA268">
        <v>14500</v>
      </c>
      <c r="AB268">
        <v>0</v>
      </c>
      <c r="AC268">
        <v>0</v>
      </c>
      <c r="AD268" s="7">
        <f>invoices[[#This Row],[Rent]]+invoices[[#This Row],[Services]]+invoices[[#This Row],[GST]]</f>
        <v>14500</v>
      </c>
      <c r="AE268" s="7">
        <f>invoices[[#This Row],[Total]]-invoices[[#This Row],[rent_amount]]</f>
        <v>0</v>
      </c>
      <c r="AF268">
        <v>3217</v>
      </c>
      <c r="AG268">
        <v>713</v>
      </c>
      <c r="AH268">
        <f>invoices[[#This Row],[EB Amount]]-invoices[[#This Row],[electricity_amount]]</f>
        <v>0</v>
      </c>
    </row>
    <row r="269" spans="1:34">
      <c r="A269" t="s">
        <v>7978</v>
      </c>
      <c r="B269" t="s">
        <v>22</v>
      </c>
      <c r="C269" t="s">
        <v>638</v>
      </c>
      <c r="D269" t="s">
        <v>24</v>
      </c>
      <c r="E269" t="s">
        <v>247</v>
      </c>
      <c r="F269" t="s">
        <v>365</v>
      </c>
      <c r="G269" t="s">
        <v>7979</v>
      </c>
      <c r="H269" s="1">
        <f>DATE(YEAR(invoices[[#This Row],[due_date]]),MONTH(invoices[[#This Row],[due_date]]),1)</f>
        <v>46054</v>
      </c>
      <c r="I269" s="1">
        <v>46060</v>
      </c>
      <c r="J269">
        <v>14500</v>
      </c>
      <c r="K269">
        <v>992</v>
      </c>
      <c r="L269">
        <v>0</v>
      </c>
      <c r="M269">
        <f>invoices[[#This Row],[rent_amount]]+invoices[[#This Row],[electricity_amount]]+invoices[[#This Row],[other_charges]]</f>
        <v>15492</v>
      </c>
      <c r="N269" t="s">
        <v>28</v>
      </c>
      <c r="O269" t="s">
        <v>1676</v>
      </c>
      <c r="P269">
        <v>0</v>
      </c>
      <c r="Q269" t="b">
        <v>0</v>
      </c>
      <c r="R269" t="s">
        <v>296</v>
      </c>
      <c r="S269">
        <v>0</v>
      </c>
      <c r="T269">
        <f>invoices[[#This Row],[total_amount]]</f>
        <v>15492</v>
      </c>
      <c r="U269" s="2" t="s">
        <v>641</v>
      </c>
      <c r="V269" t="str">
        <f>INDEX([1]!Table1[tenantname],MATCH(invoices[[#This Row],[allotment_id]],[1]!Table1[TenantAllotmentID],0))</f>
        <v>Niharika Shanbhogue (C11-C1)</v>
      </c>
      <c r="W269" t="s">
        <v>14179</v>
      </c>
      <c r="X269" t="s">
        <v>14180</v>
      </c>
      <c r="Y269" s="4">
        <v>46054</v>
      </c>
      <c r="Z269" t="s">
        <v>15807</v>
      </c>
      <c r="AA269">
        <v>14500</v>
      </c>
      <c r="AB269">
        <v>0</v>
      </c>
      <c r="AC269">
        <v>0</v>
      </c>
      <c r="AD269" s="7">
        <f>invoices[[#This Row],[Rent]]+invoices[[#This Row],[Services]]+invoices[[#This Row],[GST]]</f>
        <v>14500</v>
      </c>
      <c r="AE269" s="7">
        <f>invoices[[#This Row],[Total]]-invoices[[#This Row],[rent_amount]]</f>
        <v>0</v>
      </c>
      <c r="AF269">
        <v>3226</v>
      </c>
      <c r="AG269">
        <v>992</v>
      </c>
      <c r="AH269">
        <f>invoices[[#This Row],[EB Amount]]-invoices[[#This Row],[electricity_amount]]</f>
        <v>0</v>
      </c>
    </row>
    <row r="270" spans="1:34">
      <c r="A270" t="s">
        <v>8030</v>
      </c>
      <c r="B270" t="s">
        <v>22</v>
      </c>
      <c r="C270" t="s">
        <v>2309</v>
      </c>
      <c r="D270" t="s">
        <v>24</v>
      </c>
      <c r="E270" t="s">
        <v>155</v>
      </c>
      <c r="F270" t="s">
        <v>742</v>
      </c>
      <c r="G270" t="s">
        <v>8031</v>
      </c>
      <c r="H270" s="1">
        <f>DATE(YEAR(invoices[[#This Row],[due_date]]),MONTH(invoices[[#This Row],[due_date]]),1)</f>
        <v>46054</v>
      </c>
      <c r="I270" s="1">
        <v>46060</v>
      </c>
      <c r="J270">
        <v>14500</v>
      </c>
      <c r="K270">
        <v>1178</v>
      </c>
      <c r="L270">
        <v>0</v>
      </c>
      <c r="M270">
        <f>invoices[[#This Row],[rent_amount]]+invoices[[#This Row],[electricity_amount]]+invoices[[#This Row],[other_charges]]</f>
        <v>15678</v>
      </c>
      <c r="N270" t="s">
        <v>28</v>
      </c>
      <c r="O270" t="s">
        <v>776</v>
      </c>
      <c r="P270">
        <v>0</v>
      </c>
      <c r="Q270" t="b">
        <v>0</v>
      </c>
      <c r="R270" t="s">
        <v>296</v>
      </c>
      <c r="S270">
        <v>0</v>
      </c>
      <c r="T270">
        <f>invoices[[#This Row],[total_amount]]</f>
        <v>15678</v>
      </c>
      <c r="U270" t="s">
        <v>2311</v>
      </c>
      <c r="V270" t="str">
        <f>INDEX([1]!Table1[tenantname],MATCH(invoices[[#This Row],[allotment_id]],[1]!Table1[TenantAllotmentID],0))</f>
        <v>Ganesh Selvam (C44-C1)</v>
      </c>
      <c r="W270" t="s">
        <v>14768</v>
      </c>
      <c r="X270" t="s">
        <v>14769</v>
      </c>
      <c r="Y270" s="4">
        <v>46054</v>
      </c>
      <c r="Z270" t="s">
        <v>15807</v>
      </c>
      <c r="AA270">
        <v>14500</v>
      </c>
      <c r="AB270">
        <v>0</v>
      </c>
      <c r="AC270">
        <v>0</v>
      </c>
      <c r="AD270" s="7">
        <f>invoices[[#This Row],[Rent]]+invoices[[#This Row],[Services]]+invoices[[#This Row],[GST]]</f>
        <v>14500</v>
      </c>
      <c r="AE270" s="7">
        <f>invoices[[#This Row],[Total]]-invoices[[#This Row],[rent_amount]]</f>
        <v>0</v>
      </c>
      <c r="AF270">
        <v>3252</v>
      </c>
      <c r="AG270">
        <v>1178</v>
      </c>
      <c r="AH270">
        <f>invoices[[#This Row],[EB Amount]]-invoices[[#This Row],[electricity_amount]]</f>
        <v>0</v>
      </c>
    </row>
    <row r="271" spans="1:34">
      <c r="A271" t="s">
        <v>8290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8291</v>
      </c>
      <c r="H271" s="1">
        <f>DATE(YEAR(invoices[[#This Row],[due_date]]),MONTH(invoices[[#This Row],[due_date]]),1)</f>
        <v>46054</v>
      </c>
      <c r="I271" s="1">
        <v>46060</v>
      </c>
      <c r="J271">
        <v>14500</v>
      </c>
      <c r="K271">
        <v>480</v>
      </c>
      <c r="L271">
        <v>0</v>
      </c>
      <c r="M271">
        <f>invoices[[#This Row],[rent_amount]]+invoices[[#This Row],[electricity_amount]]+invoices[[#This Row],[other_charges]]</f>
        <v>14980</v>
      </c>
      <c r="N271" t="s">
        <v>28</v>
      </c>
      <c r="O271" t="s">
        <v>776</v>
      </c>
      <c r="P271">
        <v>0</v>
      </c>
      <c r="Q271" t="b">
        <v>0</v>
      </c>
      <c r="R271" t="s">
        <v>296</v>
      </c>
      <c r="S271">
        <v>0</v>
      </c>
      <c r="T271">
        <f>invoices[[#This Row],[total_amount]]</f>
        <v>14980</v>
      </c>
      <c r="U271" t="s">
        <v>31</v>
      </c>
      <c r="V271" t="str">
        <f>INDEX([1]!Table1[tenantname],MATCH(invoices[[#This Row],[allotment_id]],[1]!Table1[TenantAllotmentID],0))</f>
        <v>Harsh Ashish (A24-C1)</v>
      </c>
      <c r="W271" t="s">
        <v>15395</v>
      </c>
      <c r="X271" t="s">
        <v>15607</v>
      </c>
      <c r="Y271" s="4">
        <v>46054</v>
      </c>
      <c r="Z271" t="s">
        <v>15807</v>
      </c>
      <c r="AA271">
        <v>14500</v>
      </c>
      <c r="AB271">
        <v>0</v>
      </c>
      <c r="AC271">
        <v>0</v>
      </c>
      <c r="AD271" s="7">
        <f>invoices[[#This Row],[Rent]]+invoices[[#This Row],[Services]]+invoices[[#This Row],[GST]]</f>
        <v>14500</v>
      </c>
      <c r="AE271" s="7">
        <f>invoices[[#This Row],[Total]]-invoices[[#This Row],[rent_amount]]</f>
        <v>0</v>
      </c>
      <c r="AF271">
        <v>3378</v>
      </c>
      <c r="AG271">
        <v>480</v>
      </c>
      <c r="AH271">
        <f>invoices[[#This Row],[EB Amount]]-invoices[[#This Row],[electricity_amount]]</f>
        <v>0</v>
      </c>
    </row>
    <row r="272" spans="1:34">
      <c r="A272" t="s">
        <v>8308</v>
      </c>
      <c r="B272" t="s">
        <v>22</v>
      </c>
      <c r="C272" t="s">
        <v>8309</v>
      </c>
      <c r="D272" t="s">
        <v>24</v>
      </c>
      <c r="E272" t="s">
        <v>181</v>
      </c>
      <c r="F272" t="s">
        <v>452</v>
      </c>
      <c r="G272" t="s">
        <v>8310</v>
      </c>
      <c r="H272" s="1">
        <f>DATE(YEAR(invoices[[#This Row],[due_date]]),MONTH(invoices[[#This Row],[due_date]]),1)</f>
        <v>46054</v>
      </c>
      <c r="I272" s="1">
        <v>46060</v>
      </c>
      <c r="J272">
        <v>6750</v>
      </c>
      <c r="K272">
        <v>0</v>
      </c>
      <c r="L272">
        <v>0</v>
      </c>
      <c r="M272">
        <f>invoices[[#This Row],[rent_amount]]+invoices[[#This Row],[electricity_amount]]+invoices[[#This Row],[other_charges]]</f>
        <v>6750</v>
      </c>
      <c r="N272" t="s">
        <v>28</v>
      </c>
      <c r="O272" t="s">
        <v>1075</v>
      </c>
      <c r="P272">
        <v>0</v>
      </c>
      <c r="Q272" t="b">
        <v>0</v>
      </c>
      <c r="R272" t="s">
        <v>296</v>
      </c>
      <c r="S272">
        <v>0</v>
      </c>
      <c r="T272">
        <f>invoices[[#This Row],[total_amount]]</f>
        <v>6750</v>
      </c>
      <c r="U272" t="s">
        <v>8311</v>
      </c>
      <c r="V272" t="str">
        <f>INDEX([1]!Table1[tenantname],MATCH(invoices[[#This Row],[allotment_id]],[1]!Table1[TenantAllotmentID],0))</f>
        <v>Aarathi Nambiar (B24-B1)</v>
      </c>
      <c r="W272" t="s">
        <v>15610</v>
      </c>
      <c r="X272" t="s">
        <v>15611</v>
      </c>
      <c r="Y272" s="4">
        <v>46054</v>
      </c>
      <c r="Z272" t="s">
        <v>15807</v>
      </c>
      <c r="AA272">
        <v>6750</v>
      </c>
      <c r="AB272">
        <v>0</v>
      </c>
      <c r="AC272">
        <v>0</v>
      </c>
      <c r="AD272" s="7">
        <f>invoices[[#This Row],[Rent]]+invoices[[#This Row],[Services]]+invoices[[#This Row],[GST]]</f>
        <v>6750</v>
      </c>
      <c r="AE272" s="7">
        <f>invoices[[#This Row],[Total]]-invoices[[#This Row],[rent_amount]]</f>
        <v>0</v>
      </c>
      <c r="AF272">
        <v>3386</v>
      </c>
      <c r="AG272">
        <v>0</v>
      </c>
      <c r="AH272">
        <f>invoices[[#This Row],[EB Amount]]-invoices[[#This Row],[electricity_amount]]</f>
        <v>0</v>
      </c>
    </row>
    <row r="273" spans="1:34">
      <c r="A273" t="s">
        <v>8342</v>
      </c>
      <c r="B273" t="s">
        <v>22</v>
      </c>
      <c r="C273" t="s">
        <v>2825</v>
      </c>
      <c r="D273" t="s">
        <v>24</v>
      </c>
      <c r="E273" t="s">
        <v>80</v>
      </c>
      <c r="F273" t="s">
        <v>1824</v>
      </c>
      <c r="G273" t="s">
        <v>8343</v>
      </c>
      <c r="H273" s="1">
        <f>DATE(YEAR(invoices[[#This Row],[due_date]]),MONTH(invoices[[#This Row],[due_date]]),1)</f>
        <v>46054</v>
      </c>
      <c r="I273" s="1">
        <v>46060</v>
      </c>
      <c r="J273">
        <v>25000</v>
      </c>
      <c r="K273">
        <v>589</v>
      </c>
      <c r="L273">
        <v>0</v>
      </c>
      <c r="M273">
        <f>invoices[[#This Row],[rent_amount]]+invoices[[#This Row],[electricity_amount]]+invoices[[#This Row],[other_charges]]</f>
        <v>25589</v>
      </c>
      <c r="N273" t="s">
        <v>28</v>
      </c>
      <c r="O273" t="s">
        <v>1676</v>
      </c>
      <c r="P273">
        <v>0</v>
      </c>
      <c r="Q273" t="b">
        <v>0</v>
      </c>
      <c r="R273" t="s">
        <v>296</v>
      </c>
      <c r="S273">
        <v>0</v>
      </c>
      <c r="T273">
        <f>invoices[[#This Row],[total_amount]]</f>
        <v>25589</v>
      </c>
      <c r="U273" t="s">
        <v>8344</v>
      </c>
      <c r="V273" t="str">
        <f>INDEX([1]!Table1[tenantname],MATCH(invoices[[#This Row],[allotment_id]],[1]!Table1[TenantAllotmentID],0))</f>
        <v>Amala Menon (D21-A1)</v>
      </c>
      <c r="W273" t="s">
        <v>14903</v>
      </c>
      <c r="X273" t="s">
        <v>15612</v>
      </c>
      <c r="Y273" s="4">
        <v>46054</v>
      </c>
      <c r="Z273" t="s">
        <v>15807</v>
      </c>
      <c r="AA273">
        <v>25000</v>
      </c>
      <c r="AB273">
        <v>0</v>
      </c>
      <c r="AC273">
        <v>0</v>
      </c>
      <c r="AD273" s="7">
        <f>invoices[[#This Row],[Rent]]+invoices[[#This Row],[Services]]+invoices[[#This Row],[GST]]</f>
        <v>25000</v>
      </c>
      <c r="AE273" s="7">
        <f>invoices[[#This Row],[Total]]-invoices[[#This Row],[rent_amount]]</f>
        <v>0</v>
      </c>
      <c r="AF273">
        <v>3402</v>
      </c>
      <c r="AG273">
        <v>589</v>
      </c>
      <c r="AH273">
        <f>invoices[[#This Row],[EB Amount]]-invoices[[#This Row],[electricity_amount]]</f>
        <v>0</v>
      </c>
    </row>
    <row r="274" spans="1:34">
      <c r="A274" t="s">
        <v>8369</v>
      </c>
      <c r="B274" t="s">
        <v>22</v>
      </c>
      <c r="C274" t="s">
        <v>1938</v>
      </c>
      <c r="D274" t="s">
        <v>24</v>
      </c>
      <c r="E274" t="s">
        <v>342</v>
      </c>
      <c r="F274" t="s">
        <v>1768</v>
      </c>
      <c r="G274" t="s">
        <v>8370</v>
      </c>
      <c r="H274" s="1">
        <f>DATE(YEAR(invoices[[#This Row],[due_date]]),MONTH(invoices[[#This Row],[due_date]]),1)</f>
        <v>46054</v>
      </c>
      <c r="I274" s="1">
        <v>46060</v>
      </c>
      <c r="J274">
        <v>15500</v>
      </c>
      <c r="K274">
        <v>1178</v>
      </c>
      <c r="L274">
        <v>0</v>
      </c>
      <c r="M274">
        <f>invoices[[#This Row],[rent_amount]]+invoices[[#This Row],[electricity_amount]]+invoices[[#This Row],[other_charges]]</f>
        <v>16678</v>
      </c>
      <c r="N274" t="s">
        <v>28</v>
      </c>
      <c r="O274" t="s">
        <v>1676</v>
      </c>
      <c r="P274">
        <v>0</v>
      </c>
      <c r="Q274" t="b">
        <v>0</v>
      </c>
      <c r="R274" t="s">
        <v>296</v>
      </c>
      <c r="S274">
        <v>0</v>
      </c>
      <c r="T274">
        <f>invoices[[#This Row],[total_amount]]</f>
        <v>16678</v>
      </c>
      <c r="U274" t="s">
        <v>1940</v>
      </c>
      <c r="V274" t="str">
        <f>INDEX([1]!Table1[tenantname],MATCH(invoices[[#This Row],[allotment_id]],[1]!Table1[TenantAllotmentID],0))</f>
        <v>Mounika C S (D11-C1)</v>
      </c>
      <c r="W274" t="s">
        <v>14651</v>
      </c>
      <c r="X274" t="s">
        <v>14652</v>
      </c>
      <c r="Y274" s="4">
        <v>46054</v>
      </c>
      <c r="Z274" t="s">
        <v>15807</v>
      </c>
      <c r="AA274">
        <v>15500</v>
      </c>
      <c r="AB274">
        <v>0</v>
      </c>
      <c r="AC274">
        <v>0</v>
      </c>
      <c r="AD274" s="7">
        <f>invoices[[#This Row],[Rent]]+invoices[[#This Row],[Services]]+invoices[[#This Row],[GST]]</f>
        <v>15500</v>
      </c>
      <c r="AE274" s="7">
        <f>invoices[[#This Row],[Total]]-invoices[[#This Row],[rent_amount]]</f>
        <v>0</v>
      </c>
      <c r="AF274">
        <v>3418</v>
      </c>
      <c r="AG274">
        <v>1178</v>
      </c>
      <c r="AH274">
        <f>invoices[[#This Row],[EB Amount]]-invoices[[#This Row],[electricity_amount]]</f>
        <v>0</v>
      </c>
    </row>
    <row r="275" spans="1:34">
      <c r="A275" t="s">
        <v>8438</v>
      </c>
      <c r="B275" t="s">
        <v>22</v>
      </c>
      <c r="C275" t="s">
        <v>1043</v>
      </c>
      <c r="D275" t="s">
        <v>24</v>
      </c>
      <c r="E275" t="s">
        <v>218</v>
      </c>
      <c r="F275" t="s">
        <v>1044</v>
      </c>
      <c r="G275" t="s">
        <v>8439</v>
      </c>
      <c r="H275" s="1">
        <f>DATE(YEAR(invoices[[#This Row],[due_date]]),MONTH(invoices[[#This Row],[due_date]]),1)</f>
        <v>46054</v>
      </c>
      <c r="I275" s="1">
        <v>46060</v>
      </c>
      <c r="J275">
        <v>14500</v>
      </c>
      <c r="K275">
        <v>713</v>
      </c>
      <c r="L275">
        <v>0</v>
      </c>
      <c r="M275">
        <f>invoices[[#This Row],[rent_amount]]+invoices[[#This Row],[electricity_amount]]+invoices[[#This Row],[other_charges]]</f>
        <v>15213</v>
      </c>
      <c r="N275" t="s">
        <v>28</v>
      </c>
      <c r="O275" t="s">
        <v>295</v>
      </c>
      <c r="P275">
        <v>0</v>
      </c>
      <c r="Q275" t="b">
        <v>0</v>
      </c>
      <c r="R275" t="s">
        <v>296</v>
      </c>
      <c r="S275">
        <v>0</v>
      </c>
      <c r="T275">
        <f>invoices[[#This Row],[total_amount]]</f>
        <v>15213</v>
      </c>
      <c r="U275" t="s">
        <v>1046</v>
      </c>
      <c r="V275" t="str">
        <f>INDEX([1]!Table1[tenantname],MATCH(invoices[[#This Row],[allotment_id]],[1]!Table1[TenantAllotmentID],0))</f>
        <v>Thanisha Choudhary (A12-C2)</v>
      </c>
      <c r="W275" t="s">
        <v>14327</v>
      </c>
      <c r="X275" t="s">
        <v>14328</v>
      </c>
      <c r="Y275" s="4">
        <v>46054</v>
      </c>
      <c r="Z275" t="s">
        <v>15807</v>
      </c>
      <c r="AA275">
        <v>14500</v>
      </c>
      <c r="AB275">
        <v>0</v>
      </c>
      <c r="AC275">
        <v>0</v>
      </c>
      <c r="AD275" s="7">
        <f>invoices[[#This Row],[Rent]]+invoices[[#This Row],[Services]]+invoices[[#This Row],[GST]]</f>
        <v>14500</v>
      </c>
      <c r="AE275" s="7">
        <f>invoices[[#This Row],[Total]]-invoices[[#This Row],[rent_amount]]</f>
        <v>0</v>
      </c>
      <c r="AF275">
        <v>3456</v>
      </c>
      <c r="AG275">
        <v>713</v>
      </c>
      <c r="AH275">
        <f>invoices[[#This Row],[EB Amount]]-invoices[[#This Row],[electricity_amount]]</f>
        <v>0</v>
      </c>
    </row>
    <row r="276" spans="1:34">
      <c r="A276" t="s">
        <v>8519</v>
      </c>
      <c r="B276" t="s">
        <v>22</v>
      </c>
      <c r="C276" t="s">
        <v>893</v>
      </c>
      <c r="D276" t="s">
        <v>24</v>
      </c>
      <c r="E276" t="s">
        <v>104</v>
      </c>
      <c r="F276" t="s">
        <v>894</v>
      </c>
      <c r="G276" t="s">
        <v>8520</v>
      </c>
      <c r="H276" s="1">
        <f>DATE(YEAR(invoices[[#This Row],[due_date]]),MONTH(invoices[[#This Row],[due_date]]),1)</f>
        <v>46054</v>
      </c>
      <c r="I276" s="1">
        <v>46060</v>
      </c>
      <c r="J276">
        <v>15500</v>
      </c>
      <c r="K276">
        <v>378</v>
      </c>
      <c r="L276">
        <v>0</v>
      </c>
      <c r="M276">
        <f>invoices[[#This Row],[rent_amount]]+invoices[[#This Row],[electricity_amount]]+invoices[[#This Row],[other_charges]]</f>
        <v>15878</v>
      </c>
      <c r="N276" t="s">
        <v>28</v>
      </c>
      <c r="O276" t="s">
        <v>1676</v>
      </c>
      <c r="P276">
        <v>0</v>
      </c>
      <c r="Q276" t="b">
        <v>0</v>
      </c>
      <c r="R276" t="s">
        <v>296</v>
      </c>
      <c r="S276">
        <v>0</v>
      </c>
      <c r="T276">
        <f>invoices[[#This Row],[total_amount]]</f>
        <v>15878</v>
      </c>
      <c r="U276" t="s">
        <v>895</v>
      </c>
      <c r="V276" t="str">
        <f>INDEX([1]!Table1[tenantname],MATCH(invoices[[#This Row],[allotment_id]],[1]!Table1[TenantAllotmentID],0))</f>
        <v>Kumaraswamy K (B14-B1)</v>
      </c>
      <c r="W276" t="s">
        <v>14271</v>
      </c>
      <c r="X276" t="s">
        <v>14272</v>
      </c>
      <c r="Y276" s="4">
        <v>46054</v>
      </c>
      <c r="Z276" t="s">
        <v>15807</v>
      </c>
      <c r="AA276">
        <v>15500</v>
      </c>
      <c r="AB276">
        <v>0</v>
      </c>
      <c r="AC276">
        <v>0</v>
      </c>
      <c r="AD276" s="7">
        <f>invoices[[#This Row],[Rent]]+invoices[[#This Row],[Services]]+invoices[[#This Row],[GST]]</f>
        <v>15500</v>
      </c>
      <c r="AE276" s="7">
        <f>invoices[[#This Row],[Total]]-invoices[[#This Row],[rent_amount]]</f>
        <v>0</v>
      </c>
      <c r="AF276">
        <v>3497</v>
      </c>
      <c r="AG276">
        <v>378</v>
      </c>
      <c r="AH276">
        <f>invoices[[#This Row],[EB Amount]]-invoices[[#This Row],[electricity_amount]]</f>
        <v>0</v>
      </c>
    </row>
    <row r="277" spans="1:34">
      <c r="A277" t="s">
        <v>8531</v>
      </c>
      <c r="B277" t="s">
        <v>22</v>
      </c>
      <c r="C277" t="s">
        <v>842</v>
      </c>
      <c r="D277" t="s">
        <v>24</v>
      </c>
      <c r="E277" t="s">
        <v>104</v>
      </c>
      <c r="F277" t="s">
        <v>380</v>
      </c>
      <c r="G277" t="s">
        <v>8532</v>
      </c>
      <c r="H277" s="1">
        <f>DATE(YEAR(invoices[[#This Row],[due_date]]),MONTH(invoices[[#This Row],[due_date]]),1)</f>
        <v>46054</v>
      </c>
      <c r="I277" s="1">
        <v>46060</v>
      </c>
      <c r="J277">
        <v>19000</v>
      </c>
      <c r="K277">
        <v>434</v>
      </c>
      <c r="L277">
        <v>0</v>
      </c>
      <c r="M277">
        <f>invoices[[#This Row],[rent_amount]]+invoices[[#This Row],[electricity_amount]]+invoices[[#This Row],[other_charges]]</f>
        <v>19434</v>
      </c>
      <c r="N277" t="s">
        <v>28</v>
      </c>
      <c r="O277" t="s">
        <v>295</v>
      </c>
      <c r="P277">
        <v>0</v>
      </c>
      <c r="Q277" t="b">
        <v>0</v>
      </c>
      <c r="R277" t="s">
        <v>296</v>
      </c>
      <c r="S277">
        <v>0</v>
      </c>
      <c r="T277">
        <f>invoices[[#This Row],[total_amount]]</f>
        <v>19434</v>
      </c>
      <c r="U277" t="s">
        <v>845</v>
      </c>
      <c r="V277" t="str">
        <f>INDEX([1]!Table1[tenantname],MATCH(invoices[[#This Row],[allotment_id]],[1]!Table1[TenantAllotmentID],0))</f>
        <v>Krishnan D  (B14-A1)</v>
      </c>
      <c r="W277" t="s">
        <v>14251</v>
      </c>
      <c r="X277" t="s">
        <v>14252</v>
      </c>
      <c r="Y277" s="4">
        <v>46054</v>
      </c>
      <c r="Z277" t="s">
        <v>15807</v>
      </c>
      <c r="AA277">
        <v>19000</v>
      </c>
      <c r="AB277">
        <v>0</v>
      </c>
      <c r="AC277">
        <v>0</v>
      </c>
      <c r="AD277" s="7">
        <f>invoices[[#This Row],[Rent]]+invoices[[#This Row],[Services]]+invoices[[#This Row],[GST]]</f>
        <v>19000</v>
      </c>
      <c r="AE277" s="7">
        <f>invoices[[#This Row],[Total]]-invoices[[#This Row],[rent_amount]]</f>
        <v>0</v>
      </c>
      <c r="AF277">
        <v>3503</v>
      </c>
      <c r="AG277">
        <v>434</v>
      </c>
      <c r="AH277">
        <f>invoices[[#This Row],[EB Amount]]-invoices[[#This Row],[electricity_amount]]</f>
        <v>0</v>
      </c>
    </row>
    <row r="278" spans="1:34">
      <c r="A278" t="s">
        <v>8539</v>
      </c>
      <c r="B278" t="s">
        <v>22</v>
      </c>
      <c r="C278" t="s">
        <v>299</v>
      </c>
      <c r="D278" t="s">
        <v>24</v>
      </c>
      <c r="E278" t="s">
        <v>80</v>
      </c>
      <c r="F278" t="s">
        <v>300</v>
      </c>
      <c r="G278" t="s">
        <v>8540</v>
      </c>
      <c r="H278" s="1">
        <f>DATE(YEAR(invoices[[#This Row],[due_date]]),MONTH(invoices[[#This Row],[due_date]]),1)</f>
        <v>46054</v>
      </c>
      <c r="I278" s="1">
        <v>46060</v>
      </c>
      <c r="J278">
        <v>15500</v>
      </c>
      <c r="K278">
        <v>589</v>
      </c>
      <c r="L278">
        <v>0</v>
      </c>
      <c r="M278">
        <f>invoices[[#This Row],[rent_amount]]+invoices[[#This Row],[electricity_amount]]+invoices[[#This Row],[other_charges]]</f>
        <v>16089</v>
      </c>
      <c r="N278" t="s">
        <v>28</v>
      </c>
      <c r="O278" t="s">
        <v>776</v>
      </c>
      <c r="P278">
        <v>0</v>
      </c>
      <c r="Q278" t="b">
        <v>0</v>
      </c>
      <c r="R278" t="s">
        <v>296</v>
      </c>
      <c r="S278">
        <v>0</v>
      </c>
      <c r="T278">
        <f>invoices[[#This Row],[total_amount]]</f>
        <v>16089</v>
      </c>
      <c r="U278" t="s">
        <v>302</v>
      </c>
      <c r="V278" t="str">
        <f>INDEX([1]!Table1[tenantname],MATCH(invoices[[#This Row],[allotment_id]],[1]!Table1[TenantAllotmentID],0))</f>
        <v>Kirithiga N (D21-B2)</v>
      </c>
      <c r="W278" t="s">
        <v>14060</v>
      </c>
      <c r="X278" t="s">
        <v>14061</v>
      </c>
      <c r="Y278" s="4">
        <v>46054</v>
      </c>
      <c r="Z278" t="s">
        <v>15807</v>
      </c>
      <c r="AA278">
        <v>15500</v>
      </c>
      <c r="AB278">
        <v>0</v>
      </c>
      <c r="AC278">
        <v>0</v>
      </c>
      <c r="AD278" s="7">
        <f>invoices[[#This Row],[Rent]]+invoices[[#This Row],[Services]]+invoices[[#This Row],[GST]]</f>
        <v>15500</v>
      </c>
      <c r="AE278" s="7">
        <f>invoices[[#This Row],[Total]]-invoices[[#This Row],[rent_amount]]</f>
        <v>0</v>
      </c>
      <c r="AF278">
        <v>3508</v>
      </c>
      <c r="AG278">
        <v>589</v>
      </c>
      <c r="AH278">
        <f>invoices[[#This Row],[EB Amount]]-invoices[[#This Row],[electricity_amount]]</f>
        <v>0</v>
      </c>
    </row>
    <row r="279" spans="1:34">
      <c r="A279" t="s">
        <v>8591</v>
      </c>
      <c r="B279" t="s">
        <v>22</v>
      </c>
      <c r="C279" t="s">
        <v>1915</v>
      </c>
      <c r="D279" t="s">
        <v>24</v>
      </c>
      <c r="E279" t="s">
        <v>476</v>
      </c>
      <c r="F279" t="s">
        <v>1087</v>
      </c>
      <c r="G279" t="s">
        <v>8592</v>
      </c>
      <c r="H279" s="1">
        <f>DATE(YEAR(invoices[[#This Row],[due_date]]),MONTH(invoices[[#This Row],[due_date]]),1)</f>
        <v>46054</v>
      </c>
      <c r="I279" s="1">
        <v>46060</v>
      </c>
      <c r="J279">
        <v>19500</v>
      </c>
      <c r="K279">
        <v>1054</v>
      </c>
      <c r="L279">
        <v>0</v>
      </c>
      <c r="M279">
        <f>invoices[[#This Row],[rent_amount]]+invoices[[#This Row],[electricity_amount]]+invoices[[#This Row],[other_charges]]</f>
        <v>20554</v>
      </c>
      <c r="N279" t="s">
        <v>28</v>
      </c>
      <c r="O279" t="s">
        <v>295</v>
      </c>
      <c r="P279">
        <v>0</v>
      </c>
      <c r="Q279" t="b">
        <v>0</v>
      </c>
      <c r="R279" t="s">
        <v>296</v>
      </c>
      <c r="S279">
        <v>0</v>
      </c>
      <c r="T279">
        <f>invoices[[#This Row],[total_amount]]</f>
        <v>20554</v>
      </c>
      <c r="U279" t="s">
        <v>1917</v>
      </c>
      <c r="V279" t="str">
        <f>INDEX([1]!Table1[tenantname],MATCH(invoices[[#This Row],[allotment_id]],[1]!Table1[TenantAllotmentID],0))</f>
        <v>Vijay Babu (B41-A1)</v>
      </c>
      <c r="W279" t="s">
        <v>14641</v>
      </c>
      <c r="X279" t="s">
        <v>14642</v>
      </c>
      <c r="Y279" s="4">
        <v>46054</v>
      </c>
      <c r="Z279" t="s">
        <v>15807</v>
      </c>
      <c r="AA279">
        <v>19500</v>
      </c>
      <c r="AB279">
        <v>0</v>
      </c>
      <c r="AC279">
        <v>0</v>
      </c>
      <c r="AD279" s="7">
        <f>invoices[[#This Row],[Rent]]+invoices[[#This Row],[Services]]+invoices[[#This Row],[GST]]</f>
        <v>19500</v>
      </c>
      <c r="AE279" s="7">
        <f>invoices[[#This Row],[Total]]-invoices[[#This Row],[rent_amount]]</f>
        <v>0</v>
      </c>
      <c r="AF279">
        <v>3539</v>
      </c>
      <c r="AG279">
        <v>1054</v>
      </c>
      <c r="AH279">
        <f>invoices[[#This Row],[EB Amount]]-invoices[[#This Row],[electricity_amount]]</f>
        <v>0</v>
      </c>
    </row>
    <row r="280" spans="1:34">
      <c r="A280" t="s">
        <v>8752</v>
      </c>
      <c r="B280" t="s">
        <v>22</v>
      </c>
      <c r="C280" t="s">
        <v>2710</v>
      </c>
      <c r="D280" t="s">
        <v>24</v>
      </c>
      <c r="E280" t="s">
        <v>88</v>
      </c>
      <c r="F280" t="s">
        <v>1314</v>
      </c>
      <c r="G280" t="s">
        <v>8753</v>
      </c>
      <c r="H280" s="1">
        <f>DATE(YEAR(invoices[[#This Row],[due_date]]),MONTH(invoices[[#This Row],[due_date]]),1)</f>
        <v>46054</v>
      </c>
      <c r="I280" s="1">
        <v>46060</v>
      </c>
      <c r="J280">
        <v>15500</v>
      </c>
      <c r="K280">
        <v>1054</v>
      </c>
      <c r="L280">
        <v>0</v>
      </c>
      <c r="M280">
        <f>invoices[[#This Row],[rent_amount]]+invoices[[#This Row],[electricity_amount]]+invoices[[#This Row],[other_charges]]</f>
        <v>16554</v>
      </c>
      <c r="N280" t="s">
        <v>28</v>
      </c>
      <c r="O280" t="s">
        <v>1676</v>
      </c>
      <c r="P280">
        <v>0</v>
      </c>
      <c r="Q280" t="b">
        <v>0</v>
      </c>
      <c r="R280" t="s">
        <v>296</v>
      </c>
      <c r="S280">
        <v>0</v>
      </c>
      <c r="T280">
        <f>invoices[[#This Row],[total_amount]]</f>
        <v>16554</v>
      </c>
      <c r="U280" t="s">
        <v>2712</v>
      </c>
      <c r="V280" t="str">
        <f>INDEX([1]!Table1[tenantname],MATCH(invoices[[#This Row],[allotment_id]],[1]!Table1[TenantAllotmentID],0))</f>
        <v>Ram Roshan R (B13-B1)</v>
      </c>
      <c r="W280" t="s">
        <v>14873</v>
      </c>
      <c r="X280" t="s">
        <v>14874</v>
      </c>
      <c r="Y280" s="4">
        <v>46054</v>
      </c>
      <c r="Z280" t="s">
        <v>15807</v>
      </c>
      <c r="AA280">
        <v>15500</v>
      </c>
      <c r="AB280">
        <v>0</v>
      </c>
      <c r="AC280">
        <v>0</v>
      </c>
      <c r="AD280" s="7">
        <f>invoices[[#This Row],[Rent]]+invoices[[#This Row],[Services]]+invoices[[#This Row],[GST]]</f>
        <v>15500</v>
      </c>
      <c r="AE280" s="7">
        <f>invoices[[#This Row],[Total]]-invoices[[#This Row],[rent_amount]]</f>
        <v>0</v>
      </c>
      <c r="AF280">
        <v>3620</v>
      </c>
      <c r="AG280">
        <v>1054</v>
      </c>
      <c r="AH280">
        <f>invoices[[#This Row],[EB Amount]]-invoices[[#This Row],[electricity_amount]]</f>
        <v>0</v>
      </c>
    </row>
    <row r="281" spans="1:34">
      <c r="A281" t="s">
        <v>8826</v>
      </c>
      <c r="B281" t="s">
        <v>22</v>
      </c>
      <c r="C281" t="s">
        <v>315</v>
      </c>
      <c r="D281" t="s">
        <v>24</v>
      </c>
      <c r="E281" t="s">
        <v>42</v>
      </c>
      <c r="F281" t="s">
        <v>316</v>
      </c>
      <c r="G281" t="s">
        <v>8827</v>
      </c>
      <c r="H281" s="1">
        <f>DATE(YEAR(invoices[[#This Row],[due_date]]),MONTH(invoices[[#This Row],[due_date]]),1)</f>
        <v>46054</v>
      </c>
      <c r="I281" s="1">
        <v>46060</v>
      </c>
      <c r="J281">
        <v>14500</v>
      </c>
      <c r="K281">
        <v>868</v>
      </c>
      <c r="L281">
        <v>0</v>
      </c>
      <c r="M281">
        <f>invoices[[#This Row],[rent_amount]]+invoices[[#This Row],[electricity_amount]]+invoices[[#This Row],[other_charges]]</f>
        <v>15368</v>
      </c>
      <c r="N281" t="s">
        <v>28</v>
      </c>
      <c r="O281" t="s">
        <v>776</v>
      </c>
      <c r="P281">
        <v>0</v>
      </c>
      <c r="Q281" t="b">
        <v>0</v>
      </c>
      <c r="R281" t="s">
        <v>296</v>
      </c>
      <c r="S281">
        <v>0</v>
      </c>
      <c r="T281">
        <f>invoices[[#This Row],[total_amount]]</f>
        <v>15368</v>
      </c>
      <c r="U281" t="s">
        <v>320</v>
      </c>
      <c r="V281" t="str">
        <f>INDEX([1]!Table1[tenantname],MATCH(invoices[[#This Row],[allotment_id]],[1]!Table1[TenantAllotmentID],0))</f>
        <v>Jayagowri Karthikeyan (C24-C2)</v>
      </c>
      <c r="W281" t="s">
        <v>14066</v>
      </c>
      <c r="X281" t="s">
        <v>14067</v>
      </c>
      <c r="Y281" s="4">
        <v>46054</v>
      </c>
      <c r="Z281" t="s">
        <v>15807</v>
      </c>
      <c r="AA281">
        <v>14500</v>
      </c>
      <c r="AB281">
        <v>0</v>
      </c>
      <c r="AC281">
        <v>0</v>
      </c>
      <c r="AD281" s="7">
        <f>invoices[[#This Row],[Rent]]+invoices[[#This Row],[Services]]+invoices[[#This Row],[GST]]</f>
        <v>14500</v>
      </c>
      <c r="AE281" s="7">
        <f>invoices[[#This Row],[Total]]-invoices[[#This Row],[rent_amount]]</f>
        <v>0</v>
      </c>
      <c r="AF281">
        <v>3662</v>
      </c>
      <c r="AG281">
        <v>868</v>
      </c>
      <c r="AH281">
        <f>invoices[[#This Row],[EB Amount]]-invoices[[#This Row],[electricity_amount]]</f>
        <v>0</v>
      </c>
    </row>
    <row r="282" spans="1:34">
      <c r="A282" t="s">
        <v>8840</v>
      </c>
      <c r="B282" t="s">
        <v>22</v>
      </c>
      <c r="C282" t="s">
        <v>4229</v>
      </c>
      <c r="D282" t="s">
        <v>24</v>
      </c>
      <c r="E282" t="s">
        <v>147</v>
      </c>
      <c r="F282" t="s">
        <v>336</v>
      </c>
      <c r="G282" t="s">
        <v>8841</v>
      </c>
      <c r="H282" s="1">
        <f>DATE(YEAR(invoices[[#This Row],[due_date]]),MONTH(invoices[[#This Row],[due_date]]),1)</f>
        <v>46054</v>
      </c>
      <c r="I282" s="1">
        <v>46060</v>
      </c>
      <c r="J282">
        <v>13161</v>
      </c>
      <c r="K282">
        <v>495</v>
      </c>
      <c r="L282">
        <v>2250</v>
      </c>
      <c r="M282">
        <f>invoices[[#This Row],[rent_amount]]+invoices[[#This Row],[electricity_amount]]+invoices[[#This Row],[other_charges]]</f>
        <v>15906</v>
      </c>
      <c r="N282" t="s">
        <v>28</v>
      </c>
      <c r="O282" t="s">
        <v>295</v>
      </c>
      <c r="P282">
        <v>0</v>
      </c>
      <c r="Q282" t="b">
        <v>0</v>
      </c>
      <c r="R282" t="s">
        <v>296</v>
      </c>
      <c r="S282">
        <v>0</v>
      </c>
      <c r="T282">
        <f>invoices[[#This Row],[total_amount]]</f>
        <v>15906</v>
      </c>
      <c r="U282" t="s">
        <v>4231</v>
      </c>
      <c r="V282" t="str">
        <f>INDEX([1]!Table1[tenantname],MATCH(invoices[[#This Row],[allotment_id]],[1]!Table1[TenantAllotmentID],0))</f>
        <v>Shyam  Salil (C31-D1)</v>
      </c>
      <c r="W282" t="s">
        <v>15193</v>
      </c>
      <c r="X282" t="s">
        <v>15194</v>
      </c>
      <c r="Y282" s="4">
        <v>46054</v>
      </c>
      <c r="Z282" t="s">
        <v>15807</v>
      </c>
      <c r="AA282">
        <v>13161</v>
      </c>
      <c r="AB282">
        <v>0</v>
      </c>
      <c r="AC282">
        <v>0</v>
      </c>
      <c r="AD282" s="7">
        <f>invoices[[#This Row],[Rent]]+invoices[[#This Row],[Services]]+invoices[[#This Row],[GST]]</f>
        <v>13161</v>
      </c>
      <c r="AE282" s="7">
        <f>invoices[[#This Row],[Total]]-invoices[[#This Row],[rent_amount]]</f>
        <v>0</v>
      </c>
      <c r="AF282">
        <v>3670</v>
      </c>
      <c r="AG282">
        <v>495</v>
      </c>
      <c r="AH282">
        <f>invoices[[#This Row],[EB Amount]]-invoices[[#This Row],[electricity_amount]]</f>
        <v>0</v>
      </c>
    </row>
    <row r="283" spans="1:34">
      <c r="A283" t="s">
        <v>8876</v>
      </c>
      <c r="B283" t="s">
        <v>22</v>
      </c>
      <c r="C283" t="s">
        <v>5909</v>
      </c>
      <c r="D283" t="s">
        <v>24</v>
      </c>
      <c r="E283" t="s">
        <v>34</v>
      </c>
      <c r="F283" t="s">
        <v>282</v>
      </c>
      <c r="G283" t="s">
        <v>8877</v>
      </c>
      <c r="H283" s="1">
        <f>DATE(YEAR(invoices[[#This Row],[due_date]]),MONTH(invoices[[#This Row],[due_date]]),1)</f>
        <v>46054</v>
      </c>
      <c r="I283" s="1">
        <v>46060</v>
      </c>
      <c r="J283">
        <v>10875</v>
      </c>
      <c r="K283">
        <v>0</v>
      </c>
      <c r="L283">
        <v>0</v>
      </c>
      <c r="M283">
        <f>invoices[[#This Row],[rent_amount]]+invoices[[#This Row],[electricity_amount]]+invoices[[#This Row],[other_charges]]</f>
        <v>10875</v>
      </c>
      <c r="N283" t="s">
        <v>28</v>
      </c>
      <c r="O283" t="s">
        <v>295</v>
      </c>
      <c r="P283">
        <v>0</v>
      </c>
      <c r="Q283" t="b">
        <v>0</v>
      </c>
      <c r="R283" t="s">
        <v>296</v>
      </c>
      <c r="S283">
        <v>0</v>
      </c>
      <c r="T283">
        <f>invoices[[#This Row],[total_amount]]</f>
        <v>10875</v>
      </c>
      <c r="U283" t="s">
        <v>5911</v>
      </c>
      <c r="V283" t="str">
        <f>INDEX([1]!Table1[tenantname],MATCH(invoices[[#This Row],[allotment_id]],[1]!Table1[TenantAllotmentID],0))</f>
        <v>Sreya U (B43-C2)</v>
      </c>
      <c r="W283" t="s">
        <v>15435</v>
      </c>
      <c r="X283" t="s">
        <v>15436</v>
      </c>
      <c r="Y283" s="4">
        <v>46054</v>
      </c>
      <c r="Z283" t="s">
        <v>15807</v>
      </c>
      <c r="AA283">
        <v>10875</v>
      </c>
      <c r="AB283">
        <v>0</v>
      </c>
      <c r="AC283">
        <v>0</v>
      </c>
      <c r="AD283" s="7">
        <f>invoices[[#This Row],[Rent]]+invoices[[#This Row],[Services]]+invoices[[#This Row],[GST]]</f>
        <v>10875</v>
      </c>
      <c r="AE283" s="7">
        <f>invoices[[#This Row],[Total]]-invoices[[#This Row],[rent_amount]]</f>
        <v>0</v>
      </c>
      <c r="AF283">
        <v>3688</v>
      </c>
      <c r="AG283">
        <v>0</v>
      </c>
      <c r="AH283">
        <f>invoices[[#This Row],[EB Amount]]-invoices[[#This Row],[electricity_amount]]</f>
        <v>0</v>
      </c>
    </row>
    <row r="284" spans="1:34">
      <c r="A284" t="s">
        <v>8942</v>
      </c>
      <c r="B284" t="s">
        <v>22</v>
      </c>
      <c r="C284" t="s">
        <v>7151</v>
      </c>
      <c r="D284" t="s">
        <v>24</v>
      </c>
      <c r="E284" t="s">
        <v>254</v>
      </c>
      <c r="F284" t="s">
        <v>255</v>
      </c>
      <c r="G284" t="s">
        <v>8943</v>
      </c>
      <c r="H284" s="1">
        <f>DATE(YEAR(invoices[[#This Row],[due_date]]),MONTH(invoices[[#This Row],[due_date]]),1)</f>
        <v>46054</v>
      </c>
      <c r="I284" s="1">
        <v>46060</v>
      </c>
      <c r="J284">
        <v>19500</v>
      </c>
      <c r="K284">
        <v>0</v>
      </c>
      <c r="L284">
        <v>0</v>
      </c>
      <c r="M284">
        <f>invoices[[#This Row],[rent_amount]]+invoices[[#This Row],[electricity_amount]]+invoices[[#This Row],[other_charges]]</f>
        <v>19500</v>
      </c>
      <c r="N284" t="s">
        <v>28</v>
      </c>
      <c r="O284" t="s">
        <v>1075</v>
      </c>
      <c r="P284">
        <v>0</v>
      </c>
      <c r="Q284" t="b">
        <v>0</v>
      </c>
      <c r="R284" t="s">
        <v>296</v>
      </c>
      <c r="S284">
        <v>0</v>
      </c>
      <c r="T284">
        <f>invoices[[#This Row],[total_amount]]</f>
        <v>19500</v>
      </c>
      <c r="U284" t="s">
        <v>7153</v>
      </c>
      <c r="V284" t="str">
        <f>INDEX([1]!Table1[tenantname],MATCH(invoices[[#This Row],[allotment_id]],[1]!Table1[TenantAllotmentID],0))</f>
        <v>Ankitha Shanbhag (C42-A1)</v>
      </c>
      <c r="W284" t="s">
        <v>15536</v>
      </c>
      <c r="X284" t="s">
        <v>15537</v>
      </c>
      <c r="Y284" s="4">
        <v>46054</v>
      </c>
      <c r="Z284" t="s">
        <v>15807</v>
      </c>
      <c r="AA284">
        <v>19500</v>
      </c>
      <c r="AB284">
        <v>0</v>
      </c>
      <c r="AC284">
        <v>0</v>
      </c>
      <c r="AD284" s="7">
        <f>invoices[[#This Row],[Rent]]+invoices[[#This Row],[Services]]+invoices[[#This Row],[GST]]</f>
        <v>19500</v>
      </c>
      <c r="AE284" s="7">
        <f>invoices[[#This Row],[Total]]-invoices[[#This Row],[rent_amount]]</f>
        <v>0</v>
      </c>
      <c r="AF284">
        <v>3724</v>
      </c>
      <c r="AG284">
        <v>0</v>
      </c>
      <c r="AH284">
        <f>invoices[[#This Row],[EB Amount]]-invoices[[#This Row],[electricity_amount]]</f>
        <v>0</v>
      </c>
    </row>
    <row r="285" spans="1:34">
      <c r="A285" t="s">
        <v>8946</v>
      </c>
      <c r="B285" t="s">
        <v>22</v>
      </c>
      <c r="C285" t="s">
        <v>1138</v>
      </c>
      <c r="D285" t="s">
        <v>24</v>
      </c>
      <c r="E285" t="s">
        <v>167</v>
      </c>
      <c r="F285" t="s">
        <v>930</v>
      </c>
      <c r="G285" t="s">
        <v>8947</v>
      </c>
      <c r="H285" s="1">
        <f>DATE(YEAR(invoices[[#This Row],[due_date]]),MONTH(invoices[[#This Row],[due_date]]),1)</f>
        <v>46054</v>
      </c>
      <c r="I285" s="1">
        <v>46060</v>
      </c>
      <c r="J285">
        <v>15500</v>
      </c>
      <c r="K285">
        <v>1457</v>
      </c>
      <c r="L285">
        <v>0</v>
      </c>
      <c r="M285">
        <f>invoices[[#This Row],[rent_amount]]+invoices[[#This Row],[electricity_amount]]+invoices[[#This Row],[other_charges]]</f>
        <v>16957</v>
      </c>
      <c r="N285" t="s">
        <v>28</v>
      </c>
      <c r="O285" t="s">
        <v>1075</v>
      </c>
      <c r="P285">
        <v>0</v>
      </c>
      <c r="Q285" t="b">
        <v>0</v>
      </c>
      <c r="R285" t="s">
        <v>296</v>
      </c>
      <c r="S285">
        <v>0</v>
      </c>
      <c r="T285">
        <f>invoices[[#This Row],[total_amount]]</f>
        <v>16957</v>
      </c>
      <c r="U285" t="s">
        <v>1140</v>
      </c>
      <c r="V285" t="str">
        <f>INDEX([1]!Table1[tenantname],MATCH(invoices[[#This Row],[allotment_id]],[1]!Table1[TenantAllotmentID],0))</f>
        <v>Akshit Pulluri (B42-B2)</v>
      </c>
      <c r="W285" t="s">
        <v>14358</v>
      </c>
      <c r="X285" t="s">
        <v>14359</v>
      </c>
      <c r="Y285" s="4">
        <v>46054</v>
      </c>
      <c r="Z285" t="s">
        <v>15807</v>
      </c>
      <c r="AA285">
        <v>15500</v>
      </c>
      <c r="AB285">
        <v>0</v>
      </c>
      <c r="AC285">
        <v>0</v>
      </c>
      <c r="AD285" s="7">
        <f>invoices[[#This Row],[Rent]]+invoices[[#This Row],[Services]]+invoices[[#This Row],[GST]]</f>
        <v>15500</v>
      </c>
      <c r="AE285" s="7">
        <f>invoices[[#This Row],[Total]]-invoices[[#This Row],[rent_amount]]</f>
        <v>0</v>
      </c>
      <c r="AF285">
        <v>3727</v>
      </c>
      <c r="AG285">
        <v>1457</v>
      </c>
      <c r="AH285">
        <f>invoices[[#This Row],[EB Amount]]-invoices[[#This Row],[electricity_amount]]</f>
        <v>0</v>
      </c>
    </row>
    <row r="286" spans="1:34">
      <c r="A286" t="s">
        <v>8998</v>
      </c>
      <c r="B286" t="s">
        <v>22</v>
      </c>
      <c r="C286" t="s">
        <v>4487</v>
      </c>
      <c r="D286" t="s">
        <v>24</v>
      </c>
      <c r="E286" t="s">
        <v>569</v>
      </c>
      <c r="F286" t="s">
        <v>1112</v>
      </c>
      <c r="G286" t="s">
        <v>8999</v>
      </c>
      <c r="H286" s="1">
        <f>DATE(YEAR(invoices[[#This Row],[due_date]]),MONTH(invoices[[#This Row],[due_date]]),1)</f>
        <v>46054</v>
      </c>
      <c r="I286" s="1">
        <v>46060</v>
      </c>
      <c r="J286">
        <v>13500</v>
      </c>
      <c r="K286">
        <v>0</v>
      </c>
      <c r="L286">
        <v>0</v>
      </c>
      <c r="M286">
        <f>invoices[[#This Row],[rent_amount]]+invoices[[#This Row],[electricity_amount]]+invoices[[#This Row],[other_charges]]</f>
        <v>13500</v>
      </c>
      <c r="N286" t="s">
        <v>28</v>
      </c>
      <c r="O286" t="s">
        <v>1075</v>
      </c>
      <c r="P286">
        <v>0</v>
      </c>
      <c r="Q286" t="b">
        <v>0</v>
      </c>
      <c r="R286" t="s">
        <v>296</v>
      </c>
      <c r="S286">
        <v>0</v>
      </c>
      <c r="T286">
        <f>invoices[[#This Row],[total_amount]]</f>
        <v>13500</v>
      </c>
      <c r="U286" t="s">
        <v>4489</v>
      </c>
      <c r="V286" t="str">
        <f>INDEX([1]!Table1[tenantname],MATCH(invoices[[#This Row],[allotment_id]],[1]!Table1[TenantAllotmentID],0))</f>
        <v>Anshika Agrawal (C12-C2)</v>
      </c>
      <c r="W286" t="s">
        <v>15245</v>
      </c>
      <c r="X286" t="s">
        <v>15246</v>
      </c>
      <c r="Y286" s="4">
        <v>46054</v>
      </c>
      <c r="Z286" t="s">
        <v>15807</v>
      </c>
      <c r="AA286">
        <v>13500</v>
      </c>
      <c r="AB286">
        <v>0</v>
      </c>
      <c r="AC286">
        <v>0</v>
      </c>
      <c r="AD286" s="7">
        <f>invoices[[#This Row],[Rent]]+invoices[[#This Row],[Services]]+invoices[[#This Row],[GST]]</f>
        <v>13500</v>
      </c>
      <c r="AE286" s="7">
        <f>invoices[[#This Row],[Total]]-invoices[[#This Row],[rent_amount]]</f>
        <v>0</v>
      </c>
      <c r="AF286">
        <v>3757</v>
      </c>
      <c r="AG286">
        <v>0</v>
      </c>
      <c r="AH286">
        <f>invoices[[#This Row],[EB Amount]]-invoices[[#This Row],[electricity_amount]]</f>
        <v>0</v>
      </c>
    </row>
    <row r="287" spans="1:34">
      <c r="A287" t="s">
        <v>9116</v>
      </c>
      <c r="B287" t="s">
        <v>22</v>
      </c>
      <c r="C287" t="s">
        <v>1328</v>
      </c>
      <c r="D287" t="s">
        <v>24</v>
      </c>
      <c r="E287" t="s">
        <v>349</v>
      </c>
      <c r="F287" t="s">
        <v>350</v>
      </c>
      <c r="G287" t="s">
        <v>9117</v>
      </c>
      <c r="H287" s="1">
        <f>DATE(YEAR(invoices[[#This Row],[due_date]]),MONTH(invoices[[#This Row],[due_date]]),1)</f>
        <v>46054</v>
      </c>
      <c r="I287" s="1">
        <v>46060</v>
      </c>
      <c r="J287">
        <v>14500</v>
      </c>
      <c r="K287">
        <v>1209</v>
      </c>
      <c r="L287">
        <v>0</v>
      </c>
      <c r="M287">
        <f>invoices[[#This Row],[rent_amount]]+invoices[[#This Row],[electricity_amount]]+invoices[[#This Row],[other_charges]]</f>
        <v>15709</v>
      </c>
      <c r="N287" t="s">
        <v>28</v>
      </c>
      <c r="O287" t="s">
        <v>295</v>
      </c>
      <c r="P287">
        <v>0</v>
      </c>
      <c r="Q287" t="b">
        <v>0</v>
      </c>
      <c r="R287" t="s">
        <v>296</v>
      </c>
      <c r="S287">
        <v>0</v>
      </c>
      <c r="T287">
        <f>invoices[[#This Row],[total_amount]]</f>
        <v>15709</v>
      </c>
      <c r="U287" t="s">
        <v>1330</v>
      </c>
      <c r="V287" t="str">
        <f>INDEX([1]!Table1[tenantname],MATCH(invoices[[#This Row],[allotment_id]],[1]!Table1[TenantAllotmentID],0))</f>
        <v>Souradeep Das (B11-C1)</v>
      </c>
      <c r="W287" t="s">
        <v>14430</v>
      </c>
      <c r="X287" t="s">
        <v>14431</v>
      </c>
      <c r="Y287" s="4">
        <v>46054</v>
      </c>
      <c r="Z287" t="s">
        <v>15807</v>
      </c>
      <c r="AA287">
        <v>14500</v>
      </c>
      <c r="AB287">
        <v>0</v>
      </c>
      <c r="AC287">
        <v>0</v>
      </c>
      <c r="AD287" s="7">
        <f>invoices[[#This Row],[Rent]]+invoices[[#This Row],[Services]]+invoices[[#This Row],[GST]]</f>
        <v>14500</v>
      </c>
      <c r="AE287" s="7">
        <f>invoices[[#This Row],[Total]]-invoices[[#This Row],[rent_amount]]</f>
        <v>0</v>
      </c>
      <c r="AF287">
        <v>3820</v>
      </c>
      <c r="AG287">
        <v>1209</v>
      </c>
      <c r="AH287">
        <f>invoices[[#This Row],[EB Amount]]-invoices[[#This Row],[electricity_amount]]</f>
        <v>0</v>
      </c>
    </row>
    <row r="288" spans="1:34">
      <c r="A288" t="s">
        <v>9142</v>
      </c>
      <c r="B288" t="s">
        <v>22</v>
      </c>
      <c r="C288" t="s">
        <v>9143</v>
      </c>
      <c r="D288" t="s">
        <v>24</v>
      </c>
      <c r="E288" t="s">
        <v>254</v>
      </c>
      <c r="F288" t="s">
        <v>1092</v>
      </c>
      <c r="G288" t="s">
        <v>9144</v>
      </c>
      <c r="H288" s="1">
        <f>DATE(YEAR(invoices[[#This Row],[due_date]]),MONTH(invoices[[#This Row],[due_date]]),1)</f>
        <v>46054</v>
      </c>
      <c r="I288" s="1">
        <v>46060</v>
      </c>
      <c r="J288">
        <v>9964</v>
      </c>
      <c r="K288">
        <v>0</v>
      </c>
      <c r="L288">
        <v>0</v>
      </c>
      <c r="M288">
        <f>invoices[[#This Row],[rent_amount]]+invoices[[#This Row],[electricity_amount]]+invoices[[#This Row],[other_charges]]</f>
        <v>9964</v>
      </c>
      <c r="N288" t="s">
        <v>28</v>
      </c>
      <c r="O288" t="s">
        <v>776</v>
      </c>
      <c r="P288">
        <v>0</v>
      </c>
      <c r="Q288" t="b">
        <v>0</v>
      </c>
      <c r="R288" t="s">
        <v>296</v>
      </c>
      <c r="S288">
        <v>0</v>
      </c>
      <c r="T288">
        <f>invoices[[#This Row],[total_amount]]</f>
        <v>9964</v>
      </c>
      <c r="U288" s="2" t="s">
        <v>9145</v>
      </c>
      <c r="V288" t="str">
        <f>INDEX([1]!Table1[tenantname],MATCH(invoices[[#This Row],[allotment_id]],[1]!Table1[TenantAllotmentID],0))</f>
        <v>Jayamma C (C42-B2)</v>
      </c>
      <c r="W288" t="s">
        <v>15647</v>
      </c>
      <c r="X288" t="s">
        <v>15648</v>
      </c>
      <c r="Y288" s="4">
        <v>46054</v>
      </c>
      <c r="Z288" t="s">
        <v>15807</v>
      </c>
      <c r="AA288">
        <v>9964</v>
      </c>
      <c r="AB288">
        <v>0</v>
      </c>
      <c r="AC288">
        <v>0</v>
      </c>
      <c r="AD288" s="7">
        <f>invoices[[#This Row],[Rent]]+invoices[[#This Row],[Services]]+invoices[[#This Row],[GST]]</f>
        <v>9964</v>
      </c>
      <c r="AE288" s="7">
        <f>invoices[[#This Row],[Total]]-invoices[[#This Row],[rent_amount]]</f>
        <v>0</v>
      </c>
      <c r="AF288">
        <v>3836</v>
      </c>
      <c r="AG288">
        <v>0</v>
      </c>
      <c r="AH288">
        <f>invoices[[#This Row],[EB Amount]]-invoices[[#This Row],[electricity_amount]]</f>
        <v>0</v>
      </c>
    </row>
    <row r="289" spans="1:34">
      <c r="A289" t="s">
        <v>9178</v>
      </c>
      <c r="B289" t="s">
        <v>22</v>
      </c>
      <c r="C289" t="s">
        <v>965</v>
      </c>
      <c r="D289" t="s">
        <v>24</v>
      </c>
      <c r="E289" t="s">
        <v>234</v>
      </c>
      <c r="F289" t="s">
        <v>286</v>
      </c>
      <c r="G289" t="s">
        <v>9179</v>
      </c>
      <c r="H289" s="1">
        <f>DATE(YEAR(invoices[[#This Row],[due_date]]),MONTH(invoices[[#This Row],[due_date]]),1)</f>
        <v>46054</v>
      </c>
      <c r="I289" s="1">
        <v>46060</v>
      </c>
      <c r="J289">
        <v>15500</v>
      </c>
      <c r="K289">
        <v>806</v>
      </c>
      <c r="L289">
        <v>0</v>
      </c>
      <c r="M289">
        <f>invoices[[#This Row],[rent_amount]]+invoices[[#This Row],[electricity_amount]]+invoices[[#This Row],[other_charges]]</f>
        <v>16306</v>
      </c>
      <c r="N289" t="s">
        <v>28</v>
      </c>
      <c r="O289" t="s">
        <v>1676</v>
      </c>
      <c r="P289">
        <v>0</v>
      </c>
      <c r="Q289" t="b">
        <v>0</v>
      </c>
      <c r="R289" t="s">
        <v>296</v>
      </c>
      <c r="S289">
        <v>0</v>
      </c>
      <c r="T289">
        <f>invoices[[#This Row],[total_amount]]</f>
        <v>16306</v>
      </c>
      <c r="U289" t="s">
        <v>967</v>
      </c>
      <c r="V289" t="str">
        <f>INDEX([1]!Table1[tenantname],MATCH(invoices[[#This Row],[allotment_id]],[1]!Table1[TenantAllotmentID],0))</f>
        <v>Ruth Sylvia (D12-B1)</v>
      </c>
      <c r="W289" t="s">
        <v>14296</v>
      </c>
      <c r="X289" t="s">
        <v>14297</v>
      </c>
      <c r="Y289" s="4">
        <v>46054</v>
      </c>
      <c r="Z289" t="s">
        <v>15807</v>
      </c>
      <c r="AA289">
        <v>15500</v>
      </c>
      <c r="AB289">
        <v>0</v>
      </c>
      <c r="AC289">
        <v>0</v>
      </c>
      <c r="AD289" s="7">
        <f>invoices[[#This Row],[Rent]]+invoices[[#This Row],[Services]]+invoices[[#This Row],[GST]]</f>
        <v>15500</v>
      </c>
      <c r="AE289" s="7">
        <f>invoices[[#This Row],[Total]]-invoices[[#This Row],[rent_amount]]</f>
        <v>0</v>
      </c>
      <c r="AF289">
        <v>3852</v>
      </c>
      <c r="AG289">
        <v>806</v>
      </c>
      <c r="AH289">
        <f>invoices[[#This Row],[EB Amount]]-invoices[[#This Row],[electricity_amount]]</f>
        <v>0</v>
      </c>
    </row>
    <row r="290" spans="1:34">
      <c r="A290" t="s">
        <v>9258</v>
      </c>
      <c r="B290" t="s">
        <v>22</v>
      </c>
      <c r="C290" t="s">
        <v>8225</v>
      </c>
      <c r="D290" t="s">
        <v>24</v>
      </c>
      <c r="E290" t="s">
        <v>354</v>
      </c>
      <c r="F290" t="s">
        <v>355</v>
      </c>
      <c r="G290" t="s">
        <v>9259</v>
      </c>
      <c r="H290" s="1">
        <f>DATE(YEAR(invoices[[#This Row],[due_date]]),MONTH(invoices[[#This Row],[due_date]]),1)</f>
        <v>46054</v>
      </c>
      <c r="I290" s="1">
        <v>46060</v>
      </c>
      <c r="J290">
        <v>15500</v>
      </c>
      <c r="K290">
        <v>704</v>
      </c>
      <c r="L290">
        <v>0</v>
      </c>
      <c r="M290">
        <f>invoices[[#This Row],[rent_amount]]+invoices[[#This Row],[electricity_amount]]+invoices[[#This Row],[other_charges]]</f>
        <v>16204</v>
      </c>
      <c r="N290" t="s">
        <v>28</v>
      </c>
      <c r="O290" t="s">
        <v>1676</v>
      </c>
      <c r="P290">
        <v>0</v>
      </c>
      <c r="Q290" t="b">
        <v>0</v>
      </c>
      <c r="R290" t="s">
        <v>296</v>
      </c>
      <c r="S290">
        <v>0</v>
      </c>
      <c r="T290">
        <f>invoices[[#This Row],[total_amount]]</f>
        <v>16204</v>
      </c>
      <c r="U290" t="s">
        <v>9260</v>
      </c>
      <c r="V290" t="str">
        <f>INDEX([1]!Table1[tenantname],MATCH(invoices[[#This Row],[allotment_id]],[1]!Table1[TenantAllotmentID],0))</f>
        <v>Pranav Purkar  (B34-B1)</v>
      </c>
      <c r="W290" t="s">
        <v>15600</v>
      </c>
      <c r="X290" t="s">
        <v>15651</v>
      </c>
      <c r="Y290" s="4">
        <v>46054</v>
      </c>
      <c r="Z290" t="s">
        <v>15807</v>
      </c>
      <c r="AA290">
        <v>15500</v>
      </c>
      <c r="AB290">
        <v>0</v>
      </c>
      <c r="AC290">
        <v>0</v>
      </c>
      <c r="AD290" s="7">
        <f>invoices[[#This Row],[Rent]]+invoices[[#This Row],[Services]]+invoices[[#This Row],[GST]]</f>
        <v>15500</v>
      </c>
      <c r="AE290" s="7">
        <f>invoices[[#This Row],[Total]]-invoices[[#This Row],[rent_amount]]</f>
        <v>0</v>
      </c>
      <c r="AF290">
        <v>3897</v>
      </c>
      <c r="AG290">
        <v>704</v>
      </c>
      <c r="AH290">
        <f>invoices[[#This Row],[EB Amount]]-invoices[[#This Row],[electricity_amount]]</f>
        <v>0</v>
      </c>
    </row>
    <row r="291" spans="1:34">
      <c r="A291" t="s">
        <v>9285</v>
      </c>
      <c r="B291" t="s">
        <v>22</v>
      </c>
      <c r="C291" t="s">
        <v>3523</v>
      </c>
      <c r="D291" t="s">
        <v>24</v>
      </c>
      <c r="E291" t="s">
        <v>721</v>
      </c>
      <c r="F291" t="s">
        <v>2961</v>
      </c>
      <c r="G291" t="s">
        <v>9286</v>
      </c>
      <c r="H291" s="1">
        <f>DATE(YEAR(invoices[[#This Row],[due_date]]),MONTH(invoices[[#This Row],[due_date]]),1)</f>
        <v>46054</v>
      </c>
      <c r="I291" s="1">
        <v>46060</v>
      </c>
      <c r="J291">
        <v>696</v>
      </c>
      <c r="K291">
        <v>589</v>
      </c>
      <c r="L291">
        <v>2250</v>
      </c>
      <c r="M291">
        <f>invoices[[#This Row],[rent_amount]]+invoices[[#This Row],[electricity_amount]]+invoices[[#This Row],[other_charges]]</f>
        <v>3535</v>
      </c>
      <c r="N291" t="s">
        <v>28</v>
      </c>
      <c r="O291" t="s">
        <v>776</v>
      </c>
      <c r="P291">
        <v>0</v>
      </c>
      <c r="Q291" t="b">
        <v>0</v>
      </c>
      <c r="R291" t="s">
        <v>296</v>
      </c>
      <c r="S291">
        <v>0</v>
      </c>
      <c r="T291">
        <f>invoices[[#This Row],[total_amount]]</f>
        <v>3535</v>
      </c>
      <c r="U291" t="s">
        <v>3525</v>
      </c>
      <c r="V291" t="str">
        <f>INDEX([1]!Table1[tenantname],MATCH(invoices[[#This Row],[allotment_id]],[1]!Table1[TenantAllotmentID],0))</f>
        <v>Gautam Jyotishi (A11-A1)</v>
      </c>
      <c r="W291" t="s">
        <v>15074</v>
      </c>
      <c r="X291" t="s">
        <v>15075</v>
      </c>
      <c r="Y291" s="4">
        <v>46054</v>
      </c>
      <c r="Z291" t="s">
        <v>15807</v>
      </c>
      <c r="AA291">
        <v>696</v>
      </c>
      <c r="AB291">
        <v>0</v>
      </c>
      <c r="AC291">
        <v>0</v>
      </c>
      <c r="AD291" s="7">
        <f>invoices[[#This Row],[Rent]]+invoices[[#This Row],[Services]]+invoices[[#This Row],[GST]]</f>
        <v>696</v>
      </c>
      <c r="AE291" s="7">
        <f>invoices[[#This Row],[Total]]-invoices[[#This Row],[rent_amount]]</f>
        <v>0</v>
      </c>
      <c r="AF291">
        <v>3908</v>
      </c>
      <c r="AG291">
        <v>589</v>
      </c>
      <c r="AH291">
        <f>invoices[[#This Row],[EB Amount]]-invoices[[#This Row],[electricity_amount]]</f>
        <v>0</v>
      </c>
    </row>
    <row r="292" spans="1:34">
      <c r="A292" t="s">
        <v>9341</v>
      </c>
      <c r="B292" t="s">
        <v>22</v>
      </c>
      <c r="C292" t="s">
        <v>1293</v>
      </c>
      <c r="D292" t="s">
        <v>24</v>
      </c>
      <c r="E292" t="s">
        <v>140</v>
      </c>
      <c r="F292" t="s">
        <v>938</v>
      </c>
      <c r="G292" t="s">
        <v>9342</v>
      </c>
      <c r="H292" s="1">
        <f>DATE(YEAR(invoices[[#This Row],[due_date]]),MONTH(invoices[[#This Row],[due_date]]),1)</f>
        <v>46054</v>
      </c>
      <c r="I292" s="1">
        <v>46060</v>
      </c>
      <c r="J292">
        <v>19500</v>
      </c>
      <c r="K292">
        <v>868</v>
      </c>
      <c r="L292">
        <v>2250</v>
      </c>
      <c r="M292">
        <f>invoices[[#This Row],[rent_amount]]+invoices[[#This Row],[electricity_amount]]+invoices[[#This Row],[other_charges]]</f>
        <v>22618</v>
      </c>
      <c r="N292" t="s">
        <v>28</v>
      </c>
      <c r="O292" t="s">
        <v>295</v>
      </c>
      <c r="P292">
        <v>0</v>
      </c>
      <c r="Q292" t="b">
        <v>0</v>
      </c>
      <c r="R292" t="s">
        <v>296</v>
      </c>
      <c r="S292">
        <v>0</v>
      </c>
      <c r="T292">
        <f>invoices[[#This Row],[total_amount]]</f>
        <v>22618</v>
      </c>
      <c r="U292" t="s">
        <v>1532</v>
      </c>
      <c r="V292" t="str">
        <f>INDEX([1]!Table1[tenantname],MATCH(invoices[[#This Row],[allotment_id]],[1]!Table1[TenantAllotmentID],0))</f>
        <v>Yash  Jamuar (A41-A1)</v>
      </c>
      <c r="W292" t="s">
        <v>14416</v>
      </c>
      <c r="X292" t="s">
        <v>14508</v>
      </c>
      <c r="Y292" s="4">
        <v>46054</v>
      </c>
      <c r="Z292" t="s">
        <v>15807</v>
      </c>
      <c r="AA292">
        <v>19500</v>
      </c>
      <c r="AB292">
        <v>0</v>
      </c>
      <c r="AC292">
        <v>0</v>
      </c>
      <c r="AD292" s="7">
        <f>invoices[[#This Row],[Rent]]+invoices[[#This Row],[Services]]+invoices[[#This Row],[GST]]</f>
        <v>19500</v>
      </c>
      <c r="AE292" s="7">
        <f>invoices[[#This Row],[Total]]-invoices[[#This Row],[rent_amount]]</f>
        <v>0</v>
      </c>
      <c r="AF292">
        <v>3940</v>
      </c>
      <c r="AG292">
        <v>868</v>
      </c>
      <c r="AH292">
        <f>invoices[[#This Row],[EB Amount]]-invoices[[#This Row],[electricity_amount]]</f>
        <v>0</v>
      </c>
    </row>
    <row r="293" spans="1:34">
      <c r="A293" t="s">
        <v>9397</v>
      </c>
      <c r="B293" t="s">
        <v>22</v>
      </c>
      <c r="C293" t="s">
        <v>897</v>
      </c>
      <c r="D293" t="s">
        <v>24</v>
      </c>
      <c r="E293" t="s">
        <v>354</v>
      </c>
      <c r="F293" t="s">
        <v>540</v>
      </c>
      <c r="G293" t="s">
        <v>9398</v>
      </c>
      <c r="H293" s="1">
        <f>DATE(YEAR(invoices[[#This Row],[due_date]]),MONTH(invoices[[#This Row],[due_date]]),1)</f>
        <v>46054</v>
      </c>
      <c r="I293" s="1">
        <v>46060</v>
      </c>
      <c r="J293">
        <v>14500</v>
      </c>
      <c r="K293">
        <v>704</v>
      </c>
      <c r="L293">
        <v>0</v>
      </c>
      <c r="M293">
        <f>invoices[[#This Row],[rent_amount]]+invoices[[#This Row],[electricity_amount]]+invoices[[#This Row],[other_charges]]</f>
        <v>15204</v>
      </c>
      <c r="N293" t="s">
        <v>28</v>
      </c>
      <c r="O293" t="s">
        <v>1676</v>
      </c>
      <c r="P293">
        <v>0</v>
      </c>
      <c r="Q293" t="b">
        <v>0</v>
      </c>
      <c r="R293" t="s">
        <v>296</v>
      </c>
      <c r="S293">
        <v>0</v>
      </c>
      <c r="T293">
        <f>invoices[[#This Row],[total_amount]]</f>
        <v>15204</v>
      </c>
      <c r="U293" t="s">
        <v>899</v>
      </c>
      <c r="V293" t="str">
        <f>INDEX([1]!Table1[tenantname],MATCH(invoices[[#This Row],[allotment_id]],[1]!Table1[TenantAllotmentID],0))</f>
        <v>Manish  Joshi (B34-C1)</v>
      </c>
      <c r="W293" t="s">
        <v>14273</v>
      </c>
      <c r="X293" t="s">
        <v>14274</v>
      </c>
      <c r="Y293" s="4">
        <v>46054</v>
      </c>
      <c r="Z293" t="s">
        <v>15807</v>
      </c>
      <c r="AA293">
        <v>14500</v>
      </c>
      <c r="AB293">
        <v>0</v>
      </c>
      <c r="AC293">
        <v>0</v>
      </c>
      <c r="AD293" s="7">
        <f>invoices[[#This Row],[Rent]]+invoices[[#This Row],[Services]]+invoices[[#This Row],[GST]]</f>
        <v>14500</v>
      </c>
      <c r="AE293" s="7">
        <f>invoices[[#This Row],[Total]]-invoices[[#This Row],[rent_amount]]</f>
        <v>0</v>
      </c>
      <c r="AF293">
        <v>3970</v>
      </c>
      <c r="AG293">
        <v>704</v>
      </c>
      <c r="AH293">
        <f>invoices[[#This Row],[EB Amount]]-invoices[[#This Row],[electricity_amount]]</f>
        <v>0</v>
      </c>
    </row>
    <row r="294" spans="1:34">
      <c r="A294" t="s">
        <v>9459</v>
      </c>
      <c r="B294" t="s">
        <v>22</v>
      </c>
      <c r="C294" t="s">
        <v>799</v>
      </c>
      <c r="D294" t="s">
        <v>24</v>
      </c>
      <c r="E294" t="s">
        <v>721</v>
      </c>
      <c r="F294" t="s">
        <v>800</v>
      </c>
      <c r="G294" t="s">
        <v>9460</v>
      </c>
      <c r="H294" s="1">
        <f>DATE(YEAR(invoices[[#This Row],[due_date]]),MONTH(invoices[[#This Row],[due_date]]),1)</f>
        <v>46054</v>
      </c>
      <c r="I294" s="1">
        <v>46060</v>
      </c>
      <c r="J294">
        <v>15500</v>
      </c>
      <c r="K294">
        <v>589</v>
      </c>
      <c r="L294">
        <v>0</v>
      </c>
      <c r="M294">
        <f>invoices[[#This Row],[rent_amount]]+invoices[[#This Row],[electricity_amount]]+invoices[[#This Row],[other_charges]]</f>
        <v>16089</v>
      </c>
      <c r="N294" t="s">
        <v>28</v>
      </c>
      <c r="O294" t="s">
        <v>776</v>
      </c>
      <c r="P294">
        <v>0</v>
      </c>
      <c r="Q294" t="b">
        <v>0</v>
      </c>
      <c r="R294" t="s">
        <v>296</v>
      </c>
      <c r="S294">
        <v>0</v>
      </c>
      <c r="T294">
        <f>invoices[[#This Row],[total_amount]]</f>
        <v>16089</v>
      </c>
      <c r="U294" t="s">
        <v>802</v>
      </c>
      <c r="V294" t="str">
        <f>INDEX([1]!Table1[tenantname],MATCH(invoices[[#This Row],[allotment_id]],[1]!Table1[TenantAllotmentID],0))</f>
        <v>Joel Shajan (A11-B1)</v>
      </c>
      <c r="W294" t="s">
        <v>14237</v>
      </c>
      <c r="X294" t="s">
        <v>14238</v>
      </c>
      <c r="Y294" s="4">
        <v>46054</v>
      </c>
      <c r="Z294" t="s">
        <v>15807</v>
      </c>
      <c r="AA294">
        <v>15500</v>
      </c>
      <c r="AB294">
        <v>0</v>
      </c>
      <c r="AC294">
        <v>0</v>
      </c>
      <c r="AD294" s="7">
        <f>invoices[[#This Row],[Rent]]+invoices[[#This Row],[Services]]+invoices[[#This Row],[GST]]</f>
        <v>15500</v>
      </c>
      <c r="AE294" s="7">
        <f>invoices[[#This Row],[Total]]-invoices[[#This Row],[rent_amount]]</f>
        <v>0</v>
      </c>
      <c r="AF294">
        <v>4004</v>
      </c>
      <c r="AG294">
        <v>589</v>
      </c>
      <c r="AH294">
        <f>invoices[[#This Row],[EB Amount]]-invoices[[#This Row],[electricity_amount]]</f>
        <v>0</v>
      </c>
    </row>
    <row r="295" spans="1:34">
      <c r="A295" t="s">
        <v>9493</v>
      </c>
      <c r="B295" t="s">
        <v>22</v>
      </c>
      <c r="C295" t="s">
        <v>4629</v>
      </c>
      <c r="D295" t="s">
        <v>24</v>
      </c>
      <c r="E295" t="s">
        <v>721</v>
      </c>
      <c r="F295" t="s">
        <v>1828</v>
      </c>
      <c r="G295" t="s">
        <v>9494</v>
      </c>
      <c r="H295" s="1">
        <f>DATE(YEAR(invoices[[#This Row],[due_date]]),MONTH(invoices[[#This Row],[due_date]]),1)</f>
        <v>46054</v>
      </c>
      <c r="I295" s="1">
        <v>46060</v>
      </c>
      <c r="J295">
        <v>3875</v>
      </c>
      <c r="K295">
        <v>0</v>
      </c>
      <c r="L295">
        <v>0</v>
      </c>
      <c r="M295">
        <f>invoices[[#This Row],[rent_amount]]+invoices[[#This Row],[electricity_amount]]+invoices[[#This Row],[other_charges]]</f>
        <v>3875</v>
      </c>
      <c r="N295" t="s">
        <v>28</v>
      </c>
      <c r="O295" t="s">
        <v>776</v>
      </c>
      <c r="P295">
        <v>0</v>
      </c>
      <c r="Q295" t="b">
        <v>0</v>
      </c>
      <c r="R295" t="s">
        <v>296</v>
      </c>
      <c r="S295">
        <v>0</v>
      </c>
      <c r="T295">
        <f>invoices[[#This Row],[total_amount]]</f>
        <v>3875</v>
      </c>
      <c r="U295" t="s">
        <v>4631</v>
      </c>
      <c r="V295" t="str">
        <f>INDEX([1]!Table1[tenantname],MATCH(invoices[[#This Row],[allotment_id]],[1]!Table1[TenantAllotmentID],0))</f>
        <v>Karthick  Prasanna CR (A11-B2)</v>
      </c>
      <c r="W295" t="s">
        <v>15271</v>
      </c>
      <c r="X295" t="s">
        <v>15272</v>
      </c>
      <c r="Y295" s="4">
        <v>46054</v>
      </c>
      <c r="Z295" t="s">
        <v>15807</v>
      </c>
      <c r="AA295">
        <v>3875</v>
      </c>
      <c r="AB295">
        <v>0</v>
      </c>
      <c r="AC295">
        <v>0</v>
      </c>
      <c r="AD295" s="7">
        <f>invoices[[#This Row],[Rent]]+invoices[[#This Row],[Services]]+invoices[[#This Row],[GST]]</f>
        <v>3875</v>
      </c>
      <c r="AE295" s="7">
        <f>invoices[[#This Row],[Total]]-invoices[[#This Row],[rent_amount]]</f>
        <v>0</v>
      </c>
      <c r="AF295">
        <v>4021</v>
      </c>
      <c r="AG295">
        <v>0</v>
      </c>
      <c r="AH295">
        <f>invoices[[#This Row],[EB Amount]]-invoices[[#This Row],[electricity_amount]]</f>
        <v>0</v>
      </c>
    </row>
    <row r="296" spans="1:34">
      <c r="A296" t="s">
        <v>9556</v>
      </c>
      <c r="B296" t="s">
        <v>22</v>
      </c>
      <c r="C296" t="s">
        <v>912</v>
      </c>
      <c r="D296" t="s">
        <v>24</v>
      </c>
      <c r="E296" t="s">
        <v>721</v>
      </c>
      <c r="F296" t="s">
        <v>913</v>
      </c>
      <c r="G296" t="s">
        <v>9557</v>
      </c>
      <c r="H296" s="1">
        <f>DATE(YEAR(invoices[[#This Row],[due_date]]),MONTH(invoices[[#This Row],[due_date]]),1)</f>
        <v>46054</v>
      </c>
      <c r="I296" s="1">
        <v>46060</v>
      </c>
      <c r="J296">
        <v>6732</v>
      </c>
      <c r="K296">
        <v>589</v>
      </c>
      <c r="L296">
        <v>2250</v>
      </c>
      <c r="M296">
        <f>invoices[[#This Row],[rent_amount]]+invoices[[#This Row],[electricity_amount]]+invoices[[#This Row],[other_charges]]</f>
        <v>9571</v>
      </c>
      <c r="N296" t="s">
        <v>28</v>
      </c>
      <c r="O296" t="s">
        <v>295</v>
      </c>
      <c r="P296">
        <v>0</v>
      </c>
      <c r="Q296" t="b">
        <v>0</v>
      </c>
      <c r="R296" t="s">
        <v>296</v>
      </c>
      <c r="S296">
        <v>0</v>
      </c>
      <c r="T296">
        <f>invoices[[#This Row],[total_amount]]</f>
        <v>9571</v>
      </c>
      <c r="U296" t="s">
        <v>915</v>
      </c>
      <c r="V296" t="str">
        <f>INDEX([1]!Table1[tenantname],MATCH(invoices[[#This Row],[allotment_id]],[1]!Table1[TenantAllotmentID],0))</f>
        <v>Shivam Kumar (A11-C2)</v>
      </c>
      <c r="W296" t="s">
        <v>14278</v>
      </c>
      <c r="X296" t="s">
        <v>14279</v>
      </c>
      <c r="Y296" s="4">
        <v>46054</v>
      </c>
      <c r="Z296" t="s">
        <v>15807</v>
      </c>
      <c r="AA296">
        <v>6732</v>
      </c>
      <c r="AB296">
        <v>0</v>
      </c>
      <c r="AC296">
        <v>0</v>
      </c>
      <c r="AD296" s="7">
        <f>invoices[[#This Row],[Rent]]+invoices[[#This Row],[Services]]+invoices[[#This Row],[GST]]</f>
        <v>6732</v>
      </c>
      <c r="AE296" s="7">
        <f>invoices[[#This Row],[Total]]-invoices[[#This Row],[rent_amount]]</f>
        <v>0</v>
      </c>
      <c r="AF296">
        <v>4052</v>
      </c>
      <c r="AG296">
        <v>589</v>
      </c>
      <c r="AH296">
        <f>invoices[[#This Row],[EB Amount]]-invoices[[#This Row],[electricity_amount]]</f>
        <v>0</v>
      </c>
    </row>
    <row r="297" spans="1:34">
      <c r="A297" t="s">
        <v>9560</v>
      </c>
      <c r="B297" t="s">
        <v>22</v>
      </c>
      <c r="C297" t="s">
        <v>9561</v>
      </c>
      <c r="D297" t="s">
        <v>24</v>
      </c>
      <c r="E297" t="s">
        <v>268</v>
      </c>
      <c r="F297" t="s">
        <v>359</v>
      </c>
      <c r="G297" t="s">
        <v>9562</v>
      </c>
      <c r="H297" s="1">
        <f>DATE(YEAR(invoices[[#This Row],[due_date]]),MONTH(invoices[[#This Row],[due_date]]),1)</f>
        <v>46054</v>
      </c>
      <c r="I297" s="1">
        <v>46060</v>
      </c>
      <c r="J297">
        <v>25500</v>
      </c>
      <c r="K297">
        <v>486</v>
      </c>
      <c r="L297">
        <v>0</v>
      </c>
      <c r="M297">
        <f>invoices[[#This Row],[rent_amount]]+invoices[[#This Row],[electricity_amount]]+invoices[[#This Row],[other_charges]]</f>
        <v>25986</v>
      </c>
      <c r="N297" t="s">
        <v>28</v>
      </c>
      <c r="O297" t="s">
        <v>1075</v>
      </c>
      <c r="P297">
        <v>0</v>
      </c>
      <c r="Q297" t="b">
        <v>0</v>
      </c>
      <c r="R297" t="s">
        <v>296</v>
      </c>
      <c r="S297">
        <v>0</v>
      </c>
      <c r="T297">
        <f>invoices[[#This Row],[total_amount]]</f>
        <v>25986</v>
      </c>
      <c r="U297" t="s">
        <v>9563</v>
      </c>
      <c r="V297" t="str">
        <f>INDEX([1]!Table1[tenantname],MATCH(invoices[[#This Row],[allotment_id]],[1]!Table1[TenantAllotmentID],0))</f>
        <v>Anup Easo Varghese (C21-D1)</v>
      </c>
      <c r="W297" t="s">
        <v>15665</v>
      </c>
      <c r="X297" t="s">
        <v>15666</v>
      </c>
      <c r="Y297" s="4">
        <v>46054</v>
      </c>
      <c r="Z297" t="s">
        <v>15807</v>
      </c>
      <c r="AA297">
        <v>25500</v>
      </c>
      <c r="AB297">
        <v>0</v>
      </c>
      <c r="AC297">
        <v>0</v>
      </c>
      <c r="AD297" s="7">
        <f>invoices[[#This Row],[Rent]]+invoices[[#This Row],[Services]]+invoices[[#This Row],[GST]]</f>
        <v>25500</v>
      </c>
      <c r="AE297" s="7">
        <f>invoices[[#This Row],[Total]]-invoices[[#This Row],[rent_amount]]</f>
        <v>0</v>
      </c>
      <c r="AF297">
        <v>4054</v>
      </c>
      <c r="AG297">
        <v>486</v>
      </c>
      <c r="AH297">
        <f>invoices[[#This Row],[EB Amount]]-invoices[[#This Row],[electricity_amount]]</f>
        <v>0</v>
      </c>
    </row>
    <row r="298" spans="1:34">
      <c r="A298" t="s">
        <v>9656</v>
      </c>
      <c r="B298" t="s">
        <v>22</v>
      </c>
      <c r="C298" t="s">
        <v>2977</v>
      </c>
      <c r="D298" t="s">
        <v>24</v>
      </c>
      <c r="E298" t="s">
        <v>569</v>
      </c>
      <c r="F298" t="s">
        <v>670</v>
      </c>
      <c r="G298" t="s">
        <v>9657</v>
      </c>
      <c r="H298" s="1">
        <f>DATE(YEAR(invoices[[#This Row],[due_date]]),MONTH(invoices[[#This Row],[due_date]]),1)</f>
        <v>46054</v>
      </c>
      <c r="I298" s="1">
        <v>46060</v>
      </c>
      <c r="J298">
        <v>19500</v>
      </c>
      <c r="K298">
        <v>651</v>
      </c>
      <c r="L298">
        <v>0</v>
      </c>
      <c r="M298">
        <f>invoices[[#This Row],[rent_amount]]+invoices[[#This Row],[electricity_amount]]+invoices[[#This Row],[other_charges]]</f>
        <v>20151</v>
      </c>
      <c r="N298" t="s">
        <v>28</v>
      </c>
      <c r="O298" t="s">
        <v>1676</v>
      </c>
      <c r="P298">
        <v>0</v>
      </c>
      <c r="Q298" t="b">
        <v>0</v>
      </c>
      <c r="R298" t="s">
        <v>296</v>
      </c>
      <c r="S298">
        <v>0</v>
      </c>
      <c r="T298">
        <f>invoices[[#This Row],[total_amount]]</f>
        <v>20151</v>
      </c>
      <c r="U298" s="2" t="s">
        <v>2979</v>
      </c>
      <c r="V298" t="str">
        <f>INDEX([1]!Table1[tenantname],MATCH(invoices[[#This Row],[allotment_id]],[1]!Table1[TenantAllotmentID],0))</f>
        <v>Mariana Johnson (C12-A1)</v>
      </c>
      <c r="W298" t="s">
        <v>14939</v>
      </c>
      <c r="X298" t="s">
        <v>14940</v>
      </c>
      <c r="Y298" s="4">
        <v>46054</v>
      </c>
      <c r="Z298" t="s">
        <v>15807</v>
      </c>
      <c r="AA298">
        <v>19500</v>
      </c>
      <c r="AB298">
        <v>0</v>
      </c>
      <c r="AC298">
        <v>0</v>
      </c>
      <c r="AD298" s="7">
        <f>invoices[[#This Row],[Rent]]+invoices[[#This Row],[Services]]+invoices[[#This Row],[GST]]</f>
        <v>19500</v>
      </c>
      <c r="AE298" s="7">
        <f>invoices[[#This Row],[Total]]-invoices[[#This Row],[rent_amount]]</f>
        <v>0</v>
      </c>
      <c r="AF298">
        <v>4104</v>
      </c>
      <c r="AG298">
        <v>651</v>
      </c>
      <c r="AH298">
        <f>invoices[[#This Row],[EB Amount]]-invoices[[#This Row],[electricity_amount]]</f>
        <v>0</v>
      </c>
    </row>
    <row r="299" spans="1:34">
      <c r="A299" t="s">
        <v>9751</v>
      </c>
      <c r="B299" t="s">
        <v>22</v>
      </c>
      <c r="C299" t="s">
        <v>946</v>
      </c>
      <c r="D299" t="s">
        <v>24</v>
      </c>
      <c r="E299" t="s">
        <v>349</v>
      </c>
      <c r="F299" t="s">
        <v>947</v>
      </c>
      <c r="G299" t="s">
        <v>9752</v>
      </c>
      <c r="H299" s="1">
        <f>DATE(YEAR(invoices[[#This Row],[due_date]]),MONTH(invoices[[#This Row],[due_date]]),1)</f>
        <v>46054</v>
      </c>
      <c r="I299" s="1">
        <v>46060</v>
      </c>
      <c r="J299">
        <v>15500</v>
      </c>
      <c r="K299">
        <v>1209</v>
      </c>
      <c r="L299">
        <v>0</v>
      </c>
      <c r="M299">
        <f>invoices[[#This Row],[rent_amount]]+invoices[[#This Row],[electricity_amount]]+invoices[[#This Row],[other_charges]]</f>
        <v>16709</v>
      </c>
      <c r="N299" t="s">
        <v>28</v>
      </c>
      <c r="O299" t="s">
        <v>776</v>
      </c>
      <c r="P299">
        <v>0</v>
      </c>
      <c r="Q299" t="b">
        <v>0</v>
      </c>
      <c r="R299" t="s">
        <v>296</v>
      </c>
      <c r="S299">
        <v>0</v>
      </c>
      <c r="T299">
        <f>invoices[[#This Row],[total_amount]]</f>
        <v>16709</v>
      </c>
      <c r="U299" t="s">
        <v>949</v>
      </c>
      <c r="V299" t="str">
        <f>INDEX([1]!Table1[tenantname],MATCH(invoices[[#This Row],[allotment_id]],[1]!Table1[TenantAllotmentID],0))</f>
        <v>Harikrishnan P (B11-B1)</v>
      </c>
      <c r="W299" t="s">
        <v>14288</v>
      </c>
      <c r="X299" t="s">
        <v>14289</v>
      </c>
      <c r="Y299" s="4">
        <v>46054</v>
      </c>
      <c r="Z299" t="s">
        <v>15807</v>
      </c>
      <c r="AA299">
        <v>15500</v>
      </c>
      <c r="AB299">
        <v>0</v>
      </c>
      <c r="AC299">
        <v>0</v>
      </c>
      <c r="AD299" s="7">
        <f>invoices[[#This Row],[Rent]]+invoices[[#This Row],[Services]]+invoices[[#This Row],[GST]]</f>
        <v>15500</v>
      </c>
      <c r="AE299" s="7">
        <f>invoices[[#This Row],[Total]]-invoices[[#This Row],[rent_amount]]</f>
        <v>0</v>
      </c>
      <c r="AF299">
        <v>4150</v>
      </c>
      <c r="AG299">
        <v>1209</v>
      </c>
      <c r="AH299">
        <f>invoices[[#This Row],[EB Amount]]-invoices[[#This Row],[electricity_amount]]</f>
        <v>0</v>
      </c>
    </row>
    <row r="300" spans="1:34">
      <c r="A300" t="s">
        <v>9769</v>
      </c>
      <c r="B300" t="s">
        <v>22</v>
      </c>
      <c r="C300" t="s">
        <v>2112</v>
      </c>
      <c r="D300" t="s">
        <v>24</v>
      </c>
      <c r="E300" t="s">
        <v>147</v>
      </c>
      <c r="F300" t="s">
        <v>733</v>
      </c>
      <c r="G300" t="s">
        <v>9770</v>
      </c>
      <c r="H300" s="1">
        <f>DATE(YEAR(invoices[[#This Row],[due_date]]),MONTH(invoices[[#This Row],[due_date]]),1)</f>
        <v>46054</v>
      </c>
      <c r="I300" s="1">
        <v>46060</v>
      </c>
      <c r="J300">
        <v>15500</v>
      </c>
      <c r="K300">
        <v>1023</v>
      </c>
      <c r="L300">
        <v>0</v>
      </c>
      <c r="M300">
        <f>invoices[[#This Row],[rent_amount]]+invoices[[#This Row],[electricity_amount]]+invoices[[#This Row],[other_charges]]</f>
        <v>16523</v>
      </c>
      <c r="N300" t="s">
        <v>28</v>
      </c>
      <c r="O300" t="s">
        <v>1676</v>
      </c>
      <c r="P300">
        <v>0</v>
      </c>
      <c r="Q300" t="b">
        <v>0</v>
      </c>
      <c r="R300" t="s">
        <v>296</v>
      </c>
      <c r="S300">
        <v>0</v>
      </c>
      <c r="T300">
        <f>invoices[[#This Row],[total_amount]]</f>
        <v>16523</v>
      </c>
      <c r="U300" t="s">
        <v>2114</v>
      </c>
      <c r="V300" t="str">
        <f>INDEX([1]!Table1[tenantname],MATCH(invoices[[#This Row],[allotment_id]],[1]!Table1[TenantAllotmentID],0))</f>
        <v>Sathiyan G (C31-B2)</v>
      </c>
      <c r="W300" t="s">
        <v>14712</v>
      </c>
      <c r="X300" t="s">
        <v>14713</v>
      </c>
      <c r="Y300" s="4">
        <v>46054</v>
      </c>
      <c r="Z300" t="s">
        <v>15807</v>
      </c>
      <c r="AA300">
        <v>15500</v>
      </c>
      <c r="AB300">
        <v>0</v>
      </c>
      <c r="AC300">
        <v>0</v>
      </c>
      <c r="AD300" s="7">
        <f>invoices[[#This Row],[Rent]]+invoices[[#This Row],[Services]]+invoices[[#This Row],[GST]]</f>
        <v>15500</v>
      </c>
      <c r="AE300" s="7">
        <f>invoices[[#This Row],[Total]]-invoices[[#This Row],[rent_amount]]</f>
        <v>0</v>
      </c>
      <c r="AF300">
        <v>4158</v>
      </c>
      <c r="AG300">
        <v>1023</v>
      </c>
      <c r="AH300">
        <f>invoices[[#This Row],[EB Amount]]-invoices[[#This Row],[electricity_amount]]</f>
        <v>0</v>
      </c>
    </row>
    <row r="301" spans="1:34">
      <c r="A301" t="s">
        <v>9907</v>
      </c>
      <c r="B301" t="s">
        <v>22</v>
      </c>
      <c r="C301" s="2" t="s">
        <v>6195</v>
      </c>
      <c r="D301" t="s">
        <v>24</v>
      </c>
      <c r="E301" t="s">
        <v>476</v>
      </c>
      <c r="F301" t="s">
        <v>1388</v>
      </c>
      <c r="G301" t="s">
        <v>9908</v>
      </c>
      <c r="H301" s="1">
        <f>DATE(YEAR(invoices[[#This Row],[due_date]]),MONTH(invoices[[#This Row],[due_date]]),1)</f>
        <v>46054</v>
      </c>
      <c r="I301" s="1">
        <v>46060</v>
      </c>
      <c r="J301">
        <v>15500</v>
      </c>
      <c r="K301">
        <v>1054</v>
      </c>
      <c r="L301">
        <v>0</v>
      </c>
      <c r="M301">
        <f>invoices[[#This Row],[rent_amount]]+invoices[[#This Row],[electricity_amount]]+invoices[[#This Row],[other_charges]]</f>
        <v>16554</v>
      </c>
      <c r="N301" t="s">
        <v>28</v>
      </c>
      <c r="O301" t="s">
        <v>1075</v>
      </c>
      <c r="P301">
        <v>0</v>
      </c>
      <c r="Q301" t="b">
        <v>0</v>
      </c>
      <c r="R301" t="s">
        <v>296</v>
      </c>
      <c r="S301">
        <v>0</v>
      </c>
      <c r="T301">
        <f>invoices[[#This Row],[total_amount]]</f>
        <v>16554</v>
      </c>
      <c r="U301" t="s">
        <v>6197</v>
      </c>
      <c r="V301" t="str">
        <f>INDEX([1]!Table1[tenantname],MATCH(invoices[[#This Row],[allotment_id]],[1]!Table1[TenantAllotmentID],0))</f>
        <v>Ajay Adithyan (B41-B1)</v>
      </c>
      <c r="W301" t="s">
        <v>15460</v>
      </c>
      <c r="X301" t="s">
        <v>15461</v>
      </c>
      <c r="Y301" s="4">
        <v>46054</v>
      </c>
      <c r="Z301" t="s">
        <v>15807</v>
      </c>
      <c r="AA301">
        <v>15500</v>
      </c>
      <c r="AB301">
        <v>0</v>
      </c>
      <c r="AC301">
        <v>0</v>
      </c>
      <c r="AD301" s="7">
        <f>invoices[[#This Row],[Rent]]+invoices[[#This Row],[Services]]+invoices[[#This Row],[GST]]</f>
        <v>15500</v>
      </c>
      <c r="AE301" s="7">
        <f>invoices[[#This Row],[Total]]-invoices[[#This Row],[rent_amount]]</f>
        <v>0</v>
      </c>
      <c r="AF301">
        <v>4231</v>
      </c>
      <c r="AG301">
        <v>1054</v>
      </c>
      <c r="AH301">
        <f>invoices[[#This Row],[EB Amount]]-invoices[[#This Row],[electricity_amount]]</f>
        <v>0</v>
      </c>
    </row>
    <row r="302" spans="1:34">
      <c r="A302" t="s">
        <v>9923</v>
      </c>
      <c r="B302" t="s">
        <v>22</v>
      </c>
      <c r="C302" t="s">
        <v>6493</v>
      </c>
      <c r="D302" t="s">
        <v>24</v>
      </c>
      <c r="E302" t="s">
        <v>112</v>
      </c>
      <c r="F302" t="s">
        <v>1305</v>
      </c>
      <c r="G302" t="s">
        <v>9924</v>
      </c>
      <c r="H302" s="1">
        <f>DATE(YEAR(invoices[[#This Row],[due_date]]),MONTH(invoices[[#This Row],[due_date]]),1)</f>
        <v>46054</v>
      </c>
      <c r="I302" s="1">
        <v>46060</v>
      </c>
      <c r="J302">
        <v>15500</v>
      </c>
      <c r="K302">
        <v>1488</v>
      </c>
      <c r="L302">
        <v>0</v>
      </c>
      <c r="M302">
        <f>invoices[[#This Row],[rent_amount]]+invoices[[#This Row],[electricity_amount]]+invoices[[#This Row],[other_charges]]</f>
        <v>16988</v>
      </c>
      <c r="N302" t="s">
        <v>28</v>
      </c>
      <c r="O302" t="s">
        <v>776</v>
      </c>
      <c r="P302">
        <v>0</v>
      </c>
      <c r="Q302" t="b">
        <v>0</v>
      </c>
      <c r="R302" t="s">
        <v>296</v>
      </c>
      <c r="S302">
        <v>0</v>
      </c>
      <c r="T302">
        <f>invoices[[#This Row],[total_amount]]</f>
        <v>16988</v>
      </c>
      <c r="U302" t="s">
        <v>6495</v>
      </c>
      <c r="V302" t="str">
        <f>INDEX([1]!Table1[tenantname],MATCH(invoices[[#This Row],[allotment_id]],[1]!Table1[TenantAllotmentID],0))</f>
        <v>Karthikesan  (A23-B1)</v>
      </c>
      <c r="W302" t="s">
        <v>15478</v>
      </c>
      <c r="X302" t="s">
        <v>15479</v>
      </c>
      <c r="Y302" s="4">
        <v>46054</v>
      </c>
      <c r="Z302" t="s">
        <v>15807</v>
      </c>
      <c r="AA302">
        <v>15500</v>
      </c>
      <c r="AB302">
        <v>0</v>
      </c>
      <c r="AC302">
        <v>0</v>
      </c>
      <c r="AD302" s="7">
        <f>invoices[[#This Row],[Rent]]+invoices[[#This Row],[Services]]+invoices[[#This Row],[GST]]</f>
        <v>15500</v>
      </c>
      <c r="AE302" s="7">
        <f>invoices[[#This Row],[Total]]-invoices[[#This Row],[rent_amount]]</f>
        <v>0</v>
      </c>
      <c r="AF302">
        <v>4241</v>
      </c>
      <c r="AG302">
        <v>1488</v>
      </c>
      <c r="AH302">
        <f>invoices[[#This Row],[EB Amount]]-invoices[[#This Row],[electricity_amount]]</f>
        <v>0</v>
      </c>
    </row>
    <row r="303" spans="1:34">
      <c r="A303" t="s">
        <v>10122</v>
      </c>
      <c r="B303" t="s">
        <v>22</v>
      </c>
      <c r="C303" t="s">
        <v>3975</v>
      </c>
      <c r="D303" t="s">
        <v>24</v>
      </c>
      <c r="E303" t="s">
        <v>275</v>
      </c>
      <c r="F303" t="s">
        <v>1397</v>
      </c>
      <c r="G303" t="s">
        <v>10123</v>
      </c>
      <c r="H303" s="1">
        <f>DATE(YEAR(invoices[[#This Row],[due_date]]),MONTH(invoices[[#This Row],[due_date]]),1)</f>
        <v>46054</v>
      </c>
      <c r="I303" s="1">
        <v>46060</v>
      </c>
      <c r="J303">
        <v>14946</v>
      </c>
      <c r="K303">
        <v>1612</v>
      </c>
      <c r="L303">
        <v>2250</v>
      </c>
      <c r="M303">
        <f>invoices[[#This Row],[rent_amount]]+invoices[[#This Row],[electricity_amount]]+invoices[[#This Row],[other_charges]]</f>
        <v>18808</v>
      </c>
      <c r="N303" t="s">
        <v>28</v>
      </c>
      <c r="O303" t="s">
        <v>1676</v>
      </c>
      <c r="P303">
        <v>0</v>
      </c>
      <c r="Q303" t="b">
        <v>0</v>
      </c>
      <c r="R303" t="s">
        <v>296</v>
      </c>
      <c r="S303">
        <v>0</v>
      </c>
      <c r="T303">
        <f>invoices[[#This Row],[total_amount]]</f>
        <v>18808</v>
      </c>
      <c r="U303" t="s">
        <v>3977</v>
      </c>
      <c r="V303" t="str">
        <f>INDEX([1]!Table1[tenantname],MATCH(invoices[[#This Row],[allotment_id]],[1]!Table1[TenantAllotmentID],0))</f>
        <v>Pallavi Reddy Gaddam (B44-B1)</v>
      </c>
      <c r="W303" t="s">
        <v>14625</v>
      </c>
      <c r="X303" t="s">
        <v>14626</v>
      </c>
      <c r="Y303" s="4">
        <v>46054</v>
      </c>
      <c r="Z303" t="s">
        <v>15807</v>
      </c>
      <c r="AA303">
        <v>14946</v>
      </c>
      <c r="AB303">
        <v>0</v>
      </c>
      <c r="AC303">
        <v>0</v>
      </c>
      <c r="AD303" s="7">
        <f>invoices[[#This Row],[Rent]]+invoices[[#This Row],[Services]]+invoices[[#This Row],[GST]]</f>
        <v>14946</v>
      </c>
      <c r="AE303" s="7">
        <f>invoices[[#This Row],[Total]]-invoices[[#This Row],[rent_amount]]</f>
        <v>0</v>
      </c>
      <c r="AF303">
        <v>4346</v>
      </c>
      <c r="AG303">
        <v>1612</v>
      </c>
      <c r="AH303">
        <f>invoices[[#This Row],[EB Amount]]-invoices[[#This Row],[electricity_amount]]</f>
        <v>0</v>
      </c>
    </row>
    <row r="304" spans="1:34">
      <c r="A304" t="s">
        <v>10154</v>
      </c>
      <c r="B304" t="s">
        <v>22</v>
      </c>
      <c r="C304" t="s">
        <v>2377</v>
      </c>
      <c r="D304" t="s">
        <v>24</v>
      </c>
      <c r="E304" t="s">
        <v>181</v>
      </c>
      <c r="F304" t="s">
        <v>452</v>
      </c>
      <c r="G304" t="s">
        <v>10155</v>
      </c>
      <c r="H304" s="1">
        <f>DATE(YEAR(invoices[[#This Row],[due_date]]),MONTH(invoices[[#This Row],[due_date]]),1)</f>
        <v>46054</v>
      </c>
      <c r="I304" s="1">
        <v>46060</v>
      </c>
      <c r="J304">
        <v>1929</v>
      </c>
      <c r="K304">
        <v>930</v>
      </c>
      <c r="L304">
        <v>2250</v>
      </c>
      <c r="M304">
        <f>invoices[[#This Row],[rent_amount]]+invoices[[#This Row],[electricity_amount]]+invoices[[#This Row],[other_charges]]</f>
        <v>5109</v>
      </c>
      <c r="N304" t="s">
        <v>28</v>
      </c>
      <c r="O304" t="s">
        <v>295</v>
      </c>
      <c r="P304">
        <v>0</v>
      </c>
      <c r="Q304" t="b">
        <v>0</v>
      </c>
      <c r="R304" t="s">
        <v>296</v>
      </c>
      <c r="S304">
        <v>0</v>
      </c>
      <c r="T304">
        <f>invoices[[#This Row],[total_amount]]</f>
        <v>5109</v>
      </c>
      <c r="U304" t="s">
        <v>2379</v>
      </c>
      <c r="V304" t="str">
        <f>INDEX([1]!Table1[tenantname],MATCH(invoices[[#This Row],[allotment_id]],[1]!Table1[TenantAllotmentID],0))</f>
        <v>Snehaji N (B24-B1)</v>
      </c>
      <c r="W304" t="s">
        <v>14794</v>
      </c>
      <c r="X304" t="s">
        <v>14795</v>
      </c>
      <c r="Y304" s="4">
        <v>46054</v>
      </c>
      <c r="Z304" t="s">
        <v>15807</v>
      </c>
      <c r="AA304">
        <v>1929</v>
      </c>
      <c r="AB304">
        <v>0</v>
      </c>
      <c r="AC304">
        <v>0</v>
      </c>
      <c r="AD304" s="7">
        <f>invoices[[#This Row],[Rent]]+invoices[[#This Row],[Services]]+invoices[[#This Row],[GST]]</f>
        <v>1929</v>
      </c>
      <c r="AE304" s="7">
        <f>invoices[[#This Row],[Total]]-invoices[[#This Row],[rent_amount]]</f>
        <v>0</v>
      </c>
      <c r="AF304">
        <v>4363</v>
      </c>
      <c r="AG304">
        <v>930</v>
      </c>
      <c r="AH304">
        <f>invoices[[#This Row],[EB Amount]]-invoices[[#This Row],[electricity_amount]]</f>
        <v>0</v>
      </c>
    </row>
    <row r="305" spans="1:34">
      <c r="A305" t="s">
        <v>10685</v>
      </c>
      <c r="B305" t="s">
        <v>22</v>
      </c>
      <c r="C305" t="s">
        <v>794</v>
      </c>
      <c r="D305" t="s">
        <v>24</v>
      </c>
      <c r="E305" t="s">
        <v>342</v>
      </c>
      <c r="F305" t="s">
        <v>795</v>
      </c>
      <c r="G305" t="s">
        <v>10686</v>
      </c>
      <c r="H305" s="1">
        <f>DATE(YEAR(invoices[[#This Row],[due_date]]),MONTH(invoices[[#This Row],[due_date]]),1)</f>
        <v>46054</v>
      </c>
      <c r="I305" s="1">
        <v>46060</v>
      </c>
      <c r="J305">
        <v>13500</v>
      </c>
      <c r="K305">
        <v>1178</v>
      </c>
      <c r="L305">
        <v>0</v>
      </c>
      <c r="M305">
        <f>invoices[[#This Row],[rent_amount]]+invoices[[#This Row],[electricity_amount]]+invoices[[#This Row],[other_charges]]</f>
        <v>14678</v>
      </c>
      <c r="N305" t="s">
        <v>28</v>
      </c>
      <c r="O305" t="s">
        <v>776</v>
      </c>
      <c r="P305">
        <v>0</v>
      </c>
      <c r="Q305" t="b">
        <v>0</v>
      </c>
      <c r="R305" t="s">
        <v>296</v>
      </c>
      <c r="S305">
        <v>0</v>
      </c>
      <c r="T305">
        <f>invoices[[#This Row],[total_amount]]</f>
        <v>14678</v>
      </c>
      <c r="U305" t="s">
        <v>797</v>
      </c>
      <c r="V305" t="str">
        <f>INDEX([1]!Table1[tenantname],MATCH(invoices[[#This Row],[allotment_id]],[1]!Table1[TenantAllotmentID],0))</f>
        <v>Dhivya Parthasarthy (D11-D2)</v>
      </c>
      <c r="W305" t="s">
        <v>14235</v>
      </c>
      <c r="X305" t="s">
        <v>14236</v>
      </c>
      <c r="Y305" s="4">
        <v>46054</v>
      </c>
      <c r="Z305" t="s">
        <v>15807</v>
      </c>
      <c r="AA305">
        <v>13500</v>
      </c>
      <c r="AB305">
        <v>0</v>
      </c>
      <c r="AC305">
        <v>0</v>
      </c>
      <c r="AD305" s="7">
        <f>invoices[[#This Row],[Rent]]+invoices[[#This Row],[Services]]+invoices[[#This Row],[GST]]</f>
        <v>13500</v>
      </c>
      <c r="AE305" s="7">
        <f>invoices[[#This Row],[Total]]-invoices[[#This Row],[rent_amount]]</f>
        <v>0</v>
      </c>
      <c r="AF305">
        <v>4635</v>
      </c>
      <c r="AG305">
        <v>1178</v>
      </c>
      <c r="AH305">
        <f>invoices[[#This Row],[EB Amount]]-invoices[[#This Row],[electricity_amount]]</f>
        <v>0</v>
      </c>
    </row>
    <row r="306" spans="1:34">
      <c r="A306" t="s">
        <v>11023</v>
      </c>
      <c r="B306" t="s">
        <v>22</v>
      </c>
      <c r="C306" t="s">
        <v>2842</v>
      </c>
      <c r="D306" t="s">
        <v>24</v>
      </c>
      <c r="E306" t="s">
        <v>592</v>
      </c>
      <c r="F306" t="s">
        <v>1294</v>
      </c>
      <c r="G306" t="s">
        <v>11024</v>
      </c>
      <c r="H306" s="1">
        <f>DATE(YEAR(invoices[[#This Row],[due_date]]),MONTH(invoices[[#This Row],[due_date]]),1)</f>
        <v>46054</v>
      </c>
      <c r="I306" s="1">
        <v>46060</v>
      </c>
      <c r="J306">
        <v>14143</v>
      </c>
      <c r="K306">
        <v>0</v>
      </c>
      <c r="L306">
        <v>0</v>
      </c>
      <c r="M306">
        <f>invoices[[#This Row],[rent_amount]]+invoices[[#This Row],[electricity_amount]]+invoices[[#This Row],[other_charges]]</f>
        <v>14143</v>
      </c>
      <c r="N306" t="s">
        <v>28</v>
      </c>
      <c r="O306" t="s">
        <v>776</v>
      </c>
      <c r="P306">
        <v>0</v>
      </c>
      <c r="Q306" t="b">
        <v>0</v>
      </c>
      <c r="R306" t="s">
        <v>296</v>
      </c>
      <c r="S306">
        <v>0</v>
      </c>
      <c r="T306">
        <f>invoices[[#This Row],[total_amount]]</f>
        <v>14143</v>
      </c>
      <c r="U306" t="s">
        <v>2844</v>
      </c>
      <c r="V306" t="str">
        <f>INDEX([1]!Table1[tenantname],MATCH(invoices[[#This Row],[allotment_id]],[1]!Table1[TenantAllotmentID],0))</f>
        <v>Gokul  Sekar (A44-A1)</v>
      </c>
      <c r="W306" t="s">
        <v>14909</v>
      </c>
      <c r="X306" t="s">
        <v>14910</v>
      </c>
      <c r="Y306" s="4">
        <v>46054</v>
      </c>
      <c r="Z306" t="s">
        <v>15807</v>
      </c>
      <c r="AA306">
        <v>14143</v>
      </c>
      <c r="AB306">
        <v>0</v>
      </c>
      <c r="AC306">
        <v>0</v>
      </c>
      <c r="AD306" s="7">
        <f>invoices[[#This Row],[Rent]]+invoices[[#This Row],[Services]]+invoices[[#This Row],[GST]]</f>
        <v>14143</v>
      </c>
      <c r="AE306" s="7">
        <f>invoices[[#This Row],[Total]]-invoices[[#This Row],[rent_amount]]</f>
        <v>0</v>
      </c>
      <c r="AF306">
        <v>4811</v>
      </c>
      <c r="AG306">
        <v>0</v>
      </c>
      <c r="AH306">
        <f>invoices[[#This Row],[EB Amount]]-invoices[[#This Row],[electricity_amount]]</f>
        <v>0</v>
      </c>
    </row>
    <row r="307" spans="1:34">
      <c r="A307" t="s">
        <v>11175</v>
      </c>
      <c r="B307" t="s">
        <v>22</v>
      </c>
      <c r="C307" t="s">
        <v>7694</v>
      </c>
      <c r="D307" t="s">
        <v>24</v>
      </c>
      <c r="E307" t="s">
        <v>181</v>
      </c>
      <c r="F307" t="s">
        <v>305</v>
      </c>
      <c r="G307" t="s">
        <v>11176</v>
      </c>
      <c r="H307" s="1">
        <f>DATE(YEAR(invoices[[#This Row],[due_date]]),MONTH(invoices[[#This Row],[due_date]]),1)</f>
        <v>46054</v>
      </c>
      <c r="I307" s="1">
        <v>46060</v>
      </c>
      <c r="J307">
        <v>14500</v>
      </c>
      <c r="K307">
        <v>630</v>
      </c>
      <c r="L307">
        <v>0</v>
      </c>
      <c r="M307">
        <f>invoices[[#This Row],[rent_amount]]+invoices[[#This Row],[electricity_amount]]+invoices[[#This Row],[other_charges]]</f>
        <v>15130</v>
      </c>
      <c r="N307" t="s">
        <v>28</v>
      </c>
      <c r="O307" t="s">
        <v>1075</v>
      </c>
      <c r="P307">
        <v>0</v>
      </c>
      <c r="Q307" t="b">
        <v>0</v>
      </c>
      <c r="R307" t="s">
        <v>296</v>
      </c>
      <c r="S307">
        <v>0</v>
      </c>
      <c r="T307">
        <f>invoices[[#This Row],[total_amount]]</f>
        <v>15130</v>
      </c>
      <c r="U307" t="s">
        <v>7696</v>
      </c>
      <c r="V307" t="str">
        <f>INDEX([1]!Table1[tenantname],MATCH(invoices[[#This Row],[allotment_id]],[1]!Table1[TenantAllotmentID],0))</f>
        <v>Aditi Shrivastava  (B24-C1)</v>
      </c>
      <c r="W307" t="s">
        <v>15568</v>
      </c>
      <c r="X307" t="s">
        <v>15569</v>
      </c>
      <c r="Y307" s="4">
        <v>46054</v>
      </c>
      <c r="Z307" t="s">
        <v>15807</v>
      </c>
      <c r="AA307">
        <v>14500</v>
      </c>
      <c r="AB307">
        <v>0</v>
      </c>
      <c r="AC307">
        <v>0</v>
      </c>
      <c r="AD307" s="7">
        <f>invoices[[#This Row],[Rent]]+invoices[[#This Row],[Services]]+invoices[[#This Row],[GST]]</f>
        <v>14500</v>
      </c>
      <c r="AE307" s="7">
        <f>invoices[[#This Row],[Total]]-invoices[[#This Row],[rent_amount]]</f>
        <v>0</v>
      </c>
      <c r="AF307">
        <v>4889</v>
      </c>
      <c r="AG307">
        <v>630</v>
      </c>
      <c r="AH307">
        <f>invoices[[#This Row],[EB Amount]]-invoices[[#This Row],[electricity_amount]]</f>
        <v>0</v>
      </c>
    </row>
    <row r="308" spans="1:34">
      <c r="A308" t="s">
        <v>11228</v>
      </c>
      <c r="B308" t="s">
        <v>22</v>
      </c>
      <c r="C308" t="s">
        <v>6545</v>
      </c>
      <c r="D308" t="s">
        <v>24</v>
      </c>
      <c r="E308" t="s">
        <v>254</v>
      </c>
      <c r="F308" t="s">
        <v>2299</v>
      </c>
      <c r="G308" t="s">
        <v>11229</v>
      </c>
      <c r="H308" s="1">
        <f>DATE(YEAR(invoices[[#This Row],[due_date]]),MONTH(invoices[[#This Row],[due_date]]),1)</f>
        <v>46054</v>
      </c>
      <c r="I308" s="1">
        <v>46060</v>
      </c>
      <c r="J308">
        <v>14500</v>
      </c>
      <c r="K308">
        <v>1984</v>
      </c>
      <c r="L308">
        <v>0</v>
      </c>
      <c r="M308">
        <f>invoices[[#This Row],[rent_amount]]+invoices[[#This Row],[electricity_amount]]+invoices[[#This Row],[other_charges]]</f>
        <v>16484</v>
      </c>
      <c r="N308" t="s">
        <v>28</v>
      </c>
      <c r="O308" t="s">
        <v>295</v>
      </c>
      <c r="P308">
        <v>0</v>
      </c>
      <c r="Q308" t="b">
        <v>0</v>
      </c>
      <c r="R308" t="s">
        <v>296</v>
      </c>
      <c r="S308">
        <v>0</v>
      </c>
      <c r="T308">
        <f>invoices[[#This Row],[total_amount]]</f>
        <v>16484</v>
      </c>
      <c r="U308" t="s">
        <v>8690</v>
      </c>
      <c r="V308" t="str">
        <f>INDEX([1]!Table1[tenantname],MATCH(invoices[[#This Row],[allotment_id]],[1]!Table1[TenantAllotmentID],0))</f>
        <v>Sruthi Pitchika (C42-C1)</v>
      </c>
      <c r="W308" t="s">
        <v>15630</v>
      </c>
      <c r="X308" t="s">
        <v>15631</v>
      </c>
      <c r="Y308" s="4">
        <v>46054</v>
      </c>
      <c r="Z308" t="s">
        <v>15807</v>
      </c>
      <c r="AA308">
        <v>14500</v>
      </c>
      <c r="AB308">
        <v>0</v>
      </c>
      <c r="AC308">
        <v>0</v>
      </c>
      <c r="AD308" s="7">
        <f>invoices[[#This Row],[Rent]]+invoices[[#This Row],[Services]]+invoices[[#This Row],[GST]]</f>
        <v>14500</v>
      </c>
      <c r="AE308" s="7">
        <f>invoices[[#This Row],[Total]]-invoices[[#This Row],[rent_amount]]</f>
        <v>0</v>
      </c>
      <c r="AF308">
        <v>4914</v>
      </c>
      <c r="AG308">
        <v>1984</v>
      </c>
      <c r="AH308">
        <f>invoices[[#This Row],[EB Amount]]-invoices[[#This Row],[electricity_amount]]</f>
        <v>0</v>
      </c>
    </row>
    <row r="309" spans="1:34">
      <c r="A309" t="s">
        <v>11393</v>
      </c>
      <c r="B309" t="s">
        <v>22</v>
      </c>
      <c r="C309" t="s">
        <v>2973</v>
      </c>
      <c r="D309" t="s">
        <v>24</v>
      </c>
      <c r="E309" t="s">
        <v>476</v>
      </c>
      <c r="F309" t="s">
        <v>620</v>
      </c>
      <c r="G309" t="s">
        <v>11394</v>
      </c>
      <c r="H309" s="1">
        <f>DATE(YEAR(invoices[[#This Row],[due_date]]),MONTH(invoices[[#This Row],[due_date]]),1)</f>
        <v>46054</v>
      </c>
      <c r="I309" s="1">
        <v>46060</v>
      </c>
      <c r="J309">
        <v>14500</v>
      </c>
      <c r="K309">
        <v>1054</v>
      </c>
      <c r="L309">
        <v>0</v>
      </c>
      <c r="M309">
        <f>invoices[[#This Row],[rent_amount]]+invoices[[#This Row],[electricity_amount]]+invoices[[#This Row],[other_charges]]</f>
        <v>15554</v>
      </c>
      <c r="N309" t="s">
        <v>28</v>
      </c>
      <c r="O309" t="s">
        <v>1676</v>
      </c>
      <c r="P309">
        <v>0</v>
      </c>
      <c r="Q309" t="b">
        <v>0</v>
      </c>
      <c r="R309" t="s">
        <v>296</v>
      </c>
      <c r="S309">
        <v>0</v>
      </c>
      <c r="T309">
        <f>invoices[[#This Row],[total_amount]]</f>
        <v>15554</v>
      </c>
      <c r="U309" t="s">
        <v>2975</v>
      </c>
      <c r="V309" t="str">
        <f>INDEX([1]!Table1[tenantname],MATCH(invoices[[#This Row],[allotment_id]],[1]!Table1[TenantAllotmentID],0))</f>
        <v>Rohit Jain (B41-C1)</v>
      </c>
      <c r="W309" t="s">
        <v>14937</v>
      </c>
      <c r="X309" t="s">
        <v>14938</v>
      </c>
      <c r="Y309" s="4">
        <v>46054</v>
      </c>
      <c r="Z309" t="s">
        <v>15807</v>
      </c>
      <c r="AA309">
        <v>14500</v>
      </c>
      <c r="AB309">
        <v>0</v>
      </c>
      <c r="AC309">
        <v>0</v>
      </c>
      <c r="AD309" s="7">
        <f>invoices[[#This Row],[Rent]]+invoices[[#This Row],[Services]]+invoices[[#This Row],[GST]]</f>
        <v>14500</v>
      </c>
      <c r="AE309" s="7">
        <f>invoices[[#This Row],[Total]]-invoices[[#This Row],[rent_amount]]</f>
        <v>0</v>
      </c>
      <c r="AF309">
        <v>4992</v>
      </c>
      <c r="AG309">
        <v>1054</v>
      </c>
      <c r="AH309">
        <f>invoices[[#This Row],[EB Amount]]-invoices[[#This Row],[electricity_amount]]</f>
        <v>0</v>
      </c>
    </row>
    <row r="310" spans="1:34">
      <c r="A310" t="s">
        <v>11401</v>
      </c>
      <c r="B310" t="s">
        <v>22</v>
      </c>
      <c r="C310" t="s">
        <v>829</v>
      </c>
      <c r="D310" t="s">
        <v>24</v>
      </c>
      <c r="E310" t="s">
        <v>476</v>
      </c>
      <c r="F310" t="s">
        <v>477</v>
      </c>
      <c r="G310" t="s">
        <v>11402</v>
      </c>
      <c r="H310" s="1">
        <f>DATE(YEAR(invoices[[#This Row],[due_date]]),MONTH(invoices[[#This Row],[due_date]]),1)</f>
        <v>46054</v>
      </c>
      <c r="I310" s="1">
        <v>46060</v>
      </c>
      <c r="J310">
        <v>25500</v>
      </c>
      <c r="K310">
        <v>1054</v>
      </c>
      <c r="L310">
        <v>0</v>
      </c>
      <c r="M310">
        <f>invoices[[#This Row],[rent_amount]]+invoices[[#This Row],[electricity_amount]]+invoices[[#This Row],[other_charges]]</f>
        <v>26554</v>
      </c>
      <c r="N310" t="s">
        <v>28</v>
      </c>
      <c r="O310" t="s">
        <v>1676</v>
      </c>
      <c r="P310">
        <v>0</v>
      </c>
      <c r="Q310" t="b">
        <v>0</v>
      </c>
      <c r="R310" t="s">
        <v>296</v>
      </c>
      <c r="S310">
        <v>0</v>
      </c>
      <c r="T310">
        <f>invoices[[#This Row],[total_amount]]</f>
        <v>26554</v>
      </c>
      <c r="U310" t="s">
        <v>831</v>
      </c>
      <c r="V310" t="str">
        <f>INDEX([1]!Table1[tenantname],MATCH(invoices[[#This Row],[allotment_id]],[1]!Table1[TenantAllotmentID],0))</f>
        <v>Ranjan Rai (B41-D1)</v>
      </c>
      <c r="W310" t="s">
        <v>14247</v>
      </c>
      <c r="X310" t="s">
        <v>14248</v>
      </c>
      <c r="Y310" s="4">
        <v>46054</v>
      </c>
      <c r="Z310" t="s">
        <v>15807</v>
      </c>
      <c r="AA310">
        <v>25500</v>
      </c>
      <c r="AB310">
        <v>0</v>
      </c>
      <c r="AC310">
        <v>0</v>
      </c>
      <c r="AD310" s="7">
        <f>invoices[[#This Row],[Rent]]+invoices[[#This Row],[Services]]+invoices[[#This Row],[GST]]</f>
        <v>25500</v>
      </c>
      <c r="AE310" s="7">
        <f>invoices[[#This Row],[Total]]-invoices[[#This Row],[rent_amount]]</f>
        <v>0</v>
      </c>
      <c r="AF310">
        <v>4996</v>
      </c>
      <c r="AG310">
        <v>1054</v>
      </c>
      <c r="AH310">
        <f>invoices[[#This Row],[EB Amount]]-invoices[[#This Row],[electricity_amount]]</f>
        <v>0</v>
      </c>
    </row>
    <row r="311" spans="1:34">
      <c r="A311" t="s">
        <v>11407</v>
      </c>
      <c r="B311" t="s">
        <v>22</v>
      </c>
      <c r="C311" t="s">
        <v>5502</v>
      </c>
      <c r="D311" t="s">
        <v>24</v>
      </c>
      <c r="E311" t="s">
        <v>25</v>
      </c>
      <c r="F311" t="s">
        <v>1865</v>
      </c>
      <c r="G311" t="s">
        <v>11408</v>
      </c>
      <c r="H311" s="1">
        <f>DATE(YEAR(invoices[[#This Row],[due_date]]),MONTH(invoices[[#This Row],[due_date]]),1)</f>
        <v>46054</v>
      </c>
      <c r="I311" s="1">
        <v>46060</v>
      </c>
      <c r="J311">
        <v>13500</v>
      </c>
      <c r="K311">
        <v>992</v>
      </c>
      <c r="L311">
        <v>0</v>
      </c>
      <c r="M311">
        <f>invoices[[#This Row],[rent_amount]]+invoices[[#This Row],[electricity_amount]]+invoices[[#This Row],[other_charges]]</f>
        <v>14492</v>
      </c>
      <c r="N311" t="s">
        <v>28</v>
      </c>
      <c r="O311" t="s">
        <v>295</v>
      </c>
      <c r="P311">
        <v>0</v>
      </c>
      <c r="Q311" t="b">
        <v>0</v>
      </c>
      <c r="R311" t="s">
        <v>296</v>
      </c>
      <c r="S311">
        <v>0</v>
      </c>
      <c r="T311">
        <f>invoices[[#This Row],[total_amount]]</f>
        <v>14492</v>
      </c>
      <c r="U311" t="s">
        <v>5504</v>
      </c>
      <c r="V311" t="str">
        <f>INDEX([1]!Table1[tenantname],MATCH(invoices[[#This Row],[allotment_id]],[1]!Table1[TenantAllotmentID],0))</f>
        <v>Parv Aggarwal (A24-B2)</v>
      </c>
      <c r="W311" t="s">
        <v>15383</v>
      </c>
      <c r="X311" t="s">
        <v>15384</v>
      </c>
      <c r="Y311" s="4">
        <v>46054</v>
      </c>
      <c r="Z311" t="s">
        <v>15807</v>
      </c>
      <c r="AA311">
        <v>13500</v>
      </c>
      <c r="AB311">
        <v>0</v>
      </c>
      <c r="AC311">
        <v>0</v>
      </c>
      <c r="AD311" s="7">
        <f>invoices[[#This Row],[Rent]]+invoices[[#This Row],[Services]]+invoices[[#This Row],[GST]]</f>
        <v>13500</v>
      </c>
      <c r="AE311" s="7">
        <f>invoices[[#This Row],[Total]]-invoices[[#This Row],[rent_amount]]</f>
        <v>0</v>
      </c>
      <c r="AF311">
        <v>4999</v>
      </c>
      <c r="AG311">
        <v>992</v>
      </c>
      <c r="AH311">
        <f>invoices[[#This Row],[EB Amount]]-invoices[[#This Row],[electricity_amount]]</f>
        <v>0</v>
      </c>
    </row>
    <row r="312" spans="1:34">
      <c r="A312" t="s">
        <v>11427</v>
      </c>
      <c r="B312" t="s">
        <v>22</v>
      </c>
      <c r="C312" t="s">
        <v>173</v>
      </c>
      <c r="D312" t="s">
        <v>24</v>
      </c>
      <c r="E312" t="s">
        <v>140</v>
      </c>
      <c r="F312" t="s">
        <v>174</v>
      </c>
      <c r="G312" t="s">
        <v>11428</v>
      </c>
      <c r="H312" s="1">
        <f>DATE(YEAR(invoices[[#This Row],[due_date]]),MONTH(invoices[[#This Row],[due_date]]),1)</f>
        <v>46054</v>
      </c>
      <c r="I312" s="1">
        <v>46060</v>
      </c>
      <c r="J312">
        <v>15500</v>
      </c>
      <c r="K312">
        <v>868</v>
      </c>
      <c r="L312">
        <v>0</v>
      </c>
      <c r="M312">
        <f>invoices[[#This Row],[rent_amount]]+invoices[[#This Row],[electricity_amount]]+invoices[[#This Row],[other_charges]]</f>
        <v>16368</v>
      </c>
      <c r="N312" t="s">
        <v>28</v>
      </c>
      <c r="O312" t="s">
        <v>295</v>
      </c>
      <c r="P312">
        <v>0</v>
      </c>
      <c r="Q312" t="b">
        <v>0</v>
      </c>
      <c r="R312" t="s">
        <v>296</v>
      </c>
      <c r="S312">
        <v>0</v>
      </c>
      <c r="T312">
        <f>invoices[[#This Row],[total_amount]]</f>
        <v>16368</v>
      </c>
      <c r="U312" t="s">
        <v>178</v>
      </c>
      <c r="V312" t="str">
        <f>INDEX([1]!Table1[tenantname],MATCH(invoices[[#This Row],[allotment_id]],[1]!Table1[TenantAllotmentID],0))</f>
        <v>VijayaSekar P (A41-D1)</v>
      </c>
      <c r="W312" t="s">
        <v>14024</v>
      </c>
      <c r="X312" t="s">
        <v>14025</v>
      </c>
      <c r="Y312" s="4">
        <v>46054</v>
      </c>
      <c r="Z312" t="s">
        <v>15807</v>
      </c>
      <c r="AA312">
        <v>15500</v>
      </c>
      <c r="AB312">
        <v>0</v>
      </c>
      <c r="AC312">
        <v>0</v>
      </c>
      <c r="AD312" s="7">
        <f>invoices[[#This Row],[Rent]]+invoices[[#This Row],[Services]]+invoices[[#This Row],[GST]]</f>
        <v>15500</v>
      </c>
      <c r="AE312" s="7">
        <f>invoices[[#This Row],[Total]]-invoices[[#This Row],[rent_amount]]</f>
        <v>0</v>
      </c>
      <c r="AF312">
        <v>5009</v>
      </c>
      <c r="AG312">
        <v>868</v>
      </c>
      <c r="AH312">
        <f>invoices[[#This Row],[EB Amount]]-invoices[[#This Row],[electricity_amount]]</f>
        <v>0</v>
      </c>
    </row>
    <row r="313" spans="1:34">
      <c r="A313" t="s">
        <v>11447</v>
      </c>
      <c r="B313" t="s">
        <v>22</v>
      </c>
      <c r="C313" t="s">
        <v>1217</v>
      </c>
      <c r="D313" t="s">
        <v>24</v>
      </c>
      <c r="E313" t="s">
        <v>349</v>
      </c>
      <c r="F313" t="s">
        <v>1218</v>
      </c>
      <c r="G313" t="s">
        <v>11448</v>
      </c>
      <c r="H313" s="1">
        <f>DATE(YEAR(invoices[[#This Row],[due_date]]),MONTH(invoices[[#This Row],[due_date]]),1)</f>
        <v>46054</v>
      </c>
      <c r="I313" s="1">
        <v>46060</v>
      </c>
      <c r="J313">
        <v>14500</v>
      </c>
      <c r="K313">
        <v>1209</v>
      </c>
      <c r="L313">
        <v>0</v>
      </c>
      <c r="M313">
        <f>invoices[[#This Row],[rent_amount]]+invoices[[#This Row],[electricity_amount]]+invoices[[#This Row],[other_charges]]</f>
        <v>15709</v>
      </c>
      <c r="N313" t="s">
        <v>28</v>
      </c>
      <c r="O313" t="s">
        <v>1676</v>
      </c>
      <c r="P313">
        <v>0</v>
      </c>
      <c r="Q313" t="b">
        <v>0</v>
      </c>
      <c r="R313" t="s">
        <v>296</v>
      </c>
      <c r="S313">
        <v>0</v>
      </c>
      <c r="T313">
        <f>invoices[[#This Row],[total_amount]]</f>
        <v>15709</v>
      </c>
      <c r="U313" t="s">
        <v>1220</v>
      </c>
      <c r="V313" t="str">
        <f>INDEX([1]!Table1[tenantname],MATCH(invoices[[#This Row],[allotment_id]],[1]!Table1[TenantAllotmentID],0))</f>
        <v>Naga Raja Kurakula (B11-C2)</v>
      </c>
      <c r="W313" t="s">
        <v>14386</v>
      </c>
      <c r="X313" t="s">
        <v>14387</v>
      </c>
      <c r="Y313" s="4">
        <v>46054</v>
      </c>
      <c r="Z313" t="s">
        <v>15807</v>
      </c>
      <c r="AA313">
        <v>14500</v>
      </c>
      <c r="AB313">
        <v>0</v>
      </c>
      <c r="AC313">
        <v>0</v>
      </c>
      <c r="AD313" s="7">
        <f>invoices[[#This Row],[Rent]]+invoices[[#This Row],[Services]]+invoices[[#This Row],[GST]]</f>
        <v>14500</v>
      </c>
      <c r="AE313" s="7">
        <f>invoices[[#This Row],[Total]]-invoices[[#This Row],[rent_amount]]</f>
        <v>0</v>
      </c>
      <c r="AF313">
        <v>5020</v>
      </c>
      <c r="AG313">
        <v>1209</v>
      </c>
      <c r="AH313">
        <f>invoices[[#This Row],[EB Amount]]-invoices[[#This Row],[electricity_amount]]</f>
        <v>0</v>
      </c>
    </row>
    <row r="314" spans="1:34">
      <c r="A314" t="s">
        <v>11607</v>
      </c>
      <c r="B314" t="s">
        <v>22</v>
      </c>
      <c r="C314" t="s">
        <v>4983</v>
      </c>
      <c r="D314" t="s">
        <v>24</v>
      </c>
      <c r="E314" t="s">
        <v>25</v>
      </c>
      <c r="F314" t="s">
        <v>385</v>
      </c>
      <c r="G314" t="s">
        <v>11608</v>
      </c>
      <c r="H314" s="1">
        <f>DATE(YEAR(invoices[[#This Row],[due_date]]),MONTH(invoices[[#This Row],[due_date]]),1)</f>
        <v>46054</v>
      </c>
      <c r="I314" s="1">
        <v>46060</v>
      </c>
      <c r="J314">
        <v>13500</v>
      </c>
      <c r="K314">
        <v>992</v>
      </c>
      <c r="L314">
        <v>0</v>
      </c>
      <c r="M314">
        <f>invoices[[#This Row],[rent_amount]]+invoices[[#This Row],[electricity_amount]]+invoices[[#This Row],[other_charges]]</f>
        <v>14492</v>
      </c>
      <c r="N314" t="s">
        <v>28</v>
      </c>
      <c r="O314" t="s">
        <v>776</v>
      </c>
      <c r="P314">
        <v>0</v>
      </c>
      <c r="Q314" t="b">
        <v>0</v>
      </c>
      <c r="R314" t="s">
        <v>296</v>
      </c>
      <c r="S314">
        <v>0</v>
      </c>
      <c r="T314">
        <f>invoices[[#This Row],[total_amount]]</f>
        <v>14492</v>
      </c>
      <c r="U314" t="s">
        <v>4985</v>
      </c>
      <c r="V314" t="str">
        <f>INDEX([1]!Table1[tenantname],MATCH(invoices[[#This Row],[allotment_id]],[1]!Table1[TenantAllotmentID],0))</f>
        <v>Dev Bhasin (A24-B3)</v>
      </c>
      <c r="W314" t="s">
        <v>15318</v>
      </c>
      <c r="X314" t="s">
        <v>15319</v>
      </c>
      <c r="Y314" s="4">
        <v>46054</v>
      </c>
      <c r="Z314" t="s">
        <v>15807</v>
      </c>
      <c r="AA314">
        <v>13500</v>
      </c>
      <c r="AB314">
        <v>0</v>
      </c>
      <c r="AC314">
        <v>0</v>
      </c>
      <c r="AD314" s="7">
        <f>invoices[[#This Row],[Rent]]+invoices[[#This Row],[Services]]+invoices[[#This Row],[GST]]</f>
        <v>13500</v>
      </c>
      <c r="AE314" s="7">
        <f>invoices[[#This Row],[Total]]-invoices[[#This Row],[rent_amount]]</f>
        <v>0</v>
      </c>
      <c r="AF314">
        <v>5108</v>
      </c>
      <c r="AG314">
        <v>992</v>
      </c>
      <c r="AH314">
        <f>invoices[[#This Row],[EB Amount]]-invoices[[#This Row],[electricity_amount]]</f>
        <v>0</v>
      </c>
    </row>
    <row r="315" spans="1:34">
      <c r="A315" t="s">
        <v>11615</v>
      </c>
      <c r="B315" t="s">
        <v>22</v>
      </c>
      <c r="C315" t="s">
        <v>3495</v>
      </c>
      <c r="D315" t="s">
        <v>24</v>
      </c>
      <c r="E315" t="s">
        <v>140</v>
      </c>
      <c r="F315" t="s">
        <v>213</v>
      </c>
      <c r="G315" t="s">
        <v>11616</v>
      </c>
      <c r="H315" s="1">
        <f>DATE(YEAR(invoices[[#This Row],[due_date]]),MONTH(invoices[[#This Row],[due_date]]),1)</f>
        <v>46054</v>
      </c>
      <c r="I315" s="1">
        <v>46060</v>
      </c>
      <c r="J315">
        <v>15000</v>
      </c>
      <c r="K315">
        <v>868</v>
      </c>
      <c r="L315">
        <v>0</v>
      </c>
      <c r="M315">
        <f>invoices[[#This Row],[rent_amount]]+invoices[[#This Row],[electricity_amount]]+invoices[[#This Row],[other_charges]]</f>
        <v>15868</v>
      </c>
      <c r="N315" t="s">
        <v>28</v>
      </c>
      <c r="O315" t="s">
        <v>295</v>
      </c>
      <c r="P315">
        <v>0</v>
      </c>
      <c r="Q315" t="b">
        <v>0</v>
      </c>
      <c r="R315" t="s">
        <v>296</v>
      </c>
      <c r="S315">
        <v>0</v>
      </c>
      <c r="T315">
        <f>invoices[[#This Row],[total_amount]]</f>
        <v>15868</v>
      </c>
      <c r="U315" t="s">
        <v>4003</v>
      </c>
      <c r="V315" t="str">
        <f>INDEX([1]!Table1[tenantname],MATCH(invoices[[#This Row],[allotment_id]],[1]!Table1[TenantAllotmentID],0))</f>
        <v>Ebrahim Marakkar (A41-B2)</v>
      </c>
      <c r="W315" t="s">
        <v>15070</v>
      </c>
      <c r="X315" t="s">
        <v>15165</v>
      </c>
      <c r="Y315" s="4">
        <v>46054</v>
      </c>
      <c r="Z315" t="s">
        <v>15807</v>
      </c>
      <c r="AA315">
        <v>15000</v>
      </c>
      <c r="AB315">
        <v>0</v>
      </c>
      <c r="AC315">
        <v>0</v>
      </c>
      <c r="AD315" s="7">
        <f>invoices[[#This Row],[Rent]]+invoices[[#This Row],[Services]]+invoices[[#This Row],[GST]]</f>
        <v>15000</v>
      </c>
      <c r="AE315" s="7">
        <f>invoices[[#This Row],[Total]]-invoices[[#This Row],[rent_amount]]</f>
        <v>0</v>
      </c>
      <c r="AF315">
        <v>5114</v>
      </c>
      <c r="AG315">
        <v>868</v>
      </c>
      <c r="AH315">
        <f>invoices[[#This Row],[EB Amount]]-invoices[[#This Row],[electricity_amount]]</f>
        <v>0</v>
      </c>
    </row>
    <row r="316" spans="1:34">
      <c r="A316" t="s">
        <v>11631</v>
      </c>
      <c r="B316" t="s">
        <v>22</v>
      </c>
      <c r="C316" t="s">
        <v>10627</v>
      </c>
      <c r="D316" t="s">
        <v>24</v>
      </c>
      <c r="E316" t="s">
        <v>147</v>
      </c>
      <c r="F316" t="s">
        <v>336</v>
      </c>
      <c r="G316" t="s">
        <v>11632</v>
      </c>
      <c r="H316" s="1">
        <f>DATE(YEAR(invoices[[#This Row],[due_date]]),MONTH(invoices[[#This Row],[due_date]]),1)</f>
        <v>46054</v>
      </c>
      <c r="I316" s="1">
        <v>46060</v>
      </c>
      <c r="J316">
        <v>13661</v>
      </c>
      <c r="K316">
        <v>0</v>
      </c>
      <c r="L316">
        <v>0</v>
      </c>
      <c r="M316">
        <f>invoices[[#This Row],[rent_amount]]+invoices[[#This Row],[electricity_amount]]+invoices[[#This Row],[other_charges]]</f>
        <v>13661</v>
      </c>
      <c r="N316" t="s">
        <v>28</v>
      </c>
      <c r="O316" t="s">
        <v>1075</v>
      </c>
      <c r="P316">
        <v>0</v>
      </c>
      <c r="Q316" t="b">
        <v>0</v>
      </c>
      <c r="R316" t="s">
        <v>296</v>
      </c>
      <c r="S316">
        <v>0</v>
      </c>
      <c r="T316">
        <f>invoices[[#This Row],[total_amount]]</f>
        <v>13661</v>
      </c>
      <c r="U316" t="s">
        <v>10629</v>
      </c>
      <c r="V316" t="str">
        <f>INDEX([1]!Table1[tenantname],MATCH(invoices[[#This Row],[allotment_id]],[1]!Table1[TenantAllotmentID],0))</f>
        <v>Arun Prasad (C31-D1)</v>
      </c>
      <c r="W316" t="s">
        <v>15708</v>
      </c>
      <c r="X316" t="s">
        <v>15709</v>
      </c>
      <c r="Y316" s="4">
        <v>46054</v>
      </c>
      <c r="Z316" t="s">
        <v>15807</v>
      </c>
      <c r="AA316">
        <v>13661</v>
      </c>
      <c r="AB316">
        <v>0</v>
      </c>
      <c r="AC316">
        <v>0</v>
      </c>
      <c r="AD316" s="7">
        <f>invoices[[#This Row],[Rent]]+invoices[[#This Row],[Services]]+invoices[[#This Row],[GST]]</f>
        <v>13661</v>
      </c>
      <c r="AE316" s="7">
        <f>invoices[[#This Row],[Total]]-invoices[[#This Row],[rent_amount]]</f>
        <v>0</v>
      </c>
      <c r="AF316">
        <v>5123</v>
      </c>
      <c r="AG316">
        <v>0</v>
      </c>
      <c r="AH316">
        <f>invoices[[#This Row],[EB Amount]]-invoices[[#This Row],[electricity_amount]]</f>
        <v>0</v>
      </c>
    </row>
    <row r="317" spans="1:34">
      <c r="A317" t="s">
        <v>11637</v>
      </c>
      <c r="B317" t="s">
        <v>22</v>
      </c>
      <c r="C317" t="s">
        <v>1039</v>
      </c>
      <c r="D317" t="s">
        <v>24</v>
      </c>
      <c r="E317" t="s">
        <v>167</v>
      </c>
      <c r="F317" t="s">
        <v>495</v>
      </c>
      <c r="G317" t="s">
        <v>11638</v>
      </c>
      <c r="H317" s="1">
        <f>DATE(YEAR(invoices[[#This Row],[due_date]]),MONTH(invoices[[#This Row],[due_date]]),1)</f>
        <v>46054</v>
      </c>
      <c r="I317" s="1">
        <v>46060</v>
      </c>
      <c r="J317">
        <v>14500</v>
      </c>
      <c r="K317">
        <v>0</v>
      </c>
      <c r="L317">
        <v>0</v>
      </c>
      <c r="M317">
        <f>invoices[[#This Row],[rent_amount]]+invoices[[#This Row],[electricity_amount]]+invoices[[#This Row],[other_charges]]</f>
        <v>14500</v>
      </c>
      <c r="N317" t="s">
        <v>28</v>
      </c>
      <c r="O317" t="s">
        <v>1075</v>
      </c>
      <c r="P317">
        <v>0</v>
      </c>
      <c r="Q317" t="b">
        <v>0</v>
      </c>
      <c r="R317" t="s">
        <v>296</v>
      </c>
      <c r="S317">
        <v>0</v>
      </c>
      <c r="T317">
        <f>invoices[[#This Row],[total_amount]]</f>
        <v>14500</v>
      </c>
      <c r="U317" t="s">
        <v>3154</v>
      </c>
      <c r="V317" t="str">
        <f>INDEX([1]!Table1[tenantname],MATCH(invoices[[#This Row],[allotment_id]],[1]!Table1[TenantAllotmentID],0))</f>
        <v>Arindraja Kundu (B42-C1)</v>
      </c>
      <c r="W317" t="s">
        <v>14325</v>
      </c>
      <c r="X317" t="s">
        <v>14986</v>
      </c>
      <c r="Y317" s="4">
        <v>46054</v>
      </c>
      <c r="Z317" t="s">
        <v>15807</v>
      </c>
      <c r="AA317">
        <v>14500</v>
      </c>
      <c r="AB317">
        <v>0</v>
      </c>
      <c r="AC317">
        <v>0</v>
      </c>
      <c r="AD317" s="7">
        <f>invoices[[#This Row],[Rent]]+invoices[[#This Row],[Services]]+invoices[[#This Row],[GST]]</f>
        <v>14500</v>
      </c>
      <c r="AE317" s="7">
        <f>invoices[[#This Row],[Total]]-invoices[[#This Row],[rent_amount]]</f>
        <v>0</v>
      </c>
      <c r="AF317">
        <v>5126</v>
      </c>
      <c r="AG317">
        <v>0</v>
      </c>
      <c r="AH317">
        <f>invoices[[#This Row],[EB Amount]]-invoices[[#This Row],[electricity_amount]]</f>
        <v>0</v>
      </c>
    </row>
    <row r="318" spans="1:34">
      <c r="A318" t="s">
        <v>11639</v>
      </c>
      <c r="B318" t="s">
        <v>22</v>
      </c>
      <c r="C318" t="s">
        <v>689</v>
      </c>
      <c r="D318" t="s">
        <v>24</v>
      </c>
      <c r="E318" t="s">
        <v>155</v>
      </c>
      <c r="F318" t="s">
        <v>156</v>
      </c>
      <c r="G318" t="s">
        <v>11640</v>
      </c>
      <c r="H318" s="1">
        <f>DATE(YEAR(invoices[[#This Row],[due_date]]),MONTH(invoices[[#This Row],[due_date]]),1)</f>
        <v>46054</v>
      </c>
      <c r="I318" s="1">
        <v>46060</v>
      </c>
      <c r="J318">
        <v>18500</v>
      </c>
      <c r="K318">
        <v>1178</v>
      </c>
      <c r="L318">
        <v>0</v>
      </c>
      <c r="M318">
        <f>invoices[[#This Row],[rent_amount]]+invoices[[#This Row],[electricity_amount]]+invoices[[#This Row],[other_charges]]</f>
        <v>19678</v>
      </c>
      <c r="N318" t="s">
        <v>28</v>
      </c>
      <c r="O318" t="s">
        <v>776</v>
      </c>
      <c r="P318">
        <v>0</v>
      </c>
      <c r="Q318" t="b">
        <v>0</v>
      </c>
      <c r="R318" t="s">
        <v>296</v>
      </c>
      <c r="S318">
        <v>0</v>
      </c>
      <c r="T318">
        <f>invoices[[#This Row],[total_amount]]</f>
        <v>19678</v>
      </c>
      <c r="U318" t="s">
        <v>691</v>
      </c>
      <c r="V318" t="str">
        <f>INDEX([1]!Table1[tenantname],MATCH(invoices[[#This Row],[allotment_id]],[1]!Table1[TenantAllotmentID],0))</f>
        <v>Arun Eranezhuth (C44-A1)</v>
      </c>
      <c r="W318" t="s">
        <v>14197</v>
      </c>
      <c r="X318" t="s">
        <v>14198</v>
      </c>
      <c r="Y318" s="4">
        <v>46054</v>
      </c>
      <c r="Z318" t="s">
        <v>15807</v>
      </c>
      <c r="AA318">
        <v>18500</v>
      </c>
      <c r="AB318">
        <v>0</v>
      </c>
      <c r="AC318">
        <v>0</v>
      </c>
      <c r="AD318" s="7">
        <f>invoices[[#This Row],[Rent]]+invoices[[#This Row],[Services]]+invoices[[#This Row],[GST]]</f>
        <v>18500</v>
      </c>
      <c r="AE318" s="7">
        <f>invoices[[#This Row],[Total]]-invoices[[#This Row],[rent_amount]]</f>
        <v>0</v>
      </c>
      <c r="AF318">
        <v>5127</v>
      </c>
      <c r="AG318">
        <v>1178</v>
      </c>
      <c r="AH318">
        <f>invoices[[#This Row],[EB Amount]]-invoices[[#This Row],[electricity_amount]]</f>
        <v>0</v>
      </c>
    </row>
    <row r="319" spans="1:34">
      <c r="A319" t="s">
        <v>11671</v>
      </c>
      <c r="B319" t="s">
        <v>22</v>
      </c>
      <c r="C319" t="s">
        <v>1832</v>
      </c>
      <c r="D319" t="s">
        <v>24</v>
      </c>
      <c r="E319" t="s">
        <v>247</v>
      </c>
      <c r="F319" t="s">
        <v>870</v>
      </c>
      <c r="G319" t="s">
        <v>11672</v>
      </c>
      <c r="H319" s="1">
        <f>DATE(YEAR(invoices[[#This Row],[due_date]]),MONTH(invoices[[#This Row],[due_date]]),1)</f>
        <v>46054</v>
      </c>
      <c r="I319" s="1">
        <v>46060</v>
      </c>
      <c r="J319">
        <v>15500</v>
      </c>
      <c r="K319">
        <v>992</v>
      </c>
      <c r="L319">
        <v>0</v>
      </c>
      <c r="M319">
        <f>invoices[[#This Row],[rent_amount]]+invoices[[#This Row],[electricity_amount]]+invoices[[#This Row],[other_charges]]</f>
        <v>16492</v>
      </c>
      <c r="N319" t="s">
        <v>28</v>
      </c>
      <c r="O319" t="s">
        <v>295</v>
      </c>
      <c r="P319">
        <v>0</v>
      </c>
      <c r="Q319" t="b">
        <v>0</v>
      </c>
      <c r="R319" t="s">
        <v>296</v>
      </c>
      <c r="S319">
        <v>0</v>
      </c>
      <c r="T319">
        <f>invoices[[#This Row],[total_amount]]</f>
        <v>16492</v>
      </c>
      <c r="U319" t="s">
        <v>1834</v>
      </c>
      <c r="V319" t="str">
        <f>INDEX([1]!Table1[tenantname],MATCH(invoices[[#This Row],[allotment_id]],[1]!Table1[TenantAllotmentID],0))</f>
        <v>Vaibhavi Patel (C11-B1)</v>
      </c>
      <c r="W319" t="s">
        <v>14611</v>
      </c>
      <c r="X319" t="s">
        <v>14612</v>
      </c>
      <c r="Y319" s="4">
        <v>46054</v>
      </c>
      <c r="Z319" t="s">
        <v>15807</v>
      </c>
      <c r="AA319">
        <v>15500</v>
      </c>
      <c r="AB319">
        <v>0</v>
      </c>
      <c r="AC319">
        <v>0</v>
      </c>
      <c r="AD319" s="7">
        <f>invoices[[#This Row],[Rent]]+invoices[[#This Row],[Services]]+invoices[[#This Row],[GST]]</f>
        <v>15500</v>
      </c>
      <c r="AE319" s="7">
        <f>invoices[[#This Row],[Total]]-invoices[[#This Row],[rent_amount]]</f>
        <v>0</v>
      </c>
      <c r="AF319">
        <v>5143</v>
      </c>
      <c r="AG319">
        <v>992</v>
      </c>
      <c r="AH319">
        <f>invoices[[#This Row],[EB Amount]]-invoices[[#This Row],[electricity_amount]]</f>
        <v>0</v>
      </c>
    </row>
    <row r="320" spans="1:34">
      <c r="A320" t="s">
        <v>11836</v>
      </c>
      <c r="B320" t="s">
        <v>22</v>
      </c>
      <c r="C320" t="s">
        <v>4491</v>
      </c>
      <c r="D320" t="s">
        <v>24</v>
      </c>
      <c r="E320" t="s">
        <v>96</v>
      </c>
      <c r="F320" t="s">
        <v>1982</v>
      </c>
      <c r="G320" t="s">
        <v>11837</v>
      </c>
      <c r="H320" s="1">
        <f>DATE(YEAR(invoices[[#This Row],[due_date]]),MONTH(invoices[[#This Row],[due_date]]),1)</f>
        <v>46054</v>
      </c>
      <c r="I320" s="1">
        <v>46060</v>
      </c>
      <c r="J320">
        <v>14500</v>
      </c>
      <c r="K320">
        <v>1400</v>
      </c>
      <c r="L320">
        <v>0</v>
      </c>
      <c r="M320">
        <f>invoices[[#This Row],[rent_amount]]+invoices[[#This Row],[electricity_amount]]+invoices[[#This Row],[other_charges]]</f>
        <v>15900</v>
      </c>
      <c r="N320" t="s">
        <v>28</v>
      </c>
      <c r="O320" t="s">
        <v>1676</v>
      </c>
      <c r="P320">
        <v>0</v>
      </c>
      <c r="Q320" t="b">
        <v>0</v>
      </c>
      <c r="R320" t="s">
        <v>296</v>
      </c>
      <c r="S320">
        <v>0</v>
      </c>
      <c r="T320">
        <f>invoices[[#This Row],[total_amount]]</f>
        <v>15900</v>
      </c>
      <c r="U320" t="s">
        <v>4493</v>
      </c>
      <c r="V320" t="str">
        <f>INDEX([1]!Table1[tenantname],MATCH(invoices[[#This Row],[allotment_id]],[1]!Table1[TenantAllotmentID],0))</f>
        <v>Mohammed Shoaib Khan (B33-C1)</v>
      </c>
      <c r="W320" t="s">
        <v>15247</v>
      </c>
      <c r="X320" t="s">
        <v>15248</v>
      </c>
      <c r="Y320" s="4">
        <v>46054</v>
      </c>
      <c r="Z320" t="s">
        <v>15807</v>
      </c>
      <c r="AA320">
        <v>14500</v>
      </c>
      <c r="AB320">
        <v>0</v>
      </c>
      <c r="AC320">
        <v>0</v>
      </c>
      <c r="AD320" s="7">
        <f>invoices[[#This Row],[Rent]]+invoices[[#This Row],[Services]]+invoices[[#This Row],[GST]]</f>
        <v>14500</v>
      </c>
      <c r="AE320" s="7">
        <f>invoices[[#This Row],[Total]]-invoices[[#This Row],[rent_amount]]</f>
        <v>0</v>
      </c>
      <c r="AF320">
        <v>5229</v>
      </c>
      <c r="AG320">
        <v>1400</v>
      </c>
      <c r="AH320">
        <f>invoices[[#This Row],[EB Amount]]-invoices[[#This Row],[electricity_amount]]</f>
        <v>0</v>
      </c>
    </row>
    <row r="321" spans="1:34">
      <c r="A321" t="s">
        <v>11880</v>
      </c>
      <c r="B321" t="s">
        <v>22</v>
      </c>
      <c r="C321" t="s">
        <v>240</v>
      </c>
      <c r="D321" t="s">
        <v>24</v>
      </c>
      <c r="E321" t="s">
        <v>72</v>
      </c>
      <c r="F321" t="s">
        <v>241</v>
      </c>
      <c r="G321" t="s">
        <v>11881</v>
      </c>
      <c r="H321" s="1">
        <f>DATE(YEAR(invoices[[#This Row],[due_date]]),MONTH(invoices[[#This Row],[due_date]]),1)</f>
        <v>46054</v>
      </c>
      <c r="I321" s="1">
        <v>46060</v>
      </c>
      <c r="J321">
        <v>14500</v>
      </c>
      <c r="K321">
        <v>496</v>
      </c>
      <c r="L321">
        <v>0</v>
      </c>
      <c r="M321">
        <f>invoices[[#This Row],[rent_amount]]+invoices[[#This Row],[electricity_amount]]+invoices[[#This Row],[other_charges]]</f>
        <v>14996</v>
      </c>
      <c r="N321" t="s">
        <v>28</v>
      </c>
      <c r="O321" t="s">
        <v>1676</v>
      </c>
      <c r="P321">
        <v>0</v>
      </c>
      <c r="Q321" t="b">
        <v>0</v>
      </c>
      <c r="R321" t="s">
        <v>296</v>
      </c>
      <c r="S321">
        <v>0</v>
      </c>
      <c r="T321">
        <f>invoices[[#This Row],[total_amount]]</f>
        <v>14996</v>
      </c>
      <c r="U321" t="s">
        <v>244</v>
      </c>
      <c r="V321" t="str">
        <f>INDEX([1]!Table1[tenantname],MATCH(invoices[[#This Row],[allotment_id]],[1]!Table1[TenantAllotmentID],0))</f>
        <v>Khushboo Sahani (C34-C2)</v>
      </c>
      <c r="W321" t="s">
        <v>14042</v>
      </c>
      <c r="X321" t="s">
        <v>14043</v>
      </c>
      <c r="Y321" s="4">
        <v>46054</v>
      </c>
      <c r="Z321" t="s">
        <v>15807</v>
      </c>
      <c r="AA321">
        <v>14500</v>
      </c>
      <c r="AB321">
        <v>0</v>
      </c>
      <c r="AC321">
        <v>0</v>
      </c>
      <c r="AD321" s="7">
        <f>invoices[[#This Row],[Rent]]+invoices[[#This Row],[Services]]+invoices[[#This Row],[GST]]</f>
        <v>14500</v>
      </c>
      <c r="AE321" s="7">
        <f>invoices[[#This Row],[Total]]-invoices[[#This Row],[rent_amount]]</f>
        <v>0</v>
      </c>
      <c r="AF321">
        <v>5254</v>
      </c>
      <c r="AG321">
        <v>496</v>
      </c>
      <c r="AH321">
        <f>invoices[[#This Row],[EB Amount]]-invoices[[#This Row],[electricity_amount]]</f>
        <v>0</v>
      </c>
    </row>
    <row r="322" spans="1:34">
      <c r="A322" t="s">
        <v>11956</v>
      </c>
      <c r="B322" t="s">
        <v>22</v>
      </c>
      <c r="C322" t="s">
        <v>2072</v>
      </c>
      <c r="D322" t="s">
        <v>24</v>
      </c>
      <c r="E322" t="s">
        <v>50</v>
      </c>
      <c r="F322" t="s">
        <v>51</v>
      </c>
      <c r="G322" t="s">
        <v>11957</v>
      </c>
      <c r="H322" s="1">
        <f>DATE(YEAR(invoices[[#This Row],[due_date]]),MONTH(invoices[[#This Row],[due_date]]),1)</f>
        <v>46054</v>
      </c>
      <c r="I322" s="1">
        <v>46060</v>
      </c>
      <c r="J322">
        <v>14500</v>
      </c>
      <c r="K322">
        <v>1519</v>
      </c>
      <c r="L322">
        <v>0</v>
      </c>
      <c r="M322">
        <f>invoices[[#This Row],[rent_amount]]+invoices[[#This Row],[electricity_amount]]+invoices[[#This Row],[other_charges]]</f>
        <v>16019</v>
      </c>
      <c r="N322" t="s">
        <v>28</v>
      </c>
      <c r="O322" t="s">
        <v>776</v>
      </c>
      <c r="P322">
        <v>0</v>
      </c>
      <c r="Q322" t="b">
        <v>0</v>
      </c>
      <c r="R322" t="s">
        <v>296</v>
      </c>
      <c r="S322">
        <v>0</v>
      </c>
      <c r="T322">
        <f>invoices[[#This Row],[total_amount]]</f>
        <v>16019</v>
      </c>
      <c r="U322" t="s">
        <v>2074</v>
      </c>
      <c r="V322" t="str">
        <f>INDEX([1]!Table1[tenantname],MATCH(invoices[[#This Row],[allotment_id]],[1]!Table1[TenantAllotmentID],0))</f>
        <v>Hrithik Parikh (B32-C2)</v>
      </c>
      <c r="W322" t="s">
        <v>14698</v>
      </c>
      <c r="X322" t="s">
        <v>14699</v>
      </c>
      <c r="Y322" s="4">
        <v>46054</v>
      </c>
      <c r="Z322" t="s">
        <v>15807</v>
      </c>
      <c r="AA322">
        <v>14500</v>
      </c>
      <c r="AB322">
        <v>0</v>
      </c>
      <c r="AC322">
        <v>0</v>
      </c>
      <c r="AD322" s="7">
        <f>invoices[[#This Row],[Rent]]+invoices[[#This Row],[Services]]+invoices[[#This Row],[GST]]</f>
        <v>14500</v>
      </c>
      <c r="AE322" s="7">
        <f>invoices[[#This Row],[Total]]-invoices[[#This Row],[rent_amount]]</f>
        <v>0</v>
      </c>
      <c r="AF322">
        <v>5294</v>
      </c>
      <c r="AG322">
        <v>1519</v>
      </c>
      <c r="AH322">
        <f>invoices[[#This Row],[EB Amount]]-invoices[[#This Row],[electricity_amount]]</f>
        <v>0</v>
      </c>
    </row>
    <row r="323" spans="1:34">
      <c r="A323" t="s">
        <v>12087</v>
      </c>
      <c r="B323" t="s">
        <v>22</v>
      </c>
      <c r="C323" t="s">
        <v>907</v>
      </c>
      <c r="D323" t="s">
        <v>24</v>
      </c>
      <c r="E323" t="s">
        <v>25</v>
      </c>
      <c r="F323" t="s">
        <v>908</v>
      </c>
      <c r="G323" t="s">
        <v>12088</v>
      </c>
      <c r="H323" s="1">
        <f>DATE(YEAR(invoices[[#This Row],[due_date]]),MONTH(invoices[[#This Row],[due_date]]),1)</f>
        <v>46054</v>
      </c>
      <c r="I323" s="1">
        <v>46060</v>
      </c>
      <c r="J323">
        <v>11323</v>
      </c>
      <c r="K323">
        <v>0</v>
      </c>
      <c r="L323">
        <v>0</v>
      </c>
      <c r="M323">
        <f>invoices[[#This Row],[rent_amount]]+invoices[[#This Row],[electricity_amount]]+invoices[[#This Row],[other_charges]]</f>
        <v>11323</v>
      </c>
      <c r="N323" t="s">
        <v>28</v>
      </c>
      <c r="O323" t="s">
        <v>295</v>
      </c>
      <c r="P323">
        <v>0</v>
      </c>
      <c r="Q323" t="b">
        <v>0</v>
      </c>
      <c r="R323" t="s">
        <v>296</v>
      </c>
      <c r="S323">
        <v>0</v>
      </c>
      <c r="T323">
        <f>invoices[[#This Row],[total_amount]]</f>
        <v>11323</v>
      </c>
      <c r="U323" t="s">
        <v>910</v>
      </c>
      <c r="V323" t="str">
        <f>INDEX([1]!Table1[tenantname],MATCH(invoices[[#This Row],[allotment_id]],[1]!Table1[TenantAllotmentID],0))</f>
        <v>Sreenivasa Kalyan (A24-B1)</v>
      </c>
      <c r="W323" t="s">
        <v>14276</v>
      </c>
      <c r="X323" t="s">
        <v>14277</v>
      </c>
      <c r="Y323" s="4">
        <v>46054</v>
      </c>
      <c r="Z323" t="s">
        <v>15807</v>
      </c>
      <c r="AA323">
        <v>11323</v>
      </c>
      <c r="AB323">
        <v>0</v>
      </c>
      <c r="AC323">
        <v>0</v>
      </c>
      <c r="AD323" s="7">
        <f>invoices[[#This Row],[Rent]]+invoices[[#This Row],[Services]]+invoices[[#This Row],[GST]]</f>
        <v>11323</v>
      </c>
      <c r="AE323" s="7">
        <f>invoices[[#This Row],[Total]]-invoices[[#This Row],[rent_amount]]</f>
        <v>0</v>
      </c>
      <c r="AF323">
        <v>5366</v>
      </c>
      <c r="AG323">
        <v>0</v>
      </c>
      <c r="AH323">
        <f>invoices[[#This Row],[EB Amount]]-invoices[[#This Row],[electricity_amount]]</f>
        <v>0</v>
      </c>
    </row>
    <row r="324" spans="1:34">
      <c r="A324" t="s">
        <v>12125</v>
      </c>
      <c r="B324" t="s">
        <v>22</v>
      </c>
      <c r="C324" t="s">
        <v>2257</v>
      </c>
      <c r="D324" t="s">
        <v>24</v>
      </c>
      <c r="E324" t="s">
        <v>167</v>
      </c>
      <c r="F324" t="s">
        <v>2258</v>
      </c>
      <c r="G324" t="s">
        <v>12126</v>
      </c>
      <c r="H324" s="1">
        <f>DATE(YEAR(invoices[[#This Row],[due_date]]),MONTH(invoices[[#This Row],[due_date]]),1)</f>
        <v>46054</v>
      </c>
      <c r="I324" s="1">
        <v>46060</v>
      </c>
      <c r="J324">
        <v>19500</v>
      </c>
      <c r="K324">
        <v>1457</v>
      </c>
      <c r="L324">
        <v>2250</v>
      </c>
      <c r="M324">
        <f>invoices[[#This Row],[rent_amount]]+invoices[[#This Row],[electricity_amount]]+invoices[[#This Row],[other_charges]]</f>
        <v>23207</v>
      </c>
      <c r="N324" t="s">
        <v>28</v>
      </c>
      <c r="O324" t="s">
        <v>295</v>
      </c>
      <c r="P324">
        <v>0</v>
      </c>
      <c r="Q324" t="b">
        <v>0</v>
      </c>
      <c r="R324" t="s">
        <v>296</v>
      </c>
      <c r="S324">
        <v>0</v>
      </c>
      <c r="T324">
        <f>invoices[[#This Row],[total_amount]]</f>
        <v>23207</v>
      </c>
      <c r="U324" t="s">
        <v>2260</v>
      </c>
      <c r="V324" t="str">
        <f>INDEX([1]!Table1[tenantname],MATCH(invoices[[#This Row],[allotment_id]],[1]!Table1[TenantAllotmentID],0))</f>
        <v>Tara Shankar (B42-A1)</v>
      </c>
      <c r="W324" t="s">
        <v>14754</v>
      </c>
      <c r="X324" t="s">
        <v>14755</v>
      </c>
      <c r="Y324" s="4">
        <v>46054</v>
      </c>
      <c r="Z324" t="s">
        <v>15807</v>
      </c>
      <c r="AA324">
        <v>19500</v>
      </c>
      <c r="AB324">
        <v>0</v>
      </c>
      <c r="AC324">
        <v>0</v>
      </c>
      <c r="AD324" s="7">
        <f>invoices[[#This Row],[Rent]]+invoices[[#This Row],[Services]]+invoices[[#This Row],[GST]]</f>
        <v>19500</v>
      </c>
      <c r="AE324" s="7">
        <f>invoices[[#This Row],[Total]]-invoices[[#This Row],[rent_amount]]</f>
        <v>0</v>
      </c>
      <c r="AF324">
        <v>5386</v>
      </c>
      <c r="AG324">
        <v>1457</v>
      </c>
      <c r="AH324">
        <f>invoices[[#This Row],[EB Amount]]-invoices[[#This Row],[electricity_amount]]</f>
        <v>0</v>
      </c>
    </row>
    <row r="325" spans="1:34">
      <c r="A325" t="s">
        <v>12137</v>
      </c>
      <c r="B325" t="s">
        <v>22</v>
      </c>
      <c r="C325" t="s">
        <v>3023</v>
      </c>
      <c r="D325" t="s">
        <v>24</v>
      </c>
      <c r="E325" t="s">
        <v>218</v>
      </c>
      <c r="F325" t="s">
        <v>3024</v>
      </c>
      <c r="G325" t="s">
        <v>12138</v>
      </c>
      <c r="H325" s="1">
        <f>DATE(YEAR(invoices[[#This Row],[due_date]]),MONTH(invoices[[#This Row],[due_date]]),1)</f>
        <v>46054</v>
      </c>
      <c r="I325" s="1">
        <v>46060</v>
      </c>
      <c r="J325">
        <v>19500</v>
      </c>
      <c r="K325">
        <v>713</v>
      </c>
      <c r="L325">
        <v>0</v>
      </c>
      <c r="M325">
        <f>invoices[[#This Row],[rent_amount]]+invoices[[#This Row],[electricity_amount]]+invoices[[#This Row],[other_charges]]</f>
        <v>20213</v>
      </c>
      <c r="N325" t="s">
        <v>28</v>
      </c>
      <c r="O325" t="s">
        <v>1075</v>
      </c>
      <c r="P325">
        <v>0</v>
      </c>
      <c r="Q325" t="b">
        <v>0</v>
      </c>
      <c r="R325" t="s">
        <v>296</v>
      </c>
      <c r="S325">
        <v>0</v>
      </c>
      <c r="T325">
        <f>invoices[[#This Row],[total_amount]]</f>
        <v>20213</v>
      </c>
      <c r="U325" t="s">
        <v>3026</v>
      </c>
      <c r="V325" t="str">
        <f>INDEX([1]!Table1[tenantname],MATCH(invoices[[#This Row],[allotment_id]],[1]!Table1[TenantAllotmentID],0))</f>
        <v>Antara Chakraverty (A12-A1)</v>
      </c>
      <c r="W325" t="s">
        <v>14951</v>
      </c>
      <c r="X325" t="s">
        <v>14952</v>
      </c>
      <c r="Y325" s="4">
        <v>46054</v>
      </c>
      <c r="Z325" t="s">
        <v>15807</v>
      </c>
      <c r="AA325">
        <v>19500</v>
      </c>
      <c r="AB325">
        <v>0</v>
      </c>
      <c r="AC325">
        <v>0</v>
      </c>
      <c r="AD325" s="7">
        <f>invoices[[#This Row],[Rent]]+invoices[[#This Row],[Services]]+invoices[[#This Row],[GST]]</f>
        <v>19500</v>
      </c>
      <c r="AE325" s="7">
        <f>invoices[[#This Row],[Total]]-invoices[[#This Row],[rent_amount]]</f>
        <v>0</v>
      </c>
      <c r="AF325">
        <v>5393</v>
      </c>
      <c r="AG325">
        <v>713</v>
      </c>
      <c r="AH325">
        <f>invoices[[#This Row],[EB Amount]]-invoices[[#This Row],[electricity_amount]]</f>
        <v>0</v>
      </c>
    </row>
    <row r="326" spans="1:34">
      <c r="A326" t="s">
        <v>12261</v>
      </c>
      <c r="B326" t="s">
        <v>22</v>
      </c>
      <c r="C326" t="s">
        <v>4281</v>
      </c>
      <c r="D326" t="s">
        <v>24</v>
      </c>
      <c r="E326" t="s">
        <v>72</v>
      </c>
      <c r="F326" t="s">
        <v>665</v>
      </c>
      <c r="G326" t="s">
        <v>12262</v>
      </c>
      <c r="H326" s="1">
        <f>DATE(YEAR(invoices[[#This Row],[due_date]]),MONTH(invoices[[#This Row],[due_date]]),1)</f>
        <v>46054</v>
      </c>
      <c r="I326" s="1">
        <v>46060</v>
      </c>
      <c r="J326">
        <v>18500</v>
      </c>
      <c r="K326">
        <v>496</v>
      </c>
      <c r="L326">
        <v>2250</v>
      </c>
      <c r="M326">
        <f>invoices[[#This Row],[rent_amount]]+invoices[[#This Row],[electricity_amount]]+invoices[[#This Row],[other_charges]]</f>
        <v>21246</v>
      </c>
      <c r="N326" t="s">
        <v>28</v>
      </c>
      <c r="O326" t="s">
        <v>1676</v>
      </c>
      <c r="P326">
        <v>0</v>
      </c>
      <c r="Q326" t="b">
        <v>0</v>
      </c>
      <c r="R326" t="s">
        <v>296</v>
      </c>
      <c r="S326">
        <v>0</v>
      </c>
      <c r="T326">
        <f>invoices[[#This Row],[total_amount]]</f>
        <v>21246</v>
      </c>
      <c r="U326" t="s">
        <v>4283</v>
      </c>
      <c r="V326" t="str">
        <f>INDEX([1]!Table1[tenantname],MATCH(invoices[[#This Row],[allotment_id]],[1]!Table1[TenantAllotmentID],0))</f>
        <v>Shivani  (C34-A1)</v>
      </c>
      <c r="W326" t="s">
        <v>15205</v>
      </c>
      <c r="X326" t="s">
        <v>15206</v>
      </c>
      <c r="Y326" s="4">
        <v>46054</v>
      </c>
      <c r="Z326" t="s">
        <v>15807</v>
      </c>
      <c r="AA326">
        <v>18500</v>
      </c>
      <c r="AB326">
        <v>0</v>
      </c>
      <c r="AC326">
        <v>0</v>
      </c>
      <c r="AD326" s="7">
        <f>invoices[[#This Row],[Rent]]+invoices[[#This Row],[Services]]+invoices[[#This Row],[GST]]</f>
        <v>18500</v>
      </c>
      <c r="AE326" s="7">
        <f>invoices[[#This Row],[Total]]-invoices[[#This Row],[rent_amount]]</f>
        <v>0</v>
      </c>
      <c r="AF326">
        <v>5458</v>
      </c>
      <c r="AG326">
        <v>496</v>
      </c>
      <c r="AH326">
        <f>invoices[[#This Row],[EB Amount]]-invoices[[#This Row],[electricity_amount]]</f>
        <v>0</v>
      </c>
    </row>
    <row r="327" spans="1:34">
      <c r="A327" t="s">
        <v>12403</v>
      </c>
      <c r="B327" t="s">
        <v>22</v>
      </c>
      <c r="C327" t="s">
        <v>410</v>
      </c>
      <c r="D327" t="s">
        <v>24</v>
      </c>
      <c r="E327" t="s">
        <v>275</v>
      </c>
      <c r="F327" t="s">
        <v>411</v>
      </c>
      <c r="G327" t="s">
        <v>12404</v>
      </c>
      <c r="H327" s="1">
        <f>DATE(YEAR(invoices[[#This Row],[due_date]]),MONTH(invoices[[#This Row],[due_date]]),1)</f>
        <v>46054</v>
      </c>
      <c r="I327" s="1">
        <v>46060</v>
      </c>
      <c r="J327">
        <v>15500</v>
      </c>
      <c r="K327">
        <v>1612</v>
      </c>
      <c r="L327">
        <v>0</v>
      </c>
      <c r="M327">
        <f>invoices[[#This Row],[rent_amount]]+invoices[[#This Row],[electricity_amount]]+invoices[[#This Row],[other_charges]]</f>
        <v>17112</v>
      </c>
      <c r="N327" t="s">
        <v>28</v>
      </c>
      <c r="O327" t="s">
        <v>776</v>
      </c>
      <c r="P327">
        <v>0</v>
      </c>
      <c r="Q327" t="b">
        <v>0</v>
      </c>
      <c r="R327" t="s">
        <v>296</v>
      </c>
      <c r="S327">
        <v>0</v>
      </c>
      <c r="T327">
        <f>invoices[[#This Row],[total_amount]]</f>
        <v>17112</v>
      </c>
      <c r="U327" t="s">
        <v>414</v>
      </c>
      <c r="V327" t="str">
        <f>INDEX([1]!Table1[tenantname],MATCH(invoices[[#This Row],[allotment_id]],[1]!Table1[TenantAllotmentID],0))</f>
        <v>Brinda Vivek (B44-B2)</v>
      </c>
      <c r="W327" t="s">
        <v>14100</v>
      </c>
      <c r="X327" t="s">
        <v>14101</v>
      </c>
      <c r="Y327" s="4">
        <v>46054</v>
      </c>
      <c r="Z327" t="s">
        <v>15807</v>
      </c>
      <c r="AA327">
        <v>15500</v>
      </c>
      <c r="AB327">
        <v>0</v>
      </c>
      <c r="AC327">
        <v>0</v>
      </c>
      <c r="AD327" s="7">
        <f>invoices[[#This Row],[Rent]]+invoices[[#This Row],[Services]]+invoices[[#This Row],[GST]]</f>
        <v>15500</v>
      </c>
      <c r="AE327" s="7">
        <f>invoices[[#This Row],[Total]]-invoices[[#This Row],[rent_amount]]</f>
        <v>0</v>
      </c>
      <c r="AF327">
        <v>5533</v>
      </c>
      <c r="AG327">
        <v>1612</v>
      </c>
      <c r="AH327">
        <f>invoices[[#This Row],[EB Amount]]-invoices[[#This Row],[electricity_amount]]</f>
        <v>0</v>
      </c>
    </row>
    <row r="328" spans="1:34">
      <c r="A328" t="s">
        <v>12557</v>
      </c>
      <c r="B328" t="s">
        <v>22</v>
      </c>
      <c r="C328" t="s">
        <v>847</v>
      </c>
      <c r="D328" t="s">
        <v>24</v>
      </c>
      <c r="E328" t="s">
        <v>104</v>
      </c>
      <c r="F328" t="s">
        <v>551</v>
      </c>
      <c r="G328" t="s">
        <v>12558</v>
      </c>
      <c r="H328" s="1">
        <f>DATE(YEAR(invoices[[#This Row],[due_date]]),MONTH(invoices[[#This Row],[due_date]]),1)</f>
        <v>46054</v>
      </c>
      <c r="I328" s="1">
        <v>46060</v>
      </c>
      <c r="J328">
        <v>14500</v>
      </c>
      <c r="K328">
        <v>210</v>
      </c>
      <c r="L328">
        <v>0</v>
      </c>
      <c r="M328">
        <f>invoices[[#This Row],[rent_amount]]+invoices[[#This Row],[electricity_amount]]+invoices[[#This Row],[other_charges]]</f>
        <v>14710</v>
      </c>
      <c r="N328" t="s">
        <v>28</v>
      </c>
      <c r="O328" t="s">
        <v>1676</v>
      </c>
      <c r="P328">
        <v>0</v>
      </c>
      <c r="Q328" t="b">
        <v>0</v>
      </c>
      <c r="R328" t="s">
        <v>296</v>
      </c>
      <c r="S328">
        <v>0</v>
      </c>
      <c r="T328">
        <f>invoices[[#This Row],[total_amount]]</f>
        <v>14710</v>
      </c>
      <c r="U328" t="s">
        <v>7127</v>
      </c>
      <c r="V328" t="str">
        <f>INDEX([1]!Table1[tenantname],MATCH(invoices[[#This Row],[allotment_id]],[1]!Table1[TenantAllotmentID],0))</f>
        <v>Narendhren RR (B14-C2)</v>
      </c>
      <c r="W328" t="s">
        <v>14253</v>
      </c>
      <c r="X328" t="s">
        <v>15533</v>
      </c>
      <c r="Y328" s="4">
        <v>46054</v>
      </c>
      <c r="Z328" t="s">
        <v>15807</v>
      </c>
      <c r="AA328">
        <v>14500</v>
      </c>
      <c r="AB328">
        <v>0</v>
      </c>
      <c r="AC328">
        <v>0</v>
      </c>
      <c r="AD328" s="7">
        <f>invoices[[#This Row],[Rent]]+invoices[[#This Row],[Services]]+invoices[[#This Row],[GST]]</f>
        <v>14500</v>
      </c>
      <c r="AE328" s="7">
        <f>invoices[[#This Row],[Total]]-invoices[[#This Row],[rent_amount]]</f>
        <v>0</v>
      </c>
      <c r="AF328">
        <v>5620</v>
      </c>
      <c r="AG328">
        <v>210</v>
      </c>
      <c r="AH328">
        <f>invoices[[#This Row],[EB Amount]]-invoices[[#This Row],[electricity_amount]]</f>
        <v>0</v>
      </c>
    </row>
    <row r="329" spans="1:34">
      <c r="A329" t="s">
        <v>12847</v>
      </c>
      <c r="B329" t="s">
        <v>22</v>
      </c>
      <c r="C329" t="s">
        <v>3847</v>
      </c>
      <c r="D329" t="s">
        <v>24</v>
      </c>
      <c r="E329" t="s">
        <v>147</v>
      </c>
      <c r="F329" t="s">
        <v>148</v>
      </c>
      <c r="G329" t="s">
        <v>12848</v>
      </c>
      <c r="H329" s="1">
        <f>DATE(YEAR(invoices[[#This Row],[due_date]]),MONTH(invoices[[#This Row],[due_date]]),1)</f>
        <v>46054</v>
      </c>
      <c r="I329" s="1">
        <v>46060</v>
      </c>
      <c r="J329">
        <v>14500</v>
      </c>
      <c r="K329">
        <v>198</v>
      </c>
      <c r="L329">
        <v>0</v>
      </c>
      <c r="M329">
        <f>invoices[[#This Row],[rent_amount]]+invoices[[#This Row],[electricity_amount]]+invoices[[#This Row],[other_charges]]</f>
        <v>14698</v>
      </c>
      <c r="N329" t="s">
        <v>28</v>
      </c>
      <c r="O329" t="s">
        <v>1075</v>
      </c>
      <c r="P329">
        <v>0</v>
      </c>
      <c r="Q329" t="b">
        <v>0</v>
      </c>
      <c r="R329" t="s">
        <v>296</v>
      </c>
      <c r="S329">
        <v>0</v>
      </c>
      <c r="T329">
        <f>invoices[[#This Row],[total_amount]]</f>
        <v>14698</v>
      </c>
      <c r="U329" t="s">
        <v>3849</v>
      </c>
      <c r="V329" t="str">
        <f>INDEX([1]!Table1[tenantname],MATCH(invoices[[#This Row],[allotment_id]],[1]!Table1[TenantAllotmentID],0))</f>
        <v>Aravindhraj   (C31-C1)</v>
      </c>
      <c r="W329" t="s">
        <v>15138</v>
      </c>
      <c r="X329" t="s">
        <v>15139</v>
      </c>
      <c r="Y329" s="4">
        <v>46054</v>
      </c>
      <c r="Z329" t="s">
        <v>15807</v>
      </c>
      <c r="AA329">
        <v>14500</v>
      </c>
      <c r="AB329">
        <v>0</v>
      </c>
      <c r="AC329">
        <v>0</v>
      </c>
      <c r="AD329" s="7">
        <f>invoices[[#This Row],[Rent]]+invoices[[#This Row],[Services]]+invoices[[#This Row],[GST]]</f>
        <v>14500</v>
      </c>
      <c r="AE329" s="7">
        <f>invoices[[#This Row],[Total]]-invoices[[#This Row],[rent_amount]]</f>
        <v>0</v>
      </c>
      <c r="AF329">
        <v>5767</v>
      </c>
      <c r="AG329">
        <v>198</v>
      </c>
      <c r="AH329">
        <f>invoices[[#This Row],[EB Amount]]-invoices[[#This Row],[electricity_amount]]</f>
        <v>0</v>
      </c>
    </row>
    <row r="330" spans="1:34">
      <c r="A330" t="s">
        <v>12907</v>
      </c>
      <c r="B330" t="s">
        <v>22</v>
      </c>
      <c r="C330" t="s">
        <v>7895</v>
      </c>
      <c r="D330" t="s">
        <v>24</v>
      </c>
      <c r="E330" t="s">
        <v>268</v>
      </c>
      <c r="F330" t="s">
        <v>748</v>
      </c>
      <c r="G330" t="s">
        <v>12908</v>
      </c>
      <c r="H330" s="1">
        <f>DATE(YEAR(invoices[[#This Row],[due_date]]),MONTH(invoices[[#This Row],[due_date]]),1)</f>
        <v>46054</v>
      </c>
      <c r="I330" s="1">
        <v>46060</v>
      </c>
      <c r="J330">
        <v>15500</v>
      </c>
      <c r="K330">
        <v>837</v>
      </c>
      <c r="L330">
        <v>0</v>
      </c>
      <c r="M330">
        <f>invoices[[#This Row],[rent_amount]]+invoices[[#This Row],[electricity_amount]]+invoices[[#This Row],[other_charges]]</f>
        <v>16337</v>
      </c>
      <c r="N330" t="s">
        <v>28</v>
      </c>
      <c r="O330" t="s">
        <v>1676</v>
      </c>
      <c r="P330">
        <v>0</v>
      </c>
      <c r="Q330" t="b">
        <v>0</v>
      </c>
      <c r="R330" t="s">
        <v>296</v>
      </c>
      <c r="S330">
        <v>0</v>
      </c>
      <c r="T330">
        <f>invoices[[#This Row],[total_amount]]</f>
        <v>16337</v>
      </c>
      <c r="U330" t="s">
        <v>7897</v>
      </c>
      <c r="V330" t="str">
        <f>INDEX([1]!Table1[tenantname],MATCH(invoices[[#This Row],[allotment_id]],[1]!Table1[TenantAllotmentID],0))</f>
        <v>Sathya Sai regalla (C21-B1)</v>
      </c>
      <c r="W330" t="s">
        <v>15581</v>
      </c>
      <c r="X330" t="s">
        <v>15582</v>
      </c>
      <c r="Y330" s="4">
        <v>46054</v>
      </c>
      <c r="Z330" t="s">
        <v>15807</v>
      </c>
      <c r="AA330">
        <v>15500</v>
      </c>
      <c r="AB330">
        <v>0</v>
      </c>
      <c r="AC330">
        <v>0</v>
      </c>
      <c r="AD330" s="7">
        <f>invoices[[#This Row],[Rent]]+invoices[[#This Row],[Services]]+invoices[[#This Row],[GST]]</f>
        <v>15500</v>
      </c>
      <c r="AE330" s="7">
        <f>invoices[[#This Row],[Total]]-invoices[[#This Row],[rent_amount]]</f>
        <v>0</v>
      </c>
      <c r="AF330">
        <v>5800</v>
      </c>
      <c r="AG330">
        <v>837</v>
      </c>
      <c r="AH330">
        <f>invoices[[#This Row],[EB Amount]]-invoices[[#This Row],[electricity_amount]]</f>
        <v>0</v>
      </c>
    </row>
    <row r="331" spans="1:34">
      <c r="A331" t="s">
        <v>12945</v>
      </c>
      <c r="B331" t="s">
        <v>22</v>
      </c>
      <c r="C331" t="s">
        <v>125</v>
      </c>
      <c r="D331" t="s">
        <v>24</v>
      </c>
      <c r="E331" t="s">
        <v>88</v>
      </c>
      <c r="F331" t="s">
        <v>126</v>
      </c>
      <c r="G331" t="s">
        <v>12946</v>
      </c>
      <c r="H331" s="1">
        <f>DATE(YEAR(invoices[[#This Row],[due_date]]),MONTH(invoices[[#This Row],[due_date]]),1)</f>
        <v>46054</v>
      </c>
      <c r="I331" s="1">
        <v>46060</v>
      </c>
      <c r="J331">
        <v>14500</v>
      </c>
      <c r="K331">
        <v>1054</v>
      </c>
      <c r="L331">
        <v>0</v>
      </c>
      <c r="M331">
        <f>invoices[[#This Row],[rent_amount]]+invoices[[#This Row],[electricity_amount]]+invoices[[#This Row],[other_charges]]</f>
        <v>15554</v>
      </c>
      <c r="N331" t="s">
        <v>28</v>
      </c>
      <c r="O331" t="s">
        <v>1676</v>
      </c>
      <c r="P331">
        <v>0</v>
      </c>
      <c r="Q331" t="b">
        <v>0</v>
      </c>
      <c r="R331" t="s">
        <v>296</v>
      </c>
      <c r="S331">
        <v>0</v>
      </c>
      <c r="T331">
        <f>invoices[[#This Row],[total_amount]]</f>
        <v>15554</v>
      </c>
      <c r="U331" t="s">
        <v>130</v>
      </c>
      <c r="V331" t="str">
        <f>INDEX([1]!Table1[tenantname],MATCH(invoices[[#This Row],[allotment_id]],[1]!Table1[TenantAllotmentID],0))</f>
        <v>Martin Rodgers (B13-C2)</v>
      </c>
      <c r="W331" t="s">
        <v>14010</v>
      </c>
      <c r="X331" t="s">
        <v>14011</v>
      </c>
      <c r="Y331" s="4">
        <v>46054</v>
      </c>
      <c r="Z331" t="s">
        <v>15807</v>
      </c>
      <c r="AA331">
        <v>14500</v>
      </c>
      <c r="AB331">
        <v>0</v>
      </c>
      <c r="AC331">
        <v>0</v>
      </c>
      <c r="AD331" s="7">
        <f>invoices[[#This Row],[Rent]]+invoices[[#This Row],[Services]]+invoices[[#This Row],[GST]]</f>
        <v>14500</v>
      </c>
      <c r="AE331" s="7">
        <f>invoices[[#This Row],[Total]]-invoices[[#This Row],[rent_amount]]</f>
        <v>0</v>
      </c>
      <c r="AF331">
        <v>5820</v>
      </c>
      <c r="AG331">
        <v>1054</v>
      </c>
      <c r="AH331">
        <f>invoices[[#This Row],[EB Amount]]-invoices[[#This Row],[electricity_amount]]</f>
        <v>0</v>
      </c>
    </row>
    <row r="332" spans="1:34">
      <c r="A332" t="s">
        <v>13115</v>
      </c>
      <c r="B332" t="s">
        <v>22</v>
      </c>
      <c r="C332" t="s">
        <v>2703</v>
      </c>
      <c r="D332" t="s">
        <v>24</v>
      </c>
      <c r="E332" t="s">
        <v>349</v>
      </c>
      <c r="F332" t="s">
        <v>878</v>
      </c>
      <c r="G332" t="s">
        <v>13116</v>
      </c>
      <c r="H332" s="1">
        <f>DATE(YEAR(invoices[[#This Row],[due_date]]),MONTH(invoices[[#This Row],[due_date]]),1)</f>
        <v>46054</v>
      </c>
      <c r="I332" s="1">
        <v>46060</v>
      </c>
      <c r="J332">
        <v>19500</v>
      </c>
      <c r="K332">
        <v>1209</v>
      </c>
      <c r="L332">
        <v>0</v>
      </c>
      <c r="M332">
        <f>invoices[[#This Row],[rent_amount]]+invoices[[#This Row],[electricity_amount]]+invoices[[#This Row],[other_charges]]</f>
        <v>20709</v>
      </c>
      <c r="N332" t="s">
        <v>28</v>
      </c>
      <c r="O332" t="s">
        <v>1676</v>
      </c>
      <c r="P332">
        <v>0</v>
      </c>
      <c r="Q332" t="b">
        <v>0</v>
      </c>
      <c r="R332" t="s">
        <v>296</v>
      </c>
      <c r="S332">
        <v>0</v>
      </c>
      <c r="T332">
        <f>invoices[[#This Row],[total_amount]]</f>
        <v>20709</v>
      </c>
      <c r="U332" t="s">
        <v>2705</v>
      </c>
      <c r="V332" t="str">
        <f>INDEX([1]!Table1[tenantname],MATCH(invoices[[#This Row],[allotment_id]],[1]!Table1[TenantAllotmentID],0))</f>
        <v>Rajesh Anand (B11-A1)</v>
      </c>
      <c r="W332" t="s">
        <v>14871</v>
      </c>
      <c r="X332" t="s">
        <v>14872</v>
      </c>
      <c r="Y332" s="4">
        <v>46054</v>
      </c>
      <c r="Z332" t="s">
        <v>15807</v>
      </c>
      <c r="AA332">
        <v>19500</v>
      </c>
      <c r="AB332">
        <v>0</v>
      </c>
      <c r="AC332">
        <v>0</v>
      </c>
      <c r="AD332" s="7">
        <f>invoices[[#This Row],[Rent]]+invoices[[#This Row],[Services]]+invoices[[#This Row],[GST]]</f>
        <v>19500</v>
      </c>
      <c r="AE332" s="7">
        <f>invoices[[#This Row],[Total]]-invoices[[#This Row],[rent_amount]]</f>
        <v>0</v>
      </c>
      <c r="AF332">
        <v>5917</v>
      </c>
      <c r="AG332">
        <v>1209</v>
      </c>
      <c r="AH332">
        <f>invoices[[#This Row],[EB Amount]]-invoices[[#This Row],[electricity_amount]]</f>
        <v>0</v>
      </c>
    </row>
    <row r="333" spans="1:34">
      <c r="A333" t="s">
        <v>13372</v>
      </c>
      <c r="B333" t="s">
        <v>22</v>
      </c>
      <c r="C333" t="s">
        <v>1202</v>
      </c>
      <c r="D333" t="s">
        <v>24</v>
      </c>
      <c r="E333" t="s">
        <v>167</v>
      </c>
      <c r="F333" t="s">
        <v>1203</v>
      </c>
      <c r="G333" t="s">
        <v>13373</v>
      </c>
      <c r="H333" s="1">
        <f>DATE(YEAR(invoices[[#This Row],[due_date]]),MONTH(invoices[[#This Row],[due_date]]),1)</f>
        <v>46054</v>
      </c>
      <c r="I333" s="1">
        <v>46060</v>
      </c>
      <c r="J333">
        <v>15500</v>
      </c>
      <c r="K333">
        <v>1457</v>
      </c>
      <c r="L333">
        <v>0</v>
      </c>
      <c r="M333">
        <f>invoices[[#This Row],[rent_amount]]+invoices[[#This Row],[electricity_amount]]+invoices[[#This Row],[other_charges]]</f>
        <v>16957</v>
      </c>
      <c r="N333" t="s">
        <v>28</v>
      </c>
      <c r="O333" t="s">
        <v>295</v>
      </c>
      <c r="P333">
        <v>0</v>
      </c>
      <c r="Q333" t="b">
        <v>0</v>
      </c>
      <c r="R333" t="s">
        <v>296</v>
      </c>
      <c r="S333">
        <v>0</v>
      </c>
      <c r="T333">
        <f>invoices[[#This Row],[total_amount]]</f>
        <v>16957</v>
      </c>
      <c r="U333" t="s">
        <v>1205</v>
      </c>
      <c r="V333" t="str">
        <f>INDEX([1]!Table1[tenantname],MATCH(invoices[[#This Row],[allotment_id]],[1]!Table1[TenantAllotmentID],0))</f>
        <v>Surya Nikhil Mallampalli (B42-B1)</v>
      </c>
      <c r="W333" t="s">
        <v>14380</v>
      </c>
      <c r="X333" t="s">
        <v>14381</v>
      </c>
      <c r="Y333" s="4">
        <v>46054</v>
      </c>
      <c r="Z333" t="s">
        <v>15807</v>
      </c>
      <c r="AA333">
        <v>15500</v>
      </c>
      <c r="AB333">
        <v>0</v>
      </c>
      <c r="AC333">
        <v>0</v>
      </c>
      <c r="AD333" s="7">
        <f>invoices[[#This Row],[Rent]]+invoices[[#This Row],[Services]]+invoices[[#This Row],[GST]]</f>
        <v>15500</v>
      </c>
      <c r="AE333" s="7">
        <f>invoices[[#This Row],[Total]]-invoices[[#This Row],[rent_amount]]</f>
        <v>0</v>
      </c>
      <c r="AF333">
        <v>6056</v>
      </c>
      <c r="AG333">
        <v>1457</v>
      </c>
      <c r="AH333">
        <f>invoices[[#This Row],[EB Amount]]-invoices[[#This Row],[electricity_amount]]</f>
        <v>0</v>
      </c>
    </row>
    <row r="334" spans="1:34">
      <c r="A334" t="s">
        <v>13488</v>
      </c>
      <c r="B334" t="s">
        <v>22</v>
      </c>
      <c r="C334" t="s">
        <v>3511</v>
      </c>
      <c r="D334" t="s">
        <v>24</v>
      </c>
      <c r="E334" t="s">
        <v>234</v>
      </c>
      <c r="F334" t="s">
        <v>235</v>
      </c>
      <c r="G334" t="s">
        <v>13489</v>
      </c>
      <c r="H334" s="1">
        <f>DATE(YEAR(invoices[[#This Row],[due_date]]),MONTH(invoices[[#This Row],[due_date]]),1)</f>
        <v>46054</v>
      </c>
      <c r="I334" s="1">
        <v>46060</v>
      </c>
      <c r="J334">
        <v>11536</v>
      </c>
      <c r="K334">
        <v>0</v>
      </c>
      <c r="L334">
        <v>0</v>
      </c>
      <c r="M334">
        <f>invoices[[#This Row],[rent_amount]]+invoices[[#This Row],[electricity_amount]]+invoices[[#This Row],[other_charges]]</f>
        <v>11536</v>
      </c>
      <c r="N334" t="s">
        <v>28</v>
      </c>
      <c r="O334" t="s">
        <v>295</v>
      </c>
      <c r="P334">
        <v>0</v>
      </c>
      <c r="Q334" t="b">
        <v>0</v>
      </c>
      <c r="R334" t="s">
        <v>296</v>
      </c>
      <c r="S334">
        <v>0</v>
      </c>
      <c r="T334">
        <f>invoices[[#This Row],[total_amount]]</f>
        <v>11536</v>
      </c>
      <c r="U334" t="s">
        <v>3513</v>
      </c>
      <c r="V334" t="str">
        <f>INDEX([1]!Table1[tenantname],MATCH(invoices[[#This Row],[allotment_id]],[1]!Table1[TenantAllotmentID],0))</f>
        <v>Krithika  VJK (D12-A1)</v>
      </c>
      <c r="W334" t="s">
        <v>15072</v>
      </c>
      <c r="X334" t="s">
        <v>15073</v>
      </c>
      <c r="Y334" s="4">
        <v>46054</v>
      </c>
      <c r="Z334" t="s">
        <v>15807</v>
      </c>
      <c r="AA334">
        <v>11536</v>
      </c>
      <c r="AB334">
        <v>0</v>
      </c>
      <c r="AC334">
        <v>0</v>
      </c>
      <c r="AD334" s="7">
        <f>invoices[[#This Row],[Rent]]+invoices[[#This Row],[Services]]+invoices[[#This Row],[GST]]</f>
        <v>11536</v>
      </c>
      <c r="AE334" s="7">
        <f>invoices[[#This Row],[Total]]-invoices[[#This Row],[rent_amount]]</f>
        <v>0</v>
      </c>
      <c r="AF334">
        <v>6122</v>
      </c>
      <c r="AG334">
        <v>0</v>
      </c>
      <c r="AH334">
        <f>invoices[[#This Row],[EB Amount]]-invoices[[#This Row],[electricity_amount]]</f>
        <v>0</v>
      </c>
    </row>
    <row r="335" spans="1:34">
      <c r="A335" t="s">
        <v>13536</v>
      </c>
      <c r="B335" t="s">
        <v>22</v>
      </c>
      <c r="C335" t="s">
        <v>3544</v>
      </c>
      <c r="D335" t="s">
        <v>24</v>
      </c>
      <c r="E335" t="s">
        <v>275</v>
      </c>
      <c r="F335" t="s">
        <v>782</v>
      </c>
      <c r="G335" t="s">
        <v>13537</v>
      </c>
      <c r="H335" s="1">
        <f>DATE(YEAR(invoices[[#This Row],[due_date]]),MONTH(invoices[[#This Row],[due_date]]),1)</f>
        <v>46054</v>
      </c>
      <c r="I335" s="1">
        <v>46060</v>
      </c>
      <c r="J335">
        <v>19500</v>
      </c>
      <c r="K335">
        <v>0</v>
      </c>
      <c r="L335">
        <v>0</v>
      </c>
      <c r="M335">
        <f>invoices[[#This Row],[rent_amount]]+invoices[[#This Row],[electricity_amount]]+invoices[[#This Row],[other_charges]]</f>
        <v>19500</v>
      </c>
      <c r="N335" t="s">
        <v>28</v>
      </c>
      <c r="O335" t="s">
        <v>295</v>
      </c>
      <c r="P335">
        <v>0</v>
      </c>
      <c r="Q335" t="b">
        <v>0</v>
      </c>
      <c r="R335" t="s">
        <v>296</v>
      </c>
      <c r="S335">
        <v>0</v>
      </c>
      <c r="T335">
        <f>invoices[[#This Row],[total_amount]]</f>
        <v>19500</v>
      </c>
      <c r="U335" t="s">
        <v>3546</v>
      </c>
      <c r="V335" t="str">
        <f>INDEX([1]!Table1[tenantname],MATCH(invoices[[#This Row],[allotment_id]],[1]!Table1[TenantAllotmentID],0))</f>
        <v>R.Sowmya  (B44-A1)</v>
      </c>
      <c r="W335" t="s">
        <v>15080</v>
      </c>
      <c r="X335" t="s">
        <v>15081</v>
      </c>
      <c r="Y335" s="4">
        <v>46054</v>
      </c>
      <c r="Z335" t="s">
        <v>15807</v>
      </c>
      <c r="AA335">
        <v>19500</v>
      </c>
      <c r="AB335">
        <v>0</v>
      </c>
      <c r="AC335">
        <v>0</v>
      </c>
      <c r="AD335" s="7">
        <f>invoices[[#This Row],[Rent]]+invoices[[#This Row],[Services]]+invoices[[#This Row],[GST]]</f>
        <v>19500</v>
      </c>
      <c r="AE335" s="7">
        <f>invoices[[#This Row],[Total]]-invoices[[#This Row],[rent_amount]]</f>
        <v>0</v>
      </c>
      <c r="AF335">
        <v>6147</v>
      </c>
      <c r="AG335">
        <v>0</v>
      </c>
      <c r="AH335">
        <f>invoices[[#This Row],[EB Amount]]-invoices[[#This Row],[electricity_amount]]</f>
        <v>0</v>
      </c>
    </row>
    <row r="336" spans="1:34">
      <c r="A336" t="s">
        <v>13628</v>
      </c>
      <c r="B336" t="s">
        <v>22</v>
      </c>
      <c r="C336" t="s">
        <v>4014</v>
      </c>
      <c r="D336" t="s">
        <v>24</v>
      </c>
      <c r="E336" t="s">
        <v>96</v>
      </c>
      <c r="F336" t="s">
        <v>390</v>
      </c>
      <c r="G336" t="s">
        <v>13629</v>
      </c>
      <c r="H336" s="1">
        <f>DATE(YEAR(invoices[[#This Row],[due_date]]),MONTH(invoices[[#This Row],[due_date]]),1)</f>
        <v>46054</v>
      </c>
      <c r="I336" s="1">
        <v>46060</v>
      </c>
      <c r="J336">
        <v>19500</v>
      </c>
      <c r="K336">
        <v>1550</v>
      </c>
      <c r="L336">
        <v>0</v>
      </c>
      <c r="M336">
        <f>invoices[[#This Row],[rent_amount]]+invoices[[#This Row],[electricity_amount]]+invoices[[#This Row],[other_charges]]</f>
        <v>21050</v>
      </c>
      <c r="N336" t="s">
        <v>28</v>
      </c>
      <c r="O336" t="s">
        <v>1676</v>
      </c>
      <c r="P336">
        <v>0</v>
      </c>
      <c r="Q336" t="b">
        <v>0</v>
      </c>
      <c r="R336" t="s">
        <v>296</v>
      </c>
      <c r="S336">
        <v>0</v>
      </c>
      <c r="T336">
        <f>invoices[[#This Row],[total_amount]]</f>
        <v>21050</v>
      </c>
      <c r="U336" t="s">
        <v>4016</v>
      </c>
      <c r="V336" t="str">
        <f>INDEX([1]!Table1[tenantname],MATCH(invoices[[#This Row],[allotment_id]],[1]!Table1[TenantAllotmentID],0))</f>
        <v>Ranna  (B33-A1)</v>
      </c>
      <c r="W336" t="s">
        <v>15169</v>
      </c>
      <c r="X336" t="s">
        <v>15170</v>
      </c>
      <c r="Y336" s="4">
        <v>46054</v>
      </c>
      <c r="Z336" t="s">
        <v>15807</v>
      </c>
      <c r="AA336">
        <v>19500</v>
      </c>
      <c r="AB336">
        <v>0</v>
      </c>
      <c r="AC336">
        <v>0</v>
      </c>
      <c r="AD336" s="7">
        <f>invoices[[#This Row],[Rent]]+invoices[[#This Row],[Services]]+invoices[[#This Row],[GST]]</f>
        <v>19500</v>
      </c>
      <c r="AE336" s="7">
        <f>invoices[[#This Row],[Total]]-invoices[[#This Row],[rent_amount]]</f>
        <v>0</v>
      </c>
      <c r="AF336">
        <v>6197</v>
      </c>
      <c r="AG336">
        <v>1550</v>
      </c>
      <c r="AH336">
        <f>invoices[[#This Row],[EB Amount]]-invoices[[#This Row],[electricity_amount]]</f>
        <v>0</v>
      </c>
    </row>
    <row r="337" spans="1:34">
      <c r="A337" t="s">
        <v>13682</v>
      </c>
      <c r="B337" t="s">
        <v>22</v>
      </c>
      <c r="C337" t="s">
        <v>3376</v>
      </c>
      <c r="D337" t="s">
        <v>24</v>
      </c>
      <c r="E337" t="s">
        <v>354</v>
      </c>
      <c r="F337" t="s">
        <v>1506</v>
      </c>
      <c r="G337" t="s">
        <v>13683</v>
      </c>
      <c r="H337" s="1">
        <f>DATE(YEAR(invoices[[#This Row],[due_date]]),MONTH(invoices[[#This Row],[due_date]]),1)</f>
        <v>46054</v>
      </c>
      <c r="I337" s="1">
        <v>46060</v>
      </c>
      <c r="J337">
        <v>14500</v>
      </c>
      <c r="K337">
        <v>992</v>
      </c>
      <c r="L337">
        <v>0</v>
      </c>
      <c r="M337">
        <f>invoices[[#This Row],[rent_amount]]+invoices[[#This Row],[electricity_amount]]+invoices[[#This Row],[other_charges]]</f>
        <v>15492</v>
      </c>
      <c r="N337" t="s">
        <v>28</v>
      </c>
      <c r="O337" t="s">
        <v>1676</v>
      </c>
      <c r="P337">
        <v>0</v>
      </c>
      <c r="Q337" t="b">
        <v>0</v>
      </c>
      <c r="R337" t="s">
        <v>296</v>
      </c>
      <c r="S337">
        <v>0</v>
      </c>
      <c r="T337">
        <f>invoices[[#This Row],[total_amount]]</f>
        <v>15492</v>
      </c>
      <c r="U337" t="s">
        <v>3378</v>
      </c>
      <c r="V337" t="str">
        <f>INDEX([1]!Table1[tenantname],MATCH(invoices[[#This Row],[allotment_id]],[1]!Table1[TenantAllotmentID],0))</f>
        <v>Prem CH (B34-C2)</v>
      </c>
      <c r="W337" t="s">
        <v>15042</v>
      </c>
      <c r="X337" t="s">
        <v>15043</v>
      </c>
      <c r="Y337" s="4">
        <v>46054</v>
      </c>
      <c r="Z337" t="s">
        <v>15807</v>
      </c>
      <c r="AA337">
        <v>14500</v>
      </c>
      <c r="AB337">
        <v>0</v>
      </c>
      <c r="AC337">
        <v>0</v>
      </c>
      <c r="AD337" s="7">
        <f>invoices[[#This Row],[Rent]]+invoices[[#This Row],[Services]]+invoices[[#This Row],[GST]]</f>
        <v>14500</v>
      </c>
      <c r="AE337" s="7">
        <f>invoices[[#This Row],[Total]]-invoices[[#This Row],[rent_amount]]</f>
        <v>0</v>
      </c>
      <c r="AF337">
        <v>6224</v>
      </c>
      <c r="AG337">
        <v>992</v>
      </c>
      <c r="AH337">
        <f>invoices[[#This Row],[EB Amount]]-invoices[[#This Row],[electricity_amount]]</f>
        <v>0</v>
      </c>
    </row>
    <row r="338" spans="1:34">
      <c r="A338" t="s">
        <v>13806</v>
      </c>
      <c r="B338" t="s">
        <v>22</v>
      </c>
      <c r="C338" t="s">
        <v>398</v>
      </c>
      <c r="D338" t="s">
        <v>24</v>
      </c>
      <c r="E338" t="s">
        <v>399</v>
      </c>
      <c r="F338" t="s">
        <v>2247</v>
      </c>
      <c r="G338" t="s">
        <v>13807</v>
      </c>
      <c r="H338" s="1">
        <f>DATE(YEAR(invoices[[#This Row],[due_date]]),MONTH(invoices[[#This Row],[due_date]]),1)</f>
        <v>46054</v>
      </c>
      <c r="I338" s="1">
        <v>46060</v>
      </c>
      <c r="J338">
        <v>14500</v>
      </c>
      <c r="K338">
        <v>713</v>
      </c>
      <c r="L338">
        <v>0</v>
      </c>
      <c r="M338">
        <f>invoices[[#This Row],[rent_amount]]+invoices[[#This Row],[electricity_amount]]+invoices[[#This Row],[other_charges]]</f>
        <v>15213</v>
      </c>
      <c r="N338" t="s">
        <v>28</v>
      </c>
      <c r="O338" t="s">
        <v>1676</v>
      </c>
      <c r="P338">
        <v>0</v>
      </c>
      <c r="Q338" t="b">
        <v>0</v>
      </c>
      <c r="R338" t="s">
        <v>296</v>
      </c>
      <c r="S338">
        <v>0</v>
      </c>
      <c r="T338">
        <f>invoices[[#This Row],[total_amount]]</f>
        <v>15213</v>
      </c>
      <c r="U338" t="s">
        <v>3621</v>
      </c>
      <c r="V338" t="str">
        <f>INDEX([1]!Table1[tenantname],MATCH(invoices[[#This Row],[allotment_id]],[1]!Table1[TenantAllotmentID],0))</f>
        <v>Sheethala  (B22-C1)</v>
      </c>
      <c r="W338" t="s">
        <v>14096</v>
      </c>
      <c r="X338" t="s">
        <v>15092</v>
      </c>
      <c r="Y338" s="4">
        <v>46054</v>
      </c>
      <c r="Z338" t="s">
        <v>15807</v>
      </c>
      <c r="AA338">
        <v>14500</v>
      </c>
      <c r="AB338">
        <v>0</v>
      </c>
      <c r="AC338">
        <v>0</v>
      </c>
      <c r="AD338" s="7">
        <f>invoices[[#This Row],[Rent]]+invoices[[#This Row],[Services]]+invoices[[#This Row],[GST]]</f>
        <v>14500</v>
      </c>
      <c r="AE338" s="7">
        <f>invoices[[#This Row],[Total]]-invoices[[#This Row],[rent_amount]]</f>
        <v>0</v>
      </c>
      <c r="AF338">
        <v>6289</v>
      </c>
      <c r="AG338">
        <v>713</v>
      </c>
      <c r="AH338">
        <f>invoices[[#This Row],[EB Amount]]-invoices[[#This Row],[electricity_amount]]</f>
        <v>0</v>
      </c>
    </row>
    <row r="339" spans="1:34">
      <c r="A339" t="s">
        <v>13820</v>
      </c>
      <c r="B339" t="s">
        <v>22</v>
      </c>
      <c r="C339" t="s">
        <v>446</v>
      </c>
      <c r="D339" t="s">
        <v>24</v>
      </c>
      <c r="E339" t="s">
        <v>268</v>
      </c>
      <c r="F339" t="s">
        <v>447</v>
      </c>
      <c r="G339" t="s">
        <v>13821</v>
      </c>
      <c r="H339" s="1">
        <f>DATE(YEAR(invoices[[#This Row],[due_date]]),MONTH(invoices[[#This Row],[due_date]]),1)</f>
        <v>46054</v>
      </c>
      <c r="I339" s="1">
        <v>46060</v>
      </c>
      <c r="J339">
        <v>14500</v>
      </c>
      <c r="K339">
        <v>837</v>
      </c>
      <c r="L339">
        <v>0</v>
      </c>
      <c r="M339">
        <f>invoices[[#This Row],[rent_amount]]+invoices[[#This Row],[electricity_amount]]+invoices[[#This Row],[other_charges]]</f>
        <v>15337</v>
      </c>
      <c r="N339" t="s">
        <v>28</v>
      </c>
      <c r="O339" t="s">
        <v>776</v>
      </c>
      <c r="P339">
        <v>0</v>
      </c>
      <c r="Q339" t="b">
        <v>0</v>
      </c>
      <c r="R339" t="s">
        <v>296</v>
      </c>
      <c r="S339">
        <v>0</v>
      </c>
      <c r="T339">
        <f>invoices[[#This Row],[total_amount]]</f>
        <v>15337</v>
      </c>
      <c r="U339" t="s">
        <v>449</v>
      </c>
      <c r="V339" t="str">
        <f>INDEX([1]!Table1[tenantname],MATCH(invoices[[#This Row],[allotment_id]],[1]!Table1[TenantAllotmentID],0))</f>
        <v>Kiran TR (C21-C2)</v>
      </c>
      <c r="W339" t="s">
        <v>14114</v>
      </c>
      <c r="X339" t="s">
        <v>14115</v>
      </c>
      <c r="Y339" s="4">
        <v>46054</v>
      </c>
      <c r="Z339" t="s">
        <v>15807</v>
      </c>
      <c r="AA339">
        <v>14500</v>
      </c>
      <c r="AB339">
        <v>0</v>
      </c>
      <c r="AC339">
        <v>0</v>
      </c>
      <c r="AD339" s="7">
        <f>invoices[[#This Row],[Rent]]+invoices[[#This Row],[Services]]+invoices[[#This Row],[GST]]</f>
        <v>14500</v>
      </c>
      <c r="AE339" s="7">
        <f>invoices[[#This Row],[Total]]-invoices[[#This Row],[rent_amount]]</f>
        <v>0</v>
      </c>
      <c r="AF339">
        <v>6297</v>
      </c>
      <c r="AG339">
        <v>837</v>
      </c>
      <c r="AH339">
        <f>invoices[[#This Row],[EB Amount]]-invoices[[#This Row],[electricity_amount]]</f>
        <v>0</v>
      </c>
    </row>
    <row r="340" spans="1:34">
      <c r="A340" t="s">
        <v>13838</v>
      </c>
      <c r="B340" t="s">
        <v>22</v>
      </c>
      <c r="C340" t="s">
        <v>1853</v>
      </c>
      <c r="D340" t="s">
        <v>24</v>
      </c>
      <c r="E340" t="s">
        <v>234</v>
      </c>
      <c r="F340" t="s">
        <v>1854</v>
      </c>
      <c r="G340" t="s">
        <v>13839</v>
      </c>
      <c r="H340" s="1">
        <f>DATE(YEAR(invoices[[#This Row],[due_date]]),MONTH(invoices[[#This Row],[due_date]]),1)</f>
        <v>46054</v>
      </c>
      <c r="I340" s="1">
        <v>46060</v>
      </c>
      <c r="J340">
        <v>14500</v>
      </c>
      <c r="K340">
        <v>806</v>
      </c>
      <c r="L340">
        <v>0</v>
      </c>
      <c r="M340">
        <f>invoices[[#This Row],[rent_amount]]+invoices[[#This Row],[electricity_amount]]+invoices[[#This Row],[other_charges]]</f>
        <v>15306</v>
      </c>
      <c r="N340" t="s">
        <v>28</v>
      </c>
      <c r="O340" t="s">
        <v>776</v>
      </c>
      <c r="P340">
        <v>0</v>
      </c>
      <c r="Q340" t="b">
        <v>0</v>
      </c>
      <c r="R340" t="s">
        <v>296</v>
      </c>
      <c r="S340">
        <v>0</v>
      </c>
      <c r="T340">
        <f>invoices[[#This Row],[total_amount]]</f>
        <v>15306</v>
      </c>
      <c r="U340" t="s">
        <v>1856</v>
      </c>
      <c r="V340" t="str">
        <f>INDEX([1]!Table1[tenantname],MATCH(invoices[[#This Row],[allotment_id]],[1]!Table1[TenantAllotmentID],0))</f>
        <v>Hema Varshini Gnanavel (D12-C1)</v>
      </c>
      <c r="W340" t="s">
        <v>14619</v>
      </c>
      <c r="X340" t="s">
        <v>14620</v>
      </c>
      <c r="Y340" s="4">
        <v>46054</v>
      </c>
      <c r="Z340" t="s">
        <v>15807</v>
      </c>
      <c r="AA340">
        <v>14500</v>
      </c>
      <c r="AB340">
        <v>0</v>
      </c>
      <c r="AC340">
        <v>0</v>
      </c>
      <c r="AD340" s="7">
        <f>invoices[[#This Row],[Rent]]+invoices[[#This Row],[Services]]+invoices[[#This Row],[GST]]</f>
        <v>14500</v>
      </c>
      <c r="AE340" s="7">
        <f>invoices[[#This Row],[Total]]-invoices[[#This Row],[rent_amount]]</f>
        <v>0</v>
      </c>
      <c r="AF340">
        <v>6308</v>
      </c>
      <c r="AG340">
        <v>806</v>
      </c>
      <c r="AH340">
        <f>invoices[[#This Row],[EB Amount]]-invoices[[#This Row],[electricity_amount]]</f>
        <v>0</v>
      </c>
    </row>
    <row r="341" spans="1:34">
      <c r="A341" t="s">
        <v>13973</v>
      </c>
      <c r="B341" t="s">
        <v>22</v>
      </c>
      <c r="C341" t="s">
        <v>2076</v>
      </c>
      <c r="D341" t="s">
        <v>24</v>
      </c>
      <c r="E341" t="s">
        <v>569</v>
      </c>
      <c r="F341" t="s">
        <v>2077</v>
      </c>
      <c r="G341" t="s">
        <v>13974</v>
      </c>
      <c r="H341" s="1">
        <f>DATE(YEAR(invoices[[#This Row],[due_date]]),MONTH(invoices[[#This Row],[due_date]]),1)</f>
        <v>46054</v>
      </c>
      <c r="I341" s="1">
        <v>46060</v>
      </c>
      <c r="J341">
        <v>29000</v>
      </c>
      <c r="K341">
        <v>961</v>
      </c>
      <c r="L341">
        <v>0</v>
      </c>
      <c r="M341">
        <f>invoices[[#This Row],[rent_amount]]+invoices[[#This Row],[electricity_amount]]+invoices[[#This Row],[other_charges]]</f>
        <v>29961</v>
      </c>
      <c r="N341" t="s">
        <v>28</v>
      </c>
      <c r="O341" t="s">
        <v>295</v>
      </c>
      <c r="P341">
        <v>0</v>
      </c>
      <c r="Q341" t="b">
        <v>0</v>
      </c>
      <c r="R341" t="s">
        <v>296</v>
      </c>
      <c r="S341">
        <v>0</v>
      </c>
      <c r="T341">
        <f>invoices[[#This Row],[total_amount]]</f>
        <v>29961</v>
      </c>
      <c r="U341" t="s">
        <v>2079</v>
      </c>
      <c r="V341" t="str">
        <f>INDEX([1]!Table1[tenantname],MATCH(invoices[[#This Row],[allotment_id]],[1]!Table1[TenantAllotmentID],0))</f>
        <v>Sathya Priya Balasegaran (C12-B2)</v>
      </c>
      <c r="W341" t="s">
        <v>14700</v>
      </c>
      <c r="X341" t="s">
        <v>14701</v>
      </c>
      <c r="Y341" s="4">
        <v>46054</v>
      </c>
      <c r="Z341" t="s">
        <v>15807</v>
      </c>
      <c r="AA341">
        <v>29000</v>
      </c>
      <c r="AB341">
        <v>0</v>
      </c>
      <c r="AC341">
        <v>0</v>
      </c>
      <c r="AD341" s="7">
        <f>invoices[[#This Row],[Rent]]+invoices[[#This Row],[Services]]+invoices[[#This Row],[GST]]</f>
        <v>29000</v>
      </c>
      <c r="AE341" s="7">
        <f>invoices[[#This Row],[Total]]-invoices[[#This Row],[rent_amount]]</f>
        <v>0</v>
      </c>
      <c r="AF341">
        <v>6378</v>
      </c>
      <c r="AG341">
        <v>961</v>
      </c>
      <c r="AH341">
        <f>invoices[[#This Row],[EB Amount]]-invoices[[#This Row],[electricity_amount]]</f>
        <v>0</v>
      </c>
    </row>
    <row r="342" spans="1:34">
      <c r="A342" t="s">
        <v>70</v>
      </c>
      <c r="B342" t="s">
        <v>22</v>
      </c>
      <c r="C342" t="s">
        <v>71</v>
      </c>
      <c r="D342" t="s">
        <v>24</v>
      </c>
      <c r="E342" t="s">
        <v>72</v>
      </c>
      <c r="F342" t="s">
        <v>73</v>
      </c>
      <c r="G342" t="s">
        <v>74</v>
      </c>
      <c r="H342" s="1">
        <f>DATE(YEAR(invoices[[#This Row],[due_date]]),MONTH(invoices[[#This Row],[due_date]]),1)</f>
        <v>46023</v>
      </c>
      <c r="I342" s="1">
        <v>46029</v>
      </c>
      <c r="J342">
        <v>15500</v>
      </c>
      <c r="K342">
        <v>496</v>
      </c>
      <c r="L342">
        <v>0</v>
      </c>
      <c r="M342">
        <f>invoices[[#This Row],[rent_amount]]+invoices[[#This Row],[electricity_amount]]+invoices[[#This Row],[other_charges]]</f>
        <v>15996</v>
      </c>
      <c r="N342" t="s">
        <v>28</v>
      </c>
      <c r="O342" t="s">
        <v>75</v>
      </c>
      <c r="P342">
        <v>0</v>
      </c>
      <c r="Q342" t="b">
        <v>0</v>
      </c>
      <c r="R342" t="s">
        <v>76</v>
      </c>
      <c r="S342">
        <v>0</v>
      </c>
      <c r="T342">
        <f>invoices[[#This Row],[total_amount]]</f>
        <v>15996</v>
      </c>
      <c r="U342" t="s">
        <v>77</v>
      </c>
      <c r="V342" t="str">
        <f>INDEX([1]!Table1[tenantname],MATCH(invoices[[#This Row],[allotment_id]],[1]!Table1[TenantAllotmentID],0))</f>
        <v>Nirmala  A (C34-B1)</v>
      </c>
      <c r="W342" t="s">
        <v>13996</v>
      </c>
      <c r="X342" t="s">
        <v>13997</v>
      </c>
      <c r="Y342" s="4">
        <v>46023</v>
      </c>
      <c r="Z342" t="s">
        <v>15807</v>
      </c>
      <c r="AA342">
        <v>15500</v>
      </c>
      <c r="AB342">
        <v>0</v>
      </c>
      <c r="AC342">
        <v>0</v>
      </c>
      <c r="AD342" s="7">
        <f>invoices[[#This Row],[Rent]]+invoices[[#This Row],[Services]]+invoices[[#This Row],[GST]]</f>
        <v>15500</v>
      </c>
      <c r="AE342" s="7">
        <f>invoices[[#This Row],[Total]]-invoices[[#This Row],[rent_amount]]</f>
        <v>0</v>
      </c>
      <c r="AF342">
        <v>7</v>
      </c>
      <c r="AG342">
        <v>496</v>
      </c>
      <c r="AH342">
        <f>invoices[[#This Row],[EB Amount]]-invoices[[#This Row],[electricity_amount]]</f>
        <v>0</v>
      </c>
    </row>
    <row r="343" spans="1:34">
      <c r="A343" t="s">
        <v>334</v>
      </c>
      <c r="B343" t="s">
        <v>22</v>
      </c>
      <c r="C343" t="s">
        <v>335</v>
      </c>
      <c r="D343" t="s">
        <v>24</v>
      </c>
      <c r="E343" t="s">
        <v>147</v>
      </c>
      <c r="F343" t="s">
        <v>336</v>
      </c>
      <c r="G343" t="s">
        <v>337</v>
      </c>
      <c r="H343" s="1">
        <f>DATE(YEAR(invoices[[#This Row],[due_date]]),MONTH(invoices[[#This Row],[due_date]]),1)</f>
        <v>46023</v>
      </c>
      <c r="I343" s="1">
        <v>46029</v>
      </c>
      <c r="J343">
        <v>9048</v>
      </c>
      <c r="K343">
        <v>744</v>
      </c>
      <c r="L343">
        <v>2250</v>
      </c>
      <c r="M343">
        <f>invoices[[#This Row],[rent_amount]]+invoices[[#This Row],[electricity_amount]]+invoices[[#This Row],[other_charges]]</f>
        <v>12042</v>
      </c>
      <c r="N343" t="s">
        <v>28</v>
      </c>
      <c r="O343" t="s">
        <v>338</v>
      </c>
      <c r="P343">
        <v>0</v>
      </c>
      <c r="Q343" t="b">
        <v>0</v>
      </c>
      <c r="R343" t="s">
        <v>76</v>
      </c>
      <c r="S343">
        <v>0</v>
      </c>
      <c r="T343">
        <f>invoices[[#This Row],[total_amount]]</f>
        <v>12042</v>
      </c>
      <c r="U343" t="s">
        <v>339</v>
      </c>
      <c r="V343" t="str">
        <f>INDEX([1]!Table1[tenantname],MATCH(invoices[[#This Row],[allotment_id]],[1]!Table1[TenantAllotmentID],0))</f>
        <v>Karan M (C31-D1)</v>
      </c>
      <c r="W343" t="s">
        <v>14072</v>
      </c>
      <c r="X343" t="s">
        <v>14073</v>
      </c>
      <c r="Y343" s="4">
        <v>46023</v>
      </c>
      <c r="Z343" t="s">
        <v>15807</v>
      </c>
      <c r="AA343">
        <v>9048</v>
      </c>
      <c r="AB343">
        <v>0</v>
      </c>
      <c r="AC343">
        <v>0</v>
      </c>
      <c r="AD343" s="7">
        <f>invoices[[#This Row],[Rent]]+invoices[[#This Row],[Services]]+invoices[[#This Row],[GST]]</f>
        <v>9048</v>
      </c>
      <c r="AE343" s="7">
        <f>invoices[[#This Row],[Total]]-invoices[[#This Row],[rent_amount]]</f>
        <v>0</v>
      </c>
      <c r="AF343">
        <v>46</v>
      </c>
      <c r="AG343">
        <v>744</v>
      </c>
      <c r="AH343">
        <f>invoices[[#This Row],[EB Amount]]-invoices[[#This Row],[electricity_amount]]</f>
        <v>0</v>
      </c>
    </row>
    <row r="344" spans="1:34">
      <c r="A344" t="s">
        <v>368</v>
      </c>
      <c r="B344" t="s">
        <v>22</v>
      </c>
      <c r="C344" t="s">
        <v>369</v>
      </c>
      <c r="D344" t="s">
        <v>24</v>
      </c>
      <c r="E344" t="s">
        <v>147</v>
      </c>
      <c r="F344" t="s">
        <v>370</v>
      </c>
      <c r="G344" t="s">
        <v>371</v>
      </c>
      <c r="H344" s="1">
        <f>DATE(YEAR(invoices[[#This Row],[due_date]]),MONTH(invoices[[#This Row],[due_date]]),1)</f>
        <v>46023</v>
      </c>
      <c r="I344" s="1">
        <v>46029</v>
      </c>
      <c r="J344">
        <v>0</v>
      </c>
      <c r="K344">
        <v>0</v>
      </c>
      <c r="L344">
        <v>2250</v>
      </c>
      <c r="M344">
        <f>invoices[[#This Row],[rent_amount]]+invoices[[#This Row],[electricity_amount]]+invoices[[#This Row],[other_charges]]</f>
        <v>2250</v>
      </c>
      <c r="N344" t="s">
        <v>28</v>
      </c>
      <c r="O344" t="s">
        <v>75</v>
      </c>
      <c r="P344">
        <v>0</v>
      </c>
      <c r="Q344" t="b">
        <v>0</v>
      </c>
      <c r="R344" t="s">
        <v>76</v>
      </c>
      <c r="S344">
        <v>0</v>
      </c>
      <c r="T344">
        <f>invoices[[#This Row],[total_amount]]</f>
        <v>2250</v>
      </c>
      <c r="U344" t="s">
        <v>372</v>
      </c>
      <c r="V344" t="str">
        <f>INDEX([1]!Table1[tenantname],MATCH(invoices[[#This Row],[allotment_id]],[1]!Table1[TenantAllotmentID],0))</f>
        <v>Rajdeep naha (C31-A1)</v>
      </c>
      <c r="W344" t="s">
        <v>14084</v>
      </c>
      <c r="X344" t="s">
        <v>14085</v>
      </c>
      <c r="Y344" s="4">
        <v>46023</v>
      </c>
      <c r="Z344" t="s">
        <v>15807</v>
      </c>
      <c r="AA344">
        <v>0</v>
      </c>
      <c r="AB344">
        <v>0</v>
      </c>
      <c r="AC344">
        <v>0</v>
      </c>
      <c r="AD344" s="7">
        <f>invoices[[#This Row],[Rent]]+invoices[[#This Row],[Services]]+invoices[[#This Row],[GST]]</f>
        <v>0</v>
      </c>
      <c r="AE344" s="7">
        <f>invoices[[#This Row],[Total]]-invoices[[#This Row],[rent_amount]]</f>
        <v>0</v>
      </c>
      <c r="AF344">
        <v>52</v>
      </c>
      <c r="AG344">
        <v>0</v>
      </c>
      <c r="AH344">
        <f>invoices[[#This Row],[EB Amount]]-invoices[[#This Row],[electricity_amount]]</f>
        <v>0</v>
      </c>
    </row>
    <row r="345" spans="1:34">
      <c r="A345" t="s">
        <v>607</v>
      </c>
      <c r="B345" t="s">
        <v>22</v>
      </c>
      <c r="C345" t="s">
        <v>608</v>
      </c>
      <c r="D345" t="s">
        <v>24</v>
      </c>
      <c r="E345" t="s">
        <v>181</v>
      </c>
      <c r="F345" t="s">
        <v>609</v>
      </c>
      <c r="G345" t="s">
        <v>610</v>
      </c>
      <c r="H345" s="1">
        <f>DATE(YEAR(invoices[[#This Row],[due_date]]),MONTH(invoices[[#This Row],[due_date]]),1)</f>
        <v>46023</v>
      </c>
      <c r="I345" s="1">
        <v>46029</v>
      </c>
      <c r="J345">
        <v>581</v>
      </c>
      <c r="K345">
        <v>0</v>
      </c>
      <c r="L345">
        <v>0</v>
      </c>
      <c r="M345">
        <f>invoices[[#This Row],[rent_amount]]+invoices[[#This Row],[electricity_amount]]+invoices[[#This Row],[other_charges]]</f>
        <v>581</v>
      </c>
      <c r="N345" t="s">
        <v>28</v>
      </c>
      <c r="O345" t="s">
        <v>338</v>
      </c>
      <c r="P345">
        <v>0</v>
      </c>
      <c r="Q345" t="b">
        <v>0</v>
      </c>
      <c r="R345" t="s">
        <v>76</v>
      </c>
      <c r="S345">
        <v>0</v>
      </c>
      <c r="T345">
        <f>invoices[[#This Row],[total_amount]]</f>
        <v>581</v>
      </c>
      <c r="U345" t="s">
        <v>611</v>
      </c>
      <c r="V345" t="str">
        <f>INDEX([1]!Table1[tenantname],MATCH(invoices[[#This Row],[allotment_id]],[1]!Table1[TenantAllotmentID],0))</f>
        <v>Arunima shandilya (B24-A1)</v>
      </c>
      <c r="W345" t="s">
        <v>14169</v>
      </c>
      <c r="X345" t="s">
        <v>14170</v>
      </c>
      <c r="Y345" s="4">
        <v>46023</v>
      </c>
      <c r="Z345" t="s">
        <v>15807</v>
      </c>
      <c r="AA345">
        <v>581</v>
      </c>
      <c r="AB345">
        <v>0</v>
      </c>
      <c r="AC345">
        <v>0</v>
      </c>
      <c r="AD345" s="7">
        <f>invoices[[#This Row],[Rent]]+invoices[[#This Row],[Services]]+invoices[[#This Row],[GST]]</f>
        <v>581</v>
      </c>
      <c r="AE345" s="7">
        <f>invoices[[#This Row],[Total]]-invoices[[#This Row],[rent_amount]]</f>
        <v>0</v>
      </c>
      <c r="AF345">
        <v>101</v>
      </c>
      <c r="AG345">
        <v>0</v>
      </c>
      <c r="AH345">
        <f>invoices[[#This Row],[EB Amount]]-invoices[[#This Row],[electricity_amount]]</f>
        <v>0</v>
      </c>
    </row>
    <row r="346" spans="1:34">
      <c r="A346" t="s">
        <v>725</v>
      </c>
      <c r="B346" t="s">
        <v>22</v>
      </c>
      <c r="C346" t="s">
        <v>726</v>
      </c>
      <c r="D346" t="s">
        <v>24</v>
      </c>
      <c r="E346" t="s">
        <v>569</v>
      </c>
      <c r="F346" t="s">
        <v>727</v>
      </c>
      <c r="G346" t="s">
        <v>728</v>
      </c>
      <c r="H346" s="1">
        <f>DATE(YEAR(invoices[[#This Row],[due_date]]),MONTH(invoices[[#This Row],[due_date]]),1)</f>
        <v>46023</v>
      </c>
      <c r="I346" s="1">
        <v>46029</v>
      </c>
      <c r="J346">
        <v>13500</v>
      </c>
      <c r="K346">
        <v>961</v>
      </c>
      <c r="L346">
        <v>0</v>
      </c>
      <c r="M346">
        <f>invoices[[#This Row],[rent_amount]]+invoices[[#This Row],[electricity_amount]]+invoices[[#This Row],[other_charges]]</f>
        <v>14461</v>
      </c>
      <c r="N346" t="s">
        <v>28</v>
      </c>
      <c r="O346" t="s">
        <v>729</v>
      </c>
      <c r="P346">
        <v>0</v>
      </c>
      <c r="Q346" t="b">
        <v>0</v>
      </c>
      <c r="R346" t="s">
        <v>76</v>
      </c>
      <c r="S346">
        <v>0</v>
      </c>
      <c r="T346">
        <f>invoices[[#This Row],[total_amount]]</f>
        <v>14461</v>
      </c>
      <c r="U346" t="s">
        <v>730</v>
      </c>
      <c r="V346" t="str">
        <f>INDEX([1]!Table1[tenantname],MATCH(invoices[[#This Row],[allotment_id]],[1]!Table1[TenantAllotmentID],0))</f>
        <v>Voruganti Pratyusha (C12-C3)</v>
      </c>
      <c r="W346" t="s">
        <v>14209</v>
      </c>
      <c r="X346" t="s">
        <v>14210</v>
      </c>
      <c r="Y346" s="4">
        <v>46023</v>
      </c>
      <c r="Z346" t="s">
        <v>15807</v>
      </c>
      <c r="AA346">
        <v>13500</v>
      </c>
      <c r="AB346">
        <v>0</v>
      </c>
      <c r="AC346">
        <v>0</v>
      </c>
      <c r="AD346" s="7">
        <f>invoices[[#This Row],[Rent]]+invoices[[#This Row],[Services]]+invoices[[#This Row],[GST]]</f>
        <v>13500</v>
      </c>
      <c r="AE346" s="7">
        <f>invoices[[#This Row],[Total]]-invoices[[#This Row],[rent_amount]]</f>
        <v>0</v>
      </c>
      <c r="AF346">
        <v>128</v>
      </c>
      <c r="AG346">
        <v>961</v>
      </c>
      <c r="AH346">
        <f>invoices[[#This Row],[EB Amount]]-invoices[[#This Row],[electricity_amount]]</f>
        <v>0</v>
      </c>
    </row>
    <row r="347" spans="1:34">
      <c r="A347" t="s">
        <v>832</v>
      </c>
      <c r="B347" t="s">
        <v>22</v>
      </c>
      <c r="C347" t="s">
        <v>180</v>
      </c>
      <c r="D347" t="s">
        <v>24</v>
      </c>
      <c r="E347" t="s">
        <v>181</v>
      </c>
      <c r="F347" t="s">
        <v>182</v>
      </c>
      <c r="G347" t="s">
        <v>833</v>
      </c>
      <c r="H347" s="1">
        <f>DATE(YEAR(invoices[[#This Row],[due_date]]),MONTH(invoices[[#This Row],[due_date]]),1)</f>
        <v>46023</v>
      </c>
      <c r="I347" s="1">
        <v>46029</v>
      </c>
      <c r="J347">
        <v>13500</v>
      </c>
      <c r="K347">
        <v>1550</v>
      </c>
      <c r="L347">
        <v>0</v>
      </c>
      <c r="M347">
        <f>invoices[[#This Row],[rent_amount]]+invoices[[#This Row],[electricity_amount]]+invoices[[#This Row],[other_charges]]</f>
        <v>15050</v>
      </c>
      <c r="N347" t="s">
        <v>28</v>
      </c>
      <c r="O347" t="s">
        <v>834</v>
      </c>
      <c r="P347">
        <v>0</v>
      </c>
      <c r="Q347" t="b">
        <v>0</v>
      </c>
      <c r="R347" t="s">
        <v>76</v>
      </c>
      <c r="S347">
        <v>0</v>
      </c>
      <c r="T347">
        <f>invoices[[#This Row],[total_amount]]</f>
        <v>15050</v>
      </c>
      <c r="U347" t="s">
        <v>185</v>
      </c>
      <c r="V347" t="str">
        <f>INDEX([1]!Table1[tenantname],MATCH(invoices[[#This Row],[allotment_id]],[1]!Table1[TenantAllotmentID],0))</f>
        <v>Akshayaa  (B24-B3)</v>
      </c>
      <c r="W347" t="s">
        <v>14026</v>
      </c>
      <c r="X347" t="s">
        <v>14027</v>
      </c>
      <c r="Y347" s="4">
        <v>46023</v>
      </c>
      <c r="Z347" t="s">
        <v>15807</v>
      </c>
      <c r="AA347">
        <v>13500</v>
      </c>
      <c r="AB347">
        <v>0</v>
      </c>
      <c r="AC347">
        <v>0</v>
      </c>
      <c r="AD347" s="7">
        <f>invoices[[#This Row],[Rent]]+invoices[[#This Row],[Services]]+invoices[[#This Row],[GST]]</f>
        <v>13500</v>
      </c>
      <c r="AE347" s="7">
        <f>invoices[[#This Row],[Total]]-invoices[[#This Row],[rent_amount]]</f>
        <v>0</v>
      </c>
      <c r="AF347">
        <v>152</v>
      </c>
      <c r="AG347">
        <v>1550</v>
      </c>
      <c r="AH347">
        <f>invoices[[#This Row],[EB Amount]]-invoices[[#This Row],[electricity_amount]]</f>
        <v>0</v>
      </c>
    </row>
    <row r="348" spans="1:34">
      <c r="A348" t="s">
        <v>896</v>
      </c>
      <c r="B348" t="s">
        <v>22</v>
      </c>
      <c r="C348" t="s">
        <v>897</v>
      </c>
      <c r="D348" t="s">
        <v>24</v>
      </c>
      <c r="E348" t="s">
        <v>354</v>
      </c>
      <c r="F348" t="s">
        <v>540</v>
      </c>
      <c r="G348" t="s">
        <v>898</v>
      </c>
      <c r="H348" s="1">
        <f>DATE(YEAR(invoices[[#This Row],[due_date]]),MONTH(invoices[[#This Row],[due_date]]),1)</f>
        <v>46023</v>
      </c>
      <c r="I348" s="1">
        <v>46029</v>
      </c>
      <c r="J348">
        <v>10290</v>
      </c>
      <c r="K348">
        <v>0</v>
      </c>
      <c r="L348">
        <v>0</v>
      </c>
      <c r="M348">
        <f>invoices[[#This Row],[rent_amount]]+invoices[[#This Row],[electricity_amount]]+invoices[[#This Row],[other_charges]]</f>
        <v>10290</v>
      </c>
      <c r="N348" t="s">
        <v>28</v>
      </c>
      <c r="O348" t="s">
        <v>75</v>
      </c>
      <c r="P348">
        <v>0</v>
      </c>
      <c r="Q348" t="b">
        <v>0</v>
      </c>
      <c r="R348" t="s">
        <v>76</v>
      </c>
      <c r="S348">
        <v>0</v>
      </c>
      <c r="T348">
        <f>invoices[[#This Row],[total_amount]]</f>
        <v>10290</v>
      </c>
      <c r="U348" t="s">
        <v>899</v>
      </c>
      <c r="V348" t="str">
        <f>INDEX([1]!Table1[tenantname],MATCH(invoices[[#This Row],[allotment_id]],[1]!Table1[TenantAllotmentID],0))</f>
        <v>Manish  Joshi (B34-C1)</v>
      </c>
      <c r="W348" t="s">
        <v>14273</v>
      </c>
      <c r="X348" t="s">
        <v>14274</v>
      </c>
      <c r="Y348" s="4">
        <v>46023</v>
      </c>
      <c r="Z348" t="s">
        <v>15807</v>
      </c>
      <c r="AA348">
        <v>10290</v>
      </c>
      <c r="AB348">
        <v>0</v>
      </c>
      <c r="AC348">
        <v>0</v>
      </c>
      <c r="AD348" s="7">
        <f>invoices[[#This Row],[Rent]]+invoices[[#This Row],[Services]]+invoices[[#This Row],[GST]]</f>
        <v>10290</v>
      </c>
      <c r="AE348" s="7">
        <f>invoices[[#This Row],[Total]]-invoices[[#This Row],[rent_amount]]</f>
        <v>0</v>
      </c>
      <c r="AF348">
        <v>167</v>
      </c>
      <c r="AG348">
        <v>0</v>
      </c>
      <c r="AH348">
        <f>invoices[[#This Row],[EB Amount]]-invoices[[#This Row],[electricity_amount]]</f>
        <v>0</v>
      </c>
    </row>
    <row r="349" spans="1:34">
      <c r="A349" t="s">
        <v>1042</v>
      </c>
      <c r="B349" t="s">
        <v>22</v>
      </c>
      <c r="C349" t="s">
        <v>1043</v>
      </c>
      <c r="D349" t="s">
        <v>24</v>
      </c>
      <c r="E349" t="s">
        <v>218</v>
      </c>
      <c r="F349" t="s">
        <v>1044</v>
      </c>
      <c r="G349" t="s">
        <v>1045</v>
      </c>
      <c r="H349" s="1">
        <f>DATE(YEAR(invoices[[#This Row],[due_date]]),MONTH(invoices[[#This Row],[due_date]]),1)</f>
        <v>46023</v>
      </c>
      <c r="I349" s="1">
        <v>46029</v>
      </c>
      <c r="J349">
        <v>14500</v>
      </c>
      <c r="K349">
        <v>682</v>
      </c>
      <c r="L349">
        <v>0</v>
      </c>
      <c r="M349">
        <f>invoices[[#This Row],[rent_amount]]+invoices[[#This Row],[electricity_amount]]+invoices[[#This Row],[other_charges]]</f>
        <v>15182</v>
      </c>
      <c r="N349" t="s">
        <v>28</v>
      </c>
      <c r="O349" t="s">
        <v>729</v>
      </c>
      <c r="P349">
        <v>0</v>
      </c>
      <c r="Q349" t="b">
        <v>0</v>
      </c>
      <c r="R349" t="s">
        <v>76</v>
      </c>
      <c r="S349">
        <v>0</v>
      </c>
      <c r="T349">
        <f>invoices[[#This Row],[total_amount]]</f>
        <v>15182</v>
      </c>
      <c r="U349" t="s">
        <v>1046</v>
      </c>
      <c r="V349" t="str">
        <f>INDEX([1]!Table1[tenantname],MATCH(invoices[[#This Row],[allotment_id]],[1]!Table1[TenantAllotmentID],0))</f>
        <v>Thanisha Choudhary (A12-C2)</v>
      </c>
      <c r="W349" t="s">
        <v>14327</v>
      </c>
      <c r="X349" t="s">
        <v>14328</v>
      </c>
      <c r="Y349" s="4">
        <v>46023</v>
      </c>
      <c r="Z349" t="s">
        <v>15807</v>
      </c>
      <c r="AA349">
        <v>14500</v>
      </c>
      <c r="AB349">
        <v>0</v>
      </c>
      <c r="AC349">
        <v>0</v>
      </c>
      <c r="AD349" s="7">
        <f>invoices[[#This Row],[Rent]]+invoices[[#This Row],[Services]]+invoices[[#This Row],[GST]]</f>
        <v>14500</v>
      </c>
      <c r="AE349" s="7">
        <f>invoices[[#This Row],[Total]]-invoices[[#This Row],[rent_amount]]</f>
        <v>0</v>
      </c>
      <c r="AF349">
        <v>205</v>
      </c>
      <c r="AG349">
        <v>682</v>
      </c>
      <c r="AH349">
        <f>invoices[[#This Row],[EB Amount]]-invoices[[#This Row],[electricity_amount]]</f>
        <v>0</v>
      </c>
    </row>
    <row r="350" spans="1:34">
      <c r="A350" t="s">
        <v>1160</v>
      </c>
      <c r="B350" t="s">
        <v>22</v>
      </c>
      <c r="C350" t="s">
        <v>1161</v>
      </c>
      <c r="D350" t="s">
        <v>24</v>
      </c>
      <c r="E350" t="s">
        <v>140</v>
      </c>
      <c r="F350" t="s">
        <v>675</v>
      </c>
      <c r="G350" t="s">
        <v>1162</v>
      </c>
      <c r="H350" s="1">
        <f>DATE(YEAR(invoices[[#This Row],[due_date]]),MONTH(invoices[[#This Row],[due_date]]),1)</f>
        <v>46023</v>
      </c>
      <c r="I350" s="1">
        <v>46029</v>
      </c>
      <c r="J350">
        <v>14500</v>
      </c>
      <c r="K350">
        <v>1023</v>
      </c>
      <c r="L350">
        <v>0</v>
      </c>
      <c r="M350">
        <f>invoices[[#This Row],[rent_amount]]+invoices[[#This Row],[electricity_amount]]+invoices[[#This Row],[other_charges]]</f>
        <v>15523</v>
      </c>
      <c r="N350" t="s">
        <v>28</v>
      </c>
      <c r="O350" t="s">
        <v>338</v>
      </c>
      <c r="P350">
        <v>0</v>
      </c>
      <c r="Q350" t="b">
        <v>0</v>
      </c>
      <c r="R350" t="s">
        <v>76</v>
      </c>
      <c r="S350">
        <v>0</v>
      </c>
      <c r="T350">
        <f>invoices[[#This Row],[total_amount]]</f>
        <v>15523</v>
      </c>
      <c r="U350" t="s">
        <v>1163</v>
      </c>
      <c r="V350" t="str">
        <f>INDEX([1]!Table1[tenantname],MATCH(invoices[[#This Row],[allotment_id]],[1]!Table1[TenantAllotmentID],0))</f>
        <v>Harish G (A41-C1)</v>
      </c>
      <c r="W350" t="s">
        <v>14365</v>
      </c>
      <c r="X350" t="s">
        <v>14366</v>
      </c>
      <c r="Y350" s="4">
        <v>46023</v>
      </c>
      <c r="Z350" t="s">
        <v>15807</v>
      </c>
      <c r="AA350">
        <v>14500</v>
      </c>
      <c r="AB350">
        <v>0</v>
      </c>
      <c r="AC350">
        <v>0</v>
      </c>
      <c r="AD350" s="7">
        <f>invoices[[#This Row],[Rent]]+invoices[[#This Row],[Services]]+invoices[[#This Row],[GST]]</f>
        <v>14500</v>
      </c>
      <c r="AE350" s="7">
        <f>invoices[[#This Row],[Total]]-invoices[[#This Row],[rent_amount]]</f>
        <v>0</v>
      </c>
      <c r="AF350">
        <v>236</v>
      </c>
      <c r="AG350">
        <v>1023</v>
      </c>
      <c r="AH350">
        <f>invoices[[#This Row],[EB Amount]]-invoices[[#This Row],[electricity_amount]]</f>
        <v>0</v>
      </c>
    </row>
    <row r="351" spans="1:34">
      <c r="A351" t="s">
        <v>1301</v>
      </c>
      <c r="B351" t="s">
        <v>22</v>
      </c>
      <c r="C351" t="s">
        <v>626</v>
      </c>
      <c r="D351" t="s">
        <v>24</v>
      </c>
      <c r="E351" t="s">
        <v>42</v>
      </c>
      <c r="F351" t="s">
        <v>627</v>
      </c>
      <c r="G351" t="s">
        <v>1302</v>
      </c>
      <c r="H351" s="1">
        <f>DATE(YEAR(invoices[[#This Row],[due_date]]),MONTH(invoices[[#This Row],[due_date]]),1)</f>
        <v>46023</v>
      </c>
      <c r="I351" s="1">
        <v>46029</v>
      </c>
      <c r="J351">
        <v>13500</v>
      </c>
      <c r="K351">
        <v>1240</v>
      </c>
      <c r="L351">
        <v>0</v>
      </c>
      <c r="M351">
        <f>invoices[[#This Row],[rent_amount]]+invoices[[#This Row],[electricity_amount]]+invoices[[#This Row],[other_charges]]</f>
        <v>14740</v>
      </c>
      <c r="N351" t="s">
        <v>28</v>
      </c>
      <c r="O351" t="s">
        <v>75</v>
      </c>
      <c r="P351">
        <v>0</v>
      </c>
      <c r="Q351" t="b">
        <v>0</v>
      </c>
      <c r="R351" t="s">
        <v>76</v>
      </c>
      <c r="S351">
        <v>0</v>
      </c>
      <c r="T351">
        <f>invoices[[#This Row],[total_amount]]</f>
        <v>14740</v>
      </c>
      <c r="U351" t="s">
        <v>630</v>
      </c>
      <c r="V351" t="str">
        <f>INDEX([1]!Table1[tenantname],MATCH(invoices[[#This Row],[allotment_id]],[1]!Table1[TenantAllotmentID],0))</f>
        <v>Rishita Tulsyan (C24-B3)</v>
      </c>
      <c r="W351" t="s">
        <v>14177</v>
      </c>
      <c r="X351" t="s">
        <v>14178</v>
      </c>
      <c r="Y351" s="4">
        <v>46023</v>
      </c>
      <c r="Z351" t="s">
        <v>15807</v>
      </c>
      <c r="AA351">
        <v>13500</v>
      </c>
      <c r="AB351">
        <v>0</v>
      </c>
      <c r="AC351">
        <v>0</v>
      </c>
      <c r="AD351" s="7">
        <f>invoices[[#This Row],[Rent]]+invoices[[#This Row],[Services]]+invoices[[#This Row],[GST]]</f>
        <v>13500</v>
      </c>
      <c r="AE351" s="7">
        <f>invoices[[#This Row],[Total]]-invoices[[#This Row],[rent_amount]]</f>
        <v>0</v>
      </c>
      <c r="AF351">
        <v>276</v>
      </c>
      <c r="AG351">
        <v>1240</v>
      </c>
      <c r="AH351">
        <f>invoices[[#This Row],[EB Amount]]-invoices[[#This Row],[electricity_amount]]</f>
        <v>0</v>
      </c>
    </row>
    <row r="352" spans="1:34">
      <c r="A352" t="s">
        <v>1519</v>
      </c>
      <c r="B352" t="s">
        <v>22</v>
      </c>
      <c r="C352" t="s">
        <v>965</v>
      </c>
      <c r="D352" t="s">
        <v>24</v>
      </c>
      <c r="E352" t="s">
        <v>234</v>
      </c>
      <c r="F352" t="s">
        <v>286</v>
      </c>
      <c r="G352" t="s">
        <v>1520</v>
      </c>
      <c r="H352" s="1">
        <f>DATE(YEAR(invoices[[#This Row],[due_date]]),MONTH(invoices[[#This Row],[due_date]]),1)</f>
        <v>46023</v>
      </c>
      <c r="I352" s="1">
        <v>46029</v>
      </c>
      <c r="J352">
        <v>15500</v>
      </c>
      <c r="K352">
        <v>620</v>
      </c>
      <c r="L352">
        <v>0</v>
      </c>
      <c r="M352">
        <f>invoices[[#This Row],[rent_amount]]+invoices[[#This Row],[electricity_amount]]+invoices[[#This Row],[other_charges]]</f>
        <v>16120</v>
      </c>
      <c r="N352" t="s">
        <v>28</v>
      </c>
      <c r="O352" t="s">
        <v>75</v>
      </c>
      <c r="P352">
        <v>0</v>
      </c>
      <c r="Q352" t="b">
        <v>0</v>
      </c>
      <c r="R352" t="s">
        <v>76</v>
      </c>
      <c r="S352">
        <v>0</v>
      </c>
      <c r="T352">
        <f>invoices[[#This Row],[total_amount]]</f>
        <v>16120</v>
      </c>
      <c r="U352" t="s">
        <v>967</v>
      </c>
      <c r="V352" t="str">
        <f>INDEX([1]!Table1[tenantname],MATCH(invoices[[#This Row],[allotment_id]],[1]!Table1[TenantAllotmentID],0))</f>
        <v>Ruth Sylvia (D12-B1)</v>
      </c>
      <c r="W352" t="s">
        <v>14296</v>
      </c>
      <c r="X352" t="s">
        <v>14297</v>
      </c>
      <c r="Y352" s="4">
        <v>46023</v>
      </c>
      <c r="Z352" t="s">
        <v>15807</v>
      </c>
      <c r="AA352">
        <v>15500</v>
      </c>
      <c r="AB352">
        <v>0</v>
      </c>
      <c r="AC352">
        <v>0</v>
      </c>
      <c r="AD352" s="7">
        <f>invoices[[#This Row],[Rent]]+invoices[[#This Row],[Services]]+invoices[[#This Row],[GST]]</f>
        <v>15500</v>
      </c>
      <c r="AE352" s="7">
        <f>invoices[[#This Row],[Total]]-invoices[[#This Row],[rent_amount]]</f>
        <v>0</v>
      </c>
      <c r="AF352">
        <v>338</v>
      </c>
      <c r="AG352">
        <v>620</v>
      </c>
      <c r="AH352">
        <f>invoices[[#This Row],[EB Amount]]-invoices[[#This Row],[electricity_amount]]</f>
        <v>0</v>
      </c>
    </row>
    <row r="353" spans="1:34">
      <c r="A353" t="s">
        <v>1533</v>
      </c>
      <c r="B353" t="s">
        <v>22</v>
      </c>
      <c r="C353" t="s">
        <v>1375</v>
      </c>
      <c r="D353" t="s">
        <v>24</v>
      </c>
      <c r="E353" t="s">
        <v>226</v>
      </c>
      <c r="F353" t="s">
        <v>227</v>
      </c>
      <c r="G353" t="s">
        <v>1534</v>
      </c>
      <c r="H353" s="1">
        <f>DATE(YEAR(invoices[[#This Row],[due_date]]),MONTH(invoices[[#This Row],[due_date]]),1)</f>
        <v>46023</v>
      </c>
      <c r="I353" s="1">
        <v>46029</v>
      </c>
      <c r="J353">
        <v>15500</v>
      </c>
      <c r="K353">
        <v>1271</v>
      </c>
      <c r="L353">
        <v>0</v>
      </c>
      <c r="M353">
        <f>invoices[[#This Row],[rent_amount]]+invoices[[#This Row],[electricity_amount]]+invoices[[#This Row],[other_charges]]</f>
        <v>16771</v>
      </c>
      <c r="N353" t="s">
        <v>28</v>
      </c>
      <c r="O353" t="s">
        <v>75</v>
      </c>
      <c r="P353">
        <v>0</v>
      </c>
      <c r="Q353" t="b">
        <v>0</v>
      </c>
      <c r="R353" t="s">
        <v>76</v>
      </c>
      <c r="S353">
        <v>0</v>
      </c>
      <c r="T353">
        <f>invoices[[#This Row],[total_amount]]</f>
        <v>16771</v>
      </c>
      <c r="U353" t="s">
        <v>1377</v>
      </c>
      <c r="V353" t="str">
        <f>INDEX([1]!Table1[tenantname],MATCH(invoices[[#This Row],[allotment_id]],[1]!Table1[TenantAllotmentID],0))</f>
        <v>Priyadarshini C (B12-B2)</v>
      </c>
      <c r="W353" t="s">
        <v>14448</v>
      </c>
      <c r="X353" t="s">
        <v>14449</v>
      </c>
      <c r="Y353" s="4">
        <v>46023</v>
      </c>
      <c r="Z353" t="s">
        <v>15807</v>
      </c>
      <c r="AA353">
        <v>15500</v>
      </c>
      <c r="AB353">
        <v>0</v>
      </c>
      <c r="AC353">
        <v>0</v>
      </c>
      <c r="AD353" s="7">
        <f>invoices[[#This Row],[Rent]]+invoices[[#This Row],[Services]]+invoices[[#This Row],[GST]]</f>
        <v>15500</v>
      </c>
      <c r="AE353" s="7">
        <f>invoices[[#This Row],[Total]]-invoices[[#This Row],[rent_amount]]</f>
        <v>0</v>
      </c>
      <c r="AF353">
        <v>343</v>
      </c>
      <c r="AG353">
        <v>1271</v>
      </c>
      <c r="AH353">
        <f>invoices[[#This Row],[EB Amount]]-invoices[[#This Row],[electricity_amount]]</f>
        <v>0</v>
      </c>
    </row>
    <row r="354" spans="1:34">
      <c r="A354" t="s">
        <v>1590</v>
      </c>
      <c r="B354" t="s">
        <v>22</v>
      </c>
      <c r="C354" t="s">
        <v>1591</v>
      </c>
      <c r="D354" t="s">
        <v>24</v>
      </c>
      <c r="E354" t="s">
        <v>80</v>
      </c>
      <c r="F354" t="s">
        <v>1592</v>
      </c>
      <c r="G354" t="s">
        <v>1593</v>
      </c>
      <c r="H354" s="1">
        <f>DATE(YEAR(invoices[[#This Row],[due_date]]),MONTH(invoices[[#This Row],[due_date]]),1)</f>
        <v>46023</v>
      </c>
      <c r="I354" s="1">
        <v>46029</v>
      </c>
      <c r="J354">
        <v>13500</v>
      </c>
      <c r="K354">
        <v>806</v>
      </c>
      <c r="L354">
        <v>0</v>
      </c>
      <c r="M354">
        <f>invoices[[#This Row],[rent_amount]]+invoices[[#This Row],[electricity_amount]]+invoices[[#This Row],[other_charges]]</f>
        <v>14306</v>
      </c>
      <c r="N354" t="s">
        <v>28</v>
      </c>
      <c r="O354" t="s">
        <v>729</v>
      </c>
      <c r="P354">
        <v>0</v>
      </c>
      <c r="Q354" t="b">
        <v>0</v>
      </c>
      <c r="R354" t="s">
        <v>76</v>
      </c>
      <c r="S354">
        <v>0</v>
      </c>
      <c r="T354">
        <f>invoices[[#This Row],[total_amount]]</f>
        <v>14306</v>
      </c>
      <c r="U354" t="s">
        <v>1594</v>
      </c>
      <c r="V354" t="str">
        <f>INDEX([1]!Table1[tenantname],MATCH(invoices[[#This Row],[allotment_id]],[1]!Table1[TenantAllotmentID],0))</f>
        <v>Sharon Swetha (D21-C1)</v>
      </c>
      <c r="W354" t="s">
        <v>14530</v>
      </c>
      <c r="X354" t="s">
        <v>14531</v>
      </c>
      <c r="Y354" s="4">
        <v>46023</v>
      </c>
      <c r="Z354" t="s">
        <v>15807</v>
      </c>
      <c r="AA354">
        <v>13500</v>
      </c>
      <c r="AB354">
        <v>0</v>
      </c>
      <c r="AC354">
        <v>0</v>
      </c>
      <c r="AD354" s="7">
        <f>invoices[[#This Row],[Rent]]+invoices[[#This Row],[Services]]+invoices[[#This Row],[GST]]</f>
        <v>13500</v>
      </c>
      <c r="AE354" s="7">
        <f>invoices[[#This Row],[Total]]-invoices[[#This Row],[rent_amount]]</f>
        <v>0</v>
      </c>
      <c r="AF354">
        <v>360</v>
      </c>
      <c r="AG354">
        <v>806</v>
      </c>
      <c r="AH354">
        <f>invoices[[#This Row],[EB Amount]]-invoices[[#This Row],[electricity_amount]]</f>
        <v>0</v>
      </c>
    </row>
    <row r="355" spans="1:34">
      <c r="A355" t="s">
        <v>1633</v>
      </c>
      <c r="B355" t="s">
        <v>22</v>
      </c>
      <c r="C355" t="s">
        <v>1634</v>
      </c>
      <c r="D355" t="s">
        <v>24</v>
      </c>
      <c r="E355" t="s">
        <v>155</v>
      </c>
      <c r="F355" t="s">
        <v>865</v>
      </c>
      <c r="G355" t="s">
        <v>1635</v>
      </c>
      <c r="H355" s="1">
        <f>DATE(YEAR(invoices[[#This Row],[due_date]]),MONTH(invoices[[#This Row],[due_date]]),1)</f>
        <v>46023</v>
      </c>
      <c r="I355" s="1">
        <v>46029</v>
      </c>
      <c r="J355">
        <v>15500</v>
      </c>
      <c r="K355">
        <v>1581</v>
      </c>
      <c r="L355">
        <v>0</v>
      </c>
      <c r="M355">
        <f>invoices[[#This Row],[rent_amount]]+invoices[[#This Row],[electricity_amount]]+invoices[[#This Row],[other_charges]]</f>
        <v>17081</v>
      </c>
      <c r="N355" t="s">
        <v>28</v>
      </c>
      <c r="O355" t="s">
        <v>729</v>
      </c>
      <c r="P355">
        <v>0</v>
      </c>
      <c r="Q355" t="b">
        <v>0</v>
      </c>
      <c r="R355" t="s">
        <v>76</v>
      </c>
      <c r="S355">
        <v>0</v>
      </c>
      <c r="T355">
        <f>invoices[[#This Row],[total_amount]]</f>
        <v>17081</v>
      </c>
      <c r="U355" s="2" t="s">
        <v>1636</v>
      </c>
      <c r="V355" t="str">
        <f>INDEX([1]!Table1[tenantname],MATCH(invoices[[#This Row],[allotment_id]],[1]!Table1[TenantAllotmentID],0))</f>
        <v>Venkat Karthik (C44-B2)</v>
      </c>
      <c r="W355" t="s">
        <v>14545</v>
      </c>
      <c r="X355" t="s">
        <v>14546</v>
      </c>
      <c r="Y355" s="4">
        <v>46023</v>
      </c>
      <c r="Z355" t="s">
        <v>15807</v>
      </c>
      <c r="AA355">
        <v>15500</v>
      </c>
      <c r="AB355">
        <v>0</v>
      </c>
      <c r="AC355">
        <v>0</v>
      </c>
      <c r="AD355" s="7">
        <f>invoices[[#This Row],[Rent]]+invoices[[#This Row],[Services]]+invoices[[#This Row],[GST]]</f>
        <v>15500</v>
      </c>
      <c r="AE355" s="7">
        <f>invoices[[#This Row],[Total]]-invoices[[#This Row],[rent_amount]]</f>
        <v>0</v>
      </c>
      <c r="AF355">
        <v>372</v>
      </c>
      <c r="AG355">
        <v>1581</v>
      </c>
      <c r="AH355">
        <f>invoices[[#This Row],[EB Amount]]-invoices[[#This Row],[electricity_amount]]</f>
        <v>0</v>
      </c>
    </row>
    <row r="356" spans="1:34">
      <c r="A356" t="s">
        <v>1698</v>
      </c>
      <c r="B356" t="s">
        <v>22</v>
      </c>
      <c r="C356" t="s">
        <v>988</v>
      </c>
      <c r="D356" t="s">
        <v>24</v>
      </c>
      <c r="E356" t="s">
        <v>80</v>
      </c>
      <c r="F356" t="s">
        <v>989</v>
      </c>
      <c r="G356" t="s">
        <v>1699</v>
      </c>
      <c r="H356" s="1">
        <f>DATE(YEAR(invoices[[#This Row],[due_date]]),MONTH(invoices[[#This Row],[due_date]]),1)</f>
        <v>46023</v>
      </c>
      <c r="I356" s="1">
        <v>46029</v>
      </c>
      <c r="J356">
        <v>13500</v>
      </c>
      <c r="K356">
        <v>806</v>
      </c>
      <c r="L356">
        <v>0</v>
      </c>
      <c r="M356">
        <f>invoices[[#This Row],[rent_amount]]+invoices[[#This Row],[electricity_amount]]+invoices[[#This Row],[other_charges]]</f>
        <v>14306</v>
      </c>
      <c r="N356" t="s">
        <v>28</v>
      </c>
      <c r="O356" t="s">
        <v>729</v>
      </c>
      <c r="P356">
        <v>0</v>
      </c>
      <c r="Q356" t="b">
        <v>0</v>
      </c>
      <c r="R356" t="s">
        <v>76</v>
      </c>
      <c r="S356">
        <v>0</v>
      </c>
      <c r="T356">
        <f>invoices[[#This Row],[total_amount]]</f>
        <v>14306</v>
      </c>
      <c r="U356" t="s">
        <v>991</v>
      </c>
      <c r="V356" t="str">
        <f>INDEX([1]!Table1[tenantname],MATCH(invoices[[#This Row],[allotment_id]],[1]!Table1[TenantAllotmentID],0))</f>
        <v>Varsha Darshini SM (D21-C2)</v>
      </c>
      <c r="W356" t="s">
        <v>14306</v>
      </c>
      <c r="X356" t="s">
        <v>14307</v>
      </c>
      <c r="Y356" s="4">
        <v>46023</v>
      </c>
      <c r="Z356" t="s">
        <v>15807</v>
      </c>
      <c r="AA356">
        <v>13500</v>
      </c>
      <c r="AB356">
        <v>0</v>
      </c>
      <c r="AC356">
        <v>0</v>
      </c>
      <c r="AD356" s="7">
        <f>invoices[[#This Row],[Rent]]+invoices[[#This Row],[Services]]+invoices[[#This Row],[GST]]</f>
        <v>13500</v>
      </c>
      <c r="AE356" s="7">
        <f>invoices[[#This Row],[Total]]-invoices[[#This Row],[rent_amount]]</f>
        <v>0</v>
      </c>
      <c r="AF356">
        <v>391</v>
      </c>
      <c r="AG356">
        <v>806</v>
      </c>
      <c r="AH356">
        <f>invoices[[#This Row],[EB Amount]]-invoices[[#This Row],[electricity_amount]]</f>
        <v>0</v>
      </c>
    </row>
    <row r="357" spans="1:34">
      <c r="A357" t="s">
        <v>1806</v>
      </c>
      <c r="B357" t="s">
        <v>22</v>
      </c>
      <c r="C357" t="s">
        <v>132</v>
      </c>
      <c r="D357" t="s">
        <v>24</v>
      </c>
      <c r="E357" t="s">
        <v>50</v>
      </c>
      <c r="F357" t="s">
        <v>133</v>
      </c>
      <c r="G357" t="s">
        <v>1807</v>
      </c>
      <c r="H357" s="1">
        <f>DATE(YEAR(invoices[[#This Row],[due_date]]),MONTH(invoices[[#This Row],[due_date]]),1)</f>
        <v>46023</v>
      </c>
      <c r="I357" s="1">
        <v>46029</v>
      </c>
      <c r="J357">
        <v>14500</v>
      </c>
      <c r="K357">
        <v>1364</v>
      </c>
      <c r="L357">
        <v>0</v>
      </c>
      <c r="M357">
        <f>invoices[[#This Row],[rent_amount]]+invoices[[#This Row],[electricity_amount]]+invoices[[#This Row],[other_charges]]</f>
        <v>15864</v>
      </c>
      <c r="N357" t="s">
        <v>28</v>
      </c>
      <c r="O357" t="s">
        <v>729</v>
      </c>
      <c r="P357">
        <v>0</v>
      </c>
      <c r="Q357" t="b">
        <v>0</v>
      </c>
      <c r="R357" t="s">
        <v>76</v>
      </c>
      <c r="S357">
        <v>0</v>
      </c>
      <c r="T357">
        <f>invoices[[#This Row],[total_amount]]</f>
        <v>15864</v>
      </c>
      <c r="U357" t="s">
        <v>137</v>
      </c>
      <c r="V357" t="str">
        <f>INDEX([1]!Table1[tenantname],MATCH(invoices[[#This Row],[allotment_id]],[1]!Table1[TenantAllotmentID],0))</f>
        <v>Uma Saikumar Torikonda (B32-C1)</v>
      </c>
      <c r="W357" t="s">
        <v>14012</v>
      </c>
      <c r="X357" t="s">
        <v>14013</v>
      </c>
      <c r="Y357" s="4">
        <v>46023</v>
      </c>
      <c r="Z357" t="s">
        <v>15807</v>
      </c>
      <c r="AA357">
        <v>14500</v>
      </c>
      <c r="AB357">
        <v>0</v>
      </c>
      <c r="AC357">
        <v>0</v>
      </c>
      <c r="AD357" s="7">
        <f>invoices[[#This Row],[Rent]]+invoices[[#This Row],[Services]]+invoices[[#This Row],[GST]]</f>
        <v>14500</v>
      </c>
      <c r="AE357" s="7">
        <f>invoices[[#This Row],[Total]]-invoices[[#This Row],[rent_amount]]</f>
        <v>0</v>
      </c>
      <c r="AF357">
        <v>427</v>
      </c>
      <c r="AG357">
        <v>1364</v>
      </c>
      <c r="AH357">
        <f>invoices[[#This Row],[EB Amount]]-invoices[[#This Row],[electricity_amount]]</f>
        <v>0</v>
      </c>
    </row>
    <row r="358" spans="1:34">
      <c r="A358" t="s">
        <v>1922</v>
      </c>
      <c r="B358" t="s">
        <v>22</v>
      </c>
      <c r="C358" s="2" t="s">
        <v>1923</v>
      </c>
      <c r="D358" t="s">
        <v>24</v>
      </c>
      <c r="E358" t="s">
        <v>592</v>
      </c>
      <c r="F358" t="s">
        <v>992</v>
      </c>
      <c r="G358" t="s">
        <v>1924</v>
      </c>
      <c r="H358" s="1">
        <f>DATE(YEAR(invoices[[#This Row],[due_date]]),MONTH(invoices[[#This Row],[due_date]]),1)</f>
        <v>46023</v>
      </c>
      <c r="I358" s="1">
        <v>46029</v>
      </c>
      <c r="J358">
        <v>15500</v>
      </c>
      <c r="K358">
        <v>1426</v>
      </c>
      <c r="L358">
        <v>0</v>
      </c>
      <c r="M358">
        <f>invoices[[#This Row],[rent_amount]]+invoices[[#This Row],[electricity_amount]]+invoices[[#This Row],[other_charges]]</f>
        <v>16926</v>
      </c>
      <c r="N358" t="s">
        <v>28</v>
      </c>
      <c r="O358" t="s">
        <v>338</v>
      </c>
      <c r="P358">
        <v>0</v>
      </c>
      <c r="Q358" t="b">
        <v>0</v>
      </c>
      <c r="R358" t="s">
        <v>76</v>
      </c>
      <c r="S358">
        <v>0</v>
      </c>
      <c r="T358">
        <f>invoices[[#This Row],[total_amount]]</f>
        <v>16926</v>
      </c>
      <c r="U358" t="s">
        <v>1925</v>
      </c>
      <c r="V358" t="str">
        <f>INDEX([1]!Table1[tenantname],MATCH(invoices[[#This Row],[allotment_id]],[1]!Table1[TenantAllotmentID],0))</f>
        <v>Dena Dinesh (A44-B2)</v>
      </c>
      <c r="W358" t="s">
        <v>14645</v>
      </c>
      <c r="X358" t="s">
        <v>14646</v>
      </c>
      <c r="Y358" s="4">
        <v>46023</v>
      </c>
      <c r="Z358" t="s">
        <v>15807</v>
      </c>
      <c r="AA358">
        <v>15500</v>
      </c>
      <c r="AB358">
        <v>0</v>
      </c>
      <c r="AC358">
        <v>0</v>
      </c>
      <c r="AD358" s="7">
        <f>invoices[[#This Row],[Rent]]+invoices[[#This Row],[Services]]+invoices[[#This Row],[GST]]</f>
        <v>15500</v>
      </c>
      <c r="AE358" s="7">
        <f>invoices[[#This Row],[Total]]-invoices[[#This Row],[rent_amount]]</f>
        <v>0</v>
      </c>
      <c r="AF358">
        <v>464</v>
      </c>
      <c r="AG358">
        <v>1426</v>
      </c>
      <c r="AH358">
        <f>invoices[[#This Row],[EB Amount]]-invoices[[#This Row],[electricity_amount]]</f>
        <v>0</v>
      </c>
    </row>
    <row r="359" spans="1:34">
      <c r="A359" t="s">
        <v>2109</v>
      </c>
      <c r="B359" t="s">
        <v>22</v>
      </c>
      <c r="C359" t="s">
        <v>1274</v>
      </c>
      <c r="D359" t="s">
        <v>24</v>
      </c>
      <c r="E359" t="s">
        <v>195</v>
      </c>
      <c r="F359" t="s">
        <v>1753</v>
      </c>
      <c r="G359" t="s">
        <v>2110</v>
      </c>
      <c r="H359" s="1">
        <f>DATE(YEAR(invoices[[#This Row],[due_date]]),MONTH(invoices[[#This Row],[due_date]]),1)</f>
        <v>46023</v>
      </c>
      <c r="I359" s="1">
        <v>46029</v>
      </c>
      <c r="J359">
        <v>18200</v>
      </c>
      <c r="K359">
        <v>775</v>
      </c>
      <c r="L359">
        <v>0</v>
      </c>
      <c r="M359">
        <f>invoices[[#This Row],[rent_amount]]+invoices[[#This Row],[electricity_amount]]+invoices[[#This Row],[other_charges]]</f>
        <v>18975</v>
      </c>
      <c r="N359" t="s">
        <v>28</v>
      </c>
      <c r="O359" t="s">
        <v>338</v>
      </c>
      <c r="P359">
        <v>0</v>
      </c>
      <c r="Q359" t="b">
        <v>0</v>
      </c>
      <c r="R359" t="s">
        <v>76</v>
      </c>
      <c r="S359">
        <v>0</v>
      </c>
      <c r="T359">
        <f>invoices[[#This Row],[total_amount]]</f>
        <v>18975</v>
      </c>
      <c r="U359" t="s">
        <v>1755</v>
      </c>
      <c r="V359" t="str">
        <f>INDEX([1]!Table1[tenantname],MATCH(invoices[[#This Row],[allotment_id]],[1]!Table1[TenantAllotmentID],0))</f>
        <v>Sreyashi Chowdhury (D41-A1)</v>
      </c>
      <c r="W359" t="s">
        <v>14409</v>
      </c>
      <c r="X359" t="s">
        <v>14584</v>
      </c>
      <c r="Y359" s="4">
        <v>46023</v>
      </c>
      <c r="Z359" t="s">
        <v>15807</v>
      </c>
      <c r="AA359">
        <v>18200</v>
      </c>
      <c r="AB359">
        <v>0</v>
      </c>
      <c r="AC359">
        <v>0</v>
      </c>
      <c r="AD359" s="7">
        <f>invoices[[#This Row],[Rent]]+invoices[[#This Row],[Services]]+invoices[[#This Row],[GST]]</f>
        <v>18200</v>
      </c>
      <c r="AE359" s="7">
        <f>invoices[[#This Row],[Total]]-invoices[[#This Row],[rent_amount]]</f>
        <v>0</v>
      </c>
      <c r="AF359">
        <v>529</v>
      </c>
      <c r="AG359">
        <v>775</v>
      </c>
      <c r="AH359">
        <f>invoices[[#This Row],[EB Amount]]-invoices[[#This Row],[electricity_amount]]</f>
        <v>0</v>
      </c>
    </row>
    <row r="360" spans="1:34">
      <c r="A360" t="s">
        <v>2196</v>
      </c>
      <c r="B360" t="s">
        <v>22</v>
      </c>
      <c r="C360" t="s">
        <v>2197</v>
      </c>
      <c r="D360" t="s">
        <v>24</v>
      </c>
      <c r="E360" t="s">
        <v>72</v>
      </c>
      <c r="F360" t="s">
        <v>559</v>
      </c>
      <c r="G360" t="s">
        <v>2198</v>
      </c>
      <c r="H360" s="1">
        <f>DATE(YEAR(invoices[[#This Row],[due_date]]),MONTH(invoices[[#This Row],[due_date]]),1)</f>
        <v>46023</v>
      </c>
      <c r="I360" s="1">
        <v>46029</v>
      </c>
      <c r="J360">
        <v>15500</v>
      </c>
      <c r="K360">
        <v>272</v>
      </c>
      <c r="L360">
        <v>0</v>
      </c>
      <c r="M360">
        <f>invoices[[#This Row],[rent_amount]]+invoices[[#This Row],[electricity_amount]]+invoices[[#This Row],[other_charges]]</f>
        <v>15772</v>
      </c>
      <c r="N360" t="s">
        <v>28</v>
      </c>
      <c r="O360" t="s">
        <v>834</v>
      </c>
      <c r="P360">
        <v>0</v>
      </c>
      <c r="Q360" t="b">
        <v>0</v>
      </c>
      <c r="R360" t="s">
        <v>76</v>
      </c>
      <c r="S360">
        <v>0</v>
      </c>
      <c r="T360">
        <f>invoices[[#This Row],[total_amount]]</f>
        <v>15772</v>
      </c>
      <c r="U360" t="s">
        <v>2199</v>
      </c>
      <c r="V360" t="str">
        <f>INDEX([1]!Table1[tenantname],MATCH(invoices[[#This Row],[allotment_id]],[1]!Table1[TenantAllotmentID],0))</f>
        <v>Ardra Maria John (C34-B2)</v>
      </c>
      <c r="W360" t="s">
        <v>14738</v>
      </c>
      <c r="X360" t="s">
        <v>14739</v>
      </c>
      <c r="Y360" s="4">
        <v>46023</v>
      </c>
      <c r="Z360" t="s">
        <v>15807</v>
      </c>
      <c r="AA360">
        <v>15500</v>
      </c>
      <c r="AB360">
        <v>0</v>
      </c>
      <c r="AC360">
        <v>0</v>
      </c>
      <c r="AD360" s="7">
        <f>invoices[[#This Row],[Rent]]+invoices[[#This Row],[Services]]+invoices[[#This Row],[GST]]</f>
        <v>15500</v>
      </c>
      <c r="AE360" s="7">
        <f>invoices[[#This Row],[Total]]-invoices[[#This Row],[rent_amount]]</f>
        <v>0</v>
      </c>
      <c r="AF360">
        <v>560</v>
      </c>
      <c r="AG360">
        <v>272</v>
      </c>
      <c r="AH360">
        <f>invoices[[#This Row],[EB Amount]]-invoices[[#This Row],[electricity_amount]]</f>
        <v>0</v>
      </c>
    </row>
    <row r="361" spans="1:34">
      <c r="A361" t="s">
        <v>2228</v>
      </c>
      <c r="B361" t="s">
        <v>22</v>
      </c>
      <c r="C361" t="s">
        <v>2112</v>
      </c>
      <c r="D361" t="s">
        <v>24</v>
      </c>
      <c r="E361" t="s">
        <v>147</v>
      </c>
      <c r="F361" t="s">
        <v>733</v>
      </c>
      <c r="G361" t="s">
        <v>2229</v>
      </c>
      <c r="H361" s="1">
        <f>DATE(YEAR(invoices[[#This Row],[due_date]]),MONTH(invoices[[#This Row],[due_date]]),1)</f>
        <v>46023</v>
      </c>
      <c r="I361" s="1">
        <v>46029</v>
      </c>
      <c r="J361">
        <v>15500</v>
      </c>
      <c r="K361">
        <v>744</v>
      </c>
      <c r="L361">
        <v>0</v>
      </c>
      <c r="M361">
        <f>invoices[[#This Row],[rent_amount]]+invoices[[#This Row],[electricity_amount]]+invoices[[#This Row],[other_charges]]</f>
        <v>16244</v>
      </c>
      <c r="N361" t="s">
        <v>28</v>
      </c>
      <c r="O361" t="s">
        <v>729</v>
      </c>
      <c r="P361">
        <v>0</v>
      </c>
      <c r="Q361" t="b">
        <v>0</v>
      </c>
      <c r="R361" t="s">
        <v>76</v>
      </c>
      <c r="S361">
        <v>0</v>
      </c>
      <c r="T361">
        <f>invoices[[#This Row],[total_amount]]</f>
        <v>16244</v>
      </c>
      <c r="U361" t="s">
        <v>2114</v>
      </c>
      <c r="V361" t="str">
        <f>INDEX([1]!Table1[tenantname],MATCH(invoices[[#This Row],[allotment_id]],[1]!Table1[TenantAllotmentID],0))</f>
        <v>Sathiyan G (C31-B2)</v>
      </c>
      <c r="W361" t="s">
        <v>14712</v>
      </c>
      <c r="X361" t="s">
        <v>14713</v>
      </c>
      <c r="Y361" s="4">
        <v>46023</v>
      </c>
      <c r="Z361" t="s">
        <v>15807</v>
      </c>
      <c r="AA361">
        <v>15500</v>
      </c>
      <c r="AB361">
        <v>0</v>
      </c>
      <c r="AC361">
        <v>0</v>
      </c>
      <c r="AD361" s="7">
        <f>invoices[[#This Row],[Rent]]+invoices[[#This Row],[Services]]+invoices[[#This Row],[GST]]</f>
        <v>15500</v>
      </c>
      <c r="AE361" s="7">
        <f>invoices[[#This Row],[Total]]-invoices[[#This Row],[rent_amount]]</f>
        <v>0</v>
      </c>
      <c r="AF361">
        <v>570</v>
      </c>
      <c r="AG361">
        <v>744</v>
      </c>
      <c r="AH361">
        <f>invoices[[#This Row],[EB Amount]]-invoices[[#This Row],[electricity_amount]]</f>
        <v>0</v>
      </c>
    </row>
    <row r="362" spans="1:34">
      <c r="A362" t="s">
        <v>2352</v>
      </c>
      <c r="B362" t="s">
        <v>22</v>
      </c>
      <c r="C362" t="s">
        <v>2353</v>
      </c>
      <c r="D362" t="s">
        <v>24</v>
      </c>
      <c r="E362" t="s">
        <v>569</v>
      </c>
      <c r="F362" t="s">
        <v>1493</v>
      </c>
      <c r="G362" t="s">
        <v>2354</v>
      </c>
      <c r="H362" s="1">
        <f>DATE(YEAR(invoices[[#This Row],[due_date]]),MONTH(invoices[[#This Row],[due_date]]),1)</f>
        <v>46023</v>
      </c>
      <c r="I362" s="1">
        <v>46029</v>
      </c>
      <c r="J362">
        <v>13500</v>
      </c>
      <c r="K362">
        <v>899</v>
      </c>
      <c r="L362">
        <v>2250</v>
      </c>
      <c r="M362">
        <f>invoices[[#This Row],[rent_amount]]+invoices[[#This Row],[electricity_amount]]+invoices[[#This Row],[other_charges]]</f>
        <v>16649</v>
      </c>
      <c r="N362" t="s">
        <v>28</v>
      </c>
      <c r="O362" t="s">
        <v>338</v>
      </c>
      <c r="P362">
        <v>0</v>
      </c>
      <c r="Q362" t="b">
        <v>0</v>
      </c>
      <c r="R362" t="s">
        <v>76</v>
      </c>
      <c r="S362">
        <v>0</v>
      </c>
      <c r="T362">
        <f>invoices[[#This Row],[total_amount]]</f>
        <v>16649</v>
      </c>
      <c r="U362" t="s">
        <v>2355</v>
      </c>
      <c r="V362" t="str">
        <f>INDEX([1]!Table1[tenantname],MATCH(invoices[[#This Row],[allotment_id]],[1]!Table1[TenantAllotmentID],0))</f>
        <v>Himja Dave (C12-C1)</v>
      </c>
      <c r="W362" t="s">
        <v>14784</v>
      </c>
      <c r="X362" t="s">
        <v>14785</v>
      </c>
      <c r="Y362" s="4">
        <v>46023</v>
      </c>
      <c r="Z362" t="s">
        <v>15807</v>
      </c>
      <c r="AA362">
        <v>13500</v>
      </c>
      <c r="AB362">
        <v>0</v>
      </c>
      <c r="AC362">
        <v>0</v>
      </c>
      <c r="AD362" s="7">
        <f>invoices[[#This Row],[Rent]]+invoices[[#This Row],[Services]]+invoices[[#This Row],[GST]]</f>
        <v>13500</v>
      </c>
      <c r="AE362" s="7">
        <f>invoices[[#This Row],[Total]]-invoices[[#This Row],[rent_amount]]</f>
        <v>0</v>
      </c>
      <c r="AF362">
        <v>613</v>
      </c>
      <c r="AG362">
        <v>899</v>
      </c>
      <c r="AH362">
        <f>invoices[[#This Row],[EB Amount]]-invoices[[#This Row],[electricity_amount]]</f>
        <v>0</v>
      </c>
    </row>
    <row r="363" spans="1:34">
      <c r="A363" t="s">
        <v>2702</v>
      </c>
      <c r="B363" t="s">
        <v>22</v>
      </c>
      <c r="C363" t="s">
        <v>2703</v>
      </c>
      <c r="D363" t="s">
        <v>24</v>
      </c>
      <c r="E363" t="s">
        <v>349</v>
      </c>
      <c r="F363" t="s">
        <v>878</v>
      </c>
      <c r="G363" t="s">
        <v>2704</v>
      </c>
      <c r="H363" s="1">
        <f>DATE(YEAR(invoices[[#This Row],[due_date]]),MONTH(invoices[[#This Row],[due_date]]),1)</f>
        <v>46023</v>
      </c>
      <c r="I363" s="1">
        <v>46029</v>
      </c>
      <c r="J363">
        <v>19500</v>
      </c>
      <c r="K363">
        <v>1054</v>
      </c>
      <c r="L363">
        <v>0</v>
      </c>
      <c r="M363">
        <f>invoices[[#This Row],[rent_amount]]+invoices[[#This Row],[electricity_amount]]+invoices[[#This Row],[other_charges]]</f>
        <v>20554</v>
      </c>
      <c r="N363" t="s">
        <v>28</v>
      </c>
      <c r="O363" t="s">
        <v>75</v>
      </c>
      <c r="P363">
        <v>0</v>
      </c>
      <c r="Q363" t="b">
        <v>0</v>
      </c>
      <c r="R363" t="s">
        <v>76</v>
      </c>
      <c r="S363">
        <v>0</v>
      </c>
      <c r="T363">
        <f>invoices[[#This Row],[total_amount]]</f>
        <v>20554</v>
      </c>
      <c r="U363" t="s">
        <v>2705</v>
      </c>
      <c r="V363" t="str">
        <f>INDEX([1]!Table1[tenantname],MATCH(invoices[[#This Row],[allotment_id]],[1]!Table1[TenantAllotmentID],0))</f>
        <v>Rajesh Anand (B11-A1)</v>
      </c>
      <c r="W363" t="s">
        <v>14871</v>
      </c>
      <c r="X363" t="s">
        <v>14872</v>
      </c>
      <c r="Y363" s="4">
        <v>46023</v>
      </c>
      <c r="Z363" t="s">
        <v>15807</v>
      </c>
      <c r="AA363">
        <v>19500</v>
      </c>
      <c r="AB363">
        <v>0</v>
      </c>
      <c r="AC363">
        <v>0</v>
      </c>
      <c r="AD363" s="7">
        <f>invoices[[#This Row],[Rent]]+invoices[[#This Row],[Services]]+invoices[[#This Row],[GST]]</f>
        <v>19500</v>
      </c>
      <c r="AE363" s="7">
        <f>invoices[[#This Row],[Total]]-invoices[[#This Row],[rent_amount]]</f>
        <v>0</v>
      </c>
      <c r="AF363">
        <v>755</v>
      </c>
      <c r="AG363">
        <v>1054</v>
      </c>
      <c r="AH363">
        <f>invoices[[#This Row],[EB Amount]]-invoices[[#This Row],[electricity_amount]]</f>
        <v>0</v>
      </c>
    </row>
    <row r="364" spans="1:34">
      <c r="A364" t="s">
        <v>2801</v>
      </c>
      <c r="B364" t="s">
        <v>22</v>
      </c>
      <c r="C364" t="s">
        <v>2802</v>
      </c>
      <c r="D364" t="s">
        <v>24</v>
      </c>
      <c r="E364" t="s">
        <v>268</v>
      </c>
      <c r="F364" t="s">
        <v>359</v>
      </c>
      <c r="G364" t="s">
        <v>2803</v>
      </c>
      <c r="H364" s="1">
        <f>DATE(YEAR(invoices[[#This Row],[due_date]]),MONTH(invoices[[#This Row],[due_date]]),1)</f>
        <v>46023</v>
      </c>
      <c r="I364" s="1">
        <v>46029</v>
      </c>
      <c r="J364">
        <v>0</v>
      </c>
      <c r="K364">
        <v>0</v>
      </c>
      <c r="L364">
        <v>2250</v>
      </c>
      <c r="M364">
        <f>invoices[[#This Row],[rent_amount]]+invoices[[#This Row],[electricity_amount]]+invoices[[#This Row],[other_charges]]</f>
        <v>2250</v>
      </c>
      <c r="N364" t="s">
        <v>28</v>
      </c>
      <c r="O364" t="s">
        <v>729</v>
      </c>
      <c r="P364">
        <v>0</v>
      </c>
      <c r="Q364" t="b">
        <v>0</v>
      </c>
      <c r="R364" t="s">
        <v>76</v>
      </c>
      <c r="S364">
        <v>0</v>
      </c>
      <c r="T364">
        <f>invoices[[#This Row],[total_amount]]</f>
        <v>2250</v>
      </c>
      <c r="U364" t="s">
        <v>2804</v>
      </c>
      <c r="V364" t="str">
        <f>INDEX([1]!Table1[tenantname],MATCH(invoices[[#This Row],[allotment_id]],[1]!Table1[TenantAllotmentID],0))</f>
        <v>Swapnil   (C21-D1)</v>
      </c>
      <c r="W364" t="s">
        <v>14894</v>
      </c>
      <c r="X364" t="s">
        <v>14895</v>
      </c>
      <c r="Y364" s="4">
        <v>46023</v>
      </c>
      <c r="Z364" t="s">
        <v>15807</v>
      </c>
      <c r="AA364">
        <v>0</v>
      </c>
      <c r="AB364">
        <v>0</v>
      </c>
      <c r="AC364">
        <v>0</v>
      </c>
      <c r="AD364" s="7">
        <f>invoices[[#This Row],[Rent]]+invoices[[#This Row],[Services]]+invoices[[#This Row],[GST]]</f>
        <v>0</v>
      </c>
      <c r="AE364" s="7">
        <f>invoices[[#This Row],[Total]]-invoices[[#This Row],[rent_amount]]</f>
        <v>0</v>
      </c>
      <c r="AF364">
        <v>796</v>
      </c>
      <c r="AG364">
        <v>0</v>
      </c>
      <c r="AH364">
        <f>invoices[[#This Row],[EB Amount]]-invoices[[#This Row],[electricity_amount]]</f>
        <v>0</v>
      </c>
    </row>
    <row r="365" spans="1:34">
      <c r="A365" t="s">
        <v>2822</v>
      </c>
      <c r="B365" t="s">
        <v>22</v>
      </c>
      <c r="C365" t="s">
        <v>1091</v>
      </c>
      <c r="D365" t="s">
        <v>24</v>
      </c>
      <c r="E365" t="s">
        <v>254</v>
      </c>
      <c r="F365" t="s">
        <v>1092</v>
      </c>
      <c r="G365" t="s">
        <v>2823</v>
      </c>
      <c r="H365" s="1">
        <f>DATE(YEAR(invoices[[#This Row],[due_date]]),MONTH(invoices[[#This Row],[due_date]]),1)</f>
        <v>46023</v>
      </c>
      <c r="I365" s="1">
        <v>46029</v>
      </c>
      <c r="J365">
        <v>15500</v>
      </c>
      <c r="K365">
        <v>2666</v>
      </c>
      <c r="L365">
        <v>0</v>
      </c>
      <c r="M365">
        <f>invoices[[#This Row],[rent_amount]]+invoices[[#This Row],[electricity_amount]]+invoices[[#This Row],[other_charges]]</f>
        <v>18166</v>
      </c>
      <c r="N365" t="s">
        <v>28</v>
      </c>
      <c r="O365" t="s">
        <v>75</v>
      </c>
      <c r="P365">
        <v>0</v>
      </c>
      <c r="Q365" t="b">
        <v>0</v>
      </c>
      <c r="R365" t="s">
        <v>76</v>
      </c>
      <c r="S365">
        <v>0</v>
      </c>
      <c r="T365">
        <f>invoices[[#This Row],[total_amount]]</f>
        <v>18166</v>
      </c>
      <c r="U365" t="s">
        <v>1094</v>
      </c>
      <c r="V365" t="str">
        <f>INDEX([1]!Table1[tenantname],MATCH(invoices[[#This Row],[allotment_id]],[1]!Table1[TenantAllotmentID],0))</f>
        <v>Meghna Ravuru (C42-B2)</v>
      </c>
      <c r="W365" t="s">
        <v>14344</v>
      </c>
      <c r="X365" t="s">
        <v>14345</v>
      </c>
      <c r="Y365" s="4">
        <v>46023</v>
      </c>
      <c r="Z365" t="s">
        <v>15807</v>
      </c>
      <c r="AA365">
        <v>15500</v>
      </c>
      <c r="AB365">
        <v>0</v>
      </c>
      <c r="AC365">
        <v>0</v>
      </c>
      <c r="AD365" s="7">
        <f>invoices[[#This Row],[Rent]]+invoices[[#This Row],[Services]]+invoices[[#This Row],[GST]]</f>
        <v>15500</v>
      </c>
      <c r="AE365" s="7">
        <f>invoices[[#This Row],[Total]]-invoices[[#This Row],[rent_amount]]</f>
        <v>0</v>
      </c>
      <c r="AF365">
        <v>804</v>
      </c>
      <c r="AG365">
        <v>2666</v>
      </c>
      <c r="AH365">
        <f>invoices[[#This Row],[EB Amount]]-invoices[[#This Row],[electricity_amount]]</f>
        <v>0</v>
      </c>
    </row>
    <row r="366" spans="1:34">
      <c r="A366" t="s">
        <v>2927</v>
      </c>
      <c r="B366" t="s">
        <v>22</v>
      </c>
      <c r="C366" t="s">
        <v>2203</v>
      </c>
      <c r="D366" t="s">
        <v>24</v>
      </c>
      <c r="E366" t="s">
        <v>34</v>
      </c>
      <c r="F366" t="s">
        <v>35</v>
      </c>
      <c r="G366" t="s">
        <v>2928</v>
      </c>
      <c r="H366" s="1">
        <f>DATE(YEAR(invoices[[#This Row],[due_date]]),MONTH(invoices[[#This Row],[due_date]]),1)</f>
        <v>46023</v>
      </c>
      <c r="I366" s="1">
        <v>46029</v>
      </c>
      <c r="J366">
        <v>3500</v>
      </c>
      <c r="K366">
        <v>0</v>
      </c>
      <c r="L366">
        <v>2250</v>
      </c>
      <c r="M366">
        <f>invoices[[#This Row],[rent_amount]]+invoices[[#This Row],[electricity_amount]]+invoices[[#This Row],[other_charges]]</f>
        <v>5750</v>
      </c>
      <c r="N366" t="s">
        <v>28</v>
      </c>
      <c r="O366" t="s">
        <v>338</v>
      </c>
      <c r="P366">
        <v>0</v>
      </c>
      <c r="Q366" t="b">
        <v>0</v>
      </c>
      <c r="R366" t="s">
        <v>76</v>
      </c>
      <c r="S366">
        <v>0</v>
      </c>
      <c r="T366">
        <f>invoices[[#This Row],[total_amount]]</f>
        <v>5750</v>
      </c>
      <c r="U366" t="s">
        <v>2205</v>
      </c>
      <c r="V366" t="str">
        <f>INDEX([1]!Table1[tenantname],MATCH(invoices[[#This Row],[allotment_id]],[1]!Table1[TenantAllotmentID],0))</f>
        <v>Jeevitha Bethulakshmi (B43-B1)</v>
      </c>
      <c r="W366" t="s">
        <v>14740</v>
      </c>
      <c r="X366" t="s">
        <v>14741</v>
      </c>
      <c r="Y366" s="4">
        <v>46023</v>
      </c>
      <c r="Z366" t="s">
        <v>15807</v>
      </c>
      <c r="AA366">
        <v>3500</v>
      </c>
      <c r="AB366">
        <v>0</v>
      </c>
      <c r="AC366">
        <v>0</v>
      </c>
      <c r="AD366" s="7">
        <f>invoices[[#This Row],[Rent]]+invoices[[#This Row],[Services]]+invoices[[#This Row],[GST]]</f>
        <v>3500</v>
      </c>
      <c r="AE366" s="7">
        <f>invoices[[#This Row],[Total]]-invoices[[#This Row],[rent_amount]]</f>
        <v>0</v>
      </c>
      <c r="AF366">
        <v>845</v>
      </c>
      <c r="AG366">
        <v>0</v>
      </c>
      <c r="AH366">
        <f>invoices[[#This Row],[EB Amount]]-invoices[[#This Row],[electricity_amount]]</f>
        <v>0</v>
      </c>
    </row>
    <row r="367" spans="1:34">
      <c r="A367" t="s">
        <v>2966</v>
      </c>
      <c r="B367" t="s">
        <v>22</v>
      </c>
      <c r="C367" t="s">
        <v>1121</v>
      </c>
      <c r="D367" t="s">
        <v>24</v>
      </c>
      <c r="E367" t="s">
        <v>147</v>
      </c>
      <c r="F367" t="s">
        <v>1122</v>
      </c>
      <c r="G367" t="s">
        <v>2967</v>
      </c>
      <c r="H367" s="1">
        <f>DATE(YEAR(invoices[[#This Row],[due_date]]),MONTH(invoices[[#This Row],[due_date]]),1)</f>
        <v>46023</v>
      </c>
      <c r="I367" s="1">
        <v>46029</v>
      </c>
      <c r="J367">
        <v>15500</v>
      </c>
      <c r="K367">
        <v>744</v>
      </c>
      <c r="L367">
        <v>0</v>
      </c>
      <c r="M367">
        <f>invoices[[#This Row],[rent_amount]]+invoices[[#This Row],[electricity_amount]]+invoices[[#This Row],[other_charges]]</f>
        <v>16244</v>
      </c>
      <c r="N367" t="s">
        <v>28</v>
      </c>
      <c r="O367" t="s">
        <v>75</v>
      </c>
      <c r="P367">
        <v>0</v>
      </c>
      <c r="Q367" t="b">
        <v>0</v>
      </c>
      <c r="R367" t="s">
        <v>76</v>
      </c>
      <c r="S367">
        <v>0</v>
      </c>
      <c r="T367">
        <f>invoices[[#This Row],[total_amount]]</f>
        <v>16244</v>
      </c>
      <c r="U367" t="s">
        <v>1125</v>
      </c>
      <c r="V367" t="str">
        <f>INDEX([1]!Table1[tenantname],MATCH(invoices[[#This Row],[allotment_id]],[1]!Table1[TenantAllotmentID],0))</f>
        <v>Navin Joseph (C31-B1)</v>
      </c>
      <c r="W367" t="s">
        <v>14356</v>
      </c>
      <c r="X367" t="s">
        <v>14357</v>
      </c>
      <c r="Y367" s="4">
        <v>46023</v>
      </c>
      <c r="Z367" t="s">
        <v>15807</v>
      </c>
      <c r="AA367">
        <v>15500</v>
      </c>
      <c r="AB367">
        <v>0</v>
      </c>
      <c r="AC367">
        <v>0</v>
      </c>
      <c r="AD367" s="7">
        <f>invoices[[#This Row],[Rent]]+invoices[[#This Row],[Services]]+invoices[[#This Row],[GST]]</f>
        <v>15500</v>
      </c>
      <c r="AE367" s="7">
        <f>invoices[[#This Row],[Total]]-invoices[[#This Row],[rent_amount]]</f>
        <v>0</v>
      </c>
      <c r="AF367">
        <v>862</v>
      </c>
      <c r="AG367">
        <v>744</v>
      </c>
      <c r="AH367">
        <f>invoices[[#This Row],[EB Amount]]-invoices[[#This Row],[electricity_amount]]</f>
        <v>0</v>
      </c>
    </row>
    <row r="368" spans="1:34">
      <c r="A368" t="s">
        <v>2984</v>
      </c>
      <c r="B368" t="s">
        <v>22</v>
      </c>
      <c r="C368" t="s">
        <v>1915</v>
      </c>
      <c r="D368" t="s">
        <v>24</v>
      </c>
      <c r="E368" t="s">
        <v>476</v>
      </c>
      <c r="F368" t="s">
        <v>1087</v>
      </c>
      <c r="G368" t="s">
        <v>2985</v>
      </c>
      <c r="H368" s="1">
        <f>DATE(YEAR(invoices[[#This Row],[due_date]]),MONTH(invoices[[#This Row],[due_date]]),1)</f>
        <v>46023</v>
      </c>
      <c r="I368" s="1">
        <v>46029</v>
      </c>
      <c r="J368">
        <v>19500</v>
      </c>
      <c r="K368">
        <v>899</v>
      </c>
      <c r="L368">
        <v>0</v>
      </c>
      <c r="M368">
        <f>invoices[[#This Row],[rent_amount]]+invoices[[#This Row],[electricity_amount]]+invoices[[#This Row],[other_charges]]</f>
        <v>20399</v>
      </c>
      <c r="N368" t="s">
        <v>28</v>
      </c>
      <c r="O368" t="s">
        <v>729</v>
      </c>
      <c r="P368">
        <v>0</v>
      </c>
      <c r="Q368" t="b">
        <v>0</v>
      </c>
      <c r="R368" t="s">
        <v>76</v>
      </c>
      <c r="S368">
        <v>0</v>
      </c>
      <c r="T368">
        <f>invoices[[#This Row],[total_amount]]</f>
        <v>20399</v>
      </c>
      <c r="U368" t="s">
        <v>1917</v>
      </c>
      <c r="V368" t="str">
        <f>INDEX([1]!Table1[tenantname],MATCH(invoices[[#This Row],[allotment_id]],[1]!Table1[TenantAllotmentID],0))</f>
        <v>Vijay Babu (B41-A1)</v>
      </c>
      <c r="W368" t="s">
        <v>14641</v>
      </c>
      <c r="X368" t="s">
        <v>14642</v>
      </c>
      <c r="Y368" s="4">
        <v>46023</v>
      </c>
      <c r="Z368" t="s">
        <v>15807</v>
      </c>
      <c r="AA368">
        <v>19500</v>
      </c>
      <c r="AB368">
        <v>0</v>
      </c>
      <c r="AC368">
        <v>0</v>
      </c>
      <c r="AD368" s="7">
        <f>invoices[[#This Row],[Rent]]+invoices[[#This Row],[Services]]+invoices[[#This Row],[GST]]</f>
        <v>19500</v>
      </c>
      <c r="AE368" s="7">
        <f>invoices[[#This Row],[Total]]-invoices[[#This Row],[rent_amount]]</f>
        <v>0</v>
      </c>
      <c r="AF368">
        <v>868</v>
      </c>
      <c r="AG368">
        <v>899</v>
      </c>
      <c r="AH368">
        <f>invoices[[#This Row],[EB Amount]]-invoices[[#This Row],[electricity_amount]]</f>
        <v>0</v>
      </c>
    </row>
    <row r="369" spans="1:34">
      <c r="A369" t="s">
        <v>3132</v>
      </c>
      <c r="B369" t="s">
        <v>22</v>
      </c>
      <c r="C369" t="s">
        <v>2278</v>
      </c>
      <c r="D369" t="s">
        <v>24</v>
      </c>
      <c r="E369" t="s">
        <v>254</v>
      </c>
      <c r="F369" t="s">
        <v>790</v>
      </c>
      <c r="G369" t="s">
        <v>3133</v>
      </c>
      <c r="H369" s="1">
        <f>DATE(YEAR(invoices[[#This Row],[due_date]]),MONTH(invoices[[#This Row],[due_date]]),1)</f>
        <v>46023</v>
      </c>
      <c r="I369" s="1">
        <v>46029</v>
      </c>
      <c r="J369">
        <v>14500</v>
      </c>
      <c r="K369">
        <v>2666</v>
      </c>
      <c r="L369">
        <v>0</v>
      </c>
      <c r="M369">
        <f>invoices[[#This Row],[rent_amount]]+invoices[[#This Row],[electricity_amount]]+invoices[[#This Row],[other_charges]]</f>
        <v>17166</v>
      </c>
      <c r="N369" t="s">
        <v>28</v>
      </c>
      <c r="O369" t="s">
        <v>338</v>
      </c>
      <c r="P369">
        <v>0</v>
      </c>
      <c r="Q369" t="b">
        <v>0</v>
      </c>
      <c r="R369" t="s">
        <v>76</v>
      </c>
      <c r="S369">
        <v>0</v>
      </c>
      <c r="T369">
        <f>invoices[[#This Row],[total_amount]]</f>
        <v>17166</v>
      </c>
      <c r="U369" t="s">
        <v>2280</v>
      </c>
      <c r="V369" t="str">
        <f>INDEX([1]!Table1[tenantname],MATCH(invoices[[#This Row],[allotment_id]],[1]!Table1[TenantAllotmentID],0))</f>
        <v>Likhitha Naga  Vigneswari Satuluri (C42-C2)</v>
      </c>
      <c r="W369" t="s">
        <v>14760</v>
      </c>
      <c r="X369" t="s">
        <v>14761</v>
      </c>
      <c r="Y369" s="4">
        <v>46023</v>
      </c>
      <c r="Z369" t="s">
        <v>15807</v>
      </c>
      <c r="AA369">
        <v>14500</v>
      </c>
      <c r="AB369">
        <v>0</v>
      </c>
      <c r="AC369">
        <v>0</v>
      </c>
      <c r="AD369" s="7">
        <f>invoices[[#This Row],[Rent]]+invoices[[#This Row],[Services]]+invoices[[#This Row],[GST]]</f>
        <v>14500</v>
      </c>
      <c r="AE369" s="7">
        <f>invoices[[#This Row],[Total]]-invoices[[#This Row],[rent_amount]]</f>
        <v>0</v>
      </c>
      <c r="AF369">
        <v>925</v>
      </c>
      <c r="AG369">
        <v>2666</v>
      </c>
      <c r="AH369">
        <f>invoices[[#This Row],[EB Amount]]-invoices[[#This Row],[electricity_amount]]</f>
        <v>0</v>
      </c>
    </row>
    <row r="370" spans="1:34">
      <c r="A370" t="s">
        <v>3138</v>
      </c>
      <c r="B370" t="s">
        <v>22</v>
      </c>
      <c r="C370" t="s">
        <v>446</v>
      </c>
      <c r="D370" t="s">
        <v>24</v>
      </c>
      <c r="E370" t="s">
        <v>268</v>
      </c>
      <c r="F370" t="s">
        <v>447</v>
      </c>
      <c r="G370" t="s">
        <v>3139</v>
      </c>
      <c r="H370" s="1">
        <f>DATE(YEAR(invoices[[#This Row],[due_date]]),MONTH(invoices[[#This Row],[due_date]]),1)</f>
        <v>46023</v>
      </c>
      <c r="I370" s="1">
        <v>46029</v>
      </c>
      <c r="J370">
        <v>14500</v>
      </c>
      <c r="K370">
        <v>837</v>
      </c>
      <c r="L370">
        <v>0</v>
      </c>
      <c r="M370">
        <f>invoices[[#This Row],[rent_amount]]+invoices[[#This Row],[electricity_amount]]+invoices[[#This Row],[other_charges]]</f>
        <v>15337</v>
      </c>
      <c r="N370" t="s">
        <v>28</v>
      </c>
      <c r="O370" t="s">
        <v>338</v>
      </c>
      <c r="P370">
        <v>0</v>
      </c>
      <c r="Q370" t="b">
        <v>0</v>
      </c>
      <c r="R370" t="s">
        <v>76</v>
      </c>
      <c r="S370">
        <v>0</v>
      </c>
      <c r="T370">
        <f>invoices[[#This Row],[total_amount]]</f>
        <v>15337</v>
      </c>
      <c r="U370" t="s">
        <v>449</v>
      </c>
      <c r="V370" t="str">
        <f>INDEX([1]!Table1[tenantname],MATCH(invoices[[#This Row],[allotment_id]],[1]!Table1[TenantAllotmentID],0))</f>
        <v>Kiran TR (C21-C2)</v>
      </c>
      <c r="W370" t="s">
        <v>14114</v>
      </c>
      <c r="X370" t="s">
        <v>14115</v>
      </c>
      <c r="Y370" s="4">
        <v>46023</v>
      </c>
      <c r="Z370" t="s">
        <v>15807</v>
      </c>
      <c r="AA370">
        <v>14500</v>
      </c>
      <c r="AB370">
        <v>0</v>
      </c>
      <c r="AC370">
        <v>0</v>
      </c>
      <c r="AD370" s="7">
        <f>invoices[[#This Row],[Rent]]+invoices[[#This Row],[Services]]+invoices[[#This Row],[GST]]</f>
        <v>14500</v>
      </c>
      <c r="AE370" s="7">
        <f>invoices[[#This Row],[Total]]-invoices[[#This Row],[rent_amount]]</f>
        <v>0</v>
      </c>
      <c r="AF370">
        <v>928</v>
      </c>
      <c r="AG370">
        <v>837</v>
      </c>
      <c r="AH370">
        <f>invoices[[#This Row],[EB Amount]]-invoices[[#This Row],[electricity_amount]]</f>
        <v>0</v>
      </c>
    </row>
    <row r="371" spans="1:34">
      <c r="A371" t="s">
        <v>3350</v>
      </c>
      <c r="B371" t="s">
        <v>22</v>
      </c>
      <c r="C371" t="s">
        <v>103</v>
      </c>
      <c r="D371" t="s">
        <v>24</v>
      </c>
      <c r="E371" t="s">
        <v>104</v>
      </c>
      <c r="F371" t="s">
        <v>105</v>
      </c>
      <c r="G371" t="s">
        <v>3351</v>
      </c>
      <c r="H371" s="1">
        <f>DATE(YEAR(invoices[[#This Row],[due_date]]),MONTH(invoices[[#This Row],[due_date]]),1)</f>
        <v>46023</v>
      </c>
      <c r="I371" s="1">
        <v>46029</v>
      </c>
      <c r="J371">
        <v>14500</v>
      </c>
      <c r="K371">
        <v>961</v>
      </c>
      <c r="L371">
        <v>0</v>
      </c>
      <c r="M371">
        <f>invoices[[#This Row],[rent_amount]]+invoices[[#This Row],[electricity_amount]]+invoices[[#This Row],[other_charges]]</f>
        <v>15461</v>
      </c>
      <c r="N371" t="s">
        <v>28</v>
      </c>
      <c r="O371" t="s">
        <v>338</v>
      </c>
      <c r="P371">
        <v>0</v>
      </c>
      <c r="Q371" t="b">
        <v>0</v>
      </c>
      <c r="R371" t="s">
        <v>76</v>
      </c>
      <c r="S371">
        <v>0</v>
      </c>
      <c r="T371">
        <f>invoices[[#This Row],[total_amount]]</f>
        <v>15461</v>
      </c>
      <c r="U371" t="s">
        <v>109</v>
      </c>
      <c r="V371" t="str">
        <f>INDEX([1]!Table1[tenantname],MATCH(invoices[[#This Row],[allotment_id]],[1]!Table1[TenantAllotmentID],0))</f>
        <v>Harish Kumar (B14-C1)</v>
      </c>
      <c r="W371" t="s">
        <v>14004</v>
      </c>
      <c r="X371" t="s">
        <v>14005</v>
      </c>
      <c r="Y371" s="4">
        <v>46023</v>
      </c>
      <c r="Z371" t="s">
        <v>15807</v>
      </c>
      <c r="AA371">
        <v>14500</v>
      </c>
      <c r="AB371">
        <v>0</v>
      </c>
      <c r="AC371">
        <v>0</v>
      </c>
      <c r="AD371" s="7">
        <f>invoices[[#This Row],[Rent]]+invoices[[#This Row],[Services]]+invoices[[#This Row],[GST]]</f>
        <v>14500</v>
      </c>
      <c r="AE371" s="7">
        <f>invoices[[#This Row],[Total]]-invoices[[#This Row],[rent_amount]]</f>
        <v>0</v>
      </c>
      <c r="AF371">
        <v>1016</v>
      </c>
      <c r="AG371">
        <v>961</v>
      </c>
      <c r="AH371">
        <f>invoices[[#This Row],[EB Amount]]-invoices[[#This Row],[electricity_amount]]</f>
        <v>0</v>
      </c>
    </row>
    <row r="372" spans="1:34">
      <c r="A372" t="s">
        <v>3423</v>
      </c>
      <c r="B372" t="s">
        <v>22</v>
      </c>
      <c r="C372" t="s">
        <v>1470</v>
      </c>
      <c r="D372" t="s">
        <v>24</v>
      </c>
      <c r="E372" t="s">
        <v>112</v>
      </c>
      <c r="F372" s="2" t="s">
        <v>1471</v>
      </c>
      <c r="G372" t="s">
        <v>3424</v>
      </c>
      <c r="H372" s="1">
        <f>DATE(YEAR(invoices[[#This Row],[due_date]]),MONTH(invoices[[#This Row],[due_date]]),1)</f>
        <v>46023</v>
      </c>
      <c r="I372" s="1">
        <v>46029</v>
      </c>
      <c r="J372">
        <v>14500</v>
      </c>
      <c r="K372">
        <v>1798</v>
      </c>
      <c r="L372">
        <v>0</v>
      </c>
      <c r="M372">
        <f>invoices[[#This Row],[rent_amount]]+invoices[[#This Row],[electricity_amount]]+invoices[[#This Row],[other_charges]]</f>
        <v>16298</v>
      </c>
      <c r="N372" t="s">
        <v>28</v>
      </c>
      <c r="O372" t="s">
        <v>338</v>
      </c>
      <c r="P372">
        <v>0</v>
      </c>
      <c r="Q372" t="b">
        <v>0</v>
      </c>
      <c r="R372" t="s">
        <v>76</v>
      </c>
      <c r="S372">
        <v>0</v>
      </c>
      <c r="T372">
        <f>invoices[[#This Row],[total_amount]]</f>
        <v>16298</v>
      </c>
      <c r="U372" t="s">
        <v>1473</v>
      </c>
      <c r="V372" t="str">
        <f>INDEX([1]!Table1[tenantname],MATCH(invoices[[#This Row],[allotment_id]],[1]!Table1[TenantAllotmentID],0))</f>
        <v>Krishanu Kashyap (A23-C2)</v>
      </c>
      <c r="W372" t="s">
        <v>14487</v>
      </c>
      <c r="X372" t="s">
        <v>14488</v>
      </c>
      <c r="Y372" s="4">
        <v>46023</v>
      </c>
      <c r="Z372" t="s">
        <v>15807</v>
      </c>
      <c r="AA372">
        <v>14500</v>
      </c>
      <c r="AB372">
        <v>0</v>
      </c>
      <c r="AC372">
        <v>0</v>
      </c>
      <c r="AD372" s="7">
        <f>invoices[[#This Row],[Rent]]+invoices[[#This Row],[Services]]+invoices[[#This Row],[GST]]</f>
        <v>14500</v>
      </c>
      <c r="AE372" s="7">
        <f>invoices[[#This Row],[Total]]-invoices[[#This Row],[rent_amount]]</f>
        <v>0</v>
      </c>
      <c r="AF372">
        <v>1048</v>
      </c>
      <c r="AG372">
        <v>1798</v>
      </c>
      <c r="AH372">
        <f>invoices[[#This Row],[EB Amount]]-invoices[[#This Row],[electricity_amount]]</f>
        <v>0</v>
      </c>
    </row>
    <row r="373" spans="1:34">
      <c r="A373" t="s">
        <v>3718</v>
      </c>
      <c r="B373" t="s">
        <v>22</v>
      </c>
      <c r="C373" t="s">
        <v>41</v>
      </c>
      <c r="D373" t="s">
        <v>24</v>
      </c>
      <c r="E373" t="s">
        <v>42</v>
      </c>
      <c r="F373" t="s">
        <v>43</v>
      </c>
      <c r="G373" t="s">
        <v>3719</v>
      </c>
      <c r="H373" s="1">
        <f>DATE(YEAR(invoices[[#This Row],[due_date]]),MONTH(invoices[[#This Row],[due_date]]),1)</f>
        <v>46023</v>
      </c>
      <c r="I373" s="1">
        <v>46029</v>
      </c>
      <c r="J373">
        <v>14500</v>
      </c>
      <c r="K373">
        <v>1240</v>
      </c>
      <c r="L373">
        <v>0</v>
      </c>
      <c r="M373">
        <f>invoices[[#This Row],[rent_amount]]+invoices[[#This Row],[electricity_amount]]+invoices[[#This Row],[other_charges]]</f>
        <v>15740</v>
      </c>
      <c r="N373" t="s">
        <v>28</v>
      </c>
      <c r="O373" t="s">
        <v>338</v>
      </c>
      <c r="P373">
        <v>0</v>
      </c>
      <c r="Q373" t="b">
        <v>0</v>
      </c>
      <c r="R373" t="s">
        <v>76</v>
      </c>
      <c r="S373">
        <v>0</v>
      </c>
      <c r="T373">
        <f>invoices[[#This Row],[total_amount]]</f>
        <v>15740</v>
      </c>
      <c r="U373" t="s">
        <v>47</v>
      </c>
      <c r="V373" t="str">
        <f>INDEX([1]!Table1[tenantname],MATCH(invoices[[#This Row],[allotment_id]],[1]!Table1[TenantAllotmentID],0))</f>
        <v>Harrsha T (C24-C1)</v>
      </c>
      <c r="W373" t="s">
        <v>13988</v>
      </c>
      <c r="X373" t="s">
        <v>13989</v>
      </c>
      <c r="Y373" s="4">
        <v>46023</v>
      </c>
      <c r="Z373" t="s">
        <v>15807</v>
      </c>
      <c r="AA373">
        <v>14500</v>
      </c>
      <c r="AB373">
        <v>0</v>
      </c>
      <c r="AC373">
        <v>0</v>
      </c>
      <c r="AD373" s="7">
        <f>invoices[[#This Row],[Rent]]+invoices[[#This Row],[Services]]+invoices[[#This Row],[GST]]</f>
        <v>14500</v>
      </c>
      <c r="AE373" s="7">
        <f>invoices[[#This Row],[Total]]-invoices[[#This Row],[rent_amount]]</f>
        <v>0</v>
      </c>
      <c r="AF373">
        <v>1169</v>
      </c>
      <c r="AG373">
        <v>1240</v>
      </c>
      <c r="AH373">
        <f>invoices[[#This Row],[EB Amount]]-invoices[[#This Row],[electricity_amount]]</f>
        <v>0</v>
      </c>
    </row>
    <row r="374" spans="1:34">
      <c r="A374" t="s">
        <v>3724</v>
      </c>
      <c r="B374" t="s">
        <v>22</v>
      </c>
      <c r="C374" t="s">
        <v>1322</v>
      </c>
      <c r="D374" t="s">
        <v>24</v>
      </c>
      <c r="E374" t="s">
        <v>329</v>
      </c>
      <c r="F374" t="s">
        <v>330</v>
      </c>
      <c r="G374" t="s">
        <v>3725</v>
      </c>
      <c r="H374" s="1">
        <f>DATE(YEAR(invoices[[#This Row],[due_date]]),MONTH(invoices[[#This Row],[due_date]]),1)</f>
        <v>46023</v>
      </c>
      <c r="I374" s="1">
        <v>46029</v>
      </c>
      <c r="J374">
        <v>19500</v>
      </c>
      <c r="K374">
        <v>961</v>
      </c>
      <c r="L374">
        <v>0</v>
      </c>
      <c r="M374">
        <f>invoices[[#This Row],[rent_amount]]+invoices[[#This Row],[electricity_amount]]+invoices[[#This Row],[other_charges]]</f>
        <v>20461</v>
      </c>
      <c r="N374" t="s">
        <v>28</v>
      </c>
      <c r="O374" t="s">
        <v>729</v>
      </c>
      <c r="P374">
        <v>0</v>
      </c>
      <c r="Q374" t="b">
        <v>0</v>
      </c>
      <c r="R374" t="s">
        <v>76</v>
      </c>
      <c r="S374">
        <v>0</v>
      </c>
      <c r="T374">
        <f>invoices[[#This Row],[total_amount]]</f>
        <v>20461</v>
      </c>
      <c r="U374" t="s">
        <v>1324</v>
      </c>
      <c r="V374" t="str">
        <f>INDEX([1]!Table1[tenantname],MATCH(invoices[[#This Row],[allotment_id]],[1]!Table1[TenantAllotmentID],0))</f>
        <v>Snighdha Rashmi (C43-A1)</v>
      </c>
      <c r="W374" t="s">
        <v>14428</v>
      </c>
      <c r="X374" t="s">
        <v>14429</v>
      </c>
      <c r="Y374" s="4">
        <v>46023</v>
      </c>
      <c r="Z374" t="s">
        <v>15807</v>
      </c>
      <c r="AA374">
        <v>19500</v>
      </c>
      <c r="AB374">
        <v>0</v>
      </c>
      <c r="AC374">
        <v>0</v>
      </c>
      <c r="AD374" s="7">
        <f>invoices[[#This Row],[Rent]]+invoices[[#This Row],[Services]]+invoices[[#This Row],[GST]]</f>
        <v>19500</v>
      </c>
      <c r="AE374" s="7">
        <f>invoices[[#This Row],[Total]]-invoices[[#This Row],[rent_amount]]</f>
        <v>0</v>
      </c>
      <c r="AF374">
        <v>1172</v>
      </c>
      <c r="AG374">
        <v>961</v>
      </c>
      <c r="AH374">
        <f>invoices[[#This Row],[EB Amount]]-invoices[[#This Row],[electricity_amount]]</f>
        <v>0</v>
      </c>
    </row>
    <row r="375" spans="1:34">
      <c r="A375" t="s">
        <v>3846</v>
      </c>
      <c r="B375" t="s">
        <v>22</v>
      </c>
      <c r="C375" t="s">
        <v>3847</v>
      </c>
      <c r="D375" t="s">
        <v>24</v>
      </c>
      <c r="E375" t="s">
        <v>147</v>
      </c>
      <c r="F375" t="s">
        <v>148</v>
      </c>
      <c r="G375" t="s">
        <v>3848</v>
      </c>
      <c r="H375" s="1">
        <f>DATE(YEAR(invoices[[#This Row],[due_date]]),MONTH(invoices[[#This Row],[due_date]]),1)</f>
        <v>46023</v>
      </c>
      <c r="I375" s="1">
        <v>46029</v>
      </c>
      <c r="J375">
        <v>2806</v>
      </c>
      <c r="K375">
        <v>0</v>
      </c>
      <c r="L375">
        <v>0</v>
      </c>
      <c r="M375">
        <f>invoices[[#This Row],[rent_amount]]+invoices[[#This Row],[electricity_amount]]+invoices[[#This Row],[other_charges]]</f>
        <v>2806</v>
      </c>
      <c r="N375" t="s">
        <v>28</v>
      </c>
      <c r="O375" t="s">
        <v>834</v>
      </c>
      <c r="P375">
        <v>0</v>
      </c>
      <c r="Q375" t="b">
        <v>0</v>
      </c>
      <c r="R375" t="s">
        <v>76</v>
      </c>
      <c r="S375">
        <v>0</v>
      </c>
      <c r="T375">
        <f>invoices[[#This Row],[total_amount]]</f>
        <v>2806</v>
      </c>
      <c r="U375" t="s">
        <v>3849</v>
      </c>
      <c r="V375" t="str">
        <f>INDEX([1]!Table1[tenantname],MATCH(invoices[[#This Row],[allotment_id]],[1]!Table1[TenantAllotmentID],0))</f>
        <v>Aravindhraj   (C31-C1)</v>
      </c>
      <c r="W375" t="s">
        <v>15138</v>
      </c>
      <c r="X375" t="s">
        <v>15139</v>
      </c>
      <c r="Y375" s="4">
        <v>46023</v>
      </c>
      <c r="Z375" t="s">
        <v>15807</v>
      </c>
      <c r="AA375">
        <v>2806</v>
      </c>
      <c r="AB375">
        <v>0</v>
      </c>
      <c r="AC375">
        <v>0</v>
      </c>
      <c r="AD375" s="7">
        <f>invoices[[#This Row],[Rent]]+invoices[[#This Row],[Services]]+invoices[[#This Row],[GST]]</f>
        <v>2806</v>
      </c>
      <c r="AE375" s="7">
        <f>invoices[[#This Row],[Total]]-invoices[[#This Row],[rent_amount]]</f>
        <v>0</v>
      </c>
      <c r="AF375">
        <v>1227</v>
      </c>
      <c r="AG375">
        <v>0</v>
      </c>
      <c r="AH375">
        <f>invoices[[#This Row],[EB Amount]]-invoices[[#This Row],[electricity_amount]]</f>
        <v>0</v>
      </c>
    </row>
    <row r="376" spans="1:34">
      <c r="A376" t="s">
        <v>3985</v>
      </c>
      <c r="B376" t="s">
        <v>22</v>
      </c>
      <c r="C376" t="s">
        <v>166</v>
      </c>
      <c r="D376" t="s">
        <v>24</v>
      </c>
      <c r="E376" t="s">
        <v>167</v>
      </c>
      <c r="F376" t="s">
        <v>168</v>
      </c>
      <c r="G376" t="s">
        <v>3986</v>
      </c>
      <c r="H376" s="1">
        <f>DATE(YEAR(invoices[[#This Row],[due_date]]),MONTH(invoices[[#This Row],[due_date]]),1)</f>
        <v>46023</v>
      </c>
      <c r="I376" s="1">
        <v>46029</v>
      </c>
      <c r="J376">
        <v>14500</v>
      </c>
      <c r="K376">
        <v>0</v>
      </c>
      <c r="L376">
        <v>0</v>
      </c>
      <c r="M376">
        <f>invoices[[#This Row],[rent_amount]]+invoices[[#This Row],[electricity_amount]]+invoices[[#This Row],[other_charges]]</f>
        <v>14500</v>
      </c>
      <c r="N376" t="s">
        <v>28</v>
      </c>
      <c r="O376" t="s">
        <v>729</v>
      </c>
      <c r="P376">
        <v>0</v>
      </c>
      <c r="Q376" t="b">
        <v>0</v>
      </c>
      <c r="R376" t="s">
        <v>76</v>
      </c>
      <c r="S376">
        <v>0</v>
      </c>
      <c r="T376">
        <f>invoices[[#This Row],[total_amount]]</f>
        <v>14500</v>
      </c>
      <c r="U376" t="s">
        <v>171</v>
      </c>
      <c r="V376" t="str">
        <f>INDEX([1]!Table1[tenantname],MATCH(invoices[[#This Row],[allotment_id]],[1]!Table1[TenantAllotmentID],0))</f>
        <v>Shubhashish . (B42-C2)</v>
      </c>
      <c r="W376" t="s">
        <v>14022</v>
      </c>
      <c r="X376" t="s">
        <v>14023</v>
      </c>
      <c r="Y376" s="4">
        <v>46023</v>
      </c>
      <c r="Z376" t="s">
        <v>15807</v>
      </c>
      <c r="AA376">
        <v>14500</v>
      </c>
      <c r="AB376">
        <v>0</v>
      </c>
      <c r="AC376">
        <v>0</v>
      </c>
      <c r="AD376" s="7">
        <f>invoices[[#This Row],[Rent]]+invoices[[#This Row],[Services]]+invoices[[#This Row],[GST]]</f>
        <v>14500</v>
      </c>
      <c r="AE376" s="7">
        <f>invoices[[#This Row],[Total]]-invoices[[#This Row],[rent_amount]]</f>
        <v>0</v>
      </c>
      <c r="AF376">
        <v>1287</v>
      </c>
      <c r="AG376">
        <v>0</v>
      </c>
      <c r="AH376">
        <f>invoices[[#This Row],[EB Amount]]-invoices[[#This Row],[electricity_amount]]</f>
        <v>0</v>
      </c>
    </row>
    <row r="377" spans="1:34">
      <c r="A377" s="2" t="s">
        <v>4228</v>
      </c>
      <c r="B377" t="s">
        <v>22</v>
      </c>
      <c r="C377" t="s">
        <v>4229</v>
      </c>
      <c r="D377" t="s">
        <v>24</v>
      </c>
      <c r="E377" t="s">
        <v>147</v>
      </c>
      <c r="F377" t="s">
        <v>336</v>
      </c>
      <c r="G377" t="s">
        <v>4230</v>
      </c>
      <c r="H377" s="1">
        <f>DATE(YEAR(invoices[[#This Row],[due_date]]),MONTH(invoices[[#This Row],[due_date]]),1)</f>
        <v>46023</v>
      </c>
      <c r="I377" s="1">
        <v>46029</v>
      </c>
      <c r="J377">
        <v>12339</v>
      </c>
      <c r="K377">
        <v>0</v>
      </c>
      <c r="L377">
        <v>0</v>
      </c>
      <c r="M377">
        <f>invoices[[#This Row],[rent_amount]]+invoices[[#This Row],[electricity_amount]]+invoices[[#This Row],[other_charges]]</f>
        <v>12339</v>
      </c>
      <c r="N377" t="s">
        <v>28</v>
      </c>
      <c r="O377" t="s">
        <v>729</v>
      </c>
      <c r="P377">
        <v>0</v>
      </c>
      <c r="Q377" t="b">
        <v>0</v>
      </c>
      <c r="R377" t="s">
        <v>76</v>
      </c>
      <c r="S377">
        <v>0</v>
      </c>
      <c r="T377">
        <f>invoices[[#This Row],[total_amount]]</f>
        <v>12339</v>
      </c>
      <c r="U377" t="s">
        <v>4231</v>
      </c>
      <c r="V377" t="str">
        <f>INDEX([1]!Table1[tenantname],MATCH(invoices[[#This Row],[allotment_id]],[1]!Table1[TenantAllotmentID],0))</f>
        <v>Shyam  Salil (C31-D1)</v>
      </c>
      <c r="W377" t="s">
        <v>15193</v>
      </c>
      <c r="X377" t="s">
        <v>15194</v>
      </c>
      <c r="Y377" s="4">
        <v>46023</v>
      </c>
      <c r="Z377" t="s">
        <v>15807</v>
      </c>
      <c r="AA377">
        <v>12339</v>
      </c>
      <c r="AB377">
        <v>0</v>
      </c>
      <c r="AC377">
        <v>0</v>
      </c>
      <c r="AD377" s="7">
        <f>invoices[[#This Row],[Rent]]+invoices[[#This Row],[Services]]+invoices[[#This Row],[GST]]</f>
        <v>12339</v>
      </c>
      <c r="AE377" s="7">
        <f>invoices[[#This Row],[Total]]-invoices[[#This Row],[rent_amount]]</f>
        <v>0</v>
      </c>
      <c r="AF377">
        <v>1400</v>
      </c>
      <c r="AG377">
        <v>0</v>
      </c>
      <c r="AH377">
        <f>invoices[[#This Row],[EB Amount]]-invoices[[#This Row],[electricity_amount]]</f>
        <v>0</v>
      </c>
    </row>
    <row r="378" spans="1:34">
      <c r="A378" t="s">
        <v>4440</v>
      </c>
      <c r="B378" t="s">
        <v>22</v>
      </c>
      <c r="C378" t="s">
        <v>436</v>
      </c>
      <c r="D378" t="s">
        <v>24</v>
      </c>
      <c r="E378" t="s">
        <v>140</v>
      </c>
      <c r="F378" t="s">
        <v>437</v>
      </c>
      <c r="G378" t="s">
        <v>4441</v>
      </c>
      <c r="H378" s="1">
        <f>DATE(YEAR(invoices[[#This Row],[due_date]]),MONTH(invoices[[#This Row],[due_date]]),1)</f>
        <v>46023</v>
      </c>
      <c r="I378" s="1">
        <v>46029</v>
      </c>
      <c r="J378">
        <v>14500</v>
      </c>
      <c r="K378">
        <v>0</v>
      </c>
      <c r="L378">
        <v>0</v>
      </c>
      <c r="M378">
        <f>invoices[[#This Row],[rent_amount]]+invoices[[#This Row],[electricity_amount]]+invoices[[#This Row],[other_charges]]</f>
        <v>14500</v>
      </c>
      <c r="N378" t="s">
        <v>28</v>
      </c>
      <c r="O378" t="s">
        <v>729</v>
      </c>
      <c r="P378">
        <v>0</v>
      </c>
      <c r="Q378" t="b">
        <v>0</v>
      </c>
      <c r="R378" t="s">
        <v>76</v>
      </c>
      <c r="S378">
        <v>0</v>
      </c>
      <c r="T378">
        <f>invoices[[#This Row],[total_amount]]</f>
        <v>14500</v>
      </c>
      <c r="U378" t="s">
        <v>439</v>
      </c>
      <c r="V378" t="str">
        <f>INDEX([1]!Table1[tenantname],MATCH(invoices[[#This Row],[allotment_id]],[1]!Table1[TenantAllotmentID],0))</f>
        <v>Zaheer Khan (A41-C2)</v>
      </c>
      <c r="W378" t="s">
        <v>14110</v>
      </c>
      <c r="X378" t="s">
        <v>14111</v>
      </c>
      <c r="Y378" s="4">
        <v>46023</v>
      </c>
      <c r="Z378" t="s">
        <v>15807</v>
      </c>
      <c r="AA378">
        <v>14500</v>
      </c>
      <c r="AB378">
        <v>0</v>
      </c>
      <c r="AC378">
        <v>0</v>
      </c>
      <c r="AD378" s="7">
        <f>invoices[[#This Row],[Rent]]+invoices[[#This Row],[Services]]+invoices[[#This Row],[GST]]</f>
        <v>14500</v>
      </c>
      <c r="AE378" s="7">
        <f>invoices[[#This Row],[Total]]-invoices[[#This Row],[rent_amount]]</f>
        <v>0</v>
      </c>
      <c r="AF378">
        <v>1485</v>
      </c>
      <c r="AG378">
        <v>0</v>
      </c>
      <c r="AH378">
        <f>invoices[[#This Row],[EB Amount]]-invoices[[#This Row],[electricity_amount]]</f>
        <v>0</v>
      </c>
    </row>
    <row r="379" spans="1:34">
      <c r="A379" t="s">
        <v>4448</v>
      </c>
      <c r="B379" t="s">
        <v>22</v>
      </c>
      <c r="C379" t="s">
        <v>1328</v>
      </c>
      <c r="D379" t="s">
        <v>24</v>
      </c>
      <c r="E379" t="s">
        <v>349</v>
      </c>
      <c r="F379" t="s">
        <v>350</v>
      </c>
      <c r="G379" t="s">
        <v>4449</v>
      </c>
      <c r="H379" s="1">
        <f>DATE(YEAR(invoices[[#This Row],[due_date]]),MONTH(invoices[[#This Row],[due_date]]),1)</f>
        <v>46023</v>
      </c>
      <c r="I379" s="1">
        <v>46029</v>
      </c>
      <c r="J379">
        <v>14500</v>
      </c>
      <c r="K379">
        <v>1054</v>
      </c>
      <c r="L379">
        <v>0</v>
      </c>
      <c r="M379">
        <f>invoices[[#This Row],[rent_amount]]+invoices[[#This Row],[electricity_amount]]+invoices[[#This Row],[other_charges]]</f>
        <v>15554</v>
      </c>
      <c r="N379" t="s">
        <v>28</v>
      </c>
      <c r="O379" t="s">
        <v>729</v>
      </c>
      <c r="P379">
        <v>0</v>
      </c>
      <c r="Q379" t="b">
        <v>0</v>
      </c>
      <c r="R379" t="s">
        <v>76</v>
      </c>
      <c r="S379">
        <v>0</v>
      </c>
      <c r="T379">
        <f>invoices[[#This Row],[total_amount]]</f>
        <v>15554</v>
      </c>
      <c r="U379" t="s">
        <v>1330</v>
      </c>
      <c r="V379" t="str">
        <f>INDEX([1]!Table1[tenantname],MATCH(invoices[[#This Row],[allotment_id]],[1]!Table1[TenantAllotmentID],0))</f>
        <v>Souradeep Das (B11-C1)</v>
      </c>
      <c r="W379" t="s">
        <v>14430</v>
      </c>
      <c r="X379" t="s">
        <v>14431</v>
      </c>
      <c r="Y379" s="4">
        <v>46023</v>
      </c>
      <c r="Z379" t="s">
        <v>15807</v>
      </c>
      <c r="AA379">
        <v>14500</v>
      </c>
      <c r="AB379">
        <v>0</v>
      </c>
      <c r="AC379">
        <v>0</v>
      </c>
      <c r="AD379" s="7">
        <f>invoices[[#This Row],[Rent]]+invoices[[#This Row],[Services]]+invoices[[#This Row],[GST]]</f>
        <v>14500</v>
      </c>
      <c r="AE379" s="7">
        <f>invoices[[#This Row],[Total]]-invoices[[#This Row],[rent_amount]]</f>
        <v>0</v>
      </c>
      <c r="AF379">
        <v>1488</v>
      </c>
      <c r="AG379">
        <v>1054</v>
      </c>
      <c r="AH379">
        <f>invoices[[#This Row],[EB Amount]]-invoices[[#This Row],[electricity_amount]]</f>
        <v>0</v>
      </c>
    </row>
    <row r="380" spans="1:34">
      <c r="A380" t="s">
        <v>4450</v>
      </c>
      <c r="B380" t="s">
        <v>22</v>
      </c>
      <c r="C380" t="s">
        <v>4451</v>
      </c>
      <c r="D380" t="s">
        <v>24</v>
      </c>
      <c r="E380" t="s">
        <v>181</v>
      </c>
      <c r="F380" t="s">
        <v>758</v>
      </c>
      <c r="G380" t="s">
        <v>4452</v>
      </c>
      <c r="H380" s="1">
        <f>DATE(YEAR(invoices[[#This Row],[due_date]]),MONTH(invoices[[#This Row],[due_date]]),1)</f>
        <v>46023</v>
      </c>
      <c r="I380" s="1">
        <v>46029</v>
      </c>
      <c r="J380">
        <v>9823</v>
      </c>
      <c r="K380">
        <v>0</v>
      </c>
      <c r="L380">
        <v>0</v>
      </c>
      <c r="M380">
        <f>invoices[[#This Row],[rent_amount]]+invoices[[#This Row],[electricity_amount]]+invoices[[#This Row],[other_charges]]</f>
        <v>9823</v>
      </c>
      <c r="N380" t="s">
        <v>28</v>
      </c>
      <c r="O380" t="s">
        <v>729</v>
      </c>
      <c r="P380">
        <v>0</v>
      </c>
      <c r="Q380" t="b">
        <v>0</v>
      </c>
      <c r="R380" t="s">
        <v>76</v>
      </c>
      <c r="S380">
        <v>0</v>
      </c>
      <c r="T380">
        <f>invoices[[#This Row],[total_amount]]</f>
        <v>9823</v>
      </c>
      <c r="U380" t="s">
        <v>4453</v>
      </c>
      <c r="V380" t="str">
        <f>INDEX([1]!Table1[tenantname],MATCH(invoices[[#This Row],[allotment_id]],[1]!Table1[TenantAllotmentID],0))</f>
        <v>Taranpreet  kaur (B24-C2)</v>
      </c>
      <c r="W380" t="s">
        <v>15237</v>
      </c>
      <c r="X380" t="s">
        <v>15238</v>
      </c>
      <c r="Y380" s="4">
        <v>46023</v>
      </c>
      <c r="Z380" t="s">
        <v>15807</v>
      </c>
      <c r="AA380">
        <v>9823</v>
      </c>
      <c r="AB380">
        <v>0</v>
      </c>
      <c r="AC380">
        <v>0</v>
      </c>
      <c r="AD380" s="7">
        <f>invoices[[#This Row],[Rent]]+invoices[[#This Row],[Services]]+invoices[[#This Row],[GST]]</f>
        <v>9823</v>
      </c>
      <c r="AE380" s="7">
        <f>invoices[[#This Row],[Total]]-invoices[[#This Row],[rent_amount]]</f>
        <v>0</v>
      </c>
      <c r="AF380">
        <v>1489</v>
      </c>
      <c r="AG380">
        <v>0</v>
      </c>
      <c r="AH380">
        <f>invoices[[#This Row],[EB Amount]]-invoices[[#This Row],[electricity_amount]]</f>
        <v>0</v>
      </c>
    </row>
    <row r="381" spans="1:34">
      <c r="A381" s="2" t="s">
        <v>4476</v>
      </c>
      <c r="B381" t="s">
        <v>22</v>
      </c>
      <c r="C381" t="s">
        <v>173</v>
      </c>
      <c r="D381" t="s">
        <v>24</v>
      </c>
      <c r="E381" t="s">
        <v>140</v>
      </c>
      <c r="F381" t="s">
        <v>174</v>
      </c>
      <c r="G381" t="s">
        <v>4477</v>
      </c>
      <c r="H381" s="1">
        <f>DATE(YEAR(invoices[[#This Row],[due_date]]),MONTH(invoices[[#This Row],[due_date]]),1)</f>
        <v>46023</v>
      </c>
      <c r="I381" s="1">
        <v>46029</v>
      </c>
      <c r="J381">
        <v>15500</v>
      </c>
      <c r="K381">
        <v>1023</v>
      </c>
      <c r="L381">
        <v>0</v>
      </c>
      <c r="M381">
        <f>invoices[[#This Row],[rent_amount]]+invoices[[#This Row],[electricity_amount]]+invoices[[#This Row],[other_charges]]</f>
        <v>16523</v>
      </c>
      <c r="N381" t="s">
        <v>28</v>
      </c>
      <c r="O381" t="s">
        <v>729</v>
      </c>
      <c r="P381">
        <v>0</v>
      </c>
      <c r="Q381" t="b">
        <v>0</v>
      </c>
      <c r="R381" t="s">
        <v>76</v>
      </c>
      <c r="S381">
        <v>0</v>
      </c>
      <c r="T381">
        <f>invoices[[#This Row],[total_amount]]</f>
        <v>16523</v>
      </c>
      <c r="U381" t="s">
        <v>178</v>
      </c>
      <c r="V381" t="str">
        <f>INDEX([1]!Table1[tenantname],MATCH(invoices[[#This Row],[allotment_id]],[1]!Table1[TenantAllotmentID],0))</f>
        <v>VijayaSekar P (A41-D1)</v>
      </c>
      <c r="W381" t="s">
        <v>14024</v>
      </c>
      <c r="X381" t="s">
        <v>14025</v>
      </c>
      <c r="Y381" s="4">
        <v>46023</v>
      </c>
      <c r="Z381" t="s">
        <v>15807</v>
      </c>
      <c r="AA381">
        <v>15500</v>
      </c>
      <c r="AB381">
        <v>0</v>
      </c>
      <c r="AC381">
        <v>0</v>
      </c>
      <c r="AD381" s="7">
        <f>invoices[[#This Row],[Rent]]+invoices[[#This Row],[Services]]+invoices[[#This Row],[GST]]</f>
        <v>15500</v>
      </c>
      <c r="AE381" s="7">
        <f>invoices[[#This Row],[Total]]-invoices[[#This Row],[rent_amount]]</f>
        <v>0</v>
      </c>
      <c r="AF381">
        <v>1501</v>
      </c>
      <c r="AG381">
        <v>1023</v>
      </c>
      <c r="AH381">
        <f>invoices[[#This Row],[EB Amount]]-invoices[[#This Row],[electricity_amount]]</f>
        <v>0</v>
      </c>
    </row>
    <row r="382" spans="1:34">
      <c r="A382" t="s">
        <v>4694</v>
      </c>
      <c r="B382" t="s">
        <v>22</v>
      </c>
      <c r="C382" t="s">
        <v>3376</v>
      </c>
      <c r="D382" t="s">
        <v>24</v>
      </c>
      <c r="E382" t="s">
        <v>354</v>
      </c>
      <c r="F382" t="s">
        <v>1506</v>
      </c>
      <c r="G382" t="s">
        <v>4695</v>
      </c>
      <c r="H382" s="1">
        <f>DATE(YEAR(invoices[[#This Row],[due_date]]),MONTH(invoices[[#This Row],[due_date]]),1)</f>
        <v>46023</v>
      </c>
      <c r="I382" s="1">
        <v>46029</v>
      </c>
      <c r="J382">
        <v>14500</v>
      </c>
      <c r="K382">
        <v>1054</v>
      </c>
      <c r="L382">
        <v>0</v>
      </c>
      <c r="M382">
        <f>invoices[[#This Row],[rent_amount]]+invoices[[#This Row],[electricity_amount]]+invoices[[#This Row],[other_charges]]</f>
        <v>15554</v>
      </c>
      <c r="N382" t="s">
        <v>28</v>
      </c>
      <c r="O382" t="s">
        <v>75</v>
      </c>
      <c r="P382">
        <v>0</v>
      </c>
      <c r="Q382" t="b">
        <v>0</v>
      </c>
      <c r="R382" t="s">
        <v>76</v>
      </c>
      <c r="S382">
        <v>0</v>
      </c>
      <c r="T382">
        <f>invoices[[#This Row],[total_amount]]</f>
        <v>15554</v>
      </c>
      <c r="U382" t="s">
        <v>3378</v>
      </c>
      <c r="V382" t="str">
        <f>INDEX([1]!Table1[tenantname],MATCH(invoices[[#This Row],[allotment_id]],[1]!Table1[TenantAllotmentID],0))</f>
        <v>Prem CH (B34-C2)</v>
      </c>
      <c r="W382" t="s">
        <v>15042</v>
      </c>
      <c r="X382" t="s">
        <v>15043</v>
      </c>
      <c r="Y382" s="4">
        <v>46023</v>
      </c>
      <c r="Z382" t="s">
        <v>15807</v>
      </c>
      <c r="AA382">
        <v>14500</v>
      </c>
      <c r="AB382">
        <v>0</v>
      </c>
      <c r="AC382">
        <v>0</v>
      </c>
      <c r="AD382" s="7">
        <f>invoices[[#This Row],[Rent]]+invoices[[#This Row],[Services]]+invoices[[#This Row],[GST]]</f>
        <v>14500</v>
      </c>
      <c r="AE382" s="7">
        <f>invoices[[#This Row],[Total]]-invoices[[#This Row],[rent_amount]]</f>
        <v>0</v>
      </c>
      <c r="AF382">
        <v>1600</v>
      </c>
      <c r="AG382">
        <v>1054</v>
      </c>
      <c r="AH382">
        <f>invoices[[#This Row],[EB Amount]]-invoices[[#This Row],[electricity_amount]]</f>
        <v>0</v>
      </c>
    </row>
    <row r="383" spans="1:34">
      <c r="A383" t="s">
        <v>4922</v>
      </c>
      <c r="B383" t="s">
        <v>22</v>
      </c>
      <c r="C383" t="s">
        <v>2819</v>
      </c>
      <c r="D383" t="s">
        <v>24</v>
      </c>
      <c r="E383" t="s">
        <v>195</v>
      </c>
      <c r="F383" t="s">
        <v>375</v>
      </c>
      <c r="G383" t="s">
        <v>4923</v>
      </c>
      <c r="H383" s="1">
        <f>DATE(YEAR(invoices[[#This Row],[due_date]]),MONTH(invoices[[#This Row],[due_date]]),1)</f>
        <v>46023</v>
      </c>
      <c r="I383" s="1">
        <v>46029</v>
      </c>
      <c r="J383">
        <v>14500</v>
      </c>
      <c r="K383">
        <v>775</v>
      </c>
      <c r="L383">
        <v>0</v>
      </c>
      <c r="M383">
        <f>invoices[[#This Row],[rent_amount]]+invoices[[#This Row],[electricity_amount]]+invoices[[#This Row],[other_charges]]</f>
        <v>15275</v>
      </c>
      <c r="N383" t="s">
        <v>28</v>
      </c>
      <c r="O383" t="s">
        <v>834</v>
      </c>
      <c r="P383">
        <v>0</v>
      </c>
      <c r="Q383" t="b">
        <v>0</v>
      </c>
      <c r="R383" t="s">
        <v>76</v>
      </c>
      <c r="S383">
        <v>0</v>
      </c>
      <c r="T383">
        <f>invoices[[#This Row],[total_amount]]</f>
        <v>15275</v>
      </c>
      <c r="U383" t="s">
        <v>2821</v>
      </c>
      <c r="V383" t="str">
        <f>INDEX([1]!Table1[tenantname],MATCH(invoices[[#This Row],[allotment_id]],[1]!Table1[TenantAllotmentID],0))</f>
        <v>Ashmitha baidya (D41-C2)</v>
      </c>
      <c r="W383" t="s">
        <v>14901</v>
      </c>
      <c r="X383" t="s">
        <v>14902</v>
      </c>
      <c r="Y383" s="4">
        <v>46023</v>
      </c>
      <c r="Z383" t="s">
        <v>15807</v>
      </c>
      <c r="AA383">
        <v>14500</v>
      </c>
      <c r="AB383">
        <v>0</v>
      </c>
      <c r="AC383">
        <v>0</v>
      </c>
      <c r="AD383" s="7">
        <f>invoices[[#This Row],[Rent]]+invoices[[#This Row],[Services]]+invoices[[#This Row],[GST]]</f>
        <v>14500</v>
      </c>
      <c r="AE383" s="7">
        <f>invoices[[#This Row],[Total]]-invoices[[#This Row],[rent_amount]]</f>
        <v>0</v>
      </c>
      <c r="AF383">
        <v>1705</v>
      </c>
      <c r="AG383">
        <v>775</v>
      </c>
      <c r="AH383">
        <f>invoices[[#This Row],[EB Amount]]-invoices[[#This Row],[electricity_amount]]</f>
        <v>0</v>
      </c>
    </row>
    <row r="384" spans="1:34">
      <c r="A384" t="s">
        <v>4972</v>
      </c>
      <c r="B384" t="s">
        <v>22</v>
      </c>
      <c r="C384" t="s">
        <v>3645</v>
      </c>
      <c r="D384" t="s">
        <v>24</v>
      </c>
      <c r="E384" t="s">
        <v>155</v>
      </c>
      <c r="F384" t="s">
        <v>188</v>
      </c>
      <c r="G384" t="s">
        <v>4973</v>
      </c>
      <c r="H384" s="1">
        <f>DATE(YEAR(invoices[[#This Row],[due_date]]),MONTH(invoices[[#This Row],[due_date]]),1)</f>
        <v>46023</v>
      </c>
      <c r="I384" s="1">
        <v>46029</v>
      </c>
      <c r="J384">
        <v>14500</v>
      </c>
      <c r="K384">
        <v>1581</v>
      </c>
      <c r="L384">
        <v>0</v>
      </c>
      <c r="M384">
        <f>invoices[[#This Row],[rent_amount]]+invoices[[#This Row],[electricity_amount]]+invoices[[#This Row],[other_charges]]</f>
        <v>16081</v>
      </c>
      <c r="N384" t="s">
        <v>28</v>
      </c>
      <c r="O384" t="s">
        <v>75</v>
      </c>
      <c r="P384">
        <v>0</v>
      </c>
      <c r="Q384" t="b">
        <v>0</v>
      </c>
      <c r="R384" t="s">
        <v>76</v>
      </c>
      <c r="S384">
        <v>0</v>
      </c>
      <c r="T384">
        <f>invoices[[#This Row],[total_amount]]</f>
        <v>16081</v>
      </c>
      <c r="U384" s="2" t="s">
        <v>3647</v>
      </c>
      <c r="V384" t="str">
        <f>INDEX([1]!Table1[tenantname],MATCH(invoices[[#This Row],[allotment_id]],[1]!Table1[TenantAllotmentID],0))</f>
        <v>Manish Kumar (C44-C2)</v>
      </c>
      <c r="W384" t="s">
        <v>15097</v>
      </c>
      <c r="X384" t="s">
        <v>15098</v>
      </c>
      <c r="Y384" s="4">
        <v>46023</v>
      </c>
      <c r="Z384" t="s">
        <v>15807</v>
      </c>
      <c r="AA384">
        <v>14500</v>
      </c>
      <c r="AB384">
        <v>0</v>
      </c>
      <c r="AC384">
        <v>0</v>
      </c>
      <c r="AD384" s="7">
        <f>invoices[[#This Row],[Rent]]+invoices[[#This Row],[Services]]+invoices[[#This Row],[GST]]</f>
        <v>14500</v>
      </c>
      <c r="AE384" s="7">
        <f>invoices[[#This Row],[Total]]-invoices[[#This Row],[rent_amount]]</f>
        <v>0</v>
      </c>
      <c r="AF384">
        <v>1728</v>
      </c>
      <c r="AG384">
        <v>1581</v>
      </c>
      <c r="AH384">
        <f>invoices[[#This Row],[EB Amount]]-invoices[[#This Row],[electricity_amount]]</f>
        <v>0</v>
      </c>
    </row>
    <row r="385" spans="1:34">
      <c r="A385" t="s">
        <v>5080</v>
      </c>
      <c r="B385" t="s">
        <v>22</v>
      </c>
      <c r="C385" t="s">
        <v>1224</v>
      </c>
      <c r="D385" t="s">
        <v>24</v>
      </c>
      <c r="E385" t="s">
        <v>201</v>
      </c>
      <c r="F385" t="s">
        <v>1225</v>
      </c>
      <c r="G385" t="s">
        <v>5081</v>
      </c>
      <c r="H385" s="1">
        <f>DATE(YEAR(invoices[[#This Row],[due_date]]),MONTH(invoices[[#This Row],[due_date]]),1)</f>
        <v>46023</v>
      </c>
      <c r="I385" s="1">
        <v>46029</v>
      </c>
      <c r="J385">
        <v>15500</v>
      </c>
      <c r="K385">
        <v>620</v>
      </c>
      <c r="L385">
        <v>0</v>
      </c>
      <c r="M385">
        <f>invoices[[#This Row],[rent_amount]]+invoices[[#This Row],[electricity_amount]]+invoices[[#This Row],[other_charges]]</f>
        <v>16120</v>
      </c>
      <c r="N385" t="s">
        <v>28</v>
      </c>
      <c r="O385" t="s">
        <v>729</v>
      </c>
      <c r="P385">
        <v>0</v>
      </c>
      <c r="Q385" t="b">
        <v>0</v>
      </c>
      <c r="R385" t="s">
        <v>76</v>
      </c>
      <c r="S385">
        <v>0</v>
      </c>
      <c r="T385">
        <f>invoices[[#This Row],[total_amount]]</f>
        <v>16120</v>
      </c>
      <c r="U385" t="s">
        <v>1227</v>
      </c>
      <c r="V385" t="str">
        <f>INDEX([1]!Table1[tenantname],MATCH(invoices[[#This Row],[allotment_id]],[1]!Table1[TenantAllotmentID],0))</f>
        <v>Senthil Kumar (B31-C1)</v>
      </c>
      <c r="W385" t="s">
        <v>14388</v>
      </c>
      <c r="X385" t="s">
        <v>14389</v>
      </c>
      <c r="Y385" s="4">
        <v>46023</v>
      </c>
      <c r="Z385" t="s">
        <v>15807</v>
      </c>
      <c r="AA385">
        <v>15500</v>
      </c>
      <c r="AB385">
        <v>0</v>
      </c>
      <c r="AC385">
        <v>0</v>
      </c>
      <c r="AD385" s="7">
        <f>invoices[[#This Row],[Rent]]+invoices[[#This Row],[Services]]+invoices[[#This Row],[GST]]</f>
        <v>15500</v>
      </c>
      <c r="AE385" s="7">
        <f>invoices[[#This Row],[Total]]-invoices[[#This Row],[rent_amount]]</f>
        <v>0</v>
      </c>
      <c r="AF385">
        <v>1779</v>
      </c>
      <c r="AG385">
        <v>620</v>
      </c>
      <c r="AH385">
        <f>invoices[[#This Row],[EB Amount]]-invoices[[#This Row],[electricity_amount]]</f>
        <v>0</v>
      </c>
    </row>
    <row r="386" spans="1:34">
      <c r="A386" s="2" t="s">
        <v>5101</v>
      </c>
      <c r="B386" t="s">
        <v>22</v>
      </c>
      <c r="C386" t="s">
        <v>4166</v>
      </c>
      <c r="D386" t="s">
        <v>24</v>
      </c>
      <c r="E386" t="s">
        <v>112</v>
      </c>
      <c r="F386" t="s">
        <v>113</v>
      </c>
      <c r="G386" t="s">
        <v>5102</v>
      </c>
      <c r="H386" s="1">
        <f>DATE(YEAR(invoices[[#This Row],[due_date]]),MONTH(invoices[[#This Row],[due_date]]),1)</f>
        <v>46023</v>
      </c>
      <c r="I386" s="1">
        <v>46029</v>
      </c>
      <c r="J386">
        <v>14500</v>
      </c>
      <c r="K386">
        <v>696</v>
      </c>
      <c r="L386">
        <v>0</v>
      </c>
      <c r="M386">
        <f>invoices[[#This Row],[rent_amount]]+invoices[[#This Row],[electricity_amount]]+invoices[[#This Row],[other_charges]]</f>
        <v>15196</v>
      </c>
      <c r="N386" t="s">
        <v>28</v>
      </c>
      <c r="O386" t="s">
        <v>75</v>
      </c>
      <c r="P386">
        <v>0</v>
      </c>
      <c r="Q386" t="b">
        <v>0</v>
      </c>
      <c r="R386" t="s">
        <v>76</v>
      </c>
      <c r="S386">
        <v>0</v>
      </c>
      <c r="T386">
        <f>invoices[[#This Row],[total_amount]]</f>
        <v>15196</v>
      </c>
      <c r="U386" t="s">
        <v>4168</v>
      </c>
      <c r="V386" t="str">
        <f>INDEX([1]!Table1[tenantname],MATCH(invoices[[#This Row],[allotment_id]],[1]!Table1[TenantAllotmentID],0))</f>
        <v>Nikhil R  (A23-C1)</v>
      </c>
      <c r="W386" t="s">
        <v>15183</v>
      </c>
      <c r="X386" t="s">
        <v>15184</v>
      </c>
      <c r="Y386" s="4">
        <v>46023</v>
      </c>
      <c r="Z386" t="s">
        <v>15807</v>
      </c>
      <c r="AA386">
        <v>14500</v>
      </c>
      <c r="AB386">
        <v>0</v>
      </c>
      <c r="AC386">
        <v>0</v>
      </c>
      <c r="AD386" s="7">
        <f>invoices[[#This Row],[Rent]]+invoices[[#This Row],[Services]]+invoices[[#This Row],[GST]]</f>
        <v>14500</v>
      </c>
      <c r="AE386" s="7">
        <f>invoices[[#This Row],[Total]]-invoices[[#This Row],[rent_amount]]</f>
        <v>0</v>
      </c>
      <c r="AF386">
        <v>1790</v>
      </c>
      <c r="AG386">
        <v>696</v>
      </c>
      <c r="AH386">
        <f>invoices[[#This Row],[EB Amount]]-invoices[[#This Row],[electricity_amount]]</f>
        <v>0</v>
      </c>
    </row>
    <row r="387" spans="1:34">
      <c r="A387" t="s">
        <v>5179</v>
      </c>
      <c r="B387" t="s">
        <v>22</v>
      </c>
      <c r="C387" t="s">
        <v>5180</v>
      </c>
      <c r="D387" t="s">
        <v>24</v>
      </c>
      <c r="E387" t="s">
        <v>519</v>
      </c>
      <c r="F387" t="s">
        <v>2225</v>
      </c>
      <c r="G387" t="s">
        <v>5181</v>
      </c>
      <c r="H387" s="1">
        <f>DATE(YEAR(invoices[[#This Row],[due_date]]),MONTH(invoices[[#This Row],[due_date]]),1)</f>
        <v>46023</v>
      </c>
      <c r="I387" s="1">
        <v>46029</v>
      </c>
      <c r="J387">
        <v>500</v>
      </c>
      <c r="K387">
        <v>1209</v>
      </c>
      <c r="L387">
        <v>2250</v>
      </c>
      <c r="M387">
        <f>invoices[[#This Row],[rent_amount]]+invoices[[#This Row],[electricity_amount]]+invoices[[#This Row],[other_charges]]</f>
        <v>3959</v>
      </c>
      <c r="N387" t="s">
        <v>28</v>
      </c>
      <c r="O387" t="s">
        <v>75</v>
      </c>
      <c r="P387">
        <v>0</v>
      </c>
      <c r="Q387" t="b">
        <v>0</v>
      </c>
      <c r="R387" t="s">
        <v>76</v>
      </c>
      <c r="S387">
        <v>0</v>
      </c>
      <c r="T387">
        <f>invoices[[#This Row],[total_amount]]</f>
        <v>3959</v>
      </c>
      <c r="U387" t="s">
        <v>5182</v>
      </c>
      <c r="V387" t="str">
        <f>INDEX([1]!Table1[tenantname],MATCH(invoices[[#This Row],[allotment_id]],[1]!Table1[TenantAllotmentID],0))</f>
        <v>Prashanth P  (C41-B2)</v>
      </c>
      <c r="W387" t="s">
        <v>15345</v>
      </c>
      <c r="X387" t="s">
        <v>15346</v>
      </c>
      <c r="Y387" s="4">
        <v>46023</v>
      </c>
      <c r="Z387" t="s">
        <v>15807</v>
      </c>
      <c r="AA387">
        <v>500</v>
      </c>
      <c r="AB387">
        <v>0</v>
      </c>
      <c r="AC387">
        <v>0</v>
      </c>
      <c r="AD387" s="7">
        <f>invoices[[#This Row],[Rent]]+invoices[[#This Row],[Services]]+invoices[[#This Row],[GST]]</f>
        <v>500</v>
      </c>
      <c r="AE387" s="7">
        <f>invoices[[#This Row],[Total]]-invoices[[#This Row],[rent_amount]]</f>
        <v>0</v>
      </c>
      <c r="AF387">
        <v>1826</v>
      </c>
      <c r="AG387">
        <v>1209</v>
      </c>
      <c r="AH387">
        <f>invoices[[#This Row],[EB Amount]]-invoices[[#This Row],[electricity_amount]]</f>
        <v>0</v>
      </c>
    </row>
    <row r="388" spans="1:34">
      <c r="A388" t="s">
        <v>5388</v>
      </c>
      <c r="B388" t="s">
        <v>22</v>
      </c>
      <c r="C388" t="s">
        <v>1061</v>
      </c>
      <c r="D388" t="s">
        <v>24</v>
      </c>
      <c r="E388" t="s">
        <v>1062</v>
      </c>
      <c r="F388" t="s">
        <v>1063</v>
      </c>
      <c r="G388" t="s">
        <v>5389</v>
      </c>
      <c r="H388" s="1">
        <f>DATE(YEAR(invoices[[#This Row],[due_date]]),MONTH(invoices[[#This Row],[due_date]]),1)</f>
        <v>46023</v>
      </c>
      <c r="I388" s="1">
        <v>46029</v>
      </c>
      <c r="J388">
        <v>4210</v>
      </c>
      <c r="K388">
        <v>899</v>
      </c>
      <c r="L388">
        <v>2250</v>
      </c>
      <c r="M388">
        <f>invoices[[#This Row],[rent_amount]]+invoices[[#This Row],[electricity_amount]]+invoices[[#This Row],[other_charges]]</f>
        <v>7359</v>
      </c>
      <c r="N388" t="s">
        <v>28</v>
      </c>
      <c r="O388" t="s">
        <v>729</v>
      </c>
      <c r="P388">
        <v>0</v>
      </c>
      <c r="Q388" t="b">
        <v>0</v>
      </c>
      <c r="R388" t="s">
        <v>76</v>
      </c>
      <c r="S388">
        <v>0</v>
      </c>
      <c r="T388">
        <f>invoices[[#This Row],[total_amount]]</f>
        <v>7359</v>
      </c>
      <c r="U388" t="s">
        <v>1066</v>
      </c>
      <c r="V388" t="str">
        <f>INDEX([1]!Table1[tenantname],MATCH(invoices[[#This Row],[allotment_id]],[1]!Table1[TenantAllotmentID],0))</f>
        <v>Sourabh D  (A22-C2)</v>
      </c>
      <c r="W388" t="s">
        <v>14335</v>
      </c>
      <c r="X388" t="s">
        <v>14336</v>
      </c>
      <c r="Y388" s="4">
        <v>46023</v>
      </c>
      <c r="Z388" t="s">
        <v>15807</v>
      </c>
      <c r="AA388">
        <v>4210</v>
      </c>
      <c r="AB388">
        <v>0</v>
      </c>
      <c r="AC388">
        <v>0</v>
      </c>
      <c r="AD388" s="7">
        <f>invoices[[#This Row],[Rent]]+invoices[[#This Row],[Services]]+invoices[[#This Row],[GST]]</f>
        <v>4210</v>
      </c>
      <c r="AE388" s="7">
        <f>invoices[[#This Row],[Total]]-invoices[[#This Row],[rent_amount]]</f>
        <v>0</v>
      </c>
      <c r="AF388">
        <v>1929</v>
      </c>
      <c r="AG388">
        <v>899</v>
      </c>
      <c r="AH388">
        <f>invoices[[#This Row],[EB Amount]]-invoices[[#This Row],[electricity_amount]]</f>
        <v>0</v>
      </c>
    </row>
    <row r="389" spans="1:34">
      <c r="A389" t="s">
        <v>5440</v>
      </c>
      <c r="B389" t="s">
        <v>22</v>
      </c>
      <c r="C389" t="s">
        <v>162</v>
      </c>
      <c r="D389" t="s">
        <v>24</v>
      </c>
      <c r="E389" t="s">
        <v>80</v>
      </c>
      <c r="F389" t="s">
        <v>81</v>
      </c>
      <c r="G389" t="s">
        <v>5441</v>
      </c>
      <c r="H389" s="1">
        <f>DATE(YEAR(invoices[[#This Row],[due_date]]),MONTH(invoices[[#This Row],[due_date]]),1)</f>
        <v>46023</v>
      </c>
      <c r="I389" s="1">
        <v>46029</v>
      </c>
      <c r="J389">
        <v>15500</v>
      </c>
      <c r="K389">
        <v>806</v>
      </c>
      <c r="L389">
        <v>0</v>
      </c>
      <c r="M389">
        <f>invoices[[#This Row],[rent_amount]]+invoices[[#This Row],[electricity_amount]]+invoices[[#This Row],[other_charges]]</f>
        <v>16306</v>
      </c>
      <c r="N389" t="s">
        <v>28</v>
      </c>
      <c r="O389" t="s">
        <v>729</v>
      </c>
      <c r="P389">
        <v>0</v>
      </c>
      <c r="Q389" t="b">
        <v>0</v>
      </c>
      <c r="R389" t="s">
        <v>76</v>
      </c>
      <c r="S389">
        <v>0</v>
      </c>
      <c r="T389">
        <f>invoices[[#This Row],[total_amount]]</f>
        <v>16306</v>
      </c>
      <c r="U389" t="s">
        <v>164</v>
      </c>
      <c r="V389" t="str">
        <f>INDEX([1]!Table1[tenantname],MATCH(invoices[[#This Row],[allotment_id]],[1]!Table1[TenantAllotmentID],0))</f>
        <v>Shaily  (D21-B1)</v>
      </c>
      <c r="W389" t="s">
        <v>14020</v>
      </c>
      <c r="X389" t="s">
        <v>14021</v>
      </c>
      <c r="Y389" s="4">
        <v>46023</v>
      </c>
      <c r="Z389" t="s">
        <v>15807</v>
      </c>
      <c r="AA389">
        <v>15500</v>
      </c>
      <c r="AB389">
        <v>0</v>
      </c>
      <c r="AC389">
        <v>0</v>
      </c>
      <c r="AD389" s="7">
        <f>invoices[[#This Row],[Rent]]+invoices[[#This Row],[Services]]+invoices[[#This Row],[GST]]</f>
        <v>15500</v>
      </c>
      <c r="AE389" s="7">
        <f>invoices[[#This Row],[Total]]-invoices[[#This Row],[rent_amount]]</f>
        <v>0</v>
      </c>
      <c r="AF389">
        <v>1953</v>
      </c>
      <c r="AG389">
        <v>806</v>
      </c>
      <c r="AH389">
        <f>invoices[[#This Row],[EB Amount]]-invoices[[#This Row],[electricity_amount]]</f>
        <v>0</v>
      </c>
    </row>
    <row r="390" spans="1:34">
      <c r="A390" t="s">
        <v>5540</v>
      </c>
      <c r="B390" t="s">
        <v>22</v>
      </c>
      <c r="C390" t="s">
        <v>720</v>
      </c>
      <c r="D390" t="s">
        <v>24</v>
      </c>
      <c r="E390" t="s">
        <v>721</v>
      </c>
      <c r="F390" t="s">
        <v>722</v>
      </c>
      <c r="G390" t="s">
        <v>5541</v>
      </c>
      <c r="H390" s="1">
        <f>DATE(YEAR(invoices[[#This Row],[due_date]]),MONTH(invoices[[#This Row],[due_date]]),1)</f>
        <v>46023</v>
      </c>
      <c r="I390" s="1">
        <v>46029</v>
      </c>
      <c r="J390">
        <v>5613</v>
      </c>
      <c r="K390">
        <v>558</v>
      </c>
      <c r="L390">
        <v>2250</v>
      </c>
      <c r="M390">
        <f>invoices[[#This Row],[rent_amount]]+invoices[[#This Row],[electricity_amount]]+invoices[[#This Row],[other_charges]]</f>
        <v>8421</v>
      </c>
      <c r="N390" t="s">
        <v>28</v>
      </c>
      <c r="O390" t="s">
        <v>834</v>
      </c>
      <c r="P390">
        <v>0</v>
      </c>
      <c r="Q390" t="b">
        <v>0</v>
      </c>
      <c r="R390" t="s">
        <v>76</v>
      </c>
      <c r="S390">
        <v>0</v>
      </c>
      <c r="T390">
        <f>invoices[[#This Row],[total_amount]]</f>
        <v>8421</v>
      </c>
      <c r="U390" t="s">
        <v>724</v>
      </c>
      <c r="V390" t="str">
        <f>INDEX([1]!Table1[tenantname],MATCH(invoices[[#This Row],[allotment_id]],[1]!Table1[TenantAllotmentID],0))</f>
        <v>Aritra Kumar Das (A11-C1)</v>
      </c>
      <c r="W390" t="s">
        <v>14207</v>
      </c>
      <c r="X390" t="s">
        <v>14208</v>
      </c>
      <c r="Y390" s="4">
        <v>46023</v>
      </c>
      <c r="Z390" t="s">
        <v>15807</v>
      </c>
      <c r="AA390">
        <v>5613</v>
      </c>
      <c r="AB390">
        <v>0</v>
      </c>
      <c r="AC390">
        <v>0</v>
      </c>
      <c r="AD390" s="7">
        <f>invoices[[#This Row],[Rent]]+invoices[[#This Row],[Services]]+invoices[[#This Row],[GST]]</f>
        <v>5613</v>
      </c>
      <c r="AE390" s="7">
        <f>invoices[[#This Row],[Total]]-invoices[[#This Row],[rent_amount]]</f>
        <v>0</v>
      </c>
      <c r="AF390">
        <v>1998</v>
      </c>
      <c r="AG390">
        <v>558</v>
      </c>
      <c r="AH390">
        <f>invoices[[#This Row],[EB Amount]]-invoices[[#This Row],[electricity_amount]]</f>
        <v>0</v>
      </c>
    </row>
    <row r="391" spans="1:34">
      <c r="A391" t="s">
        <v>5568</v>
      </c>
      <c r="B391" t="s">
        <v>22</v>
      </c>
      <c r="C391" t="s">
        <v>3495</v>
      </c>
      <c r="D391" t="s">
        <v>24</v>
      </c>
      <c r="E391" t="s">
        <v>140</v>
      </c>
      <c r="F391" t="s">
        <v>213</v>
      </c>
      <c r="G391" t="s">
        <v>5569</v>
      </c>
      <c r="H391" s="1">
        <f>DATE(YEAR(invoices[[#This Row],[due_date]]),MONTH(invoices[[#This Row],[due_date]]),1)</f>
        <v>46023</v>
      </c>
      <c r="I391" s="1">
        <v>46029</v>
      </c>
      <c r="J391">
        <v>15000</v>
      </c>
      <c r="K391">
        <v>1023</v>
      </c>
      <c r="L391">
        <v>0</v>
      </c>
      <c r="M391">
        <f>invoices[[#This Row],[rent_amount]]+invoices[[#This Row],[electricity_amount]]+invoices[[#This Row],[other_charges]]</f>
        <v>16023</v>
      </c>
      <c r="N391" t="s">
        <v>28</v>
      </c>
      <c r="O391" t="s">
        <v>729</v>
      </c>
      <c r="P391">
        <v>0</v>
      </c>
      <c r="Q391" t="b">
        <v>0</v>
      </c>
      <c r="R391" t="s">
        <v>76</v>
      </c>
      <c r="S391">
        <v>0</v>
      </c>
      <c r="T391">
        <f>invoices[[#This Row],[total_amount]]</f>
        <v>16023</v>
      </c>
      <c r="U391" t="s">
        <v>4003</v>
      </c>
      <c r="V391" t="str">
        <f>INDEX([1]!Table1[tenantname],MATCH(invoices[[#This Row],[allotment_id]],[1]!Table1[TenantAllotmentID],0))</f>
        <v>Ebrahim Marakkar (A41-B2)</v>
      </c>
      <c r="W391" t="s">
        <v>15070</v>
      </c>
      <c r="X391" t="s">
        <v>15165</v>
      </c>
      <c r="Y391" s="4">
        <v>46023</v>
      </c>
      <c r="Z391" t="s">
        <v>15807</v>
      </c>
      <c r="AA391">
        <v>15000</v>
      </c>
      <c r="AB391">
        <v>0</v>
      </c>
      <c r="AC391">
        <v>0</v>
      </c>
      <c r="AD391" s="7">
        <f>invoices[[#This Row],[Rent]]+invoices[[#This Row],[Services]]+invoices[[#This Row],[GST]]</f>
        <v>15000</v>
      </c>
      <c r="AE391" s="7">
        <f>invoices[[#This Row],[Total]]-invoices[[#This Row],[rent_amount]]</f>
        <v>0</v>
      </c>
      <c r="AF391">
        <v>2011</v>
      </c>
      <c r="AG391">
        <v>1023</v>
      </c>
      <c r="AH391">
        <f>invoices[[#This Row],[EB Amount]]-invoices[[#This Row],[electricity_amount]]</f>
        <v>0</v>
      </c>
    </row>
    <row r="392" spans="1:34">
      <c r="A392" s="2" t="s">
        <v>5582</v>
      </c>
      <c r="B392" t="s">
        <v>22</v>
      </c>
      <c r="C392" t="s">
        <v>1571</v>
      </c>
      <c r="D392" t="s">
        <v>24</v>
      </c>
      <c r="E392" t="s">
        <v>104</v>
      </c>
      <c r="F392" t="s">
        <v>1572</v>
      </c>
      <c r="G392" t="s">
        <v>5583</v>
      </c>
      <c r="H392" s="1">
        <f>DATE(YEAR(invoices[[#This Row],[due_date]]),MONTH(invoices[[#This Row],[due_date]]),1)</f>
        <v>46023</v>
      </c>
      <c r="I392" s="1">
        <v>46029</v>
      </c>
      <c r="J392">
        <v>15500</v>
      </c>
      <c r="K392">
        <v>961</v>
      </c>
      <c r="L392">
        <v>0</v>
      </c>
      <c r="M392">
        <f>invoices[[#This Row],[rent_amount]]+invoices[[#This Row],[electricity_amount]]+invoices[[#This Row],[other_charges]]</f>
        <v>16461</v>
      </c>
      <c r="N392" t="s">
        <v>28</v>
      </c>
      <c r="O392" t="s">
        <v>75</v>
      </c>
      <c r="P392">
        <v>0</v>
      </c>
      <c r="Q392" t="b">
        <v>0</v>
      </c>
      <c r="R392" t="s">
        <v>76</v>
      </c>
      <c r="S392">
        <v>0</v>
      </c>
      <c r="T392">
        <f>invoices[[#This Row],[total_amount]]</f>
        <v>16461</v>
      </c>
      <c r="U392" t="s">
        <v>1574</v>
      </c>
      <c r="V392" t="str">
        <f>INDEX([1]!Table1[tenantname],MATCH(invoices[[#This Row],[allotment_id]],[1]!Table1[TenantAllotmentID],0))</f>
        <v>Ravi S (B14-B2)</v>
      </c>
      <c r="W392" t="s">
        <v>14522</v>
      </c>
      <c r="X392" t="s">
        <v>14523</v>
      </c>
      <c r="Y392" s="4">
        <v>46023</v>
      </c>
      <c r="Z392" t="s">
        <v>15807</v>
      </c>
      <c r="AA392">
        <v>15500</v>
      </c>
      <c r="AB392">
        <v>0</v>
      </c>
      <c r="AC392">
        <v>0</v>
      </c>
      <c r="AD392" s="7">
        <f>invoices[[#This Row],[Rent]]+invoices[[#This Row],[Services]]+invoices[[#This Row],[GST]]</f>
        <v>15500</v>
      </c>
      <c r="AE392" s="7">
        <f>invoices[[#This Row],[Total]]-invoices[[#This Row],[rent_amount]]</f>
        <v>0</v>
      </c>
      <c r="AF392">
        <v>2017</v>
      </c>
      <c r="AG392">
        <v>961</v>
      </c>
      <c r="AH392">
        <f>invoices[[#This Row],[EB Amount]]-invoices[[#This Row],[electricity_amount]]</f>
        <v>0</v>
      </c>
    </row>
    <row r="393" spans="1:34">
      <c r="A393" t="s">
        <v>5619</v>
      </c>
      <c r="B393" t="s">
        <v>22</v>
      </c>
      <c r="C393" t="s">
        <v>5620</v>
      </c>
      <c r="D393" t="s">
        <v>24</v>
      </c>
      <c r="E393" t="s">
        <v>181</v>
      </c>
      <c r="F393" t="s">
        <v>427</v>
      </c>
      <c r="G393" t="s">
        <v>5621</v>
      </c>
      <c r="H393" s="1">
        <f>DATE(YEAR(invoices[[#This Row],[due_date]]),MONTH(invoices[[#This Row],[due_date]]),1)</f>
        <v>46023</v>
      </c>
      <c r="I393" s="1">
        <v>46029</v>
      </c>
      <c r="J393">
        <v>11558</v>
      </c>
      <c r="K393">
        <v>200</v>
      </c>
      <c r="L393">
        <v>2250</v>
      </c>
      <c r="M393">
        <f>invoices[[#This Row],[rent_amount]]+invoices[[#This Row],[electricity_amount]]+invoices[[#This Row],[other_charges]]</f>
        <v>14008</v>
      </c>
      <c r="N393" t="s">
        <v>28</v>
      </c>
      <c r="O393" t="s">
        <v>75</v>
      </c>
      <c r="P393">
        <v>0</v>
      </c>
      <c r="Q393" t="b">
        <v>0</v>
      </c>
      <c r="R393" t="s">
        <v>76</v>
      </c>
      <c r="S393">
        <v>0</v>
      </c>
      <c r="T393">
        <f>invoices[[#This Row],[total_amount]]</f>
        <v>14008</v>
      </c>
      <c r="U393" t="s">
        <v>5622</v>
      </c>
      <c r="V393" t="str">
        <f>INDEX([1]!Table1[tenantname],MATCH(invoices[[#This Row],[allotment_id]],[1]!Table1[TenantAllotmentID],0))</f>
        <v>Nadini Santhosh (B24-B2)</v>
      </c>
      <c r="W393" t="s">
        <v>15401</v>
      </c>
      <c r="X393" t="s">
        <v>15402</v>
      </c>
      <c r="Y393" s="4">
        <v>46023</v>
      </c>
      <c r="Z393" t="s">
        <v>15807</v>
      </c>
      <c r="AA393">
        <v>11558</v>
      </c>
      <c r="AB393">
        <v>0</v>
      </c>
      <c r="AC393">
        <v>0</v>
      </c>
      <c r="AD393" s="7">
        <f>invoices[[#This Row],[Rent]]+invoices[[#This Row],[Services]]+invoices[[#This Row],[GST]]</f>
        <v>11558</v>
      </c>
      <c r="AE393" s="7">
        <f>invoices[[#This Row],[Total]]-invoices[[#This Row],[rent_amount]]</f>
        <v>0</v>
      </c>
      <c r="AF393">
        <v>2037</v>
      </c>
      <c r="AG393">
        <v>200</v>
      </c>
      <c r="AH393">
        <f>invoices[[#This Row],[EB Amount]]-invoices[[#This Row],[electricity_amount]]</f>
        <v>0</v>
      </c>
    </row>
    <row r="394" spans="1:34">
      <c r="A394" t="s">
        <v>5645</v>
      </c>
      <c r="B394" t="s">
        <v>22</v>
      </c>
      <c r="C394" t="s">
        <v>2257</v>
      </c>
      <c r="D394" t="s">
        <v>24</v>
      </c>
      <c r="E394" t="s">
        <v>167</v>
      </c>
      <c r="F394" t="s">
        <v>2258</v>
      </c>
      <c r="G394" t="s">
        <v>5646</v>
      </c>
      <c r="H394" s="1">
        <f>DATE(YEAR(invoices[[#This Row],[due_date]]),MONTH(invoices[[#This Row],[due_date]]),1)</f>
        <v>46023</v>
      </c>
      <c r="I394" s="1">
        <v>46029</v>
      </c>
      <c r="J394">
        <v>19500</v>
      </c>
      <c r="K394">
        <v>1364</v>
      </c>
      <c r="L394">
        <v>0</v>
      </c>
      <c r="M394">
        <f>invoices[[#This Row],[rent_amount]]+invoices[[#This Row],[electricity_amount]]+invoices[[#This Row],[other_charges]]</f>
        <v>20864</v>
      </c>
      <c r="N394" t="s">
        <v>28</v>
      </c>
      <c r="O394" t="s">
        <v>729</v>
      </c>
      <c r="P394">
        <v>0</v>
      </c>
      <c r="Q394" t="b">
        <v>0</v>
      </c>
      <c r="R394" t="s">
        <v>76</v>
      </c>
      <c r="S394">
        <v>0</v>
      </c>
      <c r="T394">
        <f>invoices[[#This Row],[total_amount]]</f>
        <v>20864</v>
      </c>
      <c r="U394" t="s">
        <v>2260</v>
      </c>
      <c r="V394" t="str">
        <f>INDEX([1]!Table1[tenantname],MATCH(invoices[[#This Row],[allotment_id]],[1]!Table1[TenantAllotmentID],0))</f>
        <v>Tara Shankar (B42-A1)</v>
      </c>
      <c r="W394" t="s">
        <v>14754</v>
      </c>
      <c r="X394" t="s">
        <v>14755</v>
      </c>
      <c r="Y394" s="4">
        <v>46023</v>
      </c>
      <c r="Z394" t="s">
        <v>15807</v>
      </c>
      <c r="AA394">
        <v>19500</v>
      </c>
      <c r="AB394">
        <v>0</v>
      </c>
      <c r="AC394">
        <v>0</v>
      </c>
      <c r="AD394" s="7">
        <f>invoices[[#This Row],[Rent]]+invoices[[#This Row],[Services]]+invoices[[#This Row],[GST]]</f>
        <v>19500</v>
      </c>
      <c r="AE394" s="7">
        <f>invoices[[#This Row],[Total]]-invoices[[#This Row],[rent_amount]]</f>
        <v>0</v>
      </c>
      <c r="AF394">
        <v>2049</v>
      </c>
      <c r="AG394">
        <v>1364</v>
      </c>
      <c r="AH394">
        <f>invoices[[#This Row],[EB Amount]]-invoices[[#This Row],[electricity_amount]]</f>
        <v>0</v>
      </c>
    </row>
    <row r="395" spans="1:34">
      <c r="A395" t="s">
        <v>5705</v>
      </c>
      <c r="B395" t="s">
        <v>22</v>
      </c>
      <c r="C395" t="s">
        <v>2993</v>
      </c>
      <c r="D395" t="s">
        <v>24</v>
      </c>
      <c r="E395" t="s">
        <v>34</v>
      </c>
      <c r="F395" t="s">
        <v>282</v>
      </c>
      <c r="G395" t="s">
        <v>5706</v>
      </c>
      <c r="H395" s="1">
        <f>DATE(YEAR(invoices[[#This Row],[due_date]]),MONTH(invoices[[#This Row],[due_date]]),1)</f>
        <v>46023</v>
      </c>
      <c r="I395" s="1">
        <v>46029</v>
      </c>
      <c r="J395">
        <v>9823</v>
      </c>
      <c r="K395">
        <v>0</v>
      </c>
      <c r="L395">
        <v>2250</v>
      </c>
      <c r="M395">
        <f>invoices[[#This Row],[rent_amount]]+invoices[[#This Row],[electricity_amount]]+invoices[[#This Row],[other_charges]]</f>
        <v>12073</v>
      </c>
      <c r="N395" t="s">
        <v>28</v>
      </c>
      <c r="O395" t="s">
        <v>729</v>
      </c>
      <c r="P395">
        <v>0</v>
      </c>
      <c r="Q395" t="b">
        <v>0</v>
      </c>
      <c r="R395" t="s">
        <v>76</v>
      </c>
      <c r="S395">
        <v>0</v>
      </c>
      <c r="T395">
        <f>invoices[[#This Row],[total_amount]]</f>
        <v>12073</v>
      </c>
      <c r="U395" t="s">
        <v>5707</v>
      </c>
      <c r="V395" t="str">
        <f>INDEX([1]!Table1[tenantname],MATCH(invoices[[#This Row],[allotment_id]],[1]!Table1[TenantAllotmentID],0))</f>
        <v>Suhani  Srivastava (B43-C2)</v>
      </c>
      <c r="W395" t="s">
        <v>14943</v>
      </c>
      <c r="X395" t="s">
        <v>15414</v>
      </c>
      <c r="Y395" s="4">
        <v>46023</v>
      </c>
      <c r="Z395" t="s">
        <v>15807</v>
      </c>
      <c r="AA395">
        <v>9823</v>
      </c>
      <c r="AB395">
        <v>0</v>
      </c>
      <c r="AC395">
        <v>0</v>
      </c>
      <c r="AD395" s="7">
        <f>invoices[[#This Row],[Rent]]+invoices[[#This Row],[Services]]+invoices[[#This Row],[GST]]</f>
        <v>9823</v>
      </c>
      <c r="AE395" s="7">
        <f>invoices[[#This Row],[Total]]-invoices[[#This Row],[rent_amount]]</f>
        <v>0</v>
      </c>
      <c r="AF395">
        <v>2076</v>
      </c>
      <c r="AG395">
        <v>0</v>
      </c>
      <c r="AH395">
        <f>invoices[[#This Row],[EB Amount]]-invoices[[#This Row],[electricity_amount]]</f>
        <v>0</v>
      </c>
    </row>
    <row r="396" spans="1:34">
      <c r="A396" t="s">
        <v>5808</v>
      </c>
      <c r="B396" t="s">
        <v>22</v>
      </c>
      <c r="C396" t="s">
        <v>897</v>
      </c>
      <c r="D396" t="s">
        <v>24</v>
      </c>
      <c r="E396" t="s">
        <v>1062</v>
      </c>
      <c r="F396" t="s">
        <v>4574</v>
      </c>
      <c r="G396" t="s">
        <v>5809</v>
      </c>
      <c r="H396" s="1">
        <f>DATE(YEAR(invoices[[#This Row],[due_date]]),MONTH(invoices[[#This Row],[due_date]]),1)</f>
        <v>46023</v>
      </c>
      <c r="I396" s="1">
        <v>46029</v>
      </c>
      <c r="J396">
        <v>4500</v>
      </c>
      <c r="K396">
        <v>899</v>
      </c>
      <c r="L396">
        <v>2250</v>
      </c>
      <c r="M396">
        <f>invoices[[#This Row],[rent_amount]]+invoices[[#This Row],[electricity_amount]]+invoices[[#This Row],[other_charges]]</f>
        <v>7649</v>
      </c>
      <c r="N396" t="s">
        <v>28</v>
      </c>
      <c r="O396" t="s">
        <v>75</v>
      </c>
      <c r="P396">
        <v>0</v>
      </c>
      <c r="Q396" t="b">
        <v>0</v>
      </c>
      <c r="R396" t="s">
        <v>76</v>
      </c>
      <c r="S396">
        <v>0</v>
      </c>
      <c r="T396">
        <f>invoices[[#This Row],[total_amount]]</f>
        <v>7649</v>
      </c>
      <c r="U396" s="2" t="s">
        <v>4576</v>
      </c>
      <c r="V396" t="str">
        <f>INDEX([1]!Table1[tenantname],MATCH(invoices[[#This Row],[allotment_id]],[1]!Table1[TenantAllotmentID],0))</f>
        <v>Manish  Joshi (A22-B2)</v>
      </c>
      <c r="W396" t="s">
        <v>14273</v>
      </c>
      <c r="X396" t="s">
        <v>15265</v>
      </c>
      <c r="Y396" s="4">
        <v>46023</v>
      </c>
      <c r="Z396" t="s">
        <v>15807</v>
      </c>
      <c r="AA396">
        <v>4500</v>
      </c>
      <c r="AB396">
        <v>0</v>
      </c>
      <c r="AC396">
        <v>0</v>
      </c>
      <c r="AD396" s="7">
        <f>invoices[[#This Row],[Rent]]+invoices[[#This Row],[Services]]+invoices[[#This Row],[GST]]</f>
        <v>4500</v>
      </c>
      <c r="AE396" s="7">
        <f>invoices[[#This Row],[Total]]-invoices[[#This Row],[rent_amount]]</f>
        <v>0</v>
      </c>
      <c r="AF396">
        <v>2128</v>
      </c>
      <c r="AG396">
        <v>899</v>
      </c>
      <c r="AH396">
        <f>invoices[[#This Row],[EB Amount]]-invoices[[#This Row],[electricity_amount]]</f>
        <v>0</v>
      </c>
    </row>
    <row r="397" spans="1:34">
      <c r="A397" t="s">
        <v>5946</v>
      </c>
      <c r="B397" t="s">
        <v>22</v>
      </c>
      <c r="C397" t="s">
        <v>3523</v>
      </c>
      <c r="D397" t="s">
        <v>24</v>
      </c>
      <c r="E397" t="s">
        <v>721</v>
      </c>
      <c r="F397" t="s">
        <v>2961</v>
      </c>
      <c r="G397" t="s">
        <v>5947</v>
      </c>
      <c r="H397" s="1">
        <f>DATE(YEAR(invoices[[#This Row],[due_date]]),MONTH(invoices[[#This Row],[due_date]]),1)</f>
        <v>46023</v>
      </c>
      <c r="I397" s="1">
        <v>46029</v>
      </c>
      <c r="J397">
        <v>19500</v>
      </c>
      <c r="K397">
        <v>558</v>
      </c>
      <c r="L397">
        <v>0</v>
      </c>
      <c r="M397">
        <f>invoices[[#This Row],[rent_amount]]+invoices[[#This Row],[electricity_amount]]+invoices[[#This Row],[other_charges]]</f>
        <v>20058</v>
      </c>
      <c r="N397" t="s">
        <v>28</v>
      </c>
      <c r="O397" t="s">
        <v>338</v>
      </c>
      <c r="P397">
        <v>0</v>
      </c>
      <c r="Q397" t="b">
        <v>0</v>
      </c>
      <c r="R397" t="s">
        <v>76</v>
      </c>
      <c r="S397">
        <v>0</v>
      </c>
      <c r="T397">
        <f>invoices[[#This Row],[total_amount]]</f>
        <v>20058</v>
      </c>
      <c r="U397" t="s">
        <v>3525</v>
      </c>
      <c r="V397" t="str">
        <f>INDEX([1]!Table1[tenantname],MATCH(invoices[[#This Row],[allotment_id]],[1]!Table1[TenantAllotmentID],0))</f>
        <v>Gautam Jyotishi (A11-A1)</v>
      </c>
      <c r="W397" t="s">
        <v>15074</v>
      </c>
      <c r="X397" t="s">
        <v>15075</v>
      </c>
      <c r="Y397" s="4">
        <v>46023</v>
      </c>
      <c r="Z397" t="s">
        <v>15807</v>
      </c>
      <c r="AA397">
        <v>19500</v>
      </c>
      <c r="AB397">
        <v>0</v>
      </c>
      <c r="AC397">
        <v>0</v>
      </c>
      <c r="AD397" s="7">
        <f>invoices[[#This Row],[Rent]]+invoices[[#This Row],[Services]]+invoices[[#This Row],[GST]]</f>
        <v>19500</v>
      </c>
      <c r="AE397" s="7">
        <f>invoices[[#This Row],[Total]]-invoices[[#This Row],[rent_amount]]</f>
        <v>0</v>
      </c>
      <c r="AF397">
        <v>2197</v>
      </c>
      <c r="AG397">
        <v>558</v>
      </c>
      <c r="AH397">
        <f>invoices[[#This Row],[EB Amount]]-invoices[[#This Row],[electricity_amount]]</f>
        <v>0</v>
      </c>
    </row>
    <row r="398" spans="1:34">
      <c r="A398" t="s">
        <v>5982</v>
      </c>
      <c r="B398" t="s">
        <v>22</v>
      </c>
      <c r="C398" t="s">
        <v>674</v>
      </c>
      <c r="D398" t="s">
        <v>24</v>
      </c>
      <c r="E398" t="s">
        <v>50</v>
      </c>
      <c r="F398" t="s">
        <v>766</v>
      </c>
      <c r="G398" t="s">
        <v>5983</v>
      </c>
      <c r="H398" s="1">
        <f>DATE(YEAR(invoices[[#This Row],[due_date]]),MONTH(invoices[[#This Row],[due_date]]),1)</f>
        <v>46023</v>
      </c>
      <c r="I398" s="1">
        <v>46029</v>
      </c>
      <c r="J398">
        <v>19500</v>
      </c>
      <c r="K398">
        <v>1364</v>
      </c>
      <c r="L398">
        <v>0</v>
      </c>
      <c r="M398">
        <f>invoices[[#This Row],[rent_amount]]+invoices[[#This Row],[electricity_amount]]+invoices[[#This Row],[other_charges]]</f>
        <v>20864</v>
      </c>
      <c r="N398" t="s">
        <v>28</v>
      </c>
      <c r="O398" t="s">
        <v>729</v>
      </c>
      <c r="P398">
        <v>0</v>
      </c>
      <c r="Q398" t="b">
        <v>0</v>
      </c>
      <c r="R398" t="s">
        <v>76</v>
      </c>
      <c r="S398">
        <v>0</v>
      </c>
      <c r="T398">
        <f>invoices[[#This Row],[total_amount]]</f>
        <v>20864</v>
      </c>
      <c r="U398" t="s">
        <v>2242</v>
      </c>
      <c r="V398" t="str">
        <f>INDEX([1]!Table1[tenantname],MATCH(invoices[[#This Row],[allotment_id]],[1]!Table1[TenantAllotmentID],0))</f>
        <v>Tejun Verma (B32-A1)</v>
      </c>
      <c r="W398" t="s">
        <v>14750</v>
      </c>
      <c r="X398" t="s">
        <v>14751</v>
      </c>
      <c r="Y398" s="4">
        <v>46023</v>
      </c>
      <c r="Z398" t="s">
        <v>15807</v>
      </c>
      <c r="AA398">
        <v>19500</v>
      </c>
      <c r="AB398">
        <v>0</v>
      </c>
      <c r="AC398">
        <v>0</v>
      </c>
      <c r="AD398" s="7">
        <f>invoices[[#This Row],[Rent]]+invoices[[#This Row],[Services]]+invoices[[#This Row],[GST]]</f>
        <v>19500</v>
      </c>
      <c r="AE398" s="7">
        <f>invoices[[#This Row],[Total]]-invoices[[#This Row],[rent_amount]]</f>
        <v>0</v>
      </c>
      <c r="AF398">
        <v>2217</v>
      </c>
      <c r="AG398">
        <v>1364</v>
      </c>
      <c r="AH398">
        <f>invoices[[#This Row],[EB Amount]]-invoices[[#This Row],[electricity_amount]]</f>
        <v>0</v>
      </c>
    </row>
    <row r="399" spans="1:34">
      <c r="A399" t="s">
        <v>6302</v>
      </c>
      <c r="B399" t="s">
        <v>22</v>
      </c>
      <c r="C399" t="s">
        <v>2357</v>
      </c>
      <c r="D399" t="s">
        <v>24</v>
      </c>
      <c r="E399" t="s">
        <v>140</v>
      </c>
      <c r="F399" t="s">
        <v>141</v>
      </c>
      <c r="G399" t="s">
        <v>6303</v>
      </c>
      <c r="H399" s="1">
        <f>DATE(YEAR(invoices[[#This Row],[due_date]]),MONTH(invoices[[#This Row],[due_date]]),1)</f>
        <v>46023</v>
      </c>
      <c r="I399" s="1">
        <v>46029</v>
      </c>
      <c r="J399">
        <v>15500</v>
      </c>
      <c r="K399">
        <v>1023</v>
      </c>
      <c r="L399">
        <v>0</v>
      </c>
      <c r="M399">
        <f>invoices[[#This Row],[rent_amount]]+invoices[[#This Row],[electricity_amount]]+invoices[[#This Row],[other_charges]]</f>
        <v>16523</v>
      </c>
      <c r="N399" t="s">
        <v>28</v>
      </c>
      <c r="O399" t="s">
        <v>729</v>
      </c>
      <c r="P399">
        <v>0</v>
      </c>
      <c r="Q399" t="b">
        <v>0</v>
      </c>
      <c r="R399" t="s">
        <v>76</v>
      </c>
      <c r="S399">
        <v>0</v>
      </c>
      <c r="T399">
        <f>invoices[[#This Row],[total_amount]]</f>
        <v>16523</v>
      </c>
      <c r="U399" t="s">
        <v>2359</v>
      </c>
      <c r="V399" t="str">
        <f>INDEX([1]!Table1[tenantname],MATCH(invoices[[#This Row],[allotment_id]],[1]!Table1[TenantAllotmentID],0))</f>
        <v>Vibhor  (A41-D2)</v>
      </c>
      <c r="W399" t="s">
        <v>14786</v>
      </c>
      <c r="X399" t="s">
        <v>14787</v>
      </c>
      <c r="Y399" s="4">
        <v>46023</v>
      </c>
      <c r="Z399" t="s">
        <v>15807</v>
      </c>
      <c r="AA399">
        <v>15500</v>
      </c>
      <c r="AB399">
        <v>0</v>
      </c>
      <c r="AC399">
        <v>0</v>
      </c>
      <c r="AD399" s="7">
        <f>invoices[[#This Row],[Rent]]+invoices[[#This Row],[Services]]+invoices[[#This Row],[GST]]</f>
        <v>15500</v>
      </c>
      <c r="AE399" s="7">
        <f>invoices[[#This Row],[Total]]-invoices[[#This Row],[rent_amount]]</f>
        <v>0</v>
      </c>
      <c r="AF399">
        <v>2382</v>
      </c>
      <c r="AG399">
        <v>1023</v>
      </c>
      <c r="AH399">
        <f>invoices[[#This Row],[EB Amount]]-invoices[[#This Row],[electricity_amount]]</f>
        <v>0</v>
      </c>
    </row>
    <row r="400" spans="1:34">
      <c r="A400" t="s">
        <v>6306</v>
      </c>
      <c r="B400" t="s">
        <v>22</v>
      </c>
      <c r="C400" t="s">
        <v>1020</v>
      </c>
      <c r="D400" t="s">
        <v>24</v>
      </c>
      <c r="E400" t="s">
        <v>329</v>
      </c>
      <c r="F400" t="s">
        <v>1021</v>
      </c>
      <c r="G400" t="s">
        <v>6307</v>
      </c>
      <c r="H400" s="1">
        <f>DATE(YEAR(invoices[[#This Row],[due_date]]),MONTH(invoices[[#This Row],[due_date]]),1)</f>
        <v>46023</v>
      </c>
      <c r="I400" s="1">
        <v>46029</v>
      </c>
      <c r="J400">
        <v>15500</v>
      </c>
      <c r="K400">
        <v>961</v>
      </c>
      <c r="L400">
        <v>0</v>
      </c>
      <c r="M400">
        <f>invoices[[#This Row],[rent_amount]]+invoices[[#This Row],[electricity_amount]]+invoices[[#This Row],[other_charges]]</f>
        <v>16461</v>
      </c>
      <c r="N400" t="s">
        <v>28</v>
      </c>
      <c r="O400" t="s">
        <v>729</v>
      </c>
      <c r="P400">
        <v>0</v>
      </c>
      <c r="Q400" t="b">
        <v>0</v>
      </c>
      <c r="R400" t="s">
        <v>76</v>
      </c>
      <c r="S400">
        <v>0</v>
      </c>
      <c r="T400">
        <f>invoices[[#This Row],[total_amount]]</f>
        <v>16461</v>
      </c>
      <c r="U400" t="s">
        <v>1024</v>
      </c>
      <c r="V400" t="str">
        <f>INDEX([1]!Table1[tenantname],MATCH(invoices[[#This Row],[allotment_id]],[1]!Table1[TenantAllotmentID],0))</f>
        <v>Sruthi Naya P (C43-B2)</v>
      </c>
      <c r="W400" t="s">
        <v>14318</v>
      </c>
      <c r="X400" t="s">
        <v>14318</v>
      </c>
      <c r="Y400" s="4">
        <v>46023</v>
      </c>
      <c r="Z400" t="s">
        <v>15807</v>
      </c>
      <c r="AA400">
        <v>15500</v>
      </c>
      <c r="AB400">
        <v>0</v>
      </c>
      <c r="AC400">
        <v>0</v>
      </c>
      <c r="AD400" s="7">
        <f>invoices[[#This Row],[Rent]]+invoices[[#This Row],[Services]]+invoices[[#This Row],[GST]]</f>
        <v>15500</v>
      </c>
      <c r="AE400" s="7">
        <f>invoices[[#This Row],[Total]]-invoices[[#This Row],[rent_amount]]</f>
        <v>0</v>
      </c>
      <c r="AF400">
        <v>2384</v>
      </c>
      <c r="AG400">
        <v>961</v>
      </c>
      <c r="AH400">
        <f>invoices[[#This Row],[EB Amount]]-invoices[[#This Row],[electricity_amount]]</f>
        <v>0</v>
      </c>
    </row>
    <row r="401" spans="1:34">
      <c r="A401" t="s">
        <v>6343</v>
      </c>
      <c r="B401" t="s">
        <v>22</v>
      </c>
      <c r="C401" t="s">
        <v>462</v>
      </c>
      <c r="D401" t="s">
        <v>24</v>
      </c>
      <c r="E401" t="s">
        <v>201</v>
      </c>
      <c r="F401" t="s">
        <v>463</v>
      </c>
      <c r="G401" t="s">
        <v>6344</v>
      </c>
      <c r="H401" s="1">
        <f>DATE(YEAR(invoices[[#This Row],[due_date]]),MONTH(invoices[[#This Row],[due_date]]),1)</f>
        <v>46023</v>
      </c>
      <c r="I401" s="1">
        <v>46029</v>
      </c>
      <c r="J401">
        <v>15500</v>
      </c>
      <c r="K401">
        <v>0</v>
      </c>
      <c r="L401">
        <v>0</v>
      </c>
      <c r="M401">
        <f>invoices[[#This Row],[rent_amount]]+invoices[[#This Row],[electricity_amount]]+invoices[[#This Row],[other_charges]]</f>
        <v>15500</v>
      </c>
      <c r="N401" t="s">
        <v>28</v>
      </c>
      <c r="O401" t="s">
        <v>834</v>
      </c>
      <c r="P401">
        <v>0</v>
      </c>
      <c r="Q401" t="b">
        <v>0</v>
      </c>
      <c r="R401" t="s">
        <v>76</v>
      </c>
      <c r="S401">
        <v>0</v>
      </c>
      <c r="T401">
        <f>invoices[[#This Row],[total_amount]]</f>
        <v>15500</v>
      </c>
      <c r="U401" t="s">
        <v>465</v>
      </c>
      <c r="V401" t="str">
        <f>INDEX([1]!Table1[tenantname],MATCH(invoices[[#This Row],[allotment_id]],[1]!Table1[TenantAllotmentID],0))</f>
        <v>Aman Kumar Agarwala (B31-B2)</v>
      </c>
      <c r="W401" t="s">
        <v>14120</v>
      </c>
      <c r="X401" t="s">
        <v>14121</v>
      </c>
      <c r="Y401" s="4">
        <v>46023</v>
      </c>
      <c r="Z401" t="s">
        <v>15807</v>
      </c>
      <c r="AA401">
        <v>15500</v>
      </c>
      <c r="AB401">
        <v>0</v>
      </c>
      <c r="AC401">
        <v>0</v>
      </c>
      <c r="AD401" s="7">
        <f>invoices[[#This Row],[Rent]]+invoices[[#This Row],[Services]]+invoices[[#This Row],[GST]]</f>
        <v>15500</v>
      </c>
      <c r="AE401" s="7">
        <f>invoices[[#This Row],[Total]]-invoices[[#This Row],[rent_amount]]</f>
        <v>0</v>
      </c>
      <c r="AF401">
        <v>2400</v>
      </c>
      <c r="AG401">
        <v>0</v>
      </c>
      <c r="AH401">
        <f>invoices[[#This Row],[EB Amount]]-invoices[[#This Row],[electricity_amount]]</f>
        <v>0</v>
      </c>
    </row>
    <row r="402" spans="1:34">
      <c r="A402" t="s">
        <v>6468</v>
      </c>
      <c r="B402" t="s">
        <v>22</v>
      </c>
      <c r="C402" t="s">
        <v>2377</v>
      </c>
      <c r="D402" t="s">
        <v>24</v>
      </c>
      <c r="E402" t="s">
        <v>181</v>
      </c>
      <c r="F402" t="s">
        <v>452</v>
      </c>
      <c r="G402" t="s">
        <v>6469</v>
      </c>
      <c r="H402" s="1">
        <f>DATE(YEAR(invoices[[#This Row],[due_date]]),MONTH(invoices[[#This Row],[due_date]]),1)</f>
        <v>46023</v>
      </c>
      <c r="I402" s="1">
        <v>46029</v>
      </c>
      <c r="J402">
        <v>13500</v>
      </c>
      <c r="K402">
        <v>1550</v>
      </c>
      <c r="L402">
        <v>0</v>
      </c>
      <c r="M402">
        <f>invoices[[#This Row],[rent_amount]]+invoices[[#This Row],[electricity_amount]]+invoices[[#This Row],[other_charges]]</f>
        <v>15050</v>
      </c>
      <c r="N402" t="s">
        <v>28</v>
      </c>
      <c r="O402" t="s">
        <v>729</v>
      </c>
      <c r="P402">
        <v>0</v>
      </c>
      <c r="Q402" t="b">
        <v>0</v>
      </c>
      <c r="R402" t="s">
        <v>76</v>
      </c>
      <c r="S402">
        <v>0</v>
      </c>
      <c r="T402">
        <f>invoices[[#This Row],[total_amount]]</f>
        <v>15050</v>
      </c>
      <c r="U402" t="s">
        <v>2379</v>
      </c>
      <c r="V402" t="str">
        <f>INDEX([1]!Table1[tenantname],MATCH(invoices[[#This Row],[allotment_id]],[1]!Table1[TenantAllotmentID],0))</f>
        <v>Snehaji N (B24-B1)</v>
      </c>
      <c r="W402" t="s">
        <v>14794</v>
      </c>
      <c r="X402" t="s">
        <v>14795</v>
      </c>
      <c r="Y402" s="4">
        <v>46023</v>
      </c>
      <c r="Z402" t="s">
        <v>15807</v>
      </c>
      <c r="AA402">
        <v>13500</v>
      </c>
      <c r="AB402">
        <v>0</v>
      </c>
      <c r="AC402">
        <v>0</v>
      </c>
      <c r="AD402" s="7">
        <f>invoices[[#This Row],[Rent]]+invoices[[#This Row],[Services]]+invoices[[#This Row],[GST]]</f>
        <v>13500</v>
      </c>
      <c r="AE402" s="7">
        <f>invoices[[#This Row],[Total]]-invoices[[#This Row],[rent_amount]]</f>
        <v>0</v>
      </c>
      <c r="AF402">
        <v>2465</v>
      </c>
      <c r="AG402">
        <v>1550</v>
      </c>
      <c r="AH402">
        <f>invoices[[#This Row],[EB Amount]]-invoices[[#This Row],[electricity_amount]]</f>
        <v>0</v>
      </c>
    </row>
    <row r="403" spans="1:34">
      <c r="A403" t="s">
        <v>6518</v>
      </c>
      <c r="B403" t="s">
        <v>22</v>
      </c>
      <c r="C403" t="s">
        <v>794</v>
      </c>
      <c r="D403" t="s">
        <v>24</v>
      </c>
      <c r="E403" t="s">
        <v>342</v>
      </c>
      <c r="F403" t="s">
        <v>795</v>
      </c>
      <c r="G403" t="s">
        <v>6519</v>
      </c>
      <c r="H403" s="1">
        <f>DATE(YEAR(invoices[[#This Row],[due_date]]),MONTH(invoices[[#This Row],[due_date]]),1)</f>
        <v>46023</v>
      </c>
      <c r="I403" s="1">
        <v>46029</v>
      </c>
      <c r="J403">
        <v>13500</v>
      </c>
      <c r="K403">
        <v>1116</v>
      </c>
      <c r="L403">
        <v>0</v>
      </c>
      <c r="M403">
        <f>invoices[[#This Row],[rent_amount]]+invoices[[#This Row],[electricity_amount]]+invoices[[#This Row],[other_charges]]</f>
        <v>14616</v>
      </c>
      <c r="N403" t="s">
        <v>28</v>
      </c>
      <c r="O403" t="s">
        <v>338</v>
      </c>
      <c r="P403">
        <v>0</v>
      </c>
      <c r="Q403" t="b">
        <v>0</v>
      </c>
      <c r="R403" t="s">
        <v>76</v>
      </c>
      <c r="S403">
        <v>0</v>
      </c>
      <c r="T403">
        <f>invoices[[#This Row],[total_amount]]</f>
        <v>14616</v>
      </c>
      <c r="U403" t="s">
        <v>797</v>
      </c>
      <c r="V403" t="str">
        <f>INDEX([1]!Table1[tenantname],MATCH(invoices[[#This Row],[allotment_id]],[1]!Table1[TenantAllotmentID],0))</f>
        <v>Dhivya Parthasarthy (D11-D2)</v>
      </c>
      <c r="W403" t="s">
        <v>14235</v>
      </c>
      <c r="X403" t="s">
        <v>14236</v>
      </c>
      <c r="Y403" s="4">
        <v>46023</v>
      </c>
      <c r="Z403" t="s">
        <v>15807</v>
      </c>
      <c r="AA403">
        <v>13500</v>
      </c>
      <c r="AB403">
        <v>0</v>
      </c>
      <c r="AC403">
        <v>0</v>
      </c>
      <c r="AD403" s="7">
        <f>invoices[[#This Row],[Rent]]+invoices[[#This Row],[Services]]+invoices[[#This Row],[GST]]</f>
        <v>13500</v>
      </c>
      <c r="AE403" s="7">
        <f>invoices[[#This Row],[Total]]-invoices[[#This Row],[rent_amount]]</f>
        <v>0</v>
      </c>
      <c r="AF403">
        <v>2492</v>
      </c>
      <c r="AG403">
        <v>1116</v>
      </c>
      <c r="AH403">
        <f>invoices[[#This Row],[EB Amount]]-invoices[[#This Row],[electricity_amount]]</f>
        <v>0</v>
      </c>
    </row>
    <row r="404" spans="1:34">
      <c r="A404" t="s">
        <v>6557</v>
      </c>
      <c r="B404" t="s">
        <v>22</v>
      </c>
      <c r="C404" t="s">
        <v>1146</v>
      </c>
      <c r="D404" t="s">
        <v>24</v>
      </c>
      <c r="E404" t="s">
        <v>195</v>
      </c>
      <c r="F404" t="s">
        <v>650</v>
      </c>
      <c r="G404" t="s">
        <v>6558</v>
      </c>
      <c r="H404" s="1">
        <f>DATE(YEAR(invoices[[#This Row],[due_date]]),MONTH(invoices[[#This Row],[due_date]]),1)</f>
        <v>46023</v>
      </c>
      <c r="I404" s="1">
        <v>46029</v>
      </c>
      <c r="J404">
        <v>15500</v>
      </c>
      <c r="K404">
        <v>400</v>
      </c>
      <c r="L404">
        <v>0</v>
      </c>
      <c r="M404">
        <f>invoices[[#This Row],[rent_amount]]+invoices[[#This Row],[electricity_amount]]+invoices[[#This Row],[other_charges]]</f>
        <v>15900</v>
      </c>
      <c r="N404" t="s">
        <v>28</v>
      </c>
      <c r="O404" t="s">
        <v>338</v>
      </c>
      <c r="P404">
        <v>0</v>
      </c>
      <c r="Q404" t="b">
        <v>0</v>
      </c>
      <c r="R404" t="s">
        <v>76</v>
      </c>
      <c r="S404">
        <v>0</v>
      </c>
      <c r="T404">
        <f>invoices[[#This Row],[total_amount]]</f>
        <v>15900</v>
      </c>
      <c r="U404" t="s">
        <v>1149</v>
      </c>
      <c r="V404" t="str">
        <f>INDEX([1]!Table1[tenantname],MATCH(invoices[[#This Row],[allotment_id]],[1]!Table1[TenantAllotmentID],0))</f>
        <v>Joan Betcy (D41-B2)</v>
      </c>
      <c r="W404" t="s">
        <v>14362</v>
      </c>
      <c r="X404" t="s">
        <v>14363</v>
      </c>
      <c r="Y404" s="4">
        <v>46023</v>
      </c>
      <c r="Z404" t="s">
        <v>15807</v>
      </c>
      <c r="AA404">
        <v>15500</v>
      </c>
      <c r="AB404">
        <v>0</v>
      </c>
      <c r="AC404">
        <v>0</v>
      </c>
      <c r="AD404" s="7">
        <f>invoices[[#This Row],[Rent]]+invoices[[#This Row],[Services]]+invoices[[#This Row],[GST]]</f>
        <v>15500</v>
      </c>
      <c r="AE404" s="7">
        <f>invoices[[#This Row],[Total]]-invoices[[#This Row],[rent_amount]]</f>
        <v>0</v>
      </c>
      <c r="AF404">
        <v>2512</v>
      </c>
      <c r="AG404">
        <v>400</v>
      </c>
      <c r="AH404">
        <f>invoices[[#This Row],[EB Amount]]-invoices[[#This Row],[electricity_amount]]</f>
        <v>0</v>
      </c>
    </row>
    <row r="405" spans="1:34">
      <c r="A405" t="s">
        <v>6826</v>
      </c>
      <c r="B405" t="s">
        <v>22</v>
      </c>
      <c r="C405" t="s">
        <v>1938</v>
      </c>
      <c r="D405" t="s">
        <v>24</v>
      </c>
      <c r="E405" t="s">
        <v>342</v>
      </c>
      <c r="F405" t="s">
        <v>1768</v>
      </c>
      <c r="G405" t="s">
        <v>6827</v>
      </c>
      <c r="H405" s="1">
        <f>DATE(YEAR(invoices[[#This Row],[due_date]]),MONTH(invoices[[#This Row],[due_date]]),1)</f>
        <v>46023</v>
      </c>
      <c r="I405" s="1">
        <v>46029</v>
      </c>
      <c r="J405">
        <v>15500</v>
      </c>
      <c r="K405">
        <v>1116</v>
      </c>
      <c r="L405">
        <v>0</v>
      </c>
      <c r="M405">
        <f>invoices[[#This Row],[rent_amount]]+invoices[[#This Row],[electricity_amount]]+invoices[[#This Row],[other_charges]]</f>
        <v>16616</v>
      </c>
      <c r="N405" t="s">
        <v>28</v>
      </c>
      <c r="O405" t="s">
        <v>75</v>
      </c>
      <c r="P405">
        <v>0</v>
      </c>
      <c r="Q405" t="b">
        <v>0</v>
      </c>
      <c r="R405" t="s">
        <v>76</v>
      </c>
      <c r="S405">
        <v>0</v>
      </c>
      <c r="T405">
        <f>invoices[[#This Row],[total_amount]]</f>
        <v>16616</v>
      </c>
      <c r="U405" t="s">
        <v>1940</v>
      </c>
      <c r="V405" t="str">
        <f>INDEX([1]!Table1[tenantname],MATCH(invoices[[#This Row],[allotment_id]],[1]!Table1[TenantAllotmentID],0))</f>
        <v>Mounika C S (D11-C1)</v>
      </c>
      <c r="W405" t="s">
        <v>14651</v>
      </c>
      <c r="X405" t="s">
        <v>14652</v>
      </c>
      <c r="Y405" s="4">
        <v>46023</v>
      </c>
      <c r="Z405" t="s">
        <v>15807</v>
      </c>
      <c r="AA405">
        <v>15500</v>
      </c>
      <c r="AB405">
        <v>0</v>
      </c>
      <c r="AC405">
        <v>0</v>
      </c>
      <c r="AD405" s="7">
        <f>invoices[[#This Row],[Rent]]+invoices[[#This Row],[Services]]+invoices[[#This Row],[GST]]</f>
        <v>15500</v>
      </c>
      <c r="AE405" s="7">
        <f>invoices[[#This Row],[Total]]-invoices[[#This Row],[rent_amount]]</f>
        <v>0</v>
      </c>
      <c r="AF405">
        <v>2644</v>
      </c>
      <c r="AG405">
        <v>1116</v>
      </c>
      <c r="AH405">
        <f>invoices[[#This Row],[EB Amount]]-invoices[[#This Row],[electricity_amount]]</f>
        <v>0</v>
      </c>
    </row>
    <row r="406" spans="1:34">
      <c r="A406" t="s">
        <v>7016</v>
      </c>
      <c r="B406" t="s">
        <v>22</v>
      </c>
      <c r="C406" t="s">
        <v>829</v>
      </c>
      <c r="D406" t="s">
        <v>24</v>
      </c>
      <c r="E406" t="s">
        <v>476</v>
      </c>
      <c r="F406" t="s">
        <v>477</v>
      </c>
      <c r="G406" t="s">
        <v>7017</v>
      </c>
      <c r="H406" s="1">
        <f>DATE(YEAR(invoices[[#This Row],[due_date]]),MONTH(invoices[[#This Row],[due_date]]),1)</f>
        <v>46023</v>
      </c>
      <c r="I406" s="1">
        <v>46029</v>
      </c>
      <c r="J406">
        <v>25500</v>
      </c>
      <c r="K406">
        <v>899</v>
      </c>
      <c r="L406">
        <v>0</v>
      </c>
      <c r="M406">
        <f>invoices[[#This Row],[rent_amount]]+invoices[[#This Row],[electricity_amount]]+invoices[[#This Row],[other_charges]]</f>
        <v>26399</v>
      </c>
      <c r="N406" t="s">
        <v>28</v>
      </c>
      <c r="O406" t="s">
        <v>75</v>
      </c>
      <c r="P406">
        <v>0</v>
      </c>
      <c r="Q406" t="b">
        <v>0</v>
      </c>
      <c r="R406" t="s">
        <v>76</v>
      </c>
      <c r="S406">
        <v>0</v>
      </c>
      <c r="T406">
        <f>invoices[[#This Row],[total_amount]]</f>
        <v>26399</v>
      </c>
      <c r="U406" t="s">
        <v>831</v>
      </c>
      <c r="V406" t="str">
        <f>INDEX([1]!Table1[tenantname],MATCH(invoices[[#This Row],[allotment_id]],[1]!Table1[TenantAllotmentID],0))</f>
        <v>Ranjan Rai (B41-D1)</v>
      </c>
      <c r="W406" t="s">
        <v>14247</v>
      </c>
      <c r="X406" t="s">
        <v>14248</v>
      </c>
      <c r="Y406" s="4">
        <v>46023</v>
      </c>
      <c r="Z406" t="s">
        <v>15807</v>
      </c>
      <c r="AA406">
        <v>25500</v>
      </c>
      <c r="AB406">
        <v>0</v>
      </c>
      <c r="AC406">
        <v>0</v>
      </c>
      <c r="AD406" s="7">
        <f>invoices[[#This Row],[Rent]]+invoices[[#This Row],[Services]]+invoices[[#This Row],[GST]]</f>
        <v>25500</v>
      </c>
      <c r="AE406" s="7">
        <f>invoices[[#This Row],[Total]]-invoices[[#This Row],[rent_amount]]</f>
        <v>0</v>
      </c>
      <c r="AF406">
        <v>2742</v>
      </c>
      <c r="AG406">
        <v>899</v>
      </c>
      <c r="AH406">
        <f>invoices[[#This Row],[EB Amount]]-invoices[[#This Row],[electricity_amount]]</f>
        <v>0</v>
      </c>
    </row>
    <row r="407" spans="1:34">
      <c r="A407" t="s">
        <v>7062</v>
      </c>
      <c r="B407" t="s">
        <v>22</v>
      </c>
      <c r="C407" t="s">
        <v>7063</v>
      </c>
      <c r="D407" t="s">
        <v>24</v>
      </c>
      <c r="E407" t="s">
        <v>254</v>
      </c>
      <c r="F407" t="s">
        <v>575</v>
      </c>
      <c r="G407" t="s">
        <v>7064</v>
      </c>
      <c r="H407" s="1">
        <f>DATE(YEAR(invoices[[#This Row],[due_date]]),MONTH(invoices[[#This Row],[due_date]]),1)</f>
        <v>46023</v>
      </c>
      <c r="I407" s="1">
        <v>46029</v>
      </c>
      <c r="J407">
        <v>0</v>
      </c>
      <c r="K407">
        <v>0</v>
      </c>
      <c r="L407">
        <v>2250</v>
      </c>
      <c r="M407">
        <f>invoices[[#This Row],[rent_amount]]+invoices[[#This Row],[electricity_amount]]+invoices[[#This Row],[other_charges]]</f>
        <v>2250</v>
      </c>
      <c r="N407" t="s">
        <v>28</v>
      </c>
      <c r="O407" t="s">
        <v>729</v>
      </c>
      <c r="P407">
        <v>0</v>
      </c>
      <c r="Q407" t="b">
        <v>0</v>
      </c>
      <c r="R407" t="s">
        <v>76</v>
      </c>
      <c r="S407">
        <v>0</v>
      </c>
      <c r="T407">
        <f>invoices[[#This Row],[total_amount]]</f>
        <v>2250</v>
      </c>
      <c r="U407" t="s">
        <v>7065</v>
      </c>
      <c r="V407" t="str">
        <f>INDEX([1]!Table1[tenantname],MATCH(invoices[[#This Row],[allotment_id]],[1]!Table1[TenantAllotmentID],0))</f>
        <v xml:space="preserve"> S Yuvethaa   (C42-B1)</v>
      </c>
      <c r="W407" t="s">
        <v>15524</v>
      </c>
      <c r="X407" t="s">
        <v>15525</v>
      </c>
      <c r="Y407" s="4">
        <v>46023</v>
      </c>
      <c r="Z407" t="s">
        <v>15807</v>
      </c>
      <c r="AA407">
        <v>0</v>
      </c>
      <c r="AB407">
        <v>0</v>
      </c>
      <c r="AC407">
        <v>0</v>
      </c>
      <c r="AD407" s="7">
        <f>invoices[[#This Row],[Rent]]+invoices[[#This Row],[Services]]+invoices[[#This Row],[GST]]</f>
        <v>0</v>
      </c>
      <c r="AE407" s="7">
        <f>invoices[[#This Row],[Total]]-invoices[[#This Row],[rent_amount]]</f>
        <v>0</v>
      </c>
      <c r="AF407">
        <v>2765</v>
      </c>
      <c r="AG407">
        <v>0</v>
      </c>
      <c r="AH407">
        <f>invoices[[#This Row],[EB Amount]]-invoices[[#This Row],[electricity_amount]]</f>
        <v>0</v>
      </c>
    </row>
    <row r="408" spans="1:34">
      <c r="A408" t="s">
        <v>7117</v>
      </c>
      <c r="B408" t="s">
        <v>22</v>
      </c>
      <c r="C408" t="s">
        <v>125</v>
      </c>
      <c r="D408" t="s">
        <v>24</v>
      </c>
      <c r="E408" t="s">
        <v>88</v>
      </c>
      <c r="F408" t="s">
        <v>126</v>
      </c>
      <c r="G408" t="s">
        <v>7118</v>
      </c>
      <c r="H408" s="1">
        <f>DATE(YEAR(invoices[[#This Row],[due_date]]),MONTH(invoices[[#This Row],[due_date]]),1)</f>
        <v>46023</v>
      </c>
      <c r="I408" s="1">
        <v>46029</v>
      </c>
      <c r="J408">
        <v>14500</v>
      </c>
      <c r="K408">
        <v>806</v>
      </c>
      <c r="L408">
        <v>0</v>
      </c>
      <c r="M408">
        <f>invoices[[#This Row],[rent_amount]]+invoices[[#This Row],[electricity_amount]]+invoices[[#This Row],[other_charges]]</f>
        <v>15306</v>
      </c>
      <c r="N408" t="s">
        <v>28</v>
      </c>
      <c r="O408" t="s">
        <v>75</v>
      </c>
      <c r="P408">
        <v>0</v>
      </c>
      <c r="Q408" t="b">
        <v>0</v>
      </c>
      <c r="R408" t="s">
        <v>76</v>
      </c>
      <c r="S408">
        <v>0</v>
      </c>
      <c r="T408">
        <f>invoices[[#This Row],[total_amount]]</f>
        <v>15306</v>
      </c>
      <c r="U408" t="s">
        <v>130</v>
      </c>
      <c r="V408" t="str">
        <f>INDEX([1]!Table1[tenantname],MATCH(invoices[[#This Row],[allotment_id]],[1]!Table1[TenantAllotmentID],0))</f>
        <v>Martin Rodgers (B13-C2)</v>
      </c>
      <c r="W408" t="s">
        <v>14010</v>
      </c>
      <c r="X408" t="s">
        <v>14011</v>
      </c>
      <c r="Y408" s="4">
        <v>46023</v>
      </c>
      <c r="Z408" t="s">
        <v>15807</v>
      </c>
      <c r="AA408">
        <v>14500</v>
      </c>
      <c r="AB408">
        <v>0</v>
      </c>
      <c r="AC408">
        <v>0</v>
      </c>
      <c r="AD408" s="7">
        <f>invoices[[#This Row],[Rent]]+invoices[[#This Row],[Services]]+invoices[[#This Row],[GST]]</f>
        <v>14500</v>
      </c>
      <c r="AE408" s="7">
        <f>invoices[[#This Row],[Total]]-invoices[[#This Row],[rent_amount]]</f>
        <v>0</v>
      </c>
      <c r="AF408">
        <v>2793</v>
      </c>
      <c r="AG408">
        <v>806</v>
      </c>
      <c r="AH408">
        <f>invoices[[#This Row],[EB Amount]]-invoices[[#This Row],[electricity_amount]]</f>
        <v>0</v>
      </c>
    </row>
    <row r="409" spans="1:34">
      <c r="A409" t="s">
        <v>7125</v>
      </c>
      <c r="B409" t="s">
        <v>22</v>
      </c>
      <c r="C409" t="s">
        <v>847</v>
      </c>
      <c r="D409" t="s">
        <v>24</v>
      </c>
      <c r="E409" t="s">
        <v>104</v>
      </c>
      <c r="F409" t="s">
        <v>551</v>
      </c>
      <c r="G409" t="s">
        <v>7126</v>
      </c>
      <c r="H409" s="1">
        <f>DATE(YEAR(invoices[[#This Row],[due_date]]),MONTH(invoices[[#This Row],[due_date]]),1)</f>
        <v>46023</v>
      </c>
      <c r="I409" s="1">
        <v>46029</v>
      </c>
      <c r="J409">
        <v>7016</v>
      </c>
      <c r="K409">
        <v>0</v>
      </c>
      <c r="L409">
        <v>0</v>
      </c>
      <c r="M409">
        <f>invoices[[#This Row],[rent_amount]]+invoices[[#This Row],[electricity_amount]]+invoices[[#This Row],[other_charges]]</f>
        <v>7016</v>
      </c>
      <c r="N409" t="s">
        <v>28</v>
      </c>
      <c r="O409" t="s">
        <v>75</v>
      </c>
      <c r="P409">
        <v>0</v>
      </c>
      <c r="Q409" t="b">
        <v>0</v>
      </c>
      <c r="R409" t="s">
        <v>76</v>
      </c>
      <c r="S409">
        <v>0</v>
      </c>
      <c r="T409">
        <f>invoices[[#This Row],[total_amount]]</f>
        <v>7016</v>
      </c>
      <c r="U409" t="s">
        <v>7127</v>
      </c>
      <c r="V409" t="str">
        <f>INDEX([1]!Table1[tenantname],MATCH(invoices[[#This Row],[allotment_id]],[1]!Table1[TenantAllotmentID],0))</f>
        <v>Narendhren RR (B14-C2)</v>
      </c>
      <c r="W409" t="s">
        <v>14253</v>
      </c>
      <c r="X409" t="s">
        <v>15533</v>
      </c>
      <c r="Y409" s="4">
        <v>46023</v>
      </c>
      <c r="Z409" t="s">
        <v>15807</v>
      </c>
      <c r="AA409">
        <v>7016</v>
      </c>
      <c r="AB409">
        <v>0</v>
      </c>
      <c r="AC409">
        <v>0</v>
      </c>
      <c r="AD409" s="7">
        <f>invoices[[#This Row],[Rent]]+invoices[[#This Row],[Services]]+invoices[[#This Row],[GST]]</f>
        <v>7016</v>
      </c>
      <c r="AE409" s="7">
        <f>invoices[[#This Row],[Total]]-invoices[[#This Row],[rent_amount]]</f>
        <v>0</v>
      </c>
      <c r="AF409">
        <v>2797</v>
      </c>
      <c r="AG409">
        <v>0</v>
      </c>
      <c r="AH409">
        <f>invoices[[#This Row],[EB Amount]]-invoices[[#This Row],[electricity_amount]]</f>
        <v>0</v>
      </c>
    </row>
    <row r="410" spans="1:34">
      <c r="A410" t="s">
        <v>7423</v>
      </c>
      <c r="B410" t="s">
        <v>22</v>
      </c>
      <c r="C410" t="s">
        <v>4014</v>
      </c>
      <c r="D410" t="s">
        <v>24</v>
      </c>
      <c r="E410" t="s">
        <v>96</v>
      </c>
      <c r="F410" t="s">
        <v>390</v>
      </c>
      <c r="G410" t="s">
        <v>7424</v>
      </c>
      <c r="H410" s="1">
        <f>DATE(YEAR(invoices[[#This Row],[due_date]]),MONTH(invoices[[#This Row],[due_date]]),1)</f>
        <v>46023</v>
      </c>
      <c r="I410" s="1">
        <v>46029</v>
      </c>
      <c r="J410">
        <v>19500</v>
      </c>
      <c r="K410">
        <v>1457</v>
      </c>
      <c r="L410">
        <v>0</v>
      </c>
      <c r="M410">
        <f>invoices[[#This Row],[rent_amount]]+invoices[[#This Row],[electricity_amount]]+invoices[[#This Row],[other_charges]]</f>
        <v>20957</v>
      </c>
      <c r="N410" t="s">
        <v>28</v>
      </c>
      <c r="O410" t="s">
        <v>75</v>
      </c>
      <c r="P410">
        <v>0</v>
      </c>
      <c r="Q410" t="b">
        <v>0</v>
      </c>
      <c r="R410" t="s">
        <v>76</v>
      </c>
      <c r="S410">
        <v>0</v>
      </c>
      <c r="T410">
        <f>invoices[[#This Row],[total_amount]]</f>
        <v>20957</v>
      </c>
      <c r="U410" t="s">
        <v>4016</v>
      </c>
      <c r="V410" t="str">
        <f>INDEX([1]!Table1[tenantname],MATCH(invoices[[#This Row],[allotment_id]],[1]!Table1[TenantAllotmentID],0))</f>
        <v>Ranna  (B33-A1)</v>
      </c>
      <c r="W410" t="s">
        <v>15169</v>
      </c>
      <c r="X410" t="s">
        <v>15170</v>
      </c>
      <c r="Y410" s="4">
        <v>46023</v>
      </c>
      <c r="Z410" t="s">
        <v>15807</v>
      </c>
      <c r="AA410">
        <v>19500</v>
      </c>
      <c r="AB410">
        <v>0</v>
      </c>
      <c r="AC410">
        <v>0</v>
      </c>
      <c r="AD410" s="7">
        <f>invoices[[#This Row],[Rent]]+invoices[[#This Row],[Services]]+invoices[[#This Row],[GST]]</f>
        <v>19500</v>
      </c>
      <c r="AE410" s="7">
        <f>invoices[[#This Row],[Total]]-invoices[[#This Row],[rent_amount]]</f>
        <v>0</v>
      </c>
      <c r="AF410">
        <v>2943</v>
      </c>
      <c r="AG410">
        <v>1457</v>
      </c>
      <c r="AH410">
        <f>invoices[[#This Row],[EB Amount]]-invoices[[#This Row],[electricity_amount]]</f>
        <v>0</v>
      </c>
    </row>
    <row r="411" spans="1:34">
      <c r="A411" t="s">
        <v>7507</v>
      </c>
      <c r="B411" t="s">
        <v>22</v>
      </c>
      <c r="C411" t="s">
        <v>1832</v>
      </c>
      <c r="D411" t="s">
        <v>24</v>
      </c>
      <c r="E411" t="s">
        <v>247</v>
      </c>
      <c r="F411" t="s">
        <v>870</v>
      </c>
      <c r="G411" t="s">
        <v>7508</v>
      </c>
      <c r="H411" s="1">
        <f>DATE(YEAR(invoices[[#This Row],[due_date]]),MONTH(invoices[[#This Row],[due_date]]),1)</f>
        <v>46023</v>
      </c>
      <c r="I411" s="1">
        <v>46029</v>
      </c>
      <c r="J411">
        <v>15500</v>
      </c>
      <c r="K411">
        <v>1178</v>
      </c>
      <c r="L411">
        <v>0</v>
      </c>
      <c r="M411">
        <f>invoices[[#This Row],[rent_amount]]+invoices[[#This Row],[electricity_amount]]+invoices[[#This Row],[other_charges]]</f>
        <v>16678</v>
      </c>
      <c r="N411" t="s">
        <v>28</v>
      </c>
      <c r="O411" t="s">
        <v>729</v>
      </c>
      <c r="P411">
        <v>0</v>
      </c>
      <c r="Q411" t="b">
        <v>0</v>
      </c>
      <c r="R411" t="s">
        <v>76</v>
      </c>
      <c r="S411">
        <v>0</v>
      </c>
      <c r="T411">
        <f>invoices[[#This Row],[total_amount]]</f>
        <v>16678</v>
      </c>
      <c r="U411" t="s">
        <v>1834</v>
      </c>
      <c r="V411" t="str">
        <f>INDEX([1]!Table1[tenantname],MATCH(invoices[[#This Row],[allotment_id]],[1]!Table1[TenantAllotmentID],0))</f>
        <v>Vaibhavi Patel (C11-B1)</v>
      </c>
      <c r="W411" t="s">
        <v>14611</v>
      </c>
      <c r="X411" t="s">
        <v>14612</v>
      </c>
      <c r="Y411" s="4">
        <v>46023</v>
      </c>
      <c r="Z411" t="s">
        <v>15807</v>
      </c>
      <c r="AA411">
        <v>15500</v>
      </c>
      <c r="AB411">
        <v>0</v>
      </c>
      <c r="AC411">
        <v>0</v>
      </c>
      <c r="AD411" s="7">
        <f>invoices[[#This Row],[Rent]]+invoices[[#This Row],[Services]]+invoices[[#This Row],[GST]]</f>
        <v>15500</v>
      </c>
      <c r="AE411" s="7">
        <f>invoices[[#This Row],[Total]]-invoices[[#This Row],[rent_amount]]</f>
        <v>0</v>
      </c>
      <c r="AF411">
        <v>2985</v>
      </c>
      <c r="AG411">
        <v>1178</v>
      </c>
      <c r="AH411">
        <f>invoices[[#This Row],[EB Amount]]-invoices[[#This Row],[electricity_amount]]</f>
        <v>0</v>
      </c>
    </row>
    <row r="412" spans="1:34">
      <c r="A412" t="s">
        <v>7519</v>
      </c>
      <c r="B412" t="s">
        <v>22</v>
      </c>
      <c r="C412" t="s">
        <v>2835</v>
      </c>
      <c r="D412" t="s">
        <v>24</v>
      </c>
      <c r="E412" t="s">
        <v>226</v>
      </c>
      <c r="F412" t="s">
        <v>2836</v>
      </c>
      <c r="G412" t="s">
        <v>7520</v>
      </c>
      <c r="H412" s="1">
        <f>DATE(YEAR(invoices[[#This Row],[due_date]]),MONTH(invoices[[#This Row],[due_date]]),1)</f>
        <v>46023</v>
      </c>
      <c r="I412" s="1">
        <v>46029</v>
      </c>
      <c r="J412">
        <v>15500</v>
      </c>
      <c r="K412">
        <v>1271</v>
      </c>
      <c r="L412">
        <v>0</v>
      </c>
      <c r="M412">
        <f>invoices[[#This Row],[rent_amount]]+invoices[[#This Row],[electricity_amount]]+invoices[[#This Row],[other_charges]]</f>
        <v>16771</v>
      </c>
      <c r="N412" t="s">
        <v>28</v>
      </c>
      <c r="O412" t="s">
        <v>75</v>
      </c>
      <c r="P412">
        <v>0</v>
      </c>
      <c r="Q412" t="b">
        <v>0</v>
      </c>
      <c r="R412" t="s">
        <v>76</v>
      </c>
      <c r="S412">
        <v>0</v>
      </c>
      <c r="T412">
        <f>invoices[[#This Row],[total_amount]]</f>
        <v>16771</v>
      </c>
      <c r="U412" s="2" t="s">
        <v>2838</v>
      </c>
      <c r="V412" t="str">
        <f>INDEX([1]!Table1[tenantname],MATCH(invoices[[#This Row],[allotment_id]],[1]!Table1[TenantAllotmentID],0))</f>
        <v>Nivetha Marimuthu (B12-B1)</v>
      </c>
      <c r="W412" t="s">
        <v>14907</v>
      </c>
      <c r="X412" t="s">
        <v>14908</v>
      </c>
      <c r="Y412" s="4">
        <v>46023</v>
      </c>
      <c r="Z412" t="s">
        <v>15807</v>
      </c>
      <c r="AA412">
        <v>15500</v>
      </c>
      <c r="AB412">
        <v>0</v>
      </c>
      <c r="AC412">
        <v>0</v>
      </c>
      <c r="AD412" s="7">
        <f>invoices[[#This Row],[Rent]]+invoices[[#This Row],[Services]]+invoices[[#This Row],[GST]]</f>
        <v>15500</v>
      </c>
      <c r="AE412" s="7">
        <f>invoices[[#This Row],[Total]]-invoices[[#This Row],[rent_amount]]</f>
        <v>0</v>
      </c>
      <c r="AF412">
        <v>2992</v>
      </c>
      <c r="AG412">
        <v>1271</v>
      </c>
      <c r="AH412">
        <f>invoices[[#This Row],[EB Amount]]-invoices[[#This Row],[electricity_amount]]</f>
        <v>0</v>
      </c>
    </row>
    <row r="413" spans="1:34">
      <c r="A413" t="s">
        <v>7639</v>
      </c>
      <c r="B413" t="s">
        <v>22</v>
      </c>
      <c r="C413" t="s">
        <v>7640</v>
      </c>
      <c r="D413" t="s">
        <v>24</v>
      </c>
      <c r="E413" t="s">
        <v>34</v>
      </c>
      <c r="F413" t="s">
        <v>58</v>
      </c>
      <c r="G413" t="s">
        <v>7641</v>
      </c>
      <c r="H413" s="1">
        <f>DATE(YEAR(invoices[[#This Row],[due_date]]),MONTH(invoices[[#This Row],[due_date]]),1)</f>
        <v>46023</v>
      </c>
      <c r="I413" s="1">
        <v>46029</v>
      </c>
      <c r="J413">
        <v>14500</v>
      </c>
      <c r="K413">
        <v>0</v>
      </c>
      <c r="L413">
        <v>0</v>
      </c>
      <c r="M413">
        <f>invoices[[#This Row],[rent_amount]]+invoices[[#This Row],[electricity_amount]]+invoices[[#This Row],[other_charges]]</f>
        <v>14500</v>
      </c>
      <c r="N413" t="s">
        <v>28</v>
      </c>
      <c r="O413" t="s">
        <v>338</v>
      </c>
      <c r="P413">
        <v>0</v>
      </c>
      <c r="Q413" t="b">
        <v>0</v>
      </c>
      <c r="R413" t="s">
        <v>76</v>
      </c>
      <c r="S413">
        <v>0</v>
      </c>
      <c r="T413">
        <f>invoices[[#This Row],[total_amount]]</f>
        <v>14500</v>
      </c>
      <c r="U413" t="s">
        <v>7642</v>
      </c>
      <c r="V413" t="str">
        <f>INDEX([1]!Table1[tenantname],MATCH(invoices[[#This Row],[allotment_id]],[1]!Table1[TenantAllotmentID],0))</f>
        <v>Keerthiga  (B43-B2)</v>
      </c>
      <c r="W413" t="s">
        <v>15564</v>
      </c>
      <c r="X413" t="s">
        <v>15565</v>
      </c>
      <c r="Y413" s="4">
        <v>46023</v>
      </c>
      <c r="Z413" t="s">
        <v>15807</v>
      </c>
      <c r="AA413">
        <v>14500</v>
      </c>
      <c r="AB413">
        <v>0</v>
      </c>
      <c r="AC413">
        <v>0</v>
      </c>
      <c r="AD413" s="7">
        <f>invoices[[#This Row],[Rent]]+invoices[[#This Row],[Services]]+invoices[[#This Row],[GST]]</f>
        <v>14500</v>
      </c>
      <c r="AE413" s="7">
        <f>invoices[[#This Row],[Total]]-invoices[[#This Row],[rent_amount]]</f>
        <v>0</v>
      </c>
      <c r="AF413">
        <v>3051</v>
      </c>
      <c r="AG413">
        <v>0</v>
      </c>
      <c r="AH413">
        <f>invoices[[#This Row],[EB Amount]]-invoices[[#This Row],[electricity_amount]]</f>
        <v>0</v>
      </c>
    </row>
    <row r="414" spans="1:34">
      <c r="A414" t="s">
        <v>7651</v>
      </c>
      <c r="B414" t="s">
        <v>22</v>
      </c>
      <c r="C414" s="2" t="s">
        <v>6195</v>
      </c>
      <c r="D414" t="s">
        <v>24</v>
      </c>
      <c r="E414" t="s">
        <v>476</v>
      </c>
      <c r="F414" t="s">
        <v>1388</v>
      </c>
      <c r="G414" t="s">
        <v>7652</v>
      </c>
      <c r="H414" s="1">
        <f>DATE(YEAR(invoices[[#This Row],[due_date]]),MONTH(invoices[[#This Row],[due_date]]),1)</f>
        <v>46023</v>
      </c>
      <c r="I414" s="1">
        <v>46029</v>
      </c>
      <c r="J414">
        <v>15500</v>
      </c>
      <c r="K414">
        <v>899</v>
      </c>
      <c r="L414">
        <v>0</v>
      </c>
      <c r="M414">
        <f>invoices[[#This Row],[rent_amount]]+invoices[[#This Row],[electricity_amount]]+invoices[[#This Row],[other_charges]]</f>
        <v>16399</v>
      </c>
      <c r="N414" t="s">
        <v>28</v>
      </c>
      <c r="O414" t="s">
        <v>834</v>
      </c>
      <c r="P414">
        <v>0</v>
      </c>
      <c r="Q414" t="b">
        <v>0</v>
      </c>
      <c r="R414" t="s">
        <v>76</v>
      </c>
      <c r="S414">
        <v>0</v>
      </c>
      <c r="T414">
        <f>invoices[[#This Row],[total_amount]]</f>
        <v>16399</v>
      </c>
      <c r="U414" t="s">
        <v>6197</v>
      </c>
      <c r="V414" t="str">
        <f>INDEX([1]!Table1[tenantname],MATCH(invoices[[#This Row],[allotment_id]],[1]!Table1[TenantAllotmentID],0))</f>
        <v>Ajay Adithyan (B41-B1)</v>
      </c>
      <c r="W414" t="s">
        <v>15460</v>
      </c>
      <c r="X414" t="s">
        <v>15461</v>
      </c>
      <c r="Y414" s="4">
        <v>46023</v>
      </c>
      <c r="Z414" t="s">
        <v>15807</v>
      </c>
      <c r="AA414">
        <v>15500</v>
      </c>
      <c r="AB414">
        <v>0</v>
      </c>
      <c r="AC414">
        <v>0</v>
      </c>
      <c r="AD414" s="7">
        <f>invoices[[#This Row],[Rent]]+invoices[[#This Row],[Services]]+invoices[[#This Row],[GST]]</f>
        <v>15500</v>
      </c>
      <c r="AE414" s="7">
        <f>invoices[[#This Row],[Total]]-invoices[[#This Row],[rent_amount]]</f>
        <v>0</v>
      </c>
      <c r="AF414">
        <v>3057</v>
      </c>
      <c r="AG414">
        <v>899</v>
      </c>
      <c r="AH414">
        <f>invoices[[#This Row],[EB Amount]]-invoices[[#This Row],[electricity_amount]]</f>
        <v>0</v>
      </c>
    </row>
    <row r="415" spans="1:34">
      <c r="A415" t="s">
        <v>7653</v>
      </c>
      <c r="B415" t="s">
        <v>22</v>
      </c>
      <c r="C415" t="s">
        <v>3988</v>
      </c>
      <c r="D415" t="s">
        <v>24</v>
      </c>
      <c r="E415" t="s">
        <v>201</v>
      </c>
      <c r="F415" t="s">
        <v>202</v>
      </c>
      <c r="G415" t="s">
        <v>7654</v>
      </c>
      <c r="H415" s="1">
        <f>DATE(YEAR(invoices[[#This Row],[due_date]]),MONTH(invoices[[#This Row],[due_date]]),1)</f>
        <v>46023</v>
      </c>
      <c r="I415" s="1">
        <v>46029</v>
      </c>
      <c r="J415">
        <v>12500</v>
      </c>
      <c r="K415">
        <v>0</v>
      </c>
      <c r="L415">
        <v>0</v>
      </c>
      <c r="M415">
        <f>invoices[[#This Row],[rent_amount]]+invoices[[#This Row],[electricity_amount]]+invoices[[#This Row],[other_charges]]</f>
        <v>12500</v>
      </c>
      <c r="N415" t="s">
        <v>28</v>
      </c>
      <c r="O415" t="s">
        <v>75</v>
      </c>
      <c r="P415">
        <v>0</v>
      </c>
      <c r="Q415" t="b">
        <v>0</v>
      </c>
      <c r="R415" t="s">
        <v>76</v>
      </c>
      <c r="S415">
        <v>0</v>
      </c>
      <c r="T415">
        <f>invoices[[#This Row],[total_amount]]</f>
        <v>12500</v>
      </c>
      <c r="U415" t="s">
        <v>3990</v>
      </c>
      <c r="V415" t="str">
        <f>INDEX([1]!Table1[tenantname],MATCH(invoices[[#This Row],[allotment_id]],[1]!Table1[TenantAllotmentID],0))</f>
        <v>Priyesh Govind (B31-C2)</v>
      </c>
      <c r="W415" t="s">
        <v>15163</v>
      </c>
      <c r="X415" t="s">
        <v>15164</v>
      </c>
      <c r="Y415" s="4">
        <v>46023</v>
      </c>
      <c r="Z415" t="s">
        <v>15807</v>
      </c>
      <c r="AA415">
        <v>12500</v>
      </c>
      <c r="AB415">
        <v>0</v>
      </c>
      <c r="AC415">
        <v>0</v>
      </c>
      <c r="AD415" s="7">
        <f>invoices[[#This Row],[Rent]]+invoices[[#This Row],[Services]]+invoices[[#This Row],[GST]]</f>
        <v>12500</v>
      </c>
      <c r="AE415" s="7">
        <f>invoices[[#This Row],[Total]]-invoices[[#This Row],[rent_amount]]</f>
        <v>0</v>
      </c>
      <c r="AF415">
        <v>3058</v>
      </c>
      <c r="AG415">
        <v>0</v>
      </c>
      <c r="AH415">
        <f>invoices[[#This Row],[EB Amount]]-invoices[[#This Row],[electricity_amount]]</f>
        <v>0</v>
      </c>
    </row>
    <row r="416" spans="1:34">
      <c r="A416" t="s">
        <v>7683</v>
      </c>
      <c r="B416" t="s">
        <v>22</v>
      </c>
      <c r="C416" t="s">
        <v>1217</v>
      </c>
      <c r="D416" t="s">
        <v>24</v>
      </c>
      <c r="E416" t="s">
        <v>349</v>
      </c>
      <c r="F416" t="s">
        <v>1218</v>
      </c>
      <c r="G416" t="s">
        <v>7684</v>
      </c>
      <c r="H416" s="1">
        <f>DATE(YEAR(invoices[[#This Row],[due_date]]),MONTH(invoices[[#This Row],[due_date]]),1)</f>
        <v>46023</v>
      </c>
      <c r="I416" s="1">
        <v>46029</v>
      </c>
      <c r="J416">
        <v>14500</v>
      </c>
      <c r="K416">
        <v>1054</v>
      </c>
      <c r="L416">
        <v>0</v>
      </c>
      <c r="M416">
        <f>invoices[[#This Row],[rent_amount]]+invoices[[#This Row],[electricity_amount]]+invoices[[#This Row],[other_charges]]</f>
        <v>15554</v>
      </c>
      <c r="N416" t="s">
        <v>28</v>
      </c>
      <c r="O416" t="s">
        <v>75</v>
      </c>
      <c r="P416">
        <v>0</v>
      </c>
      <c r="Q416" t="b">
        <v>0</v>
      </c>
      <c r="R416" t="s">
        <v>76</v>
      </c>
      <c r="S416">
        <v>0</v>
      </c>
      <c r="T416">
        <f>invoices[[#This Row],[total_amount]]</f>
        <v>15554</v>
      </c>
      <c r="U416" t="s">
        <v>1220</v>
      </c>
      <c r="V416" t="str">
        <f>INDEX([1]!Table1[tenantname],MATCH(invoices[[#This Row],[allotment_id]],[1]!Table1[TenantAllotmentID],0))</f>
        <v>Naga Raja Kurakula (B11-C2)</v>
      </c>
      <c r="W416" t="s">
        <v>14386</v>
      </c>
      <c r="X416" t="s">
        <v>14387</v>
      </c>
      <c r="Y416" s="4">
        <v>46023</v>
      </c>
      <c r="Z416" t="s">
        <v>15807</v>
      </c>
      <c r="AA416">
        <v>14500</v>
      </c>
      <c r="AB416">
        <v>0</v>
      </c>
      <c r="AC416">
        <v>0</v>
      </c>
      <c r="AD416" s="7">
        <f>invoices[[#This Row],[Rent]]+invoices[[#This Row],[Services]]+invoices[[#This Row],[GST]]</f>
        <v>14500</v>
      </c>
      <c r="AE416" s="7">
        <f>invoices[[#This Row],[Total]]-invoices[[#This Row],[rent_amount]]</f>
        <v>0</v>
      </c>
      <c r="AF416">
        <v>3074</v>
      </c>
      <c r="AG416">
        <v>1054</v>
      </c>
      <c r="AH416">
        <f>invoices[[#This Row],[EB Amount]]-invoices[[#This Row],[electricity_amount]]</f>
        <v>0</v>
      </c>
    </row>
    <row r="417" spans="1:34">
      <c r="A417" t="s">
        <v>7693</v>
      </c>
      <c r="B417" t="s">
        <v>22</v>
      </c>
      <c r="C417" t="s">
        <v>7694</v>
      </c>
      <c r="D417" t="s">
        <v>24</v>
      </c>
      <c r="E417" t="s">
        <v>181</v>
      </c>
      <c r="F417" t="s">
        <v>305</v>
      </c>
      <c r="G417" t="s">
        <v>7695</v>
      </c>
      <c r="H417" s="1">
        <f>DATE(YEAR(invoices[[#This Row],[due_date]]),MONTH(invoices[[#This Row],[due_date]]),1)</f>
        <v>46023</v>
      </c>
      <c r="I417" s="1">
        <v>46029</v>
      </c>
      <c r="J417">
        <v>9823</v>
      </c>
      <c r="K417">
        <v>0</v>
      </c>
      <c r="L417">
        <v>0</v>
      </c>
      <c r="M417">
        <f>invoices[[#This Row],[rent_amount]]+invoices[[#This Row],[electricity_amount]]+invoices[[#This Row],[other_charges]]</f>
        <v>9823</v>
      </c>
      <c r="N417" t="s">
        <v>28</v>
      </c>
      <c r="O417" t="s">
        <v>834</v>
      </c>
      <c r="P417">
        <v>0</v>
      </c>
      <c r="Q417" t="b">
        <v>0</v>
      </c>
      <c r="R417" t="s">
        <v>76</v>
      </c>
      <c r="S417">
        <v>0</v>
      </c>
      <c r="T417">
        <f>invoices[[#This Row],[total_amount]]</f>
        <v>9823</v>
      </c>
      <c r="U417" t="s">
        <v>7696</v>
      </c>
      <c r="V417" t="str">
        <f>INDEX([1]!Table1[tenantname],MATCH(invoices[[#This Row],[allotment_id]],[1]!Table1[TenantAllotmentID],0))</f>
        <v>Aditi Shrivastava  (B24-C1)</v>
      </c>
      <c r="W417" t="s">
        <v>15568</v>
      </c>
      <c r="X417" t="s">
        <v>15569</v>
      </c>
      <c r="Y417" s="4">
        <v>46023</v>
      </c>
      <c r="Z417" t="s">
        <v>15807</v>
      </c>
      <c r="AA417">
        <v>9823</v>
      </c>
      <c r="AB417">
        <v>0</v>
      </c>
      <c r="AC417">
        <v>0</v>
      </c>
      <c r="AD417" s="7">
        <f>invoices[[#This Row],[Rent]]+invoices[[#This Row],[Services]]+invoices[[#This Row],[GST]]</f>
        <v>9823</v>
      </c>
      <c r="AE417" s="7">
        <f>invoices[[#This Row],[Total]]-invoices[[#This Row],[rent_amount]]</f>
        <v>0</v>
      </c>
      <c r="AF417">
        <v>3082</v>
      </c>
      <c r="AG417">
        <v>0</v>
      </c>
      <c r="AH417">
        <f>invoices[[#This Row],[EB Amount]]-invoices[[#This Row],[electricity_amount]]</f>
        <v>0</v>
      </c>
    </row>
    <row r="418" spans="1:34">
      <c r="A418" t="s">
        <v>7703</v>
      </c>
      <c r="B418" t="s">
        <v>22</v>
      </c>
      <c r="C418" t="s">
        <v>4381</v>
      </c>
      <c r="D418" t="s">
        <v>24</v>
      </c>
      <c r="E418" t="s">
        <v>519</v>
      </c>
      <c r="F418" t="s">
        <v>984</v>
      </c>
      <c r="G418" t="s">
        <v>7704</v>
      </c>
      <c r="H418" s="1">
        <f>DATE(YEAR(invoices[[#This Row],[due_date]]),MONTH(invoices[[#This Row],[due_date]]),1)</f>
        <v>46023</v>
      </c>
      <c r="I418" s="1">
        <v>46029</v>
      </c>
      <c r="J418">
        <v>15500</v>
      </c>
      <c r="K418">
        <v>1209</v>
      </c>
      <c r="L418">
        <v>0</v>
      </c>
      <c r="M418">
        <f>invoices[[#This Row],[rent_amount]]+invoices[[#This Row],[electricity_amount]]+invoices[[#This Row],[other_charges]]</f>
        <v>16709</v>
      </c>
      <c r="N418" t="s">
        <v>28</v>
      </c>
      <c r="O418" t="s">
        <v>75</v>
      </c>
      <c r="P418">
        <v>0</v>
      </c>
      <c r="Q418" t="b">
        <v>0</v>
      </c>
      <c r="R418" t="s">
        <v>76</v>
      </c>
      <c r="S418">
        <v>0</v>
      </c>
      <c r="T418">
        <f>invoices[[#This Row],[total_amount]]</f>
        <v>16709</v>
      </c>
      <c r="U418" t="s">
        <v>4383</v>
      </c>
      <c r="V418" t="str">
        <f>INDEX([1]!Table1[tenantname],MATCH(invoices[[#This Row],[allotment_id]],[1]!Table1[TenantAllotmentID],0))</f>
        <v>Pratham Mishra  (C41-B1)</v>
      </c>
      <c r="W418" t="s">
        <v>15223</v>
      </c>
      <c r="X418" t="s">
        <v>15224</v>
      </c>
      <c r="Y418" s="4">
        <v>46023</v>
      </c>
      <c r="Z418" t="s">
        <v>15807</v>
      </c>
      <c r="AA418">
        <v>15500</v>
      </c>
      <c r="AB418">
        <v>0</v>
      </c>
      <c r="AC418">
        <v>0</v>
      </c>
      <c r="AD418" s="7">
        <f>invoices[[#This Row],[Rent]]+invoices[[#This Row],[Services]]+invoices[[#This Row],[GST]]</f>
        <v>15500</v>
      </c>
      <c r="AE418" s="7">
        <f>invoices[[#This Row],[Total]]-invoices[[#This Row],[rent_amount]]</f>
        <v>0</v>
      </c>
      <c r="AF418">
        <v>3087</v>
      </c>
      <c r="AG418">
        <v>1209</v>
      </c>
      <c r="AH418">
        <f>invoices[[#This Row],[EB Amount]]-invoices[[#This Row],[electricity_amount]]</f>
        <v>0</v>
      </c>
    </row>
    <row r="419" spans="1:34">
      <c r="A419" t="s">
        <v>7778</v>
      </c>
      <c r="B419" t="s">
        <v>22</v>
      </c>
      <c r="C419" t="s">
        <v>1691</v>
      </c>
      <c r="D419" t="s">
        <v>24</v>
      </c>
      <c r="E419" t="s">
        <v>399</v>
      </c>
      <c r="F419" t="s">
        <v>1525</v>
      </c>
      <c r="G419" t="s">
        <v>7779</v>
      </c>
      <c r="H419" s="1">
        <f>DATE(YEAR(invoices[[#This Row],[due_date]]),MONTH(invoices[[#This Row],[due_date]]),1)</f>
        <v>46023</v>
      </c>
      <c r="I419" s="1">
        <v>46029</v>
      </c>
      <c r="J419">
        <v>15500</v>
      </c>
      <c r="K419">
        <v>744</v>
      </c>
      <c r="L419">
        <v>0</v>
      </c>
      <c r="M419">
        <f>invoices[[#This Row],[rent_amount]]+invoices[[#This Row],[electricity_amount]]+invoices[[#This Row],[other_charges]]</f>
        <v>16244</v>
      </c>
      <c r="N419" t="s">
        <v>28</v>
      </c>
      <c r="O419" t="s">
        <v>338</v>
      </c>
      <c r="P419">
        <v>0</v>
      </c>
      <c r="Q419" t="b">
        <v>0</v>
      </c>
      <c r="R419" t="s">
        <v>76</v>
      </c>
      <c r="S419">
        <v>0</v>
      </c>
      <c r="T419">
        <f>invoices[[#This Row],[total_amount]]</f>
        <v>16244</v>
      </c>
      <c r="U419" t="s">
        <v>1693</v>
      </c>
      <c r="V419" t="str">
        <f>INDEX([1]!Table1[tenantname],MATCH(invoices[[#This Row],[allotment_id]],[1]!Table1[TenantAllotmentID],0))</f>
        <v>Chandini S (B22-B1)</v>
      </c>
      <c r="W419" t="s">
        <v>14562</v>
      </c>
      <c r="X419" t="s">
        <v>14563</v>
      </c>
      <c r="Y419" s="4">
        <v>46023</v>
      </c>
      <c r="Z419" t="s">
        <v>15807</v>
      </c>
      <c r="AA419">
        <v>15500</v>
      </c>
      <c r="AB419">
        <v>0</v>
      </c>
      <c r="AC419">
        <v>0</v>
      </c>
      <c r="AD419" s="7">
        <f>invoices[[#This Row],[Rent]]+invoices[[#This Row],[Services]]+invoices[[#This Row],[GST]]</f>
        <v>15500</v>
      </c>
      <c r="AE419" s="7">
        <f>invoices[[#This Row],[Total]]-invoices[[#This Row],[rent_amount]]</f>
        <v>0</v>
      </c>
      <c r="AF419">
        <v>3124</v>
      </c>
      <c r="AG419">
        <v>744</v>
      </c>
      <c r="AH419">
        <f>invoices[[#This Row],[EB Amount]]-invoices[[#This Row],[electricity_amount]]</f>
        <v>0</v>
      </c>
    </row>
    <row r="420" spans="1:34">
      <c r="A420" t="s">
        <v>8090</v>
      </c>
      <c r="B420" t="s">
        <v>22</v>
      </c>
      <c r="C420" t="s">
        <v>410</v>
      </c>
      <c r="D420" t="s">
        <v>24</v>
      </c>
      <c r="E420" t="s">
        <v>275</v>
      </c>
      <c r="F420" t="s">
        <v>411</v>
      </c>
      <c r="G420" t="s">
        <v>8091</v>
      </c>
      <c r="H420" s="1">
        <f>DATE(YEAR(invoices[[#This Row],[due_date]]),MONTH(invoices[[#This Row],[due_date]]),1)</f>
        <v>46023</v>
      </c>
      <c r="I420" s="1">
        <v>46029</v>
      </c>
      <c r="J420">
        <v>15500</v>
      </c>
      <c r="K420">
        <v>1922</v>
      </c>
      <c r="L420">
        <v>0</v>
      </c>
      <c r="M420">
        <f>invoices[[#This Row],[rent_amount]]+invoices[[#This Row],[electricity_amount]]+invoices[[#This Row],[other_charges]]</f>
        <v>17422</v>
      </c>
      <c r="N420" t="s">
        <v>28</v>
      </c>
      <c r="O420" t="s">
        <v>338</v>
      </c>
      <c r="P420">
        <v>0</v>
      </c>
      <c r="Q420" t="b">
        <v>0</v>
      </c>
      <c r="R420" t="s">
        <v>76</v>
      </c>
      <c r="S420">
        <v>0</v>
      </c>
      <c r="T420">
        <f>invoices[[#This Row],[total_amount]]</f>
        <v>17422</v>
      </c>
      <c r="U420" t="s">
        <v>414</v>
      </c>
      <c r="V420" t="str">
        <f>INDEX([1]!Table1[tenantname],MATCH(invoices[[#This Row],[allotment_id]],[1]!Table1[TenantAllotmentID],0))</f>
        <v>Brinda Vivek (B44-B2)</v>
      </c>
      <c r="W420" t="s">
        <v>14100</v>
      </c>
      <c r="X420" t="s">
        <v>14101</v>
      </c>
      <c r="Y420" s="4">
        <v>46023</v>
      </c>
      <c r="Z420" t="s">
        <v>15807</v>
      </c>
      <c r="AA420">
        <v>15500</v>
      </c>
      <c r="AB420">
        <v>0</v>
      </c>
      <c r="AC420">
        <v>0</v>
      </c>
      <c r="AD420" s="7">
        <f>invoices[[#This Row],[Rent]]+invoices[[#This Row],[Services]]+invoices[[#This Row],[GST]]</f>
        <v>15500</v>
      </c>
      <c r="AE420" s="7">
        <f>invoices[[#This Row],[Total]]-invoices[[#This Row],[rent_amount]]</f>
        <v>0</v>
      </c>
      <c r="AF420">
        <v>3282</v>
      </c>
      <c r="AG420">
        <v>1922</v>
      </c>
      <c r="AH420">
        <f>invoices[[#This Row],[EB Amount]]-invoices[[#This Row],[electricity_amount]]</f>
        <v>0</v>
      </c>
    </row>
    <row r="421" spans="1:34">
      <c r="A421" t="s">
        <v>8167</v>
      </c>
      <c r="B421" t="s">
        <v>22</v>
      </c>
      <c r="C421" t="s">
        <v>299</v>
      </c>
      <c r="D421" t="s">
        <v>24</v>
      </c>
      <c r="E421" t="s">
        <v>80</v>
      </c>
      <c r="F421" t="s">
        <v>300</v>
      </c>
      <c r="G421" t="s">
        <v>8168</v>
      </c>
      <c r="H421" s="1">
        <f>DATE(YEAR(invoices[[#This Row],[due_date]]),MONTH(invoices[[#This Row],[due_date]]),1)</f>
        <v>46023</v>
      </c>
      <c r="I421" s="1">
        <v>46029</v>
      </c>
      <c r="J421">
        <v>15500</v>
      </c>
      <c r="K421">
        <v>806</v>
      </c>
      <c r="L421">
        <v>0</v>
      </c>
      <c r="M421">
        <f>invoices[[#This Row],[rent_amount]]+invoices[[#This Row],[electricity_amount]]+invoices[[#This Row],[other_charges]]</f>
        <v>16306</v>
      </c>
      <c r="N421" t="s">
        <v>28</v>
      </c>
      <c r="O421" t="s">
        <v>338</v>
      </c>
      <c r="P421">
        <v>0</v>
      </c>
      <c r="Q421" t="b">
        <v>0</v>
      </c>
      <c r="R421" t="s">
        <v>76</v>
      </c>
      <c r="S421">
        <v>0</v>
      </c>
      <c r="T421">
        <f>invoices[[#This Row],[total_amount]]</f>
        <v>16306</v>
      </c>
      <c r="U421" t="s">
        <v>302</v>
      </c>
      <c r="V421" t="str">
        <f>INDEX([1]!Table1[tenantname],MATCH(invoices[[#This Row],[allotment_id]],[1]!Table1[TenantAllotmentID],0))</f>
        <v>Kirithiga N (D21-B2)</v>
      </c>
      <c r="W421" t="s">
        <v>14060</v>
      </c>
      <c r="X421" t="s">
        <v>14061</v>
      </c>
      <c r="Y421" s="4">
        <v>46023</v>
      </c>
      <c r="Z421" t="s">
        <v>15807</v>
      </c>
      <c r="AA421">
        <v>15500</v>
      </c>
      <c r="AB421">
        <v>0</v>
      </c>
      <c r="AC421">
        <v>0</v>
      </c>
      <c r="AD421" s="7">
        <f>invoices[[#This Row],[Rent]]+invoices[[#This Row],[Services]]+invoices[[#This Row],[GST]]</f>
        <v>15500</v>
      </c>
      <c r="AE421" s="7">
        <f>invoices[[#This Row],[Total]]-invoices[[#This Row],[rent_amount]]</f>
        <v>0</v>
      </c>
      <c r="AF421">
        <v>3320</v>
      </c>
      <c r="AG421">
        <v>806</v>
      </c>
      <c r="AH421">
        <f>invoices[[#This Row],[EB Amount]]-invoices[[#This Row],[electricity_amount]]</f>
        <v>0</v>
      </c>
    </row>
    <row r="422" spans="1:34">
      <c r="A422" t="s">
        <v>8218</v>
      </c>
      <c r="B422" t="s">
        <v>22</v>
      </c>
      <c r="C422" t="s">
        <v>1951</v>
      </c>
      <c r="D422" t="s">
        <v>24</v>
      </c>
      <c r="E422" t="s">
        <v>88</v>
      </c>
      <c r="F422" t="s">
        <v>921</v>
      </c>
      <c r="G422" t="s">
        <v>8219</v>
      </c>
      <c r="H422" s="1">
        <f>DATE(YEAR(invoices[[#This Row],[due_date]]),MONTH(invoices[[#This Row],[due_date]]),1)</f>
        <v>46023</v>
      </c>
      <c r="I422" s="1">
        <v>46029</v>
      </c>
      <c r="J422">
        <v>14500</v>
      </c>
      <c r="K422">
        <v>806</v>
      </c>
      <c r="L422">
        <v>0</v>
      </c>
      <c r="M422">
        <f>invoices[[#This Row],[rent_amount]]+invoices[[#This Row],[electricity_amount]]+invoices[[#This Row],[other_charges]]</f>
        <v>15306</v>
      </c>
      <c r="N422" t="s">
        <v>28</v>
      </c>
      <c r="O422" t="s">
        <v>75</v>
      </c>
      <c r="P422">
        <v>0</v>
      </c>
      <c r="Q422" t="b">
        <v>0</v>
      </c>
      <c r="R422" t="s">
        <v>76</v>
      </c>
      <c r="S422">
        <v>0</v>
      </c>
      <c r="T422">
        <f>invoices[[#This Row],[total_amount]]</f>
        <v>15306</v>
      </c>
      <c r="U422" t="s">
        <v>1953</v>
      </c>
      <c r="V422" t="str">
        <f>INDEX([1]!Table1[tenantname],MATCH(invoices[[#This Row],[allotment_id]],[1]!Table1[TenantAllotmentID],0))</f>
        <v>Piyush Malhotra (B13-C1)</v>
      </c>
      <c r="W422" t="s">
        <v>14657</v>
      </c>
      <c r="X422" t="s">
        <v>14658</v>
      </c>
      <c r="Y422" s="4">
        <v>46023</v>
      </c>
      <c r="Z422" t="s">
        <v>15807</v>
      </c>
      <c r="AA422">
        <v>14500</v>
      </c>
      <c r="AB422">
        <v>0</v>
      </c>
      <c r="AC422">
        <v>0</v>
      </c>
      <c r="AD422" s="7">
        <f>invoices[[#This Row],[Rent]]+invoices[[#This Row],[Services]]+invoices[[#This Row],[GST]]</f>
        <v>14500</v>
      </c>
      <c r="AE422" s="7">
        <f>invoices[[#This Row],[Total]]-invoices[[#This Row],[rent_amount]]</f>
        <v>0</v>
      </c>
      <c r="AF422">
        <v>3343</v>
      </c>
      <c r="AG422">
        <v>806</v>
      </c>
      <c r="AH422">
        <f>invoices[[#This Row],[EB Amount]]-invoices[[#This Row],[electricity_amount]]</f>
        <v>0</v>
      </c>
    </row>
    <row r="423" spans="1:34">
      <c r="A423" t="s">
        <v>8280</v>
      </c>
      <c r="B423" t="s">
        <v>22</v>
      </c>
      <c r="C423" t="s">
        <v>2072</v>
      </c>
      <c r="D423" t="s">
        <v>24</v>
      </c>
      <c r="E423" t="s">
        <v>50</v>
      </c>
      <c r="F423" t="s">
        <v>51</v>
      </c>
      <c r="G423" t="s">
        <v>8281</v>
      </c>
      <c r="H423" s="1">
        <f>DATE(YEAR(invoices[[#This Row],[due_date]]),MONTH(invoices[[#This Row],[due_date]]),1)</f>
        <v>46023</v>
      </c>
      <c r="I423" s="1">
        <v>46029</v>
      </c>
      <c r="J423">
        <v>14500</v>
      </c>
      <c r="K423">
        <v>1364</v>
      </c>
      <c r="L423">
        <v>0</v>
      </c>
      <c r="M423">
        <f>invoices[[#This Row],[rent_amount]]+invoices[[#This Row],[electricity_amount]]+invoices[[#This Row],[other_charges]]</f>
        <v>15864</v>
      </c>
      <c r="N423" t="s">
        <v>28</v>
      </c>
      <c r="O423" t="s">
        <v>338</v>
      </c>
      <c r="P423">
        <v>0</v>
      </c>
      <c r="Q423" t="b">
        <v>0</v>
      </c>
      <c r="R423" t="s">
        <v>76</v>
      </c>
      <c r="S423">
        <v>0</v>
      </c>
      <c r="T423">
        <f>invoices[[#This Row],[total_amount]]</f>
        <v>15864</v>
      </c>
      <c r="U423" t="s">
        <v>2074</v>
      </c>
      <c r="V423" t="str">
        <f>INDEX([1]!Table1[tenantname],MATCH(invoices[[#This Row],[allotment_id]],[1]!Table1[TenantAllotmentID],0))</f>
        <v>Hrithik Parikh (B32-C2)</v>
      </c>
      <c r="W423" t="s">
        <v>14698</v>
      </c>
      <c r="X423" t="s">
        <v>14699</v>
      </c>
      <c r="Y423" s="4">
        <v>46023</v>
      </c>
      <c r="Z423" t="s">
        <v>15807</v>
      </c>
      <c r="AA423">
        <v>14500</v>
      </c>
      <c r="AB423">
        <v>0</v>
      </c>
      <c r="AC423">
        <v>0</v>
      </c>
      <c r="AD423" s="7">
        <f>invoices[[#This Row],[Rent]]+invoices[[#This Row],[Services]]+invoices[[#This Row],[GST]]</f>
        <v>14500</v>
      </c>
      <c r="AE423" s="7">
        <f>invoices[[#This Row],[Total]]-invoices[[#This Row],[rent_amount]]</f>
        <v>0</v>
      </c>
      <c r="AF423">
        <v>3373</v>
      </c>
      <c r="AG423">
        <v>1364</v>
      </c>
      <c r="AH423">
        <f>invoices[[#This Row],[EB Amount]]-invoices[[#This Row],[electricity_amount]]</f>
        <v>0</v>
      </c>
    </row>
    <row r="424" spans="1:34">
      <c r="A424" t="s">
        <v>8330</v>
      </c>
      <c r="B424" t="s">
        <v>22</v>
      </c>
      <c r="C424" t="s">
        <v>1564</v>
      </c>
      <c r="D424" t="s">
        <v>24</v>
      </c>
      <c r="E424" t="s">
        <v>342</v>
      </c>
      <c r="F424" t="s">
        <v>1565</v>
      </c>
      <c r="G424" t="s">
        <v>8331</v>
      </c>
      <c r="H424" s="1">
        <f>DATE(YEAR(invoices[[#This Row],[due_date]]),MONTH(invoices[[#This Row],[due_date]]),1)</f>
        <v>46023</v>
      </c>
      <c r="I424" s="1">
        <v>46029</v>
      </c>
      <c r="J424">
        <v>13500</v>
      </c>
      <c r="K424">
        <v>1116</v>
      </c>
      <c r="L424">
        <v>0</v>
      </c>
      <c r="M424">
        <f>invoices[[#This Row],[rent_amount]]+invoices[[#This Row],[electricity_amount]]+invoices[[#This Row],[other_charges]]</f>
        <v>14616</v>
      </c>
      <c r="N424" t="s">
        <v>28</v>
      </c>
      <c r="O424" t="s">
        <v>729</v>
      </c>
      <c r="P424">
        <v>0</v>
      </c>
      <c r="Q424" t="b">
        <v>0</v>
      </c>
      <c r="R424" t="s">
        <v>76</v>
      </c>
      <c r="S424">
        <v>0</v>
      </c>
      <c r="T424">
        <f>invoices[[#This Row],[total_amount]]</f>
        <v>14616</v>
      </c>
      <c r="U424" t="s">
        <v>1567</v>
      </c>
      <c r="V424" t="str">
        <f>INDEX([1]!Table1[tenantname],MATCH(invoices[[#This Row],[allotment_id]],[1]!Table1[TenantAllotmentID],0))</f>
        <v>Suvetha V (D11-D1)</v>
      </c>
      <c r="W424" t="s">
        <v>14520</v>
      </c>
      <c r="X424" t="s">
        <v>14521</v>
      </c>
      <c r="Y424" s="4">
        <v>46023</v>
      </c>
      <c r="Z424" t="s">
        <v>15807</v>
      </c>
      <c r="AA424">
        <v>13500</v>
      </c>
      <c r="AB424">
        <v>0</v>
      </c>
      <c r="AC424">
        <v>0</v>
      </c>
      <c r="AD424" s="7">
        <f>invoices[[#This Row],[Rent]]+invoices[[#This Row],[Services]]+invoices[[#This Row],[GST]]</f>
        <v>13500</v>
      </c>
      <c r="AE424" s="7">
        <f>invoices[[#This Row],[Total]]-invoices[[#This Row],[rent_amount]]</f>
        <v>0</v>
      </c>
      <c r="AF424">
        <v>3396</v>
      </c>
      <c r="AG424">
        <v>1116</v>
      </c>
      <c r="AH424">
        <f>invoices[[#This Row],[EB Amount]]-invoices[[#This Row],[electricity_amount]]</f>
        <v>0</v>
      </c>
    </row>
    <row r="425" spans="1:34">
      <c r="A425" t="s">
        <v>8436</v>
      </c>
      <c r="B425" t="s">
        <v>22</v>
      </c>
      <c r="C425" t="s">
        <v>901</v>
      </c>
      <c r="D425" t="s">
        <v>24</v>
      </c>
      <c r="E425" t="s">
        <v>329</v>
      </c>
      <c r="F425" t="s">
        <v>902</v>
      </c>
      <c r="G425" t="s">
        <v>8437</v>
      </c>
      <c r="H425" s="1">
        <f>DATE(YEAR(invoices[[#This Row],[due_date]]),MONTH(invoices[[#This Row],[due_date]]),1)</f>
        <v>46023</v>
      </c>
      <c r="I425" s="1">
        <v>46029</v>
      </c>
      <c r="J425">
        <v>14500</v>
      </c>
      <c r="K425">
        <v>961</v>
      </c>
      <c r="L425">
        <v>0</v>
      </c>
      <c r="M425">
        <f>invoices[[#This Row],[rent_amount]]+invoices[[#This Row],[electricity_amount]]+invoices[[#This Row],[other_charges]]</f>
        <v>15461</v>
      </c>
      <c r="N425" t="s">
        <v>28</v>
      </c>
      <c r="O425" t="s">
        <v>338</v>
      </c>
      <c r="P425">
        <v>0</v>
      </c>
      <c r="Q425" t="b">
        <v>0</v>
      </c>
      <c r="R425" t="s">
        <v>76</v>
      </c>
      <c r="S425">
        <v>0</v>
      </c>
      <c r="T425">
        <f>invoices[[#This Row],[total_amount]]</f>
        <v>15461</v>
      </c>
      <c r="U425" t="s">
        <v>905</v>
      </c>
      <c r="V425" t="str">
        <f>INDEX([1]!Table1[tenantname],MATCH(invoices[[#This Row],[allotment_id]],[1]!Table1[TenantAllotmentID],0))</f>
        <v>Kaarthika K (C43-C2)</v>
      </c>
      <c r="W425" t="s">
        <v>14275</v>
      </c>
      <c r="X425" t="s">
        <v>14275</v>
      </c>
      <c r="Y425" s="4">
        <v>46023</v>
      </c>
      <c r="Z425" t="s">
        <v>15807</v>
      </c>
      <c r="AA425">
        <v>14500</v>
      </c>
      <c r="AB425">
        <v>0</v>
      </c>
      <c r="AC425">
        <v>0</v>
      </c>
      <c r="AD425" s="7">
        <f>invoices[[#This Row],[Rent]]+invoices[[#This Row],[Services]]+invoices[[#This Row],[GST]]</f>
        <v>14500</v>
      </c>
      <c r="AE425" s="7">
        <f>invoices[[#This Row],[Total]]-invoices[[#This Row],[rent_amount]]</f>
        <v>0</v>
      </c>
      <c r="AF425">
        <v>3455</v>
      </c>
      <c r="AG425">
        <v>961</v>
      </c>
      <c r="AH425">
        <f>invoices[[#This Row],[EB Amount]]-invoices[[#This Row],[electricity_amount]]</f>
        <v>0</v>
      </c>
    </row>
    <row r="426" spans="1:34">
      <c r="A426" t="s">
        <v>8452</v>
      </c>
      <c r="B426" t="s">
        <v>22</v>
      </c>
      <c r="C426" t="s">
        <v>5502</v>
      </c>
      <c r="D426" t="s">
        <v>24</v>
      </c>
      <c r="E426" t="s">
        <v>25</v>
      </c>
      <c r="F426" t="s">
        <v>1865</v>
      </c>
      <c r="G426" t="s">
        <v>8453</v>
      </c>
      <c r="H426" s="1">
        <f>DATE(YEAR(invoices[[#This Row],[due_date]]),MONTH(invoices[[#This Row],[due_date]]),1)</f>
        <v>46023</v>
      </c>
      <c r="I426" s="1">
        <v>46029</v>
      </c>
      <c r="J426">
        <v>13500</v>
      </c>
      <c r="K426">
        <v>1147</v>
      </c>
      <c r="L426">
        <v>0</v>
      </c>
      <c r="M426">
        <f>invoices[[#This Row],[rent_amount]]+invoices[[#This Row],[electricity_amount]]+invoices[[#This Row],[other_charges]]</f>
        <v>14647</v>
      </c>
      <c r="N426" t="s">
        <v>28</v>
      </c>
      <c r="O426" t="s">
        <v>729</v>
      </c>
      <c r="P426">
        <v>0</v>
      </c>
      <c r="Q426" t="b">
        <v>0</v>
      </c>
      <c r="R426" t="s">
        <v>76</v>
      </c>
      <c r="S426">
        <v>0</v>
      </c>
      <c r="T426">
        <f>invoices[[#This Row],[total_amount]]</f>
        <v>14647</v>
      </c>
      <c r="U426" t="s">
        <v>5504</v>
      </c>
      <c r="V426" t="str">
        <f>INDEX([1]!Table1[tenantname],MATCH(invoices[[#This Row],[allotment_id]],[1]!Table1[TenantAllotmentID],0))</f>
        <v>Parv Aggarwal (A24-B2)</v>
      </c>
      <c r="W426" t="s">
        <v>15383</v>
      </c>
      <c r="X426" t="s">
        <v>15384</v>
      </c>
      <c r="Y426" s="4">
        <v>46023</v>
      </c>
      <c r="Z426" t="s">
        <v>15807</v>
      </c>
      <c r="AA426">
        <v>13500</v>
      </c>
      <c r="AB426">
        <v>0</v>
      </c>
      <c r="AC426">
        <v>0</v>
      </c>
      <c r="AD426" s="7">
        <f>invoices[[#This Row],[Rent]]+invoices[[#This Row],[Services]]+invoices[[#This Row],[GST]]</f>
        <v>13500</v>
      </c>
      <c r="AE426" s="7">
        <f>invoices[[#This Row],[Total]]-invoices[[#This Row],[rent_amount]]</f>
        <v>0</v>
      </c>
      <c r="AF426">
        <v>3465</v>
      </c>
      <c r="AG426">
        <v>1147</v>
      </c>
      <c r="AH426">
        <f>invoices[[#This Row],[EB Amount]]-invoices[[#This Row],[electricity_amount]]</f>
        <v>0</v>
      </c>
    </row>
    <row r="427" spans="1:34">
      <c r="A427" t="s">
        <v>8513</v>
      </c>
      <c r="B427" t="s">
        <v>22</v>
      </c>
      <c r="C427" t="s">
        <v>842</v>
      </c>
      <c r="D427" t="s">
        <v>24</v>
      </c>
      <c r="E427" t="s">
        <v>104</v>
      </c>
      <c r="F427" t="s">
        <v>380</v>
      </c>
      <c r="G427" t="s">
        <v>8514</v>
      </c>
      <c r="H427" s="1">
        <f>DATE(YEAR(invoices[[#This Row],[due_date]]),MONTH(invoices[[#This Row],[due_date]]),1)</f>
        <v>46023</v>
      </c>
      <c r="I427" s="1">
        <v>46029</v>
      </c>
      <c r="J427">
        <v>19000</v>
      </c>
      <c r="K427">
        <v>319</v>
      </c>
      <c r="L427">
        <v>0</v>
      </c>
      <c r="M427">
        <f>invoices[[#This Row],[rent_amount]]+invoices[[#This Row],[electricity_amount]]+invoices[[#This Row],[other_charges]]</f>
        <v>19319</v>
      </c>
      <c r="N427" t="s">
        <v>28</v>
      </c>
      <c r="O427" t="s">
        <v>729</v>
      </c>
      <c r="P427">
        <v>0</v>
      </c>
      <c r="Q427" t="b">
        <v>0</v>
      </c>
      <c r="R427" t="s">
        <v>76</v>
      </c>
      <c r="S427">
        <v>0</v>
      </c>
      <c r="T427">
        <f>invoices[[#This Row],[total_amount]]</f>
        <v>19319</v>
      </c>
      <c r="U427" t="s">
        <v>845</v>
      </c>
      <c r="V427" t="str">
        <f>INDEX([1]!Table1[tenantname],MATCH(invoices[[#This Row],[allotment_id]],[1]!Table1[TenantAllotmentID],0))</f>
        <v>Krishnan D  (B14-A1)</v>
      </c>
      <c r="W427" t="s">
        <v>14251</v>
      </c>
      <c r="X427" t="s">
        <v>14252</v>
      </c>
      <c r="Y427" s="4">
        <v>46023</v>
      </c>
      <c r="Z427" t="s">
        <v>15807</v>
      </c>
      <c r="AA427">
        <v>19000</v>
      </c>
      <c r="AB427">
        <v>0</v>
      </c>
      <c r="AC427">
        <v>0</v>
      </c>
      <c r="AD427" s="7">
        <f>invoices[[#This Row],[Rent]]+invoices[[#This Row],[Services]]+invoices[[#This Row],[GST]]</f>
        <v>19000</v>
      </c>
      <c r="AE427" s="7">
        <f>invoices[[#This Row],[Total]]-invoices[[#This Row],[rent_amount]]</f>
        <v>0</v>
      </c>
      <c r="AF427">
        <v>3494</v>
      </c>
      <c r="AG427">
        <v>319</v>
      </c>
      <c r="AH427">
        <f>invoices[[#This Row],[EB Amount]]-invoices[[#This Row],[electricity_amount]]</f>
        <v>0</v>
      </c>
    </row>
    <row r="428" spans="1:34">
      <c r="A428" t="s">
        <v>8573</v>
      </c>
      <c r="B428" t="s">
        <v>22</v>
      </c>
      <c r="C428" t="s">
        <v>6493</v>
      </c>
      <c r="D428" t="s">
        <v>24</v>
      </c>
      <c r="E428" t="s">
        <v>112</v>
      </c>
      <c r="F428" t="s">
        <v>1305</v>
      </c>
      <c r="G428" t="s">
        <v>8574</v>
      </c>
      <c r="H428" s="1">
        <f>DATE(YEAR(invoices[[#This Row],[due_date]]),MONTH(invoices[[#This Row],[due_date]]),1)</f>
        <v>46023</v>
      </c>
      <c r="I428" s="1">
        <v>46029</v>
      </c>
      <c r="J428">
        <v>15500</v>
      </c>
      <c r="K428">
        <v>1392</v>
      </c>
      <c r="L428">
        <v>0</v>
      </c>
      <c r="M428">
        <f>invoices[[#This Row],[rent_amount]]+invoices[[#This Row],[electricity_amount]]+invoices[[#This Row],[other_charges]]</f>
        <v>16892</v>
      </c>
      <c r="N428" t="s">
        <v>28</v>
      </c>
      <c r="O428" t="s">
        <v>338</v>
      </c>
      <c r="P428">
        <v>0</v>
      </c>
      <c r="Q428" t="b">
        <v>0</v>
      </c>
      <c r="R428" t="s">
        <v>76</v>
      </c>
      <c r="S428">
        <v>0</v>
      </c>
      <c r="T428">
        <f>invoices[[#This Row],[total_amount]]</f>
        <v>16892</v>
      </c>
      <c r="U428" t="s">
        <v>6495</v>
      </c>
      <c r="V428" t="str">
        <f>INDEX([1]!Table1[tenantname],MATCH(invoices[[#This Row],[allotment_id]],[1]!Table1[TenantAllotmentID],0))</f>
        <v>Karthikesan  (A23-B1)</v>
      </c>
      <c r="W428" t="s">
        <v>15478</v>
      </c>
      <c r="X428" t="s">
        <v>15479</v>
      </c>
      <c r="Y428" s="4">
        <v>46023</v>
      </c>
      <c r="Z428" t="s">
        <v>15807</v>
      </c>
      <c r="AA428">
        <v>15500</v>
      </c>
      <c r="AB428">
        <v>0</v>
      </c>
      <c r="AC428">
        <v>0</v>
      </c>
      <c r="AD428" s="7">
        <f>invoices[[#This Row],[Rent]]+invoices[[#This Row],[Services]]+invoices[[#This Row],[GST]]</f>
        <v>15500</v>
      </c>
      <c r="AE428" s="7">
        <f>invoices[[#This Row],[Total]]-invoices[[#This Row],[rent_amount]]</f>
        <v>0</v>
      </c>
      <c r="AF428">
        <v>3528</v>
      </c>
      <c r="AG428">
        <v>1392</v>
      </c>
      <c r="AH428">
        <f>invoices[[#This Row],[EB Amount]]-invoices[[#This Row],[electricity_amount]]</f>
        <v>0</v>
      </c>
    </row>
    <row r="429" spans="1:34">
      <c r="A429" t="s">
        <v>8612</v>
      </c>
      <c r="B429" t="s">
        <v>22</v>
      </c>
      <c r="C429" t="s">
        <v>8613</v>
      </c>
      <c r="D429" t="s">
        <v>24</v>
      </c>
      <c r="E429" t="s">
        <v>234</v>
      </c>
      <c r="F429" t="s">
        <v>235</v>
      </c>
      <c r="G429" t="s">
        <v>8614</v>
      </c>
      <c r="H429" s="1">
        <f>DATE(YEAR(invoices[[#This Row],[due_date]]),MONTH(invoices[[#This Row],[due_date]]),1)</f>
        <v>46023</v>
      </c>
      <c r="I429" s="1">
        <v>46029</v>
      </c>
      <c r="J429">
        <v>0</v>
      </c>
      <c r="K429">
        <v>0</v>
      </c>
      <c r="L429">
        <v>2250</v>
      </c>
      <c r="M429">
        <f>invoices[[#This Row],[rent_amount]]+invoices[[#This Row],[electricity_amount]]+invoices[[#This Row],[other_charges]]</f>
        <v>2250</v>
      </c>
      <c r="N429" t="s">
        <v>28</v>
      </c>
      <c r="O429" t="s">
        <v>338</v>
      </c>
      <c r="P429">
        <v>0</v>
      </c>
      <c r="Q429" t="b">
        <v>0</v>
      </c>
      <c r="R429" t="s">
        <v>76</v>
      </c>
      <c r="S429">
        <v>0</v>
      </c>
      <c r="T429">
        <f>invoices[[#This Row],[total_amount]]</f>
        <v>2250</v>
      </c>
      <c r="U429" t="s">
        <v>8615</v>
      </c>
      <c r="V429" t="str">
        <f>INDEX([1]!Table1[tenantname],MATCH(invoices[[#This Row],[allotment_id]],[1]!Table1[TenantAllotmentID],0))</f>
        <v>Laxmi Kumari (D12-A1)</v>
      </c>
      <c r="W429" t="s">
        <v>15626</v>
      </c>
      <c r="X429" t="s">
        <v>15627</v>
      </c>
      <c r="Y429" s="4">
        <v>46023</v>
      </c>
      <c r="Z429" t="s">
        <v>15807</v>
      </c>
      <c r="AA429">
        <v>0</v>
      </c>
      <c r="AB429">
        <v>0</v>
      </c>
      <c r="AC429">
        <v>0</v>
      </c>
      <c r="AD429" s="7">
        <f>invoices[[#This Row],[Rent]]+invoices[[#This Row],[Services]]+invoices[[#This Row],[GST]]</f>
        <v>0</v>
      </c>
      <c r="AE429" s="7">
        <f>invoices[[#This Row],[Total]]-invoices[[#This Row],[rent_amount]]</f>
        <v>0</v>
      </c>
      <c r="AF429">
        <v>3551</v>
      </c>
      <c r="AG429">
        <v>0</v>
      </c>
      <c r="AH429">
        <f>invoices[[#This Row],[EB Amount]]-invoices[[#This Row],[electricity_amount]]</f>
        <v>0</v>
      </c>
    </row>
    <row r="430" spans="1:34">
      <c r="A430" t="s">
        <v>8638</v>
      </c>
      <c r="B430" t="s">
        <v>22</v>
      </c>
      <c r="C430" t="s">
        <v>2061</v>
      </c>
      <c r="D430" t="s">
        <v>24</v>
      </c>
      <c r="E430" t="s">
        <v>1062</v>
      </c>
      <c r="F430" t="s">
        <v>2062</v>
      </c>
      <c r="G430" t="s">
        <v>8639</v>
      </c>
      <c r="H430" s="1">
        <f>DATE(YEAR(invoices[[#This Row],[due_date]]),MONTH(invoices[[#This Row],[due_date]]),1)</f>
        <v>46023</v>
      </c>
      <c r="I430" s="1">
        <v>46029</v>
      </c>
      <c r="J430">
        <v>4210</v>
      </c>
      <c r="K430">
        <v>899</v>
      </c>
      <c r="L430">
        <v>2250</v>
      </c>
      <c r="M430">
        <f>invoices[[#This Row],[rent_amount]]+invoices[[#This Row],[electricity_amount]]+invoices[[#This Row],[other_charges]]</f>
        <v>7359</v>
      </c>
      <c r="N430" t="s">
        <v>28</v>
      </c>
      <c r="O430" t="s">
        <v>834</v>
      </c>
      <c r="P430">
        <v>0</v>
      </c>
      <c r="Q430" t="b">
        <v>0</v>
      </c>
      <c r="R430" t="s">
        <v>76</v>
      </c>
      <c r="S430">
        <v>0</v>
      </c>
      <c r="T430">
        <f>invoices[[#This Row],[total_amount]]</f>
        <v>7359</v>
      </c>
      <c r="U430" t="s">
        <v>2064</v>
      </c>
      <c r="V430" t="str">
        <f>INDEX([1]!Table1[tenantname],MATCH(invoices[[#This Row],[allotment_id]],[1]!Table1[TenantAllotmentID],0))</f>
        <v>Aditya Das (A22-C1)</v>
      </c>
      <c r="W430" t="s">
        <v>14694</v>
      </c>
      <c r="X430" t="s">
        <v>14695</v>
      </c>
      <c r="Y430" s="4">
        <v>46023</v>
      </c>
      <c r="Z430" t="s">
        <v>15807</v>
      </c>
      <c r="AA430">
        <v>4210</v>
      </c>
      <c r="AB430">
        <v>0</v>
      </c>
      <c r="AC430">
        <v>0</v>
      </c>
      <c r="AD430" s="7">
        <f>invoices[[#This Row],[Rent]]+invoices[[#This Row],[Services]]+invoices[[#This Row],[GST]]</f>
        <v>4210</v>
      </c>
      <c r="AE430" s="7">
        <f>invoices[[#This Row],[Total]]-invoices[[#This Row],[rent_amount]]</f>
        <v>0</v>
      </c>
      <c r="AF430">
        <v>3563</v>
      </c>
      <c r="AG430">
        <v>899</v>
      </c>
      <c r="AH430">
        <f>invoices[[#This Row],[EB Amount]]-invoices[[#This Row],[electricity_amount]]</f>
        <v>0</v>
      </c>
    </row>
    <row r="431" spans="1:34">
      <c r="A431" t="s">
        <v>8660</v>
      </c>
      <c r="B431" t="s">
        <v>22</v>
      </c>
      <c r="C431" t="s">
        <v>3023</v>
      </c>
      <c r="D431" t="s">
        <v>24</v>
      </c>
      <c r="E431" t="s">
        <v>218</v>
      </c>
      <c r="F431" t="s">
        <v>3024</v>
      </c>
      <c r="G431" t="s">
        <v>8661</v>
      </c>
      <c r="H431" s="1">
        <f>DATE(YEAR(invoices[[#This Row],[due_date]]),MONTH(invoices[[#This Row],[due_date]]),1)</f>
        <v>46023</v>
      </c>
      <c r="I431" s="1">
        <v>46029</v>
      </c>
      <c r="J431">
        <v>19500</v>
      </c>
      <c r="K431">
        <v>220</v>
      </c>
      <c r="L431">
        <v>0</v>
      </c>
      <c r="M431">
        <f>invoices[[#This Row],[rent_amount]]+invoices[[#This Row],[electricity_amount]]+invoices[[#This Row],[other_charges]]</f>
        <v>19720</v>
      </c>
      <c r="N431" t="s">
        <v>28</v>
      </c>
      <c r="O431" t="s">
        <v>834</v>
      </c>
      <c r="P431">
        <v>0</v>
      </c>
      <c r="Q431" t="b">
        <v>0</v>
      </c>
      <c r="R431" t="s">
        <v>76</v>
      </c>
      <c r="S431">
        <v>0</v>
      </c>
      <c r="T431">
        <f>invoices[[#This Row],[total_amount]]</f>
        <v>19720</v>
      </c>
      <c r="U431" t="s">
        <v>3026</v>
      </c>
      <c r="V431" t="str">
        <f>INDEX([1]!Table1[tenantname],MATCH(invoices[[#This Row],[allotment_id]],[1]!Table1[TenantAllotmentID],0))</f>
        <v>Antara Chakraverty (A12-A1)</v>
      </c>
      <c r="W431" t="s">
        <v>14951</v>
      </c>
      <c r="X431" t="s">
        <v>14952</v>
      </c>
      <c r="Y431" s="4">
        <v>46023</v>
      </c>
      <c r="Z431" t="s">
        <v>15807</v>
      </c>
      <c r="AA431">
        <v>19500</v>
      </c>
      <c r="AB431">
        <v>0</v>
      </c>
      <c r="AC431">
        <v>0</v>
      </c>
      <c r="AD431" s="7">
        <f>invoices[[#This Row],[Rent]]+invoices[[#This Row],[Services]]+invoices[[#This Row],[GST]]</f>
        <v>19500</v>
      </c>
      <c r="AE431" s="7">
        <f>invoices[[#This Row],[Total]]-invoices[[#This Row],[rent_amount]]</f>
        <v>0</v>
      </c>
      <c r="AF431">
        <v>3574</v>
      </c>
      <c r="AG431">
        <v>220</v>
      </c>
      <c r="AH431">
        <f>invoices[[#This Row],[EB Amount]]-invoices[[#This Row],[electricity_amount]]</f>
        <v>0</v>
      </c>
    </row>
    <row r="432" spans="1:34">
      <c r="A432" t="s">
        <v>8662</v>
      </c>
      <c r="B432" t="s">
        <v>22</v>
      </c>
      <c r="C432" t="s">
        <v>4649</v>
      </c>
      <c r="D432" t="s">
        <v>24</v>
      </c>
      <c r="E432" t="s">
        <v>195</v>
      </c>
      <c r="F432" s="2" t="s">
        <v>1745</v>
      </c>
      <c r="G432" t="s">
        <v>8663</v>
      </c>
      <c r="H432" s="1">
        <f>DATE(YEAR(invoices[[#This Row],[due_date]]),MONTH(invoices[[#This Row],[due_date]]),1)</f>
        <v>46023</v>
      </c>
      <c r="I432" s="1">
        <v>46029</v>
      </c>
      <c r="J432">
        <v>14500</v>
      </c>
      <c r="K432">
        <v>775</v>
      </c>
      <c r="L432">
        <v>0</v>
      </c>
      <c r="M432">
        <f>invoices[[#This Row],[rent_amount]]+invoices[[#This Row],[electricity_amount]]+invoices[[#This Row],[other_charges]]</f>
        <v>15275</v>
      </c>
      <c r="N432" t="s">
        <v>28</v>
      </c>
      <c r="O432" t="s">
        <v>338</v>
      </c>
      <c r="P432">
        <v>0</v>
      </c>
      <c r="Q432" t="b">
        <v>0</v>
      </c>
      <c r="R432" t="s">
        <v>76</v>
      </c>
      <c r="S432">
        <v>0</v>
      </c>
      <c r="T432">
        <f>invoices[[#This Row],[total_amount]]</f>
        <v>15275</v>
      </c>
      <c r="U432" t="s">
        <v>4651</v>
      </c>
      <c r="V432" t="str">
        <f>INDEX([1]!Table1[tenantname],MATCH(invoices[[#This Row],[allotment_id]],[1]!Table1[TenantAllotmentID],0))</f>
        <v>Jayashree Arun (D41-C1)</v>
      </c>
      <c r="W432" t="s">
        <v>15273</v>
      </c>
      <c r="X432" t="s">
        <v>15274</v>
      </c>
      <c r="Y432" s="4">
        <v>46023</v>
      </c>
      <c r="Z432" t="s">
        <v>15807</v>
      </c>
      <c r="AA432">
        <v>14500</v>
      </c>
      <c r="AB432">
        <v>0</v>
      </c>
      <c r="AC432">
        <v>0</v>
      </c>
      <c r="AD432" s="7">
        <f>invoices[[#This Row],[Rent]]+invoices[[#This Row],[Services]]+invoices[[#This Row],[GST]]</f>
        <v>14500</v>
      </c>
      <c r="AE432" s="7">
        <f>invoices[[#This Row],[Total]]-invoices[[#This Row],[rent_amount]]</f>
        <v>0</v>
      </c>
      <c r="AF432">
        <v>3575</v>
      </c>
      <c r="AG432">
        <v>775</v>
      </c>
      <c r="AH432">
        <f>invoices[[#This Row],[EB Amount]]-invoices[[#This Row],[electricity_amount]]</f>
        <v>0</v>
      </c>
    </row>
    <row r="433" spans="1:34">
      <c r="A433" t="s">
        <v>8792</v>
      </c>
      <c r="B433" t="s">
        <v>22</v>
      </c>
      <c r="C433" t="s">
        <v>240</v>
      </c>
      <c r="D433" t="s">
        <v>24</v>
      </c>
      <c r="E433" t="s">
        <v>72</v>
      </c>
      <c r="F433" t="s">
        <v>241</v>
      </c>
      <c r="G433" t="s">
        <v>8793</v>
      </c>
      <c r="H433" s="1">
        <f>DATE(YEAR(invoices[[#This Row],[due_date]]),MONTH(invoices[[#This Row],[due_date]]),1)</f>
        <v>46023</v>
      </c>
      <c r="I433" s="1">
        <v>46029</v>
      </c>
      <c r="J433">
        <v>14500</v>
      </c>
      <c r="K433">
        <v>496</v>
      </c>
      <c r="L433">
        <v>0</v>
      </c>
      <c r="M433">
        <f>invoices[[#This Row],[rent_amount]]+invoices[[#This Row],[electricity_amount]]+invoices[[#This Row],[other_charges]]</f>
        <v>14996</v>
      </c>
      <c r="N433" t="s">
        <v>28</v>
      </c>
      <c r="O433" t="s">
        <v>338</v>
      </c>
      <c r="P433">
        <v>0</v>
      </c>
      <c r="Q433" t="b">
        <v>0</v>
      </c>
      <c r="R433" t="s">
        <v>76</v>
      </c>
      <c r="S433">
        <v>0</v>
      </c>
      <c r="T433">
        <f>invoices[[#This Row],[total_amount]]</f>
        <v>14996</v>
      </c>
      <c r="U433" t="s">
        <v>244</v>
      </c>
      <c r="V433" t="str">
        <f>INDEX([1]!Table1[tenantname],MATCH(invoices[[#This Row],[allotment_id]],[1]!Table1[TenantAllotmentID],0))</f>
        <v>Khushboo Sahani (C34-C2)</v>
      </c>
      <c r="W433" t="s">
        <v>14042</v>
      </c>
      <c r="X433" t="s">
        <v>14043</v>
      </c>
      <c r="Y433" s="4">
        <v>46023</v>
      </c>
      <c r="Z433" t="s">
        <v>15807</v>
      </c>
      <c r="AA433">
        <v>14500</v>
      </c>
      <c r="AB433">
        <v>0</v>
      </c>
      <c r="AC433">
        <v>0</v>
      </c>
      <c r="AD433" s="7">
        <f>invoices[[#This Row],[Rent]]+invoices[[#This Row],[Services]]+invoices[[#This Row],[GST]]</f>
        <v>14500</v>
      </c>
      <c r="AE433" s="7">
        <f>invoices[[#This Row],[Total]]-invoices[[#This Row],[rent_amount]]</f>
        <v>0</v>
      </c>
      <c r="AF433">
        <v>3643</v>
      </c>
      <c r="AG433">
        <v>496</v>
      </c>
      <c r="AH433">
        <f>invoices[[#This Row],[EB Amount]]-invoices[[#This Row],[electricity_amount]]</f>
        <v>0</v>
      </c>
    </row>
    <row r="434" spans="1:34">
      <c r="A434" t="s">
        <v>8824</v>
      </c>
      <c r="B434" t="s">
        <v>22</v>
      </c>
      <c r="C434" t="s">
        <v>1111</v>
      </c>
      <c r="D434" t="s">
        <v>24</v>
      </c>
      <c r="E434" t="s">
        <v>569</v>
      </c>
      <c r="F434" t="s">
        <v>1112</v>
      </c>
      <c r="G434" t="s">
        <v>8825</v>
      </c>
      <c r="H434" s="1">
        <f>DATE(YEAR(invoices[[#This Row],[due_date]]),MONTH(invoices[[#This Row],[due_date]]),1)</f>
        <v>46023</v>
      </c>
      <c r="I434" s="1">
        <v>46029</v>
      </c>
      <c r="J434">
        <v>7403</v>
      </c>
      <c r="K434">
        <v>961</v>
      </c>
      <c r="L434">
        <v>0</v>
      </c>
      <c r="M434">
        <f>invoices[[#This Row],[rent_amount]]+invoices[[#This Row],[electricity_amount]]+invoices[[#This Row],[other_charges]]</f>
        <v>8364</v>
      </c>
      <c r="N434" t="s">
        <v>28</v>
      </c>
      <c r="O434" t="s">
        <v>75</v>
      </c>
      <c r="P434">
        <v>0</v>
      </c>
      <c r="Q434" t="b">
        <v>0</v>
      </c>
      <c r="R434" t="s">
        <v>76</v>
      </c>
      <c r="S434">
        <v>0</v>
      </c>
      <c r="T434">
        <f>invoices[[#This Row],[total_amount]]</f>
        <v>8364</v>
      </c>
      <c r="U434" t="s">
        <v>1114</v>
      </c>
      <c r="V434" t="str">
        <f>INDEX([1]!Table1[tenantname],MATCH(invoices[[#This Row],[allotment_id]],[1]!Table1[TenantAllotmentID],0))</f>
        <v>Muskan Goyal (C12-C2)</v>
      </c>
      <c r="W434" t="s">
        <v>14352</v>
      </c>
      <c r="X434" t="s">
        <v>14353</v>
      </c>
      <c r="Y434" s="4">
        <v>46023</v>
      </c>
      <c r="Z434" t="s">
        <v>15807</v>
      </c>
      <c r="AA434">
        <v>7403</v>
      </c>
      <c r="AB434">
        <v>0</v>
      </c>
      <c r="AC434">
        <v>0</v>
      </c>
      <c r="AD434" s="7">
        <f>invoices[[#This Row],[Rent]]+invoices[[#This Row],[Services]]+invoices[[#This Row],[GST]]</f>
        <v>7403</v>
      </c>
      <c r="AE434" s="7">
        <f>invoices[[#This Row],[Total]]-invoices[[#This Row],[rent_amount]]</f>
        <v>0</v>
      </c>
      <c r="AF434">
        <v>3660</v>
      </c>
      <c r="AG434">
        <v>961</v>
      </c>
      <c r="AH434">
        <f>invoices[[#This Row],[EB Amount]]-invoices[[#This Row],[electricity_amount]]</f>
        <v>0</v>
      </c>
    </row>
    <row r="435" spans="1:34">
      <c r="A435" t="s">
        <v>8912</v>
      </c>
      <c r="B435" t="s">
        <v>22</v>
      </c>
      <c r="C435" t="s">
        <v>484</v>
      </c>
      <c r="D435" t="s">
        <v>24</v>
      </c>
      <c r="E435" t="s">
        <v>50</v>
      </c>
      <c r="F435" t="s">
        <v>485</v>
      </c>
      <c r="G435" t="s">
        <v>8913</v>
      </c>
      <c r="H435" s="1">
        <f>DATE(YEAR(invoices[[#This Row],[due_date]]),MONTH(invoices[[#This Row],[due_date]]),1)</f>
        <v>46023</v>
      </c>
      <c r="I435" s="1">
        <v>46029</v>
      </c>
      <c r="J435">
        <v>15500</v>
      </c>
      <c r="K435">
        <v>1364</v>
      </c>
      <c r="L435">
        <v>0</v>
      </c>
      <c r="M435">
        <f>invoices[[#This Row],[rent_amount]]+invoices[[#This Row],[electricity_amount]]+invoices[[#This Row],[other_charges]]</f>
        <v>16864</v>
      </c>
      <c r="N435" t="s">
        <v>28</v>
      </c>
      <c r="O435" t="s">
        <v>729</v>
      </c>
      <c r="P435">
        <v>0</v>
      </c>
      <c r="Q435" t="b">
        <v>0</v>
      </c>
      <c r="R435" t="s">
        <v>76</v>
      </c>
      <c r="S435">
        <v>0</v>
      </c>
      <c r="T435">
        <f>invoices[[#This Row],[total_amount]]</f>
        <v>16864</v>
      </c>
      <c r="U435" t="s">
        <v>488</v>
      </c>
      <c r="V435" t="str">
        <f>INDEX([1]!Table1[tenantname],MATCH(invoices[[#This Row],[allotment_id]],[1]!Table1[TenantAllotmentID],0))</f>
        <v>Yaduraj P (B32-B2)</v>
      </c>
      <c r="W435" t="s">
        <v>14126</v>
      </c>
      <c r="X435" t="s">
        <v>14127</v>
      </c>
      <c r="Y435" s="4">
        <v>46023</v>
      </c>
      <c r="Z435" t="s">
        <v>15807</v>
      </c>
      <c r="AA435">
        <v>15500</v>
      </c>
      <c r="AB435">
        <v>0</v>
      </c>
      <c r="AC435">
        <v>0</v>
      </c>
      <c r="AD435" s="7">
        <f>invoices[[#This Row],[Rent]]+invoices[[#This Row],[Services]]+invoices[[#This Row],[GST]]</f>
        <v>15500</v>
      </c>
      <c r="AE435" s="7">
        <f>invoices[[#This Row],[Total]]-invoices[[#This Row],[rent_amount]]</f>
        <v>0</v>
      </c>
      <c r="AF435">
        <v>3706</v>
      </c>
      <c r="AG435">
        <v>1364</v>
      </c>
      <c r="AH435">
        <f>invoices[[#This Row],[EB Amount]]-invoices[[#This Row],[electricity_amount]]</f>
        <v>0</v>
      </c>
    </row>
    <row r="436" spans="1:34">
      <c r="A436" t="s">
        <v>8944</v>
      </c>
      <c r="B436" t="s">
        <v>22</v>
      </c>
      <c r="C436" t="s">
        <v>2973</v>
      </c>
      <c r="D436" t="s">
        <v>24</v>
      </c>
      <c r="E436" t="s">
        <v>476</v>
      </c>
      <c r="F436" t="s">
        <v>620</v>
      </c>
      <c r="G436" t="s">
        <v>8945</v>
      </c>
      <c r="H436" s="1">
        <f>DATE(YEAR(invoices[[#This Row],[due_date]]),MONTH(invoices[[#This Row],[due_date]]),1)</f>
        <v>46023</v>
      </c>
      <c r="I436" s="1">
        <v>46029</v>
      </c>
      <c r="J436">
        <v>14500</v>
      </c>
      <c r="K436">
        <v>899</v>
      </c>
      <c r="L436">
        <v>0</v>
      </c>
      <c r="M436">
        <f>invoices[[#This Row],[rent_amount]]+invoices[[#This Row],[electricity_amount]]+invoices[[#This Row],[other_charges]]</f>
        <v>15399</v>
      </c>
      <c r="N436" t="s">
        <v>28</v>
      </c>
      <c r="O436" t="s">
        <v>75</v>
      </c>
      <c r="P436">
        <v>0</v>
      </c>
      <c r="Q436" t="b">
        <v>0</v>
      </c>
      <c r="R436" t="s">
        <v>76</v>
      </c>
      <c r="S436">
        <v>0</v>
      </c>
      <c r="T436">
        <f>invoices[[#This Row],[total_amount]]</f>
        <v>15399</v>
      </c>
      <c r="U436" t="s">
        <v>2975</v>
      </c>
      <c r="V436" t="str">
        <f>INDEX([1]!Table1[tenantname],MATCH(invoices[[#This Row],[allotment_id]],[1]!Table1[TenantAllotmentID],0))</f>
        <v>Rohit Jain (B41-C1)</v>
      </c>
      <c r="W436" t="s">
        <v>14937</v>
      </c>
      <c r="X436" t="s">
        <v>14938</v>
      </c>
      <c r="Y436" s="4">
        <v>46023</v>
      </c>
      <c r="Z436" t="s">
        <v>15807</v>
      </c>
      <c r="AA436">
        <v>14500</v>
      </c>
      <c r="AB436">
        <v>0</v>
      </c>
      <c r="AC436">
        <v>0</v>
      </c>
      <c r="AD436" s="7">
        <f>invoices[[#This Row],[Rent]]+invoices[[#This Row],[Services]]+invoices[[#This Row],[GST]]</f>
        <v>14500</v>
      </c>
      <c r="AE436" s="7">
        <f>invoices[[#This Row],[Total]]-invoices[[#This Row],[rent_amount]]</f>
        <v>0</v>
      </c>
      <c r="AF436">
        <v>3726</v>
      </c>
      <c r="AG436">
        <v>899</v>
      </c>
      <c r="AH436">
        <f>invoices[[#This Row],[EB Amount]]-invoices[[#This Row],[electricity_amount]]</f>
        <v>0</v>
      </c>
    </row>
    <row r="437" spans="1:34">
      <c r="A437" t="s">
        <v>8968</v>
      </c>
      <c r="B437" t="s">
        <v>22</v>
      </c>
      <c r="C437" t="s">
        <v>2657</v>
      </c>
      <c r="D437" t="s">
        <v>24</v>
      </c>
      <c r="E437" t="s">
        <v>247</v>
      </c>
      <c r="F437" t="s">
        <v>2658</v>
      </c>
      <c r="G437" t="s">
        <v>8969</v>
      </c>
      <c r="H437" s="1">
        <f>DATE(YEAR(invoices[[#This Row],[due_date]]),MONTH(invoices[[#This Row],[due_date]]),1)</f>
        <v>46023</v>
      </c>
      <c r="I437" s="1">
        <v>46029</v>
      </c>
      <c r="J437">
        <v>14500</v>
      </c>
      <c r="K437">
        <v>1178</v>
      </c>
      <c r="L437">
        <v>0</v>
      </c>
      <c r="M437">
        <f>invoices[[#This Row],[rent_amount]]+invoices[[#This Row],[electricity_amount]]+invoices[[#This Row],[other_charges]]</f>
        <v>15678</v>
      </c>
      <c r="N437" t="s">
        <v>28</v>
      </c>
      <c r="O437" t="s">
        <v>834</v>
      </c>
      <c r="P437">
        <v>0</v>
      </c>
      <c r="Q437" t="b">
        <v>0</v>
      </c>
      <c r="R437" t="s">
        <v>76</v>
      </c>
      <c r="S437">
        <v>0</v>
      </c>
      <c r="T437">
        <f>invoices[[#This Row],[total_amount]]</f>
        <v>15678</v>
      </c>
      <c r="U437" t="s">
        <v>2660</v>
      </c>
      <c r="V437" t="str">
        <f>INDEX([1]!Table1[tenantname],MATCH(invoices[[#This Row],[allotment_id]],[1]!Table1[TenantAllotmentID],0))</f>
        <v>Aachman Arora (C11-C2)</v>
      </c>
      <c r="W437" t="s">
        <v>14862</v>
      </c>
      <c r="X437" t="s">
        <v>14863</v>
      </c>
      <c r="Y437" s="4">
        <v>46023</v>
      </c>
      <c r="Z437" t="s">
        <v>15807</v>
      </c>
      <c r="AA437">
        <v>14500</v>
      </c>
      <c r="AB437">
        <v>0</v>
      </c>
      <c r="AC437">
        <v>0</v>
      </c>
      <c r="AD437" s="7">
        <f>invoices[[#This Row],[Rent]]+invoices[[#This Row],[Services]]+invoices[[#This Row],[GST]]</f>
        <v>14500</v>
      </c>
      <c r="AE437" s="7">
        <f>invoices[[#This Row],[Total]]-invoices[[#This Row],[rent_amount]]</f>
        <v>0</v>
      </c>
      <c r="AF437">
        <v>3739</v>
      </c>
      <c r="AG437">
        <v>1178</v>
      </c>
      <c r="AH437">
        <f>invoices[[#This Row],[EB Amount]]-invoices[[#This Row],[electricity_amount]]</f>
        <v>0</v>
      </c>
    </row>
    <row r="438" spans="1:34">
      <c r="A438" t="s">
        <v>8970</v>
      </c>
      <c r="B438" t="s">
        <v>22</v>
      </c>
      <c r="C438" t="s">
        <v>7895</v>
      </c>
      <c r="D438" t="s">
        <v>24</v>
      </c>
      <c r="E438" t="s">
        <v>268</v>
      </c>
      <c r="F438" t="s">
        <v>748</v>
      </c>
      <c r="G438" t="s">
        <v>8971</v>
      </c>
      <c r="H438" s="1">
        <f>DATE(YEAR(invoices[[#This Row],[due_date]]),MONTH(invoices[[#This Row],[due_date]]),1)</f>
        <v>46023</v>
      </c>
      <c r="I438" s="1">
        <v>46029</v>
      </c>
      <c r="J438">
        <v>15500</v>
      </c>
      <c r="K438">
        <v>702</v>
      </c>
      <c r="L438">
        <v>0</v>
      </c>
      <c r="M438">
        <f>invoices[[#This Row],[rent_amount]]+invoices[[#This Row],[electricity_amount]]+invoices[[#This Row],[other_charges]]</f>
        <v>16202</v>
      </c>
      <c r="N438" t="s">
        <v>28</v>
      </c>
      <c r="O438" t="s">
        <v>75</v>
      </c>
      <c r="P438">
        <v>0</v>
      </c>
      <c r="Q438" t="b">
        <v>0</v>
      </c>
      <c r="R438" t="s">
        <v>76</v>
      </c>
      <c r="S438">
        <v>0</v>
      </c>
      <c r="T438">
        <f>invoices[[#This Row],[total_amount]]</f>
        <v>16202</v>
      </c>
      <c r="U438" t="s">
        <v>7897</v>
      </c>
      <c r="V438" t="str">
        <f>INDEX([1]!Table1[tenantname],MATCH(invoices[[#This Row],[allotment_id]],[1]!Table1[TenantAllotmentID],0))</f>
        <v>Sathya Sai regalla (C21-B1)</v>
      </c>
      <c r="W438" t="s">
        <v>15581</v>
      </c>
      <c r="X438" t="s">
        <v>15582</v>
      </c>
      <c r="Y438" s="4">
        <v>46023</v>
      </c>
      <c r="Z438" t="s">
        <v>15807</v>
      </c>
      <c r="AA438">
        <v>15500</v>
      </c>
      <c r="AB438">
        <v>0</v>
      </c>
      <c r="AC438">
        <v>0</v>
      </c>
      <c r="AD438" s="7">
        <f>invoices[[#This Row],[Rent]]+invoices[[#This Row],[Services]]+invoices[[#This Row],[GST]]</f>
        <v>15500</v>
      </c>
      <c r="AE438" s="7">
        <f>invoices[[#This Row],[Total]]-invoices[[#This Row],[rent_amount]]</f>
        <v>0</v>
      </c>
      <c r="AF438">
        <v>3740</v>
      </c>
      <c r="AG438">
        <v>702</v>
      </c>
      <c r="AH438">
        <f>invoices[[#This Row],[EB Amount]]-invoices[[#This Row],[electricity_amount]]</f>
        <v>0</v>
      </c>
    </row>
    <row r="439" spans="1:34">
      <c r="A439" t="s">
        <v>8996</v>
      </c>
      <c r="B439" t="s">
        <v>22</v>
      </c>
      <c r="C439" t="s">
        <v>2128</v>
      </c>
      <c r="D439" t="s">
        <v>24</v>
      </c>
      <c r="E439" t="s">
        <v>50</v>
      </c>
      <c r="F439" t="s">
        <v>1942</v>
      </c>
      <c r="G439" t="s">
        <v>8997</v>
      </c>
      <c r="H439" s="1">
        <f>DATE(YEAR(invoices[[#This Row],[due_date]]),MONTH(invoices[[#This Row],[due_date]]),1)</f>
        <v>46023</v>
      </c>
      <c r="I439" s="1">
        <v>46029</v>
      </c>
      <c r="J439">
        <v>15500</v>
      </c>
      <c r="K439">
        <v>1364</v>
      </c>
      <c r="L439">
        <v>0</v>
      </c>
      <c r="M439">
        <f>invoices[[#This Row],[rent_amount]]+invoices[[#This Row],[electricity_amount]]+invoices[[#This Row],[other_charges]]</f>
        <v>16864</v>
      </c>
      <c r="N439" t="s">
        <v>28</v>
      </c>
      <c r="O439" t="s">
        <v>75</v>
      </c>
      <c r="P439">
        <v>0</v>
      </c>
      <c r="Q439" t="b">
        <v>0</v>
      </c>
      <c r="R439" t="s">
        <v>76</v>
      </c>
      <c r="S439">
        <v>0</v>
      </c>
      <c r="T439">
        <f>invoices[[#This Row],[total_amount]]</f>
        <v>16864</v>
      </c>
      <c r="U439" t="s">
        <v>2130</v>
      </c>
      <c r="V439" t="str">
        <f>INDEX([1]!Table1[tenantname],MATCH(invoices[[#This Row],[allotment_id]],[1]!Table1[TenantAllotmentID],0))</f>
        <v>Mohammad Saif (B32-B1)</v>
      </c>
      <c r="W439" t="s">
        <v>14718</v>
      </c>
      <c r="X439" t="s">
        <v>14719</v>
      </c>
      <c r="Y439" s="4">
        <v>46023</v>
      </c>
      <c r="Z439" t="s">
        <v>15807</v>
      </c>
      <c r="AA439">
        <v>15500</v>
      </c>
      <c r="AB439">
        <v>0</v>
      </c>
      <c r="AC439">
        <v>0</v>
      </c>
      <c r="AD439" s="7">
        <f>invoices[[#This Row],[Rent]]+invoices[[#This Row],[Services]]+invoices[[#This Row],[GST]]</f>
        <v>15500</v>
      </c>
      <c r="AE439" s="7">
        <f>invoices[[#This Row],[Total]]-invoices[[#This Row],[rent_amount]]</f>
        <v>0</v>
      </c>
      <c r="AF439">
        <v>3756</v>
      </c>
      <c r="AG439">
        <v>1364</v>
      </c>
      <c r="AH439">
        <f>invoices[[#This Row],[EB Amount]]-invoices[[#This Row],[electricity_amount]]</f>
        <v>0</v>
      </c>
    </row>
    <row r="440" spans="1:34">
      <c r="A440" t="s">
        <v>9112</v>
      </c>
      <c r="B440" t="s">
        <v>22</v>
      </c>
      <c r="C440" t="s">
        <v>292</v>
      </c>
      <c r="D440" t="s">
        <v>24</v>
      </c>
      <c r="E440" t="s">
        <v>140</v>
      </c>
      <c r="F440" t="s">
        <v>293</v>
      </c>
      <c r="G440" t="s">
        <v>9113</v>
      </c>
      <c r="H440" s="1">
        <f>DATE(YEAR(invoices[[#This Row],[due_date]]),MONTH(invoices[[#This Row],[due_date]]),1)</f>
        <v>46023</v>
      </c>
      <c r="I440" s="1">
        <v>46029</v>
      </c>
      <c r="J440">
        <v>13500</v>
      </c>
      <c r="K440">
        <v>1023</v>
      </c>
      <c r="L440">
        <v>0</v>
      </c>
      <c r="M440">
        <f>invoices[[#This Row],[rent_amount]]+invoices[[#This Row],[electricity_amount]]+invoices[[#This Row],[other_charges]]</f>
        <v>14523</v>
      </c>
      <c r="N440" t="s">
        <v>28</v>
      </c>
      <c r="O440" t="s">
        <v>729</v>
      </c>
      <c r="P440">
        <v>0</v>
      </c>
      <c r="Q440" t="b">
        <v>0</v>
      </c>
      <c r="R440" t="s">
        <v>76</v>
      </c>
      <c r="S440">
        <v>0</v>
      </c>
      <c r="T440">
        <f>invoices[[#This Row],[total_amount]]</f>
        <v>14523</v>
      </c>
      <c r="U440" s="2" t="s">
        <v>297</v>
      </c>
      <c r="V440" t="str">
        <f>INDEX([1]!Table1[tenantname],MATCH(invoices[[#This Row],[allotment_id]],[1]!Table1[TenantAllotmentID],0))</f>
        <v>Supreeth M (A41-B1)</v>
      </c>
      <c r="W440" t="s">
        <v>14058</v>
      </c>
      <c r="X440" t="s">
        <v>14059</v>
      </c>
      <c r="Y440" s="4">
        <v>46023</v>
      </c>
      <c r="Z440" t="s">
        <v>15807</v>
      </c>
      <c r="AA440">
        <v>13500</v>
      </c>
      <c r="AB440">
        <v>0</v>
      </c>
      <c r="AC440">
        <v>0</v>
      </c>
      <c r="AD440" s="7">
        <f>invoices[[#This Row],[Rent]]+invoices[[#This Row],[Services]]+invoices[[#This Row],[GST]]</f>
        <v>13500</v>
      </c>
      <c r="AE440" s="7">
        <f>invoices[[#This Row],[Total]]-invoices[[#This Row],[rent_amount]]</f>
        <v>0</v>
      </c>
      <c r="AF440">
        <v>3818</v>
      </c>
      <c r="AG440">
        <v>1023</v>
      </c>
      <c r="AH440">
        <f>invoices[[#This Row],[EB Amount]]-invoices[[#This Row],[electricity_amount]]</f>
        <v>0</v>
      </c>
    </row>
    <row r="441" spans="1:34">
      <c r="A441" t="s">
        <v>9136</v>
      </c>
      <c r="B441" t="s">
        <v>22</v>
      </c>
      <c r="C441" t="s">
        <v>597</v>
      </c>
      <c r="D441" t="s">
        <v>24</v>
      </c>
      <c r="E441" t="s">
        <v>399</v>
      </c>
      <c r="F441" t="s">
        <v>400</v>
      </c>
      <c r="G441" t="s">
        <v>9137</v>
      </c>
      <c r="H441" s="1">
        <f>DATE(YEAR(invoices[[#This Row],[due_date]]),MONTH(invoices[[#This Row],[due_date]]),1)</f>
        <v>46023</v>
      </c>
      <c r="I441" s="1">
        <v>46029</v>
      </c>
      <c r="J441">
        <v>15500</v>
      </c>
      <c r="K441">
        <v>744</v>
      </c>
      <c r="L441">
        <v>0</v>
      </c>
      <c r="M441">
        <f>invoices[[#This Row],[rent_amount]]+invoices[[#This Row],[electricity_amount]]+invoices[[#This Row],[other_charges]]</f>
        <v>16244</v>
      </c>
      <c r="N441" t="s">
        <v>28</v>
      </c>
      <c r="O441" t="s">
        <v>338</v>
      </c>
      <c r="P441">
        <v>0</v>
      </c>
      <c r="Q441" t="b">
        <v>0</v>
      </c>
      <c r="R441" t="s">
        <v>76</v>
      </c>
      <c r="S441">
        <v>0</v>
      </c>
      <c r="T441">
        <f>invoices[[#This Row],[total_amount]]</f>
        <v>16244</v>
      </c>
      <c r="U441" t="s">
        <v>600</v>
      </c>
      <c r="V441" t="str">
        <f>INDEX([1]!Table1[tenantname],MATCH(invoices[[#This Row],[allotment_id]],[1]!Table1[TenantAllotmentID],0))</f>
        <v>Drishti Sudhakar (B22-B2)</v>
      </c>
      <c r="W441" t="s">
        <v>14165</v>
      </c>
      <c r="X441" t="s">
        <v>14166</v>
      </c>
      <c r="Y441" s="4">
        <v>46023</v>
      </c>
      <c r="Z441" t="s">
        <v>15807</v>
      </c>
      <c r="AA441">
        <v>15500</v>
      </c>
      <c r="AB441">
        <v>0</v>
      </c>
      <c r="AC441">
        <v>0</v>
      </c>
      <c r="AD441" s="7">
        <f>invoices[[#This Row],[Rent]]+invoices[[#This Row],[Services]]+invoices[[#This Row],[GST]]</f>
        <v>15500</v>
      </c>
      <c r="AE441" s="7">
        <f>invoices[[#This Row],[Total]]-invoices[[#This Row],[rent_amount]]</f>
        <v>0</v>
      </c>
      <c r="AF441">
        <v>3832</v>
      </c>
      <c r="AG441">
        <v>744</v>
      </c>
      <c r="AH441">
        <f>invoices[[#This Row],[EB Amount]]-invoices[[#This Row],[electricity_amount]]</f>
        <v>0</v>
      </c>
    </row>
    <row r="442" spans="1:34">
      <c r="A442" t="s">
        <v>9156</v>
      </c>
      <c r="B442" t="s">
        <v>22</v>
      </c>
      <c r="C442" t="s">
        <v>799</v>
      </c>
      <c r="D442" t="s">
        <v>24</v>
      </c>
      <c r="E442" t="s">
        <v>721</v>
      </c>
      <c r="F442" t="s">
        <v>800</v>
      </c>
      <c r="G442" t="s">
        <v>9157</v>
      </c>
      <c r="H442" s="1">
        <f>DATE(YEAR(invoices[[#This Row],[due_date]]),MONTH(invoices[[#This Row],[due_date]]),1)</f>
        <v>46023</v>
      </c>
      <c r="I442" s="1">
        <v>46029</v>
      </c>
      <c r="J442">
        <v>15500</v>
      </c>
      <c r="K442">
        <v>558</v>
      </c>
      <c r="L442">
        <v>0</v>
      </c>
      <c r="M442">
        <f>invoices[[#This Row],[rent_amount]]+invoices[[#This Row],[electricity_amount]]+invoices[[#This Row],[other_charges]]</f>
        <v>16058</v>
      </c>
      <c r="N442" t="s">
        <v>28</v>
      </c>
      <c r="O442" t="s">
        <v>338</v>
      </c>
      <c r="P442">
        <v>0</v>
      </c>
      <c r="Q442" t="b">
        <v>0</v>
      </c>
      <c r="R442" t="s">
        <v>76</v>
      </c>
      <c r="S442">
        <v>0</v>
      </c>
      <c r="T442">
        <f>invoices[[#This Row],[total_amount]]</f>
        <v>16058</v>
      </c>
      <c r="U442" t="s">
        <v>802</v>
      </c>
      <c r="V442" t="str">
        <f>INDEX([1]!Table1[tenantname],MATCH(invoices[[#This Row],[allotment_id]],[1]!Table1[TenantAllotmentID],0))</f>
        <v>Joel Shajan (A11-B1)</v>
      </c>
      <c r="W442" t="s">
        <v>14237</v>
      </c>
      <c r="X442" t="s">
        <v>14238</v>
      </c>
      <c r="Y442" s="4">
        <v>46023</v>
      </c>
      <c r="Z442" t="s">
        <v>15807</v>
      </c>
      <c r="AA442">
        <v>15500</v>
      </c>
      <c r="AB442">
        <v>0</v>
      </c>
      <c r="AC442">
        <v>0</v>
      </c>
      <c r="AD442" s="7">
        <f>invoices[[#This Row],[Rent]]+invoices[[#This Row],[Services]]+invoices[[#This Row],[GST]]</f>
        <v>15500</v>
      </c>
      <c r="AE442" s="7">
        <f>invoices[[#This Row],[Total]]-invoices[[#This Row],[rent_amount]]</f>
        <v>0</v>
      </c>
      <c r="AF442">
        <v>3842</v>
      </c>
      <c r="AG442">
        <v>558</v>
      </c>
      <c r="AH442">
        <f>invoices[[#This Row],[EB Amount]]-invoices[[#This Row],[electricity_amount]]</f>
        <v>0</v>
      </c>
    </row>
    <row r="443" spans="1:34">
      <c r="A443" t="s">
        <v>9279</v>
      </c>
      <c r="B443" t="s">
        <v>22</v>
      </c>
      <c r="C443" t="s">
        <v>823</v>
      </c>
      <c r="D443" t="s">
        <v>24</v>
      </c>
      <c r="E443" t="s">
        <v>519</v>
      </c>
      <c r="F443" t="s">
        <v>824</v>
      </c>
      <c r="G443" t="s">
        <v>9280</v>
      </c>
      <c r="H443" s="1">
        <f>DATE(YEAR(invoices[[#This Row],[due_date]]),MONTH(invoices[[#This Row],[due_date]]),1)</f>
        <v>46023</v>
      </c>
      <c r="I443" s="1">
        <v>46029</v>
      </c>
      <c r="J443">
        <v>24500</v>
      </c>
      <c r="K443">
        <v>1209</v>
      </c>
      <c r="L443">
        <v>0</v>
      </c>
      <c r="M443">
        <f>invoices[[#This Row],[rent_amount]]+invoices[[#This Row],[electricity_amount]]+invoices[[#This Row],[other_charges]]</f>
        <v>25709</v>
      </c>
      <c r="N443" t="s">
        <v>28</v>
      </c>
      <c r="O443" t="s">
        <v>75</v>
      </c>
      <c r="P443">
        <v>0</v>
      </c>
      <c r="Q443" t="b">
        <v>0</v>
      </c>
      <c r="R443" t="s">
        <v>76</v>
      </c>
      <c r="S443">
        <v>0</v>
      </c>
      <c r="T443">
        <f>invoices[[#This Row],[total_amount]]</f>
        <v>25709</v>
      </c>
      <c r="U443" t="s">
        <v>827</v>
      </c>
      <c r="V443" t="str">
        <f>INDEX([1]!Table1[tenantname],MATCH(invoices[[#This Row],[allotment_id]],[1]!Table1[TenantAllotmentID],0))</f>
        <v>Prateek Sharma (C41-D1)</v>
      </c>
      <c r="W443" t="s">
        <v>14245</v>
      </c>
      <c r="X443" t="s">
        <v>14246</v>
      </c>
      <c r="Y443" s="4">
        <v>46023</v>
      </c>
      <c r="Z443" t="s">
        <v>15807</v>
      </c>
      <c r="AA443">
        <v>24500</v>
      </c>
      <c r="AB443">
        <v>0</v>
      </c>
      <c r="AC443">
        <v>0</v>
      </c>
      <c r="AD443" s="7">
        <f>invoices[[#This Row],[Rent]]+invoices[[#This Row],[Services]]+invoices[[#This Row],[GST]]</f>
        <v>24500</v>
      </c>
      <c r="AE443" s="7">
        <f>invoices[[#This Row],[Total]]-invoices[[#This Row],[rent_amount]]</f>
        <v>0</v>
      </c>
      <c r="AF443">
        <v>3905</v>
      </c>
      <c r="AG443">
        <v>1209</v>
      </c>
      <c r="AH443">
        <f>invoices[[#This Row],[EB Amount]]-invoices[[#This Row],[electricity_amount]]</f>
        <v>0</v>
      </c>
    </row>
    <row r="444" spans="1:34">
      <c r="A444" t="s">
        <v>9327</v>
      </c>
      <c r="B444" t="s">
        <v>22</v>
      </c>
      <c r="C444" t="s">
        <v>6545</v>
      </c>
      <c r="D444" t="s">
        <v>24</v>
      </c>
      <c r="E444" t="s">
        <v>254</v>
      </c>
      <c r="F444" t="s">
        <v>2299</v>
      </c>
      <c r="G444" t="s">
        <v>9328</v>
      </c>
      <c r="H444" s="1">
        <f>DATE(YEAR(invoices[[#This Row],[due_date]]),MONTH(invoices[[#This Row],[due_date]]),1)</f>
        <v>46023</v>
      </c>
      <c r="I444" s="1">
        <v>46029</v>
      </c>
      <c r="J444">
        <v>14500</v>
      </c>
      <c r="K444">
        <v>2666</v>
      </c>
      <c r="L444">
        <v>0</v>
      </c>
      <c r="M444">
        <f>invoices[[#This Row],[rent_amount]]+invoices[[#This Row],[electricity_amount]]+invoices[[#This Row],[other_charges]]</f>
        <v>17166</v>
      </c>
      <c r="N444" t="s">
        <v>28</v>
      </c>
      <c r="O444" t="s">
        <v>729</v>
      </c>
      <c r="P444">
        <v>0</v>
      </c>
      <c r="Q444" t="b">
        <v>0</v>
      </c>
      <c r="R444" t="s">
        <v>76</v>
      </c>
      <c r="S444">
        <v>0</v>
      </c>
      <c r="T444">
        <f>invoices[[#This Row],[total_amount]]</f>
        <v>17166</v>
      </c>
      <c r="U444" t="s">
        <v>8690</v>
      </c>
      <c r="V444" t="str">
        <f>INDEX([1]!Table1[tenantname],MATCH(invoices[[#This Row],[allotment_id]],[1]!Table1[TenantAllotmentID],0))</f>
        <v>Sruthi Pitchika (C42-C1)</v>
      </c>
      <c r="W444" t="s">
        <v>15630</v>
      </c>
      <c r="X444" t="s">
        <v>15631</v>
      </c>
      <c r="Y444" s="4">
        <v>46023</v>
      </c>
      <c r="Z444" t="s">
        <v>15807</v>
      </c>
      <c r="AA444">
        <v>14500</v>
      </c>
      <c r="AB444">
        <v>0</v>
      </c>
      <c r="AC444">
        <v>0</v>
      </c>
      <c r="AD444" s="7">
        <f>invoices[[#This Row],[Rent]]+invoices[[#This Row],[Services]]+invoices[[#This Row],[GST]]</f>
        <v>14500</v>
      </c>
      <c r="AE444" s="7">
        <f>invoices[[#This Row],[Total]]-invoices[[#This Row],[rent_amount]]</f>
        <v>0</v>
      </c>
      <c r="AF444">
        <v>3932</v>
      </c>
      <c r="AG444">
        <v>2666</v>
      </c>
      <c r="AH444">
        <f>invoices[[#This Row],[EB Amount]]-invoices[[#This Row],[electricity_amount]]</f>
        <v>0</v>
      </c>
    </row>
    <row r="445" spans="1:34">
      <c r="A445" t="s">
        <v>9377</v>
      </c>
      <c r="B445" t="s">
        <v>22</v>
      </c>
      <c r="C445" t="s">
        <v>1061</v>
      </c>
      <c r="D445" t="s">
        <v>24</v>
      </c>
      <c r="E445" t="s">
        <v>354</v>
      </c>
      <c r="F445" t="s">
        <v>812</v>
      </c>
      <c r="G445" t="s">
        <v>9378</v>
      </c>
      <c r="H445" s="1">
        <f>DATE(YEAR(invoices[[#This Row],[due_date]]),MONTH(invoices[[#This Row],[due_date]]),1)</f>
        <v>46023</v>
      </c>
      <c r="I445" s="1">
        <v>46029</v>
      </c>
      <c r="J445">
        <v>11000</v>
      </c>
      <c r="K445">
        <v>0</v>
      </c>
      <c r="L445">
        <v>0</v>
      </c>
      <c r="M445">
        <f>invoices[[#This Row],[rent_amount]]+invoices[[#This Row],[electricity_amount]]+invoices[[#This Row],[other_charges]]</f>
        <v>11000</v>
      </c>
      <c r="N445" t="s">
        <v>28</v>
      </c>
      <c r="O445" t="s">
        <v>729</v>
      </c>
      <c r="P445">
        <v>0</v>
      </c>
      <c r="Q445" t="b">
        <v>0</v>
      </c>
      <c r="R445" t="s">
        <v>76</v>
      </c>
      <c r="S445">
        <v>0</v>
      </c>
      <c r="T445">
        <f>invoices[[#This Row],[total_amount]]</f>
        <v>11000</v>
      </c>
      <c r="U445" t="s">
        <v>3387</v>
      </c>
      <c r="V445" t="str">
        <f>INDEX([1]!Table1[tenantname],MATCH(invoices[[#This Row],[allotment_id]],[1]!Table1[TenantAllotmentID],0))</f>
        <v>Sourabh D  (B34-B2)</v>
      </c>
      <c r="W445" t="s">
        <v>14335</v>
      </c>
      <c r="X445" t="s">
        <v>15045</v>
      </c>
      <c r="Y445" s="4">
        <v>46023</v>
      </c>
      <c r="Z445" t="s">
        <v>15807</v>
      </c>
      <c r="AA445">
        <v>11000</v>
      </c>
      <c r="AB445">
        <v>0</v>
      </c>
      <c r="AC445">
        <v>0</v>
      </c>
      <c r="AD445" s="7">
        <f>invoices[[#This Row],[Rent]]+invoices[[#This Row],[Services]]+invoices[[#This Row],[GST]]</f>
        <v>11000</v>
      </c>
      <c r="AE445" s="7">
        <f>invoices[[#This Row],[Total]]-invoices[[#This Row],[rent_amount]]</f>
        <v>0</v>
      </c>
      <c r="AF445">
        <v>3960</v>
      </c>
      <c r="AG445">
        <v>0</v>
      </c>
      <c r="AH445">
        <f>invoices[[#This Row],[EB Amount]]-invoices[[#This Row],[electricity_amount]]</f>
        <v>0</v>
      </c>
    </row>
    <row r="446" spans="1:34">
      <c r="A446" t="s">
        <v>9381</v>
      </c>
      <c r="B446" t="s">
        <v>22</v>
      </c>
      <c r="C446" t="s">
        <v>1202</v>
      </c>
      <c r="D446" t="s">
        <v>24</v>
      </c>
      <c r="E446" t="s">
        <v>167</v>
      </c>
      <c r="F446" t="s">
        <v>1203</v>
      </c>
      <c r="G446" t="s">
        <v>9382</v>
      </c>
      <c r="H446" s="1">
        <f>DATE(YEAR(invoices[[#This Row],[due_date]]),MONTH(invoices[[#This Row],[due_date]]),1)</f>
        <v>46023</v>
      </c>
      <c r="I446" s="1">
        <v>46029</v>
      </c>
      <c r="J446">
        <v>15500</v>
      </c>
      <c r="K446">
        <v>1364</v>
      </c>
      <c r="L446">
        <v>0</v>
      </c>
      <c r="M446">
        <f>invoices[[#This Row],[rent_amount]]+invoices[[#This Row],[electricity_amount]]+invoices[[#This Row],[other_charges]]</f>
        <v>16864</v>
      </c>
      <c r="N446" t="s">
        <v>28</v>
      </c>
      <c r="O446" t="s">
        <v>729</v>
      </c>
      <c r="P446">
        <v>0</v>
      </c>
      <c r="Q446" t="b">
        <v>0</v>
      </c>
      <c r="R446" t="s">
        <v>76</v>
      </c>
      <c r="S446">
        <v>0</v>
      </c>
      <c r="T446">
        <f>invoices[[#This Row],[total_amount]]</f>
        <v>16864</v>
      </c>
      <c r="U446" t="s">
        <v>1205</v>
      </c>
      <c r="V446" t="str">
        <f>INDEX([1]!Table1[tenantname],MATCH(invoices[[#This Row],[allotment_id]],[1]!Table1[TenantAllotmentID],0))</f>
        <v>Surya Nikhil Mallampalli (B42-B1)</v>
      </c>
      <c r="W446" t="s">
        <v>14380</v>
      </c>
      <c r="X446" t="s">
        <v>14381</v>
      </c>
      <c r="Y446" s="4">
        <v>46023</v>
      </c>
      <c r="Z446" t="s">
        <v>15807</v>
      </c>
      <c r="AA446">
        <v>15500</v>
      </c>
      <c r="AB446">
        <v>0</v>
      </c>
      <c r="AC446">
        <v>0</v>
      </c>
      <c r="AD446" s="7">
        <f>invoices[[#This Row],[Rent]]+invoices[[#This Row],[Services]]+invoices[[#This Row],[GST]]</f>
        <v>15500</v>
      </c>
      <c r="AE446" s="7">
        <f>invoices[[#This Row],[Total]]-invoices[[#This Row],[rent_amount]]</f>
        <v>0</v>
      </c>
      <c r="AF446">
        <v>3962</v>
      </c>
      <c r="AG446">
        <v>1364</v>
      </c>
      <c r="AH446">
        <f>invoices[[#This Row],[EB Amount]]-invoices[[#This Row],[electricity_amount]]</f>
        <v>0</v>
      </c>
    </row>
    <row r="447" spans="1:34">
      <c r="A447" t="s">
        <v>9483</v>
      </c>
      <c r="B447" t="s">
        <v>22</v>
      </c>
      <c r="C447" t="s">
        <v>315</v>
      </c>
      <c r="D447" t="s">
        <v>24</v>
      </c>
      <c r="E447" t="s">
        <v>42</v>
      </c>
      <c r="F447" t="s">
        <v>316</v>
      </c>
      <c r="G447" t="s">
        <v>9484</v>
      </c>
      <c r="H447" s="1">
        <f>DATE(YEAR(invoices[[#This Row],[due_date]]),MONTH(invoices[[#This Row],[due_date]]),1)</f>
        <v>46023</v>
      </c>
      <c r="I447" s="1">
        <v>46029</v>
      </c>
      <c r="J447">
        <v>14500</v>
      </c>
      <c r="K447">
        <v>1240</v>
      </c>
      <c r="L447">
        <v>0</v>
      </c>
      <c r="M447">
        <f>invoices[[#This Row],[rent_amount]]+invoices[[#This Row],[electricity_amount]]+invoices[[#This Row],[other_charges]]</f>
        <v>15740</v>
      </c>
      <c r="N447" t="s">
        <v>28</v>
      </c>
      <c r="O447" t="s">
        <v>338</v>
      </c>
      <c r="P447">
        <v>0</v>
      </c>
      <c r="Q447" t="b">
        <v>0</v>
      </c>
      <c r="R447" t="s">
        <v>76</v>
      </c>
      <c r="S447">
        <v>0</v>
      </c>
      <c r="T447">
        <f>invoices[[#This Row],[total_amount]]</f>
        <v>15740</v>
      </c>
      <c r="U447" t="s">
        <v>320</v>
      </c>
      <c r="V447" t="str">
        <f>INDEX([1]!Table1[tenantname],MATCH(invoices[[#This Row],[allotment_id]],[1]!Table1[TenantAllotmentID],0))</f>
        <v>Jayagowri Karthikeyan (C24-C2)</v>
      </c>
      <c r="W447" t="s">
        <v>14066</v>
      </c>
      <c r="X447" t="s">
        <v>14067</v>
      </c>
      <c r="Y447" s="4">
        <v>46023</v>
      </c>
      <c r="Z447" t="s">
        <v>15807</v>
      </c>
      <c r="AA447">
        <v>14500</v>
      </c>
      <c r="AB447">
        <v>0</v>
      </c>
      <c r="AC447">
        <v>0</v>
      </c>
      <c r="AD447" s="7">
        <f>invoices[[#This Row],[Rent]]+invoices[[#This Row],[Services]]+invoices[[#This Row],[GST]]</f>
        <v>14500</v>
      </c>
      <c r="AE447" s="7">
        <f>invoices[[#This Row],[Total]]-invoices[[#This Row],[rent_amount]]</f>
        <v>0</v>
      </c>
      <c r="AF447">
        <v>4016</v>
      </c>
      <c r="AG447">
        <v>1240</v>
      </c>
      <c r="AH447">
        <f>invoices[[#This Row],[EB Amount]]-invoices[[#This Row],[electricity_amount]]</f>
        <v>0</v>
      </c>
    </row>
    <row r="448" spans="1:34">
      <c r="A448" t="s">
        <v>9497</v>
      </c>
      <c r="B448" t="s">
        <v>22</v>
      </c>
      <c r="C448" t="s">
        <v>341</v>
      </c>
      <c r="D448" t="s">
        <v>24</v>
      </c>
      <c r="E448" t="s">
        <v>342</v>
      </c>
      <c r="F448" t="s">
        <v>343</v>
      </c>
      <c r="G448" t="s">
        <v>9498</v>
      </c>
      <c r="H448" s="1">
        <f>DATE(YEAR(invoices[[#This Row],[due_date]]),MONTH(invoices[[#This Row],[due_date]]),1)</f>
        <v>46023</v>
      </c>
      <c r="I448" s="1">
        <v>46029</v>
      </c>
      <c r="J448">
        <v>25000</v>
      </c>
      <c r="K448">
        <v>1116</v>
      </c>
      <c r="L448">
        <v>0</v>
      </c>
      <c r="M448">
        <f>invoices[[#This Row],[rent_amount]]+invoices[[#This Row],[electricity_amount]]+invoices[[#This Row],[other_charges]]</f>
        <v>26116</v>
      </c>
      <c r="N448" t="s">
        <v>28</v>
      </c>
      <c r="O448" t="s">
        <v>729</v>
      </c>
      <c r="P448">
        <v>0</v>
      </c>
      <c r="Q448" t="b">
        <v>0</v>
      </c>
      <c r="R448" t="s">
        <v>76</v>
      </c>
      <c r="S448">
        <v>0</v>
      </c>
      <c r="T448">
        <f>invoices[[#This Row],[total_amount]]</f>
        <v>26116</v>
      </c>
      <c r="U448" t="s">
        <v>346</v>
      </c>
      <c r="V448" t="str">
        <f>INDEX([1]!Table1[tenantname],MATCH(invoices[[#This Row],[allotment_id]],[1]!Table1[TenantAllotmentID],0))</f>
        <v>Tanusha C Karlekar (D11-B1)</v>
      </c>
      <c r="W448" t="s">
        <v>14074</v>
      </c>
      <c r="X448" t="s">
        <v>14075</v>
      </c>
      <c r="Y448" s="4">
        <v>46023</v>
      </c>
      <c r="Z448" t="s">
        <v>15807</v>
      </c>
      <c r="AA448">
        <v>25000</v>
      </c>
      <c r="AB448">
        <v>0</v>
      </c>
      <c r="AC448">
        <v>0</v>
      </c>
      <c r="AD448" s="7">
        <f>invoices[[#This Row],[Rent]]+invoices[[#This Row],[Services]]+invoices[[#This Row],[GST]]</f>
        <v>25000</v>
      </c>
      <c r="AE448" s="7">
        <f>invoices[[#This Row],[Total]]-invoices[[#This Row],[rent_amount]]</f>
        <v>0</v>
      </c>
      <c r="AF448">
        <v>4023</v>
      </c>
      <c r="AG448">
        <v>1116</v>
      </c>
      <c r="AH448">
        <f>invoices[[#This Row],[EB Amount]]-invoices[[#This Row],[electricity_amount]]</f>
        <v>0</v>
      </c>
    </row>
    <row r="449" spans="1:34">
      <c r="A449" t="s">
        <v>9508</v>
      </c>
      <c r="B449" t="s">
        <v>22</v>
      </c>
      <c r="C449" t="s">
        <v>2076</v>
      </c>
      <c r="D449" t="s">
        <v>24</v>
      </c>
      <c r="E449" t="s">
        <v>569</v>
      </c>
      <c r="F449" t="s">
        <v>2077</v>
      </c>
      <c r="G449" t="s">
        <v>9509</v>
      </c>
      <c r="H449" s="1">
        <f>DATE(YEAR(invoices[[#This Row],[due_date]]),MONTH(invoices[[#This Row],[due_date]]),1)</f>
        <v>46023</v>
      </c>
      <c r="I449" s="1">
        <v>46029</v>
      </c>
      <c r="J449">
        <v>29000</v>
      </c>
      <c r="K449">
        <v>961</v>
      </c>
      <c r="L449">
        <v>0</v>
      </c>
      <c r="M449">
        <f>invoices[[#This Row],[rent_amount]]+invoices[[#This Row],[electricity_amount]]+invoices[[#This Row],[other_charges]]</f>
        <v>29961</v>
      </c>
      <c r="N449" t="s">
        <v>28</v>
      </c>
      <c r="O449" t="s">
        <v>729</v>
      </c>
      <c r="P449">
        <v>0</v>
      </c>
      <c r="Q449" t="b">
        <v>0</v>
      </c>
      <c r="R449" t="s">
        <v>76</v>
      </c>
      <c r="S449">
        <v>0</v>
      </c>
      <c r="T449">
        <f>invoices[[#This Row],[total_amount]]</f>
        <v>29961</v>
      </c>
      <c r="U449" t="s">
        <v>2079</v>
      </c>
      <c r="V449" t="str">
        <f>INDEX([1]!Table1[tenantname],MATCH(invoices[[#This Row],[allotment_id]],[1]!Table1[TenantAllotmentID],0))</f>
        <v>Sathya Priya Balasegaran (C12-B2)</v>
      </c>
      <c r="W449" t="s">
        <v>14700</v>
      </c>
      <c r="X449" t="s">
        <v>14701</v>
      </c>
      <c r="Y449" s="4">
        <v>46023</v>
      </c>
      <c r="Z449" t="s">
        <v>15807</v>
      </c>
      <c r="AA449">
        <v>29000</v>
      </c>
      <c r="AB449">
        <v>0</v>
      </c>
      <c r="AC449">
        <v>0</v>
      </c>
      <c r="AD449" s="7">
        <f>invoices[[#This Row],[Rent]]+invoices[[#This Row],[Services]]+invoices[[#This Row],[GST]]</f>
        <v>29000</v>
      </c>
      <c r="AE449" s="7">
        <f>invoices[[#This Row],[Total]]-invoices[[#This Row],[rent_amount]]</f>
        <v>0</v>
      </c>
      <c r="AF449">
        <v>4029</v>
      </c>
      <c r="AG449">
        <v>961</v>
      </c>
      <c r="AH449">
        <f>invoices[[#This Row],[EB Amount]]-invoices[[#This Row],[electricity_amount]]</f>
        <v>0</v>
      </c>
    </row>
    <row r="450" spans="1:34">
      <c r="A450" t="s">
        <v>9538</v>
      </c>
      <c r="B450" t="s">
        <v>22</v>
      </c>
      <c r="C450" t="s">
        <v>5348</v>
      </c>
      <c r="D450" t="s">
        <v>24</v>
      </c>
      <c r="E450" t="s">
        <v>226</v>
      </c>
      <c r="F450" t="s">
        <v>1238</v>
      </c>
      <c r="G450" t="s">
        <v>9539</v>
      </c>
      <c r="H450" s="1">
        <f>DATE(YEAR(invoices[[#This Row],[due_date]]),MONTH(invoices[[#This Row],[due_date]]),1)</f>
        <v>46023</v>
      </c>
      <c r="I450" s="1">
        <v>46029</v>
      </c>
      <c r="J450">
        <v>19000</v>
      </c>
      <c r="K450">
        <v>615</v>
      </c>
      <c r="L450">
        <v>0</v>
      </c>
      <c r="M450">
        <f>invoices[[#This Row],[rent_amount]]+invoices[[#This Row],[electricity_amount]]+invoices[[#This Row],[other_charges]]</f>
        <v>19615</v>
      </c>
      <c r="N450" t="s">
        <v>28</v>
      </c>
      <c r="O450" t="s">
        <v>729</v>
      </c>
      <c r="P450">
        <v>0</v>
      </c>
      <c r="Q450" t="b">
        <v>0</v>
      </c>
      <c r="R450" t="s">
        <v>76</v>
      </c>
      <c r="S450">
        <v>0</v>
      </c>
      <c r="T450">
        <f>invoices[[#This Row],[total_amount]]</f>
        <v>19615</v>
      </c>
      <c r="U450" t="s">
        <v>5350</v>
      </c>
      <c r="V450" t="str">
        <f>INDEX([1]!Table1[tenantname],MATCH(invoices[[#This Row],[allotment_id]],[1]!Table1[TenantAllotmentID],0))</f>
        <v>Priyanka  (B12-A1)</v>
      </c>
      <c r="W450" t="s">
        <v>15363</v>
      </c>
      <c r="X450" t="s">
        <v>15364</v>
      </c>
      <c r="Y450" s="4">
        <v>46023</v>
      </c>
      <c r="Z450" t="s">
        <v>15807</v>
      </c>
      <c r="AA450">
        <v>19000</v>
      </c>
      <c r="AB450">
        <v>0</v>
      </c>
      <c r="AC450">
        <v>0</v>
      </c>
      <c r="AD450" s="7">
        <f>invoices[[#This Row],[Rent]]+invoices[[#This Row],[Services]]+invoices[[#This Row],[GST]]</f>
        <v>19000</v>
      </c>
      <c r="AE450" s="7">
        <f>invoices[[#This Row],[Total]]-invoices[[#This Row],[rent_amount]]</f>
        <v>0</v>
      </c>
      <c r="AF450">
        <v>4042</v>
      </c>
      <c r="AG450">
        <v>615</v>
      </c>
      <c r="AH450">
        <f>invoices[[#This Row],[EB Amount]]-invoices[[#This Row],[electricity_amount]]</f>
        <v>0</v>
      </c>
    </row>
    <row r="451" spans="1:34">
      <c r="A451" t="s">
        <v>9552</v>
      </c>
      <c r="B451" t="s">
        <v>22</v>
      </c>
      <c r="C451" t="s">
        <v>2710</v>
      </c>
      <c r="D451" t="s">
        <v>24</v>
      </c>
      <c r="E451" t="s">
        <v>88</v>
      </c>
      <c r="F451" t="s">
        <v>1314</v>
      </c>
      <c r="G451" t="s">
        <v>9553</v>
      </c>
      <c r="H451" s="1">
        <f>DATE(YEAR(invoices[[#This Row],[due_date]]),MONTH(invoices[[#This Row],[due_date]]),1)</f>
        <v>46023</v>
      </c>
      <c r="I451" s="1">
        <v>46029</v>
      </c>
      <c r="J451">
        <v>15500</v>
      </c>
      <c r="K451">
        <v>806</v>
      </c>
      <c r="L451">
        <v>0</v>
      </c>
      <c r="M451">
        <f>invoices[[#This Row],[rent_amount]]+invoices[[#This Row],[electricity_amount]]+invoices[[#This Row],[other_charges]]</f>
        <v>16306</v>
      </c>
      <c r="N451" t="s">
        <v>28</v>
      </c>
      <c r="O451" t="s">
        <v>75</v>
      </c>
      <c r="P451">
        <v>0</v>
      </c>
      <c r="Q451" t="b">
        <v>0</v>
      </c>
      <c r="R451" t="s">
        <v>76</v>
      </c>
      <c r="S451">
        <v>0</v>
      </c>
      <c r="T451">
        <f>invoices[[#This Row],[total_amount]]</f>
        <v>16306</v>
      </c>
      <c r="U451" t="s">
        <v>2712</v>
      </c>
      <c r="V451" t="str">
        <f>INDEX([1]!Table1[tenantname],MATCH(invoices[[#This Row],[allotment_id]],[1]!Table1[TenantAllotmentID],0))</f>
        <v>Ram Roshan R (B13-B1)</v>
      </c>
      <c r="W451" t="s">
        <v>14873</v>
      </c>
      <c r="X451" t="s">
        <v>14874</v>
      </c>
      <c r="Y451" s="4">
        <v>46023</v>
      </c>
      <c r="Z451" t="s">
        <v>15807</v>
      </c>
      <c r="AA451">
        <v>15500</v>
      </c>
      <c r="AB451">
        <v>0</v>
      </c>
      <c r="AC451">
        <v>0</v>
      </c>
      <c r="AD451" s="7">
        <f>invoices[[#This Row],[Rent]]+invoices[[#This Row],[Services]]+invoices[[#This Row],[GST]]</f>
        <v>15500</v>
      </c>
      <c r="AE451" s="7">
        <f>invoices[[#This Row],[Total]]-invoices[[#This Row],[rent_amount]]</f>
        <v>0</v>
      </c>
      <c r="AF451">
        <v>4050</v>
      </c>
      <c r="AG451">
        <v>806</v>
      </c>
      <c r="AH451">
        <f>invoices[[#This Row],[EB Amount]]-invoices[[#This Row],[electricity_amount]]</f>
        <v>0</v>
      </c>
    </row>
    <row r="452" spans="1:34">
      <c r="A452" t="s">
        <v>9564</v>
      </c>
      <c r="B452" t="s">
        <v>22</v>
      </c>
      <c r="C452" t="s">
        <v>2319</v>
      </c>
      <c r="D452" t="s">
        <v>24</v>
      </c>
      <c r="E452" t="s">
        <v>112</v>
      </c>
      <c r="F452" t="s">
        <v>2320</v>
      </c>
      <c r="G452" t="s">
        <v>9565</v>
      </c>
      <c r="H452" s="1">
        <f>DATE(YEAR(invoices[[#This Row],[due_date]]),MONTH(invoices[[#This Row],[due_date]]),1)</f>
        <v>46023</v>
      </c>
      <c r="I452" s="1">
        <v>46029</v>
      </c>
      <c r="J452">
        <v>15500</v>
      </c>
      <c r="K452">
        <v>1798</v>
      </c>
      <c r="L452">
        <v>0</v>
      </c>
      <c r="M452">
        <f>invoices[[#This Row],[rent_amount]]+invoices[[#This Row],[electricity_amount]]+invoices[[#This Row],[other_charges]]</f>
        <v>17298</v>
      </c>
      <c r="N452" t="s">
        <v>28</v>
      </c>
      <c r="O452" t="s">
        <v>75</v>
      </c>
      <c r="P452">
        <v>0</v>
      </c>
      <c r="Q452" t="b">
        <v>0</v>
      </c>
      <c r="R452" t="s">
        <v>76</v>
      </c>
      <c r="S452">
        <v>0</v>
      </c>
      <c r="T452">
        <f>invoices[[#This Row],[total_amount]]</f>
        <v>17298</v>
      </c>
      <c r="U452" t="s">
        <v>2322</v>
      </c>
      <c r="V452" t="str">
        <f>INDEX([1]!Table1[tenantname],MATCH(invoices[[#This Row],[allotment_id]],[1]!Table1[TenantAllotmentID],0))</f>
        <v>Rangabashyam S (A23-B2)</v>
      </c>
      <c r="W452" t="s">
        <v>14772</v>
      </c>
      <c r="X452" t="s">
        <v>14773</v>
      </c>
      <c r="Y452" s="4">
        <v>46023</v>
      </c>
      <c r="Z452" t="s">
        <v>15807</v>
      </c>
      <c r="AA452">
        <v>15500</v>
      </c>
      <c r="AB452">
        <v>0</v>
      </c>
      <c r="AC452">
        <v>0</v>
      </c>
      <c r="AD452" s="7">
        <f>invoices[[#This Row],[Rent]]+invoices[[#This Row],[Services]]+invoices[[#This Row],[GST]]</f>
        <v>15500</v>
      </c>
      <c r="AE452" s="7">
        <f>invoices[[#This Row],[Total]]-invoices[[#This Row],[rent_amount]]</f>
        <v>0</v>
      </c>
      <c r="AF452">
        <v>4055</v>
      </c>
      <c r="AG452">
        <v>1798</v>
      </c>
      <c r="AH452">
        <f>invoices[[#This Row],[EB Amount]]-invoices[[#This Row],[electricity_amount]]</f>
        <v>0</v>
      </c>
    </row>
    <row r="453" spans="1:34">
      <c r="A453" t="s">
        <v>9743</v>
      </c>
      <c r="B453" t="s">
        <v>22</v>
      </c>
      <c r="C453" t="s">
        <v>925</v>
      </c>
      <c r="D453" t="s">
        <v>24</v>
      </c>
      <c r="E453" t="s">
        <v>218</v>
      </c>
      <c r="F453" t="s">
        <v>926</v>
      </c>
      <c r="G453" t="s">
        <v>9744</v>
      </c>
      <c r="H453" s="1">
        <f>DATE(YEAR(invoices[[#This Row],[due_date]]),MONTH(invoices[[#This Row],[due_date]]),1)</f>
        <v>46023</v>
      </c>
      <c r="I453" s="1">
        <v>46029</v>
      </c>
      <c r="J453">
        <v>14500</v>
      </c>
      <c r="K453">
        <v>682</v>
      </c>
      <c r="L453">
        <v>0</v>
      </c>
      <c r="M453">
        <f>invoices[[#This Row],[rent_amount]]+invoices[[#This Row],[electricity_amount]]+invoices[[#This Row],[other_charges]]</f>
        <v>15182</v>
      </c>
      <c r="N453" t="s">
        <v>28</v>
      </c>
      <c r="O453" t="s">
        <v>338</v>
      </c>
      <c r="P453">
        <v>0</v>
      </c>
      <c r="Q453" t="b">
        <v>0</v>
      </c>
      <c r="R453" t="s">
        <v>76</v>
      </c>
      <c r="S453">
        <v>0</v>
      </c>
      <c r="T453">
        <f>invoices[[#This Row],[total_amount]]</f>
        <v>15182</v>
      </c>
      <c r="U453" t="s">
        <v>928</v>
      </c>
      <c r="V453" t="str">
        <f>INDEX([1]!Table1[tenantname],MATCH(invoices[[#This Row],[allotment_id]],[1]!Table1[TenantAllotmentID],0))</f>
        <v>Himika Bhagwat (A12-C1)</v>
      </c>
      <c r="W453" t="s">
        <v>14282</v>
      </c>
      <c r="X453" t="s">
        <v>14283</v>
      </c>
      <c r="Y453" s="4">
        <v>46023</v>
      </c>
      <c r="Z453" t="s">
        <v>15807</v>
      </c>
      <c r="AA453">
        <v>14500</v>
      </c>
      <c r="AB453">
        <v>0</v>
      </c>
      <c r="AC453">
        <v>0</v>
      </c>
      <c r="AD453" s="7">
        <f>invoices[[#This Row],[Rent]]+invoices[[#This Row],[Services]]+invoices[[#This Row],[GST]]</f>
        <v>14500</v>
      </c>
      <c r="AE453" s="7">
        <f>invoices[[#This Row],[Total]]-invoices[[#This Row],[rent_amount]]</f>
        <v>0</v>
      </c>
      <c r="AF453">
        <v>4146</v>
      </c>
      <c r="AG453">
        <v>682</v>
      </c>
      <c r="AH453">
        <f>invoices[[#This Row],[EB Amount]]-invoices[[#This Row],[electricity_amount]]</f>
        <v>0</v>
      </c>
    </row>
    <row r="454" spans="1:34">
      <c r="A454" t="s">
        <v>9759</v>
      </c>
      <c r="B454" t="s">
        <v>22</v>
      </c>
      <c r="C454" t="s">
        <v>4140</v>
      </c>
      <c r="D454" t="s">
        <v>24</v>
      </c>
      <c r="E454" t="s">
        <v>234</v>
      </c>
      <c r="F454" t="s">
        <v>544</v>
      </c>
      <c r="G454" t="s">
        <v>9760</v>
      </c>
      <c r="H454" s="1">
        <f>DATE(YEAR(invoices[[#This Row],[due_date]]),MONTH(invoices[[#This Row],[due_date]]),1)</f>
        <v>46023</v>
      </c>
      <c r="I454" s="1">
        <v>46029</v>
      </c>
      <c r="J454">
        <v>15500</v>
      </c>
      <c r="K454">
        <v>620</v>
      </c>
      <c r="L454">
        <v>0</v>
      </c>
      <c r="M454">
        <f>invoices[[#This Row],[rent_amount]]+invoices[[#This Row],[electricity_amount]]+invoices[[#This Row],[other_charges]]</f>
        <v>16120</v>
      </c>
      <c r="N454" t="s">
        <v>28</v>
      </c>
      <c r="O454" t="s">
        <v>338</v>
      </c>
      <c r="P454">
        <v>0</v>
      </c>
      <c r="Q454" t="b">
        <v>0</v>
      </c>
      <c r="R454" t="s">
        <v>76</v>
      </c>
      <c r="S454">
        <v>0</v>
      </c>
      <c r="T454">
        <f>invoices[[#This Row],[total_amount]]</f>
        <v>16120</v>
      </c>
      <c r="U454" t="s">
        <v>4142</v>
      </c>
      <c r="V454" t="str">
        <f>INDEX([1]!Table1[tenantname],MATCH(invoices[[#This Row],[allotment_id]],[1]!Table1[TenantAllotmentID],0))</f>
        <v>Benentia Alice Sanjana N (D12-B2)</v>
      </c>
      <c r="W454" t="s">
        <v>15179</v>
      </c>
      <c r="X454" t="s">
        <v>15180</v>
      </c>
      <c r="Y454" s="4">
        <v>46023</v>
      </c>
      <c r="Z454" t="s">
        <v>15807</v>
      </c>
      <c r="AA454">
        <v>15500</v>
      </c>
      <c r="AB454">
        <v>0</v>
      </c>
      <c r="AC454">
        <v>0</v>
      </c>
      <c r="AD454" s="7">
        <f>invoices[[#This Row],[Rent]]+invoices[[#This Row],[Services]]+invoices[[#This Row],[GST]]</f>
        <v>15500</v>
      </c>
      <c r="AE454" s="7">
        <f>invoices[[#This Row],[Total]]-invoices[[#This Row],[rent_amount]]</f>
        <v>0</v>
      </c>
      <c r="AF454">
        <v>4153</v>
      </c>
      <c r="AG454">
        <v>620</v>
      </c>
      <c r="AH454">
        <f>invoices[[#This Row],[EB Amount]]-invoices[[#This Row],[electricity_amount]]</f>
        <v>0</v>
      </c>
    </row>
    <row r="455" spans="1:34">
      <c r="A455" t="s">
        <v>9933</v>
      </c>
      <c r="B455" t="s">
        <v>22</v>
      </c>
      <c r="C455" t="s">
        <v>3287</v>
      </c>
      <c r="D455" t="s">
        <v>24</v>
      </c>
      <c r="E455" t="s">
        <v>80</v>
      </c>
      <c r="F455" t="s">
        <v>3288</v>
      </c>
      <c r="G455" t="s">
        <v>9934</v>
      </c>
      <c r="H455" s="1">
        <f>DATE(YEAR(invoices[[#This Row],[due_date]]),MONTH(invoices[[#This Row],[due_date]]),1)</f>
        <v>46023</v>
      </c>
      <c r="I455" s="1">
        <v>46029</v>
      </c>
      <c r="J455">
        <v>13500</v>
      </c>
      <c r="K455">
        <v>806</v>
      </c>
      <c r="L455">
        <v>0</v>
      </c>
      <c r="M455">
        <f>invoices[[#This Row],[rent_amount]]+invoices[[#This Row],[electricity_amount]]+invoices[[#This Row],[other_charges]]</f>
        <v>14306</v>
      </c>
      <c r="N455" t="s">
        <v>28</v>
      </c>
      <c r="O455" t="s">
        <v>75</v>
      </c>
      <c r="P455">
        <v>0</v>
      </c>
      <c r="Q455" t="b">
        <v>0</v>
      </c>
      <c r="R455" t="s">
        <v>76</v>
      </c>
      <c r="S455">
        <v>0</v>
      </c>
      <c r="T455">
        <f>invoices[[#This Row],[total_amount]]</f>
        <v>14306</v>
      </c>
      <c r="U455" t="s">
        <v>3290</v>
      </c>
      <c r="V455" t="str">
        <f>INDEX([1]!Table1[tenantname],MATCH(invoices[[#This Row],[allotment_id]],[1]!Table1[TenantAllotmentID],0))</f>
        <v>Roshana S V (D21-C3)</v>
      </c>
      <c r="W455" t="s">
        <v>15018</v>
      </c>
      <c r="X455" t="s">
        <v>15019</v>
      </c>
      <c r="Y455" s="4">
        <v>46023</v>
      </c>
      <c r="Z455" t="s">
        <v>15807</v>
      </c>
      <c r="AA455">
        <v>13500</v>
      </c>
      <c r="AB455">
        <v>0</v>
      </c>
      <c r="AC455">
        <v>0</v>
      </c>
      <c r="AD455" s="7">
        <f>invoices[[#This Row],[Rent]]+invoices[[#This Row],[Services]]+invoices[[#This Row],[GST]]</f>
        <v>13500</v>
      </c>
      <c r="AE455" s="7">
        <f>invoices[[#This Row],[Total]]-invoices[[#This Row],[rent_amount]]</f>
        <v>0</v>
      </c>
      <c r="AF455">
        <v>4246</v>
      </c>
      <c r="AG455">
        <v>806</v>
      </c>
      <c r="AH455">
        <f>invoices[[#This Row],[EB Amount]]-invoices[[#This Row],[electricity_amount]]</f>
        <v>0</v>
      </c>
    </row>
    <row r="456" spans="1:34">
      <c r="A456" t="s">
        <v>10088</v>
      </c>
      <c r="B456" t="s">
        <v>22</v>
      </c>
      <c r="C456" t="s">
        <v>1030</v>
      </c>
      <c r="D456" t="s">
        <v>24</v>
      </c>
      <c r="E456" t="s">
        <v>201</v>
      </c>
      <c r="F456" s="2" t="s">
        <v>1031</v>
      </c>
      <c r="G456" t="s">
        <v>10089</v>
      </c>
      <c r="H456" s="1">
        <f>DATE(YEAR(invoices[[#This Row],[due_date]]),MONTH(invoices[[#This Row],[due_date]]),1)</f>
        <v>46023</v>
      </c>
      <c r="I456" s="1">
        <v>46029</v>
      </c>
      <c r="J456">
        <v>15500</v>
      </c>
      <c r="K456">
        <v>620</v>
      </c>
      <c r="L456">
        <v>0</v>
      </c>
      <c r="M456">
        <f>invoices[[#This Row],[rent_amount]]+invoices[[#This Row],[electricity_amount]]+invoices[[#This Row],[other_charges]]</f>
        <v>16120</v>
      </c>
      <c r="N456" t="s">
        <v>28</v>
      </c>
      <c r="O456" t="s">
        <v>338</v>
      </c>
      <c r="P456">
        <v>0</v>
      </c>
      <c r="Q456" t="b">
        <v>0</v>
      </c>
      <c r="R456" t="s">
        <v>76</v>
      </c>
      <c r="S456">
        <v>0</v>
      </c>
      <c r="T456">
        <f>invoices[[#This Row],[total_amount]]</f>
        <v>16120</v>
      </c>
      <c r="U456" t="s">
        <v>1033</v>
      </c>
      <c r="V456" t="str">
        <f>INDEX([1]!Table1[tenantname],MATCH(invoices[[#This Row],[allotment_id]],[1]!Table1[TenantAllotmentID],0))</f>
        <v>Babu Abraham (B31-B1)</v>
      </c>
      <c r="W456" t="s">
        <v>14321</v>
      </c>
      <c r="X456" t="s">
        <v>14322</v>
      </c>
      <c r="Y456" s="4">
        <v>46023</v>
      </c>
      <c r="Z456" t="s">
        <v>15807</v>
      </c>
      <c r="AA456">
        <v>15500</v>
      </c>
      <c r="AB456">
        <v>0</v>
      </c>
      <c r="AC456">
        <v>0</v>
      </c>
      <c r="AD456" s="7">
        <f>invoices[[#This Row],[Rent]]+invoices[[#This Row],[Services]]+invoices[[#This Row],[GST]]</f>
        <v>15500</v>
      </c>
      <c r="AE456" s="7">
        <f>invoices[[#This Row],[Total]]-invoices[[#This Row],[rent_amount]]</f>
        <v>0</v>
      </c>
      <c r="AF456">
        <v>4327</v>
      </c>
      <c r="AG456">
        <v>620</v>
      </c>
      <c r="AH456">
        <f>invoices[[#This Row],[EB Amount]]-invoices[[#This Row],[electricity_amount]]</f>
        <v>0</v>
      </c>
    </row>
    <row r="457" spans="1:34">
      <c r="A457" t="s">
        <v>10092</v>
      </c>
      <c r="B457" t="s">
        <v>22</v>
      </c>
      <c r="C457" t="s">
        <v>912</v>
      </c>
      <c r="D457" t="s">
        <v>24</v>
      </c>
      <c r="E457" t="s">
        <v>721</v>
      </c>
      <c r="F457" t="s">
        <v>913</v>
      </c>
      <c r="G457" t="s">
        <v>10093</v>
      </c>
      <c r="H457" s="1">
        <f>DATE(YEAR(invoices[[#This Row],[due_date]]),MONTH(invoices[[#This Row],[due_date]]),1)</f>
        <v>46023</v>
      </c>
      <c r="I457" s="1">
        <v>46029</v>
      </c>
      <c r="J457">
        <v>14500</v>
      </c>
      <c r="K457">
        <v>558</v>
      </c>
      <c r="L457">
        <v>0</v>
      </c>
      <c r="M457">
        <f>invoices[[#This Row],[rent_amount]]+invoices[[#This Row],[electricity_amount]]+invoices[[#This Row],[other_charges]]</f>
        <v>15058</v>
      </c>
      <c r="N457" t="s">
        <v>28</v>
      </c>
      <c r="O457" t="s">
        <v>729</v>
      </c>
      <c r="P457">
        <v>0</v>
      </c>
      <c r="Q457" t="b">
        <v>0</v>
      </c>
      <c r="R457" t="s">
        <v>76</v>
      </c>
      <c r="S457">
        <v>0</v>
      </c>
      <c r="T457">
        <f>invoices[[#This Row],[total_amount]]</f>
        <v>15058</v>
      </c>
      <c r="U457" t="s">
        <v>915</v>
      </c>
      <c r="V457" t="str">
        <f>INDEX([1]!Table1[tenantname],MATCH(invoices[[#This Row],[allotment_id]],[1]!Table1[TenantAllotmentID],0))</f>
        <v>Shivam Kumar (A11-C2)</v>
      </c>
      <c r="W457" t="s">
        <v>14278</v>
      </c>
      <c r="X457" t="s">
        <v>14279</v>
      </c>
      <c r="Y457" s="4">
        <v>46023</v>
      </c>
      <c r="Z457" t="s">
        <v>15807</v>
      </c>
      <c r="AA457">
        <v>14500</v>
      </c>
      <c r="AB457">
        <v>0</v>
      </c>
      <c r="AC457">
        <v>0</v>
      </c>
      <c r="AD457" s="7">
        <f>invoices[[#This Row],[Rent]]+invoices[[#This Row],[Services]]+invoices[[#This Row],[GST]]</f>
        <v>14500</v>
      </c>
      <c r="AE457" s="7">
        <f>invoices[[#This Row],[Total]]-invoices[[#This Row],[rent_amount]]</f>
        <v>0</v>
      </c>
      <c r="AF457">
        <v>4329</v>
      </c>
      <c r="AG457">
        <v>558</v>
      </c>
      <c r="AH457">
        <f>invoices[[#This Row],[EB Amount]]-invoices[[#This Row],[electricity_amount]]</f>
        <v>0</v>
      </c>
    </row>
    <row r="458" spans="1:34">
      <c r="A458" t="s">
        <v>10118</v>
      </c>
      <c r="B458" t="s">
        <v>22</v>
      </c>
      <c r="C458" t="s">
        <v>5360</v>
      </c>
      <c r="D458" t="s">
        <v>24</v>
      </c>
      <c r="E458" t="s">
        <v>96</v>
      </c>
      <c r="F458" t="s">
        <v>97</v>
      </c>
      <c r="G458" t="s">
        <v>10119</v>
      </c>
      <c r="H458" s="1">
        <f>DATE(YEAR(invoices[[#This Row],[due_date]]),MONTH(invoices[[#This Row],[due_date]]),1)</f>
        <v>46023</v>
      </c>
      <c r="I458" s="1">
        <v>46029</v>
      </c>
      <c r="J458">
        <v>14500</v>
      </c>
      <c r="K458">
        <v>1457</v>
      </c>
      <c r="L458">
        <v>0</v>
      </c>
      <c r="M458">
        <f>invoices[[#This Row],[rent_amount]]+invoices[[#This Row],[electricity_amount]]+invoices[[#This Row],[other_charges]]</f>
        <v>15957</v>
      </c>
      <c r="N458" t="s">
        <v>28</v>
      </c>
      <c r="O458" t="s">
        <v>338</v>
      </c>
      <c r="P458">
        <v>0</v>
      </c>
      <c r="Q458" t="b">
        <v>0</v>
      </c>
      <c r="R458" t="s">
        <v>76</v>
      </c>
      <c r="S458">
        <v>0</v>
      </c>
      <c r="T458">
        <f>invoices[[#This Row],[total_amount]]</f>
        <v>15957</v>
      </c>
      <c r="U458" t="s">
        <v>5362</v>
      </c>
      <c r="V458" t="str">
        <f>INDEX([1]!Table1[tenantname],MATCH(invoices[[#This Row],[allotment_id]],[1]!Table1[TenantAllotmentID],0))</f>
        <v>Kaila Jagadish Reddy (B33-C2)</v>
      </c>
      <c r="W458" t="s">
        <v>15365</v>
      </c>
      <c r="X458" t="s">
        <v>15366</v>
      </c>
      <c r="Y458" s="4">
        <v>46023</v>
      </c>
      <c r="Z458" t="s">
        <v>15807</v>
      </c>
      <c r="AA458">
        <v>14500</v>
      </c>
      <c r="AB458">
        <v>0</v>
      </c>
      <c r="AC458">
        <v>0</v>
      </c>
      <c r="AD458" s="7">
        <f>invoices[[#This Row],[Rent]]+invoices[[#This Row],[Services]]+invoices[[#This Row],[GST]]</f>
        <v>14500</v>
      </c>
      <c r="AE458" s="7">
        <f>invoices[[#This Row],[Total]]-invoices[[#This Row],[rent_amount]]</f>
        <v>0</v>
      </c>
      <c r="AF458">
        <v>4344</v>
      </c>
      <c r="AG458">
        <v>1457</v>
      </c>
      <c r="AH458">
        <f>invoices[[#This Row],[EB Amount]]-invoices[[#This Row],[electricity_amount]]</f>
        <v>0</v>
      </c>
    </row>
    <row r="459" spans="1:34">
      <c r="A459" t="s">
        <v>10142</v>
      </c>
      <c r="B459" t="s">
        <v>22</v>
      </c>
      <c r="C459" t="s">
        <v>4281</v>
      </c>
      <c r="D459" t="s">
        <v>24</v>
      </c>
      <c r="E459" t="s">
        <v>72</v>
      </c>
      <c r="F459" t="s">
        <v>665</v>
      </c>
      <c r="G459" t="s">
        <v>10143</v>
      </c>
      <c r="H459" s="1">
        <f>DATE(YEAR(invoices[[#This Row],[due_date]]),MONTH(invoices[[#This Row],[due_date]]),1)</f>
        <v>46023</v>
      </c>
      <c r="I459" s="1">
        <v>46029</v>
      </c>
      <c r="J459">
        <v>18500</v>
      </c>
      <c r="K459">
        <v>496</v>
      </c>
      <c r="L459">
        <v>0</v>
      </c>
      <c r="M459">
        <f>invoices[[#This Row],[rent_amount]]+invoices[[#This Row],[electricity_amount]]+invoices[[#This Row],[other_charges]]</f>
        <v>18996</v>
      </c>
      <c r="N459" t="s">
        <v>28</v>
      </c>
      <c r="O459" t="s">
        <v>75</v>
      </c>
      <c r="P459">
        <v>0</v>
      </c>
      <c r="Q459" t="b">
        <v>0</v>
      </c>
      <c r="R459" t="s">
        <v>76</v>
      </c>
      <c r="S459">
        <v>0</v>
      </c>
      <c r="T459">
        <f>invoices[[#This Row],[total_amount]]</f>
        <v>18996</v>
      </c>
      <c r="U459" t="s">
        <v>4283</v>
      </c>
      <c r="V459" t="str">
        <f>INDEX([1]!Table1[tenantname],MATCH(invoices[[#This Row],[allotment_id]],[1]!Table1[TenantAllotmentID],0))</f>
        <v>Shivani  (C34-A1)</v>
      </c>
      <c r="W459" t="s">
        <v>15205</v>
      </c>
      <c r="X459" t="s">
        <v>15206</v>
      </c>
      <c r="Y459" s="4">
        <v>46023</v>
      </c>
      <c r="Z459" t="s">
        <v>15807</v>
      </c>
      <c r="AA459">
        <v>18500</v>
      </c>
      <c r="AB459">
        <v>0</v>
      </c>
      <c r="AC459">
        <v>0</v>
      </c>
      <c r="AD459" s="7">
        <f>invoices[[#This Row],[Rent]]+invoices[[#This Row],[Services]]+invoices[[#This Row],[GST]]</f>
        <v>18500</v>
      </c>
      <c r="AE459" s="7">
        <f>invoices[[#This Row],[Total]]-invoices[[#This Row],[rent_amount]]</f>
        <v>0</v>
      </c>
      <c r="AF459">
        <v>4357</v>
      </c>
      <c r="AG459">
        <v>496</v>
      </c>
      <c r="AH459">
        <f>invoices[[#This Row],[EB Amount]]-invoices[[#This Row],[electricity_amount]]</f>
        <v>0</v>
      </c>
    </row>
    <row r="460" spans="1:34">
      <c r="A460" t="s">
        <v>10212</v>
      </c>
      <c r="B460" t="s">
        <v>22</v>
      </c>
      <c r="C460" t="s">
        <v>804</v>
      </c>
      <c r="D460" t="s">
        <v>24</v>
      </c>
      <c r="E460" t="s">
        <v>34</v>
      </c>
      <c r="F460" t="s">
        <v>805</v>
      </c>
      <c r="G460" t="s">
        <v>10213</v>
      </c>
      <c r="H460" s="1">
        <f>DATE(YEAR(invoices[[#This Row],[due_date]]),MONTH(invoices[[#This Row],[due_date]]),1)</f>
        <v>46023</v>
      </c>
      <c r="I460" s="1">
        <v>46029</v>
      </c>
      <c r="J460">
        <v>19500</v>
      </c>
      <c r="K460">
        <v>1302</v>
      </c>
      <c r="L460">
        <v>0</v>
      </c>
      <c r="M460">
        <f>invoices[[#This Row],[rent_amount]]+invoices[[#This Row],[electricity_amount]]+invoices[[#This Row],[other_charges]]</f>
        <v>20802</v>
      </c>
      <c r="N460" t="s">
        <v>28</v>
      </c>
      <c r="O460" t="s">
        <v>338</v>
      </c>
      <c r="P460">
        <v>0</v>
      </c>
      <c r="Q460" t="b">
        <v>0</v>
      </c>
      <c r="R460" t="s">
        <v>76</v>
      </c>
      <c r="S460">
        <v>0</v>
      </c>
      <c r="T460">
        <f>invoices[[#This Row],[total_amount]]</f>
        <v>20802</v>
      </c>
      <c r="U460" t="s">
        <v>807</v>
      </c>
      <c r="V460" t="str">
        <f>INDEX([1]!Table1[tenantname],MATCH(invoices[[#This Row],[allotment_id]],[1]!Table1[TenantAllotmentID],0))</f>
        <v>Diya Suresh (B43-A1)</v>
      </c>
      <c r="W460" t="s">
        <v>14239</v>
      </c>
      <c r="X460" t="s">
        <v>14240</v>
      </c>
      <c r="Y460" s="4">
        <v>46023</v>
      </c>
      <c r="Z460" t="s">
        <v>15807</v>
      </c>
      <c r="AA460">
        <v>19500</v>
      </c>
      <c r="AB460">
        <v>0</v>
      </c>
      <c r="AC460">
        <v>0</v>
      </c>
      <c r="AD460" s="7">
        <f>invoices[[#This Row],[Rent]]+invoices[[#This Row],[Services]]+invoices[[#This Row],[GST]]</f>
        <v>19500</v>
      </c>
      <c r="AE460" s="7">
        <f>invoices[[#This Row],[Total]]-invoices[[#This Row],[rent_amount]]</f>
        <v>0</v>
      </c>
      <c r="AF460">
        <v>4395</v>
      </c>
      <c r="AG460">
        <v>1302</v>
      </c>
      <c r="AH460">
        <f>invoices[[#This Row],[EB Amount]]-invoices[[#This Row],[electricity_amount]]</f>
        <v>0</v>
      </c>
    </row>
    <row r="461" spans="1:34">
      <c r="A461" t="s">
        <v>10275</v>
      </c>
      <c r="B461" t="s">
        <v>22</v>
      </c>
      <c r="C461" t="s">
        <v>929</v>
      </c>
      <c r="D461" t="s">
        <v>24</v>
      </c>
      <c r="E461" t="s">
        <v>268</v>
      </c>
      <c r="F461" t="s">
        <v>323</v>
      </c>
      <c r="G461" t="s">
        <v>10276</v>
      </c>
      <c r="H461" s="1">
        <f>DATE(YEAR(invoices[[#This Row],[due_date]]),MONTH(invoices[[#This Row],[due_date]]),1)</f>
        <v>46023</v>
      </c>
      <c r="I461" s="1">
        <v>46029</v>
      </c>
      <c r="J461">
        <v>16984</v>
      </c>
      <c r="K461">
        <v>0</v>
      </c>
      <c r="L461">
        <v>0</v>
      </c>
      <c r="M461">
        <f>invoices[[#This Row],[rent_amount]]+invoices[[#This Row],[electricity_amount]]+invoices[[#This Row],[other_charges]]</f>
        <v>16984</v>
      </c>
      <c r="N461" t="s">
        <v>28</v>
      </c>
      <c r="O461" t="s">
        <v>338</v>
      </c>
      <c r="P461">
        <v>0</v>
      </c>
      <c r="Q461" t="b">
        <v>0</v>
      </c>
      <c r="R461" t="s">
        <v>76</v>
      </c>
      <c r="S461">
        <v>0</v>
      </c>
      <c r="T461">
        <f>invoices[[#This Row],[total_amount]]</f>
        <v>16984</v>
      </c>
      <c r="U461" t="s">
        <v>1577</v>
      </c>
      <c r="V461" t="str">
        <f>INDEX([1]!Table1[tenantname],MATCH(invoices[[#This Row],[allotment_id]],[1]!Table1[TenantAllotmentID],0))</f>
        <v>M K Chandra Mouli (C21-A1)</v>
      </c>
      <c r="W461" t="s">
        <v>14524</v>
      </c>
      <c r="X461" t="s">
        <v>14525</v>
      </c>
      <c r="Y461" s="4">
        <v>46023</v>
      </c>
      <c r="Z461" t="s">
        <v>15807</v>
      </c>
      <c r="AA461">
        <v>16984</v>
      </c>
      <c r="AB461">
        <v>0</v>
      </c>
      <c r="AC461">
        <v>0</v>
      </c>
      <c r="AD461" s="7">
        <f>invoices[[#This Row],[Rent]]+invoices[[#This Row],[Services]]+invoices[[#This Row],[GST]]</f>
        <v>16984</v>
      </c>
      <c r="AE461" s="7">
        <f>invoices[[#This Row],[Total]]-invoices[[#This Row],[rent_amount]]</f>
        <v>0</v>
      </c>
      <c r="AF461">
        <v>4427</v>
      </c>
      <c r="AG461">
        <v>0</v>
      </c>
      <c r="AH461">
        <f>invoices[[#This Row],[EB Amount]]-invoices[[#This Row],[electricity_amount]]</f>
        <v>0</v>
      </c>
    </row>
    <row r="462" spans="1:34">
      <c r="A462" t="s">
        <v>10472</v>
      </c>
      <c r="B462" t="s">
        <v>22</v>
      </c>
      <c r="C462" t="s">
        <v>2977</v>
      </c>
      <c r="D462" t="s">
        <v>24</v>
      </c>
      <c r="E462" t="s">
        <v>569</v>
      </c>
      <c r="F462" t="s">
        <v>670</v>
      </c>
      <c r="G462" t="s">
        <v>10473</v>
      </c>
      <c r="H462" s="1">
        <f>DATE(YEAR(invoices[[#This Row],[due_date]]),MONTH(invoices[[#This Row],[due_date]]),1)</f>
        <v>46023</v>
      </c>
      <c r="I462" s="1">
        <v>46029</v>
      </c>
      <c r="J462">
        <v>19500</v>
      </c>
      <c r="K462">
        <v>0</v>
      </c>
      <c r="L462">
        <v>0</v>
      </c>
      <c r="M462">
        <f>invoices[[#This Row],[rent_amount]]+invoices[[#This Row],[electricity_amount]]+invoices[[#This Row],[other_charges]]</f>
        <v>19500</v>
      </c>
      <c r="N462" t="s">
        <v>28</v>
      </c>
      <c r="O462" t="s">
        <v>75</v>
      </c>
      <c r="P462">
        <v>0</v>
      </c>
      <c r="Q462" t="b">
        <v>0</v>
      </c>
      <c r="R462" t="s">
        <v>76</v>
      </c>
      <c r="S462">
        <v>0</v>
      </c>
      <c r="T462">
        <f>invoices[[#This Row],[total_amount]]</f>
        <v>19500</v>
      </c>
      <c r="U462" s="2" t="s">
        <v>2979</v>
      </c>
      <c r="V462" t="str">
        <f>INDEX([1]!Table1[tenantname],MATCH(invoices[[#This Row],[allotment_id]],[1]!Table1[TenantAllotmentID],0))</f>
        <v>Mariana Johnson (C12-A1)</v>
      </c>
      <c r="W462" t="s">
        <v>14939</v>
      </c>
      <c r="X462" t="s">
        <v>14940</v>
      </c>
      <c r="Y462" s="4">
        <v>46023</v>
      </c>
      <c r="Z462" t="s">
        <v>15807</v>
      </c>
      <c r="AA462">
        <v>19500</v>
      </c>
      <c r="AB462">
        <v>0</v>
      </c>
      <c r="AC462">
        <v>0</v>
      </c>
      <c r="AD462" s="7">
        <f>invoices[[#This Row],[Rent]]+invoices[[#This Row],[Services]]+invoices[[#This Row],[GST]]</f>
        <v>19500</v>
      </c>
      <c r="AE462" s="7">
        <f>invoices[[#This Row],[Total]]-invoices[[#This Row],[rent_amount]]</f>
        <v>0</v>
      </c>
      <c r="AF462">
        <v>4526</v>
      </c>
      <c r="AG462">
        <v>0</v>
      </c>
      <c r="AH462">
        <f>invoices[[#This Row],[EB Amount]]-invoices[[#This Row],[electricity_amount]]</f>
        <v>0</v>
      </c>
    </row>
    <row r="463" spans="1:34">
      <c r="A463" t="s">
        <v>10496</v>
      </c>
      <c r="B463" t="s">
        <v>22</v>
      </c>
      <c r="C463" t="s">
        <v>5140</v>
      </c>
      <c r="D463" t="s">
        <v>24</v>
      </c>
      <c r="E463" t="s">
        <v>25</v>
      </c>
      <c r="F463" t="s">
        <v>1200</v>
      </c>
      <c r="G463" t="s">
        <v>10497</v>
      </c>
      <c r="H463" s="1">
        <f>DATE(YEAR(invoices[[#This Row],[due_date]]),MONTH(invoices[[#This Row],[due_date]]),1)</f>
        <v>46023</v>
      </c>
      <c r="I463" s="1">
        <v>46029</v>
      </c>
      <c r="J463">
        <v>8129</v>
      </c>
      <c r="K463">
        <v>0</v>
      </c>
      <c r="L463">
        <v>0</v>
      </c>
      <c r="M463">
        <f>invoices[[#This Row],[rent_amount]]+invoices[[#This Row],[electricity_amount]]+invoices[[#This Row],[other_charges]]</f>
        <v>8129</v>
      </c>
      <c r="N463" t="s">
        <v>28</v>
      </c>
      <c r="O463" t="s">
        <v>338</v>
      </c>
      <c r="P463">
        <v>0</v>
      </c>
      <c r="Q463" t="b">
        <v>0</v>
      </c>
      <c r="R463" t="s">
        <v>76</v>
      </c>
      <c r="S463">
        <v>0</v>
      </c>
      <c r="T463">
        <f>invoices[[#This Row],[total_amount]]</f>
        <v>8129</v>
      </c>
      <c r="U463" t="s">
        <v>5142</v>
      </c>
      <c r="V463" t="str">
        <f>INDEX([1]!Table1[tenantname],MATCH(invoices[[#This Row],[allotment_id]],[1]!Table1[TenantAllotmentID],0))</f>
        <v>Akshaj agrawal (A24-A1)</v>
      </c>
      <c r="W463" t="s">
        <v>15339</v>
      </c>
      <c r="X463" t="s">
        <v>15340</v>
      </c>
      <c r="Y463" s="4">
        <v>46023</v>
      </c>
      <c r="Z463" t="s">
        <v>15807</v>
      </c>
      <c r="AA463">
        <v>8129</v>
      </c>
      <c r="AB463">
        <v>0</v>
      </c>
      <c r="AC463">
        <v>0</v>
      </c>
      <c r="AD463" s="7">
        <f>invoices[[#This Row],[Rent]]+invoices[[#This Row],[Services]]+invoices[[#This Row],[GST]]</f>
        <v>8129</v>
      </c>
      <c r="AE463" s="7">
        <f>invoices[[#This Row],[Total]]-invoices[[#This Row],[rent_amount]]</f>
        <v>0</v>
      </c>
      <c r="AF463">
        <v>4538</v>
      </c>
      <c r="AG463">
        <v>0</v>
      </c>
      <c r="AH463">
        <f>invoices[[#This Row],[EB Amount]]-invoices[[#This Row],[electricity_amount]]</f>
        <v>0</v>
      </c>
    </row>
    <row r="464" spans="1:34">
      <c r="A464" t="s">
        <v>10596</v>
      </c>
      <c r="B464" t="s">
        <v>22</v>
      </c>
      <c r="C464" t="s">
        <v>1262</v>
      </c>
      <c r="D464" t="s">
        <v>24</v>
      </c>
      <c r="E464" t="s">
        <v>592</v>
      </c>
      <c r="F464" t="s">
        <v>1016</v>
      </c>
      <c r="G464" t="s">
        <v>10597</v>
      </c>
      <c r="H464" s="1">
        <f>DATE(YEAR(invoices[[#This Row],[due_date]]),MONTH(invoices[[#This Row],[due_date]]),1)</f>
        <v>46023</v>
      </c>
      <c r="I464" s="1">
        <v>46029</v>
      </c>
      <c r="J464">
        <v>14500</v>
      </c>
      <c r="K464">
        <v>1426</v>
      </c>
      <c r="L464">
        <v>0</v>
      </c>
      <c r="M464">
        <f>invoices[[#This Row],[rent_amount]]+invoices[[#This Row],[electricity_amount]]+invoices[[#This Row],[other_charges]]</f>
        <v>15926</v>
      </c>
      <c r="N464" t="s">
        <v>28</v>
      </c>
      <c r="O464" t="s">
        <v>834</v>
      </c>
      <c r="P464">
        <v>0</v>
      </c>
      <c r="Q464" t="b">
        <v>0</v>
      </c>
      <c r="R464" t="s">
        <v>76</v>
      </c>
      <c r="S464">
        <v>0</v>
      </c>
      <c r="T464">
        <f>invoices[[#This Row],[total_amount]]</f>
        <v>15926</v>
      </c>
      <c r="U464" t="s">
        <v>1264</v>
      </c>
      <c r="V464" t="str">
        <f>INDEX([1]!Table1[tenantname],MATCH(invoices[[#This Row],[allotment_id]],[1]!Table1[TenantAllotmentID],0))</f>
        <v>Anudatt Sunith (A44-C1)</v>
      </c>
      <c r="W464" t="s">
        <v>14403</v>
      </c>
      <c r="X464" t="s">
        <v>14404</v>
      </c>
      <c r="Y464" s="4">
        <v>46023</v>
      </c>
      <c r="Z464" t="s">
        <v>15807</v>
      </c>
      <c r="AA464">
        <v>14500</v>
      </c>
      <c r="AB464">
        <v>0</v>
      </c>
      <c r="AC464">
        <v>0</v>
      </c>
      <c r="AD464" s="7">
        <f>invoices[[#This Row],[Rent]]+invoices[[#This Row],[Services]]+invoices[[#This Row],[GST]]</f>
        <v>14500</v>
      </c>
      <c r="AE464" s="7">
        <f>invoices[[#This Row],[Total]]-invoices[[#This Row],[rent_amount]]</f>
        <v>0</v>
      </c>
      <c r="AF464">
        <v>4590</v>
      </c>
      <c r="AG464">
        <v>1426</v>
      </c>
      <c r="AH464">
        <f>invoices[[#This Row],[EB Amount]]-invoices[[#This Row],[electricity_amount]]</f>
        <v>0</v>
      </c>
    </row>
    <row r="465" spans="1:34">
      <c r="A465" t="s">
        <v>10743</v>
      </c>
      <c r="B465" t="s">
        <v>22</v>
      </c>
      <c r="C465" t="s">
        <v>509</v>
      </c>
      <c r="D465" t="s">
        <v>24</v>
      </c>
      <c r="E465" t="s">
        <v>201</v>
      </c>
      <c r="F465" t="s">
        <v>202</v>
      </c>
      <c r="G465" t="s">
        <v>10744</v>
      </c>
      <c r="H465" s="1">
        <f>DATE(YEAR(invoices[[#This Row],[due_date]]),MONTH(invoices[[#This Row],[due_date]]),1)</f>
        <v>46023</v>
      </c>
      <c r="I465" s="1">
        <v>46029</v>
      </c>
      <c r="J465">
        <v>0</v>
      </c>
      <c r="K465">
        <v>0</v>
      </c>
      <c r="L465">
        <v>2250</v>
      </c>
      <c r="M465">
        <f>invoices[[#This Row],[rent_amount]]+invoices[[#This Row],[electricity_amount]]+invoices[[#This Row],[other_charges]]</f>
        <v>2250</v>
      </c>
      <c r="N465" t="s">
        <v>28</v>
      </c>
      <c r="O465" t="s">
        <v>338</v>
      </c>
      <c r="P465">
        <v>0</v>
      </c>
      <c r="Q465" t="b">
        <v>0</v>
      </c>
      <c r="R465" t="s">
        <v>76</v>
      </c>
      <c r="S465">
        <v>0</v>
      </c>
      <c r="T465">
        <f>invoices[[#This Row],[total_amount]]</f>
        <v>2250</v>
      </c>
      <c r="U465" t="s">
        <v>2894</v>
      </c>
      <c r="V465" t="str">
        <f>INDEX([1]!Table1[tenantname],MATCH(invoices[[#This Row],[allotment_id]],[1]!Table1[TenantAllotmentID],0))</f>
        <v>Harsh Gupta (B31-C2)</v>
      </c>
      <c r="W465" t="s">
        <v>14778</v>
      </c>
      <c r="X465" t="s">
        <v>14920</v>
      </c>
      <c r="Y465" s="4">
        <v>46023</v>
      </c>
      <c r="Z465" t="s">
        <v>15807</v>
      </c>
      <c r="AA465">
        <v>0</v>
      </c>
      <c r="AB465">
        <v>0</v>
      </c>
      <c r="AC465">
        <v>0</v>
      </c>
      <c r="AD465" s="7">
        <f>invoices[[#This Row],[Rent]]+invoices[[#This Row],[Services]]+invoices[[#This Row],[GST]]</f>
        <v>0</v>
      </c>
      <c r="AE465" s="7">
        <f>invoices[[#This Row],[Total]]-invoices[[#This Row],[rent_amount]]</f>
        <v>0</v>
      </c>
      <c r="AF465">
        <v>4664</v>
      </c>
      <c r="AG465">
        <v>0</v>
      </c>
      <c r="AH465">
        <f>invoices[[#This Row],[EB Amount]]-invoices[[#This Row],[electricity_amount]]</f>
        <v>0</v>
      </c>
    </row>
    <row r="466" spans="1:34">
      <c r="A466" t="s">
        <v>10910</v>
      </c>
      <c r="B466" t="s">
        <v>22</v>
      </c>
      <c r="C466" t="s">
        <v>4487</v>
      </c>
      <c r="D466" t="s">
        <v>24</v>
      </c>
      <c r="E466" t="s">
        <v>42</v>
      </c>
      <c r="F466" t="s">
        <v>2100</v>
      </c>
      <c r="G466" t="s">
        <v>10911</v>
      </c>
      <c r="H466" s="1">
        <f>DATE(YEAR(invoices[[#This Row],[due_date]]),MONTH(invoices[[#This Row],[due_date]]),1)</f>
        <v>46023</v>
      </c>
      <c r="I466" s="1">
        <v>46029</v>
      </c>
      <c r="J466">
        <v>9145</v>
      </c>
      <c r="K466">
        <v>0</v>
      </c>
      <c r="L466">
        <v>2250</v>
      </c>
      <c r="M466">
        <f>invoices[[#This Row],[rent_amount]]+invoices[[#This Row],[electricity_amount]]+invoices[[#This Row],[other_charges]]</f>
        <v>11395</v>
      </c>
      <c r="N466" t="s">
        <v>28</v>
      </c>
      <c r="O466" t="s">
        <v>834</v>
      </c>
      <c r="P466">
        <v>0</v>
      </c>
      <c r="Q466" t="b">
        <v>0</v>
      </c>
      <c r="R466" t="s">
        <v>76</v>
      </c>
      <c r="S466">
        <v>0</v>
      </c>
      <c r="T466">
        <f>invoices[[#This Row],[total_amount]]</f>
        <v>11395</v>
      </c>
      <c r="U466" t="s">
        <v>10912</v>
      </c>
      <c r="V466" t="str">
        <f>INDEX([1]!Table1[tenantname],MATCH(invoices[[#This Row],[allotment_id]],[1]!Table1[TenantAllotmentID],0))</f>
        <v>Anshika Agrawal (C24-B1)</v>
      </c>
      <c r="W466" t="s">
        <v>15245</v>
      </c>
      <c r="X466" t="s">
        <v>15722</v>
      </c>
      <c r="Y466" s="4">
        <v>46023</v>
      </c>
      <c r="Z466" t="s">
        <v>15807</v>
      </c>
      <c r="AA466">
        <v>9145</v>
      </c>
      <c r="AB466">
        <v>0</v>
      </c>
      <c r="AC466">
        <v>0</v>
      </c>
      <c r="AD466" s="7">
        <f>invoices[[#This Row],[Rent]]+invoices[[#This Row],[Services]]+invoices[[#This Row],[GST]]</f>
        <v>9145</v>
      </c>
      <c r="AE466" s="7">
        <f>invoices[[#This Row],[Total]]-invoices[[#This Row],[rent_amount]]</f>
        <v>0</v>
      </c>
      <c r="AF466">
        <v>4752</v>
      </c>
      <c r="AG466">
        <v>0</v>
      </c>
      <c r="AH466">
        <f>invoices[[#This Row],[EB Amount]]-invoices[[#This Row],[electricity_amount]]</f>
        <v>0</v>
      </c>
    </row>
    <row r="467" spans="1:34">
      <c r="A467" t="s">
        <v>10943</v>
      </c>
      <c r="B467" t="s">
        <v>22</v>
      </c>
      <c r="C467" t="s">
        <v>1165</v>
      </c>
      <c r="D467" t="s">
        <v>24</v>
      </c>
      <c r="E467" t="s">
        <v>140</v>
      </c>
      <c r="F467" t="s">
        <v>1166</v>
      </c>
      <c r="G467" t="s">
        <v>10944</v>
      </c>
      <c r="H467" s="1">
        <f>DATE(YEAR(invoices[[#This Row],[due_date]]),MONTH(invoices[[#This Row],[due_date]]),1)</f>
        <v>46023</v>
      </c>
      <c r="I467" s="1">
        <v>46029</v>
      </c>
      <c r="J467">
        <v>13500</v>
      </c>
      <c r="K467">
        <v>1023</v>
      </c>
      <c r="L467">
        <v>0</v>
      </c>
      <c r="M467">
        <f>invoices[[#This Row],[rent_amount]]+invoices[[#This Row],[electricity_amount]]+invoices[[#This Row],[other_charges]]</f>
        <v>14523</v>
      </c>
      <c r="N467" t="s">
        <v>28</v>
      </c>
      <c r="O467" t="s">
        <v>834</v>
      </c>
      <c r="P467">
        <v>0</v>
      </c>
      <c r="Q467" t="b">
        <v>0</v>
      </c>
      <c r="R467" t="s">
        <v>76</v>
      </c>
      <c r="S467">
        <v>0</v>
      </c>
      <c r="T467">
        <f>invoices[[#This Row],[total_amount]]</f>
        <v>14523</v>
      </c>
      <c r="U467" t="s">
        <v>1168</v>
      </c>
      <c r="V467" t="str">
        <f>INDEX([1]!Table1[tenantname],MATCH(invoices[[#This Row],[allotment_id]],[1]!Table1[TenantAllotmentID],0))</f>
        <v>akshay verma (A41-B3)</v>
      </c>
      <c r="W467" t="s">
        <v>14367</v>
      </c>
      <c r="X467" t="s">
        <v>14368</v>
      </c>
      <c r="Y467" s="4">
        <v>46023</v>
      </c>
      <c r="Z467" t="s">
        <v>15807</v>
      </c>
      <c r="AA467">
        <v>13500</v>
      </c>
      <c r="AB467">
        <v>0</v>
      </c>
      <c r="AC467">
        <v>0</v>
      </c>
      <c r="AD467" s="7">
        <f>invoices[[#This Row],[Rent]]+invoices[[#This Row],[Services]]+invoices[[#This Row],[GST]]</f>
        <v>13500</v>
      </c>
      <c r="AE467" s="7">
        <f>invoices[[#This Row],[Total]]-invoices[[#This Row],[rent_amount]]</f>
        <v>0</v>
      </c>
      <c r="AF467">
        <v>4769</v>
      </c>
      <c r="AG467">
        <v>1023</v>
      </c>
      <c r="AH467">
        <f>invoices[[#This Row],[EB Amount]]-invoices[[#This Row],[electricity_amount]]</f>
        <v>0</v>
      </c>
    </row>
    <row r="468" spans="1:34">
      <c r="A468" t="s">
        <v>11027</v>
      </c>
      <c r="B468" t="s">
        <v>22</v>
      </c>
      <c r="C468" t="s">
        <v>4445</v>
      </c>
      <c r="D468" t="s">
        <v>24</v>
      </c>
      <c r="E468" t="s">
        <v>218</v>
      </c>
      <c r="F468" t="s">
        <v>219</v>
      </c>
      <c r="G468" t="s">
        <v>11028</v>
      </c>
      <c r="H468" s="1">
        <f>DATE(YEAR(invoices[[#This Row],[due_date]]),MONTH(invoices[[#This Row],[due_date]]),1)</f>
        <v>46023</v>
      </c>
      <c r="I468" s="1">
        <v>46029</v>
      </c>
      <c r="J468">
        <v>14000</v>
      </c>
      <c r="K468">
        <v>0</v>
      </c>
      <c r="L468">
        <v>0</v>
      </c>
      <c r="M468">
        <f>invoices[[#This Row],[rent_amount]]+invoices[[#This Row],[electricity_amount]]+invoices[[#This Row],[other_charges]]</f>
        <v>14000</v>
      </c>
      <c r="N468" t="s">
        <v>28</v>
      </c>
      <c r="O468" t="s">
        <v>834</v>
      </c>
      <c r="P468">
        <v>0</v>
      </c>
      <c r="Q468" t="b">
        <v>0</v>
      </c>
      <c r="R468" t="s">
        <v>76</v>
      </c>
      <c r="S468">
        <v>0</v>
      </c>
      <c r="T468">
        <f>invoices[[#This Row],[total_amount]]</f>
        <v>14000</v>
      </c>
      <c r="U468" t="s">
        <v>4447</v>
      </c>
      <c r="V468" t="str">
        <f>INDEX([1]!Table1[tenantname],MATCH(invoices[[#This Row],[allotment_id]],[1]!Table1[TenantAllotmentID],0))</f>
        <v>Angel V  (A12-B1)</v>
      </c>
      <c r="W468" t="s">
        <v>15235</v>
      </c>
      <c r="X468" t="s">
        <v>15236</v>
      </c>
      <c r="Y468" s="4">
        <v>46023</v>
      </c>
      <c r="Z468" t="s">
        <v>15807</v>
      </c>
      <c r="AA468">
        <v>14000</v>
      </c>
      <c r="AB468">
        <v>0</v>
      </c>
      <c r="AC468">
        <v>0</v>
      </c>
      <c r="AD468" s="7">
        <f>invoices[[#This Row],[Rent]]+invoices[[#This Row],[Services]]+invoices[[#This Row],[GST]]</f>
        <v>14000</v>
      </c>
      <c r="AE468" s="7">
        <f>invoices[[#This Row],[Total]]-invoices[[#This Row],[rent_amount]]</f>
        <v>0</v>
      </c>
      <c r="AF468">
        <v>4813</v>
      </c>
      <c r="AG468">
        <v>0</v>
      </c>
      <c r="AH468">
        <f>invoices[[#This Row],[EB Amount]]-invoices[[#This Row],[electricity_amount]]</f>
        <v>0</v>
      </c>
    </row>
    <row r="469" spans="1:34">
      <c r="A469" t="s">
        <v>11087</v>
      </c>
      <c r="B469" t="s">
        <v>22</v>
      </c>
      <c r="C469" t="s">
        <v>3418</v>
      </c>
      <c r="D469" t="s">
        <v>24</v>
      </c>
      <c r="E469" t="s">
        <v>195</v>
      </c>
      <c r="F469" t="s">
        <v>196</v>
      </c>
      <c r="G469" t="s">
        <v>11088</v>
      </c>
      <c r="H469" s="1">
        <f>DATE(YEAR(invoices[[#This Row],[due_date]]),MONTH(invoices[[#This Row],[due_date]]),1)</f>
        <v>46023</v>
      </c>
      <c r="I469" s="1">
        <v>46029</v>
      </c>
      <c r="J469">
        <v>15500</v>
      </c>
      <c r="K469">
        <v>775</v>
      </c>
      <c r="L469">
        <v>0</v>
      </c>
      <c r="M469">
        <f>invoices[[#This Row],[rent_amount]]+invoices[[#This Row],[electricity_amount]]+invoices[[#This Row],[other_charges]]</f>
        <v>16275</v>
      </c>
      <c r="N469" t="s">
        <v>28</v>
      </c>
      <c r="O469" t="s">
        <v>75</v>
      </c>
      <c r="P469">
        <v>0</v>
      </c>
      <c r="Q469" t="b">
        <v>0</v>
      </c>
      <c r="R469" t="s">
        <v>76</v>
      </c>
      <c r="S469">
        <v>0</v>
      </c>
      <c r="T469">
        <f>invoices[[#This Row],[total_amount]]</f>
        <v>16275</v>
      </c>
      <c r="U469" t="s">
        <v>3420</v>
      </c>
      <c r="V469" t="str">
        <f>INDEX([1]!Table1[tenantname],MATCH(invoices[[#This Row],[allotment_id]],[1]!Table1[TenantAllotmentID],0))</f>
        <v>Sai Priya  (D41-B1)</v>
      </c>
      <c r="W469" t="s">
        <v>15049</v>
      </c>
      <c r="X469" t="s">
        <v>15050</v>
      </c>
      <c r="Y469" s="4">
        <v>46023</v>
      </c>
      <c r="Z469" t="s">
        <v>15807</v>
      </c>
      <c r="AA469">
        <v>15500</v>
      </c>
      <c r="AB469">
        <v>0</v>
      </c>
      <c r="AC469">
        <v>0</v>
      </c>
      <c r="AD469" s="7">
        <f>invoices[[#This Row],[Rent]]+invoices[[#This Row],[Services]]+invoices[[#This Row],[GST]]</f>
        <v>15500</v>
      </c>
      <c r="AE469" s="7">
        <f>invoices[[#This Row],[Total]]-invoices[[#This Row],[rent_amount]]</f>
        <v>0</v>
      </c>
      <c r="AF469">
        <v>4845</v>
      </c>
      <c r="AG469">
        <v>775</v>
      </c>
      <c r="AH469">
        <f>invoices[[#This Row],[EB Amount]]-invoices[[#This Row],[electricity_amount]]</f>
        <v>0</v>
      </c>
    </row>
    <row r="470" spans="1:34">
      <c r="A470" t="s">
        <v>11091</v>
      </c>
      <c r="B470" t="s">
        <v>22</v>
      </c>
      <c r="C470" t="s">
        <v>4491</v>
      </c>
      <c r="D470" t="s">
        <v>24</v>
      </c>
      <c r="E470" t="s">
        <v>96</v>
      </c>
      <c r="F470" t="s">
        <v>1982</v>
      </c>
      <c r="G470" t="s">
        <v>11092</v>
      </c>
      <c r="H470" s="1">
        <f>DATE(YEAR(invoices[[#This Row],[due_date]]),MONTH(invoices[[#This Row],[due_date]]),1)</f>
        <v>46023</v>
      </c>
      <c r="I470" s="1">
        <v>46029</v>
      </c>
      <c r="J470">
        <v>14500</v>
      </c>
      <c r="K470">
        <v>1457</v>
      </c>
      <c r="L470">
        <v>0</v>
      </c>
      <c r="M470">
        <f>invoices[[#This Row],[rent_amount]]+invoices[[#This Row],[electricity_amount]]+invoices[[#This Row],[other_charges]]</f>
        <v>15957</v>
      </c>
      <c r="N470" t="s">
        <v>28</v>
      </c>
      <c r="O470" t="s">
        <v>75</v>
      </c>
      <c r="P470">
        <v>0</v>
      </c>
      <c r="Q470" t="b">
        <v>0</v>
      </c>
      <c r="R470" t="s">
        <v>76</v>
      </c>
      <c r="S470">
        <v>0</v>
      </c>
      <c r="T470">
        <f>invoices[[#This Row],[total_amount]]</f>
        <v>15957</v>
      </c>
      <c r="U470" t="s">
        <v>4493</v>
      </c>
      <c r="V470" t="str">
        <f>INDEX([1]!Table1[tenantname],MATCH(invoices[[#This Row],[allotment_id]],[1]!Table1[TenantAllotmentID],0))</f>
        <v>Mohammed Shoaib Khan (B33-C1)</v>
      </c>
      <c r="W470" t="s">
        <v>15247</v>
      </c>
      <c r="X470" t="s">
        <v>15248</v>
      </c>
      <c r="Y470" s="4">
        <v>46023</v>
      </c>
      <c r="Z470" t="s">
        <v>15807</v>
      </c>
      <c r="AA470">
        <v>14500</v>
      </c>
      <c r="AB470">
        <v>0</v>
      </c>
      <c r="AC470">
        <v>0</v>
      </c>
      <c r="AD470" s="7">
        <f>invoices[[#This Row],[Rent]]+invoices[[#This Row],[Services]]+invoices[[#This Row],[GST]]</f>
        <v>14500</v>
      </c>
      <c r="AE470" s="7">
        <f>invoices[[#This Row],[Total]]-invoices[[#This Row],[rent_amount]]</f>
        <v>0</v>
      </c>
      <c r="AF470">
        <v>4848</v>
      </c>
      <c r="AG470">
        <v>1457</v>
      </c>
      <c r="AH470">
        <f>invoices[[#This Row],[EB Amount]]-invoices[[#This Row],[electricity_amount]]</f>
        <v>0</v>
      </c>
    </row>
    <row r="471" spans="1:34">
      <c r="A471" t="s">
        <v>11212</v>
      </c>
      <c r="B471" t="s">
        <v>22</v>
      </c>
      <c r="C471" t="s">
        <v>1293</v>
      </c>
      <c r="D471" t="s">
        <v>24</v>
      </c>
      <c r="E471" t="s">
        <v>140</v>
      </c>
      <c r="F471" t="s">
        <v>938</v>
      </c>
      <c r="G471" t="s">
        <v>11213</v>
      </c>
      <c r="H471" s="1">
        <f>DATE(YEAR(invoices[[#This Row],[due_date]]),MONTH(invoices[[#This Row],[due_date]]),1)</f>
        <v>46023</v>
      </c>
      <c r="I471" s="1">
        <v>46029</v>
      </c>
      <c r="J471">
        <v>19500</v>
      </c>
      <c r="K471">
        <v>1023</v>
      </c>
      <c r="L471">
        <v>0</v>
      </c>
      <c r="M471">
        <f>invoices[[#This Row],[rent_amount]]+invoices[[#This Row],[electricity_amount]]+invoices[[#This Row],[other_charges]]</f>
        <v>20523</v>
      </c>
      <c r="N471" t="s">
        <v>28</v>
      </c>
      <c r="O471" t="s">
        <v>729</v>
      </c>
      <c r="P471">
        <v>0</v>
      </c>
      <c r="Q471" t="b">
        <v>0</v>
      </c>
      <c r="R471" t="s">
        <v>76</v>
      </c>
      <c r="S471">
        <v>0</v>
      </c>
      <c r="T471">
        <f>invoices[[#This Row],[total_amount]]</f>
        <v>20523</v>
      </c>
      <c r="U471" t="s">
        <v>1532</v>
      </c>
      <c r="V471" t="str">
        <f>INDEX([1]!Table1[tenantname],MATCH(invoices[[#This Row],[allotment_id]],[1]!Table1[TenantAllotmentID],0))</f>
        <v>Yash  Jamuar (A41-A1)</v>
      </c>
      <c r="W471" t="s">
        <v>14416</v>
      </c>
      <c r="X471" t="s">
        <v>14508</v>
      </c>
      <c r="Y471" s="4">
        <v>46023</v>
      </c>
      <c r="Z471" t="s">
        <v>15807</v>
      </c>
      <c r="AA471">
        <v>19500</v>
      </c>
      <c r="AB471">
        <v>0</v>
      </c>
      <c r="AC471">
        <v>0</v>
      </c>
      <c r="AD471" s="7">
        <f>invoices[[#This Row],[Rent]]+invoices[[#This Row],[Services]]+invoices[[#This Row],[GST]]</f>
        <v>19500</v>
      </c>
      <c r="AE471" s="7">
        <f>invoices[[#This Row],[Total]]-invoices[[#This Row],[rent_amount]]</f>
        <v>0</v>
      </c>
      <c r="AF471">
        <v>4906</v>
      </c>
      <c r="AG471">
        <v>1023</v>
      </c>
      <c r="AH471">
        <f>invoices[[#This Row],[EB Amount]]-invoices[[#This Row],[electricity_amount]]</f>
        <v>0</v>
      </c>
    </row>
    <row r="472" spans="1:34">
      <c r="A472" t="s">
        <v>11222</v>
      </c>
      <c r="B472" t="s">
        <v>22</v>
      </c>
      <c r="C472" t="s">
        <v>1927</v>
      </c>
      <c r="D472" t="s">
        <v>24</v>
      </c>
      <c r="E472" t="s">
        <v>155</v>
      </c>
      <c r="F472" t="s">
        <v>1928</v>
      </c>
      <c r="G472" t="s">
        <v>11223</v>
      </c>
      <c r="H472" s="1">
        <f>DATE(YEAR(invoices[[#This Row],[due_date]]),MONTH(invoices[[#This Row],[due_date]]),1)</f>
        <v>46023</v>
      </c>
      <c r="I472" s="1">
        <v>46029</v>
      </c>
      <c r="J472">
        <v>15500</v>
      </c>
      <c r="K472">
        <v>1581</v>
      </c>
      <c r="L472">
        <v>0</v>
      </c>
      <c r="M472">
        <f>invoices[[#This Row],[rent_amount]]+invoices[[#This Row],[electricity_amount]]+invoices[[#This Row],[other_charges]]</f>
        <v>17081</v>
      </c>
      <c r="N472" t="s">
        <v>28</v>
      </c>
      <c r="O472" t="s">
        <v>75</v>
      </c>
      <c r="P472">
        <v>0</v>
      </c>
      <c r="Q472" t="b">
        <v>0</v>
      </c>
      <c r="R472" t="s">
        <v>76</v>
      </c>
      <c r="S472">
        <v>0</v>
      </c>
      <c r="T472">
        <f>invoices[[#This Row],[total_amount]]</f>
        <v>17081</v>
      </c>
      <c r="U472" t="s">
        <v>1930</v>
      </c>
      <c r="V472" t="str">
        <f>INDEX([1]!Table1[tenantname],MATCH(invoices[[#This Row],[allotment_id]],[1]!Table1[TenantAllotmentID],0))</f>
        <v>Parth Agarwal (C44-B1)</v>
      </c>
      <c r="W472" t="s">
        <v>14647</v>
      </c>
      <c r="X472" t="s">
        <v>14648</v>
      </c>
      <c r="Y472" s="4">
        <v>46023</v>
      </c>
      <c r="Z472" t="s">
        <v>15807</v>
      </c>
      <c r="AA472">
        <v>15500</v>
      </c>
      <c r="AB472">
        <v>0</v>
      </c>
      <c r="AC472">
        <v>0</v>
      </c>
      <c r="AD472" s="7">
        <f>invoices[[#This Row],[Rent]]+invoices[[#This Row],[Services]]+invoices[[#This Row],[GST]]</f>
        <v>15500</v>
      </c>
      <c r="AE472" s="7">
        <f>invoices[[#This Row],[Total]]-invoices[[#This Row],[rent_amount]]</f>
        <v>0</v>
      </c>
      <c r="AF472">
        <v>4911</v>
      </c>
      <c r="AG472">
        <v>1581</v>
      </c>
      <c r="AH472">
        <f>invoices[[#This Row],[EB Amount]]-invoices[[#This Row],[electricity_amount]]</f>
        <v>0</v>
      </c>
    </row>
    <row r="473" spans="1:34">
      <c r="A473" t="s">
        <v>11263</v>
      </c>
      <c r="B473" t="s">
        <v>22</v>
      </c>
      <c r="C473" t="s">
        <v>8225</v>
      </c>
      <c r="D473" t="s">
        <v>24</v>
      </c>
      <c r="E473" t="s">
        <v>1062</v>
      </c>
      <c r="F473" t="s">
        <v>8226</v>
      </c>
      <c r="G473" t="s">
        <v>11264</v>
      </c>
      <c r="H473" s="1">
        <f>DATE(YEAR(invoices[[#This Row],[due_date]]),MONTH(invoices[[#This Row],[due_date]]),1)</f>
        <v>46023</v>
      </c>
      <c r="I473" s="1">
        <v>46029</v>
      </c>
      <c r="J473">
        <v>4500</v>
      </c>
      <c r="K473">
        <v>899</v>
      </c>
      <c r="L473">
        <v>2250</v>
      </c>
      <c r="M473">
        <f>invoices[[#This Row],[rent_amount]]+invoices[[#This Row],[electricity_amount]]+invoices[[#This Row],[other_charges]]</f>
        <v>7649</v>
      </c>
      <c r="N473" t="s">
        <v>28</v>
      </c>
      <c r="O473" t="s">
        <v>75</v>
      </c>
      <c r="P473">
        <v>0</v>
      </c>
      <c r="Q473" t="b">
        <v>0</v>
      </c>
      <c r="R473" t="s">
        <v>76</v>
      </c>
      <c r="S473">
        <v>0</v>
      </c>
      <c r="T473">
        <f>invoices[[#This Row],[total_amount]]</f>
        <v>7649</v>
      </c>
      <c r="U473" t="s">
        <v>8228</v>
      </c>
      <c r="V473" t="str">
        <f>INDEX([1]!Table1[tenantname],MATCH(invoices[[#This Row],[allotment_id]],[1]!Table1[TenantAllotmentID],0))</f>
        <v>Pranav Purkar  (A22-B1)</v>
      </c>
      <c r="W473" t="s">
        <v>15600</v>
      </c>
      <c r="X473" t="s">
        <v>15601</v>
      </c>
      <c r="Y473" s="4">
        <v>46023</v>
      </c>
      <c r="Z473" t="s">
        <v>15807</v>
      </c>
      <c r="AA473">
        <v>4500</v>
      </c>
      <c r="AB473">
        <v>0</v>
      </c>
      <c r="AC473">
        <v>0</v>
      </c>
      <c r="AD473" s="7">
        <f>invoices[[#This Row],[Rent]]+invoices[[#This Row],[Services]]+invoices[[#This Row],[GST]]</f>
        <v>4500</v>
      </c>
      <c r="AE473" s="7">
        <f>invoices[[#This Row],[Total]]-invoices[[#This Row],[rent_amount]]</f>
        <v>0</v>
      </c>
      <c r="AF473">
        <v>4930</v>
      </c>
      <c r="AG473">
        <v>899</v>
      </c>
      <c r="AH473">
        <f>invoices[[#This Row],[EB Amount]]-invoices[[#This Row],[electricity_amount]]</f>
        <v>0</v>
      </c>
    </row>
    <row r="474" spans="1:34">
      <c r="A474" t="s">
        <v>11385</v>
      </c>
      <c r="B474" t="s">
        <v>22</v>
      </c>
      <c r="C474" t="s">
        <v>518</v>
      </c>
      <c r="D474" t="s">
        <v>24</v>
      </c>
      <c r="E474" t="s">
        <v>519</v>
      </c>
      <c r="F474" t="s">
        <v>520</v>
      </c>
      <c r="G474" t="s">
        <v>11386</v>
      </c>
      <c r="H474" s="1">
        <f>DATE(YEAR(invoices[[#This Row],[due_date]]),MONTH(invoices[[#This Row],[due_date]]),1)</f>
        <v>46023</v>
      </c>
      <c r="I474" s="1">
        <v>46029</v>
      </c>
      <c r="J474">
        <v>19500</v>
      </c>
      <c r="K474">
        <v>1209</v>
      </c>
      <c r="L474">
        <v>0</v>
      </c>
      <c r="M474">
        <f>invoices[[#This Row],[rent_amount]]+invoices[[#This Row],[electricity_amount]]+invoices[[#This Row],[other_charges]]</f>
        <v>20709</v>
      </c>
      <c r="N474" t="s">
        <v>28</v>
      </c>
      <c r="O474" t="s">
        <v>338</v>
      </c>
      <c r="P474">
        <v>0</v>
      </c>
      <c r="Q474" t="b">
        <v>0</v>
      </c>
      <c r="R474" t="s">
        <v>76</v>
      </c>
      <c r="S474">
        <v>0</v>
      </c>
      <c r="T474">
        <f>invoices[[#This Row],[total_amount]]</f>
        <v>20709</v>
      </c>
      <c r="U474" t="s">
        <v>524</v>
      </c>
      <c r="V474" t="str">
        <f>INDEX([1]!Table1[tenantname],MATCH(invoices[[#This Row],[allotment_id]],[1]!Table1[TenantAllotmentID],0))</f>
        <v>Avilekh Gautam (C41-A1)</v>
      </c>
      <c r="W474" t="s">
        <v>14140</v>
      </c>
      <c r="X474" t="s">
        <v>14141</v>
      </c>
      <c r="Y474" s="4">
        <v>46023</v>
      </c>
      <c r="Z474" t="s">
        <v>15807</v>
      </c>
      <c r="AA474">
        <v>19500</v>
      </c>
      <c r="AB474">
        <v>0</v>
      </c>
      <c r="AC474">
        <v>0</v>
      </c>
      <c r="AD474" s="7">
        <f>invoices[[#This Row],[Rent]]+invoices[[#This Row],[Services]]+invoices[[#This Row],[GST]]</f>
        <v>19500</v>
      </c>
      <c r="AE474" s="7">
        <f>invoices[[#This Row],[Total]]-invoices[[#This Row],[rent_amount]]</f>
        <v>0</v>
      </c>
      <c r="AF474">
        <v>4988</v>
      </c>
      <c r="AG474">
        <v>1209</v>
      </c>
      <c r="AH474">
        <f>invoices[[#This Row],[EB Amount]]-invoices[[#This Row],[electricity_amount]]</f>
        <v>0</v>
      </c>
    </row>
    <row r="475" spans="1:34">
      <c r="A475" t="s">
        <v>11599</v>
      </c>
      <c r="B475" t="s">
        <v>22</v>
      </c>
      <c r="C475" t="s">
        <v>4324</v>
      </c>
      <c r="D475" t="s">
        <v>24</v>
      </c>
      <c r="E475" t="s">
        <v>34</v>
      </c>
      <c r="F475" t="s">
        <v>35</v>
      </c>
      <c r="G475" t="s">
        <v>11600</v>
      </c>
      <c r="H475" s="1">
        <f>DATE(YEAR(invoices[[#This Row],[due_date]]),MONTH(invoices[[#This Row],[due_date]]),1)</f>
        <v>46023</v>
      </c>
      <c r="I475" s="1">
        <v>46029</v>
      </c>
      <c r="J475">
        <v>12000</v>
      </c>
      <c r="K475">
        <v>0</v>
      </c>
      <c r="L475">
        <v>0</v>
      </c>
      <c r="M475">
        <f>invoices[[#This Row],[rent_amount]]+invoices[[#This Row],[electricity_amount]]+invoices[[#This Row],[other_charges]]</f>
        <v>12000</v>
      </c>
      <c r="N475" t="s">
        <v>28</v>
      </c>
      <c r="O475" t="s">
        <v>729</v>
      </c>
      <c r="P475">
        <v>0</v>
      </c>
      <c r="Q475" t="b">
        <v>0</v>
      </c>
      <c r="R475" t="s">
        <v>76</v>
      </c>
      <c r="S475">
        <v>0</v>
      </c>
      <c r="T475">
        <f>invoices[[#This Row],[total_amount]]</f>
        <v>12000</v>
      </c>
      <c r="U475" t="s">
        <v>4326</v>
      </c>
      <c r="V475" t="str">
        <f>INDEX([1]!Table1[tenantname],MATCH(invoices[[#This Row],[allotment_id]],[1]!Table1[TenantAllotmentID],0))</f>
        <v>Sneh Pratap (B43-B1)</v>
      </c>
      <c r="W475" t="s">
        <v>15212</v>
      </c>
      <c r="X475" t="s">
        <v>15213</v>
      </c>
      <c r="Y475" s="4">
        <v>46023</v>
      </c>
      <c r="Z475" t="s">
        <v>15807</v>
      </c>
      <c r="AA475">
        <v>12000</v>
      </c>
      <c r="AB475">
        <v>0</v>
      </c>
      <c r="AC475">
        <v>0</v>
      </c>
      <c r="AD475" s="7">
        <f>invoices[[#This Row],[Rent]]+invoices[[#This Row],[Services]]+invoices[[#This Row],[GST]]</f>
        <v>12000</v>
      </c>
      <c r="AE475" s="7">
        <f>invoices[[#This Row],[Total]]-invoices[[#This Row],[rent_amount]]</f>
        <v>0</v>
      </c>
      <c r="AF475">
        <v>5103</v>
      </c>
      <c r="AG475">
        <v>0</v>
      </c>
      <c r="AH475">
        <f>invoices[[#This Row],[EB Amount]]-invoices[[#This Row],[electricity_amount]]</f>
        <v>0</v>
      </c>
    </row>
    <row r="476" spans="1:34">
      <c r="A476" t="s">
        <v>11669</v>
      </c>
      <c r="B476" t="s">
        <v>22</v>
      </c>
      <c r="C476" t="s">
        <v>1011</v>
      </c>
      <c r="D476" t="s">
        <v>24</v>
      </c>
      <c r="E476" t="s">
        <v>247</v>
      </c>
      <c r="F476" t="s">
        <v>248</v>
      </c>
      <c r="G476" t="s">
        <v>11670</v>
      </c>
      <c r="H476" s="1">
        <f>DATE(YEAR(invoices[[#This Row],[due_date]]),MONTH(invoices[[#This Row],[due_date]]),1)</f>
        <v>46023</v>
      </c>
      <c r="I476" s="1">
        <v>46029</v>
      </c>
      <c r="J476">
        <v>10694</v>
      </c>
      <c r="K476">
        <v>1716</v>
      </c>
      <c r="L476">
        <v>2250</v>
      </c>
      <c r="M476">
        <f>invoices[[#This Row],[rent_amount]]+invoices[[#This Row],[electricity_amount]]+invoices[[#This Row],[other_charges]]</f>
        <v>14660</v>
      </c>
      <c r="N476" t="s">
        <v>28</v>
      </c>
      <c r="O476" t="s">
        <v>338</v>
      </c>
      <c r="P476">
        <v>0</v>
      </c>
      <c r="Q476" t="b">
        <v>0</v>
      </c>
      <c r="R476" t="s">
        <v>76</v>
      </c>
      <c r="S476">
        <v>0</v>
      </c>
      <c r="T476">
        <f>invoices[[#This Row],[total_amount]]</f>
        <v>14660</v>
      </c>
      <c r="U476" t="s">
        <v>1013</v>
      </c>
      <c r="V476" t="str">
        <f>INDEX([1]!Table1[tenantname],MATCH(invoices[[#This Row],[allotment_id]],[1]!Table1[TenantAllotmentID],0))</f>
        <v>Khansa Shahnawaz (C11-A1)</v>
      </c>
      <c r="W476" t="s">
        <v>14314</v>
      </c>
      <c r="X476" t="s">
        <v>14315</v>
      </c>
      <c r="Y476" s="4">
        <v>46023</v>
      </c>
      <c r="Z476" t="s">
        <v>15807</v>
      </c>
      <c r="AA476">
        <v>10694</v>
      </c>
      <c r="AB476">
        <v>0</v>
      </c>
      <c r="AC476">
        <v>0</v>
      </c>
      <c r="AD476" s="7">
        <f>invoices[[#This Row],[Rent]]+invoices[[#This Row],[Services]]+invoices[[#This Row],[GST]]</f>
        <v>10694</v>
      </c>
      <c r="AE476" s="7">
        <f>invoices[[#This Row],[Total]]-invoices[[#This Row],[rent_amount]]</f>
        <v>0</v>
      </c>
      <c r="AF476">
        <v>5142</v>
      </c>
      <c r="AG476">
        <v>1716</v>
      </c>
      <c r="AH476">
        <f>invoices[[#This Row],[EB Amount]]-invoices[[#This Row],[electricity_amount]]</f>
        <v>0</v>
      </c>
    </row>
    <row r="477" spans="1:34">
      <c r="A477" t="s">
        <v>11804</v>
      </c>
      <c r="B477" t="s">
        <v>22</v>
      </c>
      <c r="C477" t="s">
        <v>2743</v>
      </c>
      <c r="D477" t="s">
        <v>24</v>
      </c>
      <c r="E477" t="s">
        <v>399</v>
      </c>
      <c r="F477" t="s">
        <v>2169</v>
      </c>
      <c r="G477" t="s">
        <v>11805</v>
      </c>
      <c r="H477" s="1">
        <f>DATE(YEAR(invoices[[#This Row],[due_date]]),MONTH(invoices[[#This Row],[due_date]]),1)</f>
        <v>46023</v>
      </c>
      <c r="I477" s="1">
        <v>46029</v>
      </c>
      <c r="J477">
        <v>19500</v>
      </c>
      <c r="K477">
        <v>744</v>
      </c>
      <c r="L477">
        <v>0</v>
      </c>
      <c r="M477">
        <f>invoices[[#This Row],[rent_amount]]+invoices[[#This Row],[electricity_amount]]+invoices[[#This Row],[other_charges]]</f>
        <v>20244</v>
      </c>
      <c r="N477" t="s">
        <v>28</v>
      </c>
      <c r="O477" t="s">
        <v>729</v>
      </c>
      <c r="P477">
        <v>0</v>
      </c>
      <c r="Q477" t="b">
        <v>0</v>
      </c>
      <c r="R477" t="s">
        <v>76</v>
      </c>
      <c r="S477">
        <v>0</v>
      </c>
      <c r="T477">
        <f>invoices[[#This Row],[total_amount]]</f>
        <v>20244</v>
      </c>
      <c r="U477" t="s">
        <v>2745</v>
      </c>
      <c r="V477" t="str">
        <f>INDEX([1]!Table1[tenantname],MATCH(invoices[[#This Row],[allotment_id]],[1]!Table1[TenantAllotmentID],0))</f>
        <v>Yashwanthi V (B22-A1)</v>
      </c>
      <c r="W477" t="s">
        <v>14883</v>
      </c>
      <c r="X477" t="s">
        <v>14884</v>
      </c>
      <c r="Y477" s="4">
        <v>46023</v>
      </c>
      <c r="Z477" t="s">
        <v>15807</v>
      </c>
      <c r="AA477">
        <v>19500</v>
      </c>
      <c r="AB477">
        <v>0</v>
      </c>
      <c r="AC477">
        <v>0</v>
      </c>
      <c r="AD477" s="7">
        <f>invoices[[#This Row],[Rent]]+invoices[[#This Row],[Services]]+invoices[[#This Row],[GST]]</f>
        <v>19500</v>
      </c>
      <c r="AE477" s="7">
        <f>invoices[[#This Row],[Total]]-invoices[[#This Row],[rent_amount]]</f>
        <v>0</v>
      </c>
      <c r="AF477">
        <v>5211</v>
      </c>
      <c r="AG477">
        <v>744</v>
      </c>
      <c r="AH477">
        <f>invoices[[#This Row],[EB Amount]]-invoices[[#This Row],[electricity_amount]]</f>
        <v>0</v>
      </c>
    </row>
    <row r="478" spans="1:34">
      <c r="A478" t="s">
        <v>11828</v>
      </c>
      <c r="B478" t="s">
        <v>22</v>
      </c>
      <c r="C478" t="s">
        <v>2286</v>
      </c>
      <c r="D478" t="s">
        <v>24</v>
      </c>
      <c r="E478" t="s">
        <v>592</v>
      </c>
      <c r="F478" t="s">
        <v>1184</v>
      </c>
      <c r="G478" t="s">
        <v>11829</v>
      </c>
      <c r="H478" s="1">
        <f>DATE(YEAR(invoices[[#This Row],[due_date]]),MONTH(invoices[[#This Row],[due_date]]),1)</f>
        <v>46023</v>
      </c>
      <c r="I478" s="1">
        <v>46029</v>
      </c>
      <c r="J478">
        <v>25500</v>
      </c>
      <c r="K478">
        <v>1426</v>
      </c>
      <c r="L478">
        <v>0</v>
      </c>
      <c r="M478">
        <f>invoices[[#This Row],[rent_amount]]+invoices[[#This Row],[electricity_amount]]+invoices[[#This Row],[other_charges]]</f>
        <v>26926</v>
      </c>
      <c r="N478" t="s">
        <v>28</v>
      </c>
      <c r="O478" t="s">
        <v>834</v>
      </c>
      <c r="P478">
        <v>0</v>
      </c>
      <c r="Q478" t="b">
        <v>0</v>
      </c>
      <c r="R478" t="s">
        <v>76</v>
      </c>
      <c r="S478">
        <v>0</v>
      </c>
      <c r="T478">
        <f>invoices[[#This Row],[total_amount]]</f>
        <v>26926</v>
      </c>
      <c r="U478" t="s">
        <v>2288</v>
      </c>
      <c r="V478" t="str">
        <f>INDEX([1]!Table1[tenantname],MATCH(invoices[[#This Row],[allotment_id]],[1]!Table1[TenantAllotmentID],0))</f>
        <v>Aditya A (A44-D1)</v>
      </c>
      <c r="W478" t="s">
        <v>14762</v>
      </c>
      <c r="X478" t="s">
        <v>14763</v>
      </c>
      <c r="Y478" s="4">
        <v>46023</v>
      </c>
      <c r="Z478" t="s">
        <v>15807</v>
      </c>
      <c r="AA478">
        <v>25500</v>
      </c>
      <c r="AB478">
        <v>0</v>
      </c>
      <c r="AC478">
        <v>0</v>
      </c>
      <c r="AD478" s="7">
        <f>invoices[[#This Row],[Rent]]+invoices[[#This Row],[Services]]+invoices[[#This Row],[GST]]</f>
        <v>25500</v>
      </c>
      <c r="AE478" s="7">
        <f>invoices[[#This Row],[Total]]-invoices[[#This Row],[rent_amount]]</f>
        <v>0</v>
      </c>
      <c r="AF478">
        <v>5225</v>
      </c>
      <c r="AG478">
        <v>1426</v>
      </c>
      <c r="AH478">
        <f>invoices[[#This Row],[EB Amount]]-invoices[[#This Row],[electricity_amount]]</f>
        <v>0</v>
      </c>
    </row>
    <row r="479" spans="1:34">
      <c r="A479" t="s">
        <v>11850</v>
      </c>
      <c r="B479" t="s">
        <v>22</v>
      </c>
      <c r="C479" t="s">
        <v>1181</v>
      </c>
      <c r="D479" t="s">
        <v>24</v>
      </c>
      <c r="E479" t="s">
        <v>247</v>
      </c>
      <c r="F479" t="s">
        <v>417</v>
      </c>
      <c r="G479" t="s">
        <v>11851</v>
      </c>
      <c r="H479" s="1">
        <f>DATE(YEAR(invoices[[#This Row],[due_date]]),MONTH(invoices[[#This Row],[due_date]]),1)</f>
        <v>46023</v>
      </c>
      <c r="I479" s="1">
        <v>46029</v>
      </c>
      <c r="J479">
        <v>15500</v>
      </c>
      <c r="K479">
        <v>1178</v>
      </c>
      <c r="L479">
        <v>0</v>
      </c>
      <c r="M479">
        <f>invoices[[#This Row],[rent_amount]]+invoices[[#This Row],[electricity_amount]]+invoices[[#This Row],[other_charges]]</f>
        <v>16678</v>
      </c>
      <c r="N479" t="s">
        <v>28</v>
      </c>
      <c r="O479" t="s">
        <v>729</v>
      </c>
      <c r="P479">
        <v>0</v>
      </c>
      <c r="Q479" t="b">
        <v>0</v>
      </c>
      <c r="R479" t="s">
        <v>76</v>
      </c>
      <c r="S479">
        <v>0</v>
      </c>
      <c r="T479">
        <f>invoices[[#This Row],[total_amount]]</f>
        <v>16678</v>
      </c>
      <c r="U479" t="s">
        <v>4500</v>
      </c>
      <c r="V479" t="str">
        <f>INDEX([1]!Table1[tenantname],MATCH(invoices[[#This Row],[allotment_id]],[1]!Table1[TenantAllotmentID],0))</f>
        <v>Sohani Saloni (C11-B2)</v>
      </c>
      <c r="W479" t="s">
        <v>14370</v>
      </c>
      <c r="X479" t="s">
        <v>15249</v>
      </c>
      <c r="Y479" s="4">
        <v>46023</v>
      </c>
      <c r="Z479" t="s">
        <v>15807</v>
      </c>
      <c r="AA479">
        <v>15500</v>
      </c>
      <c r="AB479">
        <v>0</v>
      </c>
      <c r="AC479">
        <v>0</v>
      </c>
      <c r="AD479" s="7">
        <f>invoices[[#This Row],[Rent]]+invoices[[#This Row],[Services]]+invoices[[#This Row],[GST]]</f>
        <v>15500</v>
      </c>
      <c r="AE479" s="7">
        <f>invoices[[#This Row],[Total]]-invoices[[#This Row],[rent_amount]]</f>
        <v>0</v>
      </c>
      <c r="AF479">
        <v>5236</v>
      </c>
      <c r="AG479">
        <v>1178</v>
      </c>
      <c r="AH479">
        <f>invoices[[#This Row],[EB Amount]]-invoices[[#This Row],[electricity_amount]]</f>
        <v>0</v>
      </c>
    </row>
    <row r="480" spans="1:34">
      <c r="A480" t="s">
        <v>11870</v>
      </c>
      <c r="B480" t="s">
        <v>22</v>
      </c>
      <c r="C480" t="s">
        <v>2825</v>
      </c>
      <c r="D480" t="s">
        <v>24</v>
      </c>
      <c r="E480" t="s">
        <v>80</v>
      </c>
      <c r="F480" t="s">
        <v>1824</v>
      </c>
      <c r="G480" t="s">
        <v>11871</v>
      </c>
      <c r="H480" s="1">
        <f>DATE(YEAR(invoices[[#This Row],[due_date]]),MONTH(invoices[[#This Row],[due_date]]),1)</f>
        <v>46023</v>
      </c>
      <c r="I480" s="1">
        <v>46029</v>
      </c>
      <c r="J480">
        <v>25000</v>
      </c>
      <c r="K480">
        <v>468</v>
      </c>
      <c r="L480">
        <v>0</v>
      </c>
      <c r="M480">
        <f>invoices[[#This Row],[rent_amount]]+invoices[[#This Row],[electricity_amount]]+invoices[[#This Row],[other_charges]]</f>
        <v>25468</v>
      </c>
      <c r="N480" t="s">
        <v>28</v>
      </c>
      <c r="O480" t="s">
        <v>75</v>
      </c>
      <c r="P480">
        <v>0</v>
      </c>
      <c r="Q480" t="b">
        <v>0</v>
      </c>
      <c r="R480" t="s">
        <v>76</v>
      </c>
      <c r="S480">
        <v>0</v>
      </c>
      <c r="T480">
        <f>invoices[[#This Row],[total_amount]]</f>
        <v>25468</v>
      </c>
      <c r="U480" t="s">
        <v>8344</v>
      </c>
      <c r="V480" t="str">
        <f>INDEX([1]!Table1[tenantname],MATCH(invoices[[#This Row],[allotment_id]],[1]!Table1[TenantAllotmentID],0))</f>
        <v>Amala Menon (D21-A1)</v>
      </c>
      <c r="W480" t="s">
        <v>14903</v>
      </c>
      <c r="X480" t="s">
        <v>15612</v>
      </c>
      <c r="Y480" s="4">
        <v>46023</v>
      </c>
      <c r="Z480" t="s">
        <v>15807</v>
      </c>
      <c r="AA480">
        <v>25000</v>
      </c>
      <c r="AB480">
        <v>0</v>
      </c>
      <c r="AC480">
        <v>0</v>
      </c>
      <c r="AD480" s="7">
        <f>invoices[[#This Row],[Rent]]+invoices[[#This Row],[Services]]+invoices[[#This Row],[GST]]</f>
        <v>25000</v>
      </c>
      <c r="AE480" s="7">
        <f>invoices[[#This Row],[Total]]-invoices[[#This Row],[rent_amount]]</f>
        <v>0</v>
      </c>
      <c r="AF480">
        <v>5247</v>
      </c>
      <c r="AG480">
        <v>468</v>
      </c>
      <c r="AH480">
        <f>invoices[[#This Row],[EB Amount]]-invoices[[#This Row],[electricity_amount]]</f>
        <v>0</v>
      </c>
    </row>
    <row r="481" spans="1:34">
      <c r="A481" t="s">
        <v>11878</v>
      </c>
      <c r="B481" t="s">
        <v>22</v>
      </c>
      <c r="C481" t="s">
        <v>8225</v>
      </c>
      <c r="D481" t="s">
        <v>24</v>
      </c>
      <c r="E481" t="s">
        <v>354</v>
      </c>
      <c r="F481" t="s">
        <v>355</v>
      </c>
      <c r="G481" t="s">
        <v>11879</v>
      </c>
      <c r="H481" s="1">
        <f>DATE(YEAR(invoices[[#This Row],[due_date]]),MONTH(invoices[[#This Row],[due_date]]),1)</f>
        <v>46023</v>
      </c>
      <c r="I481" s="1">
        <v>46029</v>
      </c>
      <c r="J481">
        <v>11000</v>
      </c>
      <c r="K481">
        <v>0</v>
      </c>
      <c r="L481">
        <v>0</v>
      </c>
      <c r="M481">
        <f>invoices[[#This Row],[rent_amount]]+invoices[[#This Row],[electricity_amount]]+invoices[[#This Row],[other_charges]]</f>
        <v>11000</v>
      </c>
      <c r="N481" t="s">
        <v>28</v>
      </c>
      <c r="O481" t="s">
        <v>75</v>
      </c>
      <c r="P481">
        <v>0</v>
      </c>
      <c r="Q481" t="b">
        <v>0</v>
      </c>
      <c r="R481" t="s">
        <v>76</v>
      </c>
      <c r="S481">
        <v>0</v>
      </c>
      <c r="T481">
        <f>invoices[[#This Row],[total_amount]]</f>
        <v>11000</v>
      </c>
      <c r="U481" t="s">
        <v>9260</v>
      </c>
      <c r="V481" t="str">
        <f>INDEX([1]!Table1[tenantname],MATCH(invoices[[#This Row],[allotment_id]],[1]!Table1[TenantAllotmentID],0))</f>
        <v>Pranav Purkar  (B34-B1)</v>
      </c>
      <c r="W481" t="s">
        <v>15600</v>
      </c>
      <c r="X481" t="s">
        <v>15651</v>
      </c>
      <c r="Y481" s="4">
        <v>46023</v>
      </c>
      <c r="Z481" t="s">
        <v>15807</v>
      </c>
      <c r="AA481">
        <v>11000</v>
      </c>
      <c r="AB481">
        <v>0</v>
      </c>
      <c r="AC481">
        <v>0</v>
      </c>
      <c r="AD481" s="7">
        <f>invoices[[#This Row],[Rent]]+invoices[[#This Row],[Services]]+invoices[[#This Row],[GST]]</f>
        <v>11000</v>
      </c>
      <c r="AE481" s="7">
        <f>invoices[[#This Row],[Total]]-invoices[[#This Row],[rent_amount]]</f>
        <v>0</v>
      </c>
      <c r="AF481">
        <v>5253</v>
      </c>
      <c r="AG481">
        <v>0</v>
      </c>
      <c r="AH481">
        <f>invoices[[#This Row],[EB Amount]]-invoices[[#This Row],[electricity_amount]]</f>
        <v>0</v>
      </c>
    </row>
    <row r="482" spans="1:34">
      <c r="A482" t="s">
        <v>11984</v>
      </c>
      <c r="B482" t="s">
        <v>22</v>
      </c>
      <c r="C482" t="s">
        <v>5753</v>
      </c>
      <c r="D482" t="s">
        <v>24</v>
      </c>
      <c r="E482" t="s">
        <v>25</v>
      </c>
      <c r="F482" t="s">
        <v>26</v>
      </c>
      <c r="G482" t="s">
        <v>11985</v>
      </c>
      <c r="H482" s="1">
        <f>DATE(YEAR(invoices[[#This Row],[due_date]]),MONTH(invoices[[#This Row],[due_date]]),1)</f>
        <v>46023</v>
      </c>
      <c r="I482" s="1">
        <v>46029</v>
      </c>
      <c r="J482">
        <v>7016</v>
      </c>
      <c r="K482">
        <v>902</v>
      </c>
      <c r="L482">
        <v>2250</v>
      </c>
      <c r="M482">
        <f>invoices[[#This Row],[rent_amount]]+invoices[[#This Row],[electricity_amount]]+invoices[[#This Row],[other_charges]]</f>
        <v>10168</v>
      </c>
      <c r="N482" t="s">
        <v>28</v>
      </c>
      <c r="O482" t="s">
        <v>75</v>
      </c>
      <c r="P482">
        <v>0</v>
      </c>
      <c r="Q482" t="b">
        <v>0</v>
      </c>
      <c r="R482" t="s">
        <v>76</v>
      </c>
      <c r="S482">
        <v>0</v>
      </c>
      <c r="T482">
        <f>invoices[[#This Row],[total_amount]]</f>
        <v>10168</v>
      </c>
      <c r="U482" t="s">
        <v>6901</v>
      </c>
      <c r="V482" t="str">
        <f>INDEX([1]!Table1[tenantname],MATCH(invoices[[#This Row],[allotment_id]],[1]!Table1[TenantAllotmentID],0))</f>
        <v>Premnath M S (A24-C1)</v>
      </c>
      <c r="W482" t="s">
        <v>15419</v>
      </c>
      <c r="X482" t="s">
        <v>15515</v>
      </c>
      <c r="Y482" s="4">
        <v>46023</v>
      </c>
      <c r="Z482" t="s">
        <v>15807</v>
      </c>
      <c r="AA482">
        <v>7016</v>
      </c>
      <c r="AB482">
        <v>0</v>
      </c>
      <c r="AC482">
        <v>0</v>
      </c>
      <c r="AD482" s="7">
        <f>invoices[[#This Row],[Rent]]+invoices[[#This Row],[Services]]+invoices[[#This Row],[GST]]</f>
        <v>7016</v>
      </c>
      <c r="AE482" s="7">
        <f>invoices[[#This Row],[Total]]-invoices[[#This Row],[rent_amount]]</f>
        <v>0</v>
      </c>
      <c r="AF482">
        <v>5308</v>
      </c>
      <c r="AG482">
        <v>902</v>
      </c>
      <c r="AH482">
        <f>invoices[[#This Row],[EB Amount]]-invoices[[#This Row],[electricity_amount]]</f>
        <v>0</v>
      </c>
    </row>
    <row r="483" spans="1:34">
      <c r="A483" t="s">
        <v>11994</v>
      </c>
      <c r="B483" t="s">
        <v>22</v>
      </c>
      <c r="C483" t="s">
        <v>638</v>
      </c>
      <c r="D483" t="s">
        <v>24</v>
      </c>
      <c r="E483" t="s">
        <v>247</v>
      </c>
      <c r="F483" t="s">
        <v>365</v>
      </c>
      <c r="G483" t="s">
        <v>11995</v>
      </c>
      <c r="H483" s="1">
        <f>DATE(YEAR(invoices[[#This Row],[due_date]]),MONTH(invoices[[#This Row],[due_date]]),1)</f>
        <v>46023</v>
      </c>
      <c r="I483" s="1">
        <v>46029</v>
      </c>
      <c r="J483">
        <v>14500</v>
      </c>
      <c r="K483">
        <v>1178</v>
      </c>
      <c r="L483">
        <v>0</v>
      </c>
      <c r="M483">
        <f>invoices[[#This Row],[rent_amount]]+invoices[[#This Row],[electricity_amount]]+invoices[[#This Row],[other_charges]]</f>
        <v>15678</v>
      </c>
      <c r="N483" t="s">
        <v>28</v>
      </c>
      <c r="O483" t="s">
        <v>75</v>
      </c>
      <c r="P483">
        <v>0</v>
      </c>
      <c r="Q483" t="b">
        <v>0</v>
      </c>
      <c r="R483" t="s">
        <v>76</v>
      </c>
      <c r="S483">
        <v>0</v>
      </c>
      <c r="T483">
        <f>invoices[[#This Row],[total_amount]]</f>
        <v>15678</v>
      </c>
      <c r="U483" s="2" t="s">
        <v>641</v>
      </c>
      <c r="V483" t="str">
        <f>INDEX([1]!Table1[tenantname],MATCH(invoices[[#This Row],[allotment_id]],[1]!Table1[TenantAllotmentID],0))</f>
        <v>Niharika Shanbhogue (C11-C1)</v>
      </c>
      <c r="W483" t="s">
        <v>14179</v>
      </c>
      <c r="X483" t="s">
        <v>14180</v>
      </c>
      <c r="Y483" s="4">
        <v>46023</v>
      </c>
      <c r="Z483" t="s">
        <v>15807</v>
      </c>
      <c r="AA483">
        <v>14500</v>
      </c>
      <c r="AB483">
        <v>0</v>
      </c>
      <c r="AC483">
        <v>0</v>
      </c>
      <c r="AD483" s="7">
        <f>invoices[[#This Row],[Rent]]+invoices[[#This Row],[Services]]+invoices[[#This Row],[GST]]</f>
        <v>14500</v>
      </c>
      <c r="AE483" s="7">
        <f>invoices[[#This Row],[Total]]-invoices[[#This Row],[rent_amount]]</f>
        <v>0</v>
      </c>
      <c r="AF483">
        <v>5315</v>
      </c>
      <c r="AG483">
        <v>1178</v>
      </c>
      <c r="AH483">
        <f>invoices[[#This Row],[EB Amount]]-invoices[[#This Row],[electricity_amount]]</f>
        <v>0</v>
      </c>
    </row>
    <row r="484" spans="1:34">
      <c r="A484" t="s">
        <v>12065</v>
      </c>
      <c r="B484" t="s">
        <v>22</v>
      </c>
      <c r="C484" t="s">
        <v>1138</v>
      </c>
      <c r="D484" t="s">
        <v>24</v>
      </c>
      <c r="E484" t="s">
        <v>167</v>
      </c>
      <c r="F484" t="s">
        <v>930</v>
      </c>
      <c r="G484" t="s">
        <v>12066</v>
      </c>
      <c r="H484" s="1">
        <f>DATE(YEAR(invoices[[#This Row],[due_date]]),MONTH(invoices[[#This Row],[due_date]]),1)</f>
        <v>46023</v>
      </c>
      <c r="I484" s="1">
        <v>46029</v>
      </c>
      <c r="J484">
        <v>15500</v>
      </c>
      <c r="K484">
        <v>1364</v>
      </c>
      <c r="L484">
        <v>0</v>
      </c>
      <c r="M484">
        <f>invoices[[#This Row],[rent_amount]]+invoices[[#This Row],[electricity_amount]]+invoices[[#This Row],[other_charges]]</f>
        <v>16864</v>
      </c>
      <c r="N484" t="s">
        <v>28</v>
      </c>
      <c r="O484" t="s">
        <v>834</v>
      </c>
      <c r="P484">
        <v>0</v>
      </c>
      <c r="Q484" t="b">
        <v>0</v>
      </c>
      <c r="R484" t="s">
        <v>76</v>
      </c>
      <c r="S484">
        <v>0</v>
      </c>
      <c r="T484">
        <f>invoices[[#This Row],[total_amount]]</f>
        <v>16864</v>
      </c>
      <c r="U484" t="s">
        <v>1140</v>
      </c>
      <c r="V484" t="str">
        <f>INDEX([1]!Table1[tenantname],MATCH(invoices[[#This Row],[allotment_id]],[1]!Table1[TenantAllotmentID],0))</f>
        <v>Akshit Pulluri (B42-B2)</v>
      </c>
      <c r="W484" t="s">
        <v>14358</v>
      </c>
      <c r="X484" t="s">
        <v>14359</v>
      </c>
      <c r="Y484" s="4">
        <v>46023</v>
      </c>
      <c r="Z484" t="s">
        <v>15807</v>
      </c>
      <c r="AA484">
        <v>15500</v>
      </c>
      <c r="AB484">
        <v>0</v>
      </c>
      <c r="AC484">
        <v>0</v>
      </c>
      <c r="AD484" s="7">
        <f>invoices[[#This Row],[Rent]]+invoices[[#This Row],[Services]]+invoices[[#This Row],[GST]]</f>
        <v>15500</v>
      </c>
      <c r="AE484" s="7">
        <f>invoices[[#This Row],[Total]]-invoices[[#This Row],[rent_amount]]</f>
        <v>0</v>
      </c>
      <c r="AF484">
        <v>5354</v>
      </c>
      <c r="AG484">
        <v>1364</v>
      </c>
      <c r="AH484">
        <f>invoices[[#This Row],[EB Amount]]-invoices[[#This Row],[electricity_amount]]</f>
        <v>0</v>
      </c>
    </row>
    <row r="485" spans="1:34">
      <c r="A485" t="s">
        <v>12095</v>
      </c>
      <c r="B485" t="s">
        <v>22</v>
      </c>
      <c r="C485" t="s">
        <v>932</v>
      </c>
      <c r="D485" t="s">
        <v>24</v>
      </c>
      <c r="E485" t="s">
        <v>399</v>
      </c>
      <c r="F485" t="s">
        <v>933</v>
      </c>
      <c r="G485" t="s">
        <v>12096</v>
      </c>
      <c r="H485" s="1">
        <f>DATE(YEAR(invoices[[#This Row],[due_date]]),MONTH(invoices[[#This Row],[due_date]]),1)</f>
        <v>46023</v>
      </c>
      <c r="I485" s="1">
        <v>46029</v>
      </c>
      <c r="J485">
        <v>14500</v>
      </c>
      <c r="K485">
        <v>744</v>
      </c>
      <c r="L485">
        <v>0</v>
      </c>
      <c r="M485">
        <f>invoices[[#This Row],[rent_amount]]+invoices[[#This Row],[electricity_amount]]+invoices[[#This Row],[other_charges]]</f>
        <v>15244</v>
      </c>
      <c r="N485" t="s">
        <v>28</v>
      </c>
      <c r="O485" t="s">
        <v>729</v>
      </c>
      <c r="P485">
        <v>0</v>
      </c>
      <c r="Q485" t="b">
        <v>0</v>
      </c>
      <c r="R485" t="s">
        <v>76</v>
      </c>
      <c r="S485">
        <v>0</v>
      </c>
      <c r="T485">
        <f>invoices[[#This Row],[total_amount]]</f>
        <v>15244</v>
      </c>
      <c r="U485" t="s">
        <v>935</v>
      </c>
      <c r="V485" t="str">
        <f>INDEX([1]!Table1[tenantname],MATCH(invoices[[#This Row],[allotment_id]],[1]!Table1[TenantAllotmentID],0))</f>
        <v>Suhani Mehrotra (B22-C2)</v>
      </c>
      <c r="W485" t="s">
        <v>14284</v>
      </c>
      <c r="X485" t="s">
        <v>14285</v>
      </c>
      <c r="Y485" s="4">
        <v>46023</v>
      </c>
      <c r="Z485" t="s">
        <v>15807</v>
      </c>
      <c r="AA485">
        <v>14500</v>
      </c>
      <c r="AB485">
        <v>0</v>
      </c>
      <c r="AC485">
        <v>0</v>
      </c>
      <c r="AD485" s="7">
        <f>invoices[[#This Row],[Rent]]+invoices[[#This Row],[Services]]+invoices[[#This Row],[GST]]</f>
        <v>14500</v>
      </c>
      <c r="AE485" s="7">
        <f>invoices[[#This Row],[Total]]-invoices[[#This Row],[rent_amount]]</f>
        <v>0</v>
      </c>
      <c r="AF485">
        <v>5371</v>
      </c>
      <c r="AG485">
        <v>744</v>
      </c>
      <c r="AH485">
        <f>invoices[[#This Row],[EB Amount]]-invoices[[#This Row],[electricity_amount]]</f>
        <v>0</v>
      </c>
    </row>
    <row r="486" spans="1:34">
      <c r="A486" t="s">
        <v>12147</v>
      </c>
      <c r="B486" t="s">
        <v>22</v>
      </c>
      <c r="C486" t="s">
        <v>689</v>
      </c>
      <c r="D486" t="s">
        <v>24</v>
      </c>
      <c r="E486" t="s">
        <v>155</v>
      </c>
      <c r="F486" t="s">
        <v>156</v>
      </c>
      <c r="G486" t="s">
        <v>12148</v>
      </c>
      <c r="H486" s="1">
        <f>DATE(YEAR(invoices[[#This Row],[due_date]]),MONTH(invoices[[#This Row],[due_date]]),1)</f>
        <v>46023</v>
      </c>
      <c r="I486" s="1">
        <v>46029</v>
      </c>
      <c r="J486">
        <v>18500</v>
      </c>
      <c r="K486">
        <v>1581</v>
      </c>
      <c r="L486">
        <v>0</v>
      </c>
      <c r="M486">
        <f>invoices[[#This Row],[rent_amount]]+invoices[[#This Row],[electricity_amount]]+invoices[[#This Row],[other_charges]]</f>
        <v>20081</v>
      </c>
      <c r="N486" t="s">
        <v>28</v>
      </c>
      <c r="O486" t="s">
        <v>338</v>
      </c>
      <c r="P486">
        <v>0</v>
      </c>
      <c r="Q486" t="b">
        <v>0</v>
      </c>
      <c r="R486" t="s">
        <v>76</v>
      </c>
      <c r="S486">
        <v>0</v>
      </c>
      <c r="T486">
        <f>invoices[[#This Row],[total_amount]]</f>
        <v>20081</v>
      </c>
      <c r="U486" t="s">
        <v>691</v>
      </c>
      <c r="V486" t="str">
        <f>INDEX([1]!Table1[tenantname],MATCH(invoices[[#This Row],[allotment_id]],[1]!Table1[TenantAllotmentID],0))</f>
        <v>Arun Eranezhuth (C44-A1)</v>
      </c>
      <c r="W486" t="s">
        <v>14197</v>
      </c>
      <c r="X486" t="s">
        <v>14198</v>
      </c>
      <c r="Y486" s="4">
        <v>46023</v>
      </c>
      <c r="Z486" t="s">
        <v>15807</v>
      </c>
      <c r="AA486">
        <v>18500</v>
      </c>
      <c r="AB486">
        <v>0</v>
      </c>
      <c r="AC486">
        <v>0</v>
      </c>
      <c r="AD486" s="7">
        <f>invoices[[#This Row],[Rent]]+invoices[[#This Row],[Services]]+invoices[[#This Row],[GST]]</f>
        <v>18500</v>
      </c>
      <c r="AE486" s="7">
        <f>invoices[[#This Row],[Total]]-invoices[[#This Row],[rent_amount]]</f>
        <v>0</v>
      </c>
      <c r="AF486">
        <v>5399</v>
      </c>
      <c r="AG486">
        <v>1581</v>
      </c>
      <c r="AH486">
        <f>invoices[[#This Row],[EB Amount]]-invoices[[#This Row],[electricity_amount]]</f>
        <v>0</v>
      </c>
    </row>
    <row r="487" spans="1:34">
      <c r="A487" t="s">
        <v>12227</v>
      </c>
      <c r="B487" t="s">
        <v>22</v>
      </c>
      <c r="C487" t="s">
        <v>6449</v>
      </c>
      <c r="D487" t="s">
        <v>24</v>
      </c>
      <c r="E487" t="s">
        <v>42</v>
      </c>
      <c r="F487" t="s">
        <v>6008</v>
      </c>
      <c r="G487" t="s">
        <v>12228</v>
      </c>
      <c r="H487" s="1">
        <f>DATE(YEAR(invoices[[#This Row],[due_date]]),MONTH(invoices[[#This Row],[due_date]]),1)</f>
        <v>46023</v>
      </c>
      <c r="I487" s="1">
        <v>46029</v>
      </c>
      <c r="J487">
        <v>13500</v>
      </c>
      <c r="K487">
        <v>1240</v>
      </c>
      <c r="L487">
        <v>0</v>
      </c>
      <c r="M487">
        <f>invoices[[#This Row],[rent_amount]]+invoices[[#This Row],[electricity_amount]]+invoices[[#This Row],[other_charges]]</f>
        <v>14740</v>
      </c>
      <c r="N487" t="s">
        <v>28</v>
      </c>
      <c r="O487" t="s">
        <v>338</v>
      </c>
      <c r="P487">
        <v>0</v>
      </c>
      <c r="Q487" t="b">
        <v>0</v>
      </c>
      <c r="R487" t="s">
        <v>76</v>
      </c>
      <c r="S487">
        <v>0</v>
      </c>
      <c r="T487">
        <f>invoices[[#This Row],[total_amount]]</f>
        <v>14740</v>
      </c>
      <c r="U487" t="s">
        <v>6451</v>
      </c>
      <c r="V487" t="str">
        <f>INDEX([1]!Table1[tenantname],MATCH(invoices[[#This Row],[allotment_id]],[1]!Table1[TenantAllotmentID],0))</f>
        <v>Kanimozhi Udayakumar (C24-B2)</v>
      </c>
      <c r="W487" t="s">
        <v>15472</v>
      </c>
      <c r="X487" t="s">
        <v>15473</v>
      </c>
      <c r="Y487" s="4">
        <v>46023</v>
      </c>
      <c r="Z487" t="s">
        <v>15807</v>
      </c>
      <c r="AA487">
        <v>13500</v>
      </c>
      <c r="AB487">
        <v>0</v>
      </c>
      <c r="AC487">
        <v>0</v>
      </c>
      <c r="AD487" s="7">
        <f>invoices[[#This Row],[Rent]]+invoices[[#This Row],[Services]]+invoices[[#This Row],[GST]]</f>
        <v>13500</v>
      </c>
      <c r="AE487" s="7">
        <f>invoices[[#This Row],[Total]]-invoices[[#This Row],[rent_amount]]</f>
        <v>0</v>
      </c>
      <c r="AF487">
        <v>5437</v>
      </c>
      <c r="AG487">
        <v>1240</v>
      </c>
      <c r="AH487">
        <f>invoices[[#This Row],[EB Amount]]-invoices[[#This Row],[electricity_amount]]</f>
        <v>0</v>
      </c>
    </row>
    <row r="488" spans="1:34">
      <c r="A488" t="s">
        <v>12235</v>
      </c>
      <c r="B488" t="s">
        <v>22</v>
      </c>
      <c r="C488" t="s">
        <v>4506</v>
      </c>
      <c r="D488" t="s">
        <v>24</v>
      </c>
      <c r="E488" t="s">
        <v>275</v>
      </c>
      <c r="F488" t="s">
        <v>505</v>
      </c>
      <c r="G488" t="s">
        <v>12236</v>
      </c>
      <c r="H488" s="1">
        <f>DATE(YEAR(invoices[[#This Row],[due_date]]),MONTH(invoices[[#This Row],[due_date]]),1)</f>
        <v>46023</v>
      </c>
      <c r="I488" s="1">
        <v>46029</v>
      </c>
      <c r="J488">
        <v>14500</v>
      </c>
      <c r="K488">
        <v>1922</v>
      </c>
      <c r="L488">
        <v>0</v>
      </c>
      <c r="M488">
        <f>invoices[[#This Row],[rent_amount]]+invoices[[#This Row],[electricity_amount]]+invoices[[#This Row],[other_charges]]</f>
        <v>16422</v>
      </c>
      <c r="N488" t="s">
        <v>28</v>
      </c>
      <c r="O488" t="s">
        <v>338</v>
      </c>
      <c r="P488">
        <v>0</v>
      </c>
      <c r="Q488" t="b">
        <v>0</v>
      </c>
      <c r="R488" t="s">
        <v>76</v>
      </c>
      <c r="S488">
        <v>0</v>
      </c>
      <c r="T488">
        <f>invoices[[#This Row],[total_amount]]</f>
        <v>16422</v>
      </c>
      <c r="U488" t="s">
        <v>4508</v>
      </c>
      <c r="V488" t="str">
        <f>INDEX([1]!Table1[tenantname],MATCH(invoices[[#This Row],[allotment_id]],[1]!Table1[TenantAllotmentID],0))</f>
        <v>Iravati Dutta (B44-C1)</v>
      </c>
      <c r="W488" t="s">
        <v>15250</v>
      </c>
      <c r="X488" t="s">
        <v>15251</v>
      </c>
      <c r="Y488" s="4">
        <v>46023</v>
      </c>
      <c r="Z488" t="s">
        <v>15807</v>
      </c>
      <c r="AA488">
        <v>14500</v>
      </c>
      <c r="AB488">
        <v>0</v>
      </c>
      <c r="AC488">
        <v>0</v>
      </c>
      <c r="AD488" s="7">
        <f>invoices[[#This Row],[Rent]]+invoices[[#This Row],[Services]]+invoices[[#This Row],[GST]]</f>
        <v>14500</v>
      </c>
      <c r="AE488" s="7">
        <f>invoices[[#This Row],[Total]]-invoices[[#This Row],[rent_amount]]</f>
        <v>0</v>
      </c>
      <c r="AF488">
        <v>5442</v>
      </c>
      <c r="AG488">
        <v>1922</v>
      </c>
      <c r="AH488">
        <f>invoices[[#This Row],[EB Amount]]-invoices[[#This Row],[electricity_amount]]</f>
        <v>0</v>
      </c>
    </row>
    <row r="489" spans="1:34">
      <c r="A489" t="s">
        <v>12389</v>
      </c>
      <c r="B489" t="s">
        <v>22</v>
      </c>
      <c r="C489" t="s">
        <v>4983</v>
      </c>
      <c r="D489" t="s">
        <v>24</v>
      </c>
      <c r="E489" t="s">
        <v>25</v>
      </c>
      <c r="F489" t="s">
        <v>385</v>
      </c>
      <c r="G489" t="s">
        <v>12390</v>
      </c>
      <c r="H489" s="1">
        <f>DATE(YEAR(invoices[[#This Row],[due_date]]),MONTH(invoices[[#This Row],[due_date]]),1)</f>
        <v>46023</v>
      </c>
      <c r="I489" s="1">
        <v>46029</v>
      </c>
      <c r="J489">
        <v>13500</v>
      </c>
      <c r="K489">
        <v>1147</v>
      </c>
      <c r="L489">
        <v>0</v>
      </c>
      <c r="M489">
        <f>invoices[[#This Row],[rent_amount]]+invoices[[#This Row],[electricity_amount]]+invoices[[#This Row],[other_charges]]</f>
        <v>14647</v>
      </c>
      <c r="N489" t="s">
        <v>28</v>
      </c>
      <c r="O489" t="s">
        <v>338</v>
      </c>
      <c r="P489">
        <v>0</v>
      </c>
      <c r="Q489" t="b">
        <v>0</v>
      </c>
      <c r="R489" t="s">
        <v>76</v>
      </c>
      <c r="S489">
        <v>0</v>
      </c>
      <c r="T489">
        <f>invoices[[#This Row],[total_amount]]</f>
        <v>14647</v>
      </c>
      <c r="U489" t="s">
        <v>4985</v>
      </c>
      <c r="V489" t="str">
        <f>INDEX([1]!Table1[tenantname],MATCH(invoices[[#This Row],[allotment_id]],[1]!Table1[TenantAllotmentID],0))</f>
        <v>Dev Bhasin (A24-B3)</v>
      </c>
      <c r="W489" t="s">
        <v>15318</v>
      </c>
      <c r="X489" t="s">
        <v>15319</v>
      </c>
      <c r="Y489" s="4">
        <v>46023</v>
      </c>
      <c r="Z489" t="s">
        <v>15807</v>
      </c>
      <c r="AA489">
        <v>13500</v>
      </c>
      <c r="AB489">
        <v>0</v>
      </c>
      <c r="AC489">
        <v>0</v>
      </c>
      <c r="AD489" s="7">
        <f>invoices[[#This Row],[Rent]]+invoices[[#This Row],[Services]]+invoices[[#This Row],[GST]]</f>
        <v>13500</v>
      </c>
      <c r="AE489" s="7">
        <f>invoices[[#This Row],[Total]]-invoices[[#This Row],[rent_amount]]</f>
        <v>0</v>
      </c>
      <c r="AF489">
        <v>5526</v>
      </c>
      <c r="AG489">
        <v>1147</v>
      </c>
      <c r="AH489">
        <f>invoices[[#This Row],[EB Amount]]-invoices[[#This Row],[electricity_amount]]</f>
        <v>0</v>
      </c>
    </row>
    <row r="490" spans="1:34">
      <c r="A490" t="s">
        <v>12433</v>
      </c>
      <c r="B490" t="s">
        <v>22</v>
      </c>
      <c r="C490" t="s">
        <v>267</v>
      </c>
      <c r="D490" t="s">
        <v>24</v>
      </c>
      <c r="E490" t="s">
        <v>721</v>
      </c>
      <c r="F490" t="s">
        <v>1828</v>
      </c>
      <c r="G490" t="s">
        <v>12434</v>
      </c>
      <c r="H490" s="1">
        <f>DATE(YEAR(invoices[[#This Row],[due_date]]),MONTH(invoices[[#This Row],[due_date]]),1)</f>
        <v>46023</v>
      </c>
      <c r="I490" s="1">
        <v>46029</v>
      </c>
      <c r="J490">
        <v>6000</v>
      </c>
      <c r="K490">
        <v>558</v>
      </c>
      <c r="L490">
        <v>2250</v>
      </c>
      <c r="M490">
        <f>invoices[[#This Row],[rent_amount]]+invoices[[#This Row],[electricity_amount]]+invoices[[#This Row],[other_charges]]</f>
        <v>8808</v>
      </c>
      <c r="N490" t="s">
        <v>28</v>
      </c>
      <c r="O490" t="s">
        <v>75</v>
      </c>
      <c r="P490">
        <v>0</v>
      </c>
      <c r="Q490" t="b">
        <v>0</v>
      </c>
      <c r="R490" t="s">
        <v>76</v>
      </c>
      <c r="S490">
        <v>0</v>
      </c>
      <c r="T490">
        <f>invoices[[#This Row],[total_amount]]</f>
        <v>8808</v>
      </c>
      <c r="U490" t="s">
        <v>1830</v>
      </c>
      <c r="V490" t="str">
        <f>INDEX([1]!Table1[tenantname],MATCH(invoices[[#This Row],[allotment_id]],[1]!Table1[TenantAllotmentID],0))</f>
        <v>Nikhil Pandey (A11-B2)</v>
      </c>
      <c r="W490" t="s">
        <v>14609</v>
      </c>
      <c r="X490" t="s">
        <v>14610</v>
      </c>
      <c r="Y490" s="4">
        <v>46023</v>
      </c>
      <c r="Z490" t="s">
        <v>15807</v>
      </c>
      <c r="AA490">
        <v>6000</v>
      </c>
      <c r="AB490">
        <v>0</v>
      </c>
      <c r="AC490">
        <v>0</v>
      </c>
      <c r="AD490" s="7">
        <f>invoices[[#This Row],[Rent]]+invoices[[#This Row],[Services]]+invoices[[#This Row],[GST]]</f>
        <v>6000</v>
      </c>
      <c r="AE490" s="7">
        <f>invoices[[#This Row],[Total]]-invoices[[#This Row],[rent_amount]]</f>
        <v>0</v>
      </c>
      <c r="AF490">
        <v>5551</v>
      </c>
      <c r="AG490">
        <v>558</v>
      </c>
      <c r="AH490">
        <f>invoices[[#This Row],[EB Amount]]-invoices[[#This Row],[electricity_amount]]</f>
        <v>0</v>
      </c>
    </row>
    <row r="491" spans="1:34">
      <c r="A491" t="s">
        <v>12457</v>
      </c>
      <c r="B491" t="s">
        <v>22</v>
      </c>
      <c r="C491" t="s">
        <v>3975</v>
      </c>
      <c r="D491" t="s">
        <v>24</v>
      </c>
      <c r="E491" t="s">
        <v>275</v>
      </c>
      <c r="F491" t="s">
        <v>1397</v>
      </c>
      <c r="G491" t="s">
        <v>12458</v>
      </c>
      <c r="H491" s="1">
        <f>DATE(YEAR(invoices[[#This Row],[due_date]]),MONTH(invoices[[#This Row],[due_date]]),1)</f>
        <v>46023</v>
      </c>
      <c r="I491" s="1">
        <v>46029</v>
      </c>
      <c r="J491">
        <v>15500</v>
      </c>
      <c r="K491">
        <v>1922</v>
      </c>
      <c r="L491">
        <v>0</v>
      </c>
      <c r="M491">
        <f>invoices[[#This Row],[rent_amount]]+invoices[[#This Row],[electricity_amount]]+invoices[[#This Row],[other_charges]]</f>
        <v>17422</v>
      </c>
      <c r="N491" t="s">
        <v>28</v>
      </c>
      <c r="O491" t="s">
        <v>75</v>
      </c>
      <c r="P491">
        <v>0</v>
      </c>
      <c r="Q491" t="b">
        <v>0</v>
      </c>
      <c r="R491" t="s">
        <v>76</v>
      </c>
      <c r="S491">
        <v>0</v>
      </c>
      <c r="T491">
        <f>invoices[[#This Row],[total_amount]]</f>
        <v>17422</v>
      </c>
      <c r="U491" t="s">
        <v>3977</v>
      </c>
      <c r="V491" t="str">
        <f>INDEX([1]!Table1[tenantname],MATCH(invoices[[#This Row],[allotment_id]],[1]!Table1[TenantAllotmentID],0))</f>
        <v>Pallavi Reddy Gaddam (B44-B1)</v>
      </c>
      <c r="W491" t="s">
        <v>14625</v>
      </c>
      <c r="X491" t="s">
        <v>14626</v>
      </c>
      <c r="Y491" s="4">
        <v>46023</v>
      </c>
      <c r="Z491" t="s">
        <v>15807</v>
      </c>
      <c r="AA491">
        <v>15500</v>
      </c>
      <c r="AB491">
        <v>0</v>
      </c>
      <c r="AC491">
        <v>0</v>
      </c>
      <c r="AD491" s="7">
        <f>invoices[[#This Row],[Rent]]+invoices[[#This Row],[Services]]+invoices[[#This Row],[GST]]</f>
        <v>15500</v>
      </c>
      <c r="AE491" s="7">
        <f>invoices[[#This Row],[Total]]-invoices[[#This Row],[rent_amount]]</f>
        <v>0</v>
      </c>
      <c r="AF491">
        <v>5564</v>
      </c>
      <c r="AG491">
        <v>1922</v>
      </c>
      <c r="AH491">
        <f>invoices[[#This Row],[EB Amount]]-invoices[[#This Row],[electricity_amount]]</f>
        <v>0</v>
      </c>
    </row>
    <row r="492" spans="1:34">
      <c r="A492" t="s">
        <v>12517</v>
      </c>
      <c r="B492" t="s">
        <v>22</v>
      </c>
      <c r="C492" t="s">
        <v>946</v>
      </c>
      <c r="D492" t="s">
        <v>24</v>
      </c>
      <c r="E492" t="s">
        <v>349</v>
      </c>
      <c r="F492" t="s">
        <v>947</v>
      </c>
      <c r="G492" t="s">
        <v>12518</v>
      </c>
      <c r="H492" s="1">
        <f>DATE(YEAR(invoices[[#This Row],[due_date]]),MONTH(invoices[[#This Row],[due_date]]),1)</f>
        <v>46023</v>
      </c>
      <c r="I492" s="1">
        <v>46029</v>
      </c>
      <c r="J492">
        <v>15500</v>
      </c>
      <c r="K492">
        <v>1054</v>
      </c>
      <c r="L492">
        <v>0</v>
      </c>
      <c r="M492">
        <f>invoices[[#This Row],[rent_amount]]+invoices[[#This Row],[electricity_amount]]+invoices[[#This Row],[other_charges]]</f>
        <v>16554</v>
      </c>
      <c r="N492" t="s">
        <v>28</v>
      </c>
      <c r="O492" t="s">
        <v>338</v>
      </c>
      <c r="P492">
        <v>0</v>
      </c>
      <c r="Q492" t="b">
        <v>0</v>
      </c>
      <c r="R492" t="s">
        <v>76</v>
      </c>
      <c r="S492">
        <v>0</v>
      </c>
      <c r="T492">
        <f>invoices[[#This Row],[total_amount]]</f>
        <v>16554</v>
      </c>
      <c r="U492" t="s">
        <v>949</v>
      </c>
      <c r="V492" t="str">
        <f>INDEX([1]!Table1[tenantname],MATCH(invoices[[#This Row],[allotment_id]],[1]!Table1[TenantAllotmentID],0))</f>
        <v>Harikrishnan P (B11-B1)</v>
      </c>
      <c r="W492" t="s">
        <v>14288</v>
      </c>
      <c r="X492" t="s">
        <v>14289</v>
      </c>
      <c r="Y492" s="4">
        <v>46023</v>
      </c>
      <c r="Z492" t="s">
        <v>15807</v>
      </c>
      <c r="AA492">
        <v>15500</v>
      </c>
      <c r="AB492">
        <v>0</v>
      </c>
      <c r="AC492">
        <v>0</v>
      </c>
      <c r="AD492" s="7">
        <f>invoices[[#This Row],[Rent]]+invoices[[#This Row],[Services]]+invoices[[#This Row],[GST]]</f>
        <v>15500</v>
      </c>
      <c r="AE492" s="7">
        <f>invoices[[#This Row],[Total]]-invoices[[#This Row],[rent_amount]]</f>
        <v>0</v>
      </c>
      <c r="AF492">
        <v>5596</v>
      </c>
      <c r="AG492">
        <v>1054</v>
      </c>
      <c r="AH492">
        <f>invoices[[#This Row],[EB Amount]]-invoices[[#This Row],[electricity_amount]]</f>
        <v>0</v>
      </c>
    </row>
    <row r="493" spans="1:34">
      <c r="A493" t="s">
        <v>12551</v>
      </c>
      <c r="B493" t="s">
        <v>22</v>
      </c>
      <c r="C493" t="s">
        <v>5085</v>
      </c>
      <c r="D493" t="s">
        <v>24</v>
      </c>
      <c r="E493" t="s">
        <v>34</v>
      </c>
      <c r="F493" t="s">
        <v>837</v>
      </c>
      <c r="G493" t="s">
        <v>12552</v>
      </c>
      <c r="H493" s="1">
        <f>DATE(YEAR(invoices[[#This Row],[due_date]]),MONTH(invoices[[#This Row],[due_date]]),1)</f>
        <v>46023</v>
      </c>
      <c r="I493" s="1">
        <v>46029</v>
      </c>
      <c r="J493">
        <v>14500</v>
      </c>
      <c r="K493">
        <v>1302</v>
      </c>
      <c r="L493">
        <v>0</v>
      </c>
      <c r="M493">
        <f>invoices[[#This Row],[rent_amount]]+invoices[[#This Row],[electricity_amount]]+invoices[[#This Row],[other_charges]]</f>
        <v>15802</v>
      </c>
      <c r="N493" t="s">
        <v>28</v>
      </c>
      <c r="O493" t="s">
        <v>729</v>
      </c>
      <c r="P493">
        <v>0</v>
      </c>
      <c r="Q493" t="b">
        <v>0</v>
      </c>
      <c r="R493" t="s">
        <v>76</v>
      </c>
      <c r="S493">
        <v>0</v>
      </c>
      <c r="T493">
        <f>invoices[[#This Row],[total_amount]]</f>
        <v>15802</v>
      </c>
      <c r="U493" t="s">
        <v>5087</v>
      </c>
      <c r="V493" t="str">
        <f>INDEX([1]!Table1[tenantname],MATCH(invoices[[#This Row],[allotment_id]],[1]!Table1[TenantAllotmentID],0))</f>
        <v>Sime Josephine (B43-C1)</v>
      </c>
      <c r="W493" t="s">
        <v>15330</v>
      </c>
      <c r="X493" t="s">
        <v>15331</v>
      </c>
      <c r="Y493" s="4">
        <v>46023</v>
      </c>
      <c r="Z493" t="s">
        <v>15807</v>
      </c>
      <c r="AA493">
        <v>14500</v>
      </c>
      <c r="AB493">
        <v>0</v>
      </c>
      <c r="AC493">
        <v>0</v>
      </c>
      <c r="AD493" s="7">
        <f>invoices[[#This Row],[Rent]]+invoices[[#This Row],[Services]]+invoices[[#This Row],[GST]]</f>
        <v>14500</v>
      </c>
      <c r="AE493" s="7">
        <f>invoices[[#This Row],[Total]]-invoices[[#This Row],[rent_amount]]</f>
        <v>0</v>
      </c>
      <c r="AF493">
        <v>5616</v>
      </c>
      <c r="AG493">
        <v>1302</v>
      </c>
      <c r="AH493">
        <f>invoices[[#This Row],[EB Amount]]-invoices[[#This Row],[electricity_amount]]</f>
        <v>0</v>
      </c>
    </row>
    <row r="494" spans="1:34">
      <c r="A494" t="s">
        <v>12581</v>
      </c>
      <c r="B494" t="s">
        <v>22</v>
      </c>
      <c r="C494" t="s">
        <v>1048</v>
      </c>
      <c r="D494" t="s">
        <v>24</v>
      </c>
      <c r="E494" t="s">
        <v>88</v>
      </c>
      <c r="F494" t="s">
        <v>442</v>
      </c>
      <c r="G494" t="s">
        <v>12582</v>
      </c>
      <c r="H494" s="1">
        <f>DATE(YEAR(invoices[[#This Row],[due_date]]),MONTH(invoices[[#This Row],[due_date]]),1)</f>
        <v>46023</v>
      </c>
      <c r="I494" s="1">
        <v>46029</v>
      </c>
      <c r="J494">
        <v>19500</v>
      </c>
      <c r="K494">
        <v>806</v>
      </c>
      <c r="L494">
        <v>0</v>
      </c>
      <c r="M494">
        <f>invoices[[#This Row],[rent_amount]]+invoices[[#This Row],[electricity_amount]]+invoices[[#This Row],[other_charges]]</f>
        <v>20306</v>
      </c>
      <c r="N494" t="s">
        <v>28</v>
      </c>
      <c r="O494" t="s">
        <v>75</v>
      </c>
      <c r="P494">
        <v>0</v>
      </c>
      <c r="Q494" t="b">
        <v>0</v>
      </c>
      <c r="R494" t="s">
        <v>76</v>
      </c>
      <c r="S494">
        <v>0</v>
      </c>
      <c r="T494">
        <f>invoices[[#This Row],[total_amount]]</f>
        <v>20306</v>
      </c>
      <c r="U494" t="s">
        <v>1051</v>
      </c>
      <c r="V494" t="str">
        <f>INDEX([1]!Table1[tenantname],MATCH(invoices[[#This Row],[allotment_id]],[1]!Table1[TenantAllotmentID],0))</f>
        <v>Sairam CT (B13-A1)</v>
      </c>
      <c r="W494" t="s">
        <v>14329</v>
      </c>
      <c r="X494" t="s">
        <v>14330</v>
      </c>
      <c r="Y494" s="4">
        <v>46023</v>
      </c>
      <c r="Z494" t="s">
        <v>15807</v>
      </c>
      <c r="AA494">
        <v>19500</v>
      </c>
      <c r="AB494">
        <v>0</v>
      </c>
      <c r="AC494">
        <v>0</v>
      </c>
      <c r="AD494" s="7">
        <f>invoices[[#This Row],[Rent]]+invoices[[#This Row],[Services]]+invoices[[#This Row],[GST]]</f>
        <v>19500</v>
      </c>
      <c r="AE494" s="7">
        <f>invoices[[#This Row],[Total]]-invoices[[#This Row],[rent_amount]]</f>
        <v>0</v>
      </c>
      <c r="AF494">
        <v>5632</v>
      </c>
      <c r="AG494">
        <v>806</v>
      </c>
      <c r="AH494">
        <f>invoices[[#This Row],[EB Amount]]-invoices[[#This Row],[electricity_amount]]</f>
        <v>0</v>
      </c>
    </row>
    <row r="495" spans="1:34">
      <c r="A495" t="s">
        <v>12830</v>
      </c>
      <c r="B495" t="s">
        <v>22</v>
      </c>
      <c r="C495" t="s">
        <v>591</v>
      </c>
      <c r="D495" t="s">
        <v>24</v>
      </c>
      <c r="E495" t="s">
        <v>592</v>
      </c>
      <c r="F495" t="s">
        <v>593</v>
      </c>
      <c r="G495" t="s">
        <v>12831</v>
      </c>
      <c r="H495" s="1">
        <f>DATE(YEAR(invoices[[#This Row],[due_date]]),MONTH(invoices[[#This Row],[due_date]]),1)</f>
        <v>46023</v>
      </c>
      <c r="I495" s="1">
        <v>46029</v>
      </c>
      <c r="J495">
        <v>7016</v>
      </c>
      <c r="K495">
        <v>1020</v>
      </c>
      <c r="L495">
        <v>2250</v>
      </c>
      <c r="M495">
        <f>invoices[[#This Row],[rent_amount]]+invoices[[#This Row],[electricity_amount]]+invoices[[#This Row],[other_charges]]</f>
        <v>10286</v>
      </c>
      <c r="N495" t="s">
        <v>28</v>
      </c>
      <c r="O495" t="s">
        <v>729</v>
      </c>
      <c r="P495">
        <v>0</v>
      </c>
      <c r="Q495" t="b">
        <v>0</v>
      </c>
      <c r="R495" t="s">
        <v>76</v>
      </c>
      <c r="S495">
        <v>0</v>
      </c>
      <c r="T495">
        <f>invoices[[#This Row],[total_amount]]</f>
        <v>10286</v>
      </c>
      <c r="U495" t="s">
        <v>595</v>
      </c>
      <c r="V495" t="str">
        <f>INDEX([1]!Table1[tenantname],MATCH(invoices[[#This Row],[allotment_id]],[1]!Table1[TenantAllotmentID],0))</f>
        <v>Vishal Kumar (A44-C2)</v>
      </c>
      <c r="W495" t="s">
        <v>14163</v>
      </c>
      <c r="X495" t="s">
        <v>14164</v>
      </c>
      <c r="Y495" s="4">
        <v>46023</v>
      </c>
      <c r="Z495" t="s">
        <v>15807</v>
      </c>
      <c r="AA495">
        <v>7016</v>
      </c>
      <c r="AB495">
        <v>0</v>
      </c>
      <c r="AC495">
        <v>0</v>
      </c>
      <c r="AD495" s="7">
        <f>invoices[[#This Row],[Rent]]+invoices[[#This Row],[Services]]+invoices[[#This Row],[GST]]</f>
        <v>7016</v>
      </c>
      <c r="AE495" s="7">
        <f>invoices[[#This Row],[Total]]-invoices[[#This Row],[rent_amount]]</f>
        <v>0</v>
      </c>
      <c r="AF495">
        <v>5759</v>
      </c>
      <c r="AG495">
        <v>1020</v>
      </c>
      <c r="AH495">
        <f>invoices[[#This Row],[EB Amount]]-invoices[[#This Row],[electricity_amount]]</f>
        <v>0</v>
      </c>
    </row>
    <row r="496" spans="1:34">
      <c r="A496" t="s">
        <v>12937</v>
      </c>
      <c r="B496" t="s">
        <v>22</v>
      </c>
      <c r="C496" t="s">
        <v>1674</v>
      </c>
      <c r="D496" t="s">
        <v>24</v>
      </c>
      <c r="E496" t="s">
        <v>329</v>
      </c>
      <c r="F496" t="s">
        <v>1352</v>
      </c>
      <c r="G496" t="s">
        <v>12938</v>
      </c>
      <c r="H496" s="1">
        <f>DATE(YEAR(invoices[[#This Row],[due_date]]),MONTH(invoices[[#This Row],[due_date]]),1)</f>
        <v>46023</v>
      </c>
      <c r="I496" s="1">
        <v>46029</v>
      </c>
      <c r="J496">
        <v>15500</v>
      </c>
      <c r="K496">
        <v>961</v>
      </c>
      <c r="L496">
        <v>0</v>
      </c>
      <c r="M496">
        <f>invoices[[#This Row],[rent_amount]]+invoices[[#This Row],[electricity_amount]]+invoices[[#This Row],[other_charges]]</f>
        <v>16461</v>
      </c>
      <c r="N496" t="s">
        <v>28</v>
      </c>
      <c r="O496" t="s">
        <v>75</v>
      </c>
      <c r="P496">
        <v>0</v>
      </c>
      <c r="Q496" t="b">
        <v>0</v>
      </c>
      <c r="R496" t="s">
        <v>76</v>
      </c>
      <c r="S496">
        <v>0</v>
      </c>
      <c r="T496">
        <f>invoices[[#This Row],[total_amount]]</f>
        <v>16461</v>
      </c>
      <c r="U496" t="s">
        <v>1677</v>
      </c>
      <c r="V496" t="str">
        <f>INDEX([1]!Table1[tenantname],MATCH(invoices[[#This Row],[allotment_id]],[1]!Table1[TenantAllotmentID],0))</f>
        <v>Oviya S (C43-B1)</v>
      </c>
      <c r="W496" t="s">
        <v>14557</v>
      </c>
      <c r="X496" t="s">
        <v>14557</v>
      </c>
      <c r="Y496" s="4">
        <v>46023</v>
      </c>
      <c r="Z496" t="s">
        <v>15807</v>
      </c>
      <c r="AA496">
        <v>15500</v>
      </c>
      <c r="AB496">
        <v>0</v>
      </c>
      <c r="AC496">
        <v>0</v>
      </c>
      <c r="AD496" s="7">
        <f>invoices[[#This Row],[Rent]]+invoices[[#This Row],[Services]]+invoices[[#This Row],[GST]]</f>
        <v>15500</v>
      </c>
      <c r="AE496" s="7">
        <f>invoices[[#This Row],[Total]]-invoices[[#This Row],[rent_amount]]</f>
        <v>0</v>
      </c>
      <c r="AF496">
        <v>5815</v>
      </c>
      <c r="AG496">
        <v>961</v>
      </c>
      <c r="AH496">
        <f>invoices[[#This Row],[EB Amount]]-invoices[[#This Row],[electricity_amount]]</f>
        <v>0</v>
      </c>
    </row>
    <row r="497" spans="1:34">
      <c r="A497" t="s">
        <v>12947</v>
      </c>
      <c r="B497" t="s">
        <v>22</v>
      </c>
      <c r="C497" t="s">
        <v>398</v>
      </c>
      <c r="D497" t="s">
        <v>24</v>
      </c>
      <c r="E497" t="s">
        <v>399</v>
      </c>
      <c r="F497" t="s">
        <v>2247</v>
      </c>
      <c r="G497" t="s">
        <v>12948</v>
      </c>
      <c r="H497" s="1">
        <f>DATE(YEAR(invoices[[#This Row],[due_date]]),MONTH(invoices[[#This Row],[due_date]]),1)</f>
        <v>46023</v>
      </c>
      <c r="I497" s="1">
        <v>46029</v>
      </c>
      <c r="J497">
        <v>14500</v>
      </c>
      <c r="K497">
        <v>744</v>
      </c>
      <c r="L497">
        <v>0</v>
      </c>
      <c r="M497">
        <f>invoices[[#This Row],[rent_amount]]+invoices[[#This Row],[electricity_amount]]+invoices[[#This Row],[other_charges]]</f>
        <v>15244</v>
      </c>
      <c r="N497" t="s">
        <v>28</v>
      </c>
      <c r="O497" t="s">
        <v>75</v>
      </c>
      <c r="P497">
        <v>0</v>
      </c>
      <c r="Q497" t="b">
        <v>0</v>
      </c>
      <c r="R497" t="s">
        <v>76</v>
      </c>
      <c r="S497">
        <v>0</v>
      </c>
      <c r="T497">
        <f>invoices[[#This Row],[total_amount]]</f>
        <v>15244</v>
      </c>
      <c r="U497" t="s">
        <v>3621</v>
      </c>
      <c r="V497" t="str">
        <f>INDEX([1]!Table1[tenantname],MATCH(invoices[[#This Row],[allotment_id]],[1]!Table1[TenantAllotmentID],0))</f>
        <v>Sheethala  (B22-C1)</v>
      </c>
      <c r="W497" t="s">
        <v>14096</v>
      </c>
      <c r="X497" t="s">
        <v>15092</v>
      </c>
      <c r="Y497" s="4">
        <v>46023</v>
      </c>
      <c r="Z497" t="s">
        <v>15807</v>
      </c>
      <c r="AA497">
        <v>14500</v>
      </c>
      <c r="AB497">
        <v>0</v>
      </c>
      <c r="AC497">
        <v>0</v>
      </c>
      <c r="AD497" s="7">
        <f>invoices[[#This Row],[Rent]]+invoices[[#This Row],[Services]]+invoices[[#This Row],[GST]]</f>
        <v>14500</v>
      </c>
      <c r="AE497" s="7">
        <f>invoices[[#This Row],[Total]]-invoices[[#This Row],[rent_amount]]</f>
        <v>0</v>
      </c>
      <c r="AF497">
        <v>5823</v>
      </c>
      <c r="AG497">
        <v>744</v>
      </c>
      <c r="AH497">
        <f>invoices[[#This Row],[EB Amount]]-invoices[[#This Row],[electricity_amount]]</f>
        <v>0</v>
      </c>
    </row>
    <row r="498" spans="1:34">
      <c r="A498" t="s">
        <v>13119</v>
      </c>
      <c r="B498" t="s">
        <v>22</v>
      </c>
      <c r="C498" t="s">
        <v>9561</v>
      </c>
      <c r="D498" t="s">
        <v>24</v>
      </c>
      <c r="E498" t="s">
        <v>268</v>
      </c>
      <c r="F498" t="s">
        <v>359</v>
      </c>
      <c r="G498" t="s">
        <v>13120</v>
      </c>
      <c r="H498" s="1">
        <f>DATE(YEAR(invoices[[#This Row],[due_date]]),MONTH(invoices[[#This Row],[due_date]]),1)</f>
        <v>46023</v>
      </c>
      <c r="I498" s="1">
        <v>46029</v>
      </c>
      <c r="J498">
        <v>14806</v>
      </c>
      <c r="K498">
        <v>0</v>
      </c>
      <c r="L498">
        <v>0</v>
      </c>
      <c r="M498">
        <f>invoices[[#This Row],[rent_amount]]+invoices[[#This Row],[electricity_amount]]+invoices[[#This Row],[other_charges]]</f>
        <v>14806</v>
      </c>
      <c r="N498" t="s">
        <v>28</v>
      </c>
      <c r="O498" t="s">
        <v>834</v>
      </c>
      <c r="P498">
        <v>0</v>
      </c>
      <c r="Q498" t="b">
        <v>0</v>
      </c>
      <c r="R498" t="s">
        <v>76</v>
      </c>
      <c r="S498">
        <v>0</v>
      </c>
      <c r="T498">
        <f>invoices[[#This Row],[total_amount]]</f>
        <v>14806</v>
      </c>
      <c r="U498" t="s">
        <v>9563</v>
      </c>
      <c r="V498" t="str">
        <f>INDEX([1]!Table1[tenantname],MATCH(invoices[[#This Row],[allotment_id]],[1]!Table1[TenantAllotmentID],0))</f>
        <v>Anup Easo Varghese (C21-D1)</v>
      </c>
      <c r="W498" t="s">
        <v>15665</v>
      </c>
      <c r="X498" t="s">
        <v>15666</v>
      </c>
      <c r="Y498" s="4">
        <v>46023</v>
      </c>
      <c r="Z498" t="s">
        <v>15807</v>
      </c>
      <c r="AA498">
        <v>14806</v>
      </c>
      <c r="AB498">
        <v>0</v>
      </c>
      <c r="AC498">
        <v>0</v>
      </c>
      <c r="AD498" s="7">
        <f>invoices[[#This Row],[Rent]]+invoices[[#This Row],[Services]]+invoices[[#This Row],[GST]]</f>
        <v>14806</v>
      </c>
      <c r="AE498" s="7">
        <f>invoices[[#This Row],[Total]]-invoices[[#This Row],[rent_amount]]</f>
        <v>0</v>
      </c>
      <c r="AF498">
        <v>5919</v>
      </c>
      <c r="AG498">
        <v>0</v>
      </c>
      <c r="AH498">
        <f>invoices[[#This Row],[EB Amount]]-invoices[[#This Row],[electricity_amount]]</f>
        <v>0</v>
      </c>
    </row>
    <row r="499" spans="1:34">
      <c r="A499" t="s">
        <v>13133</v>
      </c>
      <c r="B499" t="s">
        <v>22</v>
      </c>
      <c r="C499" t="s">
        <v>6609</v>
      </c>
      <c r="D499" t="s">
        <v>24</v>
      </c>
      <c r="E499" t="s">
        <v>349</v>
      </c>
      <c r="F499" t="s">
        <v>1626</v>
      </c>
      <c r="G499" t="s">
        <v>13134</v>
      </c>
      <c r="H499" s="1">
        <f>DATE(YEAR(invoices[[#This Row],[due_date]]),MONTH(invoices[[#This Row],[due_date]]),1)</f>
        <v>46023</v>
      </c>
      <c r="I499" s="1">
        <v>46029</v>
      </c>
      <c r="J499">
        <v>15500</v>
      </c>
      <c r="K499">
        <v>1054</v>
      </c>
      <c r="L499">
        <v>0</v>
      </c>
      <c r="M499">
        <f>invoices[[#This Row],[rent_amount]]+invoices[[#This Row],[electricity_amount]]+invoices[[#This Row],[other_charges]]</f>
        <v>16554</v>
      </c>
      <c r="N499" t="s">
        <v>28</v>
      </c>
      <c r="O499" t="s">
        <v>729</v>
      </c>
      <c r="P499">
        <v>0</v>
      </c>
      <c r="Q499" t="b">
        <v>0</v>
      </c>
      <c r="R499" t="s">
        <v>76</v>
      </c>
      <c r="S499">
        <v>0</v>
      </c>
      <c r="T499">
        <f>invoices[[#This Row],[total_amount]]</f>
        <v>16554</v>
      </c>
      <c r="U499" t="s">
        <v>6611</v>
      </c>
      <c r="V499" t="str">
        <f>INDEX([1]!Table1[tenantname],MATCH(invoices[[#This Row],[allotment_id]],[1]!Table1[TenantAllotmentID],0))</f>
        <v>Savio Sajan moloparambil (B11-B2)</v>
      </c>
      <c r="W499" t="s">
        <v>15492</v>
      </c>
      <c r="X499" t="s">
        <v>15493</v>
      </c>
      <c r="Y499" s="4">
        <v>46023</v>
      </c>
      <c r="Z499" t="s">
        <v>15807</v>
      </c>
      <c r="AA499">
        <v>15500</v>
      </c>
      <c r="AB499">
        <v>0</v>
      </c>
      <c r="AC499">
        <v>0</v>
      </c>
      <c r="AD499" s="7">
        <f>invoices[[#This Row],[Rent]]+invoices[[#This Row],[Services]]+invoices[[#This Row],[GST]]</f>
        <v>15500</v>
      </c>
      <c r="AE499" s="7">
        <f>invoices[[#This Row],[Total]]-invoices[[#This Row],[rent_amount]]</f>
        <v>0</v>
      </c>
      <c r="AF499">
        <v>5927</v>
      </c>
      <c r="AG499">
        <v>1054</v>
      </c>
      <c r="AH499">
        <f>invoices[[#This Row],[EB Amount]]-invoices[[#This Row],[electricity_amount]]</f>
        <v>0</v>
      </c>
    </row>
    <row r="500" spans="1:34">
      <c r="A500" t="s">
        <v>13208</v>
      </c>
      <c r="B500" t="s">
        <v>22</v>
      </c>
      <c r="C500" t="s">
        <v>1039</v>
      </c>
      <c r="D500" t="s">
        <v>24</v>
      </c>
      <c r="E500" t="s">
        <v>167</v>
      </c>
      <c r="F500" t="s">
        <v>495</v>
      </c>
      <c r="G500" t="s">
        <v>13209</v>
      </c>
      <c r="H500" s="1">
        <f>DATE(YEAR(invoices[[#This Row],[due_date]]),MONTH(invoices[[#This Row],[due_date]]),1)</f>
        <v>46023</v>
      </c>
      <c r="I500" s="1">
        <v>46029</v>
      </c>
      <c r="J500">
        <v>14500</v>
      </c>
      <c r="K500">
        <v>880</v>
      </c>
      <c r="L500">
        <v>0</v>
      </c>
      <c r="M500">
        <f>invoices[[#This Row],[rent_amount]]+invoices[[#This Row],[electricity_amount]]+invoices[[#This Row],[other_charges]]</f>
        <v>15380</v>
      </c>
      <c r="N500" t="s">
        <v>28</v>
      </c>
      <c r="O500" t="s">
        <v>834</v>
      </c>
      <c r="P500">
        <v>0</v>
      </c>
      <c r="Q500" t="b">
        <v>0</v>
      </c>
      <c r="R500" t="s">
        <v>76</v>
      </c>
      <c r="S500">
        <v>0</v>
      </c>
      <c r="T500">
        <f>invoices[[#This Row],[total_amount]]</f>
        <v>15380</v>
      </c>
      <c r="U500" t="s">
        <v>3154</v>
      </c>
      <c r="V500" t="str">
        <f>INDEX([1]!Table1[tenantname],MATCH(invoices[[#This Row],[allotment_id]],[1]!Table1[TenantAllotmentID],0))</f>
        <v>Arindraja Kundu (B42-C1)</v>
      </c>
      <c r="W500" t="s">
        <v>14325</v>
      </c>
      <c r="X500" t="s">
        <v>14986</v>
      </c>
      <c r="Y500" s="4">
        <v>46023</v>
      </c>
      <c r="Z500" t="s">
        <v>15807</v>
      </c>
      <c r="AA500">
        <v>14500</v>
      </c>
      <c r="AB500">
        <v>0</v>
      </c>
      <c r="AC500">
        <v>0</v>
      </c>
      <c r="AD500" s="7">
        <f>invoices[[#This Row],[Rent]]+invoices[[#This Row],[Services]]+invoices[[#This Row],[GST]]</f>
        <v>14500</v>
      </c>
      <c r="AE500" s="7">
        <f>invoices[[#This Row],[Total]]-invoices[[#This Row],[rent_amount]]</f>
        <v>0</v>
      </c>
      <c r="AF500">
        <v>5965</v>
      </c>
      <c r="AG500">
        <v>880</v>
      </c>
      <c r="AH500">
        <f>invoices[[#This Row],[EB Amount]]-invoices[[#This Row],[electricity_amount]]</f>
        <v>0</v>
      </c>
    </row>
    <row r="501" spans="1:34">
      <c r="A501" t="s">
        <v>13240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13241</v>
      </c>
      <c r="H501" s="1">
        <f>DATE(YEAR(invoices[[#This Row],[due_date]]),MONTH(invoices[[#This Row],[due_date]]),1)</f>
        <v>46023</v>
      </c>
      <c r="I501" s="1">
        <v>46029</v>
      </c>
      <c r="J501">
        <v>7016</v>
      </c>
      <c r="K501">
        <v>0</v>
      </c>
      <c r="L501">
        <v>0</v>
      </c>
      <c r="M501">
        <f>invoices[[#This Row],[rent_amount]]+invoices[[#This Row],[electricity_amount]]+invoices[[#This Row],[other_charges]]</f>
        <v>7016</v>
      </c>
      <c r="N501" t="s">
        <v>28</v>
      </c>
      <c r="O501" t="s">
        <v>338</v>
      </c>
      <c r="P501">
        <v>0</v>
      </c>
      <c r="Q501" t="b">
        <v>0</v>
      </c>
      <c r="R501" t="s">
        <v>76</v>
      </c>
      <c r="S501">
        <v>0</v>
      </c>
      <c r="T501">
        <f>invoices[[#This Row],[total_amount]]</f>
        <v>7016</v>
      </c>
      <c r="U501" t="s">
        <v>31</v>
      </c>
      <c r="V501" t="str">
        <f>INDEX([1]!Table1[tenantname],MATCH(invoices[[#This Row],[allotment_id]],[1]!Table1[TenantAllotmentID],0))</f>
        <v>Harsh Ashish (A24-C1)</v>
      </c>
      <c r="W501" t="s">
        <v>15395</v>
      </c>
      <c r="X501" t="s">
        <v>15607</v>
      </c>
      <c r="Y501" s="4">
        <v>46023</v>
      </c>
      <c r="Z501" t="s">
        <v>15807</v>
      </c>
      <c r="AA501">
        <v>7016</v>
      </c>
      <c r="AB501">
        <v>0</v>
      </c>
      <c r="AC501">
        <v>0</v>
      </c>
      <c r="AD501" s="7">
        <f>invoices[[#This Row],[Rent]]+invoices[[#This Row],[Services]]+invoices[[#This Row],[GST]]</f>
        <v>7016</v>
      </c>
      <c r="AE501" s="7">
        <f>invoices[[#This Row],[Total]]-invoices[[#This Row],[rent_amount]]</f>
        <v>0</v>
      </c>
      <c r="AF501">
        <v>5985</v>
      </c>
      <c r="AG501">
        <v>0</v>
      </c>
      <c r="AH501">
        <f>invoices[[#This Row],[EB Amount]]-invoices[[#This Row],[electricity_amount]]</f>
        <v>0</v>
      </c>
    </row>
    <row r="502" spans="1:34">
      <c r="A502" t="s">
        <v>13299</v>
      </c>
      <c r="B502" t="s">
        <v>22</v>
      </c>
      <c r="C502" t="s">
        <v>260</v>
      </c>
      <c r="D502" t="s">
        <v>24</v>
      </c>
      <c r="E502" t="s">
        <v>226</v>
      </c>
      <c r="F502" t="s">
        <v>261</v>
      </c>
      <c r="G502" t="s">
        <v>13300</v>
      </c>
      <c r="H502" s="1">
        <f>DATE(YEAR(invoices[[#This Row],[due_date]]),MONTH(invoices[[#This Row],[due_date]]),1)</f>
        <v>46023</v>
      </c>
      <c r="I502" s="1">
        <v>46029</v>
      </c>
      <c r="J502">
        <v>14500</v>
      </c>
      <c r="K502">
        <v>1271</v>
      </c>
      <c r="L502">
        <v>0</v>
      </c>
      <c r="M502">
        <f>invoices[[#This Row],[rent_amount]]+invoices[[#This Row],[electricity_amount]]+invoices[[#This Row],[other_charges]]</f>
        <v>15771</v>
      </c>
      <c r="N502" t="s">
        <v>28</v>
      </c>
      <c r="O502" t="s">
        <v>338</v>
      </c>
      <c r="P502">
        <v>0</v>
      </c>
      <c r="Q502" t="b">
        <v>0</v>
      </c>
      <c r="R502" t="s">
        <v>76</v>
      </c>
      <c r="S502">
        <v>0</v>
      </c>
      <c r="T502">
        <f>invoices[[#This Row],[total_amount]]</f>
        <v>15771</v>
      </c>
      <c r="U502" t="s">
        <v>265</v>
      </c>
      <c r="V502" t="str">
        <f>INDEX([1]!Table1[tenantname],MATCH(invoices[[#This Row],[allotment_id]],[1]!Table1[TenantAllotmentID],0))</f>
        <v>Indira Ch (B12-C1)</v>
      </c>
      <c r="W502" t="s">
        <v>14048</v>
      </c>
      <c r="X502" t="s">
        <v>14049</v>
      </c>
      <c r="Y502" s="4">
        <v>46023</v>
      </c>
      <c r="Z502" t="s">
        <v>15807</v>
      </c>
      <c r="AA502">
        <v>14500</v>
      </c>
      <c r="AB502">
        <v>0</v>
      </c>
      <c r="AC502">
        <v>0</v>
      </c>
      <c r="AD502" s="7">
        <f>invoices[[#This Row],[Rent]]+invoices[[#This Row],[Services]]+invoices[[#This Row],[GST]]</f>
        <v>14500</v>
      </c>
      <c r="AE502" s="7">
        <f>invoices[[#This Row],[Total]]-invoices[[#This Row],[rent_amount]]</f>
        <v>0</v>
      </c>
      <c r="AF502">
        <v>6016</v>
      </c>
      <c r="AG502">
        <v>1271</v>
      </c>
      <c r="AH502">
        <f>invoices[[#This Row],[EB Amount]]-invoices[[#This Row],[electricity_amount]]</f>
        <v>0</v>
      </c>
    </row>
    <row r="503" spans="1:34">
      <c r="A503" t="s">
        <v>13311</v>
      </c>
      <c r="B503" t="s">
        <v>22</v>
      </c>
      <c r="C503" t="s">
        <v>2412</v>
      </c>
      <c r="D503" t="s">
        <v>24</v>
      </c>
      <c r="E503" t="s">
        <v>349</v>
      </c>
      <c r="F503" t="s">
        <v>716</v>
      </c>
      <c r="G503" t="s">
        <v>13312</v>
      </c>
      <c r="H503" s="1">
        <f>DATE(YEAR(invoices[[#This Row],[due_date]]),MONTH(invoices[[#This Row],[due_date]]),1)</f>
        <v>46023</v>
      </c>
      <c r="I503" s="1">
        <v>46029</v>
      </c>
      <c r="J503">
        <v>25500</v>
      </c>
      <c r="K503">
        <v>1054</v>
      </c>
      <c r="L503">
        <v>0</v>
      </c>
      <c r="M503">
        <f>invoices[[#This Row],[rent_amount]]+invoices[[#This Row],[electricity_amount]]+invoices[[#This Row],[other_charges]]</f>
        <v>26554</v>
      </c>
      <c r="N503" t="s">
        <v>28</v>
      </c>
      <c r="O503" t="s">
        <v>729</v>
      </c>
      <c r="P503">
        <v>0</v>
      </c>
      <c r="Q503" t="b">
        <v>0</v>
      </c>
      <c r="R503" t="s">
        <v>76</v>
      </c>
      <c r="S503">
        <v>0</v>
      </c>
      <c r="T503">
        <f>invoices[[#This Row],[total_amount]]</f>
        <v>26554</v>
      </c>
      <c r="U503" t="s">
        <v>2414</v>
      </c>
      <c r="V503" t="str">
        <f>INDEX([1]!Table1[tenantname],MATCH(invoices[[#This Row],[allotment_id]],[1]!Table1[TenantAllotmentID],0))</f>
        <v>Tushar  (B11-D1)</v>
      </c>
      <c r="W503" t="s">
        <v>14799</v>
      </c>
      <c r="X503" t="s">
        <v>14800</v>
      </c>
      <c r="Y503" s="4">
        <v>46023</v>
      </c>
      <c r="Z503" t="s">
        <v>15807</v>
      </c>
      <c r="AA503">
        <v>25500</v>
      </c>
      <c r="AB503">
        <v>0</v>
      </c>
      <c r="AC503">
        <v>0</v>
      </c>
      <c r="AD503" s="7">
        <f>invoices[[#This Row],[Rent]]+invoices[[#This Row],[Services]]+invoices[[#This Row],[GST]]</f>
        <v>25500</v>
      </c>
      <c r="AE503" s="7">
        <f>invoices[[#This Row],[Total]]-invoices[[#This Row],[rent_amount]]</f>
        <v>0</v>
      </c>
      <c r="AF503">
        <v>6024</v>
      </c>
      <c r="AG503">
        <v>1054</v>
      </c>
      <c r="AH503">
        <f>invoices[[#This Row],[EB Amount]]-invoices[[#This Row],[electricity_amount]]</f>
        <v>0</v>
      </c>
    </row>
    <row r="504" spans="1:34">
      <c r="A504" t="s">
        <v>13378</v>
      </c>
      <c r="B504" t="s">
        <v>22</v>
      </c>
      <c r="C504" t="s">
        <v>1719</v>
      </c>
      <c r="D504" t="s">
        <v>24</v>
      </c>
      <c r="E504" t="s">
        <v>112</v>
      </c>
      <c r="F504" t="s">
        <v>1343</v>
      </c>
      <c r="G504" t="s">
        <v>13379</v>
      </c>
      <c r="H504" s="1">
        <f>DATE(YEAR(invoices[[#This Row],[due_date]]),MONTH(invoices[[#This Row],[due_date]]),1)</f>
        <v>46023</v>
      </c>
      <c r="I504" s="1">
        <v>46029</v>
      </c>
      <c r="J504">
        <v>19500</v>
      </c>
      <c r="K504">
        <v>1798</v>
      </c>
      <c r="L504">
        <v>0</v>
      </c>
      <c r="M504">
        <f>invoices[[#This Row],[rent_amount]]+invoices[[#This Row],[electricity_amount]]+invoices[[#This Row],[other_charges]]</f>
        <v>21298</v>
      </c>
      <c r="N504" t="s">
        <v>28</v>
      </c>
      <c r="O504" t="s">
        <v>729</v>
      </c>
      <c r="P504">
        <v>0</v>
      </c>
      <c r="Q504" t="b">
        <v>0</v>
      </c>
      <c r="R504" t="s">
        <v>76</v>
      </c>
      <c r="S504">
        <v>0</v>
      </c>
      <c r="T504">
        <f>invoices[[#This Row],[total_amount]]</f>
        <v>21298</v>
      </c>
      <c r="U504" t="s">
        <v>1721</v>
      </c>
      <c r="V504" t="str">
        <f>INDEX([1]!Table1[tenantname],MATCH(invoices[[#This Row],[allotment_id]],[1]!Table1[TenantAllotmentID],0))</f>
        <v>N Srivatsava  (A23-A1)</v>
      </c>
      <c r="W504" t="s">
        <v>14574</v>
      </c>
      <c r="X504" t="s">
        <v>14575</v>
      </c>
      <c r="Y504" s="4">
        <v>46023</v>
      </c>
      <c r="Z504" t="s">
        <v>15807</v>
      </c>
      <c r="AA504">
        <v>19500</v>
      </c>
      <c r="AB504">
        <v>0</v>
      </c>
      <c r="AC504">
        <v>0</v>
      </c>
      <c r="AD504" s="7">
        <f>invoices[[#This Row],[Rent]]+invoices[[#This Row],[Services]]+invoices[[#This Row],[GST]]</f>
        <v>19500</v>
      </c>
      <c r="AE504" s="7">
        <f>invoices[[#This Row],[Total]]-invoices[[#This Row],[rent_amount]]</f>
        <v>0</v>
      </c>
      <c r="AF504">
        <v>6059</v>
      </c>
      <c r="AG504">
        <v>1798</v>
      </c>
      <c r="AH504">
        <f>invoices[[#This Row],[EB Amount]]-invoices[[#This Row],[electricity_amount]]</f>
        <v>0</v>
      </c>
    </row>
    <row r="505" spans="1:34">
      <c r="A505" t="s">
        <v>13382</v>
      </c>
      <c r="B505" t="s">
        <v>22</v>
      </c>
      <c r="C505" t="s">
        <v>6706</v>
      </c>
      <c r="D505" t="s">
        <v>24</v>
      </c>
      <c r="E505" t="s">
        <v>218</v>
      </c>
      <c r="F505" t="s">
        <v>2653</v>
      </c>
      <c r="G505" t="s">
        <v>13383</v>
      </c>
      <c r="H505" s="1">
        <f>DATE(YEAR(invoices[[#This Row],[due_date]]),MONTH(invoices[[#This Row],[due_date]]),1)</f>
        <v>46023</v>
      </c>
      <c r="I505" s="1">
        <v>46029</v>
      </c>
      <c r="J505">
        <v>14000</v>
      </c>
      <c r="K505">
        <v>0</v>
      </c>
      <c r="L505">
        <v>0</v>
      </c>
      <c r="M505">
        <f>invoices[[#This Row],[rent_amount]]+invoices[[#This Row],[electricity_amount]]+invoices[[#This Row],[other_charges]]</f>
        <v>14000</v>
      </c>
      <c r="N505" t="s">
        <v>28</v>
      </c>
      <c r="O505" t="s">
        <v>338</v>
      </c>
      <c r="P505">
        <v>0</v>
      </c>
      <c r="Q505" t="b">
        <v>0</v>
      </c>
      <c r="R505" t="s">
        <v>76</v>
      </c>
      <c r="S505">
        <v>0</v>
      </c>
      <c r="T505">
        <f>invoices[[#This Row],[total_amount]]</f>
        <v>14000</v>
      </c>
      <c r="U505" t="s">
        <v>6708</v>
      </c>
      <c r="V505" t="str">
        <f>INDEX([1]!Table1[tenantname],MATCH(invoices[[#This Row],[allotment_id]],[1]!Table1[TenantAllotmentID],0))</f>
        <v>Lovely John (A12-B2)</v>
      </c>
      <c r="W505" t="s">
        <v>15505</v>
      </c>
      <c r="X505" t="s">
        <v>15506</v>
      </c>
      <c r="Y505" s="4">
        <v>46023</v>
      </c>
      <c r="Z505" t="s">
        <v>15807</v>
      </c>
      <c r="AA505">
        <v>14000</v>
      </c>
      <c r="AB505">
        <v>0</v>
      </c>
      <c r="AC505">
        <v>0</v>
      </c>
      <c r="AD505" s="7">
        <f>invoices[[#This Row],[Rent]]+invoices[[#This Row],[Services]]+invoices[[#This Row],[GST]]</f>
        <v>14000</v>
      </c>
      <c r="AE505" s="7">
        <f>invoices[[#This Row],[Total]]-invoices[[#This Row],[rent_amount]]</f>
        <v>0</v>
      </c>
      <c r="AF505">
        <v>6061</v>
      </c>
      <c r="AG505">
        <v>0</v>
      </c>
      <c r="AH505">
        <f>invoices[[#This Row],[EB Amount]]-invoices[[#This Row],[electricity_amount]]</f>
        <v>0</v>
      </c>
    </row>
    <row r="506" spans="1:34">
      <c r="A506" t="s">
        <v>13458</v>
      </c>
      <c r="B506" t="s">
        <v>22</v>
      </c>
      <c r="C506" t="s">
        <v>1853</v>
      </c>
      <c r="D506" t="s">
        <v>24</v>
      </c>
      <c r="E506" t="s">
        <v>234</v>
      </c>
      <c r="F506" t="s">
        <v>1854</v>
      </c>
      <c r="G506" t="s">
        <v>13459</v>
      </c>
      <c r="H506" s="1">
        <f>DATE(YEAR(invoices[[#This Row],[due_date]]),MONTH(invoices[[#This Row],[due_date]]),1)</f>
        <v>46023</v>
      </c>
      <c r="I506" s="1">
        <v>46029</v>
      </c>
      <c r="J506">
        <v>14500</v>
      </c>
      <c r="K506">
        <v>620</v>
      </c>
      <c r="L506">
        <v>0</v>
      </c>
      <c r="M506">
        <f>invoices[[#This Row],[rent_amount]]+invoices[[#This Row],[electricity_amount]]+invoices[[#This Row],[other_charges]]</f>
        <v>15120</v>
      </c>
      <c r="N506" t="s">
        <v>28</v>
      </c>
      <c r="O506" t="s">
        <v>338</v>
      </c>
      <c r="P506">
        <v>0</v>
      </c>
      <c r="Q506" t="b">
        <v>0</v>
      </c>
      <c r="R506" t="s">
        <v>76</v>
      </c>
      <c r="S506">
        <v>0</v>
      </c>
      <c r="T506">
        <f>invoices[[#This Row],[total_amount]]</f>
        <v>15120</v>
      </c>
      <c r="U506" t="s">
        <v>1856</v>
      </c>
      <c r="V506" t="str">
        <f>INDEX([1]!Table1[tenantname],MATCH(invoices[[#This Row],[allotment_id]],[1]!Table1[TenantAllotmentID],0))</f>
        <v>Hema Varshini Gnanavel (D12-C1)</v>
      </c>
      <c r="W506" t="s">
        <v>14619</v>
      </c>
      <c r="X506" t="s">
        <v>14620</v>
      </c>
      <c r="Y506" s="4">
        <v>46023</v>
      </c>
      <c r="Z506" t="s">
        <v>15807</v>
      </c>
      <c r="AA506">
        <v>14500</v>
      </c>
      <c r="AB506">
        <v>0</v>
      </c>
      <c r="AC506">
        <v>0</v>
      </c>
      <c r="AD506" s="7">
        <f>invoices[[#This Row],[Rent]]+invoices[[#This Row],[Services]]+invoices[[#This Row],[GST]]</f>
        <v>14500</v>
      </c>
      <c r="AE506" s="7">
        <f>invoices[[#This Row],[Total]]-invoices[[#This Row],[rent_amount]]</f>
        <v>0</v>
      </c>
      <c r="AF506">
        <v>6104</v>
      </c>
      <c r="AG506">
        <v>620</v>
      </c>
      <c r="AH506">
        <f>invoices[[#This Row],[EB Amount]]-invoices[[#This Row],[electricity_amount]]</f>
        <v>0</v>
      </c>
    </row>
    <row r="507" spans="1:34">
      <c r="A507" t="s">
        <v>13508</v>
      </c>
      <c r="B507" t="s">
        <v>22</v>
      </c>
      <c r="C507" t="s">
        <v>1874</v>
      </c>
      <c r="D507" t="s">
        <v>24</v>
      </c>
      <c r="E507" t="s">
        <v>275</v>
      </c>
      <c r="F507" t="s">
        <v>1397</v>
      </c>
      <c r="G507" t="s">
        <v>13509</v>
      </c>
      <c r="H507" s="1">
        <f>DATE(YEAR(invoices[[#This Row],[due_date]]),MONTH(invoices[[#This Row],[due_date]]),1)</f>
        <v>46023</v>
      </c>
      <c r="I507" s="1">
        <v>46029</v>
      </c>
      <c r="J507">
        <v>15500</v>
      </c>
      <c r="K507">
        <v>1922</v>
      </c>
      <c r="L507">
        <v>0</v>
      </c>
      <c r="M507">
        <f>invoices[[#This Row],[rent_amount]]+invoices[[#This Row],[electricity_amount]]+invoices[[#This Row],[other_charges]]</f>
        <v>17422</v>
      </c>
      <c r="N507" t="s">
        <v>28</v>
      </c>
      <c r="O507" t="s">
        <v>75</v>
      </c>
      <c r="P507">
        <v>0</v>
      </c>
      <c r="Q507" t="b">
        <v>0</v>
      </c>
      <c r="R507" t="s">
        <v>76</v>
      </c>
      <c r="S507">
        <v>0</v>
      </c>
      <c r="T507">
        <f>invoices[[#This Row],[total_amount]]</f>
        <v>17422</v>
      </c>
      <c r="U507" t="s">
        <v>1876</v>
      </c>
      <c r="V507" t="str">
        <f>INDEX([1]!Table1[tenantname],MATCH(invoices[[#This Row],[allotment_id]],[1]!Table1[TenantAllotmentID],0))</f>
        <v>Pallavi Reddy Gaddam (B44-B1)</v>
      </c>
      <c r="W507" t="s">
        <v>14625</v>
      </c>
      <c r="X507" t="s">
        <v>14626</v>
      </c>
      <c r="Y507" s="4">
        <v>46023</v>
      </c>
      <c r="Z507" t="s">
        <v>15807</v>
      </c>
      <c r="AA507">
        <v>15500</v>
      </c>
      <c r="AB507">
        <v>0</v>
      </c>
      <c r="AC507">
        <v>0</v>
      </c>
      <c r="AD507" s="7">
        <f>invoices[[#This Row],[Rent]]+invoices[[#This Row],[Services]]+invoices[[#This Row],[GST]]</f>
        <v>15500</v>
      </c>
      <c r="AE507" s="7">
        <f>invoices[[#This Row],[Total]]-invoices[[#This Row],[rent_amount]]</f>
        <v>0</v>
      </c>
      <c r="AF507">
        <v>6132</v>
      </c>
      <c r="AG507">
        <v>1922</v>
      </c>
      <c r="AH507">
        <f>invoices[[#This Row],[EB Amount]]-invoices[[#This Row],[electricity_amount]]</f>
        <v>0</v>
      </c>
    </row>
    <row r="508" spans="1:34">
      <c r="A508" t="s">
        <v>13540</v>
      </c>
      <c r="B508" t="s">
        <v>22</v>
      </c>
      <c r="C508" t="s">
        <v>893</v>
      </c>
      <c r="D508" t="s">
        <v>24</v>
      </c>
      <c r="E508" t="s">
        <v>104</v>
      </c>
      <c r="F508" t="s">
        <v>894</v>
      </c>
      <c r="G508" t="s">
        <v>13541</v>
      </c>
      <c r="H508" s="1">
        <f>DATE(YEAR(invoices[[#This Row],[due_date]]),MONTH(invoices[[#This Row],[due_date]]),1)</f>
        <v>46023</v>
      </c>
      <c r="I508" s="1">
        <v>46029</v>
      </c>
      <c r="J508">
        <v>15500</v>
      </c>
      <c r="K508">
        <v>0</v>
      </c>
      <c r="L508">
        <v>0</v>
      </c>
      <c r="M508">
        <f>invoices[[#This Row],[rent_amount]]+invoices[[#This Row],[electricity_amount]]+invoices[[#This Row],[other_charges]]</f>
        <v>15500</v>
      </c>
      <c r="N508" t="s">
        <v>28</v>
      </c>
      <c r="O508" t="s">
        <v>338</v>
      </c>
      <c r="P508">
        <v>0</v>
      </c>
      <c r="Q508" t="b">
        <v>0</v>
      </c>
      <c r="R508" t="s">
        <v>76</v>
      </c>
      <c r="S508">
        <v>0</v>
      </c>
      <c r="T508">
        <f>invoices[[#This Row],[total_amount]]</f>
        <v>15500</v>
      </c>
      <c r="U508" t="s">
        <v>895</v>
      </c>
      <c r="V508" t="str">
        <f>INDEX([1]!Table1[tenantname],MATCH(invoices[[#This Row],[allotment_id]],[1]!Table1[TenantAllotmentID],0))</f>
        <v>Kumaraswamy K (B14-B1)</v>
      </c>
      <c r="W508" t="s">
        <v>14271</v>
      </c>
      <c r="X508" t="s">
        <v>14272</v>
      </c>
      <c r="Y508" s="4">
        <v>46023</v>
      </c>
      <c r="Z508" t="s">
        <v>15807</v>
      </c>
      <c r="AA508">
        <v>15500</v>
      </c>
      <c r="AB508">
        <v>0</v>
      </c>
      <c r="AC508">
        <v>0</v>
      </c>
      <c r="AD508" s="7">
        <f>invoices[[#This Row],[Rent]]+invoices[[#This Row],[Services]]+invoices[[#This Row],[GST]]</f>
        <v>15500</v>
      </c>
      <c r="AE508" s="7">
        <f>invoices[[#This Row],[Total]]-invoices[[#This Row],[rent_amount]]</f>
        <v>0</v>
      </c>
      <c r="AF508">
        <v>6150</v>
      </c>
      <c r="AG508">
        <v>0</v>
      </c>
      <c r="AH508">
        <f>invoices[[#This Row],[EB Amount]]-invoices[[#This Row],[electricity_amount]]</f>
        <v>0</v>
      </c>
    </row>
    <row r="509" spans="1:34">
      <c r="A509" t="s">
        <v>13582</v>
      </c>
      <c r="B509" t="s">
        <v>22</v>
      </c>
      <c r="C509" t="s">
        <v>1245</v>
      </c>
      <c r="D509" t="s">
        <v>24</v>
      </c>
      <c r="E509" t="s">
        <v>592</v>
      </c>
      <c r="F509" t="s">
        <v>883</v>
      </c>
      <c r="G509" t="s">
        <v>13583</v>
      </c>
      <c r="H509" s="1">
        <f>DATE(YEAR(invoices[[#This Row],[due_date]]),MONTH(invoices[[#This Row],[due_date]]),1)</f>
        <v>46023</v>
      </c>
      <c r="I509" s="1">
        <v>46029</v>
      </c>
      <c r="J509">
        <v>15500</v>
      </c>
      <c r="K509">
        <v>1426</v>
      </c>
      <c r="L509">
        <v>0</v>
      </c>
      <c r="M509">
        <f>invoices[[#This Row],[rent_amount]]+invoices[[#This Row],[electricity_amount]]+invoices[[#This Row],[other_charges]]</f>
        <v>16926</v>
      </c>
      <c r="N509" t="s">
        <v>28</v>
      </c>
      <c r="O509" t="s">
        <v>834</v>
      </c>
      <c r="P509">
        <v>0</v>
      </c>
      <c r="Q509" t="b">
        <v>0</v>
      </c>
      <c r="R509" t="s">
        <v>76</v>
      </c>
      <c r="S509">
        <v>0</v>
      </c>
      <c r="T509">
        <f>invoices[[#This Row],[total_amount]]</f>
        <v>16926</v>
      </c>
      <c r="U509" t="s">
        <v>1248</v>
      </c>
      <c r="V509" t="str">
        <f>INDEX([1]!Table1[tenantname],MATCH(invoices[[#This Row],[allotment_id]],[1]!Table1[TenantAllotmentID],0))</f>
        <v>Abhilash V  (A44-B1)</v>
      </c>
      <c r="W509" t="s">
        <v>14396</v>
      </c>
      <c r="X509" t="s">
        <v>14397</v>
      </c>
      <c r="Y509" s="4">
        <v>46023</v>
      </c>
      <c r="Z509" t="s">
        <v>15807</v>
      </c>
      <c r="AA509">
        <v>15500</v>
      </c>
      <c r="AB509">
        <v>0</v>
      </c>
      <c r="AC509">
        <v>0</v>
      </c>
      <c r="AD509" s="7">
        <f>invoices[[#This Row],[Rent]]+invoices[[#This Row],[Services]]+invoices[[#This Row],[GST]]</f>
        <v>15500</v>
      </c>
      <c r="AE509" s="7">
        <f>invoices[[#This Row],[Total]]-invoices[[#This Row],[rent_amount]]</f>
        <v>0</v>
      </c>
      <c r="AF509">
        <v>6172</v>
      </c>
      <c r="AG509">
        <v>1426</v>
      </c>
      <c r="AH509">
        <f>invoices[[#This Row],[EB Amount]]-invoices[[#This Row],[electricity_amount]]</f>
        <v>0</v>
      </c>
    </row>
    <row r="510" spans="1:34">
      <c r="A510" t="s">
        <v>13592</v>
      </c>
      <c r="B510" t="s">
        <v>22</v>
      </c>
      <c r="C510" t="s">
        <v>2309</v>
      </c>
      <c r="D510" t="s">
        <v>24</v>
      </c>
      <c r="E510" t="s">
        <v>155</v>
      </c>
      <c r="F510" t="s">
        <v>742</v>
      </c>
      <c r="G510" t="s">
        <v>13593</v>
      </c>
      <c r="H510" s="1">
        <f>DATE(YEAR(invoices[[#This Row],[due_date]]),MONTH(invoices[[#This Row],[due_date]]),1)</f>
        <v>46023</v>
      </c>
      <c r="I510" s="1">
        <v>46029</v>
      </c>
      <c r="J510">
        <v>14500</v>
      </c>
      <c r="K510">
        <v>1581</v>
      </c>
      <c r="L510">
        <v>0</v>
      </c>
      <c r="M510">
        <f>invoices[[#This Row],[rent_amount]]+invoices[[#This Row],[electricity_amount]]+invoices[[#This Row],[other_charges]]</f>
        <v>16081</v>
      </c>
      <c r="N510" t="s">
        <v>28</v>
      </c>
      <c r="O510" t="s">
        <v>338</v>
      </c>
      <c r="P510">
        <v>0</v>
      </c>
      <c r="Q510" t="b">
        <v>0</v>
      </c>
      <c r="R510" t="s">
        <v>76</v>
      </c>
      <c r="S510">
        <v>0</v>
      </c>
      <c r="T510">
        <f>invoices[[#This Row],[total_amount]]</f>
        <v>16081</v>
      </c>
      <c r="U510" t="s">
        <v>2311</v>
      </c>
      <c r="V510" t="str">
        <f>INDEX([1]!Table1[tenantname],MATCH(invoices[[#This Row],[allotment_id]],[1]!Table1[TenantAllotmentID],0))</f>
        <v>Ganesh Selvam (C44-C1)</v>
      </c>
      <c r="W510" t="s">
        <v>14768</v>
      </c>
      <c r="X510" t="s">
        <v>14769</v>
      </c>
      <c r="Y510" s="4">
        <v>46023</v>
      </c>
      <c r="Z510" t="s">
        <v>15807</v>
      </c>
      <c r="AA510">
        <v>14500</v>
      </c>
      <c r="AB510">
        <v>0</v>
      </c>
      <c r="AC510">
        <v>0</v>
      </c>
      <c r="AD510" s="7">
        <f>invoices[[#This Row],[Rent]]+invoices[[#This Row],[Services]]+invoices[[#This Row],[GST]]</f>
        <v>14500</v>
      </c>
      <c r="AE510" s="7">
        <f>invoices[[#This Row],[Total]]-invoices[[#This Row],[rent_amount]]</f>
        <v>0</v>
      </c>
      <c r="AF510">
        <v>6179</v>
      </c>
      <c r="AG510">
        <v>1581</v>
      </c>
      <c r="AH510">
        <f>invoices[[#This Row],[EB Amount]]-invoices[[#This Row],[electricity_amount]]</f>
        <v>0</v>
      </c>
    </row>
    <row r="511" spans="1:34">
      <c r="A511" t="s">
        <v>13694</v>
      </c>
      <c r="B511" t="s">
        <v>22</v>
      </c>
      <c r="C511" t="s">
        <v>1963</v>
      </c>
      <c r="D511" t="s">
        <v>24</v>
      </c>
      <c r="E511" t="s">
        <v>25</v>
      </c>
      <c r="F511" t="s">
        <v>65</v>
      </c>
      <c r="G511" t="s">
        <v>13695</v>
      </c>
      <c r="H511" s="1">
        <f>DATE(YEAR(invoices[[#This Row],[due_date]]),MONTH(invoices[[#This Row],[due_date]]),1)</f>
        <v>46023</v>
      </c>
      <c r="I511" s="1">
        <v>46029</v>
      </c>
      <c r="J511">
        <v>7016</v>
      </c>
      <c r="K511">
        <v>0</v>
      </c>
      <c r="L511">
        <v>0</v>
      </c>
      <c r="M511">
        <f>invoices[[#This Row],[rent_amount]]+invoices[[#This Row],[electricity_amount]]+invoices[[#This Row],[other_charges]]</f>
        <v>7016</v>
      </c>
      <c r="N511" t="s">
        <v>28</v>
      </c>
      <c r="O511" t="s">
        <v>834</v>
      </c>
      <c r="P511">
        <v>0</v>
      </c>
      <c r="Q511" t="b">
        <v>0</v>
      </c>
      <c r="R511" t="s">
        <v>76</v>
      </c>
      <c r="S511">
        <v>0</v>
      </c>
      <c r="T511">
        <f>invoices[[#This Row],[total_amount]]</f>
        <v>7016</v>
      </c>
      <c r="U511" t="s">
        <v>5766</v>
      </c>
      <c r="V511" t="str">
        <f>INDEX([1]!Table1[tenantname],MATCH(invoices[[#This Row],[allotment_id]],[1]!Table1[TenantAllotmentID],0))</f>
        <v>Akarsh Shrivatsava (A24-C2)</v>
      </c>
      <c r="W511" t="s">
        <v>14661</v>
      </c>
      <c r="X511" t="s">
        <v>15421</v>
      </c>
      <c r="Y511" s="4">
        <v>46023</v>
      </c>
      <c r="Z511" t="s">
        <v>15807</v>
      </c>
      <c r="AA511">
        <v>7016</v>
      </c>
      <c r="AB511">
        <v>0</v>
      </c>
      <c r="AC511">
        <v>0</v>
      </c>
      <c r="AD511" s="7">
        <f>invoices[[#This Row],[Rent]]+invoices[[#This Row],[Services]]+invoices[[#This Row],[GST]]</f>
        <v>7016</v>
      </c>
      <c r="AE511" s="7">
        <f>invoices[[#This Row],[Total]]-invoices[[#This Row],[rent_amount]]</f>
        <v>0</v>
      </c>
      <c r="AF511">
        <v>6230</v>
      </c>
      <c r="AG511">
        <v>0</v>
      </c>
      <c r="AH511">
        <f>invoices[[#This Row],[EB Amount]]-invoices[[#This Row],[electricity_amount]]</f>
        <v>0</v>
      </c>
    </row>
    <row r="512" spans="1:34">
      <c r="A512" t="s">
        <v>13712</v>
      </c>
      <c r="B512" t="s">
        <v>22</v>
      </c>
      <c r="C512" t="s">
        <v>1107</v>
      </c>
      <c r="D512" t="s">
        <v>24</v>
      </c>
      <c r="E512" t="s">
        <v>72</v>
      </c>
      <c r="F512" t="s">
        <v>659</v>
      </c>
      <c r="G512" t="s">
        <v>13713</v>
      </c>
      <c r="H512" s="1">
        <f>DATE(YEAR(invoices[[#This Row],[due_date]]),MONTH(invoices[[#This Row],[due_date]]),1)</f>
        <v>46023</v>
      </c>
      <c r="I512" s="1">
        <v>46029</v>
      </c>
      <c r="J512">
        <v>14500</v>
      </c>
      <c r="K512">
        <v>496</v>
      </c>
      <c r="L512">
        <v>0</v>
      </c>
      <c r="M512">
        <f>invoices[[#This Row],[rent_amount]]+invoices[[#This Row],[electricity_amount]]+invoices[[#This Row],[other_charges]]</f>
        <v>14996</v>
      </c>
      <c r="N512" t="s">
        <v>28</v>
      </c>
      <c r="O512" t="s">
        <v>834</v>
      </c>
      <c r="P512">
        <v>0</v>
      </c>
      <c r="Q512" t="b">
        <v>0</v>
      </c>
      <c r="R512" t="s">
        <v>76</v>
      </c>
      <c r="S512">
        <v>0</v>
      </c>
      <c r="T512">
        <f>invoices[[#This Row],[total_amount]]</f>
        <v>14996</v>
      </c>
      <c r="U512" t="s">
        <v>1109</v>
      </c>
      <c r="V512" t="str">
        <f>INDEX([1]!Table1[tenantname],MATCH(invoices[[#This Row],[allotment_id]],[1]!Table1[TenantAllotmentID],0))</f>
        <v>Aakansha rajhans (C34-C1)</v>
      </c>
      <c r="W512" t="s">
        <v>14350</v>
      </c>
      <c r="X512" t="s">
        <v>14351</v>
      </c>
      <c r="Y512" s="4">
        <v>46023</v>
      </c>
      <c r="Z512" t="s">
        <v>15807</v>
      </c>
      <c r="AA512">
        <v>14500</v>
      </c>
      <c r="AB512">
        <v>0</v>
      </c>
      <c r="AC512">
        <v>0</v>
      </c>
      <c r="AD512" s="7">
        <f>invoices[[#This Row],[Rent]]+invoices[[#This Row],[Services]]+invoices[[#This Row],[GST]]</f>
        <v>14500</v>
      </c>
      <c r="AE512" s="7">
        <f>invoices[[#This Row],[Total]]-invoices[[#This Row],[rent_amount]]</f>
        <v>0</v>
      </c>
      <c r="AF512">
        <v>6239</v>
      </c>
      <c r="AG512">
        <v>496</v>
      </c>
      <c r="AH512">
        <f>invoices[[#This Row],[EB Amount]]-invoices[[#This Row],[electricity_amount]]</f>
        <v>0</v>
      </c>
    </row>
    <row r="513" spans="1:34">
      <c r="A513" t="s">
        <v>13916</v>
      </c>
      <c r="B513" t="s">
        <v>22</v>
      </c>
      <c r="C513" t="s">
        <v>2061</v>
      </c>
      <c r="D513" t="s">
        <v>24</v>
      </c>
      <c r="E513" t="s">
        <v>354</v>
      </c>
      <c r="F513" t="s">
        <v>431</v>
      </c>
      <c r="G513" t="s">
        <v>13917</v>
      </c>
      <c r="H513" s="1">
        <f>DATE(YEAR(invoices[[#This Row],[due_date]]),MONTH(invoices[[#This Row],[due_date]]),1)</f>
        <v>46023</v>
      </c>
      <c r="I513" s="1">
        <v>46029</v>
      </c>
      <c r="J513">
        <v>12774</v>
      </c>
      <c r="K513">
        <v>0</v>
      </c>
      <c r="L513">
        <v>0</v>
      </c>
      <c r="M513">
        <f>invoices[[#This Row],[rent_amount]]+invoices[[#This Row],[electricity_amount]]+invoices[[#This Row],[other_charges]]</f>
        <v>12774</v>
      </c>
      <c r="N513" t="s">
        <v>28</v>
      </c>
      <c r="O513" t="s">
        <v>338</v>
      </c>
      <c r="P513">
        <v>0</v>
      </c>
      <c r="Q513" t="b">
        <v>0</v>
      </c>
      <c r="R513" t="s">
        <v>76</v>
      </c>
      <c r="S513">
        <v>0</v>
      </c>
      <c r="T513">
        <f>invoices[[#This Row],[total_amount]]</f>
        <v>12774</v>
      </c>
      <c r="U513" t="s">
        <v>6955</v>
      </c>
      <c r="V513" t="str">
        <f>INDEX([1]!Table1[tenantname],MATCH(invoices[[#This Row],[allotment_id]],[1]!Table1[TenantAllotmentID],0))</f>
        <v>Aditya Das (B34-A1)</v>
      </c>
      <c r="W513" t="s">
        <v>14694</v>
      </c>
      <c r="X513" t="s">
        <v>15517</v>
      </c>
      <c r="Y513" s="4">
        <v>46023</v>
      </c>
      <c r="Z513" t="s">
        <v>15807</v>
      </c>
      <c r="AA513">
        <v>12774</v>
      </c>
      <c r="AB513">
        <v>0</v>
      </c>
      <c r="AC513">
        <v>0</v>
      </c>
      <c r="AD513" s="7">
        <f>invoices[[#This Row],[Rent]]+invoices[[#This Row],[Services]]+invoices[[#This Row],[GST]]</f>
        <v>12774</v>
      </c>
      <c r="AE513" s="7">
        <f>invoices[[#This Row],[Total]]-invoices[[#This Row],[rent_amount]]</f>
        <v>0</v>
      </c>
      <c r="AF513">
        <v>6350</v>
      </c>
      <c r="AG513">
        <v>0</v>
      </c>
      <c r="AH513">
        <f>invoices[[#This Row],[EB Amount]]-invoices[[#This Row],[electricity_amount]]</f>
        <v>0</v>
      </c>
    </row>
    <row r="514" spans="1:34">
      <c r="A514" t="s">
        <v>131</v>
      </c>
      <c r="B514" t="s">
        <v>22</v>
      </c>
      <c r="C514" t="s">
        <v>132</v>
      </c>
      <c r="D514" t="s">
        <v>24</v>
      </c>
      <c r="E514" t="s">
        <v>50</v>
      </c>
      <c r="F514" t="s">
        <v>133</v>
      </c>
      <c r="G514" t="s">
        <v>134</v>
      </c>
      <c r="H514" s="1">
        <f>DATE(YEAR(invoices[[#This Row],[due_date]]),MONTH(invoices[[#This Row],[due_date]]),1)</f>
        <v>45992</v>
      </c>
      <c r="I514" s="1">
        <v>45998</v>
      </c>
      <c r="J514">
        <v>14500</v>
      </c>
      <c r="K514">
        <v>1560</v>
      </c>
      <c r="L514">
        <v>0</v>
      </c>
      <c r="M514">
        <f>invoices[[#This Row],[rent_amount]]+invoices[[#This Row],[electricity_amount]]+invoices[[#This Row],[other_charges]]</f>
        <v>16060</v>
      </c>
      <c r="N514" t="s">
        <v>28</v>
      </c>
      <c r="O514" t="s">
        <v>135</v>
      </c>
      <c r="P514">
        <v>0</v>
      </c>
      <c r="Q514" t="b">
        <v>0</v>
      </c>
      <c r="R514" t="s">
        <v>136</v>
      </c>
      <c r="S514">
        <v>0</v>
      </c>
      <c r="T514">
        <f>invoices[[#This Row],[total_amount]]</f>
        <v>16060</v>
      </c>
      <c r="U514" t="s">
        <v>137</v>
      </c>
      <c r="V514" t="str">
        <f>INDEX([1]!Table1[tenantname],MATCH(invoices[[#This Row],[allotment_id]],[1]!Table1[TenantAllotmentID],0))</f>
        <v>Uma Saikumar Torikonda (B32-C1)</v>
      </c>
      <c r="W514" t="s">
        <v>14012</v>
      </c>
      <c r="X514" t="s">
        <v>14013</v>
      </c>
      <c r="Y514" s="4">
        <v>45992</v>
      </c>
      <c r="Z514" t="s">
        <v>15807</v>
      </c>
      <c r="AA514">
        <v>14500</v>
      </c>
      <c r="AB514">
        <v>0</v>
      </c>
      <c r="AC514">
        <v>0</v>
      </c>
      <c r="AD514" s="7">
        <f>invoices[[#This Row],[Rent]]+invoices[[#This Row],[Services]]+invoices[[#This Row],[GST]]</f>
        <v>14500</v>
      </c>
      <c r="AE514" s="7">
        <f>invoices[[#This Row],[Total]]-invoices[[#This Row],[rent_amount]]</f>
        <v>0</v>
      </c>
      <c r="AF514">
        <v>15</v>
      </c>
      <c r="AG514">
        <v>1560</v>
      </c>
      <c r="AH514">
        <f>invoices[[#This Row],[EB Amount]]-invoices[[#This Row],[electricity_amount]]</f>
        <v>0</v>
      </c>
    </row>
    <row r="515" spans="1:34">
      <c r="A515" t="s">
        <v>161</v>
      </c>
      <c r="B515" t="s">
        <v>22</v>
      </c>
      <c r="C515" t="s">
        <v>162</v>
      </c>
      <c r="D515" t="s">
        <v>24</v>
      </c>
      <c r="E515" t="s">
        <v>80</v>
      </c>
      <c r="F515" t="s">
        <v>81</v>
      </c>
      <c r="G515" t="s">
        <v>163</v>
      </c>
      <c r="H515" s="1">
        <f>DATE(YEAR(invoices[[#This Row],[due_date]]),MONTH(invoices[[#This Row],[due_date]]),1)</f>
        <v>45992</v>
      </c>
      <c r="I515" s="1">
        <v>45998</v>
      </c>
      <c r="J515">
        <v>15500</v>
      </c>
      <c r="K515">
        <v>1650</v>
      </c>
      <c r="L515">
        <v>0</v>
      </c>
      <c r="M515">
        <f>invoices[[#This Row],[rent_amount]]+invoices[[#This Row],[electricity_amount]]+invoices[[#This Row],[other_charges]]</f>
        <v>17150</v>
      </c>
      <c r="N515" t="s">
        <v>28</v>
      </c>
      <c r="O515" t="s">
        <v>135</v>
      </c>
      <c r="P515">
        <v>0</v>
      </c>
      <c r="Q515" t="b">
        <v>0</v>
      </c>
      <c r="R515" t="s">
        <v>136</v>
      </c>
      <c r="S515">
        <v>0</v>
      </c>
      <c r="T515">
        <f>invoices[[#This Row],[total_amount]]</f>
        <v>17150</v>
      </c>
      <c r="U515" t="s">
        <v>164</v>
      </c>
      <c r="V515" t="str">
        <f>INDEX([1]!Table1[tenantname],MATCH(invoices[[#This Row],[allotment_id]],[1]!Table1[TenantAllotmentID],0))</f>
        <v>Shaily  (D21-B1)</v>
      </c>
      <c r="W515" t="s">
        <v>14020</v>
      </c>
      <c r="X515" t="s">
        <v>14021</v>
      </c>
      <c r="Y515" s="4">
        <v>45992</v>
      </c>
      <c r="Z515" t="s">
        <v>15807</v>
      </c>
      <c r="AA515">
        <v>15500</v>
      </c>
      <c r="AB515">
        <v>0</v>
      </c>
      <c r="AC515">
        <v>0</v>
      </c>
      <c r="AD515" s="7">
        <f>invoices[[#This Row],[Rent]]+invoices[[#This Row],[Services]]+invoices[[#This Row],[GST]]</f>
        <v>15500</v>
      </c>
      <c r="AE515" s="7">
        <f>invoices[[#This Row],[Total]]-invoices[[#This Row],[rent_amount]]</f>
        <v>0</v>
      </c>
      <c r="AF515">
        <v>19</v>
      </c>
      <c r="AG515">
        <v>1650</v>
      </c>
      <c r="AH515">
        <f>invoices[[#This Row],[EB Amount]]-invoices[[#This Row],[electricity_amount]]</f>
        <v>0</v>
      </c>
    </row>
    <row r="516" spans="1:34">
      <c r="A516" t="s">
        <v>590</v>
      </c>
      <c r="B516" t="s">
        <v>22</v>
      </c>
      <c r="C516" t="s">
        <v>591</v>
      </c>
      <c r="D516" t="s">
        <v>24</v>
      </c>
      <c r="E516" t="s">
        <v>592</v>
      </c>
      <c r="F516" t="s">
        <v>593</v>
      </c>
      <c r="G516" t="s">
        <v>594</v>
      </c>
      <c r="H516" s="1">
        <f>DATE(YEAR(invoices[[#This Row],[due_date]]),MONTH(invoices[[#This Row],[due_date]]),1)</f>
        <v>45992</v>
      </c>
      <c r="I516" s="1">
        <v>45998</v>
      </c>
      <c r="J516">
        <v>14500</v>
      </c>
      <c r="K516">
        <v>1800</v>
      </c>
      <c r="L516">
        <v>0</v>
      </c>
      <c r="M516">
        <f>invoices[[#This Row],[rent_amount]]+invoices[[#This Row],[electricity_amount]]+invoices[[#This Row],[other_charges]]</f>
        <v>16300</v>
      </c>
      <c r="N516" t="s">
        <v>28</v>
      </c>
      <c r="O516" t="s">
        <v>135</v>
      </c>
      <c r="P516">
        <v>0</v>
      </c>
      <c r="Q516" t="b">
        <v>0</v>
      </c>
      <c r="R516" t="s">
        <v>136</v>
      </c>
      <c r="S516">
        <v>0</v>
      </c>
      <c r="T516">
        <f>invoices[[#This Row],[total_amount]]</f>
        <v>16300</v>
      </c>
      <c r="U516" t="s">
        <v>595</v>
      </c>
      <c r="V516" t="str">
        <f>INDEX([1]!Table1[tenantname],MATCH(invoices[[#This Row],[allotment_id]],[1]!Table1[TenantAllotmentID],0))</f>
        <v>Vishal Kumar (A44-C2)</v>
      </c>
      <c r="W516" t="s">
        <v>14163</v>
      </c>
      <c r="X516" t="s">
        <v>14164</v>
      </c>
      <c r="Y516" s="4">
        <v>45992</v>
      </c>
      <c r="Z516" t="s">
        <v>15807</v>
      </c>
      <c r="AA516">
        <v>14500</v>
      </c>
      <c r="AB516">
        <v>0</v>
      </c>
      <c r="AC516">
        <v>0</v>
      </c>
      <c r="AD516" s="7">
        <f>invoices[[#This Row],[Rent]]+invoices[[#This Row],[Services]]+invoices[[#This Row],[GST]]</f>
        <v>14500</v>
      </c>
      <c r="AE516" s="7">
        <f>invoices[[#This Row],[Total]]-invoices[[#This Row],[rent_amount]]</f>
        <v>0</v>
      </c>
      <c r="AF516">
        <v>97</v>
      </c>
      <c r="AG516">
        <v>1800</v>
      </c>
      <c r="AH516">
        <f>invoices[[#This Row],[EB Amount]]-invoices[[#This Row],[electricity_amount]]</f>
        <v>0</v>
      </c>
    </row>
    <row r="517" spans="1:34">
      <c r="A517" t="s">
        <v>637</v>
      </c>
      <c r="B517" t="s">
        <v>22</v>
      </c>
      <c r="C517" t="s">
        <v>638</v>
      </c>
      <c r="D517" t="s">
        <v>24</v>
      </c>
      <c r="E517" t="s">
        <v>247</v>
      </c>
      <c r="F517" t="s">
        <v>365</v>
      </c>
      <c r="G517" t="s">
        <v>639</v>
      </c>
      <c r="H517" s="1">
        <f>DATE(YEAR(invoices[[#This Row],[due_date]]),MONTH(invoices[[#This Row],[due_date]]),1)</f>
        <v>45992</v>
      </c>
      <c r="I517" s="1">
        <v>45998</v>
      </c>
      <c r="J517">
        <v>14500</v>
      </c>
      <c r="K517">
        <v>1980</v>
      </c>
      <c r="L517">
        <v>0</v>
      </c>
      <c r="M517">
        <f>invoices[[#This Row],[rent_amount]]+invoices[[#This Row],[electricity_amount]]+invoices[[#This Row],[other_charges]]</f>
        <v>16480</v>
      </c>
      <c r="N517" t="s">
        <v>28</v>
      </c>
      <c r="O517" t="s">
        <v>640</v>
      </c>
      <c r="P517">
        <v>0</v>
      </c>
      <c r="Q517" t="b">
        <v>0</v>
      </c>
      <c r="R517" t="s">
        <v>136</v>
      </c>
      <c r="S517">
        <v>0</v>
      </c>
      <c r="T517">
        <f>invoices[[#This Row],[total_amount]]</f>
        <v>16480</v>
      </c>
      <c r="U517" s="2" t="s">
        <v>641</v>
      </c>
      <c r="V517" t="str">
        <f>INDEX([1]!Table1[tenantname],MATCH(invoices[[#This Row],[allotment_id]],[1]!Table1[TenantAllotmentID],0))</f>
        <v>Niharika Shanbhogue (C11-C1)</v>
      </c>
      <c r="W517" t="s">
        <v>14179</v>
      </c>
      <c r="X517" t="s">
        <v>14180</v>
      </c>
      <c r="Y517" s="4">
        <v>45992</v>
      </c>
      <c r="Z517" t="s">
        <v>15807</v>
      </c>
      <c r="AA517">
        <v>14500</v>
      </c>
      <c r="AB517">
        <v>0</v>
      </c>
      <c r="AC517">
        <v>0</v>
      </c>
      <c r="AD517" s="7">
        <f>invoices[[#This Row],[Rent]]+invoices[[#This Row],[Services]]+invoices[[#This Row],[GST]]</f>
        <v>14500</v>
      </c>
      <c r="AE517" s="7">
        <f>invoices[[#This Row],[Total]]-invoices[[#This Row],[rent_amount]]</f>
        <v>0</v>
      </c>
      <c r="AF517">
        <v>108</v>
      </c>
      <c r="AG517">
        <v>1980</v>
      </c>
      <c r="AH517">
        <f>invoices[[#This Row],[EB Amount]]-invoices[[#This Row],[electricity_amount]]</f>
        <v>0</v>
      </c>
    </row>
    <row r="518" spans="1:34">
      <c r="A518" t="s">
        <v>707</v>
      </c>
      <c r="B518" t="s">
        <v>22</v>
      </c>
      <c r="C518" t="s">
        <v>410</v>
      </c>
      <c r="D518" t="s">
        <v>24</v>
      </c>
      <c r="E518" t="s">
        <v>275</v>
      </c>
      <c r="F518" t="s">
        <v>411</v>
      </c>
      <c r="G518" t="s">
        <v>708</v>
      </c>
      <c r="H518" s="1">
        <f>DATE(YEAR(invoices[[#This Row],[due_date]]),MONTH(invoices[[#This Row],[due_date]]),1)</f>
        <v>45992</v>
      </c>
      <c r="I518" s="1">
        <v>45998</v>
      </c>
      <c r="J518">
        <v>15500</v>
      </c>
      <c r="K518">
        <v>1869</v>
      </c>
      <c r="L518">
        <v>0</v>
      </c>
      <c r="M518">
        <f>invoices[[#This Row],[rent_amount]]+invoices[[#This Row],[electricity_amount]]+invoices[[#This Row],[other_charges]]</f>
        <v>17369</v>
      </c>
      <c r="N518" t="s">
        <v>28</v>
      </c>
      <c r="O518" t="s">
        <v>709</v>
      </c>
      <c r="P518">
        <v>0</v>
      </c>
      <c r="Q518" t="b">
        <v>0</v>
      </c>
      <c r="R518" t="s">
        <v>136</v>
      </c>
      <c r="S518">
        <v>0</v>
      </c>
      <c r="T518">
        <f>invoices[[#This Row],[total_amount]]</f>
        <v>17369</v>
      </c>
      <c r="U518" t="s">
        <v>414</v>
      </c>
      <c r="V518" t="str">
        <f>INDEX([1]!Table1[tenantname],MATCH(invoices[[#This Row],[allotment_id]],[1]!Table1[TenantAllotmentID],0))</f>
        <v>Brinda Vivek (B44-B2)</v>
      </c>
      <c r="W518" t="s">
        <v>14100</v>
      </c>
      <c r="X518" t="s">
        <v>14101</v>
      </c>
      <c r="Y518" s="4">
        <v>45992</v>
      </c>
      <c r="Z518" t="s">
        <v>15807</v>
      </c>
      <c r="AA518">
        <v>15500</v>
      </c>
      <c r="AB518">
        <v>0</v>
      </c>
      <c r="AC518">
        <v>0</v>
      </c>
      <c r="AD518" s="7">
        <f>invoices[[#This Row],[Rent]]+invoices[[#This Row],[Services]]+invoices[[#This Row],[GST]]</f>
        <v>15500</v>
      </c>
      <c r="AE518" s="7">
        <f>invoices[[#This Row],[Total]]-invoices[[#This Row],[rent_amount]]</f>
        <v>0</v>
      </c>
      <c r="AF518">
        <v>124</v>
      </c>
      <c r="AG518">
        <v>1869</v>
      </c>
      <c r="AH518">
        <f>invoices[[#This Row],[EB Amount]]-invoices[[#This Row],[electricity_amount]]</f>
        <v>0</v>
      </c>
    </row>
    <row r="519" spans="1:34">
      <c r="A519" t="s">
        <v>793</v>
      </c>
      <c r="B519" t="s">
        <v>22</v>
      </c>
      <c r="C519" t="s">
        <v>794</v>
      </c>
      <c r="D519" t="s">
        <v>24</v>
      </c>
      <c r="E519" t="s">
        <v>342</v>
      </c>
      <c r="F519" t="s">
        <v>795</v>
      </c>
      <c r="G519" t="s">
        <v>796</v>
      </c>
      <c r="H519" s="1">
        <f>DATE(YEAR(invoices[[#This Row],[due_date]]),MONTH(invoices[[#This Row],[due_date]]),1)</f>
        <v>45992</v>
      </c>
      <c r="I519" s="1">
        <v>45998</v>
      </c>
      <c r="J519">
        <v>13500</v>
      </c>
      <c r="K519">
        <v>1710</v>
      </c>
      <c r="L519">
        <v>0</v>
      </c>
      <c r="M519">
        <f>invoices[[#This Row],[rent_amount]]+invoices[[#This Row],[electricity_amount]]+invoices[[#This Row],[other_charges]]</f>
        <v>15210</v>
      </c>
      <c r="N519" t="s">
        <v>28</v>
      </c>
      <c r="O519" t="s">
        <v>709</v>
      </c>
      <c r="P519">
        <v>0</v>
      </c>
      <c r="Q519" t="b">
        <v>0</v>
      </c>
      <c r="R519" t="s">
        <v>136</v>
      </c>
      <c r="S519">
        <v>0</v>
      </c>
      <c r="T519">
        <f>invoices[[#This Row],[total_amount]]</f>
        <v>15210</v>
      </c>
      <c r="U519" t="s">
        <v>797</v>
      </c>
      <c r="V519" t="str">
        <f>INDEX([1]!Table1[tenantname],MATCH(invoices[[#This Row],[allotment_id]],[1]!Table1[TenantAllotmentID],0))</f>
        <v>Dhivya Parthasarthy (D11-D2)</v>
      </c>
      <c r="W519" t="s">
        <v>14235</v>
      </c>
      <c r="X519" t="s">
        <v>14236</v>
      </c>
      <c r="Y519" s="4">
        <v>45992</v>
      </c>
      <c r="Z519" t="s">
        <v>15807</v>
      </c>
      <c r="AA519">
        <v>13500</v>
      </c>
      <c r="AB519">
        <v>0</v>
      </c>
      <c r="AC519">
        <v>0</v>
      </c>
      <c r="AD519" s="7">
        <f>invoices[[#This Row],[Rent]]+invoices[[#This Row],[Services]]+invoices[[#This Row],[GST]]</f>
        <v>13500</v>
      </c>
      <c r="AE519" s="7">
        <f>invoices[[#This Row],[Total]]-invoices[[#This Row],[rent_amount]]</f>
        <v>0</v>
      </c>
      <c r="AF519">
        <v>143</v>
      </c>
      <c r="AG519">
        <v>1710</v>
      </c>
      <c r="AH519">
        <f>invoices[[#This Row],[EB Amount]]-invoices[[#This Row],[electricity_amount]]</f>
        <v>0</v>
      </c>
    </row>
    <row r="520" spans="1:34">
      <c r="A520" t="s">
        <v>945</v>
      </c>
      <c r="B520" t="s">
        <v>22</v>
      </c>
      <c r="C520" t="s">
        <v>946</v>
      </c>
      <c r="D520" t="s">
        <v>24</v>
      </c>
      <c r="E520" t="s">
        <v>349</v>
      </c>
      <c r="F520" t="s">
        <v>947</v>
      </c>
      <c r="G520" t="s">
        <v>948</v>
      </c>
      <c r="H520" s="1">
        <f>DATE(YEAR(invoices[[#This Row],[due_date]]),MONTH(invoices[[#This Row],[due_date]]),1)</f>
        <v>45992</v>
      </c>
      <c r="I520" s="1">
        <v>45998</v>
      </c>
      <c r="J520">
        <v>15500</v>
      </c>
      <c r="K520">
        <v>1740</v>
      </c>
      <c r="L520">
        <v>0</v>
      </c>
      <c r="M520">
        <f>invoices[[#This Row],[rent_amount]]+invoices[[#This Row],[electricity_amount]]+invoices[[#This Row],[other_charges]]</f>
        <v>17240</v>
      </c>
      <c r="N520" t="s">
        <v>28</v>
      </c>
      <c r="O520" t="s">
        <v>709</v>
      </c>
      <c r="P520">
        <v>0</v>
      </c>
      <c r="Q520" t="b">
        <v>0</v>
      </c>
      <c r="R520" t="s">
        <v>136</v>
      </c>
      <c r="S520">
        <v>0</v>
      </c>
      <c r="T520">
        <f>invoices[[#This Row],[total_amount]]</f>
        <v>17240</v>
      </c>
      <c r="U520" t="s">
        <v>949</v>
      </c>
      <c r="V520" t="str">
        <f>INDEX([1]!Table1[tenantname],MATCH(invoices[[#This Row],[allotment_id]],[1]!Table1[TenantAllotmentID],0))</f>
        <v>Harikrishnan P (B11-B1)</v>
      </c>
      <c r="W520" t="s">
        <v>14288</v>
      </c>
      <c r="X520" t="s">
        <v>14289</v>
      </c>
      <c r="Y520" s="4">
        <v>45992</v>
      </c>
      <c r="Z520" t="s">
        <v>15807</v>
      </c>
      <c r="AA520">
        <v>15500</v>
      </c>
      <c r="AB520">
        <v>0</v>
      </c>
      <c r="AC520">
        <v>0</v>
      </c>
      <c r="AD520" s="7">
        <f>invoices[[#This Row],[Rent]]+invoices[[#This Row],[Services]]+invoices[[#This Row],[GST]]</f>
        <v>15500</v>
      </c>
      <c r="AE520" s="7">
        <f>invoices[[#This Row],[Total]]-invoices[[#This Row],[rent_amount]]</f>
        <v>0</v>
      </c>
      <c r="AF520">
        <v>179</v>
      </c>
      <c r="AG520">
        <v>1740</v>
      </c>
      <c r="AH520">
        <f>invoices[[#This Row],[EB Amount]]-invoices[[#This Row],[electricity_amount]]</f>
        <v>0</v>
      </c>
    </row>
    <row r="521" spans="1:34">
      <c r="A521" t="s">
        <v>1174</v>
      </c>
      <c r="B521" t="s">
        <v>22</v>
      </c>
      <c r="C521" t="s">
        <v>799</v>
      </c>
      <c r="D521" t="s">
        <v>24</v>
      </c>
      <c r="E521" t="s">
        <v>721</v>
      </c>
      <c r="F521" t="s">
        <v>800</v>
      </c>
      <c r="G521" t="s">
        <v>1175</v>
      </c>
      <c r="H521" s="1">
        <f>DATE(YEAR(invoices[[#This Row],[due_date]]),MONTH(invoices[[#This Row],[due_date]]),1)</f>
        <v>45992</v>
      </c>
      <c r="I521" s="1">
        <v>45998</v>
      </c>
      <c r="J521">
        <v>15500</v>
      </c>
      <c r="K521">
        <v>930</v>
      </c>
      <c r="L521">
        <v>0</v>
      </c>
      <c r="M521">
        <f>invoices[[#This Row],[rent_amount]]+invoices[[#This Row],[electricity_amount]]+invoices[[#This Row],[other_charges]]</f>
        <v>16430</v>
      </c>
      <c r="N521" t="s">
        <v>28</v>
      </c>
      <c r="O521" t="s">
        <v>709</v>
      </c>
      <c r="P521">
        <v>0</v>
      </c>
      <c r="Q521" t="b">
        <v>0</v>
      </c>
      <c r="R521" t="s">
        <v>136</v>
      </c>
      <c r="S521">
        <v>0</v>
      </c>
      <c r="T521">
        <f>invoices[[#This Row],[total_amount]]</f>
        <v>16430</v>
      </c>
      <c r="U521" t="s">
        <v>802</v>
      </c>
      <c r="V521" t="str">
        <f>INDEX([1]!Table1[tenantname],MATCH(invoices[[#This Row],[allotment_id]],[1]!Table1[TenantAllotmentID],0))</f>
        <v>Joel Shajan (A11-B1)</v>
      </c>
      <c r="W521" t="s">
        <v>14237</v>
      </c>
      <c r="X521" t="s">
        <v>14238</v>
      </c>
      <c r="Y521" s="4">
        <v>45992</v>
      </c>
      <c r="Z521" t="s">
        <v>15807</v>
      </c>
      <c r="AA521">
        <v>15500</v>
      </c>
      <c r="AB521">
        <v>0</v>
      </c>
      <c r="AC521">
        <v>0</v>
      </c>
      <c r="AD521" s="7">
        <f>invoices[[#This Row],[Rent]]+invoices[[#This Row],[Services]]+invoices[[#This Row],[GST]]</f>
        <v>15500</v>
      </c>
      <c r="AE521" s="7">
        <f>invoices[[#This Row],[Total]]-invoices[[#This Row],[rent_amount]]</f>
        <v>0</v>
      </c>
      <c r="AF521">
        <v>240</v>
      </c>
      <c r="AG521">
        <v>930</v>
      </c>
      <c r="AH521">
        <f>invoices[[#This Row],[EB Amount]]-invoices[[#This Row],[electricity_amount]]</f>
        <v>0</v>
      </c>
    </row>
    <row r="522" spans="1:34">
      <c r="A522" t="s">
        <v>1368</v>
      </c>
      <c r="B522" t="s">
        <v>22</v>
      </c>
      <c r="C522" t="s">
        <v>1369</v>
      </c>
      <c r="D522" t="s">
        <v>24</v>
      </c>
      <c r="E522" t="s">
        <v>268</v>
      </c>
      <c r="F522" t="s">
        <v>860</v>
      </c>
      <c r="G522" t="s">
        <v>1370</v>
      </c>
      <c r="H522" s="1">
        <f>DATE(YEAR(invoices[[#This Row],[due_date]]),MONTH(invoices[[#This Row],[due_date]]),1)</f>
        <v>45992</v>
      </c>
      <c r="I522" s="1">
        <v>45998</v>
      </c>
      <c r="J522">
        <v>14516</v>
      </c>
      <c r="K522">
        <v>1710</v>
      </c>
      <c r="L522">
        <v>2250</v>
      </c>
      <c r="M522">
        <f>invoices[[#This Row],[rent_amount]]+invoices[[#This Row],[electricity_amount]]+invoices[[#This Row],[other_charges]]</f>
        <v>18476</v>
      </c>
      <c r="N522" t="s">
        <v>28</v>
      </c>
      <c r="O522" t="s">
        <v>135</v>
      </c>
      <c r="P522">
        <v>0</v>
      </c>
      <c r="Q522" t="b">
        <v>0</v>
      </c>
      <c r="R522" t="s">
        <v>136</v>
      </c>
      <c r="S522">
        <v>0</v>
      </c>
      <c r="T522">
        <f>invoices[[#This Row],[total_amount]]</f>
        <v>18476</v>
      </c>
      <c r="U522" t="s">
        <v>1371</v>
      </c>
      <c r="V522" t="str">
        <f>INDEX([1]!Table1[tenantname],MATCH(invoices[[#This Row],[allotment_id]],[1]!Table1[TenantAllotmentID],0))</f>
        <v>Janmesh  (C21-B2)</v>
      </c>
      <c r="W522" t="s">
        <v>14446</v>
      </c>
      <c r="X522" t="s">
        <v>14447</v>
      </c>
      <c r="Y522" s="4">
        <v>45992</v>
      </c>
      <c r="Z522" t="s">
        <v>15807</v>
      </c>
      <c r="AA522">
        <v>14516</v>
      </c>
      <c r="AB522">
        <v>0</v>
      </c>
      <c r="AC522">
        <v>0</v>
      </c>
      <c r="AD522" s="7">
        <f>invoices[[#This Row],[Rent]]+invoices[[#This Row],[Services]]+invoices[[#This Row],[GST]]</f>
        <v>14516</v>
      </c>
      <c r="AE522" s="7">
        <f>invoices[[#This Row],[Total]]-invoices[[#This Row],[rent_amount]]</f>
        <v>0</v>
      </c>
      <c r="AF522">
        <v>294</v>
      </c>
      <c r="AG522">
        <v>1710</v>
      </c>
      <c r="AH522">
        <f>invoices[[#This Row],[EB Amount]]-invoices[[#This Row],[electricity_amount]]</f>
        <v>0</v>
      </c>
    </row>
    <row r="523" spans="1:34">
      <c r="A523" t="s">
        <v>1879</v>
      </c>
      <c r="B523" t="s">
        <v>22</v>
      </c>
      <c r="C523" t="s">
        <v>1591</v>
      </c>
      <c r="D523" t="s">
        <v>24</v>
      </c>
      <c r="E523" t="s">
        <v>80</v>
      </c>
      <c r="F523" t="s">
        <v>1592</v>
      </c>
      <c r="G523" t="s">
        <v>1880</v>
      </c>
      <c r="H523" s="1">
        <f>DATE(YEAR(invoices[[#This Row],[due_date]]),MONTH(invoices[[#This Row],[due_date]]),1)</f>
        <v>45992</v>
      </c>
      <c r="I523" s="1">
        <v>45998</v>
      </c>
      <c r="J523">
        <v>13500</v>
      </c>
      <c r="K523">
        <v>1650</v>
      </c>
      <c r="L523">
        <v>0</v>
      </c>
      <c r="M523">
        <f>invoices[[#This Row],[rent_amount]]+invoices[[#This Row],[electricity_amount]]+invoices[[#This Row],[other_charges]]</f>
        <v>15150</v>
      </c>
      <c r="N523" t="s">
        <v>28</v>
      </c>
      <c r="O523" t="s">
        <v>135</v>
      </c>
      <c r="P523">
        <v>0</v>
      </c>
      <c r="Q523" t="b">
        <v>0</v>
      </c>
      <c r="R523" t="s">
        <v>136</v>
      </c>
      <c r="S523">
        <v>0</v>
      </c>
      <c r="T523">
        <f>invoices[[#This Row],[total_amount]]</f>
        <v>15150</v>
      </c>
      <c r="U523" t="s">
        <v>1594</v>
      </c>
      <c r="V523" t="str">
        <f>INDEX([1]!Table1[tenantname],MATCH(invoices[[#This Row],[allotment_id]],[1]!Table1[TenantAllotmentID],0))</f>
        <v>Sharon Swetha (D21-C1)</v>
      </c>
      <c r="W523" t="s">
        <v>14530</v>
      </c>
      <c r="X523" t="s">
        <v>14531</v>
      </c>
      <c r="Y523" s="4">
        <v>45992</v>
      </c>
      <c r="Z523" t="s">
        <v>15807</v>
      </c>
      <c r="AA523">
        <v>13500</v>
      </c>
      <c r="AB523">
        <v>0</v>
      </c>
      <c r="AC523">
        <v>0</v>
      </c>
      <c r="AD523" s="7">
        <f>invoices[[#This Row],[Rent]]+invoices[[#This Row],[Services]]+invoices[[#This Row],[GST]]</f>
        <v>13500</v>
      </c>
      <c r="AE523" s="7">
        <f>invoices[[#This Row],[Total]]-invoices[[#This Row],[rent_amount]]</f>
        <v>0</v>
      </c>
      <c r="AF523">
        <v>448</v>
      </c>
      <c r="AG523">
        <v>1650</v>
      </c>
      <c r="AH523">
        <f>invoices[[#This Row],[EB Amount]]-invoices[[#This Row],[electricity_amount]]</f>
        <v>0</v>
      </c>
    </row>
    <row r="524" spans="1:34">
      <c r="A524" t="s">
        <v>2071</v>
      </c>
      <c r="B524" t="s">
        <v>22</v>
      </c>
      <c r="C524" t="s">
        <v>2072</v>
      </c>
      <c r="D524" t="s">
        <v>24</v>
      </c>
      <c r="E524" t="s">
        <v>50</v>
      </c>
      <c r="F524" t="s">
        <v>51</v>
      </c>
      <c r="G524" t="s">
        <v>2073</v>
      </c>
      <c r="H524" s="1">
        <f>DATE(YEAR(invoices[[#This Row],[due_date]]),MONTH(invoices[[#This Row],[due_date]]),1)</f>
        <v>45992</v>
      </c>
      <c r="I524" s="1">
        <v>45998</v>
      </c>
      <c r="J524">
        <v>14500</v>
      </c>
      <c r="K524">
        <v>1508</v>
      </c>
      <c r="L524">
        <v>0</v>
      </c>
      <c r="M524">
        <f>invoices[[#This Row],[rent_amount]]+invoices[[#This Row],[electricity_amount]]+invoices[[#This Row],[other_charges]]</f>
        <v>16008</v>
      </c>
      <c r="N524" t="s">
        <v>28</v>
      </c>
      <c r="O524" t="s">
        <v>709</v>
      </c>
      <c r="P524">
        <v>0</v>
      </c>
      <c r="Q524" t="b">
        <v>0</v>
      </c>
      <c r="R524" t="s">
        <v>136</v>
      </c>
      <c r="S524">
        <v>0</v>
      </c>
      <c r="T524">
        <f>invoices[[#This Row],[total_amount]]</f>
        <v>16008</v>
      </c>
      <c r="U524" t="s">
        <v>2074</v>
      </c>
      <c r="V524" t="str">
        <f>INDEX([1]!Table1[tenantname],MATCH(invoices[[#This Row],[allotment_id]],[1]!Table1[TenantAllotmentID],0))</f>
        <v>Hrithik Parikh (B32-C2)</v>
      </c>
      <c r="W524" t="s">
        <v>14698</v>
      </c>
      <c r="X524" t="s">
        <v>14699</v>
      </c>
      <c r="Y524" s="4">
        <v>45992</v>
      </c>
      <c r="Z524" t="s">
        <v>15807</v>
      </c>
      <c r="AA524">
        <v>14500</v>
      </c>
      <c r="AB524">
        <v>0</v>
      </c>
      <c r="AC524">
        <v>0</v>
      </c>
      <c r="AD524" s="7">
        <f>invoices[[#This Row],[Rent]]+invoices[[#This Row],[Services]]+invoices[[#This Row],[GST]]</f>
        <v>14500</v>
      </c>
      <c r="AE524" s="7">
        <f>invoices[[#This Row],[Total]]-invoices[[#This Row],[rent_amount]]</f>
        <v>0</v>
      </c>
      <c r="AF524">
        <v>517</v>
      </c>
      <c r="AG524">
        <v>1508</v>
      </c>
      <c r="AH524">
        <f>invoices[[#This Row],[EB Amount]]-invoices[[#This Row],[electricity_amount]]</f>
        <v>0</v>
      </c>
    </row>
    <row r="525" spans="1:34">
      <c r="A525" t="s">
        <v>2256</v>
      </c>
      <c r="B525" t="s">
        <v>22</v>
      </c>
      <c r="C525" t="s">
        <v>2257</v>
      </c>
      <c r="D525" t="s">
        <v>24</v>
      </c>
      <c r="E525" t="s">
        <v>167</v>
      </c>
      <c r="F525" t="s">
        <v>2258</v>
      </c>
      <c r="G525" t="s">
        <v>2259</v>
      </c>
      <c r="H525" s="1">
        <f>DATE(YEAR(invoices[[#This Row],[due_date]]),MONTH(invoices[[#This Row],[due_date]]),1)</f>
        <v>45992</v>
      </c>
      <c r="I525" s="1">
        <v>45998</v>
      </c>
      <c r="J525">
        <v>19500</v>
      </c>
      <c r="K525">
        <v>2460</v>
      </c>
      <c r="L525">
        <v>0</v>
      </c>
      <c r="M525">
        <f>invoices[[#This Row],[rent_amount]]+invoices[[#This Row],[electricity_amount]]+invoices[[#This Row],[other_charges]]</f>
        <v>21960</v>
      </c>
      <c r="N525" t="s">
        <v>28</v>
      </c>
      <c r="O525" t="s">
        <v>135</v>
      </c>
      <c r="P525">
        <v>0</v>
      </c>
      <c r="Q525" t="b">
        <v>0</v>
      </c>
      <c r="R525" t="s">
        <v>136</v>
      </c>
      <c r="S525">
        <v>0</v>
      </c>
      <c r="T525">
        <f>invoices[[#This Row],[total_amount]]</f>
        <v>21960</v>
      </c>
      <c r="U525" t="s">
        <v>2260</v>
      </c>
      <c r="V525" t="str">
        <f>INDEX([1]!Table1[tenantname],MATCH(invoices[[#This Row],[allotment_id]],[1]!Table1[TenantAllotmentID],0))</f>
        <v>Tara Shankar (B42-A1)</v>
      </c>
      <c r="W525" t="s">
        <v>14754</v>
      </c>
      <c r="X525" t="s">
        <v>14755</v>
      </c>
      <c r="Y525" s="4">
        <v>45992</v>
      </c>
      <c r="Z525" t="s">
        <v>15807</v>
      </c>
      <c r="AA525">
        <v>19500</v>
      </c>
      <c r="AB525">
        <v>0</v>
      </c>
      <c r="AC525">
        <v>0</v>
      </c>
      <c r="AD525" s="7">
        <f>invoices[[#This Row],[Rent]]+invoices[[#This Row],[Services]]+invoices[[#This Row],[GST]]</f>
        <v>19500</v>
      </c>
      <c r="AE525" s="7">
        <f>invoices[[#This Row],[Total]]-invoices[[#This Row],[rent_amount]]</f>
        <v>0</v>
      </c>
      <c r="AF525">
        <v>581</v>
      </c>
      <c r="AG525">
        <v>2460</v>
      </c>
      <c r="AH525">
        <f>invoices[[#This Row],[EB Amount]]-invoices[[#This Row],[electricity_amount]]</f>
        <v>0</v>
      </c>
    </row>
    <row r="526" spans="1:34">
      <c r="A526" t="s">
        <v>2265</v>
      </c>
      <c r="B526" t="s">
        <v>22</v>
      </c>
      <c r="C526" t="s">
        <v>1061</v>
      </c>
      <c r="D526" t="s">
        <v>24</v>
      </c>
      <c r="E526" t="s">
        <v>1062</v>
      </c>
      <c r="F526" t="s">
        <v>1063</v>
      </c>
      <c r="G526" t="s">
        <v>2266</v>
      </c>
      <c r="H526" s="1">
        <f>DATE(YEAR(invoices[[#This Row],[due_date]]),MONTH(invoices[[#This Row],[due_date]]),1)</f>
        <v>45992</v>
      </c>
      <c r="I526" s="1">
        <v>45998</v>
      </c>
      <c r="J526">
        <v>14500</v>
      </c>
      <c r="K526">
        <v>1470</v>
      </c>
      <c r="L526">
        <v>0</v>
      </c>
      <c r="M526">
        <f>invoices[[#This Row],[rent_amount]]+invoices[[#This Row],[electricity_amount]]+invoices[[#This Row],[other_charges]]</f>
        <v>15970</v>
      </c>
      <c r="N526" t="s">
        <v>28</v>
      </c>
      <c r="O526" t="s">
        <v>135</v>
      </c>
      <c r="P526">
        <v>0</v>
      </c>
      <c r="Q526" t="b">
        <v>0</v>
      </c>
      <c r="R526" t="s">
        <v>136</v>
      </c>
      <c r="S526">
        <v>0</v>
      </c>
      <c r="T526">
        <f>invoices[[#This Row],[total_amount]]</f>
        <v>15970</v>
      </c>
      <c r="U526" t="s">
        <v>1066</v>
      </c>
      <c r="V526" t="str">
        <f>INDEX([1]!Table1[tenantname],MATCH(invoices[[#This Row],[allotment_id]],[1]!Table1[TenantAllotmentID],0))</f>
        <v>Sourabh D  (A22-C2)</v>
      </c>
      <c r="W526" t="s">
        <v>14335</v>
      </c>
      <c r="X526" t="s">
        <v>14336</v>
      </c>
      <c r="Y526" s="4">
        <v>45992</v>
      </c>
      <c r="Z526" t="s">
        <v>15807</v>
      </c>
      <c r="AA526">
        <v>14500</v>
      </c>
      <c r="AB526">
        <v>0</v>
      </c>
      <c r="AC526">
        <v>0</v>
      </c>
      <c r="AD526" s="7">
        <f>invoices[[#This Row],[Rent]]+invoices[[#This Row],[Services]]+invoices[[#This Row],[GST]]</f>
        <v>14500</v>
      </c>
      <c r="AE526" s="7">
        <f>invoices[[#This Row],[Total]]-invoices[[#This Row],[rent_amount]]</f>
        <v>0</v>
      </c>
      <c r="AF526">
        <v>583</v>
      </c>
      <c r="AG526">
        <v>1470</v>
      </c>
      <c r="AH526">
        <f>invoices[[#This Row],[EB Amount]]-invoices[[#This Row],[electricity_amount]]</f>
        <v>0</v>
      </c>
    </row>
    <row r="527" spans="1:34">
      <c r="A527" t="s">
        <v>2318</v>
      </c>
      <c r="B527" t="s">
        <v>22</v>
      </c>
      <c r="C527" t="s">
        <v>2319</v>
      </c>
      <c r="D527" t="s">
        <v>24</v>
      </c>
      <c r="E527" t="s">
        <v>112</v>
      </c>
      <c r="F527" t="s">
        <v>2320</v>
      </c>
      <c r="G527" t="s">
        <v>2321</v>
      </c>
      <c r="H527" s="1">
        <f>DATE(YEAR(invoices[[#This Row],[due_date]]),MONTH(invoices[[#This Row],[due_date]]),1)</f>
        <v>45992</v>
      </c>
      <c r="I527" s="1">
        <v>45998</v>
      </c>
      <c r="J527">
        <v>15500</v>
      </c>
      <c r="K527">
        <v>2100</v>
      </c>
      <c r="L527">
        <v>0</v>
      </c>
      <c r="M527">
        <f>invoices[[#This Row],[rent_amount]]+invoices[[#This Row],[electricity_amount]]+invoices[[#This Row],[other_charges]]</f>
        <v>17600</v>
      </c>
      <c r="N527" t="s">
        <v>28</v>
      </c>
      <c r="O527" t="s">
        <v>640</v>
      </c>
      <c r="P527">
        <v>0</v>
      </c>
      <c r="Q527" t="b">
        <v>0</v>
      </c>
      <c r="R527" t="s">
        <v>136</v>
      </c>
      <c r="S527">
        <v>0</v>
      </c>
      <c r="T527">
        <f>invoices[[#This Row],[total_amount]]</f>
        <v>17600</v>
      </c>
      <c r="U527" t="s">
        <v>2322</v>
      </c>
      <c r="V527" t="str">
        <f>INDEX([1]!Table1[tenantname],MATCH(invoices[[#This Row],[allotment_id]],[1]!Table1[TenantAllotmentID],0))</f>
        <v>Rangabashyam S (A23-B2)</v>
      </c>
      <c r="W527" t="s">
        <v>14772</v>
      </c>
      <c r="X527" t="s">
        <v>14773</v>
      </c>
      <c r="Y527" s="4">
        <v>45992</v>
      </c>
      <c r="Z527" t="s">
        <v>15807</v>
      </c>
      <c r="AA527">
        <v>15500</v>
      </c>
      <c r="AB527">
        <v>0</v>
      </c>
      <c r="AC527">
        <v>0</v>
      </c>
      <c r="AD527" s="7">
        <f>invoices[[#This Row],[Rent]]+invoices[[#This Row],[Services]]+invoices[[#This Row],[GST]]</f>
        <v>15500</v>
      </c>
      <c r="AE527" s="7">
        <f>invoices[[#This Row],[Total]]-invoices[[#This Row],[rent_amount]]</f>
        <v>0</v>
      </c>
      <c r="AF527">
        <v>602</v>
      </c>
      <c r="AG527">
        <v>2100</v>
      </c>
      <c r="AH527">
        <f>invoices[[#This Row],[EB Amount]]-invoices[[#This Row],[electricity_amount]]</f>
        <v>0</v>
      </c>
    </row>
    <row r="528" spans="1:34">
      <c r="A528" t="s">
        <v>2403</v>
      </c>
      <c r="B528" t="s">
        <v>22</v>
      </c>
      <c r="C528" t="s">
        <v>893</v>
      </c>
      <c r="D528" t="s">
        <v>24</v>
      </c>
      <c r="E528" t="s">
        <v>104</v>
      </c>
      <c r="F528" t="s">
        <v>894</v>
      </c>
      <c r="G528" t="s">
        <v>2404</v>
      </c>
      <c r="H528" s="1">
        <f>DATE(YEAR(invoices[[#This Row],[due_date]]),MONTH(invoices[[#This Row],[due_date]]),1)</f>
        <v>45992</v>
      </c>
      <c r="I528" s="1">
        <v>45998</v>
      </c>
      <c r="J528">
        <v>15500</v>
      </c>
      <c r="K528">
        <v>0</v>
      </c>
      <c r="L528">
        <v>0</v>
      </c>
      <c r="M528">
        <f>invoices[[#This Row],[rent_amount]]+invoices[[#This Row],[electricity_amount]]+invoices[[#This Row],[other_charges]]</f>
        <v>15500</v>
      </c>
      <c r="N528" t="s">
        <v>28</v>
      </c>
      <c r="O528" t="s">
        <v>709</v>
      </c>
      <c r="P528">
        <v>0</v>
      </c>
      <c r="Q528" t="b">
        <v>0</v>
      </c>
      <c r="R528" t="s">
        <v>136</v>
      </c>
      <c r="S528">
        <v>0</v>
      </c>
      <c r="T528">
        <f>invoices[[#This Row],[total_amount]]</f>
        <v>15500</v>
      </c>
      <c r="U528" t="s">
        <v>895</v>
      </c>
      <c r="V528" t="str">
        <f>INDEX([1]!Table1[tenantname],MATCH(invoices[[#This Row],[allotment_id]],[1]!Table1[TenantAllotmentID],0))</f>
        <v>Kumaraswamy K (B14-B1)</v>
      </c>
      <c r="W528" t="s">
        <v>14271</v>
      </c>
      <c r="X528" t="s">
        <v>14272</v>
      </c>
      <c r="Y528" s="4">
        <v>45992</v>
      </c>
      <c r="Z528" t="s">
        <v>15807</v>
      </c>
      <c r="AA528">
        <v>15500</v>
      </c>
      <c r="AB528">
        <v>0</v>
      </c>
      <c r="AC528">
        <v>0</v>
      </c>
      <c r="AD528" s="7">
        <f>invoices[[#This Row],[Rent]]+invoices[[#This Row],[Services]]+invoices[[#This Row],[GST]]</f>
        <v>15500</v>
      </c>
      <c r="AE528" s="7">
        <f>invoices[[#This Row],[Total]]-invoices[[#This Row],[rent_amount]]</f>
        <v>0</v>
      </c>
      <c r="AF528">
        <v>632</v>
      </c>
      <c r="AG528">
        <v>0</v>
      </c>
      <c r="AH528">
        <f>invoices[[#This Row],[EB Amount]]-invoices[[#This Row],[electricity_amount]]</f>
        <v>0</v>
      </c>
    </row>
    <row r="529" spans="1:34">
      <c r="A529" t="s">
        <v>2533</v>
      </c>
      <c r="B529" t="s">
        <v>22</v>
      </c>
      <c r="C529" t="s">
        <v>1564</v>
      </c>
      <c r="D529" t="s">
        <v>24</v>
      </c>
      <c r="E529" t="s">
        <v>342</v>
      </c>
      <c r="F529" t="s">
        <v>1565</v>
      </c>
      <c r="G529" t="s">
        <v>2534</v>
      </c>
      <c r="H529" s="1">
        <f>DATE(YEAR(invoices[[#This Row],[due_date]]),MONTH(invoices[[#This Row],[due_date]]),1)</f>
        <v>45992</v>
      </c>
      <c r="I529" s="1">
        <v>45998</v>
      </c>
      <c r="J529">
        <v>13500</v>
      </c>
      <c r="K529">
        <v>1710</v>
      </c>
      <c r="L529">
        <v>0</v>
      </c>
      <c r="M529">
        <f>invoices[[#This Row],[rent_amount]]+invoices[[#This Row],[electricity_amount]]+invoices[[#This Row],[other_charges]]</f>
        <v>15210</v>
      </c>
      <c r="N529" t="s">
        <v>28</v>
      </c>
      <c r="O529" t="s">
        <v>135</v>
      </c>
      <c r="P529">
        <v>0</v>
      </c>
      <c r="Q529" t="b">
        <v>0</v>
      </c>
      <c r="R529" t="s">
        <v>136</v>
      </c>
      <c r="S529">
        <v>0</v>
      </c>
      <c r="T529">
        <f>invoices[[#This Row],[total_amount]]</f>
        <v>15210</v>
      </c>
      <c r="U529" t="s">
        <v>1567</v>
      </c>
      <c r="V529" t="str">
        <f>INDEX([1]!Table1[tenantname],MATCH(invoices[[#This Row],[allotment_id]],[1]!Table1[TenantAllotmentID],0))</f>
        <v>Suvetha V (D11-D1)</v>
      </c>
      <c r="W529" t="s">
        <v>14520</v>
      </c>
      <c r="X529" t="s">
        <v>14521</v>
      </c>
      <c r="Y529" s="4">
        <v>45992</v>
      </c>
      <c r="Z529" t="s">
        <v>15807</v>
      </c>
      <c r="AA529">
        <v>13500</v>
      </c>
      <c r="AB529">
        <v>0</v>
      </c>
      <c r="AC529">
        <v>0</v>
      </c>
      <c r="AD529" s="7">
        <f>invoices[[#This Row],[Rent]]+invoices[[#This Row],[Services]]+invoices[[#This Row],[GST]]</f>
        <v>13500</v>
      </c>
      <c r="AE529" s="7">
        <f>invoices[[#This Row],[Total]]-invoices[[#This Row],[rent_amount]]</f>
        <v>0</v>
      </c>
      <c r="AF529">
        <v>684</v>
      </c>
      <c r="AG529">
        <v>1710</v>
      </c>
      <c r="AH529">
        <f>invoices[[#This Row],[EB Amount]]-invoices[[#This Row],[electricity_amount]]</f>
        <v>0</v>
      </c>
    </row>
    <row r="530" spans="1:34">
      <c r="A530" t="s">
        <v>2663</v>
      </c>
      <c r="B530" t="s">
        <v>22</v>
      </c>
      <c r="C530" t="s">
        <v>689</v>
      </c>
      <c r="D530" t="s">
        <v>24</v>
      </c>
      <c r="E530" t="s">
        <v>155</v>
      </c>
      <c r="F530" t="s">
        <v>156</v>
      </c>
      <c r="G530" t="s">
        <v>2664</v>
      </c>
      <c r="H530" s="1">
        <f>DATE(YEAR(invoices[[#This Row],[due_date]]),MONTH(invoices[[#This Row],[due_date]]),1)</f>
        <v>45992</v>
      </c>
      <c r="I530" s="1">
        <v>45998</v>
      </c>
      <c r="J530">
        <v>18500</v>
      </c>
      <c r="K530">
        <v>1830</v>
      </c>
      <c r="L530">
        <v>0</v>
      </c>
      <c r="M530">
        <f>invoices[[#This Row],[rent_amount]]+invoices[[#This Row],[electricity_amount]]+invoices[[#This Row],[other_charges]]</f>
        <v>20330</v>
      </c>
      <c r="N530" t="s">
        <v>28</v>
      </c>
      <c r="O530" t="s">
        <v>709</v>
      </c>
      <c r="P530">
        <v>0</v>
      </c>
      <c r="Q530" t="b">
        <v>0</v>
      </c>
      <c r="R530" t="s">
        <v>136</v>
      </c>
      <c r="S530">
        <v>0</v>
      </c>
      <c r="T530">
        <f>invoices[[#This Row],[total_amount]]</f>
        <v>20330</v>
      </c>
      <c r="U530" t="s">
        <v>691</v>
      </c>
      <c r="V530" t="str">
        <f>INDEX([1]!Table1[tenantname],MATCH(invoices[[#This Row],[allotment_id]],[1]!Table1[TenantAllotmentID],0))</f>
        <v>Arun Eranezhuth (C44-A1)</v>
      </c>
      <c r="W530" t="s">
        <v>14197</v>
      </c>
      <c r="X530" t="s">
        <v>14198</v>
      </c>
      <c r="Y530" s="4">
        <v>45992</v>
      </c>
      <c r="Z530" t="s">
        <v>15807</v>
      </c>
      <c r="AA530">
        <v>18500</v>
      </c>
      <c r="AB530">
        <v>0</v>
      </c>
      <c r="AC530">
        <v>0</v>
      </c>
      <c r="AD530" s="7">
        <f>invoices[[#This Row],[Rent]]+invoices[[#This Row],[Services]]+invoices[[#This Row],[GST]]</f>
        <v>18500</v>
      </c>
      <c r="AE530" s="7">
        <f>invoices[[#This Row],[Total]]-invoices[[#This Row],[rent_amount]]</f>
        <v>0</v>
      </c>
      <c r="AF530">
        <v>737</v>
      </c>
      <c r="AG530">
        <v>1830</v>
      </c>
      <c r="AH530">
        <f>invoices[[#This Row],[EB Amount]]-invoices[[#This Row],[electricity_amount]]</f>
        <v>0</v>
      </c>
    </row>
    <row r="531" spans="1:34">
      <c r="A531" t="s">
        <v>2665</v>
      </c>
      <c r="B531" t="s">
        <v>22</v>
      </c>
      <c r="C531" t="s">
        <v>436</v>
      </c>
      <c r="D531" t="s">
        <v>24</v>
      </c>
      <c r="E531" t="s">
        <v>140</v>
      </c>
      <c r="F531" t="s">
        <v>437</v>
      </c>
      <c r="G531" t="s">
        <v>2666</v>
      </c>
      <c r="H531" s="1">
        <f>DATE(YEAR(invoices[[#This Row],[due_date]]),MONTH(invoices[[#This Row],[due_date]]),1)</f>
        <v>45992</v>
      </c>
      <c r="I531" s="1">
        <v>45998</v>
      </c>
      <c r="J531">
        <v>14500</v>
      </c>
      <c r="K531">
        <v>0</v>
      </c>
      <c r="L531">
        <v>0</v>
      </c>
      <c r="M531">
        <f>invoices[[#This Row],[rent_amount]]+invoices[[#This Row],[electricity_amount]]+invoices[[#This Row],[other_charges]]</f>
        <v>14500</v>
      </c>
      <c r="N531" t="s">
        <v>28</v>
      </c>
      <c r="O531" t="s">
        <v>135</v>
      </c>
      <c r="P531">
        <v>0</v>
      </c>
      <c r="Q531" t="b">
        <v>0</v>
      </c>
      <c r="R531" t="s">
        <v>136</v>
      </c>
      <c r="S531">
        <v>0</v>
      </c>
      <c r="T531">
        <f>invoices[[#This Row],[total_amount]]</f>
        <v>14500</v>
      </c>
      <c r="U531" t="s">
        <v>439</v>
      </c>
      <c r="V531" t="str">
        <f>INDEX([1]!Table1[tenantname],MATCH(invoices[[#This Row],[allotment_id]],[1]!Table1[TenantAllotmentID],0))</f>
        <v>Zaheer Khan (A41-C2)</v>
      </c>
      <c r="W531" t="s">
        <v>14110</v>
      </c>
      <c r="X531" t="s">
        <v>14111</v>
      </c>
      <c r="Y531" s="4">
        <v>45992</v>
      </c>
      <c r="Z531" t="s">
        <v>15807</v>
      </c>
      <c r="AA531">
        <v>14500</v>
      </c>
      <c r="AB531">
        <v>0</v>
      </c>
      <c r="AC531">
        <v>0</v>
      </c>
      <c r="AD531" s="7">
        <f>invoices[[#This Row],[Rent]]+invoices[[#This Row],[Services]]+invoices[[#This Row],[GST]]</f>
        <v>14500</v>
      </c>
      <c r="AE531" s="7">
        <f>invoices[[#This Row],[Total]]-invoices[[#This Row],[rent_amount]]</f>
        <v>0</v>
      </c>
      <c r="AF531">
        <v>739</v>
      </c>
      <c r="AG531">
        <v>0</v>
      </c>
      <c r="AH531">
        <f>invoices[[#This Row],[EB Amount]]-invoices[[#This Row],[electricity_amount]]</f>
        <v>0</v>
      </c>
    </row>
    <row r="532" spans="1:34">
      <c r="A532" t="s">
        <v>2953</v>
      </c>
      <c r="B532" t="s">
        <v>22</v>
      </c>
      <c r="C532" t="s">
        <v>1224</v>
      </c>
      <c r="D532" t="s">
        <v>24</v>
      </c>
      <c r="E532" t="s">
        <v>201</v>
      </c>
      <c r="F532" t="s">
        <v>1225</v>
      </c>
      <c r="G532" t="s">
        <v>2954</v>
      </c>
      <c r="H532" s="1">
        <f>DATE(YEAR(invoices[[#This Row],[due_date]]),MONTH(invoices[[#This Row],[due_date]]),1)</f>
        <v>45992</v>
      </c>
      <c r="I532" s="1">
        <v>45998</v>
      </c>
      <c r="J532">
        <v>15500</v>
      </c>
      <c r="K532">
        <v>840</v>
      </c>
      <c r="L532">
        <v>0</v>
      </c>
      <c r="M532">
        <f>invoices[[#This Row],[rent_amount]]+invoices[[#This Row],[electricity_amount]]+invoices[[#This Row],[other_charges]]</f>
        <v>16340</v>
      </c>
      <c r="N532" t="s">
        <v>28</v>
      </c>
      <c r="O532" t="s">
        <v>135</v>
      </c>
      <c r="P532">
        <v>0</v>
      </c>
      <c r="Q532" t="b">
        <v>0</v>
      </c>
      <c r="R532" t="s">
        <v>136</v>
      </c>
      <c r="S532">
        <v>0</v>
      </c>
      <c r="T532">
        <f>invoices[[#This Row],[total_amount]]</f>
        <v>16340</v>
      </c>
      <c r="U532" t="s">
        <v>1227</v>
      </c>
      <c r="V532" t="str">
        <f>INDEX([1]!Table1[tenantname],MATCH(invoices[[#This Row],[allotment_id]],[1]!Table1[TenantAllotmentID],0))</f>
        <v>Senthil Kumar (B31-C1)</v>
      </c>
      <c r="W532" t="s">
        <v>14388</v>
      </c>
      <c r="X532" t="s">
        <v>14389</v>
      </c>
      <c r="Y532" s="4">
        <v>45992</v>
      </c>
      <c r="Z532" t="s">
        <v>15807</v>
      </c>
      <c r="AA532">
        <v>15500</v>
      </c>
      <c r="AB532">
        <v>0</v>
      </c>
      <c r="AC532">
        <v>0</v>
      </c>
      <c r="AD532" s="7">
        <f>invoices[[#This Row],[Rent]]+invoices[[#This Row],[Services]]+invoices[[#This Row],[GST]]</f>
        <v>15500</v>
      </c>
      <c r="AE532" s="7">
        <f>invoices[[#This Row],[Total]]-invoices[[#This Row],[rent_amount]]</f>
        <v>0</v>
      </c>
      <c r="AF532">
        <v>857</v>
      </c>
      <c r="AG532">
        <v>840</v>
      </c>
      <c r="AH532">
        <f>invoices[[#This Row],[EB Amount]]-invoices[[#This Row],[electricity_amount]]</f>
        <v>0</v>
      </c>
    </row>
    <row r="533" spans="1:34">
      <c r="A533" t="s">
        <v>2976</v>
      </c>
      <c r="B533" t="s">
        <v>22</v>
      </c>
      <c r="C533" t="s">
        <v>2977</v>
      </c>
      <c r="D533" t="s">
        <v>24</v>
      </c>
      <c r="E533" t="s">
        <v>569</v>
      </c>
      <c r="F533" t="s">
        <v>670</v>
      </c>
      <c r="G533" t="s">
        <v>2978</v>
      </c>
      <c r="H533" s="1">
        <f>DATE(YEAR(invoices[[#This Row],[due_date]]),MONTH(invoices[[#This Row],[due_date]]),1)</f>
        <v>45992</v>
      </c>
      <c r="I533" s="1">
        <v>45998</v>
      </c>
      <c r="J533">
        <v>19500</v>
      </c>
      <c r="K533">
        <v>1575</v>
      </c>
      <c r="L533">
        <v>0</v>
      </c>
      <c r="M533">
        <f>invoices[[#This Row],[rent_amount]]+invoices[[#This Row],[electricity_amount]]+invoices[[#This Row],[other_charges]]</f>
        <v>21075</v>
      </c>
      <c r="N533" t="s">
        <v>28</v>
      </c>
      <c r="O533" t="s">
        <v>640</v>
      </c>
      <c r="P533">
        <v>0</v>
      </c>
      <c r="Q533" t="b">
        <v>0</v>
      </c>
      <c r="R533" t="s">
        <v>136</v>
      </c>
      <c r="S533">
        <v>0</v>
      </c>
      <c r="T533">
        <f>invoices[[#This Row],[total_amount]]</f>
        <v>21075</v>
      </c>
      <c r="U533" s="2" t="s">
        <v>2979</v>
      </c>
      <c r="V533" t="str">
        <f>INDEX([1]!Table1[tenantname],MATCH(invoices[[#This Row],[allotment_id]],[1]!Table1[TenantAllotmentID],0))</f>
        <v>Mariana Johnson (C12-A1)</v>
      </c>
      <c r="W533" t="s">
        <v>14939</v>
      </c>
      <c r="X533" t="s">
        <v>14940</v>
      </c>
      <c r="Y533" s="4">
        <v>45992</v>
      </c>
      <c r="Z533" t="s">
        <v>15807</v>
      </c>
      <c r="AA533">
        <v>19500</v>
      </c>
      <c r="AB533">
        <v>0</v>
      </c>
      <c r="AC533">
        <v>0</v>
      </c>
      <c r="AD533" s="7">
        <f>invoices[[#This Row],[Rent]]+invoices[[#This Row],[Services]]+invoices[[#This Row],[GST]]</f>
        <v>19500</v>
      </c>
      <c r="AE533" s="7">
        <f>invoices[[#This Row],[Total]]-invoices[[#This Row],[rent_amount]]</f>
        <v>0</v>
      </c>
      <c r="AF533">
        <v>865</v>
      </c>
      <c r="AG533">
        <v>1575</v>
      </c>
      <c r="AH533">
        <f>invoices[[#This Row],[EB Amount]]-invoices[[#This Row],[electricity_amount]]</f>
        <v>0</v>
      </c>
    </row>
    <row r="534" spans="1:34">
      <c r="A534" t="s">
        <v>3071</v>
      </c>
      <c r="B534" t="s">
        <v>22</v>
      </c>
      <c r="C534" t="s">
        <v>260</v>
      </c>
      <c r="D534" t="s">
        <v>24</v>
      </c>
      <c r="E534" t="s">
        <v>226</v>
      </c>
      <c r="F534" t="s">
        <v>261</v>
      </c>
      <c r="G534" t="s">
        <v>3072</v>
      </c>
      <c r="H534" s="1">
        <f>DATE(YEAR(invoices[[#This Row],[due_date]]),MONTH(invoices[[#This Row],[due_date]]),1)</f>
        <v>45992</v>
      </c>
      <c r="I534" s="1">
        <v>45998</v>
      </c>
      <c r="J534">
        <v>14500</v>
      </c>
      <c r="K534">
        <v>1230</v>
      </c>
      <c r="L534">
        <v>0</v>
      </c>
      <c r="M534">
        <f>invoices[[#This Row],[rent_amount]]+invoices[[#This Row],[electricity_amount]]+invoices[[#This Row],[other_charges]]</f>
        <v>15730</v>
      </c>
      <c r="N534" t="s">
        <v>28</v>
      </c>
      <c r="O534" t="s">
        <v>709</v>
      </c>
      <c r="P534">
        <v>0</v>
      </c>
      <c r="Q534" t="b">
        <v>0</v>
      </c>
      <c r="R534" t="s">
        <v>136</v>
      </c>
      <c r="S534">
        <v>0</v>
      </c>
      <c r="T534">
        <f>invoices[[#This Row],[total_amount]]</f>
        <v>15730</v>
      </c>
      <c r="U534" t="s">
        <v>265</v>
      </c>
      <c r="V534" t="str">
        <f>INDEX([1]!Table1[tenantname],MATCH(invoices[[#This Row],[allotment_id]],[1]!Table1[TenantAllotmentID],0))</f>
        <v>Indira Ch (B12-C1)</v>
      </c>
      <c r="W534" t="s">
        <v>14048</v>
      </c>
      <c r="X534" t="s">
        <v>14049</v>
      </c>
      <c r="Y534" s="4">
        <v>45992</v>
      </c>
      <c r="Z534" t="s">
        <v>15807</v>
      </c>
      <c r="AA534">
        <v>14500</v>
      </c>
      <c r="AB534">
        <v>0</v>
      </c>
      <c r="AC534">
        <v>0</v>
      </c>
      <c r="AD534" s="7">
        <f>invoices[[#This Row],[Rent]]+invoices[[#This Row],[Services]]+invoices[[#This Row],[GST]]</f>
        <v>14500</v>
      </c>
      <c r="AE534" s="7">
        <f>invoices[[#This Row],[Total]]-invoices[[#This Row],[rent_amount]]</f>
        <v>0</v>
      </c>
      <c r="AF534">
        <v>902</v>
      </c>
      <c r="AG534">
        <v>1230</v>
      </c>
      <c r="AH534">
        <f>invoices[[#This Row],[EB Amount]]-invoices[[#This Row],[electricity_amount]]</f>
        <v>0</v>
      </c>
    </row>
    <row r="535" spans="1:34">
      <c r="A535" t="s">
        <v>3151</v>
      </c>
      <c r="B535" t="s">
        <v>22</v>
      </c>
      <c r="C535" t="s">
        <v>1039</v>
      </c>
      <c r="D535" t="s">
        <v>24</v>
      </c>
      <c r="E535" t="s">
        <v>167</v>
      </c>
      <c r="F535" t="s">
        <v>495</v>
      </c>
      <c r="G535" t="s">
        <v>3152</v>
      </c>
      <c r="H535" s="1">
        <f>DATE(YEAR(invoices[[#This Row],[due_date]]),MONTH(invoices[[#This Row],[due_date]]),1)</f>
        <v>45992</v>
      </c>
      <c r="I535" s="1">
        <v>45998</v>
      </c>
      <c r="J535">
        <v>14500</v>
      </c>
      <c r="K535">
        <v>2460</v>
      </c>
      <c r="L535">
        <v>0</v>
      </c>
      <c r="M535">
        <f>invoices[[#This Row],[rent_amount]]+invoices[[#This Row],[electricity_amount]]+invoices[[#This Row],[other_charges]]</f>
        <v>16960</v>
      </c>
      <c r="N535" t="s">
        <v>28</v>
      </c>
      <c r="O535" t="s">
        <v>3153</v>
      </c>
      <c r="P535">
        <v>0</v>
      </c>
      <c r="Q535" t="b">
        <v>0</v>
      </c>
      <c r="R535" t="s">
        <v>136</v>
      </c>
      <c r="S535">
        <v>0</v>
      </c>
      <c r="T535">
        <f>invoices[[#This Row],[total_amount]]</f>
        <v>16960</v>
      </c>
      <c r="U535" t="s">
        <v>3154</v>
      </c>
      <c r="V535" t="str">
        <f>INDEX([1]!Table1[tenantname],MATCH(invoices[[#This Row],[allotment_id]],[1]!Table1[TenantAllotmentID],0))</f>
        <v>Arindraja Kundu (B42-C1)</v>
      </c>
      <c r="W535" t="s">
        <v>14325</v>
      </c>
      <c r="X535" t="s">
        <v>14986</v>
      </c>
      <c r="Y535" s="4">
        <v>45992</v>
      </c>
      <c r="Z535" t="s">
        <v>15807</v>
      </c>
      <c r="AA535">
        <v>14500</v>
      </c>
      <c r="AB535">
        <v>0</v>
      </c>
      <c r="AC535">
        <v>0</v>
      </c>
      <c r="AD535" s="7">
        <f>invoices[[#This Row],[Rent]]+invoices[[#This Row],[Services]]+invoices[[#This Row],[GST]]</f>
        <v>14500</v>
      </c>
      <c r="AE535" s="7">
        <f>invoices[[#This Row],[Total]]-invoices[[#This Row],[rent_amount]]</f>
        <v>0</v>
      </c>
      <c r="AF535">
        <v>934</v>
      </c>
      <c r="AG535">
        <v>2460</v>
      </c>
      <c r="AH535">
        <f>invoices[[#This Row],[EB Amount]]-invoices[[#This Row],[electricity_amount]]</f>
        <v>0</v>
      </c>
    </row>
    <row r="536" spans="1:34">
      <c r="A536" t="s">
        <v>3520</v>
      </c>
      <c r="B536" t="s">
        <v>22</v>
      </c>
      <c r="C536" t="s">
        <v>267</v>
      </c>
      <c r="D536" t="s">
        <v>24</v>
      </c>
      <c r="E536" t="s">
        <v>721</v>
      </c>
      <c r="F536" t="s">
        <v>1828</v>
      </c>
      <c r="G536" t="s">
        <v>3521</v>
      </c>
      <c r="H536" s="1">
        <f>DATE(YEAR(invoices[[#This Row],[due_date]]),MONTH(invoices[[#This Row],[due_date]]),1)</f>
        <v>45992</v>
      </c>
      <c r="I536" s="1">
        <v>45998</v>
      </c>
      <c r="J536">
        <v>15500</v>
      </c>
      <c r="K536">
        <v>930</v>
      </c>
      <c r="L536">
        <v>0</v>
      </c>
      <c r="M536">
        <f>invoices[[#This Row],[rent_amount]]+invoices[[#This Row],[electricity_amount]]+invoices[[#This Row],[other_charges]]</f>
        <v>16430</v>
      </c>
      <c r="N536" t="s">
        <v>28</v>
      </c>
      <c r="O536" t="s">
        <v>640</v>
      </c>
      <c r="P536">
        <v>0</v>
      </c>
      <c r="Q536" t="b">
        <v>0</v>
      </c>
      <c r="R536" t="s">
        <v>136</v>
      </c>
      <c r="S536">
        <v>0</v>
      </c>
      <c r="T536">
        <f>invoices[[#This Row],[total_amount]]</f>
        <v>16430</v>
      </c>
      <c r="U536" t="s">
        <v>1830</v>
      </c>
      <c r="V536" t="str">
        <f>INDEX([1]!Table1[tenantname],MATCH(invoices[[#This Row],[allotment_id]],[1]!Table1[TenantAllotmentID],0))</f>
        <v>Nikhil Pandey (A11-B2)</v>
      </c>
      <c r="W536" t="s">
        <v>14609</v>
      </c>
      <c r="X536" t="s">
        <v>14610</v>
      </c>
      <c r="Y536" s="4">
        <v>45992</v>
      </c>
      <c r="Z536" t="s">
        <v>15807</v>
      </c>
      <c r="AA536">
        <v>15500</v>
      </c>
      <c r="AB536">
        <v>0</v>
      </c>
      <c r="AC536">
        <v>0</v>
      </c>
      <c r="AD536" s="7">
        <f>invoices[[#This Row],[Rent]]+invoices[[#This Row],[Services]]+invoices[[#This Row],[GST]]</f>
        <v>15500</v>
      </c>
      <c r="AE536" s="7">
        <f>invoices[[#This Row],[Total]]-invoices[[#This Row],[rent_amount]]</f>
        <v>0</v>
      </c>
      <c r="AF536">
        <v>1090</v>
      </c>
      <c r="AG536">
        <v>930</v>
      </c>
      <c r="AH536">
        <f>invoices[[#This Row],[EB Amount]]-invoices[[#This Row],[electricity_amount]]</f>
        <v>0</v>
      </c>
    </row>
    <row r="537" spans="1:34">
      <c r="A537" t="s">
        <v>3632</v>
      </c>
      <c r="B537" t="s">
        <v>22</v>
      </c>
      <c r="C537" t="s">
        <v>2989</v>
      </c>
      <c r="D537" t="s">
        <v>24</v>
      </c>
      <c r="E537" t="s">
        <v>147</v>
      </c>
      <c r="F537" t="s">
        <v>148</v>
      </c>
      <c r="G537" t="s">
        <v>3633</v>
      </c>
      <c r="H537" s="1">
        <f>DATE(YEAR(invoices[[#This Row],[due_date]]),MONTH(invoices[[#This Row],[due_date]]),1)</f>
        <v>45992</v>
      </c>
      <c r="I537" s="1">
        <v>45998</v>
      </c>
      <c r="J537">
        <v>6081</v>
      </c>
      <c r="K537">
        <v>1260</v>
      </c>
      <c r="L537">
        <v>2250</v>
      </c>
      <c r="M537">
        <f>invoices[[#This Row],[rent_amount]]+invoices[[#This Row],[electricity_amount]]+invoices[[#This Row],[other_charges]]</f>
        <v>9591</v>
      </c>
      <c r="N537" t="s">
        <v>28</v>
      </c>
      <c r="O537" t="s">
        <v>640</v>
      </c>
      <c r="P537">
        <v>0</v>
      </c>
      <c r="Q537" t="b">
        <v>0</v>
      </c>
      <c r="R537" t="s">
        <v>136</v>
      </c>
      <c r="S537">
        <v>0</v>
      </c>
      <c r="T537">
        <f>invoices[[#This Row],[total_amount]]</f>
        <v>9591</v>
      </c>
      <c r="U537" t="s">
        <v>2991</v>
      </c>
      <c r="V537" t="str">
        <f>INDEX([1]!Table1[tenantname],MATCH(invoices[[#This Row],[allotment_id]],[1]!Table1[TenantAllotmentID],0))</f>
        <v>Rohan  (C31-C1)</v>
      </c>
      <c r="W537" t="s">
        <v>14941</v>
      </c>
      <c r="X537" t="s">
        <v>14942</v>
      </c>
      <c r="Y537" s="4">
        <v>45992</v>
      </c>
      <c r="Z537" t="s">
        <v>15807</v>
      </c>
      <c r="AA537">
        <v>6081</v>
      </c>
      <c r="AB537">
        <v>0</v>
      </c>
      <c r="AC537">
        <v>0</v>
      </c>
      <c r="AD537" s="7">
        <f>invoices[[#This Row],[Rent]]+invoices[[#This Row],[Services]]+invoices[[#This Row],[GST]]</f>
        <v>6081</v>
      </c>
      <c r="AE537" s="7">
        <f>invoices[[#This Row],[Total]]-invoices[[#This Row],[rent_amount]]</f>
        <v>0</v>
      </c>
      <c r="AF537">
        <v>1136</v>
      </c>
      <c r="AG537">
        <v>1260</v>
      </c>
      <c r="AH537">
        <f>invoices[[#This Row],[EB Amount]]-invoices[[#This Row],[electricity_amount]]</f>
        <v>0</v>
      </c>
    </row>
    <row r="538" spans="1:34">
      <c r="A538" t="s">
        <v>3776</v>
      </c>
      <c r="B538" t="s">
        <v>22</v>
      </c>
      <c r="C538" t="s">
        <v>2657</v>
      </c>
      <c r="D538" t="s">
        <v>24</v>
      </c>
      <c r="E538" t="s">
        <v>247</v>
      </c>
      <c r="F538" t="s">
        <v>2658</v>
      </c>
      <c r="G538" t="s">
        <v>3777</v>
      </c>
      <c r="H538" s="1">
        <f>DATE(YEAR(invoices[[#This Row],[due_date]]),MONTH(invoices[[#This Row],[due_date]]),1)</f>
        <v>45992</v>
      </c>
      <c r="I538" s="1">
        <v>45998</v>
      </c>
      <c r="J538">
        <v>14500</v>
      </c>
      <c r="K538">
        <v>1980</v>
      </c>
      <c r="L538">
        <v>0</v>
      </c>
      <c r="M538">
        <f>invoices[[#This Row],[rent_amount]]+invoices[[#This Row],[electricity_amount]]+invoices[[#This Row],[other_charges]]</f>
        <v>16480</v>
      </c>
      <c r="N538" t="s">
        <v>28</v>
      </c>
      <c r="O538" t="s">
        <v>3153</v>
      </c>
      <c r="P538">
        <v>0</v>
      </c>
      <c r="Q538" t="b">
        <v>0</v>
      </c>
      <c r="R538" t="s">
        <v>136</v>
      </c>
      <c r="S538">
        <v>0</v>
      </c>
      <c r="T538">
        <f>invoices[[#This Row],[total_amount]]</f>
        <v>16480</v>
      </c>
      <c r="U538" t="s">
        <v>2660</v>
      </c>
      <c r="V538" t="str">
        <f>INDEX([1]!Table1[tenantname],MATCH(invoices[[#This Row],[allotment_id]],[1]!Table1[TenantAllotmentID],0))</f>
        <v>Aachman Arora (C11-C2)</v>
      </c>
      <c r="W538" t="s">
        <v>14862</v>
      </c>
      <c r="X538" t="s">
        <v>14863</v>
      </c>
      <c r="Y538" s="4">
        <v>45992</v>
      </c>
      <c r="Z538" t="s">
        <v>15807</v>
      </c>
      <c r="AA538">
        <v>14500</v>
      </c>
      <c r="AB538">
        <v>0</v>
      </c>
      <c r="AC538">
        <v>0</v>
      </c>
      <c r="AD538" s="7">
        <f>invoices[[#This Row],[Rent]]+invoices[[#This Row],[Services]]+invoices[[#This Row],[GST]]</f>
        <v>14500</v>
      </c>
      <c r="AE538" s="7">
        <f>invoices[[#This Row],[Total]]-invoices[[#This Row],[rent_amount]]</f>
        <v>0</v>
      </c>
      <c r="AF538">
        <v>1194</v>
      </c>
      <c r="AG538">
        <v>1980</v>
      </c>
      <c r="AH538">
        <f>invoices[[#This Row],[EB Amount]]-invoices[[#This Row],[electricity_amount]]</f>
        <v>0</v>
      </c>
    </row>
    <row r="539" spans="1:34">
      <c r="A539" t="s">
        <v>3814</v>
      </c>
      <c r="B539" t="s">
        <v>22</v>
      </c>
      <c r="C539" t="s">
        <v>1328</v>
      </c>
      <c r="D539" t="s">
        <v>24</v>
      </c>
      <c r="E539" t="s">
        <v>349</v>
      </c>
      <c r="F539" t="s">
        <v>350</v>
      </c>
      <c r="G539" t="s">
        <v>3815</v>
      </c>
      <c r="H539" s="1">
        <f>DATE(YEAR(invoices[[#This Row],[due_date]]),MONTH(invoices[[#This Row],[due_date]]),1)</f>
        <v>45992</v>
      </c>
      <c r="I539" s="1">
        <v>45998</v>
      </c>
      <c r="J539">
        <v>14500</v>
      </c>
      <c r="K539">
        <v>1740</v>
      </c>
      <c r="L539">
        <v>0</v>
      </c>
      <c r="M539">
        <f>invoices[[#This Row],[rent_amount]]+invoices[[#This Row],[electricity_amount]]+invoices[[#This Row],[other_charges]]</f>
        <v>16240</v>
      </c>
      <c r="N539" t="s">
        <v>28</v>
      </c>
      <c r="O539" t="s">
        <v>135</v>
      </c>
      <c r="P539">
        <v>0</v>
      </c>
      <c r="Q539" t="b">
        <v>0</v>
      </c>
      <c r="R539" t="s">
        <v>136</v>
      </c>
      <c r="S539">
        <v>0</v>
      </c>
      <c r="T539">
        <f>invoices[[#This Row],[total_amount]]</f>
        <v>16240</v>
      </c>
      <c r="U539" t="s">
        <v>1330</v>
      </c>
      <c r="V539" t="str">
        <f>INDEX([1]!Table1[tenantname],MATCH(invoices[[#This Row],[allotment_id]],[1]!Table1[TenantAllotmentID],0))</f>
        <v>Souradeep Das (B11-C1)</v>
      </c>
      <c r="W539" t="s">
        <v>14430</v>
      </c>
      <c r="X539" t="s">
        <v>14431</v>
      </c>
      <c r="Y539" s="4">
        <v>45992</v>
      </c>
      <c r="Z539" t="s">
        <v>15807</v>
      </c>
      <c r="AA539">
        <v>14500</v>
      </c>
      <c r="AB539">
        <v>0</v>
      </c>
      <c r="AC539">
        <v>0</v>
      </c>
      <c r="AD539" s="7">
        <f>invoices[[#This Row],[Rent]]+invoices[[#This Row],[Services]]+invoices[[#This Row],[GST]]</f>
        <v>14500</v>
      </c>
      <c r="AE539" s="7">
        <f>invoices[[#This Row],[Total]]-invoices[[#This Row],[rent_amount]]</f>
        <v>0</v>
      </c>
      <c r="AF539">
        <v>1212</v>
      </c>
      <c r="AG539">
        <v>1740</v>
      </c>
      <c r="AH539">
        <f>invoices[[#This Row],[EB Amount]]-invoices[[#This Row],[electricity_amount]]</f>
        <v>0</v>
      </c>
    </row>
    <row r="540" spans="1:34">
      <c r="A540" t="s">
        <v>4029</v>
      </c>
      <c r="B540" t="s">
        <v>22</v>
      </c>
      <c r="C540" t="s">
        <v>253</v>
      </c>
      <c r="D540" t="s">
        <v>24</v>
      </c>
      <c r="E540" t="s">
        <v>254</v>
      </c>
      <c r="F540" t="s">
        <v>255</v>
      </c>
      <c r="G540" t="s">
        <v>4030</v>
      </c>
      <c r="H540" s="1">
        <f>DATE(YEAR(invoices[[#This Row],[due_date]]),MONTH(invoices[[#This Row],[due_date]]),1)</f>
        <v>45992</v>
      </c>
      <c r="I540" s="1">
        <v>45998</v>
      </c>
      <c r="J540">
        <v>19500</v>
      </c>
      <c r="K540">
        <v>2670</v>
      </c>
      <c r="L540">
        <v>0</v>
      </c>
      <c r="M540">
        <f>invoices[[#This Row],[rent_amount]]+invoices[[#This Row],[electricity_amount]]+invoices[[#This Row],[other_charges]]</f>
        <v>22170</v>
      </c>
      <c r="N540" t="s">
        <v>28</v>
      </c>
      <c r="O540" t="s">
        <v>3153</v>
      </c>
      <c r="P540">
        <v>0</v>
      </c>
      <c r="Q540" t="b">
        <v>0</v>
      </c>
      <c r="R540" t="s">
        <v>136</v>
      </c>
      <c r="S540">
        <v>0</v>
      </c>
      <c r="T540">
        <f>invoices[[#This Row],[total_amount]]</f>
        <v>22170</v>
      </c>
      <c r="U540" t="s">
        <v>258</v>
      </c>
      <c r="V540" t="str">
        <f>INDEX([1]!Table1[tenantname],MATCH(invoices[[#This Row],[allotment_id]],[1]!Table1[TenantAllotmentID],0))</f>
        <v>Akshuni Raghuwanshi (C42-A1)</v>
      </c>
      <c r="W540" t="s">
        <v>14046</v>
      </c>
      <c r="X540" t="s">
        <v>14047</v>
      </c>
      <c r="Y540" s="4">
        <v>45992</v>
      </c>
      <c r="Z540" t="s">
        <v>15807</v>
      </c>
      <c r="AA540">
        <v>19500</v>
      </c>
      <c r="AB540">
        <v>0</v>
      </c>
      <c r="AC540">
        <v>0</v>
      </c>
      <c r="AD540" s="7">
        <f>invoices[[#This Row],[Rent]]+invoices[[#This Row],[Services]]+invoices[[#This Row],[GST]]</f>
        <v>19500</v>
      </c>
      <c r="AE540" s="7">
        <f>invoices[[#This Row],[Total]]-invoices[[#This Row],[rent_amount]]</f>
        <v>0</v>
      </c>
      <c r="AF540">
        <v>1307</v>
      </c>
      <c r="AG540">
        <v>2670</v>
      </c>
      <c r="AH540">
        <f>invoices[[#This Row],[EB Amount]]-invoices[[#This Row],[electricity_amount]]</f>
        <v>0</v>
      </c>
    </row>
    <row r="541" spans="1:34">
      <c r="A541" t="s">
        <v>4183</v>
      </c>
      <c r="B541" t="s">
        <v>22</v>
      </c>
      <c r="C541" t="s">
        <v>4014</v>
      </c>
      <c r="D541" t="s">
        <v>24</v>
      </c>
      <c r="E541" t="s">
        <v>96</v>
      </c>
      <c r="F541" t="s">
        <v>390</v>
      </c>
      <c r="G541" t="s">
        <v>4184</v>
      </c>
      <c r="H541" s="1">
        <f>DATE(YEAR(invoices[[#This Row],[due_date]]),MONTH(invoices[[#This Row],[due_date]]),1)</f>
        <v>45992</v>
      </c>
      <c r="I541" s="1">
        <v>45998</v>
      </c>
      <c r="J541">
        <v>19500</v>
      </c>
      <c r="K541">
        <v>1710</v>
      </c>
      <c r="L541">
        <v>0</v>
      </c>
      <c r="M541">
        <f>invoices[[#This Row],[rent_amount]]+invoices[[#This Row],[electricity_amount]]+invoices[[#This Row],[other_charges]]</f>
        <v>21210</v>
      </c>
      <c r="N541" t="s">
        <v>28</v>
      </c>
      <c r="O541" t="s">
        <v>640</v>
      </c>
      <c r="P541">
        <v>0</v>
      </c>
      <c r="Q541" t="b">
        <v>0</v>
      </c>
      <c r="R541" t="s">
        <v>136</v>
      </c>
      <c r="S541">
        <v>0</v>
      </c>
      <c r="T541">
        <f>invoices[[#This Row],[total_amount]]</f>
        <v>21210</v>
      </c>
      <c r="U541" t="s">
        <v>4016</v>
      </c>
      <c r="V541" t="str">
        <f>INDEX([1]!Table1[tenantname],MATCH(invoices[[#This Row],[allotment_id]],[1]!Table1[TenantAllotmentID],0))</f>
        <v>Ranna  (B33-A1)</v>
      </c>
      <c r="W541" t="s">
        <v>15169</v>
      </c>
      <c r="X541" t="s">
        <v>15170</v>
      </c>
      <c r="Y541" s="4">
        <v>45992</v>
      </c>
      <c r="Z541" t="s">
        <v>15807</v>
      </c>
      <c r="AA541">
        <v>19500</v>
      </c>
      <c r="AB541">
        <v>0</v>
      </c>
      <c r="AC541">
        <v>0</v>
      </c>
      <c r="AD541" s="7">
        <f>invoices[[#This Row],[Rent]]+invoices[[#This Row],[Services]]+invoices[[#This Row],[GST]]</f>
        <v>19500</v>
      </c>
      <c r="AE541" s="7">
        <f>invoices[[#This Row],[Total]]-invoices[[#This Row],[rent_amount]]</f>
        <v>0</v>
      </c>
      <c r="AF541">
        <v>1379</v>
      </c>
      <c r="AG541">
        <v>1710</v>
      </c>
      <c r="AH541">
        <f>invoices[[#This Row],[EB Amount]]-invoices[[#This Row],[electricity_amount]]</f>
        <v>0</v>
      </c>
    </row>
    <row r="542" spans="1:34">
      <c r="A542" t="s">
        <v>4366</v>
      </c>
      <c r="B542" t="s">
        <v>22</v>
      </c>
      <c r="C542" t="s">
        <v>1951</v>
      </c>
      <c r="D542" t="s">
        <v>24</v>
      </c>
      <c r="E542" t="s">
        <v>88</v>
      </c>
      <c r="F542" t="s">
        <v>921</v>
      </c>
      <c r="G542" t="s">
        <v>4367</v>
      </c>
      <c r="H542" s="1">
        <f>DATE(YEAR(invoices[[#This Row],[due_date]]),MONTH(invoices[[#This Row],[due_date]]),1)</f>
        <v>45992</v>
      </c>
      <c r="I542" s="1">
        <v>45998</v>
      </c>
      <c r="J542">
        <v>14500</v>
      </c>
      <c r="K542">
        <v>1620</v>
      </c>
      <c r="L542">
        <v>0</v>
      </c>
      <c r="M542">
        <f>invoices[[#This Row],[rent_amount]]+invoices[[#This Row],[electricity_amount]]+invoices[[#This Row],[other_charges]]</f>
        <v>16120</v>
      </c>
      <c r="N542" t="s">
        <v>28</v>
      </c>
      <c r="O542" t="s">
        <v>640</v>
      </c>
      <c r="P542">
        <v>0</v>
      </c>
      <c r="Q542" t="b">
        <v>0</v>
      </c>
      <c r="R542" t="s">
        <v>136</v>
      </c>
      <c r="S542">
        <v>0</v>
      </c>
      <c r="T542">
        <f>invoices[[#This Row],[total_amount]]</f>
        <v>16120</v>
      </c>
      <c r="U542" t="s">
        <v>1953</v>
      </c>
      <c r="V542" t="str">
        <f>INDEX([1]!Table1[tenantname],MATCH(invoices[[#This Row],[allotment_id]],[1]!Table1[TenantAllotmentID],0))</f>
        <v>Piyush Malhotra (B13-C1)</v>
      </c>
      <c r="W542" t="s">
        <v>14657</v>
      </c>
      <c r="X542" t="s">
        <v>14658</v>
      </c>
      <c r="Y542" s="4">
        <v>45992</v>
      </c>
      <c r="Z542" t="s">
        <v>15807</v>
      </c>
      <c r="AA542">
        <v>14500</v>
      </c>
      <c r="AB542">
        <v>0</v>
      </c>
      <c r="AC542">
        <v>0</v>
      </c>
      <c r="AD542" s="7">
        <f>invoices[[#This Row],[Rent]]+invoices[[#This Row],[Services]]+invoices[[#This Row],[GST]]</f>
        <v>14500</v>
      </c>
      <c r="AE542" s="7">
        <f>invoices[[#This Row],[Total]]-invoices[[#This Row],[rent_amount]]</f>
        <v>0</v>
      </c>
      <c r="AF542">
        <v>1455</v>
      </c>
      <c r="AG542">
        <v>1620</v>
      </c>
      <c r="AH542">
        <f>invoices[[#This Row],[EB Amount]]-invoices[[#This Row],[electricity_amount]]</f>
        <v>0</v>
      </c>
    </row>
    <row r="543" spans="1:34">
      <c r="A543" t="s">
        <v>4370</v>
      </c>
      <c r="B543" t="s">
        <v>22</v>
      </c>
      <c r="C543" t="s">
        <v>1375</v>
      </c>
      <c r="D543" t="s">
        <v>24</v>
      </c>
      <c r="E543" t="s">
        <v>226</v>
      </c>
      <c r="F543" t="s">
        <v>227</v>
      </c>
      <c r="G543" t="s">
        <v>4371</v>
      </c>
      <c r="H543" s="1">
        <f>DATE(YEAR(invoices[[#This Row],[due_date]]),MONTH(invoices[[#This Row],[due_date]]),1)</f>
        <v>45992</v>
      </c>
      <c r="I543" s="1">
        <v>45998</v>
      </c>
      <c r="J543">
        <v>15500</v>
      </c>
      <c r="K543">
        <v>1230</v>
      </c>
      <c r="L543">
        <v>0</v>
      </c>
      <c r="M543">
        <f>invoices[[#This Row],[rent_amount]]+invoices[[#This Row],[electricity_amount]]+invoices[[#This Row],[other_charges]]</f>
        <v>16730</v>
      </c>
      <c r="N543" t="s">
        <v>28</v>
      </c>
      <c r="O543" t="s">
        <v>640</v>
      </c>
      <c r="P543">
        <v>0</v>
      </c>
      <c r="Q543" t="b">
        <v>0</v>
      </c>
      <c r="R543" t="s">
        <v>136</v>
      </c>
      <c r="S543">
        <v>0</v>
      </c>
      <c r="T543">
        <f>invoices[[#This Row],[total_amount]]</f>
        <v>16730</v>
      </c>
      <c r="U543" t="s">
        <v>1377</v>
      </c>
      <c r="V543" t="str">
        <f>INDEX([1]!Table1[tenantname],MATCH(invoices[[#This Row],[allotment_id]],[1]!Table1[TenantAllotmentID],0))</f>
        <v>Priyadarshini C (B12-B2)</v>
      </c>
      <c r="W543" t="s">
        <v>14448</v>
      </c>
      <c r="X543" t="s">
        <v>14449</v>
      </c>
      <c r="Y543" s="4">
        <v>45992</v>
      </c>
      <c r="Z543" t="s">
        <v>15807</v>
      </c>
      <c r="AA543">
        <v>15500</v>
      </c>
      <c r="AB543">
        <v>0</v>
      </c>
      <c r="AC543">
        <v>0</v>
      </c>
      <c r="AD543" s="7">
        <f>invoices[[#This Row],[Rent]]+invoices[[#This Row],[Services]]+invoices[[#This Row],[GST]]</f>
        <v>15500</v>
      </c>
      <c r="AE543" s="7">
        <f>invoices[[#This Row],[Total]]-invoices[[#This Row],[rent_amount]]</f>
        <v>0</v>
      </c>
      <c r="AF543">
        <v>1457</v>
      </c>
      <c r="AG543">
        <v>1230</v>
      </c>
      <c r="AH543">
        <f>invoices[[#This Row],[EB Amount]]-invoices[[#This Row],[electricity_amount]]</f>
        <v>0</v>
      </c>
    </row>
    <row r="544" spans="1:34">
      <c r="A544" t="s">
        <v>4454</v>
      </c>
      <c r="B544" t="s">
        <v>22</v>
      </c>
      <c r="C544" t="s">
        <v>1789</v>
      </c>
      <c r="D544" t="s">
        <v>24</v>
      </c>
      <c r="E544" t="s">
        <v>342</v>
      </c>
      <c r="F544" t="s">
        <v>1279</v>
      </c>
      <c r="G544" t="s">
        <v>4455</v>
      </c>
      <c r="H544" s="1">
        <f>DATE(YEAR(invoices[[#This Row],[due_date]]),MONTH(invoices[[#This Row],[due_date]]),1)</f>
        <v>45992</v>
      </c>
      <c r="I544" s="1">
        <v>45998</v>
      </c>
      <c r="J544">
        <v>13500</v>
      </c>
      <c r="K544">
        <v>1710</v>
      </c>
      <c r="L544">
        <v>2250</v>
      </c>
      <c r="M544">
        <f>invoices[[#This Row],[rent_amount]]+invoices[[#This Row],[electricity_amount]]+invoices[[#This Row],[other_charges]]</f>
        <v>17460</v>
      </c>
      <c r="N544" t="s">
        <v>28</v>
      </c>
      <c r="O544" t="s">
        <v>709</v>
      </c>
      <c r="P544">
        <v>0</v>
      </c>
      <c r="Q544" t="b">
        <v>0</v>
      </c>
      <c r="R544" t="s">
        <v>136</v>
      </c>
      <c r="S544">
        <v>0</v>
      </c>
      <c r="T544">
        <f>invoices[[#This Row],[total_amount]]</f>
        <v>17460</v>
      </c>
      <c r="U544" t="s">
        <v>1791</v>
      </c>
      <c r="V544" t="str">
        <f>INDEX([1]!Table1[tenantname],MATCH(invoices[[#This Row],[allotment_id]],[1]!Table1[TenantAllotmentID],0))</f>
        <v>Madhumita CM (D11-C2)</v>
      </c>
      <c r="W544" t="s">
        <v>14595</v>
      </c>
      <c r="X544" t="s">
        <v>14596</v>
      </c>
      <c r="Y544" s="4">
        <v>45992</v>
      </c>
      <c r="Z544" t="s">
        <v>15807</v>
      </c>
      <c r="AA544">
        <v>13500</v>
      </c>
      <c r="AB544">
        <v>0</v>
      </c>
      <c r="AC544">
        <v>0</v>
      </c>
      <c r="AD544" s="7">
        <f>invoices[[#This Row],[Rent]]+invoices[[#This Row],[Services]]+invoices[[#This Row],[GST]]</f>
        <v>13500</v>
      </c>
      <c r="AE544" s="7">
        <f>invoices[[#This Row],[Total]]-invoices[[#This Row],[rent_amount]]</f>
        <v>0</v>
      </c>
      <c r="AF544">
        <v>1491</v>
      </c>
      <c r="AG544">
        <v>1710</v>
      </c>
      <c r="AH544">
        <f>invoices[[#This Row],[EB Amount]]-invoices[[#This Row],[electricity_amount]]</f>
        <v>0</v>
      </c>
    </row>
    <row r="545" spans="1:34">
      <c r="A545" t="s">
        <v>4505</v>
      </c>
      <c r="B545" t="s">
        <v>22</v>
      </c>
      <c r="C545" t="s">
        <v>4506</v>
      </c>
      <c r="D545" t="s">
        <v>24</v>
      </c>
      <c r="E545" t="s">
        <v>275</v>
      </c>
      <c r="F545" t="s">
        <v>505</v>
      </c>
      <c r="G545" t="s">
        <v>4507</v>
      </c>
      <c r="H545" s="1">
        <f>DATE(YEAR(invoices[[#This Row],[due_date]]),MONTH(invoices[[#This Row],[due_date]]),1)</f>
        <v>45992</v>
      </c>
      <c r="I545" s="1">
        <v>45998</v>
      </c>
      <c r="J545">
        <v>14500</v>
      </c>
      <c r="K545">
        <v>2670</v>
      </c>
      <c r="L545">
        <v>0</v>
      </c>
      <c r="M545">
        <f>invoices[[#This Row],[rent_amount]]+invoices[[#This Row],[electricity_amount]]+invoices[[#This Row],[other_charges]]</f>
        <v>17170</v>
      </c>
      <c r="N545" t="s">
        <v>28</v>
      </c>
      <c r="O545" t="s">
        <v>709</v>
      </c>
      <c r="P545">
        <v>0</v>
      </c>
      <c r="Q545" t="b">
        <v>0</v>
      </c>
      <c r="R545" t="s">
        <v>136</v>
      </c>
      <c r="S545">
        <v>0</v>
      </c>
      <c r="T545">
        <f>invoices[[#This Row],[total_amount]]</f>
        <v>17170</v>
      </c>
      <c r="U545" t="s">
        <v>4508</v>
      </c>
      <c r="V545" t="str">
        <f>INDEX([1]!Table1[tenantname],MATCH(invoices[[#This Row],[allotment_id]],[1]!Table1[TenantAllotmentID],0))</f>
        <v>Iravati Dutta (B44-C1)</v>
      </c>
      <c r="W545" t="s">
        <v>15250</v>
      </c>
      <c r="X545" t="s">
        <v>15251</v>
      </c>
      <c r="Y545" s="4">
        <v>45992</v>
      </c>
      <c r="Z545" t="s">
        <v>15807</v>
      </c>
      <c r="AA545">
        <v>14500</v>
      </c>
      <c r="AB545">
        <v>0</v>
      </c>
      <c r="AC545">
        <v>0</v>
      </c>
      <c r="AD545" s="7">
        <f>invoices[[#This Row],[Rent]]+invoices[[#This Row],[Services]]+invoices[[#This Row],[GST]]</f>
        <v>14500</v>
      </c>
      <c r="AE545" s="7">
        <f>invoices[[#This Row],[Total]]-invoices[[#This Row],[rent_amount]]</f>
        <v>0</v>
      </c>
      <c r="AF545">
        <v>1516</v>
      </c>
      <c r="AG545">
        <v>2670</v>
      </c>
      <c r="AH545">
        <f>invoices[[#This Row],[EB Amount]]-invoices[[#This Row],[electricity_amount]]</f>
        <v>0</v>
      </c>
    </row>
    <row r="546" spans="1:34">
      <c r="A546" t="s">
        <v>4910</v>
      </c>
      <c r="B546" t="s">
        <v>22</v>
      </c>
      <c r="C546" t="s">
        <v>3665</v>
      </c>
      <c r="D546" t="s">
        <v>24</v>
      </c>
      <c r="E546" t="s">
        <v>226</v>
      </c>
      <c r="F546" t="s">
        <v>586</v>
      </c>
      <c r="G546" t="s">
        <v>4911</v>
      </c>
      <c r="H546" s="1">
        <f>DATE(YEAR(invoices[[#This Row],[due_date]]),MONTH(invoices[[#This Row],[due_date]]),1)</f>
        <v>45992</v>
      </c>
      <c r="I546" s="1">
        <v>45998</v>
      </c>
      <c r="J546">
        <v>10290</v>
      </c>
      <c r="K546">
        <v>1230</v>
      </c>
      <c r="L546">
        <v>2250</v>
      </c>
      <c r="M546">
        <f>invoices[[#This Row],[rent_amount]]+invoices[[#This Row],[electricity_amount]]+invoices[[#This Row],[other_charges]]</f>
        <v>13770</v>
      </c>
      <c r="N546" t="s">
        <v>28</v>
      </c>
      <c r="O546" t="s">
        <v>135</v>
      </c>
      <c r="P546">
        <v>0</v>
      </c>
      <c r="Q546" t="b">
        <v>0</v>
      </c>
      <c r="R546" t="s">
        <v>136</v>
      </c>
      <c r="S546">
        <v>0</v>
      </c>
      <c r="T546">
        <f>invoices[[#This Row],[total_amount]]</f>
        <v>13770</v>
      </c>
      <c r="U546" t="s">
        <v>3667</v>
      </c>
      <c r="V546" t="str">
        <f>INDEX([1]!Table1[tenantname],MATCH(invoices[[#This Row],[allotment_id]],[1]!Table1[TenantAllotmentID],0))</f>
        <v>Swathi  (B12-C2)</v>
      </c>
      <c r="W546" t="s">
        <v>15105</v>
      </c>
      <c r="X546" t="s">
        <v>15106</v>
      </c>
      <c r="Y546" s="4">
        <v>45992</v>
      </c>
      <c r="Z546" t="s">
        <v>15807</v>
      </c>
      <c r="AA546">
        <v>10290</v>
      </c>
      <c r="AB546">
        <v>0</v>
      </c>
      <c r="AC546">
        <v>0</v>
      </c>
      <c r="AD546" s="7">
        <f>invoices[[#This Row],[Rent]]+invoices[[#This Row],[Services]]+invoices[[#This Row],[GST]]</f>
        <v>10290</v>
      </c>
      <c r="AE546" s="7">
        <f>invoices[[#This Row],[Total]]-invoices[[#This Row],[rent_amount]]</f>
        <v>0</v>
      </c>
      <c r="AF546">
        <v>1697</v>
      </c>
      <c r="AG546">
        <v>1230</v>
      </c>
      <c r="AH546">
        <f>invoices[[#This Row],[EB Amount]]-invoices[[#This Row],[electricity_amount]]</f>
        <v>0</v>
      </c>
    </row>
    <row r="547" spans="1:34">
      <c r="A547" t="s">
        <v>4912</v>
      </c>
      <c r="B547" t="s">
        <v>22</v>
      </c>
      <c r="C547" t="s">
        <v>1293</v>
      </c>
      <c r="D547" t="s">
        <v>24</v>
      </c>
      <c r="E547" t="s">
        <v>140</v>
      </c>
      <c r="F547" t="s">
        <v>938</v>
      </c>
      <c r="G547" t="s">
        <v>4913</v>
      </c>
      <c r="H547" s="1">
        <f>DATE(YEAR(invoices[[#This Row],[due_date]]),MONTH(invoices[[#This Row],[due_date]]),1)</f>
        <v>45992</v>
      </c>
      <c r="I547" s="1">
        <v>45998</v>
      </c>
      <c r="J547">
        <v>19500</v>
      </c>
      <c r="K547">
        <v>405</v>
      </c>
      <c r="L547">
        <v>0</v>
      </c>
      <c r="M547">
        <f>invoices[[#This Row],[rent_amount]]+invoices[[#This Row],[electricity_amount]]+invoices[[#This Row],[other_charges]]</f>
        <v>19905</v>
      </c>
      <c r="N547" t="s">
        <v>28</v>
      </c>
      <c r="O547" t="s">
        <v>135</v>
      </c>
      <c r="P547">
        <v>0</v>
      </c>
      <c r="Q547" t="b">
        <v>0</v>
      </c>
      <c r="R547" t="s">
        <v>136</v>
      </c>
      <c r="S547">
        <v>0</v>
      </c>
      <c r="T547">
        <f>invoices[[#This Row],[total_amount]]</f>
        <v>19905</v>
      </c>
      <c r="U547" t="s">
        <v>1532</v>
      </c>
      <c r="V547" t="str">
        <f>INDEX([1]!Table1[tenantname],MATCH(invoices[[#This Row],[allotment_id]],[1]!Table1[TenantAllotmentID],0))</f>
        <v>Yash  Jamuar (A41-A1)</v>
      </c>
      <c r="W547" t="s">
        <v>14416</v>
      </c>
      <c r="X547" t="s">
        <v>14508</v>
      </c>
      <c r="Y547" s="4">
        <v>45992</v>
      </c>
      <c r="Z547" t="s">
        <v>15807</v>
      </c>
      <c r="AA547">
        <v>19500</v>
      </c>
      <c r="AB547">
        <v>0</v>
      </c>
      <c r="AC547">
        <v>0</v>
      </c>
      <c r="AD547" s="7">
        <f>invoices[[#This Row],[Rent]]+invoices[[#This Row],[Services]]+invoices[[#This Row],[GST]]</f>
        <v>19500</v>
      </c>
      <c r="AE547" s="7">
        <f>invoices[[#This Row],[Total]]-invoices[[#This Row],[rent_amount]]</f>
        <v>0</v>
      </c>
      <c r="AF547">
        <v>1698</v>
      </c>
      <c r="AG547">
        <v>405</v>
      </c>
      <c r="AH547">
        <f>invoices[[#This Row],[EB Amount]]-invoices[[#This Row],[electricity_amount]]</f>
        <v>0</v>
      </c>
    </row>
    <row r="548" spans="1:34">
      <c r="A548" t="s">
        <v>4978</v>
      </c>
      <c r="B548" t="s">
        <v>22</v>
      </c>
      <c r="C548" t="s">
        <v>1043</v>
      </c>
      <c r="D548" t="s">
        <v>24</v>
      </c>
      <c r="E548" t="s">
        <v>218</v>
      </c>
      <c r="F548" t="s">
        <v>1044</v>
      </c>
      <c r="G548" t="s">
        <v>4979</v>
      </c>
      <c r="H548" s="1">
        <f>DATE(YEAR(invoices[[#This Row],[due_date]]),MONTH(invoices[[#This Row],[due_date]]),1)</f>
        <v>45992</v>
      </c>
      <c r="I548" s="1">
        <v>45998</v>
      </c>
      <c r="J548">
        <v>14500</v>
      </c>
      <c r="K548">
        <v>660</v>
      </c>
      <c r="L548">
        <v>0</v>
      </c>
      <c r="M548">
        <f>invoices[[#This Row],[rent_amount]]+invoices[[#This Row],[electricity_amount]]+invoices[[#This Row],[other_charges]]</f>
        <v>15160</v>
      </c>
      <c r="N548" t="s">
        <v>28</v>
      </c>
      <c r="O548" t="s">
        <v>135</v>
      </c>
      <c r="P548">
        <v>0</v>
      </c>
      <c r="Q548" t="b">
        <v>0</v>
      </c>
      <c r="R548" t="s">
        <v>136</v>
      </c>
      <c r="S548">
        <v>0</v>
      </c>
      <c r="T548">
        <f>invoices[[#This Row],[total_amount]]</f>
        <v>15160</v>
      </c>
      <c r="U548" t="s">
        <v>1046</v>
      </c>
      <c r="V548" t="str">
        <f>INDEX([1]!Table1[tenantname],MATCH(invoices[[#This Row],[allotment_id]],[1]!Table1[TenantAllotmentID],0))</f>
        <v>Thanisha Choudhary (A12-C2)</v>
      </c>
      <c r="W548" t="s">
        <v>14327</v>
      </c>
      <c r="X548" t="s">
        <v>14328</v>
      </c>
      <c r="Y548" s="4">
        <v>45992</v>
      </c>
      <c r="Z548" t="s">
        <v>15807</v>
      </c>
      <c r="AA548">
        <v>14500</v>
      </c>
      <c r="AB548">
        <v>0</v>
      </c>
      <c r="AC548">
        <v>0</v>
      </c>
      <c r="AD548" s="7">
        <f>invoices[[#This Row],[Rent]]+invoices[[#This Row],[Services]]+invoices[[#This Row],[GST]]</f>
        <v>14500</v>
      </c>
      <c r="AE548" s="7">
        <f>invoices[[#This Row],[Total]]-invoices[[#This Row],[rent_amount]]</f>
        <v>0</v>
      </c>
      <c r="AF548">
        <v>1731</v>
      </c>
      <c r="AG548">
        <v>660</v>
      </c>
      <c r="AH548">
        <f>invoices[[#This Row],[EB Amount]]-invoices[[#This Row],[electricity_amount]]</f>
        <v>0</v>
      </c>
    </row>
    <row r="549" spans="1:34">
      <c r="A549" t="s">
        <v>4982</v>
      </c>
      <c r="B549" t="s">
        <v>22</v>
      </c>
      <c r="C549" t="s">
        <v>4983</v>
      </c>
      <c r="D549" t="s">
        <v>24</v>
      </c>
      <c r="E549" t="s">
        <v>25</v>
      </c>
      <c r="F549" t="s">
        <v>385</v>
      </c>
      <c r="G549" t="s">
        <v>4984</v>
      </c>
      <c r="H549" s="1">
        <f>DATE(YEAR(invoices[[#This Row],[due_date]]),MONTH(invoices[[#This Row],[due_date]]),1)</f>
        <v>45992</v>
      </c>
      <c r="I549" s="1">
        <v>45998</v>
      </c>
      <c r="J549">
        <v>13500</v>
      </c>
      <c r="K549">
        <v>1230</v>
      </c>
      <c r="L549">
        <v>0</v>
      </c>
      <c r="M549">
        <f>invoices[[#This Row],[rent_amount]]+invoices[[#This Row],[electricity_amount]]+invoices[[#This Row],[other_charges]]</f>
        <v>14730</v>
      </c>
      <c r="N549" t="s">
        <v>28</v>
      </c>
      <c r="O549" t="s">
        <v>709</v>
      </c>
      <c r="P549">
        <v>0</v>
      </c>
      <c r="Q549" t="b">
        <v>0</v>
      </c>
      <c r="R549" t="s">
        <v>136</v>
      </c>
      <c r="S549">
        <v>0</v>
      </c>
      <c r="T549">
        <f>invoices[[#This Row],[total_amount]]</f>
        <v>14730</v>
      </c>
      <c r="U549" t="s">
        <v>4985</v>
      </c>
      <c r="V549" t="str">
        <f>INDEX([1]!Table1[tenantname],MATCH(invoices[[#This Row],[allotment_id]],[1]!Table1[TenantAllotmentID],0))</f>
        <v>Dev Bhasin (A24-B3)</v>
      </c>
      <c r="W549" t="s">
        <v>15318</v>
      </c>
      <c r="X549" t="s">
        <v>15319</v>
      </c>
      <c r="Y549" s="4">
        <v>45992</v>
      </c>
      <c r="Z549" t="s">
        <v>15807</v>
      </c>
      <c r="AA549">
        <v>13500</v>
      </c>
      <c r="AB549">
        <v>0</v>
      </c>
      <c r="AC549">
        <v>0</v>
      </c>
      <c r="AD549" s="7">
        <f>invoices[[#This Row],[Rent]]+invoices[[#This Row],[Services]]+invoices[[#This Row],[GST]]</f>
        <v>13500</v>
      </c>
      <c r="AE549" s="7">
        <f>invoices[[#This Row],[Total]]-invoices[[#This Row],[rent_amount]]</f>
        <v>0</v>
      </c>
      <c r="AF549">
        <v>1733</v>
      </c>
      <c r="AG549">
        <v>1230</v>
      </c>
      <c r="AH549">
        <f>invoices[[#This Row],[EB Amount]]-invoices[[#This Row],[electricity_amount]]</f>
        <v>0</v>
      </c>
    </row>
    <row r="550" spans="1:34">
      <c r="A550" t="s">
        <v>5000</v>
      </c>
      <c r="B550" t="s">
        <v>22</v>
      </c>
      <c r="C550" t="s">
        <v>173</v>
      </c>
      <c r="D550" t="s">
        <v>24</v>
      </c>
      <c r="E550" t="s">
        <v>140</v>
      </c>
      <c r="F550" t="s">
        <v>174</v>
      </c>
      <c r="G550" t="s">
        <v>5001</v>
      </c>
      <c r="H550" s="1">
        <f>DATE(YEAR(invoices[[#This Row],[due_date]]),MONTH(invoices[[#This Row],[due_date]]),1)</f>
        <v>45992</v>
      </c>
      <c r="I550" s="1">
        <v>45998</v>
      </c>
      <c r="J550">
        <v>15500</v>
      </c>
      <c r="K550">
        <v>1350</v>
      </c>
      <c r="L550">
        <v>0</v>
      </c>
      <c r="M550">
        <f>invoices[[#This Row],[rent_amount]]+invoices[[#This Row],[electricity_amount]]+invoices[[#This Row],[other_charges]]</f>
        <v>16850</v>
      </c>
      <c r="N550" t="s">
        <v>28</v>
      </c>
      <c r="O550" t="s">
        <v>135</v>
      </c>
      <c r="P550">
        <v>0</v>
      </c>
      <c r="Q550" t="b">
        <v>0</v>
      </c>
      <c r="R550" t="s">
        <v>136</v>
      </c>
      <c r="S550">
        <v>0</v>
      </c>
      <c r="T550">
        <f>invoices[[#This Row],[total_amount]]</f>
        <v>16850</v>
      </c>
      <c r="U550" t="s">
        <v>178</v>
      </c>
      <c r="V550" t="str">
        <f>INDEX([1]!Table1[tenantname],MATCH(invoices[[#This Row],[allotment_id]],[1]!Table1[TenantAllotmentID],0))</f>
        <v>VijayaSekar P (A41-D1)</v>
      </c>
      <c r="W550" t="s">
        <v>14024</v>
      </c>
      <c r="X550" t="s">
        <v>14025</v>
      </c>
      <c r="Y550" s="4">
        <v>45992</v>
      </c>
      <c r="Z550" t="s">
        <v>15807</v>
      </c>
      <c r="AA550">
        <v>15500</v>
      </c>
      <c r="AB550">
        <v>0</v>
      </c>
      <c r="AC550">
        <v>0</v>
      </c>
      <c r="AD550" s="7">
        <f>invoices[[#This Row],[Rent]]+invoices[[#This Row],[Services]]+invoices[[#This Row],[GST]]</f>
        <v>15500</v>
      </c>
      <c r="AE550" s="7">
        <f>invoices[[#This Row],[Total]]-invoices[[#This Row],[rent_amount]]</f>
        <v>0</v>
      </c>
      <c r="AF550">
        <v>1741</v>
      </c>
      <c r="AG550">
        <v>1350</v>
      </c>
      <c r="AH550">
        <f>invoices[[#This Row],[EB Amount]]-invoices[[#This Row],[electricity_amount]]</f>
        <v>0</v>
      </c>
    </row>
    <row r="551" spans="1:34">
      <c r="A551" t="s">
        <v>5396</v>
      </c>
      <c r="B551" t="s">
        <v>22</v>
      </c>
      <c r="C551" t="s">
        <v>1030</v>
      </c>
      <c r="D551" t="s">
        <v>24</v>
      </c>
      <c r="E551" t="s">
        <v>201</v>
      </c>
      <c r="F551" s="2" t="s">
        <v>1031</v>
      </c>
      <c r="G551" t="s">
        <v>5397</v>
      </c>
      <c r="H551" s="1">
        <f>DATE(YEAR(invoices[[#This Row],[due_date]]),MONTH(invoices[[#This Row],[due_date]]),1)</f>
        <v>45992</v>
      </c>
      <c r="I551" s="1">
        <v>45998</v>
      </c>
      <c r="J551">
        <v>15500</v>
      </c>
      <c r="K551">
        <v>840</v>
      </c>
      <c r="L551">
        <v>0</v>
      </c>
      <c r="M551">
        <f>invoices[[#This Row],[rent_amount]]+invoices[[#This Row],[electricity_amount]]+invoices[[#This Row],[other_charges]]</f>
        <v>16340</v>
      </c>
      <c r="N551" t="s">
        <v>28</v>
      </c>
      <c r="O551" t="s">
        <v>709</v>
      </c>
      <c r="P551">
        <v>0</v>
      </c>
      <c r="Q551" t="b">
        <v>0</v>
      </c>
      <c r="R551" t="s">
        <v>136</v>
      </c>
      <c r="S551">
        <v>0</v>
      </c>
      <c r="T551">
        <f>invoices[[#This Row],[total_amount]]</f>
        <v>16340</v>
      </c>
      <c r="U551" t="s">
        <v>1033</v>
      </c>
      <c r="V551" t="str">
        <f>INDEX([1]!Table1[tenantname],MATCH(invoices[[#This Row],[allotment_id]],[1]!Table1[TenantAllotmentID],0))</f>
        <v>Babu Abraham (B31-B1)</v>
      </c>
      <c r="W551" t="s">
        <v>14321</v>
      </c>
      <c r="X551" t="s">
        <v>14322</v>
      </c>
      <c r="Y551" s="4">
        <v>45992</v>
      </c>
      <c r="Z551" t="s">
        <v>15807</v>
      </c>
      <c r="AA551">
        <v>15500</v>
      </c>
      <c r="AB551">
        <v>0</v>
      </c>
      <c r="AC551">
        <v>0</v>
      </c>
      <c r="AD551" s="7">
        <f>invoices[[#This Row],[Rent]]+invoices[[#This Row],[Services]]+invoices[[#This Row],[GST]]</f>
        <v>15500</v>
      </c>
      <c r="AE551" s="7">
        <f>invoices[[#This Row],[Total]]-invoices[[#This Row],[rent_amount]]</f>
        <v>0</v>
      </c>
      <c r="AF551">
        <v>1933</v>
      </c>
      <c r="AG551">
        <v>840</v>
      </c>
      <c r="AH551">
        <f>invoices[[#This Row],[EB Amount]]-invoices[[#This Row],[electricity_amount]]</f>
        <v>0</v>
      </c>
    </row>
    <row r="552" spans="1:34">
      <c r="A552" t="s">
        <v>5430</v>
      </c>
      <c r="B552" t="s">
        <v>22</v>
      </c>
      <c r="C552" t="s">
        <v>2835</v>
      </c>
      <c r="D552" t="s">
        <v>24</v>
      </c>
      <c r="E552" t="s">
        <v>226</v>
      </c>
      <c r="F552" t="s">
        <v>2836</v>
      </c>
      <c r="G552" t="s">
        <v>5431</v>
      </c>
      <c r="H552" s="1">
        <f>DATE(YEAR(invoices[[#This Row],[due_date]]),MONTH(invoices[[#This Row],[due_date]]),1)</f>
        <v>45992</v>
      </c>
      <c r="I552" s="1">
        <v>45998</v>
      </c>
      <c r="J552">
        <v>15500</v>
      </c>
      <c r="K552">
        <v>1230</v>
      </c>
      <c r="L552">
        <v>0</v>
      </c>
      <c r="M552">
        <f>invoices[[#This Row],[rent_amount]]+invoices[[#This Row],[electricity_amount]]+invoices[[#This Row],[other_charges]]</f>
        <v>16730</v>
      </c>
      <c r="N552" t="s">
        <v>28</v>
      </c>
      <c r="O552" t="s">
        <v>640</v>
      </c>
      <c r="P552">
        <v>0</v>
      </c>
      <c r="Q552" t="b">
        <v>0</v>
      </c>
      <c r="R552" t="s">
        <v>136</v>
      </c>
      <c r="S552">
        <v>0</v>
      </c>
      <c r="T552">
        <f>invoices[[#This Row],[total_amount]]</f>
        <v>16730</v>
      </c>
      <c r="U552" s="2" t="s">
        <v>2838</v>
      </c>
      <c r="V552" t="str">
        <f>INDEX([1]!Table1[tenantname],MATCH(invoices[[#This Row],[allotment_id]],[1]!Table1[TenantAllotmentID],0))</f>
        <v>Nivetha Marimuthu (B12-B1)</v>
      </c>
      <c r="W552" t="s">
        <v>14907</v>
      </c>
      <c r="X552" t="s">
        <v>14908</v>
      </c>
      <c r="Y552" s="4">
        <v>45992</v>
      </c>
      <c r="Z552" t="s">
        <v>15807</v>
      </c>
      <c r="AA552">
        <v>15500</v>
      </c>
      <c r="AB552">
        <v>0</v>
      </c>
      <c r="AC552">
        <v>0</v>
      </c>
      <c r="AD552" s="7">
        <f>invoices[[#This Row],[Rent]]+invoices[[#This Row],[Services]]+invoices[[#This Row],[GST]]</f>
        <v>15500</v>
      </c>
      <c r="AE552" s="7">
        <f>invoices[[#This Row],[Total]]-invoices[[#This Row],[rent_amount]]</f>
        <v>0</v>
      </c>
      <c r="AF552">
        <v>1948</v>
      </c>
      <c r="AG552">
        <v>1230</v>
      </c>
      <c r="AH552">
        <f>invoices[[#This Row],[EB Amount]]-invoices[[#This Row],[electricity_amount]]</f>
        <v>0</v>
      </c>
    </row>
    <row r="553" spans="1:34">
      <c r="A553" t="s">
        <v>5438</v>
      </c>
      <c r="B553" t="s">
        <v>22</v>
      </c>
      <c r="C553" t="s">
        <v>2973</v>
      </c>
      <c r="D553" t="s">
        <v>24</v>
      </c>
      <c r="E553" t="s">
        <v>476</v>
      </c>
      <c r="F553" t="s">
        <v>620</v>
      </c>
      <c r="G553" t="s">
        <v>5439</v>
      </c>
      <c r="H553" s="1">
        <f>DATE(YEAR(invoices[[#This Row],[due_date]]),MONTH(invoices[[#This Row],[due_date]]),1)</f>
        <v>45992</v>
      </c>
      <c r="I553" s="1">
        <v>45998</v>
      </c>
      <c r="J553">
        <v>14500</v>
      </c>
      <c r="K553">
        <v>1350</v>
      </c>
      <c r="L553">
        <v>0</v>
      </c>
      <c r="M553">
        <f>invoices[[#This Row],[rent_amount]]+invoices[[#This Row],[electricity_amount]]+invoices[[#This Row],[other_charges]]</f>
        <v>15850</v>
      </c>
      <c r="N553" t="s">
        <v>28</v>
      </c>
      <c r="O553" t="s">
        <v>640</v>
      </c>
      <c r="P553">
        <v>0</v>
      </c>
      <c r="Q553" t="b">
        <v>0</v>
      </c>
      <c r="R553" t="s">
        <v>136</v>
      </c>
      <c r="S553">
        <v>0</v>
      </c>
      <c r="T553">
        <f>invoices[[#This Row],[total_amount]]</f>
        <v>15850</v>
      </c>
      <c r="U553" t="s">
        <v>2975</v>
      </c>
      <c r="V553" t="str">
        <f>INDEX([1]!Table1[tenantname],MATCH(invoices[[#This Row],[allotment_id]],[1]!Table1[TenantAllotmentID],0))</f>
        <v>Rohit Jain (B41-C1)</v>
      </c>
      <c r="W553" t="s">
        <v>14937</v>
      </c>
      <c r="X553" t="s">
        <v>14938</v>
      </c>
      <c r="Y553" s="4">
        <v>45992</v>
      </c>
      <c r="Z553" t="s">
        <v>15807</v>
      </c>
      <c r="AA553">
        <v>14500</v>
      </c>
      <c r="AB553">
        <v>0</v>
      </c>
      <c r="AC553">
        <v>0</v>
      </c>
      <c r="AD553" s="7">
        <f>invoices[[#This Row],[Rent]]+invoices[[#This Row],[Services]]+invoices[[#This Row],[GST]]</f>
        <v>14500</v>
      </c>
      <c r="AE553" s="7">
        <f>invoices[[#This Row],[Total]]-invoices[[#This Row],[rent_amount]]</f>
        <v>0</v>
      </c>
      <c r="AF553">
        <v>1952</v>
      </c>
      <c r="AG553">
        <v>1350</v>
      </c>
      <c r="AH553">
        <f>invoices[[#This Row],[EB Amount]]-invoices[[#This Row],[electricity_amount]]</f>
        <v>0</v>
      </c>
    </row>
    <row r="554" spans="1:34">
      <c r="A554" t="s">
        <v>5617</v>
      </c>
      <c r="B554" t="s">
        <v>22</v>
      </c>
      <c r="C554" t="s">
        <v>1853</v>
      </c>
      <c r="D554" t="s">
        <v>24</v>
      </c>
      <c r="E554" t="s">
        <v>234</v>
      </c>
      <c r="F554" t="s">
        <v>1854</v>
      </c>
      <c r="G554" t="s">
        <v>5618</v>
      </c>
      <c r="H554" s="1">
        <f>DATE(YEAR(invoices[[#This Row],[due_date]]),MONTH(invoices[[#This Row],[due_date]]),1)</f>
        <v>45992</v>
      </c>
      <c r="I554" s="1">
        <v>45998</v>
      </c>
      <c r="J554">
        <v>14500</v>
      </c>
      <c r="K554">
        <v>960</v>
      </c>
      <c r="L554">
        <v>0</v>
      </c>
      <c r="M554">
        <f>invoices[[#This Row],[rent_amount]]+invoices[[#This Row],[electricity_amount]]+invoices[[#This Row],[other_charges]]</f>
        <v>15460</v>
      </c>
      <c r="N554" t="s">
        <v>28</v>
      </c>
      <c r="O554" t="s">
        <v>709</v>
      </c>
      <c r="P554">
        <v>0</v>
      </c>
      <c r="Q554" t="b">
        <v>0</v>
      </c>
      <c r="R554" t="s">
        <v>136</v>
      </c>
      <c r="S554">
        <v>0</v>
      </c>
      <c r="T554">
        <f>invoices[[#This Row],[total_amount]]</f>
        <v>15460</v>
      </c>
      <c r="U554" t="s">
        <v>1856</v>
      </c>
      <c r="V554" t="str">
        <f>INDEX([1]!Table1[tenantname],MATCH(invoices[[#This Row],[allotment_id]],[1]!Table1[TenantAllotmentID],0))</f>
        <v>Hema Varshini Gnanavel (D12-C1)</v>
      </c>
      <c r="W554" t="s">
        <v>14619</v>
      </c>
      <c r="X554" t="s">
        <v>14620</v>
      </c>
      <c r="Y554" s="4">
        <v>45992</v>
      </c>
      <c r="Z554" t="s">
        <v>15807</v>
      </c>
      <c r="AA554">
        <v>14500</v>
      </c>
      <c r="AB554">
        <v>0</v>
      </c>
      <c r="AC554">
        <v>0</v>
      </c>
      <c r="AD554" s="7">
        <f>invoices[[#This Row],[Rent]]+invoices[[#This Row],[Services]]+invoices[[#This Row],[GST]]</f>
        <v>14500</v>
      </c>
      <c r="AE554" s="7">
        <f>invoices[[#This Row],[Total]]-invoices[[#This Row],[rent_amount]]</f>
        <v>0</v>
      </c>
      <c r="AF554">
        <v>2035</v>
      </c>
      <c r="AG554">
        <v>960</v>
      </c>
      <c r="AH554">
        <f>invoices[[#This Row],[EB Amount]]-invoices[[#This Row],[electricity_amount]]</f>
        <v>0</v>
      </c>
    </row>
    <row r="555" spans="1:34">
      <c r="A555" t="s">
        <v>5832</v>
      </c>
      <c r="B555" t="s">
        <v>22</v>
      </c>
      <c r="C555" t="s">
        <v>613</v>
      </c>
      <c r="D555" t="s">
        <v>24</v>
      </c>
      <c r="E555" t="s">
        <v>72</v>
      </c>
      <c r="F555" t="s">
        <v>559</v>
      </c>
      <c r="G555" t="s">
        <v>5833</v>
      </c>
      <c r="H555" s="1">
        <f>DATE(YEAR(invoices[[#This Row],[due_date]]),MONTH(invoices[[#This Row],[due_date]]),1)</f>
        <v>45992</v>
      </c>
      <c r="I555" s="1">
        <v>45998</v>
      </c>
      <c r="J555">
        <v>4000</v>
      </c>
      <c r="K555">
        <v>630</v>
      </c>
      <c r="L555">
        <v>0</v>
      </c>
      <c r="M555">
        <f>invoices[[#This Row],[rent_amount]]+invoices[[#This Row],[electricity_amount]]+invoices[[#This Row],[other_charges]]</f>
        <v>4630</v>
      </c>
      <c r="N555" t="s">
        <v>28</v>
      </c>
      <c r="O555" t="s">
        <v>709</v>
      </c>
      <c r="P555">
        <v>0</v>
      </c>
      <c r="Q555" t="b">
        <v>0</v>
      </c>
      <c r="R555" t="s">
        <v>136</v>
      </c>
      <c r="S555">
        <v>0</v>
      </c>
      <c r="T555">
        <f>invoices[[#This Row],[total_amount]]</f>
        <v>4630</v>
      </c>
      <c r="U555" t="s">
        <v>615</v>
      </c>
      <c r="V555" t="str">
        <f>INDEX([1]!Table1[tenantname],MATCH(invoices[[#This Row],[allotment_id]],[1]!Table1[TenantAllotmentID],0))</f>
        <v>Keerthana M C (C34-B2)</v>
      </c>
      <c r="W555" t="s">
        <v>14171</v>
      </c>
      <c r="X555" t="s">
        <v>14172</v>
      </c>
      <c r="Y555" s="4">
        <v>45992</v>
      </c>
      <c r="Z555" t="s">
        <v>15807</v>
      </c>
      <c r="AA555">
        <v>4000</v>
      </c>
      <c r="AB555">
        <v>0</v>
      </c>
      <c r="AC555">
        <v>0</v>
      </c>
      <c r="AD555" s="7">
        <f>invoices[[#This Row],[Rent]]+invoices[[#This Row],[Services]]+invoices[[#This Row],[GST]]</f>
        <v>4000</v>
      </c>
      <c r="AE555" s="7">
        <f>invoices[[#This Row],[Total]]-invoices[[#This Row],[rent_amount]]</f>
        <v>0</v>
      </c>
      <c r="AF555">
        <v>2143</v>
      </c>
      <c r="AG555">
        <v>630</v>
      </c>
      <c r="AH555">
        <f>invoices[[#This Row],[EB Amount]]-invoices[[#This Row],[electricity_amount]]</f>
        <v>0</v>
      </c>
    </row>
    <row r="556" spans="1:34">
      <c r="A556" t="s">
        <v>5865</v>
      </c>
      <c r="B556" t="s">
        <v>22</v>
      </c>
      <c r="C556" t="s">
        <v>103</v>
      </c>
      <c r="D556" t="s">
        <v>24</v>
      </c>
      <c r="E556" t="s">
        <v>104</v>
      </c>
      <c r="F556" t="s">
        <v>105</v>
      </c>
      <c r="G556" t="s">
        <v>5866</v>
      </c>
      <c r="H556" s="1">
        <f>DATE(YEAR(invoices[[#This Row],[due_date]]),MONTH(invoices[[#This Row],[due_date]]),1)</f>
        <v>45992</v>
      </c>
      <c r="I556" s="1">
        <v>45998</v>
      </c>
      <c r="J556">
        <v>14500</v>
      </c>
      <c r="K556">
        <v>840</v>
      </c>
      <c r="L556">
        <v>0</v>
      </c>
      <c r="M556">
        <f>invoices[[#This Row],[rent_amount]]+invoices[[#This Row],[electricity_amount]]+invoices[[#This Row],[other_charges]]</f>
        <v>15340</v>
      </c>
      <c r="N556" t="s">
        <v>28</v>
      </c>
      <c r="O556" t="s">
        <v>709</v>
      </c>
      <c r="P556">
        <v>0</v>
      </c>
      <c r="Q556" t="b">
        <v>0</v>
      </c>
      <c r="R556" t="s">
        <v>136</v>
      </c>
      <c r="S556">
        <v>0</v>
      </c>
      <c r="T556">
        <f>invoices[[#This Row],[total_amount]]</f>
        <v>15340</v>
      </c>
      <c r="U556" t="s">
        <v>109</v>
      </c>
      <c r="V556" t="str">
        <f>INDEX([1]!Table1[tenantname],MATCH(invoices[[#This Row],[allotment_id]],[1]!Table1[TenantAllotmentID],0))</f>
        <v>Harish Kumar (B14-C1)</v>
      </c>
      <c r="W556" t="s">
        <v>14004</v>
      </c>
      <c r="X556" t="s">
        <v>14005</v>
      </c>
      <c r="Y556" s="4">
        <v>45992</v>
      </c>
      <c r="Z556" t="s">
        <v>15807</v>
      </c>
      <c r="AA556">
        <v>14500</v>
      </c>
      <c r="AB556">
        <v>0</v>
      </c>
      <c r="AC556">
        <v>0</v>
      </c>
      <c r="AD556" s="7">
        <f>invoices[[#This Row],[Rent]]+invoices[[#This Row],[Services]]+invoices[[#This Row],[GST]]</f>
        <v>14500</v>
      </c>
      <c r="AE556" s="7">
        <f>invoices[[#This Row],[Total]]-invoices[[#This Row],[rent_amount]]</f>
        <v>0</v>
      </c>
      <c r="AF556">
        <v>2158</v>
      </c>
      <c r="AG556">
        <v>840</v>
      </c>
      <c r="AH556">
        <f>invoices[[#This Row],[EB Amount]]-invoices[[#This Row],[electricity_amount]]</f>
        <v>0</v>
      </c>
    </row>
    <row r="557" spans="1:34">
      <c r="A557" t="s">
        <v>5944</v>
      </c>
      <c r="B557" t="s">
        <v>22</v>
      </c>
      <c r="C557" t="s">
        <v>901</v>
      </c>
      <c r="D557" t="s">
        <v>24</v>
      </c>
      <c r="E557" t="s">
        <v>329</v>
      </c>
      <c r="F557" t="s">
        <v>902</v>
      </c>
      <c r="G557" t="s">
        <v>5945</v>
      </c>
      <c r="H557" s="1">
        <f>DATE(YEAR(invoices[[#This Row],[due_date]]),MONTH(invoices[[#This Row],[due_date]]),1)</f>
        <v>45992</v>
      </c>
      <c r="I557" s="1">
        <v>45998</v>
      </c>
      <c r="J557">
        <v>14500</v>
      </c>
      <c r="K557">
        <v>2220</v>
      </c>
      <c r="L557">
        <v>0</v>
      </c>
      <c r="M557">
        <f>invoices[[#This Row],[rent_amount]]+invoices[[#This Row],[electricity_amount]]+invoices[[#This Row],[other_charges]]</f>
        <v>16720</v>
      </c>
      <c r="N557" t="s">
        <v>28</v>
      </c>
      <c r="O557" t="s">
        <v>709</v>
      </c>
      <c r="P557">
        <v>0</v>
      </c>
      <c r="Q557" t="b">
        <v>0</v>
      </c>
      <c r="R557" t="s">
        <v>136</v>
      </c>
      <c r="S557">
        <v>0</v>
      </c>
      <c r="T557">
        <f>invoices[[#This Row],[total_amount]]</f>
        <v>16720</v>
      </c>
      <c r="U557" t="s">
        <v>905</v>
      </c>
      <c r="V557" t="str">
        <f>INDEX([1]!Table1[tenantname],MATCH(invoices[[#This Row],[allotment_id]],[1]!Table1[TenantAllotmentID],0))</f>
        <v>Kaarthika K (C43-C2)</v>
      </c>
      <c r="W557" t="s">
        <v>14275</v>
      </c>
      <c r="X557" t="s">
        <v>14275</v>
      </c>
      <c r="Y557" s="4">
        <v>45992</v>
      </c>
      <c r="Z557" t="s">
        <v>15807</v>
      </c>
      <c r="AA557">
        <v>14500</v>
      </c>
      <c r="AB557">
        <v>0</v>
      </c>
      <c r="AC557">
        <v>0</v>
      </c>
      <c r="AD557" s="7">
        <f>invoices[[#This Row],[Rent]]+invoices[[#This Row],[Services]]+invoices[[#This Row],[GST]]</f>
        <v>14500</v>
      </c>
      <c r="AE557" s="7">
        <f>invoices[[#This Row],[Total]]-invoices[[#This Row],[rent_amount]]</f>
        <v>0</v>
      </c>
      <c r="AF557">
        <v>2196</v>
      </c>
      <c r="AG557">
        <v>2220</v>
      </c>
      <c r="AH557">
        <f>invoices[[#This Row],[EB Amount]]-invoices[[#This Row],[electricity_amount]]</f>
        <v>0</v>
      </c>
    </row>
    <row r="558" spans="1:34">
      <c r="A558" t="s">
        <v>6187</v>
      </c>
      <c r="B558" t="s">
        <v>22</v>
      </c>
      <c r="C558" t="s">
        <v>2357</v>
      </c>
      <c r="D558" t="s">
        <v>24</v>
      </c>
      <c r="E558" t="s">
        <v>140</v>
      </c>
      <c r="F558" t="s">
        <v>141</v>
      </c>
      <c r="G558" t="s">
        <v>6188</v>
      </c>
      <c r="H558" s="1">
        <f>DATE(YEAR(invoices[[#This Row],[due_date]]),MONTH(invoices[[#This Row],[due_date]]),1)</f>
        <v>45992</v>
      </c>
      <c r="I558" s="1">
        <v>45998</v>
      </c>
      <c r="J558">
        <v>15500</v>
      </c>
      <c r="K558">
        <v>1350</v>
      </c>
      <c r="L558">
        <v>0</v>
      </c>
      <c r="M558">
        <f>invoices[[#This Row],[rent_amount]]+invoices[[#This Row],[electricity_amount]]+invoices[[#This Row],[other_charges]]</f>
        <v>16850</v>
      </c>
      <c r="N558" t="s">
        <v>28</v>
      </c>
      <c r="O558" t="s">
        <v>135</v>
      </c>
      <c r="P558">
        <v>0</v>
      </c>
      <c r="Q558" t="b">
        <v>0</v>
      </c>
      <c r="R558" t="s">
        <v>136</v>
      </c>
      <c r="S558">
        <v>0</v>
      </c>
      <c r="T558">
        <f>invoices[[#This Row],[total_amount]]</f>
        <v>16850</v>
      </c>
      <c r="U558" t="s">
        <v>2359</v>
      </c>
      <c r="V558" t="str">
        <f>INDEX([1]!Table1[tenantname],MATCH(invoices[[#This Row],[allotment_id]],[1]!Table1[TenantAllotmentID],0))</f>
        <v>Vibhor  (A41-D2)</v>
      </c>
      <c r="W558" t="s">
        <v>14786</v>
      </c>
      <c r="X558" t="s">
        <v>14787</v>
      </c>
      <c r="Y558" s="4">
        <v>45992</v>
      </c>
      <c r="Z558" t="s">
        <v>15807</v>
      </c>
      <c r="AA558">
        <v>15500</v>
      </c>
      <c r="AB558">
        <v>0</v>
      </c>
      <c r="AC558">
        <v>0</v>
      </c>
      <c r="AD558" s="7">
        <f>invoices[[#This Row],[Rent]]+invoices[[#This Row],[Services]]+invoices[[#This Row],[GST]]</f>
        <v>15500</v>
      </c>
      <c r="AE558" s="7">
        <f>invoices[[#This Row],[Total]]-invoices[[#This Row],[rent_amount]]</f>
        <v>0</v>
      </c>
      <c r="AF558">
        <v>2315</v>
      </c>
      <c r="AG558">
        <v>1350</v>
      </c>
      <c r="AH558">
        <f>invoices[[#This Row],[EB Amount]]-invoices[[#This Row],[electricity_amount]]</f>
        <v>0</v>
      </c>
    </row>
    <row r="559" spans="1:34">
      <c r="A559" t="s">
        <v>6294</v>
      </c>
      <c r="B559" t="s">
        <v>22</v>
      </c>
      <c r="C559" t="s">
        <v>292</v>
      </c>
      <c r="D559" t="s">
        <v>24</v>
      </c>
      <c r="E559" t="s">
        <v>140</v>
      </c>
      <c r="F559" t="s">
        <v>293</v>
      </c>
      <c r="G559" t="s">
        <v>6295</v>
      </c>
      <c r="H559" s="1">
        <f>DATE(YEAR(invoices[[#This Row],[due_date]]),MONTH(invoices[[#This Row],[due_date]]),1)</f>
        <v>45992</v>
      </c>
      <c r="I559" s="1">
        <v>45998</v>
      </c>
      <c r="J559">
        <v>13500</v>
      </c>
      <c r="K559">
        <v>1350</v>
      </c>
      <c r="L559">
        <v>0</v>
      </c>
      <c r="M559">
        <f>invoices[[#This Row],[rent_amount]]+invoices[[#This Row],[electricity_amount]]+invoices[[#This Row],[other_charges]]</f>
        <v>14850</v>
      </c>
      <c r="N559" t="s">
        <v>28</v>
      </c>
      <c r="O559" t="s">
        <v>135</v>
      </c>
      <c r="P559">
        <v>0</v>
      </c>
      <c r="Q559" t="b">
        <v>0</v>
      </c>
      <c r="R559" t="s">
        <v>136</v>
      </c>
      <c r="S559">
        <v>0</v>
      </c>
      <c r="T559">
        <f>invoices[[#This Row],[total_amount]]</f>
        <v>14850</v>
      </c>
      <c r="U559" s="2" t="s">
        <v>297</v>
      </c>
      <c r="V559" t="str">
        <f>INDEX([1]!Table1[tenantname],MATCH(invoices[[#This Row],[allotment_id]],[1]!Table1[TenantAllotmentID],0))</f>
        <v>Supreeth M (A41-B1)</v>
      </c>
      <c r="W559" t="s">
        <v>14058</v>
      </c>
      <c r="X559" t="s">
        <v>14059</v>
      </c>
      <c r="Y559" s="4">
        <v>45992</v>
      </c>
      <c r="Z559" t="s">
        <v>15807</v>
      </c>
      <c r="AA559">
        <v>13500</v>
      </c>
      <c r="AB559">
        <v>0</v>
      </c>
      <c r="AC559">
        <v>0</v>
      </c>
      <c r="AD559" s="7">
        <f>invoices[[#This Row],[Rent]]+invoices[[#This Row],[Services]]+invoices[[#This Row],[GST]]</f>
        <v>13500</v>
      </c>
      <c r="AE559" s="7">
        <f>invoices[[#This Row],[Total]]-invoices[[#This Row],[rent_amount]]</f>
        <v>0</v>
      </c>
      <c r="AF559">
        <v>2376</v>
      </c>
      <c r="AG559">
        <v>1350</v>
      </c>
      <c r="AH559">
        <f>invoices[[#This Row],[EB Amount]]-invoices[[#This Row],[electricity_amount]]</f>
        <v>0</v>
      </c>
    </row>
    <row r="560" spans="1:34">
      <c r="A560" t="s">
        <v>6320</v>
      </c>
      <c r="B560" t="s">
        <v>22</v>
      </c>
      <c r="C560" t="s">
        <v>5502</v>
      </c>
      <c r="D560" t="s">
        <v>24</v>
      </c>
      <c r="E560" t="s">
        <v>25</v>
      </c>
      <c r="F560" t="s">
        <v>1865</v>
      </c>
      <c r="G560" t="s">
        <v>6321</v>
      </c>
      <c r="H560" s="1">
        <f>DATE(YEAR(invoices[[#This Row],[due_date]]),MONTH(invoices[[#This Row],[due_date]]),1)</f>
        <v>45992</v>
      </c>
      <c r="I560" s="1">
        <v>45998</v>
      </c>
      <c r="J560">
        <v>13500</v>
      </c>
      <c r="K560">
        <v>1230</v>
      </c>
      <c r="L560">
        <v>0</v>
      </c>
      <c r="M560">
        <f>invoices[[#This Row],[rent_amount]]+invoices[[#This Row],[electricity_amount]]+invoices[[#This Row],[other_charges]]</f>
        <v>14730</v>
      </c>
      <c r="N560" t="s">
        <v>28</v>
      </c>
      <c r="O560" t="s">
        <v>135</v>
      </c>
      <c r="P560">
        <v>0</v>
      </c>
      <c r="Q560" t="b">
        <v>0</v>
      </c>
      <c r="R560" t="s">
        <v>136</v>
      </c>
      <c r="S560">
        <v>0</v>
      </c>
      <c r="T560">
        <f>invoices[[#This Row],[total_amount]]</f>
        <v>14730</v>
      </c>
      <c r="U560" t="s">
        <v>5504</v>
      </c>
      <c r="V560" t="str">
        <f>INDEX([1]!Table1[tenantname],MATCH(invoices[[#This Row],[allotment_id]],[1]!Table1[TenantAllotmentID],0))</f>
        <v>Parv Aggarwal (A24-B2)</v>
      </c>
      <c r="W560" t="s">
        <v>15383</v>
      </c>
      <c r="X560" t="s">
        <v>15384</v>
      </c>
      <c r="Y560" s="4">
        <v>45992</v>
      </c>
      <c r="Z560" t="s">
        <v>15807</v>
      </c>
      <c r="AA560">
        <v>13500</v>
      </c>
      <c r="AB560">
        <v>0</v>
      </c>
      <c r="AC560">
        <v>0</v>
      </c>
      <c r="AD560" s="7">
        <f>invoices[[#This Row],[Rent]]+invoices[[#This Row],[Services]]+invoices[[#This Row],[GST]]</f>
        <v>13500</v>
      </c>
      <c r="AE560" s="7">
        <f>invoices[[#This Row],[Total]]-invoices[[#This Row],[rent_amount]]</f>
        <v>0</v>
      </c>
      <c r="AF560">
        <v>2391</v>
      </c>
      <c r="AG560">
        <v>1230</v>
      </c>
      <c r="AH560">
        <f>invoices[[#This Row],[EB Amount]]-invoices[[#This Row],[electricity_amount]]</f>
        <v>0</v>
      </c>
    </row>
    <row r="561" spans="1:34">
      <c r="A561" t="s">
        <v>6432</v>
      </c>
      <c r="B561" t="s">
        <v>22</v>
      </c>
      <c r="C561" t="s">
        <v>2710</v>
      </c>
      <c r="D561" t="s">
        <v>24</v>
      </c>
      <c r="E561" t="s">
        <v>88</v>
      </c>
      <c r="F561" t="s">
        <v>1314</v>
      </c>
      <c r="G561" t="s">
        <v>6433</v>
      </c>
      <c r="H561" s="1">
        <f>DATE(YEAR(invoices[[#This Row],[due_date]]),MONTH(invoices[[#This Row],[due_date]]),1)</f>
        <v>45992</v>
      </c>
      <c r="I561" s="1">
        <v>45998</v>
      </c>
      <c r="J561">
        <v>15500</v>
      </c>
      <c r="K561">
        <v>1620</v>
      </c>
      <c r="L561">
        <v>0</v>
      </c>
      <c r="M561">
        <f>invoices[[#This Row],[rent_amount]]+invoices[[#This Row],[electricity_amount]]+invoices[[#This Row],[other_charges]]</f>
        <v>17120</v>
      </c>
      <c r="N561" t="s">
        <v>28</v>
      </c>
      <c r="O561" t="s">
        <v>640</v>
      </c>
      <c r="P561">
        <v>0</v>
      </c>
      <c r="Q561" t="b">
        <v>0</v>
      </c>
      <c r="R561" t="s">
        <v>136</v>
      </c>
      <c r="S561">
        <v>0</v>
      </c>
      <c r="T561">
        <f>invoices[[#This Row],[total_amount]]</f>
        <v>17120</v>
      </c>
      <c r="U561" t="s">
        <v>2712</v>
      </c>
      <c r="V561" t="str">
        <f>INDEX([1]!Table1[tenantname],MATCH(invoices[[#This Row],[allotment_id]],[1]!Table1[TenantAllotmentID],0))</f>
        <v>Ram Roshan R (B13-B1)</v>
      </c>
      <c r="W561" t="s">
        <v>14873</v>
      </c>
      <c r="X561" t="s">
        <v>14874</v>
      </c>
      <c r="Y561" s="4">
        <v>45992</v>
      </c>
      <c r="Z561" t="s">
        <v>15807</v>
      </c>
      <c r="AA561">
        <v>15500</v>
      </c>
      <c r="AB561">
        <v>0</v>
      </c>
      <c r="AC561">
        <v>0</v>
      </c>
      <c r="AD561" s="7">
        <f>invoices[[#This Row],[Rent]]+invoices[[#This Row],[Services]]+invoices[[#This Row],[GST]]</f>
        <v>15500</v>
      </c>
      <c r="AE561" s="7">
        <f>invoices[[#This Row],[Total]]-invoices[[#This Row],[rent_amount]]</f>
        <v>0</v>
      </c>
      <c r="AF561">
        <v>2448</v>
      </c>
      <c r="AG561">
        <v>1620</v>
      </c>
      <c r="AH561">
        <f>invoices[[#This Row],[EB Amount]]-invoices[[#This Row],[electricity_amount]]</f>
        <v>0</v>
      </c>
    </row>
    <row r="562" spans="1:34">
      <c r="A562" t="s">
        <v>6504</v>
      </c>
      <c r="B562" t="s">
        <v>22</v>
      </c>
      <c r="C562" t="s">
        <v>912</v>
      </c>
      <c r="D562" t="s">
        <v>24</v>
      </c>
      <c r="E562" t="s">
        <v>721</v>
      </c>
      <c r="F562" t="s">
        <v>913</v>
      </c>
      <c r="G562" t="s">
        <v>6505</v>
      </c>
      <c r="H562" s="1">
        <f>DATE(YEAR(invoices[[#This Row],[due_date]]),MONTH(invoices[[#This Row],[due_date]]),1)</f>
        <v>45992</v>
      </c>
      <c r="I562" s="1">
        <v>45998</v>
      </c>
      <c r="J562">
        <v>14500</v>
      </c>
      <c r="K562">
        <v>930</v>
      </c>
      <c r="L562">
        <v>0</v>
      </c>
      <c r="M562">
        <f>invoices[[#This Row],[rent_amount]]+invoices[[#This Row],[electricity_amount]]+invoices[[#This Row],[other_charges]]</f>
        <v>15430</v>
      </c>
      <c r="N562" t="s">
        <v>28</v>
      </c>
      <c r="O562" t="s">
        <v>135</v>
      </c>
      <c r="P562">
        <v>0</v>
      </c>
      <c r="Q562" t="b">
        <v>0</v>
      </c>
      <c r="R562" t="s">
        <v>136</v>
      </c>
      <c r="S562">
        <v>0</v>
      </c>
      <c r="T562">
        <f>invoices[[#This Row],[total_amount]]</f>
        <v>15430</v>
      </c>
      <c r="U562" t="s">
        <v>915</v>
      </c>
      <c r="V562" t="str">
        <f>INDEX([1]!Table1[tenantname],MATCH(invoices[[#This Row],[allotment_id]],[1]!Table1[TenantAllotmentID],0))</f>
        <v>Shivam Kumar (A11-C2)</v>
      </c>
      <c r="W562" t="s">
        <v>14278</v>
      </c>
      <c r="X562" t="s">
        <v>14279</v>
      </c>
      <c r="Y562" s="4">
        <v>45992</v>
      </c>
      <c r="Z562" t="s">
        <v>15807</v>
      </c>
      <c r="AA562">
        <v>14500</v>
      </c>
      <c r="AB562">
        <v>0</v>
      </c>
      <c r="AC562">
        <v>0</v>
      </c>
      <c r="AD562" s="7">
        <f>invoices[[#This Row],[Rent]]+invoices[[#This Row],[Services]]+invoices[[#This Row],[GST]]</f>
        <v>14500</v>
      </c>
      <c r="AE562" s="7">
        <f>invoices[[#This Row],[Total]]-invoices[[#This Row],[rent_amount]]</f>
        <v>0</v>
      </c>
      <c r="AF562">
        <v>2483</v>
      </c>
      <c r="AG562">
        <v>930</v>
      </c>
      <c r="AH562">
        <f>invoices[[#This Row],[EB Amount]]-invoices[[#This Row],[electricity_amount]]</f>
        <v>0</v>
      </c>
    </row>
    <row r="563" spans="1:34">
      <c r="A563" t="s">
        <v>6622</v>
      </c>
      <c r="B563" t="s">
        <v>22</v>
      </c>
      <c r="C563" t="s">
        <v>2377</v>
      </c>
      <c r="D563" t="s">
        <v>24</v>
      </c>
      <c r="E563" t="s">
        <v>181</v>
      </c>
      <c r="F563" t="s">
        <v>452</v>
      </c>
      <c r="G563" t="s">
        <v>6623</v>
      </c>
      <c r="H563" s="1">
        <f>DATE(YEAR(invoices[[#This Row],[due_date]]),MONTH(invoices[[#This Row],[due_date]]),1)</f>
        <v>45992</v>
      </c>
      <c r="I563" s="1">
        <v>45998</v>
      </c>
      <c r="J563">
        <v>13500</v>
      </c>
      <c r="K563">
        <v>2010</v>
      </c>
      <c r="L563">
        <v>0</v>
      </c>
      <c r="M563">
        <f>invoices[[#This Row],[rent_amount]]+invoices[[#This Row],[electricity_amount]]+invoices[[#This Row],[other_charges]]</f>
        <v>15510</v>
      </c>
      <c r="N563" t="s">
        <v>28</v>
      </c>
      <c r="O563" t="s">
        <v>135</v>
      </c>
      <c r="P563">
        <v>0</v>
      </c>
      <c r="Q563" t="b">
        <v>0</v>
      </c>
      <c r="R563" t="s">
        <v>136</v>
      </c>
      <c r="S563">
        <v>0</v>
      </c>
      <c r="T563">
        <f>invoices[[#This Row],[total_amount]]</f>
        <v>15510</v>
      </c>
      <c r="U563" t="s">
        <v>2379</v>
      </c>
      <c r="V563" t="str">
        <f>INDEX([1]!Table1[tenantname],MATCH(invoices[[#This Row],[allotment_id]],[1]!Table1[TenantAllotmentID],0))</f>
        <v>Snehaji N (B24-B1)</v>
      </c>
      <c r="W563" t="s">
        <v>14794</v>
      </c>
      <c r="X563" t="s">
        <v>14795</v>
      </c>
      <c r="Y563" s="4">
        <v>45992</v>
      </c>
      <c r="Z563" t="s">
        <v>15807</v>
      </c>
      <c r="AA563">
        <v>13500</v>
      </c>
      <c r="AB563">
        <v>0</v>
      </c>
      <c r="AC563">
        <v>0</v>
      </c>
      <c r="AD563" s="7">
        <f>invoices[[#This Row],[Rent]]+invoices[[#This Row],[Services]]+invoices[[#This Row],[GST]]</f>
        <v>13500</v>
      </c>
      <c r="AE563" s="7">
        <f>invoices[[#This Row],[Total]]-invoices[[#This Row],[rent_amount]]</f>
        <v>0</v>
      </c>
      <c r="AF563">
        <v>2541</v>
      </c>
      <c r="AG563">
        <v>2010</v>
      </c>
      <c r="AH563">
        <f>invoices[[#This Row],[EB Amount]]-invoices[[#This Row],[electricity_amount]]</f>
        <v>0</v>
      </c>
    </row>
    <row r="564" spans="1:34">
      <c r="A564" t="s">
        <v>6636</v>
      </c>
      <c r="B564" t="s">
        <v>22</v>
      </c>
      <c r="C564" t="s">
        <v>5620</v>
      </c>
      <c r="D564" t="s">
        <v>24</v>
      </c>
      <c r="E564" t="s">
        <v>181</v>
      </c>
      <c r="F564" t="s">
        <v>427</v>
      </c>
      <c r="G564" t="s">
        <v>6637</v>
      </c>
      <c r="H564" s="1">
        <f>DATE(YEAR(invoices[[#This Row],[due_date]]),MONTH(invoices[[#This Row],[due_date]]),1)</f>
        <v>45992</v>
      </c>
      <c r="I564" s="1">
        <v>45998</v>
      </c>
      <c r="J564">
        <v>1742</v>
      </c>
      <c r="K564">
        <v>0</v>
      </c>
      <c r="L564">
        <v>0</v>
      </c>
      <c r="M564">
        <f>invoices[[#This Row],[rent_amount]]+invoices[[#This Row],[electricity_amount]]+invoices[[#This Row],[other_charges]]</f>
        <v>1742</v>
      </c>
      <c r="N564" t="s">
        <v>28</v>
      </c>
      <c r="O564" t="s">
        <v>640</v>
      </c>
      <c r="P564">
        <v>0</v>
      </c>
      <c r="Q564" t="b">
        <v>0</v>
      </c>
      <c r="R564" t="s">
        <v>136</v>
      </c>
      <c r="S564">
        <v>0</v>
      </c>
      <c r="T564">
        <f>invoices[[#This Row],[total_amount]]</f>
        <v>1742</v>
      </c>
      <c r="U564" t="s">
        <v>5622</v>
      </c>
      <c r="V564" t="str">
        <f>INDEX([1]!Table1[tenantname],MATCH(invoices[[#This Row],[allotment_id]],[1]!Table1[TenantAllotmentID],0))</f>
        <v>Nadini Santhosh (B24-B2)</v>
      </c>
      <c r="W564" t="s">
        <v>15401</v>
      </c>
      <c r="X564" t="s">
        <v>15402</v>
      </c>
      <c r="Y564" s="4">
        <v>45992</v>
      </c>
      <c r="Z564" t="s">
        <v>15807</v>
      </c>
      <c r="AA564">
        <v>1742</v>
      </c>
      <c r="AB564">
        <v>0</v>
      </c>
      <c r="AC564">
        <v>0</v>
      </c>
      <c r="AD564" s="7">
        <f>invoices[[#This Row],[Rent]]+invoices[[#This Row],[Services]]+invoices[[#This Row],[GST]]</f>
        <v>1742</v>
      </c>
      <c r="AE564" s="7">
        <f>invoices[[#This Row],[Total]]-invoices[[#This Row],[rent_amount]]</f>
        <v>0</v>
      </c>
      <c r="AF564">
        <v>2548</v>
      </c>
      <c r="AG564">
        <v>0</v>
      </c>
      <c r="AH564">
        <f>invoices[[#This Row],[EB Amount]]-invoices[[#This Row],[electricity_amount]]</f>
        <v>0</v>
      </c>
    </row>
    <row r="565" spans="1:34">
      <c r="A565" t="s">
        <v>6676</v>
      </c>
      <c r="B565" t="s">
        <v>22</v>
      </c>
      <c r="C565" t="s">
        <v>3495</v>
      </c>
      <c r="D565" t="s">
        <v>24</v>
      </c>
      <c r="E565" t="s">
        <v>140</v>
      </c>
      <c r="F565" t="s">
        <v>213</v>
      </c>
      <c r="G565" t="s">
        <v>6677</v>
      </c>
      <c r="H565" s="1">
        <f>DATE(YEAR(invoices[[#This Row],[due_date]]),MONTH(invoices[[#This Row],[due_date]]),1)</f>
        <v>45992</v>
      </c>
      <c r="I565" s="1">
        <v>45998</v>
      </c>
      <c r="J565">
        <v>13500</v>
      </c>
      <c r="K565">
        <v>1350</v>
      </c>
      <c r="L565">
        <v>0</v>
      </c>
      <c r="M565">
        <f>invoices[[#This Row],[rent_amount]]+invoices[[#This Row],[electricity_amount]]+invoices[[#This Row],[other_charges]]</f>
        <v>14850</v>
      </c>
      <c r="N565" t="s">
        <v>28</v>
      </c>
      <c r="O565" t="s">
        <v>135</v>
      </c>
      <c r="P565">
        <v>0</v>
      </c>
      <c r="Q565" t="b">
        <v>0</v>
      </c>
      <c r="R565" t="s">
        <v>136</v>
      </c>
      <c r="S565">
        <v>0</v>
      </c>
      <c r="T565">
        <f>invoices[[#This Row],[total_amount]]</f>
        <v>14850</v>
      </c>
      <c r="U565" t="s">
        <v>4003</v>
      </c>
      <c r="V565" t="str">
        <f>INDEX([1]!Table1[tenantname],MATCH(invoices[[#This Row],[allotment_id]],[1]!Table1[TenantAllotmentID],0))</f>
        <v>Ebrahim Marakkar (A41-B2)</v>
      </c>
      <c r="W565" t="s">
        <v>15070</v>
      </c>
      <c r="X565" t="s">
        <v>15165</v>
      </c>
      <c r="Y565" s="4">
        <v>45992</v>
      </c>
      <c r="Z565" t="s">
        <v>15807</v>
      </c>
      <c r="AA565">
        <v>13500</v>
      </c>
      <c r="AB565">
        <v>0</v>
      </c>
      <c r="AC565">
        <v>0</v>
      </c>
      <c r="AD565" s="7">
        <f>invoices[[#This Row],[Rent]]+invoices[[#This Row],[Services]]+invoices[[#This Row],[GST]]</f>
        <v>13500</v>
      </c>
      <c r="AE565" s="7">
        <f>invoices[[#This Row],[Total]]-invoices[[#This Row],[rent_amount]]</f>
        <v>0</v>
      </c>
      <c r="AF565">
        <v>2567</v>
      </c>
      <c r="AG565">
        <v>1350</v>
      </c>
      <c r="AH565">
        <f>invoices[[#This Row],[EB Amount]]-invoices[[#This Row],[electricity_amount]]</f>
        <v>0</v>
      </c>
    </row>
    <row r="566" spans="1:34">
      <c r="A566" t="s">
        <v>6699</v>
      </c>
      <c r="B566" t="s">
        <v>22</v>
      </c>
      <c r="C566" t="s">
        <v>3376</v>
      </c>
      <c r="D566" t="s">
        <v>24</v>
      </c>
      <c r="E566" t="s">
        <v>354</v>
      </c>
      <c r="F566" t="s">
        <v>1506</v>
      </c>
      <c r="G566" t="s">
        <v>6700</v>
      </c>
      <c r="H566" s="1">
        <f>DATE(YEAR(invoices[[#This Row],[due_date]]),MONTH(invoices[[#This Row],[due_date]]),1)</f>
        <v>45992</v>
      </c>
      <c r="I566" s="1">
        <v>45998</v>
      </c>
      <c r="J566">
        <v>14500</v>
      </c>
      <c r="K566">
        <v>1830</v>
      </c>
      <c r="L566">
        <v>0</v>
      </c>
      <c r="M566">
        <f>invoices[[#This Row],[rent_amount]]+invoices[[#This Row],[electricity_amount]]+invoices[[#This Row],[other_charges]]</f>
        <v>16330</v>
      </c>
      <c r="N566" t="s">
        <v>28</v>
      </c>
      <c r="O566" t="s">
        <v>640</v>
      </c>
      <c r="P566">
        <v>0</v>
      </c>
      <c r="Q566" t="b">
        <v>0</v>
      </c>
      <c r="R566" t="s">
        <v>136</v>
      </c>
      <c r="S566">
        <v>0</v>
      </c>
      <c r="T566">
        <f>invoices[[#This Row],[total_amount]]</f>
        <v>16330</v>
      </c>
      <c r="U566" t="s">
        <v>3378</v>
      </c>
      <c r="V566" t="str">
        <f>INDEX([1]!Table1[tenantname],MATCH(invoices[[#This Row],[allotment_id]],[1]!Table1[TenantAllotmentID],0))</f>
        <v>Prem CH (B34-C2)</v>
      </c>
      <c r="W566" t="s">
        <v>15042</v>
      </c>
      <c r="X566" t="s">
        <v>15043</v>
      </c>
      <c r="Y566" s="4">
        <v>45992</v>
      </c>
      <c r="Z566" t="s">
        <v>15807</v>
      </c>
      <c r="AA566">
        <v>14500</v>
      </c>
      <c r="AB566">
        <v>0</v>
      </c>
      <c r="AC566">
        <v>0</v>
      </c>
      <c r="AD566" s="7">
        <f>invoices[[#This Row],[Rent]]+invoices[[#This Row],[Services]]+invoices[[#This Row],[GST]]</f>
        <v>14500</v>
      </c>
      <c r="AE566" s="7">
        <f>invoices[[#This Row],[Total]]-invoices[[#This Row],[rent_amount]]</f>
        <v>0</v>
      </c>
      <c r="AF566">
        <v>2578</v>
      </c>
      <c r="AG566">
        <v>1830</v>
      </c>
      <c r="AH566">
        <f>invoices[[#This Row],[EB Amount]]-invoices[[#This Row],[electricity_amount]]</f>
        <v>0</v>
      </c>
    </row>
    <row r="567" spans="1:34">
      <c r="A567" t="s">
        <v>6897</v>
      </c>
      <c r="B567" t="s">
        <v>22</v>
      </c>
      <c r="C567" t="s">
        <v>1165</v>
      </c>
      <c r="D567" t="s">
        <v>24</v>
      </c>
      <c r="E567" t="s">
        <v>140</v>
      </c>
      <c r="F567" t="s">
        <v>1166</v>
      </c>
      <c r="G567" t="s">
        <v>6898</v>
      </c>
      <c r="H567" s="1">
        <f>DATE(YEAR(invoices[[#This Row],[due_date]]),MONTH(invoices[[#This Row],[due_date]]),1)</f>
        <v>45992</v>
      </c>
      <c r="I567" s="1">
        <v>45998</v>
      </c>
      <c r="J567">
        <v>13500</v>
      </c>
      <c r="K567">
        <v>1350</v>
      </c>
      <c r="L567">
        <v>0</v>
      </c>
      <c r="M567">
        <f>invoices[[#This Row],[rent_amount]]+invoices[[#This Row],[electricity_amount]]+invoices[[#This Row],[other_charges]]</f>
        <v>14850</v>
      </c>
      <c r="N567" t="s">
        <v>28</v>
      </c>
      <c r="O567" t="s">
        <v>3153</v>
      </c>
      <c r="P567">
        <v>0</v>
      </c>
      <c r="Q567" t="b">
        <v>0</v>
      </c>
      <c r="R567" t="s">
        <v>136</v>
      </c>
      <c r="S567">
        <v>0</v>
      </c>
      <c r="T567">
        <f>invoices[[#This Row],[total_amount]]</f>
        <v>14850</v>
      </c>
      <c r="U567" t="s">
        <v>1168</v>
      </c>
      <c r="V567" t="str">
        <f>INDEX([1]!Table1[tenantname],MATCH(invoices[[#This Row],[allotment_id]],[1]!Table1[TenantAllotmentID],0))</f>
        <v>akshay verma (A41-B3)</v>
      </c>
      <c r="W567" t="s">
        <v>14367</v>
      </c>
      <c r="X567" t="s">
        <v>14368</v>
      </c>
      <c r="Y567" s="4">
        <v>45992</v>
      </c>
      <c r="Z567" t="s">
        <v>15807</v>
      </c>
      <c r="AA567">
        <v>13500</v>
      </c>
      <c r="AB567">
        <v>0</v>
      </c>
      <c r="AC567">
        <v>0</v>
      </c>
      <c r="AD567" s="7">
        <f>invoices[[#This Row],[Rent]]+invoices[[#This Row],[Services]]+invoices[[#This Row],[GST]]</f>
        <v>13500</v>
      </c>
      <c r="AE567" s="7">
        <f>invoices[[#This Row],[Total]]-invoices[[#This Row],[rent_amount]]</f>
        <v>0</v>
      </c>
      <c r="AF567">
        <v>2682</v>
      </c>
      <c r="AG567">
        <v>1350</v>
      </c>
      <c r="AH567">
        <f>invoices[[#This Row],[EB Amount]]-invoices[[#This Row],[electricity_amount]]</f>
        <v>0</v>
      </c>
    </row>
    <row r="568" spans="1:34">
      <c r="A568" t="s">
        <v>6899</v>
      </c>
      <c r="B568" t="s">
        <v>22</v>
      </c>
      <c r="C568" t="s">
        <v>5753</v>
      </c>
      <c r="D568" t="s">
        <v>24</v>
      </c>
      <c r="E568" t="s">
        <v>25</v>
      </c>
      <c r="F568" t="s">
        <v>26</v>
      </c>
      <c r="G568" t="s">
        <v>6900</v>
      </c>
      <c r="H568" s="1">
        <f>DATE(YEAR(invoices[[#This Row],[due_date]]),MONTH(invoices[[#This Row],[due_date]]),1)</f>
        <v>45992</v>
      </c>
      <c r="I568" s="1">
        <v>45998</v>
      </c>
      <c r="J568">
        <v>14032</v>
      </c>
      <c r="K568">
        <v>0</v>
      </c>
      <c r="L568">
        <v>0</v>
      </c>
      <c r="M568">
        <f>invoices[[#This Row],[rent_amount]]+invoices[[#This Row],[electricity_amount]]+invoices[[#This Row],[other_charges]]</f>
        <v>14032</v>
      </c>
      <c r="N568" t="s">
        <v>28</v>
      </c>
      <c r="O568" t="s">
        <v>640</v>
      </c>
      <c r="P568">
        <v>0</v>
      </c>
      <c r="Q568" t="b">
        <v>0</v>
      </c>
      <c r="R568" t="s">
        <v>136</v>
      </c>
      <c r="S568">
        <v>0</v>
      </c>
      <c r="T568">
        <f>invoices[[#This Row],[total_amount]]</f>
        <v>14032</v>
      </c>
      <c r="U568" t="s">
        <v>6901</v>
      </c>
      <c r="V568" t="str">
        <f>INDEX([1]!Table1[tenantname],MATCH(invoices[[#This Row],[allotment_id]],[1]!Table1[TenantAllotmentID],0))</f>
        <v>Premnath M S (A24-C1)</v>
      </c>
      <c r="W568" t="s">
        <v>15419</v>
      </c>
      <c r="X568" t="s">
        <v>15515</v>
      </c>
      <c r="Y568" s="4">
        <v>45992</v>
      </c>
      <c r="Z568" t="s">
        <v>15807</v>
      </c>
      <c r="AA568">
        <v>14032</v>
      </c>
      <c r="AB568">
        <v>0</v>
      </c>
      <c r="AC568">
        <v>0</v>
      </c>
      <c r="AD568" s="7">
        <f>invoices[[#This Row],[Rent]]+invoices[[#This Row],[Services]]+invoices[[#This Row],[GST]]</f>
        <v>14032</v>
      </c>
      <c r="AE568" s="7">
        <f>invoices[[#This Row],[Total]]-invoices[[#This Row],[rent_amount]]</f>
        <v>0</v>
      </c>
      <c r="AF568">
        <v>2683</v>
      </c>
      <c r="AG568">
        <v>0</v>
      </c>
      <c r="AH568">
        <f>invoices[[#This Row],[EB Amount]]-invoices[[#This Row],[electricity_amount]]</f>
        <v>0</v>
      </c>
    </row>
    <row r="569" spans="1:34">
      <c r="A569" t="s">
        <v>6926</v>
      </c>
      <c r="B569" t="s">
        <v>22</v>
      </c>
      <c r="C569" t="s">
        <v>4802</v>
      </c>
      <c r="D569" t="s">
        <v>24</v>
      </c>
      <c r="E569" t="s">
        <v>275</v>
      </c>
      <c r="F569" t="s">
        <v>276</v>
      </c>
      <c r="G569" t="s">
        <v>6927</v>
      </c>
      <c r="H569" s="1">
        <f>DATE(YEAR(invoices[[#This Row],[due_date]]),MONTH(invoices[[#This Row],[due_date]]),1)</f>
        <v>45992</v>
      </c>
      <c r="I569" s="1">
        <v>45998</v>
      </c>
      <c r="J569">
        <v>13097</v>
      </c>
      <c r="K569">
        <v>2670</v>
      </c>
      <c r="L569">
        <v>2250</v>
      </c>
      <c r="M569">
        <f>invoices[[#This Row],[rent_amount]]+invoices[[#This Row],[electricity_amount]]+invoices[[#This Row],[other_charges]]</f>
        <v>18017</v>
      </c>
      <c r="N569" t="s">
        <v>28</v>
      </c>
      <c r="O569" t="s">
        <v>640</v>
      </c>
      <c r="P569">
        <v>0</v>
      </c>
      <c r="Q569" t="b">
        <v>0</v>
      </c>
      <c r="R569" t="s">
        <v>136</v>
      </c>
      <c r="S569">
        <v>0</v>
      </c>
      <c r="T569">
        <f>invoices[[#This Row],[total_amount]]</f>
        <v>18017</v>
      </c>
      <c r="U569" t="s">
        <v>4804</v>
      </c>
      <c r="V569" t="str">
        <f>INDEX([1]!Table1[tenantname],MATCH(invoices[[#This Row],[allotment_id]],[1]!Table1[TenantAllotmentID],0))</f>
        <v>Roshini Mahendrakumar (B44-C2)</v>
      </c>
      <c r="W569" t="s">
        <v>15291</v>
      </c>
      <c r="X569" t="s">
        <v>15292</v>
      </c>
      <c r="Y569" s="4">
        <v>45992</v>
      </c>
      <c r="Z569" t="s">
        <v>15807</v>
      </c>
      <c r="AA569">
        <v>13097</v>
      </c>
      <c r="AB569">
        <v>0</v>
      </c>
      <c r="AC569">
        <v>0</v>
      </c>
      <c r="AD569" s="7">
        <f>invoices[[#This Row],[Rent]]+invoices[[#This Row],[Services]]+invoices[[#This Row],[GST]]</f>
        <v>13097</v>
      </c>
      <c r="AE569" s="7">
        <f>invoices[[#This Row],[Total]]-invoices[[#This Row],[rent_amount]]</f>
        <v>0</v>
      </c>
      <c r="AF569">
        <v>2698</v>
      </c>
      <c r="AG569">
        <v>2670</v>
      </c>
      <c r="AH569">
        <f>invoices[[#This Row],[EB Amount]]-invoices[[#This Row],[electricity_amount]]</f>
        <v>0</v>
      </c>
    </row>
    <row r="570" spans="1:34">
      <c r="A570" s="2" t="s">
        <v>6984</v>
      </c>
      <c r="B570" t="s">
        <v>22</v>
      </c>
      <c r="C570" t="s">
        <v>720</v>
      </c>
      <c r="D570" t="s">
        <v>24</v>
      </c>
      <c r="E570" t="s">
        <v>721</v>
      </c>
      <c r="F570" t="s">
        <v>722</v>
      </c>
      <c r="G570" t="s">
        <v>6985</v>
      </c>
      <c r="H570" s="1">
        <f>DATE(YEAR(invoices[[#This Row],[due_date]]),MONTH(invoices[[#This Row],[due_date]]),1)</f>
        <v>45992</v>
      </c>
      <c r="I570" s="1">
        <v>45998</v>
      </c>
      <c r="J570">
        <v>14500</v>
      </c>
      <c r="K570">
        <v>930</v>
      </c>
      <c r="L570">
        <v>0</v>
      </c>
      <c r="M570">
        <f>invoices[[#This Row],[rent_amount]]+invoices[[#This Row],[electricity_amount]]+invoices[[#This Row],[other_charges]]</f>
        <v>15430</v>
      </c>
      <c r="N570" t="s">
        <v>28</v>
      </c>
      <c r="O570" t="s">
        <v>3153</v>
      </c>
      <c r="P570">
        <v>0</v>
      </c>
      <c r="Q570" t="b">
        <v>0</v>
      </c>
      <c r="R570" t="s">
        <v>136</v>
      </c>
      <c r="S570">
        <v>0</v>
      </c>
      <c r="T570">
        <f>invoices[[#This Row],[total_amount]]</f>
        <v>15430</v>
      </c>
      <c r="U570" t="s">
        <v>724</v>
      </c>
      <c r="V570" t="str">
        <f>INDEX([1]!Table1[tenantname],MATCH(invoices[[#This Row],[allotment_id]],[1]!Table1[TenantAllotmentID],0))</f>
        <v>Aritra Kumar Das (A11-C1)</v>
      </c>
      <c r="W570" t="s">
        <v>14207</v>
      </c>
      <c r="X570" t="s">
        <v>14208</v>
      </c>
      <c r="Y570" s="4">
        <v>45992</v>
      </c>
      <c r="Z570" t="s">
        <v>15807</v>
      </c>
      <c r="AA570">
        <v>14500</v>
      </c>
      <c r="AB570">
        <v>0</v>
      </c>
      <c r="AC570">
        <v>0</v>
      </c>
      <c r="AD570" s="7">
        <f>invoices[[#This Row],[Rent]]+invoices[[#This Row],[Services]]+invoices[[#This Row],[GST]]</f>
        <v>14500</v>
      </c>
      <c r="AE570" s="7">
        <f>invoices[[#This Row],[Total]]-invoices[[#This Row],[rent_amount]]</f>
        <v>0</v>
      </c>
      <c r="AF570">
        <v>2725</v>
      </c>
      <c r="AG570">
        <v>930</v>
      </c>
      <c r="AH570">
        <f>invoices[[#This Row],[EB Amount]]-invoices[[#This Row],[electricity_amount]]</f>
        <v>0</v>
      </c>
    </row>
    <row r="571" spans="1:34">
      <c r="A571" t="s">
        <v>7018</v>
      </c>
      <c r="B571" t="s">
        <v>22</v>
      </c>
      <c r="C571" t="s">
        <v>4281</v>
      </c>
      <c r="D571" t="s">
        <v>24</v>
      </c>
      <c r="E571" t="s">
        <v>72</v>
      </c>
      <c r="F571" t="s">
        <v>665</v>
      </c>
      <c r="G571" t="s">
        <v>7019</v>
      </c>
      <c r="H571" s="1">
        <f>DATE(YEAR(invoices[[#This Row],[due_date]]),MONTH(invoices[[#This Row],[due_date]]),1)</f>
        <v>45992</v>
      </c>
      <c r="I571" s="1">
        <v>45998</v>
      </c>
      <c r="J571">
        <v>18500</v>
      </c>
      <c r="K571">
        <v>630</v>
      </c>
      <c r="L571">
        <v>0</v>
      </c>
      <c r="M571">
        <f>invoices[[#This Row],[rent_amount]]+invoices[[#This Row],[electricity_amount]]+invoices[[#This Row],[other_charges]]</f>
        <v>19130</v>
      </c>
      <c r="N571" t="s">
        <v>28</v>
      </c>
      <c r="O571" t="s">
        <v>640</v>
      </c>
      <c r="P571">
        <v>0</v>
      </c>
      <c r="Q571" t="b">
        <v>0</v>
      </c>
      <c r="R571" t="s">
        <v>136</v>
      </c>
      <c r="S571">
        <v>0</v>
      </c>
      <c r="T571">
        <f>invoices[[#This Row],[total_amount]]</f>
        <v>19130</v>
      </c>
      <c r="U571" t="s">
        <v>4283</v>
      </c>
      <c r="V571" t="str">
        <f>INDEX([1]!Table1[tenantname],MATCH(invoices[[#This Row],[allotment_id]],[1]!Table1[TenantAllotmentID],0))</f>
        <v>Shivani  (C34-A1)</v>
      </c>
      <c r="W571" t="s">
        <v>15205</v>
      </c>
      <c r="X571" t="s">
        <v>15206</v>
      </c>
      <c r="Y571" s="4">
        <v>45992</v>
      </c>
      <c r="Z571" t="s">
        <v>15807</v>
      </c>
      <c r="AA571">
        <v>18500</v>
      </c>
      <c r="AB571">
        <v>0</v>
      </c>
      <c r="AC571">
        <v>0</v>
      </c>
      <c r="AD571" s="7">
        <f>invoices[[#This Row],[Rent]]+invoices[[#This Row],[Services]]+invoices[[#This Row],[GST]]</f>
        <v>18500</v>
      </c>
      <c r="AE571" s="7">
        <f>invoices[[#This Row],[Total]]-invoices[[#This Row],[rent_amount]]</f>
        <v>0</v>
      </c>
      <c r="AF571">
        <v>2743</v>
      </c>
      <c r="AG571">
        <v>630</v>
      </c>
      <c r="AH571">
        <f>invoices[[#This Row],[EB Amount]]-invoices[[#This Row],[electricity_amount]]</f>
        <v>0</v>
      </c>
    </row>
    <row r="572" spans="1:34">
      <c r="A572" t="s">
        <v>7140</v>
      </c>
      <c r="B572" t="s">
        <v>22</v>
      </c>
      <c r="C572" t="s">
        <v>1927</v>
      </c>
      <c r="D572" t="s">
        <v>24</v>
      </c>
      <c r="E572" t="s">
        <v>155</v>
      </c>
      <c r="F572" t="s">
        <v>1928</v>
      </c>
      <c r="G572" t="s">
        <v>7141</v>
      </c>
      <c r="H572" s="1">
        <f>DATE(YEAR(invoices[[#This Row],[due_date]]),MONTH(invoices[[#This Row],[due_date]]),1)</f>
        <v>45992</v>
      </c>
      <c r="I572" s="1">
        <v>45998</v>
      </c>
      <c r="J572">
        <v>15500</v>
      </c>
      <c r="K572">
        <v>1830</v>
      </c>
      <c r="L572">
        <v>0</v>
      </c>
      <c r="M572">
        <f>invoices[[#This Row],[rent_amount]]+invoices[[#This Row],[electricity_amount]]+invoices[[#This Row],[other_charges]]</f>
        <v>17330</v>
      </c>
      <c r="N572" t="s">
        <v>28</v>
      </c>
      <c r="O572" t="s">
        <v>640</v>
      </c>
      <c r="P572">
        <v>0</v>
      </c>
      <c r="Q572" t="b">
        <v>0</v>
      </c>
      <c r="R572" t="s">
        <v>136</v>
      </c>
      <c r="S572">
        <v>0</v>
      </c>
      <c r="T572">
        <f>invoices[[#This Row],[total_amount]]</f>
        <v>17330</v>
      </c>
      <c r="U572" t="s">
        <v>1930</v>
      </c>
      <c r="V572" t="str">
        <f>INDEX([1]!Table1[tenantname],MATCH(invoices[[#This Row],[allotment_id]],[1]!Table1[TenantAllotmentID],0))</f>
        <v>Parth Agarwal (C44-B1)</v>
      </c>
      <c r="W572" t="s">
        <v>14647</v>
      </c>
      <c r="X572" t="s">
        <v>14648</v>
      </c>
      <c r="Y572" s="4">
        <v>45992</v>
      </c>
      <c r="Z572" t="s">
        <v>15807</v>
      </c>
      <c r="AA572">
        <v>15500</v>
      </c>
      <c r="AB572">
        <v>0</v>
      </c>
      <c r="AC572">
        <v>0</v>
      </c>
      <c r="AD572" s="7">
        <f>invoices[[#This Row],[Rent]]+invoices[[#This Row],[Services]]+invoices[[#This Row],[GST]]</f>
        <v>15500</v>
      </c>
      <c r="AE572" s="7">
        <f>invoices[[#This Row],[Total]]-invoices[[#This Row],[rent_amount]]</f>
        <v>0</v>
      </c>
      <c r="AF572">
        <v>2803</v>
      </c>
      <c r="AG572">
        <v>1830</v>
      </c>
      <c r="AH572">
        <f>invoices[[#This Row],[EB Amount]]-invoices[[#This Row],[electricity_amount]]</f>
        <v>0</v>
      </c>
    </row>
    <row r="573" spans="1:34">
      <c r="A573" t="s">
        <v>7339</v>
      </c>
      <c r="B573" t="s">
        <v>22</v>
      </c>
      <c r="C573" t="s">
        <v>5180</v>
      </c>
      <c r="D573" t="s">
        <v>24</v>
      </c>
      <c r="E573" t="s">
        <v>519</v>
      </c>
      <c r="F573" t="s">
        <v>2225</v>
      </c>
      <c r="G573" t="s">
        <v>7340</v>
      </c>
      <c r="H573" s="1">
        <f>DATE(YEAR(invoices[[#This Row],[due_date]]),MONTH(invoices[[#This Row],[due_date]]),1)</f>
        <v>45992</v>
      </c>
      <c r="I573" s="1">
        <v>45998</v>
      </c>
      <c r="J573">
        <v>15500</v>
      </c>
      <c r="K573">
        <v>1890</v>
      </c>
      <c r="L573">
        <v>0</v>
      </c>
      <c r="M573">
        <f>invoices[[#This Row],[rent_amount]]+invoices[[#This Row],[electricity_amount]]+invoices[[#This Row],[other_charges]]</f>
        <v>17390</v>
      </c>
      <c r="N573" t="s">
        <v>28</v>
      </c>
      <c r="O573" t="s">
        <v>640</v>
      </c>
      <c r="P573">
        <v>0</v>
      </c>
      <c r="Q573" t="b">
        <v>0</v>
      </c>
      <c r="R573" t="s">
        <v>136</v>
      </c>
      <c r="S573">
        <v>0</v>
      </c>
      <c r="T573">
        <f>invoices[[#This Row],[total_amount]]</f>
        <v>17390</v>
      </c>
      <c r="U573" t="s">
        <v>5182</v>
      </c>
      <c r="V573" t="str">
        <f>INDEX([1]!Table1[tenantname],MATCH(invoices[[#This Row],[allotment_id]],[1]!Table1[TenantAllotmentID],0))</f>
        <v>Prashanth P  (C41-B2)</v>
      </c>
      <c r="W573" t="s">
        <v>15345</v>
      </c>
      <c r="X573" t="s">
        <v>15346</v>
      </c>
      <c r="Y573" s="4">
        <v>45992</v>
      </c>
      <c r="Z573" t="s">
        <v>15807</v>
      </c>
      <c r="AA573">
        <v>15500</v>
      </c>
      <c r="AB573">
        <v>0</v>
      </c>
      <c r="AC573">
        <v>0</v>
      </c>
      <c r="AD573" s="7">
        <f>invoices[[#This Row],[Rent]]+invoices[[#This Row],[Services]]+invoices[[#This Row],[GST]]</f>
        <v>15500</v>
      </c>
      <c r="AE573" s="7">
        <f>invoices[[#This Row],[Total]]-invoices[[#This Row],[rent_amount]]</f>
        <v>0</v>
      </c>
      <c r="AF573">
        <v>2902</v>
      </c>
      <c r="AG573">
        <v>1890</v>
      </c>
      <c r="AH573">
        <f>invoices[[#This Row],[EB Amount]]-invoices[[#This Row],[electricity_amount]]</f>
        <v>0</v>
      </c>
    </row>
    <row r="574" spans="1:34">
      <c r="A574" t="s">
        <v>7399</v>
      </c>
      <c r="B574" t="s">
        <v>22</v>
      </c>
      <c r="C574" t="s">
        <v>1874</v>
      </c>
      <c r="D574" t="s">
        <v>24</v>
      </c>
      <c r="E574" t="s">
        <v>275</v>
      </c>
      <c r="F574" t="s">
        <v>1397</v>
      </c>
      <c r="G574" t="s">
        <v>7400</v>
      </c>
      <c r="H574" s="1">
        <f>DATE(YEAR(invoices[[#This Row],[due_date]]),MONTH(invoices[[#This Row],[due_date]]),1)</f>
        <v>45992</v>
      </c>
      <c r="I574" s="1">
        <v>45998</v>
      </c>
      <c r="J574">
        <v>15500</v>
      </c>
      <c r="K574">
        <v>2670</v>
      </c>
      <c r="L574">
        <v>0</v>
      </c>
      <c r="M574">
        <f>invoices[[#This Row],[rent_amount]]+invoices[[#This Row],[electricity_amount]]+invoices[[#This Row],[other_charges]]</f>
        <v>18170</v>
      </c>
      <c r="N574" t="s">
        <v>28</v>
      </c>
      <c r="O574" t="s">
        <v>640</v>
      </c>
      <c r="P574">
        <v>0</v>
      </c>
      <c r="Q574" t="b">
        <v>0</v>
      </c>
      <c r="R574" t="s">
        <v>136</v>
      </c>
      <c r="S574">
        <v>0</v>
      </c>
      <c r="T574">
        <f>invoices[[#This Row],[total_amount]]</f>
        <v>18170</v>
      </c>
      <c r="U574" t="s">
        <v>1876</v>
      </c>
      <c r="V574" t="str">
        <f>INDEX([1]!Table1[tenantname],MATCH(invoices[[#This Row],[allotment_id]],[1]!Table1[TenantAllotmentID],0))</f>
        <v>Pallavi Reddy Gaddam (B44-B1)</v>
      </c>
      <c r="W574" t="s">
        <v>14625</v>
      </c>
      <c r="X574" t="s">
        <v>14626</v>
      </c>
      <c r="Y574" s="4">
        <v>45992</v>
      </c>
      <c r="Z574" t="s">
        <v>15807</v>
      </c>
      <c r="AA574">
        <v>15500</v>
      </c>
      <c r="AB574">
        <v>0</v>
      </c>
      <c r="AC574">
        <v>0</v>
      </c>
      <c r="AD574" s="7">
        <f>invoices[[#This Row],[Rent]]+invoices[[#This Row],[Services]]+invoices[[#This Row],[GST]]</f>
        <v>15500</v>
      </c>
      <c r="AE574" s="7">
        <f>invoices[[#This Row],[Total]]-invoices[[#This Row],[rent_amount]]</f>
        <v>0</v>
      </c>
      <c r="AF574">
        <v>2931</v>
      </c>
      <c r="AG574">
        <v>2670</v>
      </c>
      <c r="AH574">
        <f>invoices[[#This Row],[EB Amount]]-invoices[[#This Row],[electricity_amount]]</f>
        <v>0</v>
      </c>
    </row>
    <row r="575" spans="1:34">
      <c r="A575" t="s">
        <v>7405</v>
      </c>
      <c r="B575" t="s">
        <v>22</v>
      </c>
      <c r="C575" t="s">
        <v>2459</v>
      </c>
      <c r="D575" t="s">
        <v>24</v>
      </c>
      <c r="E575" t="s">
        <v>476</v>
      </c>
      <c r="F575" t="s">
        <v>1069</v>
      </c>
      <c r="G575" t="s">
        <v>7406</v>
      </c>
      <c r="H575" s="1">
        <f>DATE(YEAR(invoices[[#This Row],[due_date]]),MONTH(invoices[[#This Row],[due_date]]),1)</f>
        <v>45992</v>
      </c>
      <c r="I575" s="1">
        <v>45998</v>
      </c>
      <c r="J575">
        <v>7952</v>
      </c>
      <c r="K575">
        <v>1350</v>
      </c>
      <c r="L575">
        <v>2250</v>
      </c>
      <c r="M575">
        <f>invoices[[#This Row],[rent_amount]]+invoices[[#This Row],[electricity_amount]]+invoices[[#This Row],[other_charges]]</f>
        <v>11552</v>
      </c>
      <c r="N575" t="s">
        <v>28</v>
      </c>
      <c r="O575" t="s">
        <v>135</v>
      </c>
      <c r="P575">
        <v>0</v>
      </c>
      <c r="Q575" t="b">
        <v>0</v>
      </c>
      <c r="R575" t="s">
        <v>136</v>
      </c>
      <c r="S575">
        <v>0</v>
      </c>
      <c r="T575">
        <f>invoices[[#This Row],[total_amount]]</f>
        <v>11552</v>
      </c>
      <c r="U575" t="s">
        <v>2461</v>
      </c>
      <c r="V575" t="str">
        <f>INDEX([1]!Table1[tenantname],MATCH(invoices[[#This Row],[allotment_id]],[1]!Table1[TenantAllotmentID],0))</f>
        <v>Vishal Chandravanshi (B41-C2)</v>
      </c>
      <c r="W575" t="s">
        <v>14810</v>
      </c>
      <c r="X575" t="s">
        <v>14811</v>
      </c>
      <c r="Y575" s="4">
        <v>45992</v>
      </c>
      <c r="Z575" t="s">
        <v>15807</v>
      </c>
      <c r="AA575">
        <v>7952</v>
      </c>
      <c r="AB575">
        <v>0</v>
      </c>
      <c r="AC575">
        <v>0</v>
      </c>
      <c r="AD575" s="7">
        <f>invoices[[#This Row],[Rent]]+invoices[[#This Row],[Services]]+invoices[[#This Row],[GST]]</f>
        <v>7952</v>
      </c>
      <c r="AE575" s="7">
        <f>invoices[[#This Row],[Total]]-invoices[[#This Row],[rent_amount]]</f>
        <v>0</v>
      </c>
      <c r="AF575">
        <v>2934</v>
      </c>
      <c r="AG575">
        <v>1350</v>
      </c>
      <c r="AH575">
        <f>invoices[[#This Row],[EB Amount]]-invoices[[#This Row],[electricity_amount]]</f>
        <v>0</v>
      </c>
    </row>
    <row r="576" spans="1:34">
      <c r="A576" t="s">
        <v>7425</v>
      </c>
      <c r="B576" t="s">
        <v>22</v>
      </c>
      <c r="C576" t="s">
        <v>1274</v>
      </c>
      <c r="D576" t="s">
        <v>24</v>
      </c>
      <c r="E576" t="s">
        <v>195</v>
      </c>
      <c r="F576" t="s">
        <v>1753</v>
      </c>
      <c r="G576" t="s">
        <v>7426</v>
      </c>
      <c r="H576" s="1">
        <f>DATE(YEAR(invoices[[#This Row],[due_date]]),MONTH(invoices[[#This Row],[due_date]]),1)</f>
        <v>45992</v>
      </c>
      <c r="I576" s="1">
        <v>45998</v>
      </c>
      <c r="J576">
        <v>18200</v>
      </c>
      <c r="K576">
        <v>1230</v>
      </c>
      <c r="L576">
        <v>0</v>
      </c>
      <c r="M576">
        <f>invoices[[#This Row],[rent_amount]]+invoices[[#This Row],[electricity_amount]]+invoices[[#This Row],[other_charges]]</f>
        <v>19430</v>
      </c>
      <c r="N576" t="s">
        <v>28</v>
      </c>
      <c r="O576" t="s">
        <v>709</v>
      </c>
      <c r="P576">
        <v>0</v>
      </c>
      <c r="Q576" t="b">
        <v>0</v>
      </c>
      <c r="R576" t="s">
        <v>136</v>
      </c>
      <c r="S576">
        <v>0</v>
      </c>
      <c r="T576">
        <f>invoices[[#This Row],[total_amount]]</f>
        <v>19430</v>
      </c>
      <c r="U576" t="s">
        <v>1755</v>
      </c>
      <c r="V576" t="str">
        <f>INDEX([1]!Table1[tenantname],MATCH(invoices[[#This Row],[allotment_id]],[1]!Table1[TenantAllotmentID],0))</f>
        <v>Sreyashi Chowdhury (D41-A1)</v>
      </c>
      <c r="W576" t="s">
        <v>14409</v>
      </c>
      <c r="X576" t="s">
        <v>14584</v>
      </c>
      <c r="Y576" s="4">
        <v>45992</v>
      </c>
      <c r="Z576" t="s">
        <v>15807</v>
      </c>
      <c r="AA576">
        <v>18200</v>
      </c>
      <c r="AB576">
        <v>0</v>
      </c>
      <c r="AC576">
        <v>0</v>
      </c>
      <c r="AD576" s="7">
        <f>invoices[[#This Row],[Rent]]+invoices[[#This Row],[Services]]+invoices[[#This Row],[GST]]</f>
        <v>18200</v>
      </c>
      <c r="AE576" s="7">
        <f>invoices[[#This Row],[Total]]-invoices[[#This Row],[rent_amount]]</f>
        <v>0</v>
      </c>
      <c r="AF576">
        <v>2944</v>
      </c>
      <c r="AG576">
        <v>1230</v>
      </c>
      <c r="AH576">
        <f>invoices[[#This Row],[EB Amount]]-invoices[[#This Row],[electricity_amount]]</f>
        <v>0</v>
      </c>
    </row>
    <row r="577" spans="1:34">
      <c r="A577" t="s">
        <v>7499</v>
      </c>
      <c r="B577" t="s">
        <v>22</v>
      </c>
      <c r="C577" t="s">
        <v>2061</v>
      </c>
      <c r="D577" t="s">
        <v>24</v>
      </c>
      <c r="E577" t="s">
        <v>1062</v>
      </c>
      <c r="F577" t="s">
        <v>2062</v>
      </c>
      <c r="G577" t="s">
        <v>7500</v>
      </c>
      <c r="H577" s="1">
        <f>DATE(YEAR(invoices[[#This Row],[due_date]]),MONTH(invoices[[#This Row],[due_date]]),1)</f>
        <v>45992</v>
      </c>
      <c r="I577" s="1">
        <v>45998</v>
      </c>
      <c r="J577">
        <v>14500</v>
      </c>
      <c r="K577">
        <v>1470</v>
      </c>
      <c r="L577">
        <v>0</v>
      </c>
      <c r="M577">
        <f>invoices[[#This Row],[rent_amount]]+invoices[[#This Row],[electricity_amount]]+invoices[[#This Row],[other_charges]]</f>
        <v>15970</v>
      </c>
      <c r="N577" t="s">
        <v>28</v>
      </c>
      <c r="O577" t="s">
        <v>3153</v>
      </c>
      <c r="P577">
        <v>0</v>
      </c>
      <c r="Q577" t="b">
        <v>0</v>
      </c>
      <c r="R577" t="s">
        <v>136</v>
      </c>
      <c r="S577">
        <v>0</v>
      </c>
      <c r="T577">
        <f>invoices[[#This Row],[total_amount]]</f>
        <v>15970</v>
      </c>
      <c r="U577" t="s">
        <v>2064</v>
      </c>
      <c r="V577" t="str">
        <f>INDEX([1]!Table1[tenantname],MATCH(invoices[[#This Row],[allotment_id]],[1]!Table1[TenantAllotmentID],0))</f>
        <v>Aditya Das (A22-C1)</v>
      </c>
      <c r="W577" t="s">
        <v>14694</v>
      </c>
      <c r="X577" t="s">
        <v>14695</v>
      </c>
      <c r="Y577" s="4">
        <v>45992</v>
      </c>
      <c r="Z577" t="s">
        <v>15807</v>
      </c>
      <c r="AA577">
        <v>14500</v>
      </c>
      <c r="AB577">
        <v>0</v>
      </c>
      <c r="AC577">
        <v>0</v>
      </c>
      <c r="AD577" s="7">
        <f>invoices[[#This Row],[Rent]]+invoices[[#This Row],[Services]]+invoices[[#This Row],[GST]]</f>
        <v>14500</v>
      </c>
      <c r="AE577" s="7">
        <f>invoices[[#This Row],[Total]]-invoices[[#This Row],[rent_amount]]</f>
        <v>0</v>
      </c>
      <c r="AF577">
        <v>2981</v>
      </c>
      <c r="AG577">
        <v>1470</v>
      </c>
      <c r="AH577">
        <f>invoices[[#This Row],[EB Amount]]-invoices[[#This Row],[electricity_amount]]</f>
        <v>0</v>
      </c>
    </row>
    <row r="578" spans="1:34">
      <c r="A578" t="s">
        <v>7535</v>
      </c>
      <c r="B578" t="s">
        <v>22</v>
      </c>
      <c r="C578" t="s">
        <v>1245</v>
      </c>
      <c r="D578" t="s">
        <v>24</v>
      </c>
      <c r="E578" t="s">
        <v>592</v>
      </c>
      <c r="F578" t="s">
        <v>883</v>
      </c>
      <c r="G578" t="s">
        <v>7536</v>
      </c>
      <c r="H578" s="1">
        <f>DATE(YEAR(invoices[[#This Row],[due_date]]),MONTH(invoices[[#This Row],[due_date]]),1)</f>
        <v>45992</v>
      </c>
      <c r="I578" s="1">
        <v>45998</v>
      </c>
      <c r="J578">
        <v>15500</v>
      </c>
      <c r="K578">
        <v>1800</v>
      </c>
      <c r="L578">
        <v>0</v>
      </c>
      <c r="M578">
        <f>invoices[[#This Row],[rent_amount]]+invoices[[#This Row],[electricity_amount]]+invoices[[#This Row],[other_charges]]</f>
        <v>17300</v>
      </c>
      <c r="N578" t="s">
        <v>28</v>
      </c>
      <c r="O578" t="s">
        <v>3153</v>
      </c>
      <c r="P578">
        <v>0</v>
      </c>
      <c r="Q578" t="b">
        <v>0</v>
      </c>
      <c r="R578" t="s">
        <v>136</v>
      </c>
      <c r="S578">
        <v>0</v>
      </c>
      <c r="T578">
        <f>invoices[[#This Row],[total_amount]]</f>
        <v>17300</v>
      </c>
      <c r="U578" t="s">
        <v>1248</v>
      </c>
      <c r="V578" t="str">
        <f>INDEX([1]!Table1[tenantname],MATCH(invoices[[#This Row],[allotment_id]],[1]!Table1[TenantAllotmentID],0))</f>
        <v>Abhilash V  (A44-B1)</v>
      </c>
      <c r="W578" t="s">
        <v>14396</v>
      </c>
      <c r="X578" t="s">
        <v>14397</v>
      </c>
      <c r="Y578" s="4">
        <v>45992</v>
      </c>
      <c r="Z578" t="s">
        <v>15807</v>
      </c>
      <c r="AA578">
        <v>15500</v>
      </c>
      <c r="AB578">
        <v>0</v>
      </c>
      <c r="AC578">
        <v>0</v>
      </c>
      <c r="AD578" s="7">
        <f>invoices[[#This Row],[Rent]]+invoices[[#This Row],[Services]]+invoices[[#This Row],[GST]]</f>
        <v>15500</v>
      </c>
      <c r="AE578" s="7">
        <f>invoices[[#This Row],[Total]]-invoices[[#This Row],[rent_amount]]</f>
        <v>0</v>
      </c>
      <c r="AF578">
        <v>3000</v>
      </c>
      <c r="AG578">
        <v>1800</v>
      </c>
      <c r="AH578">
        <f>invoices[[#This Row],[EB Amount]]-invoices[[#This Row],[electricity_amount]]</f>
        <v>0</v>
      </c>
    </row>
    <row r="579" spans="1:34">
      <c r="A579" t="s">
        <v>7537</v>
      </c>
      <c r="B579" t="s">
        <v>22</v>
      </c>
      <c r="C579" t="s">
        <v>674</v>
      </c>
      <c r="D579" t="s">
        <v>24</v>
      </c>
      <c r="E579" t="s">
        <v>50</v>
      </c>
      <c r="F579" t="s">
        <v>766</v>
      </c>
      <c r="G579" t="s">
        <v>7538</v>
      </c>
      <c r="H579" s="1">
        <f>DATE(YEAR(invoices[[#This Row],[due_date]]),MONTH(invoices[[#This Row],[due_date]]),1)</f>
        <v>45992</v>
      </c>
      <c r="I579" s="1">
        <v>45998</v>
      </c>
      <c r="J579">
        <v>19500</v>
      </c>
      <c r="K579">
        <v>1196</v>
      </c>
      <c r="L579">
        <v>0</v>
      </c>
      <c r="M579">
        <f>invoices[[#This Row],[rent_amount]]+invoices[[#This Row],[electricity_amount]]+invoices[[#This Row],[other_charges]]</f>
        <v>20696</v>
      </c>
      <c r="N579" t="s">
        <v>28</v>
      </c>
      <c r="O579" t="s">
        <v>135</v>
      </c>
      <c r="P579">
        <v>0</v>
      </c>
      <c r="Q579" t="b">
        <v>0</v>
      </c>
      <c r="R579" t="s">
        <v>136</v>
      </c>
      <c r="S579">
        <v>0</v>
      </c>
      <c r="T579">
        <f>invoices[[#This Row],[total_amount]]</f>
        <v>20696</v>
      </c>
      <c r="U579" t="s">
        <v>2242</v>
      </c>
      <c r="V579" t="str">
        <f>INDEX([1]!Table1[tenantname],MATCH(invoices[[#This Row],[allotment_id]],[1]!Table1[TenantAllotmentID],0))</f>
        <v>Tejun Verma (B32-A1)</v>
      </c>
      <c r="W579" t="s">
        <v>14750</v>
      </c>
      <c r="X579" t="s">
        <v>14751</v>
      </c>
      <c r="Y579" s="4">
        <v>45992</v>
      </c>
      <c r="Z579" t="s">
        <v>15807</v>
      </c>
      <c r="AA579">
        <v>19500</v>
      </c>
      <c r="AB579">
        <v>0</v>
      </c>
      <c r="AC579">
        <v>0</v>
      </c>
      <c r="AD579" s="7">
        <f>invoices[[#This Row],[Rent]]+invoices[[#This Row],[Services]]+invoices[[#This Row],[GST]]</f>
        <v>19500</v>
      </c>
      <c r="AE579" s="7">
        <f>invoices[[#This Row],[Total]]-invoices[[#This Row],[rent_amount]]</f>
        <v>0</v>
      </c>
      <c r="AF579">
        <v>3001</v>
      </c>
      <c r="AG579">
        <v>1196</v>
      </c>
      <c r="AH579">
        <f>invoices[[#This Row],[EB Amount]]-invoices[[#This Row],[electricity_amount]]</f>
        <v>0</v>
      </c>
    </row>
    <row r="580" spans="1:34">
      <c r="A580" t="s">
        <v>7578</v>
      </c>
      <c r="B580" t="s">
        <v>22</v>
      </c>
      <c r="C580" t="s">
        <v>71</v>
      </c>
      <c r="D580" t="s">
        <v>24</v>
      </c>
      <c r="E580" t="s">
        <v>72</v>
      </c>
      <c r="F580" t="s">
        <v>73</v>
      </c>
      <c r="G580" t="s">
        <v>7579</v>
      </c>
      <c r="H580" s="1">
        <f>DATE(YEAR(invoices[[#This Row],[due_date]]),MONTH(invoices[[#This Row],[due_date]]),1)</f>
        <v>45992</v>
      </c>
      <c r="I580" s="1">
        <v>45998</v>
      </c>
      <c r="J580">
        <v>15500</v>
      </c>
      <c r="K580">
        <v>630</v>
      </c>
      <c r="L580">
        <v>0</v>
      </c>
      <c r="M580">
        <f>invoices[[#This Row],[rent_amount]]+invoices[[#This Row],[electricity_amount]]+invoices[[#This Row],[other_charges]]</f>
        <v>16130</v>
      </c>
      <c r="N580" t="s">
        <v>28</v>
      </c>
      <c r="O580" t="s">
        <v>640</v>
      </c>
      <c r="P580">
        <v>0</v>
      </c>
      <c r="Q580" t="b">
        <v>0</v>
      </c>
      <c r="R580" t="s">
        <v>136</v>
      </c>
      <c r="S580">
        <v>0</v>
      </c>
      <c r="T580">
        <f>invoices[[#This Row],[total_amount]]</f>
        <v>16130</v>
      </c>
      <c r="U580" t="s">
        <v>77</v>
      </c>
      <c r="V580" t="str">
        <f>INDEX([1]!Table1[tenantname],MATCH(invoices[[#This Row],[allotment_id]],[1]!Table1[TenantAllotmentID],0))</f>
        <v>Nirmala  A (C34-B1)</v>
      </c>
      <c r="W580" t="s">
        <v>13996</v>
      </c>
      <c r="X580" t="s">
        <v>13997</v>
      </c>
      <c r="Y580" s="4">
        <v>45992</v>
      </c>
      <c r="Z580" t="s">
        <v>15807</v>
      </c>
      <c r="AA580">
        <v>15500</v>
      </c>
      <c r="AB580">
        <v>0</v>
      </c>
      <c r="AC580">
        <v>0</v>
      </c>
      <c r="AD580" s="7">
        <f>invoices[[#This Row],[Rent]]+invoices[[#This Row],[Services]]+invoices[[#This Row],[GST]]</f>
        <v>15500</v>
      </c>
      <c r="AE580" s="7">
        <f>invoices[[#This Row],[Total]]-invoices[[#This Row],[rent_amount]]</f>
        <v>0</v>
      </c>
      <c r="AF580">
        <v>3023</v>
      </c>
      <c r="AG580">
        <v>630</v>
      </c>
      <c r="AH580">
        <f>invoices[[#This Row],[EB Amount]]-invoices[[#This Row],[electricity_amount]]</f>
        <v>0</v>
      </c>
    </row>
    <row r="581" spans="1:34">
      <c r="A581" t="s">
        <v>7588</v>
      </c>
      <c r="B581" t="s">
        <v>22</v>
      </c>
      <c r="C581" t="s">
        <v>842</v>
      </c>
      <c r="D581" t="s">
        <v>24</v>
      </c>
      <c r="E581" t="s">
        <v>104</v>
      </c>
      <c r="F581" t="s">
        <v>380</v>
      </c>
      <c r="G581" t="s">
        <v>7589</v>
      </c>
      <c r="H581" s="1">
        <f>DATE(YEAR(invoices[[#This Row],[due_date]]),MONTH(invoices[[#This Row],[due_date]]),1)</f>
        <v>45992</v>
      </c>
      <c r="I581" s="1">
        <v>45998</v>
      </c>
      <c r="J581">
        <v>6742</v>
      </c>
      <c r="K581">
        <v>0</v>
      </c>
      <c r="L581">
        <v>0</v>
      </c>
      <c r="M581">
        <f>invoices[[#This Row],[rent_amount]]+invoices[[#This Row],[electricity_amount]]+invoices[[#This Row],[other_charges]]</f>
        <v>6742</v>
      </c>
      <c r="N581" t="s">
        <v>28</v>
      </c>
      <c r="O581" t="s">
        <v>135</v>
      </c>
      <c r="P581">
        <v>0</v>
      </c>
      <c r="Q581" t="b">
        <v>0</v>
      </c>
      <c r="R581" t="s">
        <v>136</v>
      </c>
      <c r="S581">
        <v>0</v>
      </c>
      <c r="T581">
        <f>invoices[[#This Row],[total_amount]]</f>
        <v>6742</v>
      </c>
      <c r="U581" t="s">
        <v>845</v>
      </c>
      <c r="V581" t="str">
        <f>INDEX([1]!Table1[tenantname],MATCH(invoices[[#This Row],[allotment_id]],[1]!Table1[TenantAllotmentID],0))</f>
        <v>Krishnan D  (B14-A1)</v>
      </c>
      <c r="W581" t="s">
        <v>14251</v>
      </c>
      <c r="X581" t="s">
        <v>14252</v>
      </c>
      <c r="Y581" s="4">
        <v>45992</v>
      </c>
      <c r="Z581" t="s">
        <v>15807</v>
      </c>
      <c r="AA581">
        <v>6742</v>
      </c>
      <c r="AB581">
        <v>0</v>
      </c>
      <c r="AC581">
        <v>0</v>
      </c>
      <c r="AD581" s="7">
        <f>invoices[[#This Row],[Rent]]+invoices[[#This Row],[Services]]+invoices[[#This Row],[GST]]</f>
        <v>6742</v>
      </c>
      <c r="AE581" s="7">
        <f>invoices[[#This Row],[Total]]-invoices[[#This Row],[rent_amount]]</f>
        <v>0</v>
      </c>
      <c r="AF581">
        <v>3029</v>
      </c>
      <c r="AG581">
        <v>0</v>
      </c>
      <c r="AH581">
        <f>invoices[[#This Row],[EB Amount]]-invoices[[#This Row],[electricity_amount]]</f>
        <v>0</v>
      </c>
    </row>
    <row r="582" spans="1:34">
      <c r="A582" t="s">
        <v>7621</v>
      </c>
      <c r="B582" t="s">
        <v>22</v>
      </c>
      <c r="C582" t="s">
        <v>509</v>
      </c>
      <c r="D582" t="s">
        <v>24</v>
      </c>
      <c r="E582" t="s">
        <v>201</v>
      </c>
      <c r="F582" t="s">
        <v>202</v>
      </c>
      <c r="G582" t="s">
        <v>7622</v>
      </c>
      <c r="H582" s="1">
        <f>DATE(YEAR(invoices[[#This Row],[due_date]]),MONTH(invoices[[#This Row],[due_date]]),1)</f>
        <v>45992</v>
      </c>
      <c r="I582" s="1">
        <v>45998</v>
      </c>
      <c r="J582">
        <v>0</v>
      </c>
      <c r="K582">
        <v>0</v>
      </c>
      <c r="L582">
        <v>0</v>
      </c>
      <c r="M582">
        <f>invoices[[#This Row],[rent_amount]]+invoices[[#This Row],[electricity_amount]]+invoices[[#This Row],[other_charges]]</f>
        <v>0</v>
      </c>
      <c r="N582" t="s">
        <v>28</v>
      </c>
      <c r="O582" t="s">
        <v>709</v>
      </c>
      <c r="P582">
        <v>0</v>
      </c>
      <c r="Q582" t="b">
        <v>0</v>
      </c>
      <c r="R582" t="s">
        <v>136</v>
      </c>
      <c r="S582">
        <v>0</v>
      </c>
      <c r="T582">
        <f>invoices[[#This Row],[total_amount]]</f>
        <v>0</v>
      </c>
      <c r="U582" t="s">
        <v>2894</v>
      </c>
      <c r="V582" t="str">
        <f>INDEX([1]!Table1[tenantname],MATCH(invoices[[#This Row],[allotment_id]],[1]!Table1[TenantAllotmentID],0))</f>
        <v>Harsh Gupta (B31-C2)</v>
      </c>
      <c r="W582" t="s">
        <v>14778</v>
      </c>
      <c r="X582" t="s">
        <v>14920</v>
      </c>
      <c r="Y582" s="4">
        <v>45992</v>
      </c>
      <c r="Z582" t="s">
        <v>15807</v>
      </c>
      <c r="AA582">
        <v>0</v>
      </c>
      <c r="AB582">
        <v>0</v>
      </c>
      <c r="AC582">
        <v>0</v>
      </c>
      <c r="AD582" s="7">
        <f>invoices[[#This Row],[Rent]]+invoices[[#This Row],[Services]]+invoices[[#This Row],[GST]]</f>
        <v>0</v>
      </c>
      <c r="AE582" s="7">
        <f>invoices[[#This Row],[Total]]-invoices[[#This Row],[rent_amount]]</f>
        <v>0</v>
      </c>
      <c r="AF582">
        <v>3042</v>
      </c>
      <c r="AG582">
        <v>0</v>
      </c>
      <c r="AH582">
        <f>invoices[[#This Row],[EB Amount]]-invoices[[#This Row],[electricity_amount]]</f>
        <v>0</v>
      </c>
    </row>
    <row r="583" spans="1:34">
      <c r="A583" t="s">
        <v>7784</v>
      </c>
      <c r="B583" t="s">
        <v>22</v>
      </c>
      <c r="C583" t="s">
        <v>2076</v>
      </c>
      <c r="D583" t="s">
        <v>24</v>
      </c>
      <c r="E583" t="s">
        <v>569</v>
      </c>
      <c r="F583" t="s">
        <v>2077</v>
      </c>
      <c r="G583" t="s">
        <v>7785</v>
      </c>
      <c r="H583" s="1">
        <f>DATE(YEAR(invoices[[#This Row],[due_date]]),MONTH(invoices[[#This Row],[due_date]]),1)</f>
        <v>45992</v>
      </c>
      <c r="I583" s="1">
        <v>45998</v>
      </c>
      <c r="J583">
        <v>29000</v>
      </c>
      <c r="K583">
        <v>1890</v>
      </c>
      <c r="L583">
        <v>0</v>
      </c>
      <c r="M583">
        <f>invoices[[#This Row],[rent_amount]]+invoices[[#This Row],[electricity_amount]]+invoices[[#This Row],[other_charges]]</f>
        <v>30890</v>
      </c>
      <c r="N583" t="s">
        <v>28</v>
      </c>
      <c r="O583" t="s">
        <v>135</v>
      </c>
      <c r="P583">
        <v>0</v>
      </c>
      <c r="Q583" t="b">
        <v>0</v>
      </c>
      <c r="R583" t="s">
        <v>136</v>
      </c>
      <c r="S583">
        <v>0</v>
      </c>
      <c r="T583">
        <f>invoices[[#This Row],[total_amount]]</f>
        <v>30890</v>
      </c>
      <c r="U583" t="s">
        <v>2079</v>
      </c>
      <c r="V583" t="str">
        <f>INDEX([1]!Table1[tenantname],MATCH(invoices[[#This Row],[allotment_id]],[1]!Table1[TenantAllotmentID],0))</f>
        <v>Sathya Priya Balasegaran (C12-B2)</v>
      </c>
      <c r="W583" t="s">
        <v>14700</v>
      </c>
      <c r="X583" t="s">
        <v>14701</v>
      </c>
      <c r="Y583" s="4">
        <v>45992</v>
      </c>
      <c r="Z583" t="s">
        <v>15807</v>
      </c>
      <c r="AA583">
        <v>29000</v>
      </c>
      <c r="AB583">
        <v>0</v>
      </c>
      <c r="AC583">
        <v>0</v>
      </c>
      <c r="AD583" s="7">
        <f>invoices[[#This Row],[Rent]]+invoices[[#This Row],[Services]]+invoices[[#This Row],[GST]]</f>
        <v>29000</v>
      </c>
      <c r="AE583" s="7">
        <f>invoices[[#This Row],[Total]]-invoices[[#This Row],[rent_amount]]</f>
        <v>0</v>
      </c>
      <c r="AF583">
        <v>3127</v>
      </c>
      <c r="AG583">
        <v>1890</v>
      </c>
      <c r="AH583">
        <f>invoices[[#This Row],[EB Amount]]-invoices[[#This Row],[electricity_amount]]</f>
        <v>0</v>
      </c>
    </row>
    <row r="584" spans="1:34">
      <c r="A584" t="s">
        <v>7860</v>
      </c>
      <c r="B584" t="s">
        <v>22</v>
      </c>
      <c r="C584" t="s">
        <v>2743</v>
      </c>
      <c r="D584" t="s">
        <v>24</v>
      </c>
      <c r="E584" t="s">
        <v>399</v>
      </c>
      <c r="F584" t="s">
        <v>2169</v>
      </c>
      <c r="G584" t="s">
        <v>7861</v>
      </c>
      <c r="H584" s="1">
        <f>DATE(YEAR(invoices[[#This Row],[due_date]]),MONTH(invoices[[#This Row],[due_date]]),1)</f>
        <v>45992</v>
      </c>
      <c r="I584" s="1">
        <v>45998</v>
      </c>
      <c r="J584">
        <v>19500</v>
      </c>
      <c r="K584">
        <v>990</v>
      </c>
      <c r="L584">
        <v>0</v>
      </c>
      <c r="M584">
        <f>invoices[[#This Row],[rent_amount]]+invoices[[#This Row],[electricity_amount]]+invoices[[#This Row],[other_charges]]</f>
        <v>20490</v>
      </c>
      <c r="N584" t="s">
        <v>28</v>
      </c>
      <c r="O584" t="s">
        <v>135</v>
      </c>
      <c r="P584">
        <v>0</v>
      </c>
      <c r="Q584" t="b">
        <v>0</v>
      </c>
      <c r="R584" t="s">
        <v>136</v>
      </c>
      <c r="S584">
        <v>0</v>
      </c>
      <c r="T584">
        <f>invoices[[#This Row],[total_amount]]</f>
        <v>20490</v>
      </c>
      <c r="U584" t="s">
        <v>2745</v>
      </c>
      <c r="V584" t="str">
        <f>INDEX([1]!Table1[tenantname],MATCH(invoices[[#This Row],[allotment_id]],[1]!Table1[TenantAllotmentID],0))</f>
        <v>Yashwanthi V (B22-A1)</v>
      </c>
      <c r="W584" t="s">
        <v>14883</v>
      </c>
      <c r="X584" t="s">
        <v>14884</v>
      </c>
      <c r="Y584" s="4">
        <v>45992</v>
      </c>
      <c r="Z584" t="s">
        <v>15807</v>
      </c>
      <c r="AA584">
        <v>19500</v>
      </c>
      <c r="AB584">
        <v>0</v>
      </c>
      <c r="AC584">
        <v>0</v>
      </c>
      <c r="AD584" s="7">
        <f>invoices[[#This Row],[Rent]]+invoices[[#This Row],[Services]]+invoices[[#This Row],[GST]]</f>
        <v>19500</v>
      </c>
      <c r="AE584" s="7">
        <f>invoices[[#This Row],[Total]]-invoices[[#This Row],[rent_amount]]</f>
        <v>0</v>
      </c>
      <c r="AF584">
        <v>3168</v>
      </c>
      <c r="AG584">
        <v>990</v>
      </c>
      <c r="AH584">
        <f>invoices[[#This Row],[EB Amount]]-invoices[[#This Row],[electricity_amount]]</f>
        <v>0</v>
      </c>
    </row>
    <row r="585" spans="1:34">
      <c r="A585" t="s">
        <v>7880</v>
      </c>
      <c r="B585" t="s">
        <v>22</v>
      </c>
      <c r="C585" t="s">
        <v>341</v>
      </c>
      <c r="D585" t="s">
        <v>24</v>
      </c>
      <c r="E585" t="s">
        <v>342</v>
      </c>
      <c r="F585" t="s">
        <v>343</v>
      </c>
      <c r="G585" t="s">
        <v>7881</v>
      </c>
      <c r="H585" s="1">
        <f>DATE(YEAR(invoices[[#This Row],[due_date]]),MONTH(invoices[[#This Row],[due_date]]),1)</f>
        <v>45992</v>
      </c>
      <c r="I585" s="1">
        <v>45998</v>
      </c>
      <c r="J585">
        <v>25000</v>
      </c>
      <c r="K585">
        <v>1710</v>
      </c>
      <c r="L585">
        <v>0</v>
      </c>
      <c r="M585">
        <f>invoices[[#This Row],[rent_amount]]+invoices[[#This Row],[electricity_amount]]+invoices[[#This Row],[other_charges]]</f>
        <v>26710</v>
      </c>
      <c r="N585" t="s">
        <v>28</v>
      </c>
      <c r="O585" t="s">
        <v>135</v>
      </c>
      <c r="P585">
        <v>0</v>
      </c>
      <c r="Q585" t="b">
        <v>0</v>
      </c>
      <c r="R585" t="s">
        <v>136</v>
      </c>
      <c r="S585">
        <v>0</v>
      </c>
      <c r="T585">
        <f>invoices[[#This Row],[total_amount]]</f>
        <v>26710</v>
      </c>
      <c r="U585" t="s">
        <v>346</v>
      </c>
      <c r="V585" t="str">
        <f>INDEX([1]!Table1[tenantname],MATCH(invoices[[#This Row],[allotment_id]],[1]!Table1[TenantAllotmentID],0))</f>
        <v>Tanusha C Karlekar (D11-B1)</v>
      </c>
      <c r="W585" t="s">
        <v>14074</v>
      </c>
      <c r="X585" t="s">
        <v>14075</v>
      </c>
      <c r="Y585" s="4">
        <v>45992</v>
      </c>
      <c r="Z585" t="s">
        <v>15807</v>
      </c>
      <c r="AA585">
        <v>25000</v>
      </c>
      <c r="AB585">
        <v>0</v>
      </c>
      <c r="AC585">
        <v>0</v>
      </c>
      <c r="AD585" s="7">
        <f>invoices[[#This Row],[Rent]]+invoices[[#This Row],[Services]]+invoices[[#This Row],[GST]]</f>
        <v>25000</v>
      </c>
      <c r="AE585" s="7">
        <f>invoices[[#This Row],[Total]]-invoices[[#This Row],[rent_amount]]</f>
        <v>0</v>
      </c>
      <c r="AF585">
        <v>3177</v>
      </c>
      <c r="AG585">
        <v>1710</v>
      </c>
      <c r="AH585">
        <f>invoices[[#This Row],[EB Amount]]-invoices[[#This Row],[electricity_amount]]</f>
        <v>0</v>
      </c>
    </row>
    <row r="586" spans="1:34">
      <c r="A586" t="s">
        <v>7894</v>
      </c>
      <c r="B586" t="s">
        <v>22</v>
      </c>
      <c r="C586" t="s">
        <v>7895</v>
      </c>
      <c r="D586" t="s">
        <v>24</v>
      </c>
      <c r="E586" t="s">
        <v>268</v>
      </c>
      <c r="F586" t="s">
        <v>748</v>
      </c>
      <c r="G586" t="s">
        <v>7896</v>
      </c>
      <c r="H586" s="1">
        <f>DATE(YEAR(invoices[[#This Row],[due_date]]),MONTH(invoices[[#This Row],[due_date]]),1)</f>
        <v>45992</v>
      </c>
      <c r="I586" s="1">
        <v>45998</v>
      </c>
      <c r="J586">
        <v>13000</v>
      </c>
      <c r="K586">
        <v>0</v>
      </c>
      <c r="L586">
        <v>0</v>
      </c>
      <c r="M586">
        <f>invoices[[#This Row],[rent_amount]]+invoices[[#This Row],[electricity_amount]]+invoices[[#This Row],[other_charges]]</f>
        <v>13000</v>
      </c>
      <c r="N586" t="s">
        <v>28</v>
      </c>
      <c r="O586" t="s">
        <v>640</v>
      </c>
      <c r="P586">
        <v>0</v>
      </c>
      <c r="Q586" t="b">
        <v>0</v>
      </c>
      <c r="R586" t="s">
        <v>136</v>
      </c>
      <c r="S586">
        <v>0</v>
      </c>
      <c r="T586">
        <f>invoices[[#This Row],[total_amount]]</f>
        <v>13000</v>
      </c>
      <c r="U586" t="s">
        <v>7897</v>
      </c>
      <c r="V586" t="str">
        <f>INDEX([1]!Table1[tenantname],MATCH(invoices[[#This Row],[allotment_id]],[1]!Table1[TenantAllotmentID],0))</f>
        <v>Sathya Sai regalla (C21-B1)</v>
      </c>
      <c r="W586" t="s">
        <v>15581</v>
      </c>
      <c r="X586" t="s">
        <v>15582</v>
      </c>
      <c r="Y586" s="4">
        <v>45992</v>
      </c>
      <c r="Z586" t="s">
        <v>15807</v>
      </c>
      <c r="AA586">
        <v>13000</v>
      </c>
      <c r="AB586">
        <v>0</v>
      </c>
      <c r="AC586">
        <v>0</v>
      </c>
      <c r="AD586" s="7">
        <f>invoices[[#This Row],[Rent]]+invoices[[#This Row],[Services]]+invoices[[#This Row],[GST]]</f>
        <v>13000</v>
      </c>
      <c r="AE586" s="7">
        <f>invoices[[#This Row],[Total]]-invoices[[#This Row],[rent_amount]]</f>
        <v>0</v>
      </c>
      <c r="AF586">
        <v>3184</v>
      </c>
      <c r="AG586">
        <v>0</v>
      </c>
      <c r="AH586">
        <f>invoices[[#This Row],[EB Amount]]-invoices[[#This Row],[electricity_amount]]</f>
        <v>0</v>
      </c>
    </row>
    <row r="587" spans="1:34">
      <c r="A587" t="s">
        <v>8052</v>
      </c>
      <c r="B587" t="s">
        <v>22</v>
      </c>
      <c r="C587" t="s">
        <v>1138</v>
      </c>
      <c r="D587" t="s">
        <v>24</v>
      </c>
      <c r="E587" t="s">
        <v>167</v>
      </c>
      <c r="F587" t="s">
        <v>930</v>
      </c>
      <c r="G587" t="s">
        <v>8053</v>
      </c>
      <c r="H587" s="1">
        <f>DATE(YEAR(invoices[[#This Row],[due_date]]),MONTH(invoices[[#This Row],[due_date]]),1)</f>
        <v>45992</v>
      </c>
      <c r="I587" s="1">
        <v>45998</v>
      </c>
      <c r="J587">
        <v>15500</v>
      </c>
      <c r="K587">
        <v>2460</v>
      </c>
      <c r="L587">
        <v>0</v>
      </c>
      <c r="M587">
        <f>invoices[[#This Row],[rent_amount]]+invoices[[#This Row],[electricity_amount]]+invoices[[#This Row],[other_charges]]</f>
        <v>17960</v>
      </c>
      <c r="N587" t="s">
        <v>28</v>
      </c>
      <c r="O587" t="s">
        <v>3153</v>
      </c>
      <c r="P587">
        <v>0</v>
      </c>
      <c r="Q587" t="b">
        <v>0</v>
      </c>
      <c r="R587" t="s">
        <v>136</v>
      </c>
      <c r="S587">
        <v>0</v>
      </c>
      <c r="T587">
        <f>invoices[[#This Row],[total_amount]]</f>
        <v>17960</v>
      </c>
      <c r="U587" t="s">
        <v>1140</v>
      </c>
      <c r="V587" t="str">
        <f>INDEX([1]!Table1[tenantname],MATCH(invoices[[#This Row],[allotment_id]],[1]!Table1[TenantAllotmentID],0))</f>
        <v>Akshit Pulluri (B42-B2)</v>
      </c>
      <c r="W587" t="s">
        <v>14358</v>
      </c>
      <c r="X587" t="s">
        <v>14359</v>
      </c>
      <c r="Y587" s="4">
        <v>45992</v>
      </c>
      <c r="Z587" t="s">
        <v>15807</v>
      </c>
      <c r="AA587">
        <v>15500</v>
      </c>
      <c r="AB587">
        <v>0</v>
      </c>
      <c r="AC587">
        <v>0</v>
      </c>
      <c r="AD587" s="7">
        <f>invoices[[#This Row],[Rent]]+invoices[[#This Row],[Services]]+invoices[[#This Row],[GST]]</f>
        <v>15500</v>
      </c>
      <c r="AE587" s="7">
        <f>invoices[[#This Row],[Total]]-invoices[[#This Row],[rent_amount]]</f>
        <v>0</v>
      </c>
      <c r="AF587">
        <v>3263</v>
      </c>
      <c r="AG587">
        <v>2460</v>
      </c>
      <c r="AH587">
        <f>invoices[[#This Row],[EB Amount]]-invoices[[#This Row],[electricity_amount]]</f>
        <v>0</v>
      </c>
    </row>
    <row r="588" spans="1:34">
      <c r="A588" t="s">
        <v>8229</v>
      </c>
      <c r="B588" t="s">
        <v>22</v>
      </c>
      <c r="C588" t="s">
        <v>5085</v>
      </c>
      <c r="D588" t="s">
        <v>24</v>
      </c>
      <c r="E588" t="s">
        <v>34</v>
      </c>
      <c r="F588" t="s">
        <v>837</v>
      </c>
      <c r="G588" t="s">
        <v>8230</v>
      </c>
      <c r="H588" s="1">
        <f>DATE(YEAR(invoices[[#This Row],[due_date]]),MONTH(invoices[[#This Row],[due_date]]),1)</f>
        <v>45992</v>
      </c>
      <c r="I588" s="1">
        <v>45998</v>
      </c>
      <c r="J588">
        <v>14500</v>
      </c>
      <c r="K588">
        <v>1860</v>
      </c>
      <c r="L588">
        <v>0</v>
      </c>
      <c r="M588">
        <f>invoices[[#This Row],[rent_amount]]+invoices[[#This Row],[electricity_amount]]+invoices[[#This Row],[other_charges]]</f>
        <v>16360</v>
      </c>
      <c r="N588" t="s">
        <v>28</v>
      </c>
      <c r="O588" t="s">
        <v>135</v>
      </c>
      <c r="P588">
        <v>0</v>
      </c>
      <c r="Q588" t="b">
        <v>0</v>
      </c>
      <c r="R588" t="s">
        <v>136</v>
      </c>
      <c r="S588">
        <v>0</v>
      </c>
      <c r="T588">
        <f>invoices[[#This Row],[total_amount]]</f>
        <v>16360</v>
      </c>
      <c r="U588" t="s">
        <v>5087</v>
      </c>
      <c r="V588" t="str">
        <f>INDEX([1]!Table1[tenantname],MATCH(invoices[[#This Row],[allotment_id]],[1]!Table1[TenantAllotmentID],0))</f>
        <v>Sime Josephine (B43-C1)</v>
      </c>
      <c r="W588" t="s">
        <v>15330</v>
      </c>
      <c r="X588" t="s">
        <v>15331</v>
      </c>
      <c r="Y588" s="4">
        <v>45992</v>
      </c>
      <c r="Z588" t="s">
        <v>15807</v>
      </c>
      <c r="AA588">
        <v>14500</v>
      </c>
      <c r="AB588">
        <v>0</v>
      </c>
      <c r="AC588">
        <v>0</v>
      </c>
      <c r="AD588" s="7">
        <f>invoices[[#This Row],[Rent]]+invoices[[#This Row],[Services]]+invoices[[#This Row],[GST]]</f>
        <v>14500</v>
      </c>
      <c r="AE588" s="7">
        <f>invoices[[#This Row],[Total]]-invoices[[#This Row],[rent_amount]]</f>
        <v>0</v>
      </c>
      <c r="AF588">
        <v>3347</v>
      </c>
      <c r="AG588">
        <v>1860</v>
      </c>
      <c r="AH588">
        <f>invoices[[#This Row],[EB Amount]]-invoices[[#This Row],[electricity_amount]]</f>
        <v>0</v>
      </c>
    </row>
    <row r="589" spans="1:34">
      <c r="A589" t="s">
        <v>8318</v>
      </c>
      <c r="B589" t="s">
        <v>22</v>
      </c>
      <c r="C589" t="s">
        <v>5753</v>
      </c>
      <c r="D589" t="s">
        <v>24</v>
      </c>
      <c r="E589" t="s">
        <v>112</v>
      </c>
      <c r="F589" t="s">
        <v>1305</v>
      </c>
      <c r="G589" t="s">
        <v>8319</v>
      </c>
      <c r="H589" s="1">
        <f>DATE(YEAR(invoices[[#This Row],[due_date]]),MONTH(invoices[[#This Row],[due_date]]),1)</f>
        <v>45992</v>
      </c>
      <c r="I589" s="1">
        <v>45998</v>
      </c>
      <c r="J589">
        <v>500</v>
      </c>
      <c r="K589">
        <v>2100</v>
      </c>
      <c r="L589">
        <v>2250</v>
      </c>
      <c r="M589">
        <f>invoices[[#This Row],[rent_amount]]+invoices[[#This Row],[electricity_amount]]+invoices[[#This Row],[other_charges]]</f>
        <v>4850</v>
      </c>
      <c r="N589" t="s">
        <v>28</v>
      </c>
      <c r="O589" t="s">
        <v>640</v>
      </c>
      <c r="P589">
        <v>0</v>
      </c>
      <c r="Q589" t="b">
        <v>0</v>
      </c>
      <c r="R589" t="s">
        <v>136</v>
      </c>
      <c r="S589">
        <v>0</v>
      </c>
      <c r="T589">
        <f>invoices[[#This Row],[total_amount]]</f>
        <v>4850</v>
      </c>
      <c r="U589" t="s">
        <v>5755</v>
      </c>
      <c r="V589" t="str">
        <f>INDEX([1]!Table1[tenantname],MATCH(invoices[[#This Row],[allotment_id]],[1]!Table1[TenantAllotmentID],0))</f>
        <v>Premnath M S (A23-B1)</v>
      </c>
      <c r="W589" t="s">
        <v>15419</v>
      </c>
      <c r="X589" t="s">
        <v>15420</v>
      </c>
      <c r="Y589" s="4">
        <v>45992</v>
      </c>
      <c r="Z589" t="s">
        <v>15807</v>
      </c>
      <c r="AA589">
        <v>500</v>
      </c>
      <c r="AB589">
        <v>0</v>
      </c>
      <c r="AC589">
        <v>0</v>
      </c>
      <c r="AD589" s="7">
        <f>invoices[[#This Row],[Rent]]+invoices[[#This Row],[Services]]+invoices[[#This Row],[GST]]</f>
        <v>500</v>
      </c>
      <c r="AE589" s="7">
        <f>invoices[[#This Row],[Total]]-invoices[[#This Row],[rent_amount]]</f>
        <v>0</v>
      </c>
      <c r="AF589">
        <v>3390</v>
      </c>
      <c r="AG589">
        <v>2100</v>
      </c>
      <c r="AH589">
        <f>invoices[[#This Row],[EB Amount]]-invoices[[#This Row],[electricity_amount]]</f>
        <v>0</v>
      </c>
    </row>
    <row r="590" spans="1:34">
      <c r="A590" t="s">
        <v>8324</v>
      </c>
      <c r="B590" t="s">
        <v>22</v>
      </c>
      <c r="C590" t="s">
        <v>2520</v>
      </c>
      <c r="D590" t="s">
        <v>24</v>
      </c>
      <c r="E590" t="s">
        <v>354</v>
      </c>
      <c r="F590" t="s">
        <v>812</v>
      </c>
      <c r="G590" t="s">
        <v>8325</v>
      </c>
      <c r="H590" s="1">
        <f>DATE(YEAR(invoices[[#This Row],[due_date]]),MONTH(invoices[[#This Row],[due_date]]),1)</f>
        <v>45992</v>
      </c>
      <c r="I590" s="1">
        <v>45998</v>
      </c>
      <c r="J590">
        <v>3000</v>
      </c>
      <c r="K590">
        <v>1830</v>
      </c>
      <c r="L590">
        <v>2250</v>
      </c>
      <c r="M590">
        <f>invoices[[#This Row],[rent_amount]]+invoices[[#This Row],[electricity_amount]]+invoices[[#This Row],[other_charges]]</f>
        <v>7080</v>
      </c>
      <c r="N590" t="s">
        <v>28</v>
      </c>
      <c r="O590" t="s">
        <v>709</v>
      </c>
      <c r="P590">
        <v>0</v>
      </c>
      <c r="Q590" t="b">
        <v>0</v>
      </c>
      <c r="R590" t="s">
        <v>136</v>
      </c>
      <c r="S590">
        <v>0</v>
      </c>
      <c r="T590">
        <f>invoices[[#This Row],[total_amount]]</f>
        <v>7080</v>
      </c>
      <c r="U590" t="s">
        <v>2522</v>
      </c>
      <c r="V590" t="str">
        <f>INDEX([1]!Table1[tenantname],MATCH(invoices[[#This Row],[allotment_id]],[1]!Table1[TenantAllotmentID],0))</f>
        <v>Balasanthan K (B34-B2)</v>
      </c>
      <c r="W590" t="s">
        <v>14826</v>
      </c>
      <c r="X590" t="s">
        <v>14827</v>
      </c>
      <c r="Y590" s="4">
        <v>45992</v>
      </c>
      <c r="Z590" t="s">
        <v>15807</v>
      </c>
      <c r="AA590">
        <v>3000</v>
      </c>
      <c r="AB590">
        <v>0</v>
      </c>
      <c r="AC590">
        <v>0</v>
      </c>
      <c r="AD590" s="7">
        <f>invoices[[#This Row],[Rent]]+invoices[[#This Row],[Services]]+invoices[[#This Row],[GST]]</f>
        <v>3000</v>
      </c>
      <c r="AE590" s="7">
        <f>invoices[[#This Row],[Total]]-invoices[[#This Row],[rent_amount]]</f>
        <v>0</v>
      </c>
      <c r="AF590">
        <v>3393</v>
      </c>
      <c r="AG590">
        <v>1830</v>
      </c>
      <c r="AH590">
        <f>invoices[[#This Row],[EB Amount]]-invoices[[#This Row],[electricity_amount]]</f>
        <v>0</v>
      </c>
    </row>
    <row r="591" spans="1:34">
      <c r="A591" t="s">
        <v>8332</v>
      </c>
      <c r="B591" t="s">
        <v>22</v>
      </c>
      <c r="C591" t="s">
        <v>1091</v>
      </c>
      <c r="D591" t="s">
        <v>24</v>
      </c>
      <c r="E591" t="s">
        <v>254</v>
      </c>
      <c r="F591" t="s">
        <v>1092</v>
      </c>
      <c r="G591" t="s">
        <v>8333</v>
      </c>
      <c r="H591" s="1">
        <f>DATE(YEAR(invoices[[#This Row],[due_date]]),MONTH(invoices[[#This Row],[due_date]]),1)</f>
        <v>45992</v>
      </c>
      <c r="I591" s="1">
        <v>45998</v>
      </c>
      <c r="J591">
        <v>15500</v>
      </c>
      <c r="K591">
        <v>2670</v>
      </c>
      <c r="L591">
        <v>0</v>
      </c>
      <c r="M591">
        <f>invoices[[#This Row],[rent_amount]]+invoices[[#This Row],[electricity_amount]]+invoices[[#This Row],[other_charges]]</f>
        <v>18170</v>
      </c>
      <c r="N591" t="s">
        <v>28</v>
      </c>
      <c r="O591" t="s">
        <v>640</v>
      </c>
      <c r="P591">
        <v>0</v>
      </c>
      <c r="Q591" t="b">
        <v>0</v>
      </c>
      <c r="R591" t="s">
        <v>136</v>
      </c>
      <c r="S591">
        <v>0</v>
      </c>
      <c r="T591">
        <f>invoices[[#This Row],[total_amount]]</f>
        <v>18170</v>
      </c>
      <c r="U591" t="s">
        <v>1094</v>
      </c>
      <c r="V591" t="str">
        <f>INDEX([1]!Table1[tenantname],MATCH(invoices[[#This Row],[allotment_id]],[1]!Table1[TenantAllotmentID],0))</f>
        <v>Meghna Ravuru (C42-B2)</v>
      </c>
      <c r="W591" t="s">
        <v>14344</v>
      </c>
      <c r="X591" t="s">
        <v>14345</v>
      </c>
      <c r="Y591" s="4">
        <v>45992</v>
      </c>
      <c r="Z591" t="s">
        <v>15807</v>
      </c>
      <c r="AA591">
        <v>15500</v>
      </c>
      <c r="AB591">
        <v>0</v>
      </c>
      <c r="AC591">
        <v>0</v>
      </c>
      <c r="AD591" s="7">
        <f>invoices[[#This Row],[Rent]]+invoices[[#This Row],[Services]]+invoices[[#This Row],[GST]]</f>
        <v>15500</v>
      </c>
      <c r="AE591" s="7">
        <f>invoices[[#This Row],[Total]]-invoices[[#This Row],[rent_amount]]</f>
        <v>0</v>
      </c>
      <c r="AF591">
        <v>3397</v>
      </c>
      <c r="AG591">
        <v>2670</v>
      </c>
      <c r="AH591">
        <f>invoices[[#This Row],[EB Amount]]-invoices[[#This Row],[electricity_amount]]</f>
        <v>0</v>
      </c>
    </row>
    <row r="592" spans="1:34">
      <c r="A592" t="s">
        <v>8472</v>
      </c>
      <c r="B592" t="s">
        <v>22</v>
      </c>
      <c r="C592" t="s">
        <v>4491</v>
      </c>
      <c r="D592" t="s">
        <v>24</v>
      </c>
      <c r="E592" t="s">
        <v>96</v>
      </c>
      <c r="F592" t="s">
        <v>1982</v>
      </c>
      <c r="G592" t="s">
        <v>8473</v>
      </c>
      <c r="H592" s="1">
        <f>DATE(YEAR(invoices[[#This Row],[due_date]]),MONTH(invoices[[#This Row],[due_date]]),1)</f>
        <v>45992</v>
      </c>
      <c r="I592" s="1">
        <v>45998</v>
      </c>
      <c r="J592">
        <v>14500</v>
      </c>
      <c r="K592">
        <v>1710</v>
      </c>
      <c r="L592">
        <v>0</v>
      </c>
      <c r="M592">
        <f>invoices[[#This Row],[rent_amount]]+invoices[[#This Row],[electricity_amount]]+invoices[[#This Row],[other_charges]]</f>
        <v>16210</v>
      </c>
      <c r="N592" t="s">
        <v>28</v>
      </c>
      <c r="O592" t="s">
        <v>640</v>
      </c>
      <c r="P592">
        <v>0</v>
      </c>
      <c r="Q592" t="b">
        <v>0</v>
      </c>
      <c r="R592" t="s">
        <v>136</v>
      </c>
      <c r="S592">
        <v>0</v>
      </c>
      <c r="T592">
        <f>invoices[[#This Row],[total_amount]]</f>
        <v>16210</v>
      </c>
      <c r="U592" t="s">
        <v>4493</v>
      </c>
      <c r="V592" t="str">
        <f>INDEX([1]!Table1[tenantname],MATCH(invoices[[#This Row],[allotment_id]],[1]!Table1[TenantAllotmentID],0))</f>
        <v>Mohammed Shoaib Khan (B33-C1)</v>
      </c>
      <c r="W592" t="s">
        <v>15247</v>
      </c>
      <c r="X592" t="s">
        <v>15248</v>
      </c>
      <c r="Y592" s="4">
        <v>45992</v>
      </c>
      <c r="Z592" t="s">
        <v>15807</v>
      </c>
      <c r="AA592">
        <v>14500</v>
      </c>
      <c r="AB592">
        <v>0</v>
      </c>
      <c r="AC592">
        <v>0</v>
      </c>
      <c r="AD592" s="7">
        <f>invoices[[#This Row],[Rent]]+invoices[[#This Row],[Services]]+invoices[[#This Row],[GST]]</f>
        <v>14500</v>
      </c>
      <c r="AE592" s="7">
        <f>invoices[[#This Row],[Total]]-invoices[[#This Row],[rent_amount]]</f>
        <v>0</v>
      </c>
      <c r="AF592">
        <v>3474</v>
      </c>
      <c r="AG592">
        <v>1710</v>
      </c>
      <c r="AH592">
        <f>invoices[[#This Row],[EB Amount]]-invoices[[#This Row],[electricity_amount]]</f>
        <v>0</v>
      </c>
    </row>
    <row r="593" spans="1:34">
      <c r="A593" t="s">
        <v>8601</v>
      </c>
      <c r="B593" t="s">
        <v>22</v>
      </c>
      <c r="C593" t="s">
        <v>2703</v>
      </c>
      <c r="D593" t="s">
        <v>24</v>
      </c>
      <c r="E593" t="s">
        <v>349</v>
      </c>
      <c r="F593" t="s">
        <v>878</v>
      </c>
      <c r="G593" t="s">
        <v>8602</v>
      </c>
      <c r="H593" s="1">
        <f>DATE(YEAR(invoices[[#This Row],[due_date]]),MONTH(invoices[[#This Row],[due_date]]),1)</f>
        <v>45992</v>
      </c>
      <c r="I593" s="1">
        <v>45998</v>
      </c>
      <c r="J593">
        <v>19500</v>
      </c>
      <c r="K593">
        <v>1740</v>
      </c>
      <c r="L593">
        <v>0</v>
      </c>
      <c r="M593">
        <f>invoices[[#This Row],[rent_amount]]+invoices[[#This Row],[electricity_amount]]+invoices[[#This Row],[other_charges]]</f>
        <v>21240</v>
      </c>
      <c r="N593" t="s">
        <v>28</v>
      </c>
      <c r="O593" t="s">
        <v>640</v>
      </c>
      <c r="P593">
        <v>0</v>
      </c>
      <c r="Q593" t="b">
        <v>0</v>
      </c>
      <c r="R593" t="s">
        <v>136</v>
      </c>
      <c r="S593">
        <v>0</v>
      </c>
      <c r="T593">
        <f>invoices[[#This Row],[total_amount]]</f>
        <v>21240</v>
      </c>
      <c r="U593" t="s">
        <v>2705</v>
      </c>
      <c r="V593" t="str">
        <f>INDEX([1]!Table1[tenantname],MATCH(invoices[[#This Row],[allotment_id]],[1]!Table1[TenantAllotmentID],0))</f>
        <v>Rajesh Anand (B11-A1)</v>
      </c>
      <c r="W593" t="s">
        <v>14871</v>
      </c>
      <c r="X593" t="s">
        <v>14872</v>
      </c>
      <c r="Y593" s="4">
        <v>45992</v>
      </c>
      <c r="Z593" t="s">
        <v>15807</v>
      </c>
      <c r="AA593">
        <v>19500</v>
      </c>
      <c r="AB593">
        <v>0</v>
      </c>
      <c r="AC593">
        <v>0</v>
      </c>
      <c r="AD593" s="7">
        <f>invoices[[#This Row],[Rent]]+invoices[[#This Row],[Services]]+invoices[[#This Row],[GST]]</f>
        <v>19500</v>
      </c>
      <c r="AE593" s="7">
        <f>invoices[[#This Row],[Total]]-invoices[[#This Row],[rent_amount]]</f>
        <v>0</v>
      </c>
      <c r="AF593">
        <v>3545</v>
      </c>
      <c r="AG593">
        <v>1740</v>
      </c>
      <c r="AH593">
        <f>invoices[[#This Row],[EB Amount]]-invoices[[#This Row],[electricity_amount]]</f>
        <v>0</v>
      </c>
    </row>
    <row r="594" spans="1:34">
      <c r="A594" t="s">
        <v>8644</v>
      </c>
      <c r="B594" t="s">
        <v>22</v>
      </c>
      <c r="C594" t="s">
        <v>1719</v>
      </c>
      <c r="D594" t="s">
        <v>24</v>
      </c>
      <c r="E594" t="s">
        <v>112</v>
      </c>
      <c r="F594" t="s">
        <v>1343</v>
      </c>
      <c r="G594" t="s">
        <v>8645</v>
      </c>
      <c r="H594" s="1">
        <f>DATE(YEAR(invoices[[#This Row],[due_date]]),MONTH(invoices[[#This Row],[due_date]]),1)</f>
        <v>45992</v>
      </c>
      <c r="I594" s="1">
        <v>45998</v>
      </c>
      <c r="J594">
        <v>19500</v>
      </c>
      <c r="K594">
        <v>2100</v>
      </c>
      <c r="L594">
        <v>0</v>
      </c>
      <c r="M594">
        <f>invoices[[#This Row],[rent_amount]]+invoices[[#This Row],[electricity_amount]]+invoices[[#This Row],[other_charges]]</f>
        <v>21600</v>
      </c>
      <c r="N594" t="s">
        <v>28</v>
      </c>
      <c r="O594" t="s">
        <v>135</v>
      </c>
      <c r="P594">
        <v>0</v>
      </c>
      <c r="Q594" t="b">
        <v>0</v>
      </c>
      <c r="R594" t="s">
        <v>136</v>
      </c>
      <c r="S594">
        <v>0</v>
      </c>
      <c r="T594">
        <f>invoices[[#This Row],[total_amount]]</f>
        <v>21600</v>
      </c>
      <c r="U594" t="s">
        <v>1721</v>
      </c>
      <c r="V594" t="str">
        <f>INDEX([1]!Table1[tenantname],MATCH(invoices[[#This Row],[allotment_id]],[1]!Table1[TenantAllotmentID],0))</f>
        <v>N Srivatsava  (A23-A1)</v>
      </c>
      <c r="W594" t="s">
        <v>14574</v>
      </c>
      <c r="X594" t="s">
        <v>14575</v>
      </c>
      <c r="Y594" s="4">
        <v>45992</v>
      </c>
      <c r="Z594" t="s">
        <v>15807</v>
      </c>
      <c r="AA594">
        <v>19500</v>
      </c>
      <c r="AB594">
        <v>0</v>
      </c>
      <c r="AC594">
        <v>0</v>
      </c>
      <c r="AD594" s="7">
        <f>invoices[[#This Row],[Rent]]+invoices[[#This Row],[Services]]+invoices[[#This Row],[GST]]</f>
        <v>19500</v>
      </c>
      <c r="AE594" s="7">
        <f>invoices[[#This Row],[Total]]-invoices[[#This Row],[rent_amount]]</f>
        <v>0</v>
      </c>
      <c r="AF594">
        <v>3566</v>
      </c>
      <c r="AG594">
        <v>2100</v>
      </c>
      <c r="AH594">
        <f>invoices[[#This Row],[EB Amount]]-invoices[[#This Row],[electricity_amount]]</f>
        <v>0</v>
      </c>
    </row>
    <row r="595" spans="1:34">
      <c r="A595" t="s">
        <v>8686</v>
      </c>
      <c r="B595" t="s">
        <v>22</v>
      </c>
      <c r="C595" t="s">
        <v>3023</v>
      </c>
      <c r="D595" t="s">
        <v>24</v>
      </c>
      <c r="E595" t="s">
        <v>218</v>
      </c>
      <c r="F595" t="s">
        <v>3024</v>
      </c>
      <c r="G595" t="s">
        <v>8687</v>
      </c>
      <c r="H595" s="1">
        <f>DATE(YEAR(invoices[[#This Row],[due_date]]),MONTH(invoices[[#This Row],[due_date]]),1)</f>
        <v>45992</v>
      </c>
      <c r="I595" s="1">
        <v>45998</v>
      </c>
      <c r="J595">
        <v>6290</v>
      </c>
      <c r="K595">
        <v>0</v>
      </c>
      <c r="L595">
        <v>0</v>
      </c>
      <c r="M595">
        <f>invoices[[#This Row],[rent_amount]]+invoices[[#This Row],[electricity_amount]]+invoices[[#This Row],[other_charges]]</f>
        <v>6290</v>
      </c>
      <c r="N595" t="s">
        <v>28</v>
      </c>
      <c r="O595" t="s">
        <v>3153</v>
      </c>
      <c r="P595">
        <v>0</v>
      </c>
      <c r="Q595" t="b">
        <v>0</v>
      </c>
      <c r="R595" t="s">
        <v>136</v>
      </c>
      <c r="S595">
        <v>0</v>
      </c>
      <c r="T595">
        <f>invoices[[#This Row],[total_amount]]</f>
        <v>6290</v>
      </c>
      <c r="U595" t="s">
        <v>3026</v>
      </c>
      <c r="V595" t="str">
        <f>INDEX([1]!Table1[tenantname],MATCH(invoices[[#This Row],[allotment_id]],[1]!Table1[TenantAllotmentID],0))</f>
        <v>Antara Chakraverty (A12-A1)</v>
      </c>
      <c r="W595" t="s">
        <v>14951</v>
      </c>
      <c r="X595" t="s">
        <v>14952</v>
      </c>
      <c r="Y595" s="4">
        <v>45992</v>
      </c>
      <c r="Z595" t="s">
        <v>15807</v>
      </c>
      <c r="AA595">
        <v>6290</v>
      </c>
      <c r="AB595">
        <v>0</v>
      </c>
      <c r="AC595">
        <v>0</v>
      </c>
      <c r="AD595" s="7">
        <f>invoices[[#This Row],[Rent]]+invoices[[#This Row],[Services]]+invoices[[#This Row],[GST]]</f>
        <v>6290</v>
      </c>
      <c r="AE595" s="7">
        <f>invoices[[#This Row],[Total]]-invoices[[#This Row],[rent_amount]]</f>
        <v>0</v>
      </c>
      <c r="AF595">
        <v>3587</v>
      </c>
      <c r="AG595">
        <v>0</v>
      </c>
      <c r="AH595">
        <f>invoices[[#This Row],[EB Amount]]-invoices[[#This Row],[electricity_amount]]</f>
        <v>0</v>
      </c>
    </row>
    <row r="596" spans="1:34">
      <c r="A596" t="s">
        <v>8693</v>
      </c>
      <c r="B596" t="s">
        <v>22</v>
      </c>
      <c r="C596" t="s">
        <v>829</v>
      </c>
      <c r="D596" t="s">
        <v>24</v>
      </c>
      <c r="E596" t="s">
        <v>476</v>
      </c>
      <c r="F596" t="s">
        <v>477</v>
      </c>
      <c r="G596" t="s">
        <v>8694</v>
      </c>
      <c r="H596" s="1">
        <f>DATE(YEAR(invoices[[#This Row],[due_date]]),MONTH(invoices[[#This Row],[due_date]]),1)</f>
        <v>45992</v>
      </c>
      <c r="I596" s="1">
        <v>45998</v>
      </c>
      <c r="J596">
        <v>25500</v>
      </c>
      <c r="K596">
        <v>1350</v>
      </c>
      <c r="L596">
        <v>0</v>
      </c>
      <c r="M596">
        <f>invoices[[#This Row],[rent_amount]]+invoices[[#This Row],[electricity_amount]]+invoices[[#This Row],[other_charges]]</f>
        <v>26850</v>
      </c>
      <c r="N596" t="s">
        <v>28</v>
      </c>
      <c r="O596" t="s">
        <v>640</v>
      </c>
      <c r="P596">
        <v>0</v>
      </c>
      <c r="Q596" t="b">
        <v>0</v>
      </c>
      <c r="R596" t="s">
        <v>136</v>
      </c>
      <c r="S596">
        <v>0</v>
      </c>
      <c r="T596">
        <f>invoices[[#This Row],[total_amount]]</f>
        <v>26850</v>
      </c>
      <c r="U596" t="s">
        <v>831</v>
      </c>
      <c r="V596" t="str">
        <f>INDEX([1]!Table1[tenantname],MATCH(invoices[[#This Row],[allotment_id]],[1]!Table1[TenantAllotmentID],0))</f>
        <v>Ranjan Rai (B41-D1)</v>
      </c>
      <c r="W596" t="s">
        <v>14247</v>
      </c>
      <c r="X596" t="s">
        <v>14248</v>
      </c>
      <c r="Y596" s="4">
        <v>45992</v>
      </c>
      <c r="Z596" t="s">
        <v>15807</v>
      </c>
      <c r="AA596">
        <v>25500</v>
      </c>
      <c r="AB596">
        <v>0</v>
      </c>
      <c r="AC596">
        <v>0</v>
      </c>
      <c r="AD596" s="7">
        <f>invoices[[#This Row],[Rent]]+invoices[[#This Row],[Services]]+invoices[[#This Row],[GST]]</f>
        <v>25500</v>
      </c>
      <c r="AE596" s="7">
        <f>invoices[[#This Row],[Total]]-invoices[[#This Row],[rent_amount]]</f>
        <v>0</v>
      </c>
      <c r="AF596">
        <v>3590</v>
      </c>
      <c r="AG596">
        <v>1350</v>
      </c>
      <c r="AH596">
        <f>invoices[[#This Row],[EB Amount]]-invoices[[#This Row],[electricity_amount]]</f>
        <v>0</v>
      </c>
    </row>
    <row r="597" spans="1:34">
      <c r="A597" t="s">
        <v>8744</v>
      </c>
      <c r="B597" t="s">
        <v>22</v>
      </c>
      <c r="C597" t="s">
        <v>1217</v>
      </c>
      <c r="D597" t="s">
        <v>24</v>
      </c>
      <c r="E597" t="s">
        <v>349</v>
      </c>
      <c r="F597" t="s">
        <v>1218</v>
      </c>
      <c r="G597" t="s">
        <v>8745</v>
      </c>
      <c r="H597" s="1">
        <f>DATE(YEAR(invoices[[#This Row],[due_date]]),MONTH(invoices[[#This Row],[due_date]]),1)</f>
        <v>45992</v>
      </c>
      <c r="I597" s="1">
        <v>45998</v>
      </c>
      <c r="J597">
        <v>14500</v>
      </c>
      <c r="K597">
        <v>1740</v>
      </c>
      <c r="L597">
        <v>0</v>
      </c>
      <c r="M597">
        <f>invoices[[#This Row],[rent_amount]]+invoices[[#This Row],[electricity_amount]]+invoices[[#This Row],[other_charges]]</f>
        <v>16240</v>
      </c>
      <c r="N597" t="s">
        <v>28</v>
      </c>
      <c r="O597" t="s">
        <v>640</v>
      </c>
      <c r="P597">
        <v>0</v>
      </c>
      <c r="Q597" t="b">
        <v>0</v>
      </c>
      <c r="R597" t="s">
        <v>136</v>
      </c>
      <c r="S597">
        <v>0</v>
      </c>
      <c r="T597">
        <f>invoices[[#This Row],[total_amount]]</f>
        <v>16240</v>
      </c>
      <c r="U597" t="s">
        <v>1220</v>
      </c>
      <c r="V597" t="str">
        <f>INDEX([1]!Table1[tenantname],MATCH(invoices[[#This Row],[allotment_id]],[1]!Table1[TenantAllotmentID],0))</f>
        <v>Naga Raja Kurakula (B11-C2)</v>
      </c>
      <c r="W597" t="s">
        <v>14386</v>
      </c>
      <c r="X597" t="s">
        <v>14387</v>
      </c>
      <c r="Y597" s="4">
        <v>45992</v>
      </c>
      <c r="Z597" t="s">
        <v>15807</v>
      </c>
      <c r="AA597">
        <v>14500</v>
      </c>
      <c r="AB597">
        <v>0</v>
      </c>
      <c r="AC597">
        <v>0</v>
      </c>
      <c r="AD597" s="7">
        <f>invoices[[#This Row],[Rent]]+invoices[[#This Row],[Services]]+invoices[[#This Row],[GST]]</f>
        <v>14500</v>
      </c>
      <c r="AE597" s="7">
        <f>invoices[[#This Row],[Total]]-invoices[[#This Row],[rent_amount]]</f>
        <v>0</v>
      </c>
      <c r="AF597">
        <v>3616</v>
      </c>
      <c r="AG597">
        <v>1740</v>
      </c>
      <c r="AH597">
        <f>invoices[[#This Row],[EB Amount]]-invoices[[#This Row],[electricity_amount]]</f>
        <v>0</v>
      </c>
    </row>
    <row r="598" spans="1:34">
      <c r="A598" t="s">
        <v>8832</v>
      </c>
      <c r="B598" t="s">
        <v>22</v>
      </c>
      <c r="C598" t="s">
        <v>1571</v>
      </c>
      <c r="D598" t="s">
        <v>24</v>
      </c>
      <c r="E598" t="s">
        <v>104</v>
      </c>
      <c r="F598" t="s">
        <v>1572</v>
      </c>
      <c r="G598" t="s">
        <v>8833</v>
      </c>
      <c r="H598" s="1">
        <f>DATE(YEAR(invoices[[#This Row],[due_date]]),MONTH(invoices[[#This Row],[due_date]]),1)</f>
        <v>45992</v>
      </c>
      <c r="I598" s="1">
        <v>45998</v>
      </c>
      <c r="J598">
        <v>15500</v>
      </c>
      <c r="K598">
        <v>840</v>
      </c>
      <c r="L598">
        <v>0</v>
      </c>
      <c r="M598">
        <f>invoices[[#This Row],[rent_amount]]+invoices[[#This Row],[electricity_amount]]+invoices[[#This Row],[other_charges]]</f>
        <v>16340</v>
      </c>
      <c r="N598" t="s">
        <v>28</v>
      </c>
      <c r="O598" t="s">
        <v>640</v>
      </c>
      <c r="P598">
        <v>0</v>
      </c>
      <c r="Q598" t="b">
        <v>0</v>
      </c>
      <c r="R598" t="s">
        <v>136</v>
      </c>
      <c r="S598">
        <v>0</v>
      </c>
      <c r="T598">
        <f>invoices[[#This Row],[total_amount]]</f>
        <v>16340</v>
      </c>
      <c r="U598" t="s">
        <v>1574</v>
      </c>
      <c r="V598" t="str">
        <f>INDEX([1]!Table1[tenantname],MATCH(invoices[[#This Row],[allotment_id]],[1]!Table1[TenantAllotmentID],0))</f>
        <v>Ravi S (B14-B2)</v>
      </c>
      <c r="W598" t="s">
        <v>14522</v>
      </c>
      <c r="X598" t="s">
        <v>14523</v>
      </c>
      <c r="Y598" s="4">
        <v>45992</v>
      </c>
      <c r="Z598" t="s">
        <v>15807</v>
      </c>
      <c r="AA598">
        <v>15500</v>
      </c>
      <c r="AB598">
        <v>0</v>
      </c>
      <c r="AC598">
        <v>0</v>
      </c>
      <c r="AD598" s="7">
        <f>invoices[[#This Row],[Rent]]+invoices[[#This Row],[Services]]+invoices[[#This Row],[GST]]</f>
        <v>15500</v>
      </c>
      <c r="AE598" s="7">
        <f>invoices[[#This Row],[Total]]-invoices[[#This Row],[rent_amount]]</f>
        <v>0</v>
      </c>
      <c r="AF598">
        <v>3666</v>
      </c>
      <c r="AG598">
        <v>840</v>
      </c>
      <c r="AH598">
        <f>invoices[[#This Row],[EB Amount]]-invoices[[#This Row],[electricity_amount]]</f>
        <v>0</v>
      </c>
    </row>
    <row r="599" spans="1:34">
      <c r="A599" t="s">
        <v>8834</v>
      </c>
      <c r="B599" t="s">
        <v>22</v>
      </c>
      <c r="C599" t="s">
        <v>2652</v>
      </c>
      <c r="D599" t="s">
        <v>24</v>
      </c>
      <c r="E599" t="s">
        <v>218</v>
      </c>
      <c r="F599" t="s">
        <v>2653</v>
      </c>
      <c r="G599" t="s">
        <v>8835</v>
      </c>
      <c r="H599" s="1">
        <f>DATE(YEAR(invoices[[#This Row],[due_date]]),MONTH(invoices[[#This Row],[due_date]]),1)</f>
        <v>45992</v>
      </c>
      <c r="I599" s="1">
        <v>45998</v>
      </c>
      <c r="J599">
        <v>5000</v>
      </c>
      <c r="K599">
        <v>660</v>
      </c>
      <c r="L599">
        <v>2250</v>
      </c>
      <c r="M599">
        <f>invoices[[#This Row],[rent_amount]]+invoices[[#This Row],[electricity_amount]]+invoices[[#This Row],[other_charges]]</f>
        <v>7910</v>
      </c>
      <c r="N599" t="s">
        <v>28</v>
      </c>
      <c r="O599" t="s">
        <v>709</v>
      </c>
      <c r="P599">
        <v>0</v>
      </c>
      <c r="Q599" t="b">
        <v>0</v>
      </c>
      <c r="R599" t="s">
        <v>136</v>
      </c>
      <c r="S599">
        <v>0</v>
      </c>
      <c r="T599">
        <f>invoices[[#This Row],[total_amount]]</f>
        <v>7910</v>
      </c>
      <c r="U599" t="s">
        <v>2655</v>
      </c>
      <c r="V599" t="str">
        <f>INDEX([1]!Table1[tenantname],MATCH(invoices[[#This Row],[allotment_id]],[1]!Table1[TenantAllotmentID],0))</f>
        <v>Dongkame Karimchi O Sangma (A12-B2)</v>
      </c>
      <c r="W599" t="s">
        <v>14860</v>
      </c>
      <c r="X599" t="s">
        <v>14861</v>
      </c>
      <c r="Y599" s="4">
        <v>45992</v>
      </c>
      <c r="Z599" t="s">
        <v>15807</v>
      </c>
      <c r="AA599">
        <v>5000</v>
      </c>
      <c r="AB599">
        <v>0</v>
      </c>
      <c r="AC599">
        <v>0</v>
      </c>
      <c r="AD599" s="7">
        <f>invoices[[#This Row],[Rent]]+invoices[[#This Row],[Services]]+invoices[[#This Row],[GST]]</f>
        <v>5000</v>
      </c>
      <c r="AE599" s="7">
        <f>invoices[[#This Row],[Total]]-invoices[[#This Row],[rent_amount]]</f>
        <v>0</v>
      </c>
      <c r="AF599">
        <v>3667</v>
      </c>
      <c r="AG599">
        <v>660</v>
      </c>
      <c r="AH599">
        <f>invoices[[#This Row],[EB Amount]]-invoices[[#This Row],[electricity_amount]]</f>
        <v>0</v>
      </c>
    </row>
    <row r="600" spans="1:34">
      <c r="A600" t="s">
        <v>9064</v>
      </c>
      <c r="B600" t="s">
        <v>22</v>
      </c>
      <c r="C600" t="s">
        <v>804</v>
      </c>
      <c r="D600" t="s">
        <v>24</v>
      </c>
      <c r="E600" t="s">
        <v>34</v>
      </c>
      <c r="F600" t="s">
        <v>58</v>
      </c>
      <c r="G600" t="s">
        <v>9065</v>
      </c>
      <c r="H600" s="1">
        <f>DATE(YEAR(invoices[[#This Row],[due_date]]),MONTH(invoices[[#This Row],[due_date]]),1)</f>
        <v>45992</v>
      </c>
      <c r="I600" s="1">
        <v>45998</v>
      </c>
      <c r="J600">
        <v>4000</v>
      </c>
      <c r="K600">
        <v>1860</v>
      </c>
      <c r="L600">
        <v>2250</v>
      </c>
      <c r="M600">
        <f>invoices[[#This Row],[rent_amount]]+invoices[[#This Row],[electricity_amount]]+invoices[[#This Row],[other_charges]]</f>
        <v>8110</v>
      </c>
      <c r="N600" t="s">
        <v>28</v>
      </c>
      <c r="O600" t="s">
        <v>709</v>
      </c>
      <c r="P600">
        <v>0</v>
      </c>
      <c r="Q600" t="b">
        <v>0</v>
      </c>
      <c r="R600" t="s">
        <v>136</v>
      </c>
      <c r="S600">
        <v>0</v>
      </c>
      <c r="T600">
        <f>invoices[[#This Row],[total_amount]]</f>
        <v>8110</v>
      </c>
      <c r="U600" t="s">
        <v>2394</v>
      </c>
      <c r="V600" t="str">
        <f>INDEX([1]!Table1[tenantname],MATCH(invoices[[#This Row],[allotment_id]],[1]!Table1[TenantAllotmentID],0))</f>
        <v>Diya Suresh (B43-B2)</v>
      </c>
      <c r="W600" t="s">
        <v>14239</v>
      </c>
      <c r="X600" t="s">
        <v>14796</v>
      </c>
      <c r="Y600" s="4">
        <v>45992</v>
      </c>
      <c r="Z600" t="s">
        <v>15807</v>
      </c>
      <c r="AA600">
        <v>4000</v>
      </c>
      <c r="AB600">
        <v>0</v>
      </c>
      <c r="AC600">
        <v>0</v>
      </c>
      <c r="AD600" s="7">
        <f>invoices[[#This Row],[Rent]]+invoices[[#This Row],[Services]]+invoices[[#This Row],[GST]]</f>
        <v>4000</v>
      </c>
      <c r="AE600" s="7">
        <f>invoices[[#This Row],[Total]]-invoices[[#This Row],[rent_amount]]</f>
        <v>0</v>
      </c>
      <c r="AF600">
        <v>3793</v>
      </c>
      <c r="AG600">
        <v>1860</v>
      </c>
      <c r="AH600">
        <f>invoices[[#This Row],[EB Amount]]-invoices[[#This Row],[electricity_amount]]</f>
        <v>0</v>
      </c>
    </row>
    <row r="601" spans="1:34">
      <c r="A601" t="s">
        <v>9252</v>
      </c>
      <c r="B601" t="s">
        <v>22</v>
      </c>
      <c r="C601" t="s">
        <v>2309</v>
      </c>
      <c r="D601" t="s">
        <v>24</v>
      </c>
      <c r="E601" t="s">
        <v>155</v>
      </c>
      <c r="F601" t="s">
        <v>742</v>
      </c>
      <c r="G601" t="s">
        <v>9253</v>
      </c>
      <c r="H601" s="1">
        <f>DATE(YEAR(invoices[[#This Row],[due_date]]),MONTH(invoices[[#This Row],[due_date]]),1)</f>
        <v>45992</v>
      </c>
      <c r="I601" s="1">
        <v>45998</v>
      </c>
      <c r="J601">
        <v>14500</v>
      </c>
      <c r="K601">
        <v>1830</v>
      </c>
      <c r="L601">
        <v>0</v>
      </c>
      <c r="M601">
        <f>invoices[[#This Row],[rent_amount]]+invoices[[#This Row],[electricity_amount]]+invoices[[#This Row],[other_charges]]</f>
        <v>16330</v>
      </c>
      <c r="N601" t="s">
        <v>28</v>
      </c>
      <c r="O601" t="s">
        <v>709</v>
      </c>
      <c r="P601">
        <v>0</v>
      </c>
      <c r="Q601" t="b">
        <v>0</v>
      </c>
      <c r="R601" t="s">
        <v>136</v>
      </c>
      <c r="S601">
        <v>0</v>
      </c>
      <c r="T601">
        <f>invoices[[#This Row],[total_amount]]</f>
        <v>16330</v>
      </c>
      <c r="U601" t="s">
        <v>2311</v>
      </c>
      <c r="V601" t="str">
        <f>INDEX([1]!Table1[tenantname],MATCH(invoices[[#This Row],[allotment_id]],[1]!Table1[TenantAllotmentID],0))</f>
        <v>Ganesh Selvam (C44-C1)</v>
      </c>
      <c r="W601" t="s">
        <v>14768</v>
      </c>
      <c r="X601" t="s">
        <v>14769</v>
      </c>
      <c r="Y601" s="4">
        <v>45992</v>
      </c>
      <c r="Z601" t="s">
        <v>15807</v>
      </c>
      <c r="AA601">
        <v>14500</v>
      </c>
      <c r="AB601">
        <v>0</v>
      </c>
      <c r="AC601">
        <v>0</v>
      </c>
      <c r="AD601" s="7">
        <f>invoices[[#This Row],[Rent]]+invoices[[#This Row],[Services]]+invoices[[#This Row],[GST]]</f>
        <v>14500</v>
      </c>
      <c r="AE601" s="7">
        <f>invoices[[#This Row],[Total]]-invoices[[#This Row],[rent_amount]]</f>
        <v>0</v>
      </c>
      <c r="AF601">
        <v>3894</v>
      </c>
      <c r="AG601">
        <v>1830</v>
      </c>
      <c r="AH601">
        <f>invoices[[#This Row],[EB Amount]]-invoices[[#This Row],[electricity_amount]]</f>
        <v>0</v>
      </c>
    </row>
    <row r="602" spans="1:34">
      <c r="A602" t="s">
        <v>9329</v>
      </c>
      <c r="B602" t="s">
        <v>22</v>
      </c>
      <c r="C602" t="s">
        <v>1237</v>
      </c>
      <c r="D602" t="s">
        <v>24</v>
      </c>
      <c r="E602" t="s">
        <v>226</v>
      </c>
      <c r="F602" t="s">
        <v>1238</v>
      </c>
      <c r="G602" t="s">
        <v>9330</v>
      </c>
      <c r="H602" s="1">
        <f>DATE(YEAR(invoices[[#This Row],[due_date]]),MONTH(invoices[[#This Row],[due_date]]),1)</f>
        <v>45992</v>
      </c>
      <c r="I602" s="1">
        <v>45998</v>
      </c>
      <c r="J602">
        <v>18871</v>
      </c>
      <c r="K602">
        <v>1230</v>
      </c>
      <c r="L602">
        <v>0</v>
      </c>
      <c r="M602">
        <f>invoices[[#This Row],[rent_amount]]+invoices[[#This Row],[electricity_amount]]+invoices[[#This Row],[other_charges]]</f>
        <v>20101</v>
      </c>
      <c r="N602" t="s">
        <v>28</v>
      </c>
      <c r="O602" t="s">
        <v>135</v>
      </c>
      <c r="P602">
        <v>0</v>
      </c>
      <c r="Q602" t="b">
        <v>0</v>
      </c>
      <c r="R602" t="s">
        <v>136</v>
      </c>
      <c r="S602">
        <v>0</v>
      </c>
      <c r="T602">
        <f>invoices[[#This Row],[total_amount]]</f>
        <v>20101</v>
      </c>
      <c r="U602" t="s">
        <v>1241</v>
      </c>
      <c r="V602" t="str">
        <f>INDEX([1]!Table1[tenantname],MATCH(invoices[[#This Row],[allotment_id]],[1]!Table1[TenantAllotmentID],0))</f>
        <v>Surbhi Sharma (B12-A1)</v>
      </c>
      <c r="W602" t="s">
        <v>14394</v>
      </c>
      <c r="X602" t="s">
        <v>14395</v>
      </c>
      <c r="Y602" s="4">
        <v>45992</v>
      </c>
      <c r="Z602" t="s">
        <v>15807</v>
      </c>
      <c r="AA602">
        <v>18871</v>
      </c>
      <c r="AB602">
        <v>0</v>
      </c>
      <c r="AC602">
        <v>0</v>
      </c>
      <c r="AD602" s="7">
        <f>invoices[[#This Row],[Rent]]+invoices[[#This Row],[Services]]+invoices[[#This Row],[GST]]</f>
        <v>18871</v>
      </c>
      <c r="AE602" s="7">
        <f>invoices[[#This Row],[Total]]-invoices[[#This Row],[rent_amount]]</f>
        <v>0</v>
      </c>
      <c r="AF602">
        <v>3933</v>
      </c>
      <c r="AG602">
        <v>1230</v>
      </c>
      <c r="AH602">
        <f>invoices[[#This Row],[EB Amount]]-invoices[[#This Row],[electricity_amount]]</f>
        <v>0</v>
      </c>
    </row>
    <row r="603" spans="1:34">
      <c r="A603" t="s">
        <v>9369</v>
      </c>
      <c r="B603" t="s">
        <v>22</v>
      </c>
      <c r="C603" t="s">
        <v>4140</v>
      </c>
      <c r="D603" t="s">
        <v>24</v>
      </c>
      <c r="E603" t="s">
        <v>234</v>
      </c>
      <c r="F603" t="s">
        <v>544</v>
      </c>
      <c r="G603" t="s">
        <v>9370</v>
      </c>
      <c r="H603" s="1">
        <f>DATE(YEAR(invoices[[#This Row],[due_date]]),MONTH(invoices[[#This Row],[due_date]]),1)</f>
        <v>45992</v>
      </c>
      <c r="I603" s="1">
        <v>45998</v>
      </c>
      <c r="J603">
        <v>15500</v>
      </c>
      <c r="K603">
        <v>960</v>
      </c>
      <c r="L603">
        <v>0</v>
      </c>
      <c r="M603">
        <f>invoices[[#This Row],[rent_amount]]+invoices[[#This Row],[electricity_amount]]+invoices[[#This Row],[other_charges]]</f>
        <v>16460</v>
      </c>
      <c r="N603" t="s">
        <v>28</v>
      </c>
      <c r="O603" t="s">
        <v>3153</v>
      </c>
      <c r="P603">
        <v>0</v>
      </c>
      <c r="Q603" t="b">
        <v>0</v>
      </c>
      <c r="R603" t="s">
        <v>136</v>
      </c>
      <c r="S603">
        <v>0</v>
      </c>
      <c r="T603">
        <f>invoices[[#This Row],[total_amount]]</f>
        <v>16460</v>
      </c>
      <c r="U603" t="s">
        <v>4142</v>
      </c>
      <c r="V603" t="str">
        <f>INDEX([1]!Table1[tenantname],MATCH(invoices[[#This Row],[allotment_id]],[1]!Table1[TenantAllotmentID],0))</f>
        <v>Benentia Alice Sanjana N (D12-B2)</v>
      </c>
      <c r="W603" t="s">
        <v>15179</v>
      </c>
      <c r="X603" t="s">
        <v>15180</v>
      </c>
      <c r="Y603" s="4">
        <v>45992</v>
      </c>
      <c r="Z603" t="s">
        <v>15807</v>
      </c>
      <c r="AA603">
        <v>15500</v>
      </c>
      <c r="AB603">
        <v>0</v>
      </c>
      <c r="AC603">
        <v>0</v>
      </c>
      <c r="AD603" s="7">
        <f>invoices[[#This Row],[Rent]]+invoices[[#This Row],[Services]]+invoices[[#This Row],[GST]]</f>
        <v>15500</v>
      </c>
      <c r="AE603" s="7">
        <f>invoices[[#This Row],[Total]]-invoices[[#This Row],[rent_amount]]</f>
        <v>0</v>
      </c>
      <c r="AF603">
        <v>3956</v>
      </c>
      <c r="AG603">
        <v>960</v>
      </c>
      <c r="AH603">
        <f>invoices[[#This Row],[EB Amount]]-invoices[[#This Row],[electricity_amount]]</f>
        <v>0</v>
      </c>
    </row>
    <row r="604" spans="1:34">
      <c r="A604" t="s">
        <v>9411</v>
      </c>
      <c r="B604" t="s">
        <v>22</v>
      </c>
      <c r="C604" s="2" t="s">
        <v>1923</v>
      </c>
      <c r="D604" t="s">
        <v>24</v>
      </c>
      <c r="E604" t="s">
        <v>592</v>
      </c>
      <c r="F604" t="s">
        <v>992</v>
      </c>
      <c r="G604" t="s">
        <v>9412</v>
      </c>
      <c r="H604" s="1">
        <f>DATE(YEAR(invoices[[#This Row],[due_date]]),MONTH(invoices[[#This Row],[due_date]]),1)</f>
        <v>45992</v>
      </c>
      <c r="I604" s="1">
        <v>45998</v>
      </c>
      <c r="J604">
        <v>15500</v>
      </c>
      <c r="K604">
        <v>1800</v>
      </c>
      <c r="L604">
        <v>0</v>
      </c>
      <c r="M604">
        <f>invoices[[#This Row],[rent_amount]]+invoices[[#This Row],[electricity_amount]]+invoices[[#This Row],[other_charges]]</f>
        <v>17300</v>
      </c>
      <c r="N604" t="s">
        <v>28</v>
      </c>
      <c r="O604" t="s">
        <v>709</v>
      </c>
      <c r="P604">
        <v>0</v>
      </c>
      <c r="Q604" t="b">
        <v>0</v>
      </c>
      <c r="R604" t="s">
        <v>136</v>
      </c>
      <c r="S604">
        <v>0</v>
      </c>
      <c r="T604">
        <f>invoices[[#This Row],[total_amount]]</f>
        <v>17300</v>
      </c>
      <c r="U604" t="s">
        <v>1925</v>
      </c>
      <c r="V604" t="str">
        <f>INDEX([1]!Table1[tenantname],MATCH(invoices[[#This Row],[allotment_id]],[1]!Table1[TenantAllotmentID],0))</f>
        <v>Dena Dinesh (A44-B2)</v>
      </c>
      <c r="W604" t="s">
        <v>14645</v>
      </c>
      <c r="X604" t="s">
        <v>14646</v>
      </c>
      <c r="Y604" s="4">
        <v>45992</v>
      </c>
      <c r="Z604" t="s">
        <v>15807</v>
      </c>
      <c r="AA604">
        <v>15500</v>
      </c>
      <c r="AB604">
        <v>0</v>
      </c>
      <c r="AC604">
        <v>0</v>
      </c>
      <c r="AD604" s="7">
        <f>invoices[[#This Row],[Rent]]+invoices[[#This Row],[Services]]+invoices[[#This Row],[GST]]</f>
        <v>15500</v>
      </c>
      <c r="AE604" s="7">
        <f>invoices[[#This Row],[Total]]-invoices[[#This Row],[rent_amount]]</f>
        <v>0</v>
      </c>
      <c r="AF604">
        <v>3978</v>
      </c>
      <c r="AG604">
        <v>1800</v>
      </c>
      <c r="AH604">
        <f>invoices[[#This Row],[EB Amount]]-invoices[[#This Row],[electricity_amount]]</f>
        <v>0</v>
      </c>
    </row>
    <row r="605" spans="1:34">
      <c r="A605" t="s">
        <v>9550</v>
      </c>
      <c r="B605" t="s">
        <v>22</v>
      </c>
      <c r="C605" t="s">
        <v>3418</v>
      </c>
      <c r="D605" t="s">
        <v>24</v>
      </c>
      <c r="E605" t="s">
        <v>195</v>
      </c>
      <c r="F605" t="s">
        <v>196</v>
      </c>
      <c r="G605" t="s">
        <v>9551</v>
      </c>
      <c r="H605" s="1">
        <f>DATE(YEAR(invoices[[#This Row],[due_date]]),MONTH(invoices[[#This Row],[due_date]]),1)</f>
        <v>45992</v>
      </c>
      <c r="I605" s="1">
        <v>45998</v>
      </c>
      <c r="J605">
        <v>15500</v>
      </c>
      <c r="K605">
        <v>902</v>
      </c>
      <c r="L605">
        <v>0</v>
      </c>
      <c r="M605">
        <f>invoices[[#This Row],[rent_amount]]+invoices[[#This Row],[electricity_amount]]+invoices[[#This Row],[other_charges]]</f>
        <v>16402</v>
      </c>
      <c r="N605" t="s">
        <v>28</v>
      </c>
      <c r="O605" t="s">
        <v>640</v>
      </c>
      <c r="P605">
        <v>0</v>
      </c>
      <c r="Q605" t="b">
        <v>0</v>
      </c>
      <c r="R605" t="s">
        <v>136</v>
      </c>
      <c r="S605">
        <v>0</v>
      </c>
      <c r="T605">
        <f>invoices[[#This Row],[total_amount]]</f>
        <v>16402</v>
      </c>
      <c r="U605" t="s">
        <v>3420</v>
      </c>
      <c r="V605" t="str">
        <f>INDEX([1]!Table1[tenantname],MATCH(invoices[[#This Row],[allotment_id]],[1]!Table1[TenantAllotmentID],0))</f>
        <v>Sai Priya  (D41-B1)</v>
      </c>
      <c r="W605" t="s">
        <v>15049</v>
      </c>
      <c r="X605" t="s">
        <v>15050</v>
      </c>
      <c r="Y605" s="4">
        <v>45992</v>
      </c>
      <c r="Z605" t="s">
        <v>15807</v>
      </c>
      <c r="AA605">
        <v>15500</v>
      </c>
      <c r="AB605">
        <v>0</v>
      </c>
      <c r="AC605">
        <v>0</v>
      </c>
      <c r="AD605" s="7">
        <f>invoices[[#This Row],[Rent]]+invoices[[#This Row],[Services]]+invoices[[#This Row],[GST]]</f>
        <v>15500</v>
      </c>
      <c r="AE605" s="7">
        <f>invoices[[#This Row],[Total]]-invoices[[#This Row],[rent_amount]]</f>
        <v>0</v>
      </c>
      <c r="AF605">
        <v>4048</v>
      </c>
      <c r="AG605">
        <v>902</v>
      </c>
      <c r="AH605">
        <f>invoices[[#This Row],[EB Amount]]-invoices[[#This Row],[electricity_amount]]</f>
        <v>0</v>
      </c>
    </row>
    <row r="606" spans="1:34">
      <c r="A606" t="s">
        <v>9574</v>
      </c>
      <c r="B606" t="s">
        <v>22</v>
      </c>
      <c r="C606" t="s">
        <v>462</v>
      </c>
      <c r="D606" t="s">
        <v>24</v>
      </c>
      <c r="E606" t="s">
        <v>201</v>
      </c>
      <c r="F606" t="s">
        <v>463</v>
      </c>
      <c r="G606" t="s">
        <v>9575</v>
      </c>
      <c r="H606" s="1">
        <f>DATE(YEAR(invoices[[#This Row],[due_date]]),MONTH(invoices[[#This Row],[due_date]]),1)</f>
        <v>45992</v>
      </c>
      <c r="I606" s="1">
        <v>45998</v>
      </c>
      <c r="J606">
        <v>15500</v>
      </c>
      <c r="K606">
        <v>0</v>
      </c>
      <c r="L606">
        <v>0</v>
      </c>
      <c r="M606">
        <f>invoices[[#This Row],[rent_amount]]+invoices[[#This Row],[electricity_amount]]+invoices[[#This Row],[other_charges]]</f>
        <v>15500</v>
      </c>
      <c r="N606" t="s">
        <v>28</v>
      </c>
      <c r="O606" t="s">
        <v>3153</v>
      </c>
      <c r="P606">
        <v>0</v>
      </c>
      <c r="Q606" t="b">
        <v>0</v>
      </c>
      <c r="R606" t="s">
        <v>136</v>
      </c>
      <c r="S606">
        <v>0</v>
      </c>
      <c r="T606">
        <f>invoices[[#This Row],[total_amount]]</f>
        <v>15500</v>
      </c>
      <c r="U606" t="s">
        <v>465</v>
      </c>
      <c r="V606" t="str">
        <f>INDEX([1]!Table1[tenantname],MATCH(invoices[[#This Row],[allotment_id]],[1]!Table1[TenantAllotmentID],0))</f>
        <v>Aman Kumar Agarwala (B31-B2)</v>
      </c>
      <c r="W606" t="s">
        <v>14120</v>
      </c>
      <c r="X606" t="s">
        <v>14121</v>
      </c>
      <c r="Y606" s="4">
        <v>45992</v>
      </c>
      <c r="Z606" t="s">
        <v>15807</v>
      </c>
      <c r="AA606">
        <v>15500</v>
      </c>
      <c r="AB606">
        <v>0</v>
      </c>
      <c r="AC606">
        <v>0</v>
      </c>
      <c r="AD606" s="7">
        <f>invoices[[#This Row],[Rent]]+invoices[[#This Row],[Services]]+invoices[[#This Row],[GST]]</f>
        <v>15500</v>
      </c>
      <c r="AE606" s="7">
        <f>invoices[[#This Row],[Total]]-invoices[[#This Row],[rent_amount]]</f>
        <v>0</v>
      </c>
      <c r="AF606">
        <v>4060</v>
      </c>
      <c r="AG606">
        <v>0</v>
      </c>
      <c r="AH606">
        <f>invoices[[#This Row],[EB Amount]]-invoices[[#This Row],[electricity_amount]]</f>
        <v>0</v>
      </c>
    </row>
    <row r="607" spans="1:34">
      <c r="A607" t="s">
        <v>9606</v>
      </c>
      <c r="B607" t="s">
        <v>22</v>
      </c>
      <c r="C607" t="s">
        <v>3645</v>
      </c>
      <c r="D607" t="s">
        <v>24</v>
      </c>
      <c r="E607" t="s">
        <v>155</v>
      </c>
      <c r="F607" t="s">
        <v>188</v>
      </c>
      <c r="G607" t="s">
        <v>9607</v>
      </c>
      <c r="H607" s="1">
        <f>DATE(YEAR(invoices[[#This Row],[due_date]]),MONTH(invoices[[#This Row],[due_date]]),1)</f>
        <v>45992</v>
      </c>
      <c r="I607" s="1">
        <v>45998</v>
      </c>
      <c r="J607">
        <v>14500</v>
      </c>
      <c r="K607">
        <v>1830</v>
      </c>
      <c r="L607">
        <v>0</v>
      </c>
      <c r="M607">
        <f>invoices[[#This Row],[rent_amount]]+invoices[[#This Row],[electricity_amount]]+invoices[[#This Row],[other_charges]]</f>
        <v>16330</v>
      </c>
      <c r="N607" t="s">
        <v>28</v>
      </c>
      <c r="O607" t="s">
        <v>709</v>
      </c>
      <c r="P607">
        <v>0</v>
      </c>
      <c r="Q607" t="b">
        <v>0</v>
      </c>
      <c r="R607" t="s">
        <v>136</v>
      </c>
      <c r="S607">
        <v>0</v>
      </c>
      <c r="T607">
        <f>invoices[[#This Row],[total_amount]]</f>
        <v>16330</v>
      </c>
      <c r="U607" s="2" t="s">
        <v>3647</v>
      </c>
      <c r="V607" t="str">
        <f>INDEX([1]!Table1[tenantname],MATCH(invoices[[#This Row],[allotment_id]],[1]!Table1[TenantAllotmentID],0))</f>
        <v>Manish Kumar (C44-C2)</v>
      </c>
      <c r="W607" t="s">
        <v>15097</v>
      </c>
      <c r="X607" t="s">
        <v>15098</v>
      </c>
      <c r="Y607" s="4">
        <v>45992</v>
      </c>
      <c r="Z607" t="s">
        <v>15807</v>
      </c>
      <c r="AA607">
        <v>14500</v>
      </c>
      <c r="AB607">
        <v>0</v>
      </c>
      <c r="AC607">
        <v>0</v>
      </c>
      <c r="AD607" s="7">
        <f>invoices[[#This Row],[Rent]]+invoices[[#This Row],[Services]]+invoices[[#This Row],[GST]]</f>
        <v>14500</v>
      </c>
      <c r="AE607" s="7">
        <f>invoices[[#This Row],[Total]]-invoices[[#This Row],[rent_amount]]</f>
        <v>0</v>
      </c>
      <c r="AF607">
        <v>4078</v>
      </c>
      <c r="AG607">
        <v>1830</v>
      </c>
      <c r="AH607">
        <f>invoices[[#This Row],[EB Amount]]-invoices[[#This Row],[electricity_amount]]</f>
        <v>0</v>
      </c>
    </row>
    <row r="608" spans="1:34">
      <c r="A608" t="s">
        <v>9636</v>
      </c>
      <c r="B608" t="s">
        <v>22</v>
      </c>
      <c r="C608" t="s">
        <v>398</v>
      </c>
      <c r="D608" t="s">
        <v>24</v>
      </c>
      <c r="E608" t="s">
        <v>399</v>
      </c>
      <c r="F608" t="s">
        <v>2247</v>
      </c>
      <c r="G608" t="s">
        <v>9637</v>
      </c>
      <c r="H608" s="1">
        <f>DATE(YEAR(invoices[[#This Row],[due_date]]),MONTH(invoices[[#This Row],[due_date]]),1)</f>
        <v>45992</v>
      </c>
      <c r="I608" s="1">
        <v>45998</v>
      </c>
      <c r="J608">
        <v>14500</v>
      </c>
      <c r="K608">
        <v>990</v>
      </c>
      <c r="L608">
        <v>0</v>
      </c>
      <c r="M608">
        <f>invoices[[#This Row],[rent_amount]]+invoices[[#This Row],[electricity_amount]]+invoices[[#This Row],[other_charges]]</f>
        <v>15490</v>
      </c>
      <c r="N608" t="s">
        <v>28</v>
      </c>
      <c r="O608" t="s">
        <v>640</v>
      </c>
      <c r="P608">
        <v>0</v>
      </c>
      <c r="Q608" t="b">
        <v>0</v>
      </c>
      <c r="R608" t="s">
        <v>136</v>
      </c>
      <c r="S608">
        <v>0</v>
      </c>
      <c r="T608">
        <f>invoices[[#This Row],[total_amount]]</f>
        <v>15490</v>
      </c>
      <c r="U608" t="s">
        <v>3621</v>
      </c>
      <c r="V608" t="str">
        <f>INDEX([1]!Table1[tenantname],MATCH(invoices[[#This Row],[allotment_id]],[1]!Table1[TenantAllotmentID],0))</f>
        <v>Sheethala  (B22-C1)</v>
      </c>
      <c r="W608" t="s">
        <v>14096</v>
      </c>
      <c r="X608" t="s">
        <v>15092</v>
      </c>
      <c r="Y608" s="4">
        <v>45992</v>
      </c>
      <c r="Z608" t="s">
        <v>15807</v>
      </c>
      <c r="AA608">
        <v>14500</v>
      </c>
      <c r="AB608">
        <v>0</v>
      </c>
      <c r="AC608">
        <v>0</v>
      </c>
      <c r="AD608" s="7">
        <f>invoices[[#This Row],[Rent]]+invoices[[#This Row],[Services]]+invoices[[#This Row],[GST]]</f>
        <v>14500</v>
      </c>
      <c r="AE608" s="7">
        <f>invoices[[#This Row],[Total]]-invoices[[#This Row],[rent_amount]]</f>
        <v>0</v>
      </c>
      <c r="AF608">
        <v>4094</v>
      </c>
      <c r="AG608">
        <v>990</v>
      </c>
      <c r="AH608">
        <f>invoices[[#This Row],[EB Amount]]-invoices[[#This Row],[electricity_amount]]</f>
        <v>0</v>
      </c>
    </row>
    <row r="609" spans="1:34">
      <c r="A609" t="s">
        <v>9861</v>
      </c>
      <c r="B609" t="s">
        <v>22</v>
      </c>
      <c r="C609" t="s">
        <v>2353</v>
      </c>
      <c r="D609" t="s">
        <v>24</v>
      </c>
      <c r="E609" t="s">
        <v>569</v>
      </c>
      <c r="F609" t="s">
        <v>1493</v>
      </c>
      <c r="G609" t="s">
        <v>9862</v>
      </c>
      <c r="H609" s="1">
        <f>DATE(YEAR(invoices[[#This Row],[due_date]]),MONTH(invoices[[#This Row],[due_date]]),1)</f>
        <v>45992</v>
      </c>
      <c r="I609" s="1">
        <v>45998</v>
      </c>
      <c r="J609">
        <v>12629</v>
      </c>
      <c r="K609">
        <v>0</v>
      </c>
      <c r="L609">
        <v>0</v>
      </c>
      <c r="M609">
        <f>invoices[[#This Row],[rent_amount]]+invoices[[#This Row],[electricity_amount]]+invoices[[#This Row],[other_charges]]</f>
        <v>12629</v>
      </c>
      <c r="N609" t="s">
        <v>28</v>
      </c>
      <c r="O609" t="s">
        <v>709</v>
      </c>
      <c r="P609">
        <v>0</v>
      </c>
      <c r="Q609" t="b">
        <v>0</v>
      </c>
      <c r="R609" t="s">
        <v>136</v>
      </c>
      <c r="S609">
        <v>0</v>
      </c>
      <c r="T609">
        <f>invoices[[#This Row],[total_amount]]</f>
        <v>12629</v>
      </c>
      <c r="U609" t="s">
        <v>2355</v>
      </c>
      <c r="V609" t="str">
        <f>INDEX([1]!Table1[tenantname],MATCH(invoices[[#This Row],[allotment_id]],[1]!Table1[TenantAllotmentID],0))</f>
        <v>Himja Dave (C12-C1)</v>
      </c>
      <c r="W609" t="s">
        <v>14784</v>
      </c>
      <c r="X609" t="s">
        <v>14785</v>
      </c>
      <c r="Y609" s="4">
        <v>45992</v>
      </c>
      <c r="Z609" t="s">
        <v>15807</v>
      </c>
      <c r="AA609">
        <v>12629</v>
      </c>
      <c r="AB609">
        <v>0</v>
      </c>
      <c r="AC609">
        <v>0</v>
      </c>
      <c r="AD609" s="7">
        <f>invoices[[#This Row],[Rent]]+invoices[[#This Row],[Services]]+invoices[[#This Row],[GST]]</f>
        <v>12629</v>
      </c>
      <c r="AE609" s="7">
        <f>invoices[[#This Row],[Total]]-invoices[[#This Row],[rent_amount]]</f>
        <v>0</v>
      </c>
      <c r="AF609">
        <v>4206</v>
      </c>
      <c r="AG609">
        <v>0</v>
      </c>
      <c r="AH609">
        <f>invoices[[#This Row],[EB Amount]]-invoices[[#This Row],[electricity_amount]]</f>
        <v>0</v>
      </c>
    </row>
    <row r="610" spans="1:34">
      <c r="A610" t="s">
        <v>9877</v>
      </c>
      <c r="B610" t="s">
        <v>22</v>
      </c>
      <c r="C610" t="s">
        <v>6609</v>
      </c>
      <c r="D610" t="s">
        <v>24</v>
      </c>
      <c r="E610" t="s">
        <v>349</v>
      </c>
      <c r="F610" t="s">
        <v>1626</v>
      </c>
      <c r="G610" t="s">
        <v>9878</v>
      </c>
      <c r="H610" s="1">
        <f>DATE(YEAR(invoices[[#This Row],[due_date]]),MONTH(invoices[[#This Row],[due_date]]),1)</f>
        <v>45992</v>
      </c>
      <c r="I610" s="1">
        <v>45998</v>
      </c>
      <c r="J610">
        <v>15500</v>
      </c>
      <c r="K610">
        <v>1740</v>
      </c>
      <c r="L610">
        <v>0</v>
      </c>
      <c r="M610">
        <f>invoices[[#This Row],[rent_amount]]+invoices[[#This Row],[electricity_amount]]+invoices[[#This Row],[other_charges]]</f>
        <v>17240</v>
      </c>
      <c r="N610" t="s">
        <v>28</v>
      </c>
      <c r="O610" t="s">
        <v>135</v>
      </c>
      <c r="P610">
        <v>0</v>
      </c>
      <c r="Q610" t="b">
        <v>0</v>
      </c>
      <c r="R610" t="s">
        <v>136</v>
      </c>
      <c r="S610">
        <v>0</v>
      </c>
      <c r="T610">
        <f>invoices[[#This Row],[total_amount]]</f>
        <v>17240</v>
      </c>
      <c r="U610" t="s">
        <v>6611</v>
      </c>
      <c r="V610" t="str">
        <f>INDEX([1]!Table1[tenantname],MATCH(invoices[[#This Row],[allotment_id]],[1]!Table1[TenantAllotmentID],0))</f>
        <v>Savio Sajan moloparambil (B11-B2)</v>
      </c>
      <c r="W610" t="s">
        <v>15492</v>
      </c>
      <c r="X610" t="s">
        <v>15493</v>
      </c>
      <c r="Y610" s="4">
        <v>45992</v>
      </c>
      <c r="Z610" t="s">
        <v>15807</v>
      </c>
      <c r="AA610">
        <v>15500</v>
      </c>
      <c r="AB610">
        <v>0</v>
      </c>
      <c r="AC610">
        <v>0</v>
      </c>
      <c r="AD610" s="7">
        <f>invoices[[#This Row],[Rent]]+invoices[[#This Row],[Services]]+invoices[[#This Row],[GST]]</f>
        <v>15500</v>
      </c>
      <c r="AE610" s="7">
        <f>invoices[[#This Row],[Total]]-invoices[[#This Row],[rent_amount]]</f>
        <v>0</v>
      </c>
      <c r="AF610">
        <v>4214</v>
      </c>
      <c r="AG610">
        <v>1740</v>
      </c>
      <c r="AH610">
        <f>invoices[[#This Row],[EB Amount]]-invoices[[#This Row],[electricity_amount]]</f>
        <v>0</v>
      </c>
    </row>
    <row r="611" spans="1:34">
      <c r="A611" t="s">
        <v>9963</v>
      </c>
      <c r="B611" t="s">
        <v>22</v>
      </c>
      <c r="C611" t="s">
        <v>626</v>
      </c>
      <c r="D611" t="s">
        <v>24</v>
      </c>
      <c r="E611" t="s">
        <v>42</v>
      </c>
      <c r="F611" t="s">
        <v>627</v>
      </c>
      <c r="G611" t="s">
        <v>9964</v>
      </c>
      <c r="H611" s="1">
        <f>DATE(YEAR(invoices[[#This Row],[due_date]]),MONTH(invoices[[#This Row],[due_date]]),1)</f>
        <v>45992</v>
      </c>
      <c r="I611" s="1">
        <v>45998</v>
      </c>
      <c r="J611">
        <v>13500</v>
      </c>
      <c r="K611">
        <v>1620</v>
      </c>
      <c r="L611">
        <v>0</v>
      </c>
      <c r="M611">
        <f>invoices[[#This Row],[rent_amount]]+invoices[[#This Row],[electricity_amount]]+invoices[[#This Row],[other_charges]]</f>
        <v>15120</v>
      </c>
      <c r="N611" t="s">
        <v>28</v>
      </c>
      <c r="O611" t="s">
        <v>640</v>
      </c>
      <c r="P611">
        <v>0</v>
      </c>
      <c r="Q611" t="b">
        <v>0</v>
      </c>
      <c r="R611" t="s">
        <v>136</v>
      </c>
      <c r="S611">
        <v>0</v>
      </c>
      <c r="T611">
        <f>invoices[[#This Row],[total_amount]]</f>
        <v>15120</v>
      </c>
      <c r="U611" t="s">
        <v>630</v>
      </c>
      <c r="V611" t="str">
        <f>INDEX([1]!Table1[tenantname],MATCH(invoices[[#This Row],[allotment_id]],[1]!Table1[TenantAllotmentID],0))</f>
        <v>Rishita Tulsyan (C24-B3)</v>
      </c>
      <c r="W611" t="s">
        <v>14177</v>
      </c>
      <c r="X611" t="s">
        <v>14178</v>
      </c>
      <c r="Y611" s="4">
        <v>45992</v>
      </c>
      <c r="Z611" t="s">
        <v>15807</v>
      </c>
      <c r="AA611">
        <v>13500</v>
      </c>
      <c r="AB611">
        <v>0</v>
      </c>
      <c r="AC611">
        <v>0</v>
      </c>
      <c r="AD611" s="7">
        <f>invoices[[#This Row],[Rent]]+invoices[[#This Row],[Services]]+invoices[[#This Row],[GST]]</f>
        <v>13500</v>
      </c>
      <c r="AE611" s="7">
        <f>invoices[[#This Row],[Total]]-invoices[[#This Row],[rent_amount]]</f>
        <v>0</v>
      </c>
      <c r="AF611">
        <v>4260</v>
      </c>
      <c r="AG611">
        <v>1620</v>
      </c>
      <c r="AH611">
        <f>invoices[[#This Row],[EB Amount]]-invoices[[#This Row],[electricity_amount]]</f>
        <v>0</v>
      </c>
    </row>
    <row r="612" spans="1:34">
      <c r="A612" t="s">
        <v>9971</v>
      </c>
      <c r="B612" t="s">
        <v>22</v>
      </c>
      <c r="C612" t="s">
        <v>932</v>
      </c>
      <c r="D612" t="s">
        <v>24</v>
      </c>
      <c r="E612" t="s">
        <v>399</v>
      </c>
      <c r="F612" t="s">
        <v>933</v>
      </c>
      <c r="G612" t="s">
        <v>9972</v>
      </c>
      <c r="H612" s="1">
        <f>DATE(YEAR(invoices[[#This Row],[due_date]]),MONTH(invoices[[#This Row],[due_date]]),1)</f>
        <v>45992</v>
      </c>
      <c r="I612" s="1">
        <v>45998</v>
      </c>
      <c r="J612">
        <v>14500</v>
      </c>
      <c r="K612">
        <v>990</v>
      </c>
      <c r="L612">
        <v>0</v>
      </c>
      <c r="M612">
        <f>invoices[[#This Row],[rent_amount]]+invoices[[#This Row],[electricity_amount]]+invoices[[#This Row],[other_charges]]</f>
        <v>15490</v>
      </c>
      <c r="N612" t="s">
        <v>28</v>
      </c>
      <c r="O612" t="s">
        <v>135</v>
      </c>
      <c r="P612">
        <v>0</v>
      </c>
      <c r="Q612" t="b">
        <v>0</v>
      </c>
      <c r="R612" t="s">
        <v>136</v>
      </c>
      <c r="S612">
        <v>0</v>
      </c>
      <c r="T612">
        <f>invoices[[#This Row],[total_amount]]</f>
        <v>15490</v>
      </c>
      <c r="U612" t="s">
        <v>935</v>
      </c>
      <c r="V612" t="str">
        <f>INDEX([1]!Table1[tenantname],MATCH(invoices[[#This Row],[allotment_id]],[1]!Table1[TenantAllotmentID],0))</f>
        <v>Suhani Mehrotra (B22-C2)</v>
      </c>
      <c r="W612" t="s">
        <v>14284</v>
      </c>
      <c r="X612" t="s">
        <v>14285</v>
      </c>
      <c r="Y612" s="4">
        <v>45992</v>
      </c>
      <c r="Z612" t="s">
        <v>15807</v>
      </c>
      <c r="AA612">
        <v>14500</v>
      </c>
      <c r="AB612">
        <v>0</v>
      </c>
      <c r="AC612">
        <v>0</v>
      </c>
      <c r="AD612" s="7">
        <f>invoices[[#This Row],[Rent]]+invoices[[#This Row],[Services]]+invoices[[#This Row],[GST]]</f>
        <v>14500</v>
      </c>
      <c r="AE612" s="7">
        <f>invoices[[#This Row],[Total]]-invoices[[#This Row],[rent_amount]]</f>
        <v>0</v>
      </c>
      <c r="AF612">
        <v>4264</v>
      </c>
      <c r="AG612">
        <v>990</v>
      </c>
      <c r="AH612">
        <f>invoices[[#This Row],[EB Amount]]-invoices[[#This Row],[electricity_amount]]</f>
        <v>0</v>
      </c>
    </row>
    <row r="613" spans="1:34">
      <c r="A613" t="s">
        <v>9985</v>
      </c>
      <c r="B613" t="s">
        <v>22</v>
      </c>
      <c r="C613" t="s">
        <v>2128</v>
      </c>
      <c r="D613" t="s">
        <v>24</v>
      </c>
      <c r="E613" t="s">
        <v>50</v>
      </c>
      <c r="F613" t="s">
        <v>1942</v>
      </c>
      <c r="G613" t="s">
        <v>9986</v>
      </c>
      <c r="H613" s="1">
        <f>DATE(YEAR(invoices[[#This Row],[due_date]]),MONTH(invoices[[#This Row],[due_date]]),1)</f>
        <v>45992</v>
      </c>
      <c r="I613" s="1">
        <v>45998</v>
      </c>
      <c r="J613">
        <v>15500</v>
      </c>
      <c r="K613">
        <v>1560</v>
      </c>
      <c r="L613">
        <v>0</v>
      </c>
      <c r="M613">
        <f>invoices[[#This Row],[rent_amount]]+invoices[[#This Row],[electricity_amount]]+invoices[[#This Row],[other_charges]]</f>
        <v>17060</v>
      </c>
      <c r="N613" t="s">
        <v>28</v>
      </c>
      <c r="O613" t="s">
        <v>640</v>
      </c>
      <c r="P613">
        <v>0</v>
      </c>
      <c r="Q613" t="b">
        <v>0</v>
      </c>
      <c r="R613" t="s">
        <v>136</v>
      </c>
      <c r="S613">
        <v>0</v>
      </c>
      <c r="T613">
        <f>invoices[[#This Row],[total_amount]]</f>
        <v>17060</v>
      </c>
      <c r="U613" t="s">
        <v>2130</v>
      </c>
      <c r="V613" t="str">
        <f>INDEX([1]!Table1[tenantname],MATCH(invoices[[#This Row],[allotment_id]],[1]!Table1[TenantAllotmentID],0))</f>
        <v>Mohammad Saif (B32-B1)</v>
      </c>
      <c r="W613" t="s">
        <v>14718</v>
      </c>
      <c r="X613" t="s">
        <v>14719</v>
      </c>
      <c r="Y613" s="4">
        <v>45992</v>
      </c>
      <c r="Z613" t="s">
        <v>15807</v>
      </c>
      <c r="AA613">
        <v>15500</v>
      </c>
      <c r="AB613">
        <v>0</v>
      </c>
      <c r="AC613">
        <v>0</v>
      </c>
      <c r="AD613" s="7">
        <f>invoices[[#This Row],[Rent]]+invoices[[#This Row],[Services]]+invoices[[#This Row],[GST]]</f>
        <v>15500</v>
      </c>
      <c r="AE613" s="7">
        <f>invoices[[#This Row],[Total]]-invoices[[#This Row],[rent_amount]]</f>
        <v>0</v>
      </c>
      <c r="AF613">
        <v>4271</v>
      </c>
      <c r="AG613">
        <v>1560</v>
      </c>
      <c r="AH613">
        <f>invoices[[#This Row],[EB Amount]]-invoices[[#This Row],[electricity_amount]]</f>
        <v>0</v>
      </c>
    </row>
    <row r="614" spans="1:34">
      <c r="A614" t="s">
        <v>10033</v>
      </c>
      <c r="B614" t="s">
        <v>22</v>
      </c>
      <c r="C614" t="s">
        <v>988</v>
      </c>
      <c r="D614" t="s">
        <v>24</v>
      </c>
      <c r="E614" t="s">
        <v>80</v>
      </c>
      <c r="F614" t="s">
        <v>989</v>
      </c>
      <c r="G614" t="s">
        <v>10034</v>
      </c>
      <c r="H614" s="1">
        <f>DATE(YEAR(invoices[[#This Row],[due_date]]),MONTH(invoices[[#This Row],[due_date]]),1)</f>
        <v>45992</v>
      </c>
      <c r="I614" s="1">
        <v>45998</v>
      </c>
      <c r="J614">
        <v>13500</v>
      </c>
      <c r="K614">
        <v>1650</v>
      </c>
      <c r="L614">
        <v>0</v>
      </c>
      <c r="M614">
        <f>invoices[[#This Row],[rent_amount]]+invoices[[#This Row],[electricity_amount]]+invoices[[#This Row],[other_charges]]</f>
        <v>15150</v>
      </c>
      <c r="N614" t="s">
        <v>28</v>
      </c>
      <c r="O614" t="s">
        <v>135</v>
      </c>
      <c r="P614">
        <v>0</v>
      </c>
      <c r="Q614" t="b">
        <v>0</v>
      </c>
      <c r="R614" t="s">
        <v>136</v>
      </c>
      <c r="S614">
        <v>0</v>
      </c>
      <c r="T614">
        <f>invoices[[#This Row],[total_amount]]</f>
        <v>15150</v>
      </c>
      <c r="U614" t="s">
        <v>991</v>
      </c>
      <c r="V614" t="str">
        <f>INDEX([1]!Table1[tenantname],MATCH(invoices[[#This Row],[allotment_id]],[1]!Table1[TenantAllotmentID],0))</f>
        <v>Varsha Darshini SM (D21-C2)</v>
      </c>
      <c r="W614" t="s">
        <v>14306</v>
      </c>
      <c r="X614" t="s">
        <v>14307</v>
      </c>
      <c r="Y614" s="4">
        <v>45992</v>
      </c>
      <c r="Z614" t="s">
        <v>15807</v>
      </c>
      <c r="AA614">
        <v>13500</v>
      </c>
      <c r="AB614">
        <v>0</v>
      </c>
      <c r="AC614">
        <v>0</v>
      </c>
      <c r="AD614" s="7">
        <f>invoices[[#This Row],[Rent]]+invoices[[#This Row],[Services]]+invoices[[#This Row],[GST]]</f>
        <v>13500</v>
      </c>
      <c r="AE614" s="7">
        <f>invoices[[#This Row],[Total]]-invoices[[#This Row],[rent_amount]]</f>
        <v>0</v>
      </c>
      <c r="AF614">
        <v>4296</v>
      </c>
      <c r="AG614">
        <v>1650</v>
      </c>
      <c r="AH614">
        <f>invoices[[#This Row],[EB Amount]]-invoices[[#This Row],[electricity_amount]]</f>
        <v>0</v>
      </c>
    </row>
    <row r="615" spans="1:34">
      <c r="A615" t="s">
        <v>10238</v>
      </c>
      <c r="B615" t="s">
        <v>22</v>
      </c>
      <c r="C615" t="s">
        <v>1121</v>
      </c>
      <c r="D615" t="s">
        <v>24</v>
      </c>
      <c r="E615" t="s">
        <v>147</v>
      </c>
      <c r="F615" t="s">
        <v>1122</v>
      </c>
      <c r="G615" t="s">
        <v>10239</v>
      </c>
      <c r="H615" s="1">
        <f>DATE(YEAR(invoices[[#This Row],[due_date]]),MONTH(invoices[[#This Row],[due_date]]),1)</f>
        <v>45992</v>
      </c>
      <c r="I615" s="1">
        <v>45998</v>
      </c>
      <c r="J615">
        <v>15500</v>
      </c>
      <c r="K615">
        <v>1260</v>
      </c>
      <c r="L615">
        <v>0</v>
      </c>
      <c r="M615">
        <f>invoices[[#This Row],[rent_amount]]+invoices[[#This Row],[electricity_amount]]+invoices[[#This Row],[other_charges]]</f>
        <v>16760</v>
      </c>
      <c r="N615" t="s">
        <v>28</v>
      </c>
      <c r="O615" t="s">
        <v>640</v>
      </c>
      <c r="P615">
        <v>0</v>
      </c>
      <c r="Q615" t="b">
        <v>0</v>
      </c>
      <c r="R615" t="s">
        <v>136</v>
      </c>
      <c r="S615">
        <v>0</v>
      </c>
      <c r="T615">
        <f>invoices[[#This Row],[total_amount]]</f>
        <v>16760</v>
      </c>
      <c r="U615" t="s">
        <v>1125</v>
      </c>
      <c r="V615" t="str">
        <f>INDEX([1]!Table1[tenantname],MATCH(invoices[[#This Row],[allotment_id]],[1]!Table1[TenantAllotmentID],0))</f>
        <v>Navin Joseph (C31-B1)</v>
      </c>
      <c r="W615" t="s">
        <v>14356</v>
      </c>
      <c r="X615" t="s">
        <v>14357</v>
      </c>
      <c r="Y615" s="4">
        <v>45992</v>
      </c>
      <c r="Z615" t="s">
        <v>15807</v>
      </c>
      <c r="AA615">
        <v>15500</v>
      </c>
      <c r="AB615">
        <v>0</v>
      </c>
      <c r="AC615">
        <v>0</v>
      </c>
      <c r="AD615" s="7">
        <f>invoices[[#This Row],[Rent]]+invoices[[#This Row],[Services]]+invoices[[#This Row],[GST]]</f>
        <v>15500</v>
      </c>
      <c r="AE615" s="7">
        <f>invoices[[#This Row],[Total]]-invoices[[#This Row],[rent_amount]]</f>
        <v>0</v>
      </c>
      <c r="AF615">
        <v>4409</v>
      </c>
      <c r="AG615">
        <v>1260</v>
      </c>
      <c r="AH615">
        <f>invoices[[#This Row],[EB Amount]]-invoices[[#This Row],[electricity_amount]]</f>
        <v>0</v>
      </c>
    </row>
    <row r="616" spans="1:34">
      <c r="A616" t="s">
        <v>10305</v>
      </c>
      <c r="B616" t="s">
        <v>22</v>
      </c>
      <c r="C616" t="s">
        <v>597</v>
      </c>
      <c r="D616" t="s">
        <v>24</v>
      </c>
      <c r="E616" t="s">
        <v>399</v>
      </c>
      <c r="F616" t="s">
        <v>400</v>
      </c>
      <c r="G616" t="s">
        <v>10306</v>
      </c>
      <c r="H616" s="1">
        <f>DATE(YEAR(invoices[[#This Row],[due_date]]),MONTH(invoices[[#This Row],[due_date]]),1)</f>
        <v>45992</v>
      </c>
      <c r="I616" s="1">
        <v>45998</v>
      </c>
      <c r="J616">
        <v>15500</v>
      </c>
      <c r="K616">
        <v>990</v>
      </c>
      <c r="L616">
        <v>0</v>
      </c>
      <c r="M616">
        <f>invoices[[#This Row],[rent_amount]]+invoices[[#This Row],[electricity_amount]]+invoices[[#This Row],[other_charges]]</f>
        <v>16490</v>
      </c>
      <c r="N616" t="s">
        <v>28</v>
      </c>
      <c r="O616" t="s">
        <v>709</v>
      </c>
      <c r="P616">
        <v>0</v>
      </c>
      <c r="Q616" t="b">
        <v>0</v>
      </c>
      <c r="R616" t="s">
        <v>136</v>
      </c>
      <c r="S616">
        <v>0</v>
      </c>
      <c r="T616">
        <f>invoices[[#This Row],[total_amount]]</f>
        <v>16490</v>
      </c>
      <c r="U616" t="s">
        <v>600</v>
      </c>
      <c r="V616" t="str">
        <f>INDEX([1]!Table1[tenantname],MATCH(invoices[[#This Row],[allotment_id]],[1]!Table1[TenantAllotmentID],0))</f>
        <v>Drishti Sudhakar (B22-B2)</v>
      </c>
      <c r="W616" t="s">
        <v>14165</v>
      </c>
      <c r="X616" t="s">
        <v>14166</v>
      </c>
      <c r="Y616" s="4">
        <v>45992</v>
      </c>
      <c r="Z616" t="s">
        <v>15807</v>
      </c>
      <c r="AA616">
        <v>15500</v>
      </c>
      <c r="AB616">
        <v>0</v>
      </c>
      <c r="AC616">
        <v>0</v>
      </c>
      <c r="AD616" s="7">
        <f>invoices[[#This Row],[Rent]]+invoices[[#This Row],[Services]]+invoices[[#This Row],[GST]]</f>
        <v>15500</v>
      </c>
      <c r="AE616" s="7">
        <f>invoices[[#This Row],[Total]]-invoices[[#This Row],[rent_amount]]</f>
        <v>0</v>
      </c>
      <c r="AF616">
        <v>4443</v>
      </c>
      <c r="AG616">
        <v>990</v>
      </c>
      <c r="AH616">
        <f>invoices[[#This Row],[EB Amount]]-invoices[[#This Row],[electricity_amount]]</f>
        <v>0</v>
      </c>
    </row>
    <row r="617" spans="1:34">
      <c r="A617" t="s">
        <v>10319</v>
      </c>
      <c r="B617" t="s">
        <v>22</v>
      </c>
      <c r="C617" t="s">
        <v>2286</v>
      </c>
      <c r="D617" t="s">
        <v>24</v>
      </c>
      <c r="E617" t="s">
        <v>592</v>
      </c>
      <c r="F617" t="s">
        <v>1184</v>
      </c>
      <c r="G617" t="s">
        <v>10320</v>
      </c>
      <c r="H617" s="1">
        <f>DATE(YEAR(invoices[[#This Row],[due_date]]),MONTH(invoices[[#This Row],[due_date]]),1)</f>
        <v>45992</v>
      </c>
      <c r="I617" s="1">
        <v>45998</v>
      </c>
      <c r="J617">
        <v>25500</v>
      </c>
      <c r="K617">
        <v>1800</v>
      </c>
      <c r="L617">
        <v>0</v>
      </c>
      <c r="M617">
        <f>invoices[[#This Row],[rent_amount]]+invoices[[#This Row],[electricity_amount]]+invoices[[#This Row],[other_charges]]</f>
        <v>27300</v>
      </c>
      <c r="N617" t="s">
        <v>28</v>
      </c>
      <c r="O617" t="s">
        <v>3153</v>
      </c>
      <c r="P617">
        <v>0</v>
      </c>
      <c r="Q617" t="b">
        <v>0</v>
      </c>
      <c r="R617" t="s">
        <v>136</v>
      </c>
      <c r="S617">
        <v>0</v>
      </c>
      <c r="T617">
        <f>invoices[[#This Row],[total_amount]]</f>
        <v>27300</v>
      </c>
      <c r="U617" t="s">
        <v>2288</v>
      </c>
      <c r="V617" t="str">
        <f>INDEX([1]!Table1[tenantname],MATCH(invoices[[#This Row],[allotment_id]],[1]!Table1[TenantAllotmentID],0))</f>
        <v>Aditya A (A44-D1)</v>
      </c>
      <c r="W617" t="s">
        <v>14762</v>
      </c>
      <c r="X617" t="s">
        <v>14763</v>
      </c>
      <c r="Y617" s="4">
        <v>45992</v>
      </c>
      <c r="Z617" t="s">
        <v>15807</v>
      </c>
      <c r="AA617">
        <v>25500</v>
      </c>
      <c r="AB617">
        <v>0</v>
      </c>
      <c r="AC617">
        <v>0</v>
      </c>
      <c r="AD617" s="7">
        <f>invoices[[#This Row],[Rent]]+invoices[[#This Row],[Services]]+invoices[[#This Row],[GST]]</f>
        <v>25500</v>
      </c>
      <c r="AE617" s="7">
        <f>invoices[[#This Row],[Total]]-invoices[[#This Row],[rent_amount]]</f>
        <v>0</v>
      </c>
      <c r="AF617">
        <v>4450</v>
      </c>
      <c r="AG617">
        <v>1800</v>
      </c>
      <c r="AH617">
        <f>invoices[[#This Row],[EB Amount]]-invoices[[#This Row],[electricity_amount]]</f>
        <v>0</v>
      </c>
    </row>
    <row r="618" spans="1:34">
      <c r="A618" t="s">
        <v>10385</v>
      </c>
      <c r="B618" t="s">
        <v>22</v>
      </c>
      <c r="C618" t="s">
        <v>4429</v>
      </c>
      <c r="D618" t="s">
        <v>24</v>
      </c>
      <c r="E618" t="s">
        <v>104</v>
      </c>
      <c r="F618" t="s">
        <v>551</v>
      </c>
      <c r="G618" t="s">
        <v>10386</v>
      </c>
      <c r="H618" s="1">
        <f>DATE(YEAR(invoices[[#This Row],[due_date]]),MONTH(invoices[[#This Row],[due_date]]),1)</f>
        <v>45992</v>
      </c>
      <c r="I618" s="1">
        <v>45998</v>
      </c>
      <c r="J618">
        <v>10758</v>
      </c>
      <c r="K618">
        <v>840</v>
      </c>
      <c r="L618">
        <v>2250</v>
      </c>
      <c r="M618">
        <f>invoices[[#This Row],[rent_amount]]+invoices[[#This Row],[electricity_amount]]+invoices[[#This Row],[other_charges]]</f>
        <v>13848</v>
      </c>
      <c r="N618" t="s">
        <v>28</v>
      </c>
      <c r="O618" t="s">
        <v>709</v>
      </c>
      <c r="P618">
        <v>0</v>
      </c>
      <c r="Q618" t="b">
        <v>0</v>
      </c>
      <c r="R618" t="s">
        <v>136</v>
      </c>
      <c r="S618">
        <v>0</v>
      </c>
      <c r="T618">
        <f>invoices[[#This Row],[total_amount]]</f>
        <v>13848</v>
      </c>
      <c r="U618" t="s">
        <v>4431</v>
      </c>
      <c r="V618" t="str">
        <f>INDEX([1]!Table1[tenantname],MATCH(invoices[[#This Row],[allotment_id]],[1]!Table1[TenantAllotmentID],0))</f>
        <v>Kshitij Gautam (B14-C2)</v>
      </c>
      <c r="W618" t="s">
        <v>15233</v>
      </c>
      <c r="X618" t="s">
        <v>15234</v>
      </c>
      <c r="Y618" s="4">
        <v>45992</v>
      </c>
      <c r="Z618" t="s">
        <v>15807</v>
      </c>
      <c r="AA618">
        <v>10758</v>
      </c>
      <c r="AB618">
        <v>0</v>
      </c>
      <c r="AC618">
        <v>0</v>
      </c>
      <c r="AD618" s="7">
        <f>invoices[[#This Row],[Rent]]+invoices[[#This Row],[Services]]+invoices[[#This Row],[GST]]</f>
        <v>10758</v>
      </c>
      <c r="AE618" s="7">
        <f>invoices[[#This Row],[Total]]-invoices[[#This Row],[rent_amount]]</f>
        <v>0</v>
      </c>
      <c r="AF618">
        <v>4481</v>
      </c>
      <c r="AG618">
        <v>840</v>
      </c>
      <c r="AH618">
        <f>invoices[[#This Row],[EB Amount]]-invoices[[#This Row],[electricity_amount]]</f>
        <v>0</v>
      </c>
    </row>
    <row r="619" spans="1:34">
      <c r="A619" t="s">
        <v>10506</v>
      </c>
      <c r="B619" t="s">
        <v>22</v>
      </c>
      <c r="C619" t="s">
        <v>1691</v>
      </c>
      <c r="D619" t="s">
        <v>24</v>
      </c>
      <c r="E619" t="s">
        <v>399</v>
      </c>
      <c r="F619" t="s">
        <v>1525</v>
      </c>
      <c r="G619" t="s">
        <v>10507</v>
      </c>
      <c r="H619" s="1">
        <f>DATE(YEAR(invoices[[#This Row],[due_date]]),MONTH(invoices[[#This Row],[due_date]]),1)</f>
        <v>45992</v>
      </c>
      <c r="I619" s="1">
        <v>45998</v>
      </c>
      <c r="J619">
        <v>15500</v>
      </c>
      <c r="K619">
        <v>990</v>
      </c>
      <c r="L619">
        <v>0</v>
      </c>
      <c r="M619">
        <f>invoices[[#This Row],[rent_amount]]+invoices[[#This Row],[electricity_amount]]+invoices[[#This Row],[other_charges]]</f>
        <v>16490</v>
      </c>
      <c r="N619" t="s">
        <v>28</v>
      </c>
      <c r="O619" t="s">
        <v>709</v>
      </c>
      <c r="P619">
        <v>0</v>
      </c>
      <c r="Q619" t="b">
        <v>0</v>
      </c>
      <c r="R619" t="s">
        <v>136</v>
      </c>
      <c r="S619">
        <v>0</v>
      </c>
      <c r="T619">
        <f>invoices[[#This Row],[total_amount]]</f>
        <v>16490</v>
      </c>
      <c r="U619" t="s">
        <v>1693</v>
      </c>
      <c r="V619" t="str">
        <f>INDEX([1]!Table1[tenantname],MATCH(invoices[[#This Row],[allotment_id]],[1]!Table1[TenantAllotmentID],0))</f>
        <v>Chandini S (B22-B1)</v>
      </c>
      <c r="W619" t="s">
        <v>14562</v>
      </c>
      <c r="X619" t="s">
        <v>14563</v>
      </c>
      <c r="Y619" s="4">
        <v>45992</v>
      </c>
      <c r="Z619" t="s">
        <v>15807</v>
      </c>
      <c r="AA619">
        <v>15500</v>
      </c>
      <c r="AB619">
        <v>0</v>
      </c>
      <c r="AC619">
        <v>0</v>
      </c>
      <c r="AD619" s="7">
        <f>invoices[[#This Row],[Rent]]+invoices[[#This Row],[Services]]+invoices[[#This Row],[GST]]</f>
        <v>15500</v>
      </c>
      <c r="AE619" s="7">
        <f>invoices[[#This Row],[Total]]-invoices[[#This Row],[rent_amount]]</f>
        <v>0</v>
      </c>
      <c r="AF619">
        <v>4543</v>
      </c>
      <c r="AG619">
        <v>990</v>
      </c>
      <c r="AH619">
        <f>invoices[[#This Row],[EB Amount]]-invoices[[#This Row],[electricity_amount]]</f>
        <v>0</v>
      </c>
    </row>
    <row r="620" spans="1:34">
      <c r="A620" t="s">
        <v>10514</v>
      </c>
      <c r="B620" t="s">
        <v>22</v>
      </c>
      <c r="C620" t="s">
        <v>1161</v>
      </c>
      <c r="D620" t="s">
        <v>24</v>
      </c>
      <c r="E620" t="s">
        <v>140</v>
      </c>
      <c r="F620" t="s">
        <v>675</v>
      </c>
      <c r="G620" t="s">
        <v>10515</v>
      </c>
      <c r="H620" s="1">
        <f>DATE(YEAR(invoices[[#This Row],[due_date]]),MONTH(invoices[[#This Row],[due_date]]),1)</f>
        <v>45992</v>
      </c>
      <c r="I620" s="1">
        <v>45998</v>
      </c>
      <c r="J620">
        <v>14500</v>
      </c>
      <c r="K620">
        <v>1350</v>
      </c>
      <c r="L620">
        <v>0</v>
      </c>
      <c r="M620">
        <f>invoices[[#This Row],[rent_amount]]+invoices[[#This Row],[electricity_amount]]+invoices[[#This Row],[other_charges]]</f>
        <v>15850</v>
      </c>
      <c r="N620" t="s">
        <v>28</v>
      </c>
      <c r="O620" t="s">
        <v>709</v>
      </c>
      <c r="P620">
        <v>0</v>
      </c>
      <c r="Q620" t="b">
        <v>0</v>
      </c>
      <c r="R620" t="s">
        <v>136</v>
      </c>
      <c r="S620">
        <v>0</v>
      </c>
      <c r="T620">
        <f>invoices[[#This Row],[total_amount]]</f>
        <v>15850</v>
      </c>
      <c r="U620" t="s">
        <v>1163</v>
      </c>
      <c r="V620" t="str">
        <f>INDEX([1]!Table1[tenantname],MATCH(invoices[[#This Row],[allotment_id]],[1]!Table1[TenantAllotmentID],0))</f>
        <v>Harish G (A41-C1)</v>
      </c>
      <c r="W620" t="s">
        <v>14365</v>
      </c>
      <c r="X620" t="s">
        <v>14366</v>
      </c>
      <c r="Y620" s="4">
        <v>45992</v>
      </c>
      <c r="Z620" t="s">
        <v>15807</v>
      </c>
      <c r="AA620">
        <v>14500</v>
      </c>
      <c r="AB620">
        <v>0</v>
      </c>
      <c r="AC620">
        <v>0</v>
      </c>
      <c r="AD620" s="7">
        <f>invoices[[#This Row],[Rent]]+invoices[[#This Row],[Services]]+invoices[[#This Row],[GST]]</f>
        <v>14500</v>
      </c>
      <c r="AE620" s="7">
        <f>invoices[[#This Row],[Total]]-invoices[[#This Row],[rent_amount]]</f>
        <v>0</v>
      </c>
      <c r="AF620">
        <v>4548</v>
      </c>
      <c r="AG620">
        <v>1350</v>
      </c>
      <c r="AH620">
        <f>invoices[[#This Row],[EB Amount]]-invoices[[#This Row],[electricity_amount]]</f>
        <v>0</v>
      </c>
    </row>
    <row r="621" spans="1:34">
      <c r="A621" t="s">
        <v>10552</v>
      </c>
      <c r="B621" t="s">
        <v>22</v>
      </c>
      <c r="C621" t="s">
        <v>3975</v>
      </c>
      <c r="D621" t="s">
        <v>24</v>
      </c>
      <c r="E621" t="s">
        <v>275</v>
      </c>
      <c r="F621" t="s">
        <v>1397</v>
      </c>
      <c r="G621" t="s">
        <v>10553</v>
      </c>
      <c r="H621" s="1">
        <f>DATE(YEAR(invoices[[#This Row],[due_date]]),MONTH(invoices[[#This Row],[due_date]]),1)</f>
        <v>45992</v>
      </c>
      <c r="I621" s="1">
        <v>45998</v>
      </c>
      <c r="J621">
        <v>15500</v>
      </c>
      <c r="K621">
        <v>2670</v>
      </c>
      <c r="L621">
        <v>0</v>
      </c>
      <c r="M621">
        <f>invoices[[#This Row],[rent_amount]]+invoices[[#This Row],[electricity_amount]]+invoices[[#This Row],[other_charges]]</f>
        <v>18170</v>
      </c>
      <c r="N621" t="s">
        <v>28</v>
      </c>
      <c r="O621" t="s">
        <v>640</v>
      </c>
      <c r="P621">
        <v>0</v>
      </c>
      <c r="Q621" t="b">
        <v>0</v>
      </c>
      <c r="R621" t="s">
        <v>136</v>
      </c>
      <c r="S621">
        <v>0</v>
      </c>
      <c r="T621">
        <f>invoices[[#This Row],[total_amount]]</f>
        <v>18170</v>
      </c>
      <c r="U621" t="s">
        <v>3977</v>
      </c>
      <c r="V621" t="str">
        <f>INDEX([1]!Table1[tenantname],MATCH(invoices[[#This Row],[allotment_id]],[1]!Table1[TenantAllotmentID],0))</f>
        <v>Pallavi Reddy Gaddam (B44-B1)</v>
      </c>
      <c r="W621" t="s">
        <v>14625</v>
      </c>
      <c r="X621" t="s">
        <v>14626</v>
      </c>
      <c r="Y621" s="4">
        <v>45992</v>
      </c>
      <c r="Z621" t="s">
        <v>15807</v>
      </c>
      <c r="AA621">
        <v>15500</v>
      </c>
      <c r="AB621">
        <v>0</v>
      </c>
      <c r="AC621">
        <v>0</v>
      </c>
      <c r="AD621" s="7">
        <f>invoices[[#This Row],[Rent]]+invoices[[#This Row],[Services]]+invoices[[#This Row],[GST]]</f>
        <v>15500</v>
      </c>
      <c r="AE621" s="7">
        <f>invoices[[#This Row],[Total]]-invoices[[#This Row],[rent_amount]]</f>
        <v>0</v>
      </c>
      <c r="AF621">
        <v>4568</v>
      </c>
      <c r="AG621">
        <v>2670</v>
      </c>
      <c r="AH621">
        <f>invoices[[#This Row],[EB Amount]]-invoices[[#This Row],[electricity_amount]]</f>
        <v>0</v>
      </c>
    </row>
    <row r="622" spans="1:34">
      <c r="A622" t="s">
        <v>10600</v>
      </c>
      <c r="B622" t="s">
        <v>22</v>
      </c>
      <c r="C622" t="s">
        <v>2027</v>
      </c>
      <c r="D622" t="s">
        <v>24</v>
      </c>
      <c r="E622" t="s">
        <v>80</v>
      </c>
      <c r="F622" t="s">
        <v>1824</v>
      </c>
      <c r="G622" t="s">
        <v>10601</v>
      </c>
      <c r="H622" s="1">
        <f>DATE(YEAR(invoices[[#This Row],[due_date]]),MONTH(invoices[[#This Row],[due_date]]),1)</f>
        <v>45992</v>
      </c>
      <c r="I622" s="1">
        <v>45998</v>
      </c>
      <c r="J622">
        <v>0</v>
      </c>
      <c r="K622">
        <v>1320</v>
      </c>
      <c r="L622">
        <v>0</v>
      </c>
      <c r="M622">
        <f>invoices[[#This Row],[rent_amount]]+invoices[[#This Row],[electricity_amount]]+invoices[[#This Row],[other_charges]]</f>
        <v>1320</v>
      </c>
      <c r="N622" t="s">
        <v>28</v>
      </c>
      <c r="O622" t="s">
        <v>640</v>
      </c>
      <c r="P622">
        <v>0</v>
      </c>
      <c r="Q622" t="b">
        <v>0</v>
      </c>
      <c r="R622" t="s">
        <v>136</v>
      </c>
      <c r="S622">
        <v>0</v>
      </c>
      <c r="T622">
        <f>invoices[[#This Row],[total_amount]]</f>
        <v>1320</v>
      </c>
      <c r="U622" t="s">
        <v>2029</v>
      </c>
      <c r="V622" t="str">
        <f>INDEX([1]!Table1[tenantname],MATCH(invoices[[#This Row],[allotment_id]],[1]!Table1[TenantAllotmentID],0))</f>
        <v>Sagarika Das (D21-A1)</v>
      </c>
      <c r="W622" t="s">
        <v>14679</v>
      </c>
      <c r="X622" t="s">
        <v>14680</v>
      </c>
      <c r="Y622" s="4">
        <v>45992</v>
      </c>
      <c r="Z622" t="s">
        <v>15807</v>
      </c>
      <c r="AA622">
        <v>0</v>
      </c>
      <c r="AB622">
        <v>0</v>
      </c>
      <c r="AC622">
        <v>0</v>
      </c>
      <c r="AD622" s="7">
        <f>invoices[[#This Row],[Rent]]+invoices[[#This Row],[Services]]+invoices[[#This Row],[GST]]</f>
        <v>0</v>
      </c>
      <c r="AE622" s="7">
        <f>invoices[[#This Row],[Total]]-invoices[[#This Row],[rent_amount]]</f>
        <v>0</v>
      </c>
      <c r="AF622">
        <v>4592</v>
      </c>
      <c r="AG622">
        <v>1320</v>
      </c>
      <c r="AH622">
        <f>invoices[[#This Row],[EB Amount]]-invoices[[#This Row],[electricity_amount]]</f>
        <v>0</v>
      </c>
    </row>
    <row r="623" spans="1:34">
      <c r="A623" t="s">
        <v>10634</v>
      </c>
      <c r="B623" t="s">
        <v>22</v>
      </c>
      <c r="C623" t="s">
        <v>5348</v>
      </c>
      <c r="D623" t="s">
        <v>24</v>
      </c>
      <c r="E623" t="s">
        <v>226</v>
      </c>
      <c r="F623" t="s">
        <v>1238</v>
      </c>
      <c r="G623" t="s">
        <v>10635</v>
      </c>
      <c r="H623" s="1">
        <f>DATE(YEAR(invoices[[#This Row],[due_date]]),MONTH(invoices[[#This Row],[due_date]]),1)</f>
        <v>45992</v>
      </c>
      <c r="I623" s="1">
        <v>45998</v>
      </c>
      <c r="J623">
        <v>9194</v>
      </c>
      <c r="K623">
        <v>0</v>
      </c>
      <c r="L623">
        <v>0</v>
      </c>
      <c r="M623">
        <f>invoices[[#This Row],[rent_amount]]+invoices[[#This Row],[electricity_amount]]+invoices[[#This Row],[other_charges]]</f>
        <v>9194</v>
      </c>
      <c r="N623" t="s">
        <v>28</v>
      </c>
      <c r="O623" t="s">
        <v>135</v>
      </c>
      <c r="P623">
        <v>0</v>
      </c>
      <c r="Q623" t="b">
        <v>0</v>
      </c>
      <c r="R623" t="s">
        <v>136</v>
      </c>
      <c r="S623">
        <v>0</v>
      </c>
      <c r="T623">
        <f>invoices[[#This Row],[total_amount]]</f>
        <v>9194</v>
      </c>
      <c r="U623" t="s">
        <v>5350</v>
      </c>
      <c r="V623" t="str">
        <f>INDEX([1]!Table1[tenantname],MATCH(invoices[[#This Row],[allotment_id]],[1]!Table1[TenantAllotmentID],0))</f>
        <v>Priyanka  (B12-A1)</v>
      </c>
      <c r="W623" t="s">
        <v>15363</v>
      </c>
      <c r="X623" t="s">
        <v>15364</v>
      </c>
      <c r="Y623" s="4">
        <v>45992</v>
      </c>
      <c r="Z623" t="s">
        <v>15807</v>
      </c>
      <c r="AA623">
        <v>9194</v>
      </c>
      <c r="AB623">
        <v>0</v>
      </c>
      <c r="AC623">
        <v>0</v>
      </c>
      <c r="AD623" s="7">
        <f>invoices[[#This Row],[Rent]]+invoices[[#This Row],[Services]]+invoices[[#This Row],[GST]]</f>
        <v>9194</v>
      </c>
      <c r="AE623" s="7">
        <f>invoices[[#This Row],[Total]]-invoices[[#This Row],[rent_amount]]</f>
        <v>0</v>
      </c>
      <c r="AF623">
        <v>4608</v>
      </c>
      <c r="AG623">
        <v>0</v>
      </c>
      <c r="AH623">
        <f>invoices[[#This Row],[EB Amount]]-invoices[[#This Row],[electricity_amount]]</f>
        <v>0</v>
      </c>
    </row>
    <row r="624" spans="1:34">
      <c r="A624" t="s">
        <v>10751</v>
      </c>
      <c r="B624" t="s">
        <v>22</v>
      </c>
      <c r="C624" t="s">
        <v>10752</v>
      </c>
      <c r="D624" t="s">
        <v>24</v>
      </c>
      <c r="E624" t="s">
        <v>234</v>
      </c>
      <c r="F624" t="s">
        <v>2143</v>
      </c>
      <c r="G624" t="s">
        <v>10753</v>
      </c>
      <c r="H624" s="1">
        <f>DATE(YEAR(invoices[[#This Row],[due_date]]),MONTH(invoices[[#This Row],[due_date]]),1)</f>
        <v>45992</v>
      </c>
      <c r="I624" s="1">
        <v>45998</v>
      </c>
      <c r="J624">
        <v>0</v>
      </c>
      <c r="K624">
        <v>0</v>
      </c>
      <c r="L624">
        <v>2250</v>
      </c>
      <c r="M624">
        <f>invoices[[#This Row],[rent_amount]]+invoices[[#This Row],[electricity_amount]]+invoices[[#This Row],[other_charges]]</f>
        <v>2250</v>
      </c>
      <c r="N624" t="s">
        <v>28</v>
      </c>
      <c r="O624" t="s">
        <v>3153</v>
      </c>
      <c r="P624">
        <v>0</v>
      </c>
      <c r="Q624" t="b">
        <v>0</v>
      </c>
      <c r="R624" t="s">
        <v>136</v>
      </c>
      <c r="S624">
        <v>0</v>
      </c>
      <c r="T624">
        <f>invoices[[#This Row],[total_amount]]</f>
        <v>2250</v>
      </c>
      <c r="U624" t="s">
        <v>10754</v>
      </c>
      <c r="V624" t="str">
        <f>INDEX([1]!Table1[tenantname],MATCH(invoices[[#This Row],[allotment_id]],[1]!Table1[TenantAllotmentID],0))</f>
        <v>Akshitha  (D12-C2)</v>
      </c>
      <c r="W624" t="s">
        <v>15715</v>
      </c>
      <c r="X624" t="s">
        <v>15716</v>
      </c>
      <c r="Y624" s="4">
        <v>45992</v>
      </c>
      <c r="Z624" t="s">
        <v>15807</v>
      </c>
      <c r="AA624">
        <v>0</v>
      </c>
      <c r="AB624">
        <v>0</v>
      </c>
      <c r="AC624">
        <v>0</v>
      </c>
      <c r="AD624" s="7">
        <f>invoices[[#This Row],[Rent]]+invoices[[#This Row],[Services]]+invoices[[#This Row],[GST]]</f>
        <v>0</v>
      </c>
      <c r="AE624" s="7">
        <f>invoices[[#This Row],[Total]]-invoices[[#This Row],[rent_amount]]</f>
        <v>0</v>
      </c>
      <c r="AF624">
        <v>4669</v>
      </c>
      <c r="AG624">
        <v>0</v>
      </c>
      <c r="AH624">
        <f>invoices[[#This Row],[EB Amount]]-invoices[[#This Row],[electricity_amount]]</f>
        <v>0</v>
      </c>
    </row>
    <row r="625" spans="1:34">
      <c r="A625" t="s">
        <v>10822</v>
      </c>
      <c r="B625" t="s">
        <v>22</v>
      </c>
      <c r="C625" t="s">
        <v>6545</v>
      </c>
      <c r="D625" t="s">
        <v>24</v>
      </c>
      <c r="E625" t="s">
        <v>254</v>
      </c>
      <c r="F625" t="s">
        <v>2299</v>
      </c>
      <c r="G625" t="s">
        <v>10823</v>
      </c>
      <c r="H625" s="1">
        <f>DATE(YEAR(invoices[[#This Row],[due_date]]),MONTH(invoices[[#This Row],[due_date]]),1)</f>
        <v>45992</v>
      </c>
      <c r="I625" s="1">
        <v>45998</v>
      </c>
      <c r="J625">
        <v>14500</v>
      </c>
      <c r="K625">
        <v>2581</v>
      </c>
      <c r="L625">
        <v>0</v>
      </c>
      <c r="M625">
        <f>invoices[[#This Row],[rent_amount]]+invoices[[#This Row],[electricity_amount]]+invoices[[#This Row],[other_charges]]</f>
        <v>17081</v>
      </c>
      <c r="N625" t="s">
        <v>28</v>
      </c>
      <c r="O625" t="s">
        <v>135</v>
      </c>
      <c r="P625">
        <v>0</v>
      </c>
      <c r="Q625" t="b">
        <v>0</v>
      </c>
      <c r="R625" t="s">
        <v>136</v>
      </c>
      <c r="S625">
        <v>0</v>
      </c>
      <c r="T625">
        <f>invoices[[#This Row],[total_amount]]</f>
        <v>17081</v>
      </c>
      <c r="U625" t="s">
        <v>8690</v>
      </c>
      <c r="V625" t="str">
        <f>INDEX([1]!Table1[tenantname],MATCH(invoices[[#This Row],[allotment_id]],[1]!Table1[TenantAllotmentID],0))</f>
        <v>Sruthi Pitchika (C42-C1)</v>
      </c>
      <c r="W625" t="s">
        <v>15630</v>
      </c>
      <c r="X625" t="s">
        <v>15631</v>
      </c>
      <c r="Y625" s="4">
        <v>45992</v>
      </c>
      <c r="Z625" t="s">
        <v>15807</v>
      </c>
      <c r="AA625">
        <v>14500</v>
      </c>
      <c r="AB625">
        <v>0</v>
      </c>
      <c r="AC625">
        <v>0</v>
      </c>
      <c r="AD625" s="7">
        <f>invoices[[#This Row],[Rent]]+invoices[[#This Row],[Services]]+invoices[[#This Row],[GST]]</f>
        <v>14500</v>
      </c>
      <c r="AE625" s="7">
        <f>invoices[[#This Row],[Total]]-invoices[[#This Row],[rent_amount]]</f>
        <v>0</v>
      </c>
      <c r="AF625">
        <v>4707</v>
      </c>
      <c r="AG625">
        <v>2581</v>
      </c>
      <c r="AH625">
        <f>invoices[[#This Row],[EB Amount]]-invoices[[#This Row],[electricity_amount]]</f>
        <v>0</v>
      </c>
    </row>
    <row r="626" spans="1:34">
      <c r="A626" t="s">
        <v>10969</v>
      </c>
      <c r="B626" t="s">
        <v>22</v>
      </c>
      <c r="C626" t="s">
        <v>2112</v>
      </c>
      <c r="D626" t="s">
        <v>24</v>
      </c>
      <c r="E626" t="s">
        <v>147</v>
      </c>
      <c r="F626" t="s">
        <v>733</v>
      </c>
      <c r="G626" t="s">
        <v>10970</v>
      </c>
      <c r="H626" s="1">
        <f>DATE(YEAR(invoices[[#This Row],[due_date]]),MONTH(invoices[[#This Row],[due_date]]),1)</f>
        <v>45992</v>
      </c>
      <c r="I626" s="1">
        <v>45998</v>
      </c>
      <c r="J626">
        <v>15500</v>
      </c>
      <c r="K626">
        <v>1260</v>
      </c>
      <c r="L626">
        <v>0</v>
      </c>
      <c r="M626">
        <f>invoices[[#This Row],[rent_amount]]+invoices[[#This Row],[electricity_amount]]+invoices[[#This Row],[other_charges]]</f>
        <v>16760</v>
      </c>
      <c r="N626" t="s">
        <v>28</v>
      </c>
      <c r="O626" t="s">
        <v>135</v>
      </c>
      <c r="P626">
        <v>0</v>
      </c>
      <c r="Q626" t="b">
        <v>0</v>
      </c>
      <c r="R626" t="s">
        <v>136</v>
      </c>
      <c r="S626">
        <v>0</v>
      </c>
      <c r="T626">
        <f>invoices[[#This Row],[total_amount]]</f>
        <v>16760</v>
      </c>
      <c r="U626" t="s">
        <v>2114</v>
      </c>
      <c r="V626" t="str">
        <f>INDEX([1]!Table1[tenantname],MATCH(invoices[[#This Row],[allotment_id]],[1]!Table1[TenantAllotmentID],0))</f>
        <v>Sathiyan G (C31-B2)</v>
      </c>
      <c r="W626" t="s">
        <v>14712</v>
      </c>
      <c r="X626" t="s">
        <v>14713</v>
      </c>
      <c r="Y626" s="4">
        <v>45992</v>
      </c>
      <c r="Z626" t="s">
        <v>15807</v>
      </c>
      <c r="AA626">
        <v>15500</v>
      </c>
      <c r="AB626">
        <v>0</v>
      </c>
      <c r="AC626">
        <v>0</v>
      </c>
      <c r="AD626" s="7">
        <f>invoices[[#This Row],[Rent]]+invoices[[#This Row],[Services]]+invoices[[#This Row],[GST]]</f>
        <v>15500</v>
      </c>
      <c r="AE626" s="7">
        <f>invoices[[#This Row],[Total]]-invoices[[#This Row],[rent_amount]]</f>
        <v>0</v>
      </c>
      <c r="AF626">
        <v>4782</v>
      </c>
      <c r="AG626">
        <v>1260</v>
      </c>
      <c r="AH626">
        <f>invoices[[#This Row],[EB Amount]]-invoices[[#This Row],[electricity_amount]]</f>
        <v>0</v>
      </c>
    </row>
    <row r="627" spans="1:34">
      <c r="A627" t="s">
        <v>10983</v>
      </c>
      <c r="B627" t="s">
        <v>22</v>
      </c>
      <c r="C627" t="s">
        <v>726</v>
      </c>
      <c r="D627" t="s">
        <v>24</v>
      </c>
      <c r="E627" t="s">
        <v>569</v>
      </c>
      <c r="F627" t="s">
        <v>727</v>
      </c>
      <c r="G627" t="s">
        <v>10984</v>
      </c>
      <c r="H627" s="1">
        <f>DATE(YEAR(invoices[[#This Row],[due_date]]),MONTH(invoices[[#This Row],[due_date]]),1)</f>
        <v>45992</v>
      </c>
      <c r="I627" s="1">
        <v>45998</v>
      </c>
      <c r="J627">
        <v>13500</v>
      </c>
      <c r="K627">
        <v>1890</v>
      </c>
      <c r="L627">
        <v>0</v>
      </c>
      <c r="M627">
        <f>invoices[[#This Row],[rent_amount]]+invoices[[#This Row],[electricity_amount]]+invoices[[#This Row],[other_charges]]</f>
        <v>15390</v>
      </c>
      <c r="N627" t="s">
        <v>28</v>
      </c>
      <c r="O627" t="s">
        <v>135</v>
      </c>
      <c r="P627">
        <v>0</v>
      </c>
      <c r="Q627" t="b">
        <v>0</v>
      </c>
      <c r="R627" t="s">
        <v>136</v>
      </c>
      <c r="S627">
        <v>0</v>
      </c>
      <c r="T627">
        <f>invoices[[#This Row],[total_amount]]</f>
        <v>15390</v>
      </c>
      <c r="U627" t="s">
        <v>730</v>
      </c>
      <c r="V627" t="str">
        <f>INDEX([1]!Table1[tenantname],MATCH(invoices[[#This Row],[allotment_id]],[1]!Table1[TenantAllotmentID],0))</f>
        <v>Voruganti Pratyusha (C12-C3)</v>
      </c>
      <c r="W627" t="s">
        <v>14209</v>
      </c>
      <c r="X627" t="s">
        <v>14210</v>
      </c>
      <c r="Y627" s="4">
        <v>45992</v>
      </c>
      <c r="Z627" t="s">
        <v>15807</v>
      </c>
      <c r="AA627">
        <v>13500</v>
      </c>
      <c r="AB627">
        <v>0</v>
      </c>
      <c r="AC627">
        <v>0</v>
      </c>
      <c r="AD627" s="7">
        <f>invoices[[#This Row],[Rent]]+invoices[[#This Row],[Services]]+invoices[[#This Row],[GST]]</f>
        <v>13500</v>
      </c>
      <c r="AE627" s="7">
        <f>invoices[[#This Row],[Total]]-invoices[[#This Row],[rent_amount]]</f>
        <v>0</v>
      </c>
      <c r="AF627">
        <v>4789</v>
      </c>
      <c r="AG627">
        <v>1890</v>
      </c>
      <c r="AH627">
        <f>invoices[[#This Row],[EB Amount]]-invoices[[#This Row],[electricity_amount]]</f>
        <v>0</v>
      </c>
    </row>
    <row r="628" spans="1:34">
      <c r="A628" t="s">
        <v>11095</v>
      </c>
      <c r="B628" t="s">
        <v>22</v>
      </c>
      <c r="C628" t="s">
        <v>41</v>
      </c>
      <c r="D628" t="s">
        <v>24</v>
      </c>
      <c r="E628" t="s">
        <v>42</v>
      </c>
      <c r="F628" t="s">
        <v>43</v>
      </c>
      <c r="G628" t="s">
        <v>11096</v>
      </c>
      <c r="H628" s="1">
        <f>DATE(YEAR(invoices[[#This Row],[due_date]]),MONTH(invoices[[#This Row],[due_date]]),1)</f>
        <v>45992</v>
      </c>
      <c r="I628" s="1">
        <v>45998</v>
      </c>
      <c r="J628">
        <v>14500</v>
      </c>
      <c r="K628">
        <v>1620</v>
      </c>
      <c r="L628">
        <v>0</v>
      </c>
      <c r="M628">
        <f>invoices[[#This Row],[rent_amount]]+invoices[[#This Row],[electricity_amount]]+invoices[[#This Row],[other_charges]]</f>
        <v>16120</v>
      </c>
      <c r="N628" t="s">
        <v>28</v>
      </c>
      <c r="O628" t="s">
        <v>709</v>
      </c>
      <c r="P628">
        <v>0</v>
      </c>
      <c r="Q628" t="b">
        <v>0</v>
      </c>
      <c r="R628" t="s">
        <v>136</v>
      </c>
      <c r="S628">
        <v>0</v>
      </c>
      <c r="T628">
        <f>invoices[[#This Row],[total_amount]]</f>
        <v>16120</v>
      </c>
      <c r="U628" t="s">
        <v>47</v>
      </c>
      <c r="V628" t="str">
        <f>INDEX([1]!Table1[tenantname],MATCH(invoices[[#This Row],[allotment_id]],[1]!Table1[TenantAllotmentID],0))</f>
        <v>Harrsha T (C24-C1)</v>
      </c>
      <c r="W628" t="s">
        <v>13988</v>
      </c>
      <c r="X628" t="s">
        <v>13989</v>
      </c>
      <c r="Y628" s="4">
        <v>45992</v>
      </c>
      <c r="Z628" t="s">
        <v>15807</v>
      </c>
      <c r="AA628">
        <v>14500</v>
      </c>
      <c r="AB628">
        <v>0</v>
      </c>
      <c r="AC628">
        <v>0</v>
      </c>
      <c r="AD628" s="7">
        <f>invoices[[#This Row],[Rent]]+invoices[[#This Row],[Services]]+invoices[[#This Row],[GST]]</f>
        <v>14500</v>
      </c>
      <c r="AE628" s="7">
        <f>invoices[[#This Row],[Total]]-invoices[[#This Row],[rent_amount]]</f>
        <v>0</v>
      </c>
      <c r="AF628">
        <v>4850</v>
      </c>
      <c r="AG628">
        <v>1620</v>
      </c>
      <c r="AH628">
        <f>invoices[[#This Row],[EB Amount]]-invoices[[#This Row],[electricity_amount]]</f>
        <v>0</v>
      </c>
    </row>
    <row r="629" spans="1:34">
      <c r="A629" t="s">
        <v>11102</v>
      </c>
      <c r="B629" t="s">
        <v>22</v>
      </c>
      <c r="C629" t="s">
        <v>240</v>
      </c>
      <c r="D629" t="s">
        <v>24</v>
      </c>
      <c r="E629" t="s">
        <v>72</v>
      </c>
      <c r="F629" t="s">
        <v>241</v>
      </c>
      <c r="G629" t="s">
        <v>11103</v>
      </c>
      <c r="H629" s="1">
        <f>DATE(YEAR(invoices[[#This Row],[due_date]]),MONTH(invoices[[#This Row],[due_date]]),1)</f>
        <v>45992</v>
      </c>
      <c r="I629" s="1">
        <v>45998</v>
      </c>
      <c r="J629">
        <v>14500</v>
      </c>
      <c r="K629">
        <v>630</v>
      </c>
      <c r="L629">
        <v>0</v>
      </c>
      <c r="M629">
        <f>invoices[[#This Row],[rent_amount]]+invoices[[#This Row],[electricity_amount]]+invoices[[#This Row],[other_charges]]</f>
        <v>15130</v>
      </c>
      <c r="N629" t="s">
        <v>28</v>
      </c>
      <c r="O629" t="s">
        <v>709</v>
      </c>
      <c r="P629">
        <v>0</v>
      </c>
      <c r="Q629" t="b">
        <v>0</v>
      </c>
      <c r="R629" t="s">
        <v>136</v>
      </c>
      <c r="S629">
        <v>0</v>
      </c>
      <c r="T629">
        <f>invoices[[#This Row],[total_amount]]</f>
        <v>15130</v>
      </c>
      <c r="U629" t="s">
        <v>244</v>
      </c>
      <c r="V629" t="str">
        <f>INDEX([1]!Table1[tenantname],MATCH(invoices[[#This Row],[allotment_id]],[1]!Table1[TenantAllotmentID],0))</f>
        <v>Khushboo Sahani (C34-C2)</v>
      </c>
      <c r="W629" t="s">
        <v>14042</v>
      </c>
      <c r="X629" t="s">
        <v>14043</v>
      </c>
      <c r="Y629" s="4">
        <v>45992</v>
      </c>
      <c r="Z629" t="s">
        <v>15807</v>
      </c>
      <c r="AA629">
        <v>14500</v>
      </c>
      <c r="AB629">
        <v>0</v>
      </c>
      <c r="AC629">
        <v>0</v>
      </c>
      <c r="AD629" s="7">
        <f>invoices[[#This Row],[Rent]]+invoices[[#This Row],[Services]]+invoices[[#This Row],[GST]]</f>
        <v>14500</v>
      </c>
      <c r="AE629" s="7">
        <f>invoices[[#This Row],[Total]]-invoices[[#This Row],[rent_amount]]</f>
        <v>0</v>
      </c>
      <c r="AF629">
        <v>4854</v>
      </c>
      <c r="AG629">
        <v>630</v>
      </c>
      <c r="AH629">
        <f>invoices[[#This Row],[EB Amount]]-invoices[[#This Row],[electricity_amount]]</f>
        <v>0</v>
      </c>
    </row>
    <row r="630" spans="1:34">
      <c r="A630" t="s">
        <v>11171</v>
      </c>
      <c r="B630" t="s">
        <v>22</v>
      </c>
      <c r="C630" t="s">
        <v>1011</v>
      </c>
      <c r="D630" t="s">
        <v>24</v>
      </c>
      <c r="E630" t="s">
        <v>247</v>
      </c>
      <c r="F630" t="s">
        <v>248</v>
      </c>
      <c r="G630" t="s">
        <v>11172</v>
      </c>
      <c r="H630" s="1">
        <f>DATE(YEAR(invoices[[#This Row],[due_date]]),MONTH(invoices[[#This Row],[due_date]]),1)</f>
        <v>45992</v>
      </c>
      <c r="I630" s="1">
        <v>45998</v>
      </c>
      <c r="J630">
        <v>19500</v>
      </c>
      <c r="K630">
        <v>1980</v>
      </c>
      <c r="L630">
        <v>0</v>
      </c>
      <c r="M630">
        <f>invoices[[#This Row],[rent_amount]]+invoices[[#This Row],[electricity_amount]]+invoices[[#This Row],[other_charges]]</f>
        <v>21480</v>
      </c>
      <c r="N630" t="s">
        <v>28</v>
      </c>
      <c r="O630" t="s">
        <v>709</v>
      </c>
      <c r="P630">
        <v>0</v>
      </c>
      <c r="Q630" t="b">
        <v>0</v>
      </c>
      <c r="R630" t="s">
        <v>136</v>
      </c>
      <c r="S630">
        <v>0</v>
      </c>
      <c r="T630">
        <f>invoices[[#This Row],[total_amount]]</f>
        <v>21480</v>
      </c>
      <c r="U630" t="s">
        <v>1013</v>
      </c>
      <c r="V630" t="str">
        <f>INDEX([1]!Table1[tenantname],MATCH(invoices[[#This Row],[allotment_id]],[1]!Table1[TenantAllotmentID],0))</f>
        <v>Khansa Shahnawaz (C11-A1)</v>
      </c>
      <c r="W630" t="s">
        <v>14314</v>
      </c>
      <c r="X630" t="s">
        <v>14315</v>
      </c>
      <c r="Y630" s="4">
        <v>45992</v>
      </c>
      <c r="Z630" t="s">
        <v>15807</v>
      </c>
      <c r="AA630">
        <v>19500</v>
      </c>
      <c r="AB630">
        <v>0</v>
      </c>
      <c r="AC630">
        <v>0</v>
      </c>
      <c r="AD630" s="7">
        <f>invoices[[#This Row],[Rent]]+invoices[[#This Row],[Services]]+invoices[[#This Row],[GST]]</f>
        <v>19500</v>
      </c>
      <c r="AE630" s="7">
        <f>invoices[[#This Row],[Total]]-invoices[[#This Row],[rent_amount]]</f>
        <v>0</v>
      </c>
      <c r="AF630">
        <v>4887</v>
      </c>
      <c r="AG630">
        <v>1980</v>
      </c>
      <c r="AH630">
        <f>invoices[[#This Row],[EB Amount]]-invoices[[#This Row],[electricity_amount]]</f>
        <v>0</v>
      </c>
    </row>
    <row r="631" spans="1:34">
      <c r="A631" t="s">
        <v>11261</v>
      </c>
      <c r="B631" t="s">
        <v>22</v>
      </c>
      <c r="C631" t="s">
        <v>335</v>
      </c>
      <c r="D631" t="s">
        <v>24</v>
      </c>
      <c r="E631" t="s">
        <v>147</v>
      </c>
      <c r="F631" t="s">
        <v>336</v>
      </c>
      <c r="G631" t="s">
        <v>11262</v>
      </c>
      <c r="H631" s="1">
        <f>DATE(YEAR(invoices[[#This Row],[due_date]]),MONTH(invoices[[#This Row],[due_date]]),1)</f>
        <v>45992</v>
      </c>
      <c r="I631" s="1">
        <v>45998</v>
      </c>
      <c r="J631">
        <v>25500</v>
      </c>
      <c r="K631">
        <v>1260</v>
      </c>
      <c r="L631">
        <v>0</v>
      </c>
      <c r="M631">
        <f>invoices[[#This Row],[rent_amount]]+invoices[[#This Row],[electricity_amount]]+invoices[[#This Row],[other_charges]]</f>
        <v>26760</v>
      </c>
      <c r="N631" t="s">
        <v>28</v>
      </c>
      <c r="O631" t="s">
        <v>709</v>
      </c>
      <c r="P631">
        <v>0</v>
      </c>
      <c r="Q631" t="b">
        <v>0</v>
      </c>
      <c r="R631" t="s">
        <v>136</v>
      </c>
      <c r="S631">
        <v>0</v>
      </c>
      <c r="T631">
        <f>invoices[[#This Row],[total_amount]]</f>
        <v>26760</v>
      </c>
      <c r="U631" t="s">
        <v>339</v>
      </c>
      <c r="V631" t="str">
        <f>INDEX([1]!Table1[tenantname],MATCH(invoices[[#This Row],[allotment_id]],[1]!Table1[TenantAllotmentID],0))</f>
        <v>Karan M (C31-D1)</v>
      </c>
      <c r="W631" t="s">
        <v>14072</v>
      </c>
      <c r="X631" t="s">
        <v>14073</v>
      </c>
      <c r="Y631" s="4">
        <v>45992</v>
      </c>
      <c r="Z631" t="s">
        <v>15807</v>
      </c>
      <c r="AA631">
        <v>25500</v>
      </c>
      <c r="AB631">
        <v>0</v>
      </c>
      <c r="AC631">
        <v>0</v>
      </c>
      <c r="AD631" s="7">
        <f>invoices[[#This Row],[Rent]]+invoices[[#This Row],[Services]]+invoices[[#This Row],[GST]]</f>
        <v>25500</v>
      </c>
      <c r="AE631" s="7">
        <f>invoices[[#This Row],[Total]]-invoices[[#This Row],[rent_amount]]</f>
        <v>0</v>
      </c>
      <c r="AF631">
        <v>4929</v>
      </c>
      <c r="AG631">
        <v>1260</v>
      </c>
      <c r="AH631">
        <f>invoices[[#This Row],[EB Amount]]-invoices[[#This Row],[electricity_amount]]</f>
        <v>0</v>
      </c>
    </row>
    <row r="632" spans="1:34">
      <c r="A632" t="s">
        <v>11331</v>
      </c>
      <c r="B632" t="s">
        <v>22</v>
      </c>
      <c r="C632" t="s">
        <v>4560</v>
      </c>
      <c r="D632" t="s">
        <v>24</v>
      </c>
      <c r="E632" t="s">
        <v>519</v>
      </c>
      <c r="F632" t="s">
        <v>681</v>
      </c>
      <c r="G632" t="s">
        <v>11332</v>
      </c>
      <c r="H632" s="1">
        <f>DATE(YEAR(invoices[[#This Row],[due_date]]),MONTH(invoices[[#This Row],[due_date]]),1)</f>
        <v>45992</v>
      </c>
      <c r="I632" s="1">
        <v>45998</v>
      </c>
      <c r="J632">
        <v>2339</v>
      </c>
      <c r="K632">
        <v>1920</v>
      </c>
      <c r="L632">
        <v>2250</v>
      </c>
      <c r="M632">
        <f>invoices[[#This Row],[rent_amount]]+invoices[[#This Row],[electricity_amount]]+invoices[[#This Row],[other_charges]]</f>
        <v>6509</v>
      </c>
      <c r="N632" t="s">
        <v>28</v>
      </c>
      <c r="O632" t="s">
        <v>709</v>
      </c>
      <c r="P632">
        <v>0</v>
      </c>
      <c r="Q632" t="b">
        <v>0</v>
      </c>
      <c r="R632" t="s">
        <v>136</v>
      </c>
      <c r="S632">
        <v>0</v>
      </c>
      <c r="T632">
        <f>invoices[[#This Row],[total_amount]]</f>
        <v>6509</v>
      </c>
      <c r="U632" t="s">
        <v>4562</v>
      </c>
      <c r="V632" t="str">
        <f>INDEX([1]!Table1[tenantname],MATCH(invoices[[#This Row],[allotment_id]],[1]!Table1[TenantAllotmentID],0))</f>
        <v>Manoj  (C41-C1)</v>
      </c>
      <c r="W632" t="s">
        <v>15261</v>
      </c>
      <c r="X632" t="s">
        <v>15262</v>
      </c>
      <c r="Y632" s="4">
        <v>45992</v>
      </c>
      <c r="Z632" t="s">
        <v>15807</v>
      </c>
      <c r="AA632">
        <v>2339</v>
      </c>
      <c r="AB632">
        <v>0</v>
      </c>
      <c r="AC632">
        <v>0</v>
      </c>
      <c r="AD632" s="7">
        <f>invoices[[#This Row],[Rent]]+invoices[[#This Row],[Services]]+invoices[[#This Row],[GST]]</f>
        <v>2339</v>
      </c>
      <c r="AE632" s="7">
        <f>invoices[[#This Row],[Total]]-invoices[[#This Row],[rent_amount]]</f>
        <v>0</v>
      </c>
      <c r="AF632">
        <v>4963</v>
      </c>
      <c r="AG632">
        <v>1920</v>
      </c>
      <c r="AH632">
        <f>invoices[[#This Row],[EB Amount]]-invoices[[#This Row],[electricity_amount]]</f>
        <v>0</v>
      </c>
    </row>
    <row r="633" spans="1:34">
      <c r="A633" t="s">
        <v>11341</v>
      </c>
      <c r="B633" t="s">
        <v>22</v>
      </c>
      <c r="C633" t="s">
        <v>315</v>
      </c>
      <c r="D633" t="s">
        <v>24</v>
      </c>
      <c r="E633" t="s">
        <v>42</v>
      </c>
      <c r="F633" t="s">
        <v>316</v>
      </c>
      <c r="G633" t="s">
        <v>11342</v>
      </c>
      <c r="H633" s="1">
        <f>DATE(YEAR(invoices[[#This Row],[due_date]]),MONTH(invoices[[#This Row],[due_date]]),1)</f>
        <v>45992</v>
      </c>
      <c r="I633" s="1">
        <v>45998</v>
      </c>
      <c r="J633">
        <v>14500</v>
      </c>
      <c r="K633">
        <v>1620</v>
      </c>
      <c r="L633">
        <v>0</v>
      </c>
      <c r="M633">
        <f>invoices[[#This Row],[rent_amount]]+invoices[[#This Row],[electricity_amount]]+invoices[[#This Row],[other_charges]]</f>
        <v>16120</v>
      </c>
      <c r="N633" t="s">
        <v>28</v>
      </c>
      <c r="O633" t="s">
        <v>709</v>
      </c>
      <c r="P633">
        <v>0</v>
      </c>
      <c r="Q633" t="b">
        <v>0</v>
      </c>
      <c r="R633" t="s">
        <v>136</v>
      </c>
      <c r="S633">
        <v>0</v>
      </c>
      <c r="T633">
        <f>invoices[[#This Row],[total_amount]]</f>
        <v>16120</v>
      </c>
      <c r="U633" t="s">
        <v>320</v>
      </c>
      <c r="V633" t="str">
        <f>INDEX([1]!Table1[tenantname],MATCH(invoices[[#This Row],[allotment_id]],[1]!Table1[TenantAllotmentID],0))</f>
        <v>Jayagowri Karthikeyan (C24-C2)</v>
      </c>
      <c r="W633" t="s">
        <v>14066</v>
      </c>
      <c r="X633" t="s">
        <v>14067</v>
      </c>
      <c r="Y633" s="4">
        <v>45992</v>
      </c>
      <c r="Z633" t="s">
        <v>15807</v>
      </c>
      <c r="AA633">
        <v>14500</v>
      </c>
      <c r="AB633">
        <v>0</v>
      </c>
      <c r="AC633">
        <v>0</v>
      </c>
      <c r="AD633" s="7">
        <f>invoices[[#This Row],[Rent]]+invoices[[#This Row],[Services]]+invoices[[#This Row],[GST]]</f>
        <v>14500</v>
      </c>
      <c r="AE633" s="7">
        <f>invoices[[#This Row],[Total]]-invoices[[#This Row],[rent_amount]]</f>
        <v>0</v>
      </c>
      <c r="AF633">
        <v>4968</v>
      </c>
      <c r="AG633">
        <v>1620</v>
      </c>
      <c r="AH633">
        <f>invoices[[#This Row],[EB Amount]]-invoices[[#This Row],[electricity_amount]]</f>
        <v>0</v>
      </c>
    </row>
    <row r="634" spans="1:34">
      <c r="A634" t="s">
        <v>11527</v>
      </c>
      <c r="B634" t="s">
        <v>22</v>
      </c>
      <c r="C634" t="s">
        <v>4649</v>
      </c>
      <c r="D634" t="s">
        <v>24</v>
      </c>
      <c r="E634" t="s">
        <v>195</v>
      </c>
      <c r="F634" s="2" t="s">
        <v>1745</v>
      </c>
      <c r="G634" t="s">
        <v>11528</v>
      </c>
      <c r="H634" s="1">
        <f>DATE(YEAR(invoices[[#This Row],[due_date]]),MONTH(invoices[[#This Row],[due_date]]),1)</f>
        <v>45992</v>
      </c>
      <c r="I634" s="1">
        <v>45998</v>
      </c>
      <c r="J634">
        <v>14500</v>
      </c>
      <c r="K634">
        <v>1230</v>
      </c>
      <c r="L634">
        <v>0</v>
      </c>
      <c r="M634">
        <f>invoices[[#This Row],[rent_amount]]+invoices[[#This Row],[electricity_amount]]+invoices[[#This Row],[other_charges]]</f>
        <v>15730</v>
      </c>
      <c r="N634" t="s">
        <v>28</v>
      </c>
      <c r="O634" t="s">
        <v>709</v>
      </c>
      <c r="P634">
        <v>0</v>
      </c>
      <c r="Q634" t="b">
        <v>0</v>
      </c>
      <c r="R634" t="s">
        <v>136</v>
      </c>
      <c r="S634">
        <v>0</v>
      </c>
      <c r="T634">
        <f>invoices[[#This Row],[total_amount]]</f>
        <v>15730</v>
      </c>
      <c r="U634" t="s">
        <v>4651</v>
      </c>
      <c r="V634" t="str">
        <f>INDEX([1]!Table1[tenantname],MATCH(invoices[[#This Row],[allotment_id]],[1]!Table1[TenantAllotmentID],0))</f>
        <v>Jayashree Arun (D41-C1)</v>
      </c>
      <c r="W634" t="s">
        <v>15273</v>
      </c>
      <c r="X634" t="s">
        <v>15274</v>
      </c>
      <c r="Y634" s="4">
        <v>45992</v>
      </c>
      <c r="Z634" t="s">
        <v>15807</v>
      </c>
      <c r="AA634">
        <v>14500</v>
      </c>
      <c r="AB634">
        <v>0</v>
      </c>
      <c r="AC634">
        <v>0</v>
      </c>
      <c r="AD634" s="7">
        <f>invoices[[#This Row],[Rent]]+invoices[[#This Row],[Services]]+invoices[[#This Row],[GST]]</f>
        <v>14500</v>
      </c>
      <c r="AE634" s="7">
        <f>invoices[[#This Row],[Total]]-invoices[[#This Row],[rent_amount]]</f>
        <v>0</v>
      </c>
      <c r="AF634">
        <v>5061</v>
      </c>
      <c r="AG634">
        <v>1230</v>
      </c>
      <c r="AH634">
        <f>invoices[[#This Row],[EB Amount]]-invoices[[#This Row],[electricity_amount]]</f>
        <v>0</v>
      </c>
    </row>
    <row r="635" spans="1:34">
      <c r="A635" t="s">
        <v>11529</v>
      </c>
      <c r="B635" t="s">
        <v>22</v>
      </c>
      <c r="C635" t="s">
        <v>6493</v>
      </c>
      <c r="D635" t="s">
        <v>24</v>
      </c>
      <c r="E635" t="s">
        <v>112</v>
      </c>
      <c r="F635" t="s">
        <v>1305</v>
      </c>
      <c r="G635" t="s">
        <v>11530</v>
      </c>
      <c r="H635" s="1">
        <f>DATE(YEAR(invoices[[#This Row],[due_date]]),MONTH(invoices[[#This Row],[due_date]]),1)</f>
        <v>45992</v>
      </c>
      <c r="I635" s="1">
        <v>45998</v>
      </c>
      <c r="J635">
        <v>12000</v>
      </c>
      <c r="K635">
        <v>0</v>
      </c>
      <c r="L635">
        <v>0</v>
      </c>
      <c r="M635">
        <f>invoices[[#This Row],[rent_amount]]+invoices[[#This Row],[electricity_amount]]+invoices[[#This Row],[other_charges]]</f>
        <v>12000</v>
      </c>
      <c r="N635" t="s">
        <v>28</v>
      </c>
      <c r="O635" t="s">
        <v>709</v>
      </c>
      <c r="P635">
        <v>0</v>
      </c>
      <c r="Q635" t="b">
        <v>0</v>
      </c>
      <c r="R635" t="s">
        <v>136</v>
      </c>
      <c r="S635">
        <v>0</v>
      </c>
      <c r="T635">
        <f>invoices[[#This Row],[total_amount]]</f>
        <v>12000</v>
      </c>
      <c r="U635" t="s">
        <v>6495</v>
      </c>
      <c r="V635" t="str">
        <f>INDEX([1]!Table1[tenantname],MATCH(invoices[[#This Row],[allotment_id]],[1]!Table1[TenantAllotmentID],0))</f>
        <v>Karthikesan  (A23-B1)</v>
      </c>
      <c r="W635" t="s">
        <v>15478</v>
      </c>
      <c r="X635" t="s">
        <v>15479</v>
      </c>
      <c r="Y635" s="4">
        <v>45992</v>
      </c>
      <c r="Z635" t="s">
        <v>15807</v>
      </c>
      <c r="AA635">
        <v>12000</v>
      </c>
      <c r="AB635">
        <v>0</v>
      </c>
      <c r="AC635">
        <v>0</v>
      </c>
      <c r="AD635" s="7">
        <f>invoices[[#This Row],[Rent]]+invoices[[#This Row],[Services]]+invoices[[#This Row],[GST]]</f>
        <v>12000</v>
      </c>
      <c r="AE635" s="7">
        <f>invoices[[#This Row],[Total]]-invoices[[#This Row],[rent_amount]]</f>
        <v>0</v>
      </c>
      <c r="AF635">
        <v>5062</v>
      </c>
      <c r="AG635">
        <v>0</v>
      </c>
      <c r="AH635">
        <f>invoices[[#This Row],[EB Amount]]-invoices[[#This Row],[electricity_amount]]</f>
        <v>0</v>
      </c>
    </row>
    <row r="636" spans="1:34">
      <c r="A636" t="s">
        <v>11551</v>
      </c>
      <c r="B636" t="s">
        <v>22</v>
      </c>
      <c r="C636" t="s">
        <v>823</v>
      </c>
      <c r="D636" t="s">
        <v>24</v>
      </c>
      <c r="E636" t="s">
        <v>519</v>
      </c>
      <c r="F636" t="s">
        <v>824</v>
      </c>
      <c r="G636" t="s">
        <v>11552</v>
      </c>
      <c r="H636" s="1">
        <f>DATE(YEAR(invoices[[#This Row],[due_date]]),MONTH(invoices[[#This Row],[due_date]]),1)</f>
        <v>45992</v>
      </c>
      <c r="I636" s="1">
        <v>45998</v>
      </c>
      <c r="J636">
        <v>24500</v>
      </c>
      <c r="K636">
        <v>1890</v>
      </c>
      <c r="L636">
        <v>0</v>
      </c>
      <c r="M636">
        <f>invoices[[#This Row],[rent_amount]]+invoices[[#This Row],[electricity_amount]]+invoices[[#This Row],[other_charges]]</f>
        <v>26390</v>
      </c>
      <c r="N636" t="s">
        <v>28</v>
      </c>
      <c r="O636" t="s">
        <v>709</v>
      </c>
      <c r="P636">
        <v>0</v>
      </c>
      <c r="Q636" t="b">
        <v>0</v>
      </c>
      <c r="R636" t="s">
        <v>136</v>
      </c>
      <c r="S636">
        <v>0</v>
      </c>
      <c r="T636">
        <f>invoices[[#This Row],[total_amount]]</f>
        <v>26390</v>
      </c>
      <c r="U636" t="s">
        <v>827</v>
      </c>
      <c r="V636" t="str">
        <f>INDEX([1]!Table1[tenantname],MATCH(invoices[[#This Row],[allotment_id]],[1]!Table1[TenantAllotmentID],0))</f>
        <v>Prateek Sharma (C41-D1)</v>
      </c>
      <c r="W636" t="s">
        <v>14245</v>
      </c>
      <c r="X636" t="s">
        <v>14246</v>
      </c>
      <c r="Y636" s="4">
        <v>45992</v>
      </c>
      <c r="Z636" t="s">
        <v>15807</v>
      </c>
      <c r="AA636">
        <v>24500</v>
      </c>
      <c r="AB636">
        <v>0</v>
      </c>
      <c r="AC636">
        <v>0</v>
      </c>
      <c r="AD636" s="7">
        <f>invoices[[#This Row],[Rent]]+invoices[[#This Row],[Services]]+invoices[[#This Row],[GST]]</f>
        <v>24500</v>
      </c>
      <c r="AE636" s="7">
        <f>invoices[[#This Row],[Total]]-invoices[[#This Row],[rent_amount]]</f>
        <v>0</v>
      </c>
      <c r="AF636">
        <v>5075</v>
      </c>
      <c r="AG636">
        <v>1890</v>
      </c>
      <c r="AH636">
        <f>invoices[[#This Row],[EB Amount]]-invoices[[#This Row],[electricity_amount]]</f>
        <v>0</v>
      </c>
    </row>
    <row r="637" spans="1:34">
      <c r="A637" t="s">
        <v>11589</v>
      </c>
      <c r="B637" t="s">
        <v>22</v>
      </c>
      <c r="C637" t="s">
        <v>4166</v>
      </c>
      <c r="D637" t="s">
        <v>24</v>
      </c>
      <c r="E637" t="s">
        <v>112</v>
      </c>
      <c r="F637" t="s">
        <v>113</v>
      </c>
      <c r="G637" t="s">
        <v>11590</v>
      </c>
      <c r="H637" s="1">
        <f>DATE(YEAR(invoices[[#This Row],[due_date]]),MONTH(invoices[[#This Row],[due_date]]),1)</f>
        <v>45992</v>
      </c>
      <c r="I637" s="1">
        <v>45998</v>
      </c>
      <c r="J637">
        <v>5613</v>
      </c>
      <c r="K637">
        <v>0</v>
      </c>
      <c r="L637">
        <v>0</v>
      </c>
      <c r="M637">
        <f>invoices[[#This Row],[rent_amount]]+invoices[[#This Row],[electricity_amount]]+invoices[[#This Row],[other_charges]]</f>
        <v>5613</v>
      </c>
      <c r="N637" t="s">
        <v>28</v>
      </c>
      <c r="O637" t="s">
        <v>640</v>
      </c>
      <c r="P637">
        <v>0</v>
      </c>
      <c r="Q637" t="b">
        <v>0</v>
      </c>
      <c r="R637" t="s">
        <v>136</v>
      </c>
      <c r="S637">
        <v>0</v>
      </c>
      <c r="T637">
        <f>invoices[[#This Row],[total_amount]]</f>
        <v>5613</v>
      </c>
      <c r="U637" t="s">
        <v>4168</v>
      </c>
      <c r="V637" t="str">
        <f>INDEX([1]!Table1[tenantname],MATCH(invoices[[#This Row],[allotment_id]],[1]!Table1[TenantAllotmentID],0))</f>
        <v>Nikhil R  (A23-C1)</v>
      </c>
      <c r="W637" t="s">
        <v>15183</v>
      </c>
      <c r="X637" t="s">
        <v>15184</v>
      </c>
      <c r="Y637" s="4">
        <v>45992</v>
      </c>
      <c r="Z637" t="s">
        <v>15807</v>
      </c>
      <c r="AA637">
        <v>5613</v>
      </c>
      <c r="AB637">
        <v>0</v>
      </c>
      <c r="AC637">
        <v>0</v>
      </c>
      <c r="AD637" s="7">
        <f>invoices[[#This Row],[Rent]]+invoices[[#This Row],[Services]]+invoices[[#This Row],[GST]]</f>
        <v>5613</v>
      </c>
      <c r="AE637" s="7">
        <f>invoices[[#This Row],[Total]]-invoices[[#This Row],[rent_amount]]</f>
        <v>0</v>
      </c>
      <c r="AF637">
        <v>5097</v>
      </c>
      <c r="AG637">
        <v>0</v>
      </c>
      <c r="AH637">
        <f>invoices[[#This Row],[EB Amount]]-invoices[[#This Row],[electricity_amount]]</f>
        <v>0</v>
      </c>
    </row>
    <row r="638" spans="1:34">
      <c r="A638" t="s">
        <v>11667</v>
      </c>
      <c r="B638" t="s">
        <v>22</v>
      </c>
      <c r="C638" t="s">
        <v>1832</v>
      </c>
      <c r="D638" t="s">
        <v>24</v>
      </c>
      <c r="E638" t="s">
        <v>247</v>
      </c>
      <c r="F638" t="s">
        <v>870</v>
      </c>
      <c r="G638" t="s">
        <v>11668</v>
      </c>
      <c r="H638" s="1">
        <f>DATE(YEAR(invoices[[#This Row],[due_date]]),MONTH(invoices[[#This Row],[due_date]]),1)</f>
        <v>45992</v>
      </c>
      <c r="I638" s="1">
        <v>45998</v>
      </c>
      <c r="J638">
        <v>15500</v>
      </c>
      <c r="K638">
        <v>1980</v>
      </c>
      <c r="L638">
        <v>0</v>
      </c>
      <c r="M638">
        <f>invoices[[#This Row],[rent_amount]]+invoices[[#This Row],[electricity_amount]]+invoices[[#This Row],[other_charges]]</f>
        <v>17480</v>
      </c>
      <c r="N638" t="s">
        <v>28</v>
      </c>
      <c r="O638" t="s">
        <v>135</v>
      </c>
      <c r="P638">
        <v>0</v>
      </c>
      <c r="Q638" t="b">
        <v>0</v>
      </c>
      <c r="R638" t="s">
        <v>136</v>
      </c>
      <c r="S638">
        <v>0</v>
      </c>
      <c r="T638">
        <f>invoices[[#This Row],[total_amount]]</f>
        <v>17480</v>
      </c>
      <c r="U638" t="s">
        <v>1834</v>
      </c>
      <c r="V638" t="str">
        <f>INDEX([1]!Table1[tenantname],MATCH(invoices[[#This Row],[allotment_id]],[1]!Table1[TenantAllotmentID],0))</f>
        <v>Vaibhavi Patel (C11-B1)</v>
      </c>
      <c r="W638" t="s">
        <v>14611</v>
      </c>
      <c r="X638" t="s">
        <v>14612</v>
      </c>
      <c r="Y638" s="4">
        <v>45992</v>
      </c>
      <c r="Z638" t="s">
        <v>15807</v>
      </c>
      <c r="AA638">
        <v>15500</v>
      </c>
      <c r="AB638">
        <v>0</v>
      </c>
      <c r="AC638">
        <v>0</v>
      </c>
      <c r="AD638" s="7">
        <f>invoices[[#This Row],[Rent]]+invoices[[#This Row],[Services]]+invoices[[#This Row],[GST]]</f>
        <v>15500</v>
      </c>
      <c r="AE638" s="7">
        <f>invoices[[#This Row],[Total]]-invoices[[#This Row],[rent_amount]]</f>
        <v>0</v>
      </c>
      <c r="AF638">
        <v>5141</v>
      </c>
      <c r="AG638">
        <v>1980</v>
      </c>
      <c r="AH638">
        <f>invoices[[#This Row],[EB Amount]]-invoices[[#This Row],[electricity_amount]]</f>
        <v>0</v>
      </c>
    </row>
    <row r="639" spans="1:34">
      <c r="A639" t="s">
        <v>11707</v>
      </c>
      <c r="B639" t="s">
        <v>22</v>
      </c>
      <c r="C639" t="s">
        <v>3287</v>
      </c>
      <c r="D639" t="s">
        <v>24</v>
      </c>
      <c r="E639" t="s">
        <v>80</v>
      </c>
      <c r="F639" t="s">
        <v>3288</v>
      </c>
      <c r="G639" t="s">
        <v>11708</v>
      </c>
      <c r="H639" s="1">
        <f>DATE(YEAR(invoices[[#This Row],[due_date]]),MONTH(invoices[[#This Row],[due_date]]),1)</f>
        <v>45992</v>
      </c>
      <c r="I639" s="1">
        <v>45998</v>
      </c>
      <c r="J639">
        <v>13500</v>
      </c>
      <c r="K639">
        <v>1650</v>
      </c>
      <c r="L639">
        <v>0</v>
      </c>
      <c r="M639">
        <f>invoices[[#This Row],[rent_amount]]+invoices[[#This Row],[electricity_amount]]+invoices[[#This Row],[other_charges]]</f>
        <v>15150</v>
      </c>
      <c r="N639" t="s">
        <v>28</v>
      </c>
      <c r="O639" t="s">
        <v>640</v>
      </c>
      <c r="P639">
        <v>0</v>
      </c>
      <c r="Q639" t="b">
        <v>0</v>
      </c>
      <c r="R639" t="s">
        <v>136</v>
      </c>
      <c r="S639">
        <v>0</v>
      </c>
      <c r="T639">
        <f>invoices[[#This Row],[total_amount]]</f>
        <v>15150</v>
      </c>
      <c r="U639" t="s">
        <v>3290</v>
      </c>
      <c r="V639" t="str">
        <f>INDEX([1]!Table1[tenantname],MATCH(invoices[[#This Row],[allotment_id]],[1]!Table1[TenantAllotmentID],0))</f>
        <v>Roshana S V (D21-C3)</v>
      </c>
      <c r="W639" t="s">
        <v>15018</v>
      </c>
      <c r="X639" t="s">
        <v>15019</v>
      </c>
      <c r="Y639" s="4">
        <v>45992</v>
      </c>
      <c r="Z639" t="s">
        <v>15807</v>
      </c>
      <c r="AA639">
        <v>13500</v>
      </c>
      <c r="AB639">
        <v>0</v>
      </c>
      <c r="AC639">
        <v>0</v>
      </c>
      <c r="AD639" s="7">
        <f>invoices[[#This Row],[Rent]]+invoices[[#This Row],[Services]]+invoices[[#This Row],[GST]]</f>
        <v>13500</v>
      </c>
      <c r="AE639" s="7">
        <f>invoices[[#This Row],[Total]]-invoices[[#This Row],[rent_amount]]</f>
        <v>0</v>
      </c>
      <c r="AF639">
        <v>5161</v>
      </c>
      <c r="AG639">
        <v>1650</v>
      </c>
      <c r="AH639">
        <f>invoices[[#This Row],[EB Amount]]-invoices[[#This Row],[electricity_amount]]</f>
        <v>0</v>
      </c>
    </row>
    <row r="640" spans="1:34">
      <c r="A640" t="s">
        <v>11730</v>
      </c>
      <c r="B640" t="s">
        <v>22</v>
      </c>
      <c r="C640" t="s">
        <v>1915</v>
      </c>
      <c r="D640" t="s">
        <v>24</v>
      </c>
      <c r="E640" t="s">
        <v>476</v>
      </c>
      <c r="F640" t="s">
        <v>1087</v>
      </c>
      <c r="G640" t="s">
        <v>11731</v>
      </c>
      <c r="H640" s="1">
        <f>DATE(YEAR(invoices[[#This Row],[due_date]]),MONTH(invoices[[#This Row],[due_date]]),1)</f>
        <v>45992</v>
      </c>
      <c r="I640" s="1">
        <v>45998</v>
      </c>
      <c r="J640">
        <v>19500</v>
      </c>
      <c r="K640">
        <v>1350</v>
      </c>
      <c r="L640">
        <v>0</v>
      </c>
      <c r="M640">
        <f>invoices[[#This Row],[rent_amount]]+invoices[[#This Row],[electricity_amount]]+invoices[[#This Row],[other_charges]]</f>
        <v>20850</v>
      </c>
      <c r="N640" t="s">
        <v>28</v>
      </c>
      <c r="O640" t="s">
        <v>135</v>
      </c>
      <c r="P640">
        <v>0</v>
      </c>
      <c r="Q640" t="b">
        <v>0</v>
      </c>
      <c r="R640" t="s">
        <v>136</v>
      </c>
      <c r="S640">
        <v>0</v>
      </c>
      <c r="T640">
        <f>invoices[[#This Row],[total_amount]]</f>
        <v>20850</v>
      </c>
      <c r="U640" t="s">
        <v>1917</v>
      </c>
      <c r="V640" t="str">
        <f>INDEX([1]!Table1[tenantname],MATCH(invoices[[#This Row],[allotment_id]],[1]!Table1[TenantAllotmentID],0))</f>
        <v>Vijay Babu (B41-A1)</v>
      </c>
      <c r="W640" t="s">
        <v>14641</v>
      </c>
      <c r="X640" t="s">
        <v>14642</v>
      </c>
      <c r="Y640" s="4">
        <v>45992</v>
      </c>
      <c r="Z640" t="s">
        <v>15807</v>
      </c>
      <c r="AA640">
        <v>19500</v>
      </c>
      <c r="AB640">
        <v>0</v>
      </c>
      <c r="AC640">
        <v>0</v>
      </c>
      <c r="AD640" s="7">
        <f>invoices[[#This Row],[Rent]]+invoices[[#This Row],[Services]]+invoices[[#This Row],[GST]]</f>
        <v>19500</v>
      </c>
      <c r="AE640" s="7">
        <f>invoices[[#This Row],[Total]]-invoices[[#This Row],[rent_amount]]</f>
        <v>0</v>
      </c>
      <c r="AF640">
        <v>5172</v>
      </c>
      <c r="AG640">
        <v>1350</v>
      </c>
      <c r="AH640">
        <f>invoices[[#This Row],[EB Amount]]-invoices[[#This Row],[electricity_amount]]</f>
        <v>0</v>
      </c>
    </row>
    <row r="641" spans="1:34">
      <c r="A641" t="s">
        <v>11776</v>
      </c>
      <c r="B641" t="s">
        <v>22</v>
      </c>
      <c r="C641" t="s">
        <v>2819</v>
      </c>
      <c r="D641" t="s">
        <v>24</v>
      </c>
      <c r="E641" t="s">
        <v>195</v>
      </c>
      <c r="F641" t="s">
        <v>375</v>
      </c>
      <c r="G641" t="s">
        <v>11777</v>
      </c>
      <c r="H641" s="1">
        <f>DATE(YEAR(invoices[[#This Row],[due_date]]),MONTH(invoices[[#This Row],[due_date]]),1)</f>
        <v>45992</v>
      </c>
      <c r="I641" s="1">
        <v>45998</v>
      </c>
      <c r="J641">
        <v>14500</v>
      </c>
      <c r="K641">
        <v>1230</v>
      </c>
      <c r="L641">
        <v>0</v>
      </c>
      <c r="M641">
        <f>invoices[[#This Row],[rent_amount]]+invoices[[#This Row],[electricity_amount]]+invoices[[#This Row],[other_charges]]</f>
        <v>15730</v>
      </c>
      <c r="N641" t="s">
        <v>28</v>
      </c>
      <c r="O641" t="s">
        <v>3153</v>
      </c>
      <c r="P641">
        <v>0</v>
      </c>
      <c r="Q641" t="b">
        <v>0</v>
      </c>
      <c r="R641" t="s">
        <v>136</v>
      </c>
      <c r="S641">
        <v>0</v>
      </c>
      <c r="T641">
        <f>invoices[[#This Row],[total_amount]]</f>
        <v>15730</v>
      </c>
      <c r="U641" t="s">
        <v>2821</v>
      </c>
      <c r="V641" t="str">
        <f>INDEX([1]!Table1[tenantname],MATCH(invoices[[#This Row],[allotment_id]],[1]!Table1[TenantAllotmentID],0))</f>
        <v>Ashmitha baidya (D41-C2)</v>
      </c>
      <c r="W641" t="s">
        <v>14901</v>
      </c>
      <c r="X641" t="s">
        <v>14902</v>
      </c>
      <c r="Y641" s="4">
        <v>45992</v>
      </c>
      <c r="Z641" t="s">
        <v>15807</v>
      </c>
      <c r="AA641">
        <v>14500</v>
      </c>
      <c r="AB641">
        <v>0</v>
      </c>
      <c r="AC641">
        <v>0</v>
      </c>
      <c r="AD641" s="7">
        <f>invoices[[#This Row],[Rent]]+invoices[[#This Row],[Services]]+invoices[[#This Row],[GST]]</f>
        <v>14500</v>
      </c>
      <c r="AE641" s="7">
        <f>invoices[[#This Row],[Total]]-invoices[[#This Row],[rent_amount]]</f>
        <v>0</v>
      </c>
      <c r="AF641">
        <v>5197</v>
      </c>
      <c r="AG641">
        <v>1230</v>
      </c>
      <c r="AH641">
        <f>invoices[[#This Row],[EB Amount]]-invoices[[#This Row],[electricity_amount]]</f>
        <v>0</v>
      </c>
    </row>
    <row r="642" spans="1:34">
      <c r="A642" t="s">
        <v>11794</v>
      </c>
      <c r="B642" t="s">
        <v>22</v>
      </c>
      <c r="C642" t="s">
        <v>2571</v>
      </c>
      <c r="D642" t="s">
        <v>24</v>
      </c>
      <c r="E642" t="s">
        <v>181</v>
      </c>
      <c r="F642" t="s">
        <v>609</v>
      </c>
      <c r="G642" t="s">
        <v>11795</v>
      </c>
      <c r="H642" s="1">
        <f>DATE(YEAR(invoices[[#This Row],[due_date]]),MONTH(invoices[[#This Row],[due_date]]),1)</f>
        <v>45992</v>
      </c>
      <c r="I642" s="1">
        <v>45998</v>
      </c>
      <c r="J642">
        <v>16548</v>
      </c>
      <c r="K642">
        <v>2010</v>
      </c>
      <c r="L642">
        <v>2250</v>
      </c>
      <c r="M642">
        <f>invoices[[#This Row],[rent_amount]]+invoices[[#This Row],[electricity_amount]]+invoices[[#This Row],[other_charges]]</f>
        <v>20808</v>
      </c>
      <c r="N642" t="s">
        <v>28</v>
      </c>
      <c r="O642" t="s">
        <v>640</v>
      </c>
      <c r="P642">
        <v>0</v>
      </c>
      <c r="Q642" t="b">
        <v>0</v>
      </c>
      <c r="R642" t="s">
        <v>136</v>
      </c>
      <c r="S642">
        <v>0</v>
      </c>
      <c r="T642">
        <f>invoices[[#This Row],[total_amount]]</f>
        <v>20808</v>
      </c>
      <c r="U642" t="s">
        <v>2573</v>
      </c>
      <c r="V642" t="str">
        <f>INDEX([1]!Table1[tenantname],MATCH(invoices[[#This Row],[allotment_id]],[1]!Table1[TenantAllotmentID],0))</f>
        <v>Alka Mongia (B24-A1)</v>
      </c>
      <c r="W642" t="s">
        <v>14839</v>
      </c>
      <c r="X642" t="s">
        <v>14840</v>
      </c>
      <c r="Y642" s="4">
        <v>45992</v>
      </c>
      <c r="Z642" t="s">
        <v>15807</v>
      </c>
      <c r="AA642">
        <v>16548</v>
      </c>
      <c r="AB642">
        <v>0</v>
      </c>
      <c r="AC642">
        <v>0</v>
      </c>
      <c r="AD642" s="7">
        <f>invoices[[#This Row],[Rent]]+invoices[[#This Row],[Services]]+invoices[[#This Row],[GST]]</f>
        <v>16548</v>
      </c>
      <c r="AE642" s="7">
        <f>invoices[[#This Row],[Total]]-invoices[[#This Row],[rent_amount]]</f>
        <v>0</v>
      </c>
      <c r="AF642">
        <v>5206</v>
      </c>
      <c r="AG642">
        <v>2010</v>
      </c>
      <c r="AH642">
        <f>invoices[[#This Row],[EB Amount]]-invoices[[#This Row],[electricity_amount]]</f>
        <v>0</v>
      </c>
    </row>
    <row r="643" spans="1:34">
      <c r="A643" t="s">
        <v>11824</v>
      </c>
      <c r="B643" t="s">
        <v>22</v>
      </c>
      <c r="C643" t="s">
        <v>1181</v>
      </c>
      <c r="D643" t="s">
        <v>24</v>
      </c>
      <c r="E643" t="s">
        <v>247</v>
      </c>
      <c r="F643" t="s">
        <v>417</v>
      </c>
      <c r="G643" t="s">
        <v>11825</v>
      </c>
      <c r="H643" s="1">
        <f>DATE(YEAR(invoices[[#This Row],[due_date]]),MONTH(invoices[[#This Row],[due_date]]),1)</f>
        <v>45992</v>
      </c>
      <c r="I643" s="1">
        <v>45998</v>
      </c>
      <c r="J643">
        <v>15500</v>
      </c>
      <c r="K643">
        <v>1980</v>
      </c>
      <c r="L643">
        <v>0</v>
      </c>
      <c r="M643">
        <f>invoices[[#This Row],[rent_amount]]+invoices[[#This Row],[electricity_amount]]+invoices[[#This Row],[other_charges]]</f>
        <v>17480</v>
      </c>
      <c r="N643" t="s">
        <v>28</v>
      </c>
      <c r="O643" t="s">
        <v>135</v>
      </c>
      <c r="P643">
        <v>0</v>
      </c>
      <c r="Q643" t="b">
        <v>0</v>
      </c>
      <c r="R643" t="s">
        <v>136</v>
      </c>
      <c r="S643">
        <v>0</v>
      </c>
      <c r="T643">
        <f>invoices[[#This Row],[total_amount]]</f>
        <v>17480</v>
      </c>
      <c r="U643" t="s">
        <v>4500</v>
      </c>
      <c r="V643" t="str">
        <f>INDEX([1]!Table1[tenantname],MATCH(invoices[[#This Row],[allotment_id]],[1]!Table1[TenantAllotmentID],0))</f>
        <v>Sohani Saloni (C11-B2)</v>
      </c>
      <c r="W643" t="s">
        <v>14370</v>
      </c>
      <c r="X643" t="s">
        <v>15249</v>
      </c>
      <c r="Y643" s="4">
        <v>45992</v>
      </c>
      <c r="Z643" t="s">
        <v>15807</v>
      </c>
      <c r="AA643">
        <v>15500</v>
      </c>
      <c r="AB643">
        <v>0</v>
      </c>
      <c r="AC643">
        <v>0</v>
      </c>
      <c r="AD643" s="7">
        <f>invoices[[#This Row],[Rent]]+invoices[[#This Row],[Services]]+invoices[[#This Row],[GST]]</f>
        <v>15500</v>
      </c>
      <c r="AE643" s="7">
        <f>invoices[[#This Row],[Total]]-invoices[[#This Row],[rent_amount]]</f>
        <v>0</v>
      </c>
      <c r="AF643">
        <v>5223</v>
      </c>
      <c r="AG643">
        <v>1980</v>
      </c>
      <c r="AH643">
        <f>invoices[[#This Row],[EB Amount]]-invoices[[#This Row],[electricity_amount]]</f>
        <v>0</v>
      </c>
    </row>
    <row r="644" spans="1:34">
      <c r="A644" t="s">
        <v>11898</v>
      </c>
      <c r="B644" t="s">
        <v>22</v>
      </c>
      <c r="C644" t="s">
        <v>125</v>
      </c>
      <c r="D644" t="s">
        <v>24</v>
      </c>
      <c r="E644" t="s">
        <v>88</v>
      </c>
      <c r="F644" t="s">
        <v>126</v>
      </c>
      <c r="G644" t="s">
        <v>11899</v>
      </c>
      <c r="H644" s="1">
        <f>DATE(YEAR(invoices[[#This Row],[due_date]]),MONTH(invoices[[#This Row],[due_date]]),1)</f>
        <v>45992</v>
      </c>
      <c r="I644" s="1">
        <v>45998</v>
      </c>
      <c r="J644">
        <v>14500</v>
      </c>
      <c r="K644">
        <v>1620</v>
      </c>
      <c r="L644">
        <v>0</v>
      </c>
      <c r="M644">
        <f>invoices[[#This Row],[rent_amount]]+invoices[[#This Row],[electricity_amount]]+invoices[[#This Row],[other_charges]]</f>
        <v>16120</v>
      </c>
      <c r="N644" t="s">
        <v>28</v>
      </c>
      <c r="O644" t="s">
        <v>640</v>
      </c>
      <c r="P644">
        <v>0</v>
      </c>
      <c r="Q644" t="b">
        <v>0</v>
      </c>
      <c r="R644" t="s">
        <v>136</v>
      </c>
      <c r="S644">
        <v>0</v>
      </c>
      <c r="T644">
        <f>invoices[[#This Row],[total_amount]]</f>
        <v>16120</v>
      </c>
      <c r="U644" t="s">
        <v>130</v>
      </c>
      <c r="V644" t="str">
        <f>INDEX([1]!Table1[tenantname],MATCH(invoices[[#This Row],[allotment_id]],[1]!Table1[TenantAllotmentID],0))</f>
        <v>Martin Rodgers (B13-C2)</v>
      </c>
      <c r="W644" t="s">
        <v>14010</v>
      </c>
      <c r="X644" t="s">
        <v>14011</v>
      </c>
      <c r="Y644" s="4">
        <v>45992</v>
      </c>
      <c r="Z644" t="s">
        <v>15807</v>
      </c>
      <c r="AA644">
        <v>14500</v>
      </c>
      <c r="AB644">
        <v>0</v>
      </c>
      <c r="AC644">
        <v>0</v>
      </c>
      <c r="AD644" s="7">
        <f>invoices[[#This Row],[Rent]]+invoices[[#This Row],[Services]]+invoices[[#This Row],[GST]]</f>
        <v>14500</v>
      </c>
      <c r="AE644" s="7">
        <f>invoices[[#This Row],[Total]]-invoices[[#This Row],[rent_amount]]</f>
        <v>0</v>
      </c>
      <c r="AF644">
        <v>5263</v>
      </c>
      <c r="AG644">
        <v>1620</v>
      </c>
      <c r="AH644">
        <f>invoices[[#This Row],[EB Amount]]-invoices[[#This Row],[electricity_amount]]</f>
        <v>0</v>
      </c>
    </row>
    <row r="645" spans="1:34">
      <c r="A645" t="s">
        <v>11926</v>
      </c>
      <c r="B645" t="s">
        <v>22</v>
      </c>
      <c r="C645" t="s">
        <v>166</v>
      </c>
      <c r="D645" t="s">
        <v>24</v>
      </c>
      <c r="E645" t="s">
        <v>167</v>
      </c>
      <c r="F645" t="s">
        <v>168</v>
      </c>
      <c r="G645" t="s">
        <v>11927</v>
      </c>
      <c r="H645" s="1">
        <f>DATE(YEAR(invoices[[#This Row],[due_date]]),MONTH(invoices[[#This Row],[due_date]]),1)</f>
        <v>45992</v>
      </c>
      <c r="I645" s="1">
        <v>45998</v>
      </c>
      <c r="J645">
        <v>14500</v>
      </c>
      <c r="K645">
        <v>0</v>
      </c>
      <c r="L645">
        <v>0</v>
      </c>
      <c r="M645">
        <f>invoices[[#This Row],[rent_amount]]+invoices[[#This Row],[electricity_amount]]+invoices[[#This Row],[other_charges]]</f>
        <v>14500</v>
      </c>
      <c r="N645" t="s">
        <v>28</v>
      </c>
      <c r="O645" t="s">
        <v>135</v>
      </c>
      <c r="P645">
        <v>0</v>
      </c>
      <c r="Q645" t="b">
        <v>0</v>
      </c>
      <c r="R645" t="s">
        <v>136</v>
      </c>
      <c r="S645">
        <v>0</v>
      </c>
      <c r="T645">
        <f>invoices[[#This Row],[total_amount]]</f>
        <v>14500</v>
      </c>
      <c r="U645" t="s">
        <v>171</v>
      </c>
      <c r="V645" t="str">
        <f>INDEX([1]!Table1[tenantname],MATCH(invoices[[#This Row],[allotment_id]],[1]!Table1[TenantAllotmentID],0))</f>
        <v>Shubhashish . (B42-C2)</v>
      </c>
      <c r="W645" t="s">
        <v>14022</v>
      </c>
      <c r="X645" t="s">
        <v>14023</v>
      </c>
      <c r="Y645" s="4">
        <v>45992</v>
      </c>
      <c r="Z645" t="s">
        <v>15807</v>
      </c>
      <c r="AA645">
        <v>14500</v>
      </c>
      <c r="AB645">
        <v>0</v>
      </c>
      <c r="AC645">
        <v>0</v>
      </c>
      <c r="AD645" s="7">
        <f>invoices[[#This Row],[Rent]]+invoices[[#This Row],[Services]]+invoices[[#This Row],[GST]]</f>
        <v>14500</v>
      </c>
      <c r="AE645" s="7">
        <f>invoices[[#This Row],[Total]]-invoices[[#This Row],[rent_amount]]</f>
        <v>0</v>
      </c>
      <c r="AF645">
        <v>5279</v>
      </c>
      <c r="AG645">
        <v>0</v>
      </c>
      <c r="AH645">
        <f>invoices[[#This Row],[EB Amount]]-invoices[[#This Row],[electricity_amount]]</f>
        <v>0</v>
      </c>
    </row>
    <row r="646" spans="1:34">
      <c r="A646" t="s">
        <v>12077</v>
      </c>
      <c r="B646" t="s">
        <v>22</v>
      </c>
      <c r="C646" t="s">
        <v>1470</v>
      </c>
      <c r="D646" t="s">
        <v>24</v>
      </c>
      <c r="E646" t="s">
        <v>112</v>
      </c>
      <c r="F646" s="2" t="s">
        <v>1471</v>
      </c>
      <c r="G646" t="s">
        <v>12078</v>
      </c>
      <c r="H646" s="1">
        <f>DATE(YEAR(invoices[[#This Row],[due_date]]),MONTH(invoices[[#This Row],[due_date]]),1)</f>
        <v>45992</v>
      </c>
      <c r="I646" s="1">
        <v>45998</v>
      </c>
      <c r="J646">
        <v>14500</v>
      </c>
      <c r="K646">
        <v>2100</v>
      </c>
      <c r="L646">
        <v>0</v>
      </c>
      <c r="M646">
        <f>invoices[[#This Row],[rent_amount]]+invoices[[#This Row],[electricity_amount]]+invoices[[#This Row],[other_charges]]</f>
        <v>16600</v>
      </c>
      <c r="N646" t="s">
        <v>28</v>
      </c>
      <c r="O646" t="s">
        <v>709</v>
      </c>
      <c r="P646">
        <v>0</v>
      </c>
      <c r="Q646" t="b">
        <v>0</v>
      </c>
      <c r="R646" t="s">
        <v>136</v>
      </c>
      <c r="S646">
        <v>0</v>
      </c>
      <c r="T646">
        <f>invoices[[#This Row],[total_amount]]</f>
        <v>16600</v>
      </c>
      <c r="U646" t="s">
        <v>1473</v>
      </c>
      <c r="V646" t="str">
        <f>INDEX([1]!Table1[tenantname],MATCH(invoices[[#This Row],[allotment_id]],[1]!Table1[TenantAllotmentID],0))</f>
        <v>Krishanu Kashyap (A23-C2)</v>
      </c>
      <c r="W646" t="s">
        <v>14487</v>
      </c>
      <c r="X646" t="s">
        <v>14488</v>
      </c>
      <c r="Y646" s="4">
        <v>45992</v>
      </c>
      <c r="Z646" t="s">
        <v>15807</v>
      </c>
      <c r="AA646">
        <v>14500</v>
      </c>
      <c r="AB646">
        <v>0</v>
      </c>
      <c r="AC646">
        <v>0</v>
      </c>
      <c r="AD646" s="7">
        <f>invoices[[#This Row],[Rent]]+invoices[[#This Row],[Services]]+invoices[[#This Row],[GST]]</f>
        <v>14500</v>
      </c>
      <c r="AE646" s="7">
        <f>invoices[[#This Row],[Total]]-invoices[[#This Row],[rent_amount]]</f>
        <v>0</v>
      </c>
      <c r="AF646">
        <v>5361</v>
      </c>
      <c r="AG646">
        <v>2100</v>
      </c>
      <c r="AH646">
        <f>invoices[[#This Row],[EB Amount]]-invoices[[#This Row],[electricity_amount]]</f>
        <v>0</v>
      </c>
    </row>
    <row r="647" spans="1:34">
      <c r="A647" t="s">
        <v>12121</v>
      </c>
      <c r="B647" t="s">
        <v>22</v>
      </c>
      <c r="C647" t="s">
        <v>518</v>
      </c>
      <c r="D647" t="s">
        <v>24</v>
      </c>
      <c r="E647" t="s">
        <v>519</v>
      </c>
      <c r="F647" t="s">
        <v>520</v>
      </c>
      <c r="G647" t="s">
        <v>12122</v>
      </c>
      <c r="H647" s="1">
        <f>DATE(YEAR(invoices[[#This Row],[due_date]]),MONTH(invoices[[#This Row],[due_date]]),1)</f>
        <v>45992</v>
      </c>
      <c r="I647" s="1">
        <v>45998</v>
      </c>
      <c r="J647">
        <v>19500</v>
      </c>
      <c r="K647">
        <v>1890</v>
      </c>
      <c r="L647">
        <v>0</v>
      </c>
      <c r="M647">
        <f>invoices[[#This Row],[rent_amount]]+invoices[[#This Row],[electricity_amount]]+invoices[[#This Row],[other_charges]]</f>
        <v>21390</v>
      </c>
      <c r="N647" t="s">
        <v>28</v>
      </c>
      <c r="O647" t="s">
        <v>3153</v>
      </c>
      <c r="P647">
        <v>0</v>
      </c>
      <c r="Q647" t="b">
        <v>0</v>
      </c>
      <c r="R647" t="s">
        <v>136</v>
      </c>
      <c r="S647">
        <v>0</v>
      </c>
      <c r="T647">
        <f>invoices[[#This Row],[total_amount]]</f>
        <v>21390</v>
      </c>
      <c r="U647" t="s">
        <v>524</v>
      </c>
      <c r="V647" t="str">
        <f>INDEX([1]!Table1[tenantname],MATCH(invoices[[#This Row],[allotment_id]],[1]!Table1[TenantAllotmentID],0))</f>
        <v>Avilekh Gautam (C41-A1)</v>
      </c>
      <c r="W647" t="s">
        <v>14140</v>
      </c>
      <c r="X647" t="s">
        <v>14141</v>
      </c>
      <c r="Y647" s="4">
        <v>45992</v>
      </c>
      <c r="Z647" t="s">
        <v>15807</v>
      </c>
      <c r="AA647">
        <v>19500</v>
      </c>
      <c r="AB647">
        <v>0</v>
      </c>
      <c r="AC647">
        <v>0</v>
      </c>
      <c r="AD647" s="7">
        <f>invoices[[#This Row],[Rent]]+invoices[[#This Row],[Services]]+invoices[[#This Row],[GST]]</f>
        <v>19500</v>
      </c>
      <c r="AE647" s="7">
        <f>invoices[[#This Row],[Total]]-invoices[[#This Row],[rent_amount]]</f>
        <v>0</v>
      </c>
      <c r="AF647">
        <v>5384</v>
      </c>
      <c r="AG647">
        <v>1890</v>
      </c>
      <c r="AH647">
        <f>invoices[[#This Row],[EB Amount]]-invoices[[#This Row],[electricity_amount]]</f>
        <v>0</v>
      </c>
    </row>
    <row r="648" spans="1:34">
      <c r="A648" t="s">
        <v>12229</v>
      </c>
      <c r="B648" t="s">
        <v>22</v>
      </c>
      <c r="C648" t="s">
        <v>1322</v>
      </c>
      <c r="D648" t="s">
        <v>24</v>
      </c>
      <c r="E648" t="s">
        <v>329</v>
      </c>
      <c r="F648" t="s">
        <v>330</v>
      </c>
      <c r="G648" t="s">
        <v>12230</v>
      </c>
      <c r="H648" s="1">
        <f>DATE(YEAR(invoices[[#This Row],[due_date]]),MONTH(invoices[[#This Row],[due_date]]),1)</f>
        <v>45992</v>
      </c>
      <c r="I648" s="1">
        <v>45998</v>
      </c>
      <c r="J648">
        <v>19500</v>
      </c>
      <c r="K648">
        <v>2220</v>
      </c>
      <c r="L648">
        <v>0</v>
      </c>
      <c r="M648">
        <f>invoices[[#This Row],[rent_amount]]+invoices[[#This Row],[electricity_amount]]+invoices[[#This Row],[other_charges]]</f>
        <v>21720</v>
      </c>
      <c r="N648" t="s">
        <v>28</v>
      </c>
      <c r="O648" t="s">
        <v>135</v>
      </c>
      <c r="P648">
        <v>0</v>
      </c>
      <c r="Q648" t="b">
        <v>0</v>
      </c>
      <c r="R648" t="s">
        <v>136</v>
      </c>
      <c r="S648">
        <v>0</v>
      </c>
      <c r="T648">
        <f>invoices[[#This Row],[total_amount]]</f>
        <v>21720</v>
      </c>
      <c r="U648" t="s">
        <v>1324</v>
      </c>
      <c r="V648" t="str">
        <f>INDEX([1]!Table1[tenantname],MATCH(invoices[[#This Row],[allotment_id]],[1]!Table1[TenantAllotmentID],0))</f>
        <v>Snighdha Rashmi (C43-A1)</v>
      </c>
      <c r="W648" t="s">
        <v>14428</v>
      </c>
      <c r="X648" t="s">
        <v>14429</v>
      </c>
      <c r="Y648" s="4">
        <v>45992</v>
      </c>
      <c r="Z648" t="s">
        <v>15807</v>
      </c>
      <c r="AA648">
        <v>19500</v>
      </c>
      <c r="AB648">
        <v>0</v>
      </c>
      <c r="AC648">
        <v>0</v>
      </c>
      <c r="AD648" s="7">
        <f>invoices[[#This Row],[Rent]]+invoices[[#This Row],[Services]]+invoices[[#This Row],[GST]]</f>
        <v>19500</v>
      </c>
      <c r="AE648" s="7">
        <f>invoices[[#This Row],[Total]]-invoices[[#This Row],[rent_amount]]</f>
        <v>0</v>
      </c>
      <c r="AF648">
        <v>5438</v>
      </c>
      <c r="AG648">
        <v>2220</v>
      </c>
      <c r="AH648">
        <f>invoices[[#This Row],[EB Amount]]-invoices[[#This Row],[electricity_amount]]</f>
        <v>0</v>
      </c>
    </row>
    <row r="649" spans="1:34">
      <c r="A649" t="s">
        <v>12273</v>
      </c>
      <c r="B649" t="s">
        <v>22</v>
      </c>
      <c r="C649" t="s">
        <v>1107</v>
      </c>
      <c r="D649" t="s">
        <v>24</v>
      </c>
      <c r="E649" t="s">
        <v>72</v>
      </c>
      <c r="F649" t="s">
        <v>659</v>
      </c>
      <c r="G649" t="s">
        <v>12274</v>
      </c>
      <c r="H649" s="1">
        <f>DATE(YEAR(invoices[[#This Row],[due_date]]),MONTH(invoices[[#This Row],[due_date]]),1)</f>
        <v>45992</v>
      </c>
      <c r="I649" s="1">
        <v>45998</v>
      </c>
      <c r="J649">
        <v>14500</v>
      </c>
      <c r="K649">
        <v>630</v>
      </c>
      <c r="L649">
        <v>0</v>
      </c>
      <c r="M649">
        <f>invoices[[#This Row],[rent_amount]]+invoices[[#This Row],[electricity_amount]]+invoices[[#This Row],[other_charges]]</f>
        <v>15130</v>
      </c>
      <c r="N649" t="s">
        <v>28</v>
      </c>
      <c r="O649" t="s">
        <v>3153</v>
      </c>
      <c r="P649">
        <v>0</v>
      </c>
      <c r="Q649" t="b">
        <v>0</v>
      </c>
      <c r="R649" t="s">
        <v>136</v>
      </c>
      <c r="S649">
        <v>0</v>
      </c>
      <c r="T649">
        <f>invoices[[#This Row],[total_amount]]</f>
        <v>15130</v>
      </c>
      <c r="U649" t="s">
        <v>1109</v>
      </c>
      <c r="V649" t="str">
        <f>INDEX([1]!Table1[tenantname],MATCH(invoices[[#This Row],[allotment_id]],[1]!Table1[TenantAllotmentID],0))</f>
        <v>Aakansha rajhans (C34-C1)</v>
      </c>
      <c r="W649" t="s">
        <v>14350</v>
      </c>
      <c r="X649" t="s">
        <v>14351</v>
      </c>
      <c r="Y649" s="4">
        <v>45992</v>
      </c>
      <c r="Z649" t="s">
        <v>15807</v>
      </c>
      <c r="AA649">
        <v>14500</v>
      </c>
      <c r="AB649">
        <v>0</v>
      </c>
      <c r="AC649">
        <v>0</v>
      </c>
      <c r="AD649" s="7">
        <f>invoices[[#This Row],[Rent]]+invoices[[#This Row],[Services]]+invoices[[#This Row],[GST]]</f>
        <v>14500</v>
      </c>
      <c r="AE649" s="7">
        <f>invoices[[#This Row],[Total]]-invoices[[#This Row],[rent_amount]]</f>
        <v>0</v>
      </c>
      <c r="AF649">
        <v>5465</v>
      </c>
      <c r="AG649">
        <v>630</v>
      </c>
      <c r="AH649">
        <f>invoices[[#This Row],[EB Amount]]-invoices[[#This Row],[electricity_amount]]</f>
        <v>0</v>
      </c>
    </row>
    <row r="650" spans="1:34">
      <c r="A650" t="s">
        <v>12344</v>
      </c>
      <c r="B650" t="s">
        <v>22</v>
      </c>
      <c r="C650" t="s">
        <v>1111</v>
      </c>
      <c r="D650" t="s">
        <v>24</v>
      </c>
      <c r="E650" t="s">
        <v>569</v>
      </c>
      <c r="F650" t="s">
        <v>1112</v>
      </c>
      <c r="G650" t="s">
        <v>12345</v>
      </c>
      <c r="H650" s="1">
        <f>DATE(YEAR(invoices[[#This Row],[due_date]]),MONTH(invoices[[#This Row],[due_date]]),1)</f>
        <v>45992</v>
      </c>
      <c r="I650" s="1">
        <v>45998</v>
      </c>
      <c r="J650">
        <v>13500</v>
      </c>
      <c r="K650">
        <v>945</v>
      </c>
      <c r="L650">
        <v>0</v>
      </c>
      <c r="M650">
        <f>invoices[[#This Row],[rent_amount]]+invoices[[#This Row],[electricity_amount]]+invoices[[#This Row],[other_charges]]</f>
        <v>14445</v>
      </c>
      <c r="N650" t="s">
        <v>28</v>
      </c>
      <c r="O650" t="s">
        <v>640</v>
      </c>
      <c r="P650">
        <v>0</v>
      </c>
      <c r="Q650" t="b">
        <v>0</v>
      </c>
      <c r="R650" t="s">
        <v>136</v>
      </c>
      <c r="S650">
        <v>0</v>
      </c>
      <c r="T650">
        <f>invoices[[#This Row],[total_amount]]</f>
        <v>14445</v>
      </c>
      <c r="U650" t="s">
        <v>1114</v>
      </c>
      <c r="V650" t="str">
        <f>INDEX([1]!Table1[tenantname],MATCH(invoices[[#This Row],[allotment_id]],[1]!Table1[TenantAllotmentID],0))</f>
        <v>Muskan Goyal (C12-C2)</v>
      </c>
      <c r="W650" t="s">
        <v>14352</v>
      </c>
      <c r="X650" t="s">
        <v>14353</v>
      </c>
      <c r="Y650" s="4">
        <v>45992</v>
      </c>
      <c r="Z650" t="s">
        <v>15807</v>
      </c>
      <c r="AA650">
        <v>13500</v>
      </c>
      <c r="AB650">
        <v>0</v>
      </c>
      <c r="AC650">
        <v>0</v>
      </c>
      <c r="AD650" s="7">
        <f>invoices[[#This Row],[Rent]]+invoices[[#This Row],[Services]]+invoices[[#This Row],[GST]]</f>
        <v>13500</v>
      </c>
      <c r="AE650" s="7">
        <f>invoices[[#This Row],[Total]]-invoices[[#This Row],[rent_amount]]</f>
        <v>0</v>
      </c>
      <c r="AF650">
        <v>5501</v>
      </c>
      <c r="AG650">
        <v>945</v>
      </c>
      <c r="AH650">
        <f>invoices[[#This Row],[EB Amount]]-invoices[[#This Row],[electricity_amount]]</f>
        <v>0</v>
      </c>
    </row>
    <row r="651" spans="1:34">
      <c r="A651" t="s">
        <v>12467</v>
      </c>
      <c r="B651" t="s">
        <v>22</v>
      </c>
      <c r="C651" t="s">
        <v>8225</v>
      </c>
      <c r="D651" t="s">
        <v>24</v>
      </c>
      <c r="E651" t="s">
        <v>1062</v>
      </c>
      <c r="F651" t="s">
        <v>8226</v>
      </c>
      <c r="G651" t="s">
        <v>12468</v>
      </c>
      <c r="H651" s="1">
        <f>DATE(YEAR(invoices[[#This Row],[due_date]]),MONTH(invoices[[#This Row],[due_date]]),1)</f>
        <v>45992</v>
      </c>
      <c r="I651" s="1">
        <v>45998</v>
      </c>
      <c r="J651">
        <v>15500</v>
      </c>
      <c r="K651">
        <v>1470</v>
      </c>
      <c r="L651">
        <v>0</v>
      </c>
      <c r="M651">
        <f>invoices[[#This Row],[rent_amount]]+invoices[[#This Row],[electricity_amount]]+invoices[[#This Row],[other_charges]]</f>
        <v>16970</v>
      </c>
      <c r="N651" t="s">
        <v>28</v>
      </c>
      <c r="O651" t="s">
        <v>640</v>
      </c>
      <c r="P651">
        <v>0</v>
      </c>
      <c r="Q651" t="b">
        <v>0</v>
      </c>
      <c r="R651" t="s">
        <v>136</v>
      </c>
      <c r="S651">
        <v>0</v>
      </c>
      <c r="T651">
        <f>invoices[[#This Row],[total_amount]]</f>
        <v>16970</v>
      </c>
      <c r="U651" t="s">
        <v>8228</v>
      </c>
      <c r="V651" t="str">
        <f>INDEX([1]!Table1[tenantname],MATCH(invoices[[#This Row],[allotment_id]],[1]!Table1[TenantAllotmentID],0))</f>
        <v>Pranav Purkar  (A22-B1)</v>
      </c>
      <c r="W651" t="s">
        <v>15600</v>
      </c>
      <c r="X651" t="s">
        <v>15601</v>
      </c>
      <c r="Y651" s="4">
        <v>45992</v>
      </c>
      <c r="Z651" t="s">
        <v>15807</v>
      </c>
      <c r="AA651">
        <v>15500</v>
      </c>
      <c r="AB651">
        <v>0</v>
      </c>
      <c r="AC651">
        <v>0</v>
      </c>
      <c r="AD651" s="7">
        <f>invoices[[#This Row],[Rent]]+invoices[[#This Row],[Services]]+invoices[[#This Row],[GST]]</f>
        <v>15500</v>
      </c>
      <c r="AE651" s="7">
        <f>invoices[[#This Row],[Total]]-invoices[[#This Row],[rent_amount]]</f>
        <v>0</v>
      </c>
      <c r="AF651">
        <v>5569</v>
      </c>
      <c r="AG651">
        <v>1470</v>
      </c>
      <c r="AH651">
        <f>invoices[[#This Row],[EB Amount]]-invoices[[#This Row],[electricity_amount]]</f>
        <v>0</v>
      </c>
    </row>
    <row r="652" spans="1:34">
      <c r="A652" t="s">
        <v>12487</v>
      </c>
      <c r="B652" t="s">
        <v>22</v>
      </c>
      <c r="C652" t="s">
        <v>2852</v>
      </c>
      <c r="D652" t="s">
        <v>24</v>
      </c>
      <c r="E652" t="s">
        <v>268</v>
      </c>
      <c r="F652" t="s">
        <v>359</v>
      </c>
      <c r="G652" t="s">
        <v>12488</v>
      </c>
      <c r="H652" s="1">
        <f>DATE(YEAR(invoices[[#This Row],[due_date]]),MONTH(invoices[[#This Row],[due_date]]),1)</f>
        <v>45992</v>
      </c>
      <c r="I652" s="1">
        <v>45998</v>
      </c>
      <c r="J652">
        <v>21387</v>
      </c>
      <c r="K652">
        <v>1710</v>
      </c>
      <c r="L652">
        <v>2250</v>
      </c>
      <c r="M652">
        <f>invoices[[#This Row],[rent_amount]]+invoices[[#This Row],[electricity_amount]]+invoices[[#This Row],[other_charges]]</f>
        <v>25347</v>
      </c>
      <c r="N652" t="s">
        <v>28</v>
      </c>
      <c r="O652" t="s">
        <v>135</v>
      </c>
      <c r="P652">
        <v>0</v>
      </c>
      <c r="Q652" t="b">
        <v>0</v>
      </c>
      <c r="R652" t="s">
        <v>136</v>
      </c>
      <c r="S652">
        <v>0</v>
      </c>
      <c r="T652">
        <f>invoices[[#This Row],[total_amount]]</f>
        <v>25347</v>
      </c>
      <c r="U652" t="s">
        <v>2854</v>
      </c>
      <c r="V652" t="str">
        <f>INDEX([1]!Table1[tenantname],MATCH(invoices[[#This Row],[allotment_id]],[1]!Table1[TenantAllotmentID],0))</f>
        <v>Vedhamurthy  (C21-D1)</v>
      </c>
      <c r="W652" t="s">
        <v>14911</v>
      </c>
      <c r="X652" t="s">
        <v>14912</v>
      </c>
      <c r="Y652" s="4">
        <v>45992</v>
      </c>
      <c r="Z652" t="s">
        <v>15807</v>
      </c>
      <c r="AA652">
        <v>21387</v>
      </c>
      <c r="AB652">
        <v>0</v>
      </c>
      <c r="AC652">
        <v>0</v>
      </c>
      <c r="AD652" s="7">
        <f>invoices[[#This Row],[Rent]]+invoices[[#This Row],[Services]]+invoices[[#This Row],[GST]]</f>
        <v>21387</v>
      </c>
      <c r="AE652" s="7">
        <f>invoices[[#This Row],[Total]]-invoices[[#This Row],[rent_amount]]</f>
        <v>0</v>
      </c>
      <c r="AF652">
        <v>5580</v>
      </c>
      <c r="AG652">
        <v>1710</v>
      </c>
      <c r="AH652">
        <f>invoices[[#This Row],[EB Amount]]-invoices[[#This Row],[electricity_amount]]</f>
        <v>0</v>
      </c>
    </row>
    <row r="653" spans="1:34">
      <c r="A653" t="s">
        <v>12529</v>
      </c>
      <c r="B653" t="s">
        <v>22</v>
      </c>
      <c r="C653" t="s">
        <v>281</v>
      </c>
      <c r="D653" t="s">
        <v>24</v>
      </c>
      <c r="E653" t="s">
        <v>34</v>
      </c>
      <c r="F653" t="s">
        <v>805</v>
      </c>
      <c r="G653" t="s">
        <v>12530</v>
      </c>
      <c r="H653" s="1">
        <f>DATE(YEAR(invoices[[#This Row],[due_date]]),MONTH(invoices[[#This Row],[due_date]]),1)</f>
        <v>45992</v>
      </c>
      <c r="I653" s="1">
        <v>45998</v>
      </c>
      <c r="J653">
        <v>3145</v>
      </c>
      <c r="K653">
        <v>1503</v>
      </c>
      <c r="L653">
        <v>2250</v>
      </c>
      <c r="M653">
        <f>invoices[[#This Row],[rent_amount]]+invoices[[#This Row],[electricity_amount]]+invoices[[#This Row],[other_charges]]</f>
        <v>6898</v>
      </c>
      <c r="N653" t="s">
        <v>28</v>
      </c>
      <c r="O653" t="s">
        <v>135</v>
      </c>
      <c r="P653">
        <v>0</v>
      </c>
      <c r="Q653" t="b">
        <v>0</v>
      </c>
      <c r="R653" t="s">
        <v>136</v>
      </c>
      <c r="S653">
        <v>0</v>
      </c>
      <c r="T653">
        <f>invoices[[#This Row],[total_amount]]</f>
        <v>6898</v>
      </c>
      <c r="U653" t="s">
        <v>4298</v>
      </c>
      <c r="V653" t="str">
        <f>INDEX([1]!Table1[tenantname],MATCH(invoices[[#This Row],[allotment_id]],[1]!Table1[TenantAllotmentID],0))</f>
        <v>kiranmai Bhatlapenumarthi (B43-A1)</v>
      </c>
      <c r="W653" t="s">
        <v>14054</v>
      </c>
      <c r="X653" t="s">
        <v>15209</v>
      </c>
      <c r="Y653" s="4">
        <v>45992</v>
      </c>
      <c r="Z653" t="s">
        <v>15807</v>
      </c>
      <c r="AA653">
        <v>3145</v>
      </c>
      <c r="AB653">
        <v>0</v>
      </c>
      <c r="AC653">
        <v>0</v>
      </c>
      <c r="AD653" s="7">
        <f>invoices[[#This Row],[Rent]]+invoices[[#This Row],[Services]]+invoices[[#This Row],[GST]]</f>
        <v>3145</v>
      </c>
      <c r="AE653" s="7">
        <f>invoices[[#This Row],[Total]]-invoices[[#This Row],[rent_amount]]</f>
        <v>0</v>
      </c>
      <c r="AF653">
        <v>5603</v>
      </c>
      <c r="AG653">
        <v>1503</v>
      </c>
      <c r="AH653">
        <f>invoices[[#This Row],[EB Amount]]-invoices[[#This Row],[electricity_amount]]</f>
        <v>0</v>
      </c>
    </row>
    <row r="654" spans="1:34">
      <c r="A654" t="s">
        <v>12541</v>
      </c>
      <c r="B654" t="s">
        <v>22</v>
      </c>
      <c r="C654" t="s">
        <v>5360</v>
      </c>
      <c r="D654" t="s">
        <v>24</v>
      </c>
      <c r="E654" t="s">
        <v>96</v>
      </c>
      <c r="F654" t="s">
        <v>97</v>
      </c>
      <c r="G654" t="s">
        <v>12542</v>
      </c>
      <c r="H654" s="1">
        <f>DATE(YEAR(invoices[[#This Row],[due_date]]),MONTH(invoices[[#This Row],[due_date]]),1)</f>
        <v>45992</v>
      </c>
      <c r="I654" s="1">
        <v>45998</v>
      </c>
      <c r="J654">
        <v>14500</v>
      </c>
      <c r="K654">
        <v>1710</v>
      </c>
      <c r="L654">
        <v>0</v>
      </c>
      <c r="M654">
        <f>invoices[[#This Row],[rent_amount]]+invoices[[#This Row],[electricity_amount]]+invoices[[#This Row],[other_charges]]</f>
        <v>16210</v>
      </c>
      <c r="N654" t="s">
        <v>28</v>
      </c>
      <c r="O654" t="s">
        <v>709</v>
      </c>
      <c r="P654">
        <v>0</v>
      </c>
      <c r="Q654" t="b">
        <v>0</v>
      </c>
      <c r="R654" t="s">
        <v>136</v>
      </c>
      <c r="S654">
        <v>0</v>
      </c>
      <c r="T654">
        <f>invoices[[#This Row],[total_amount]]</f>
        <v>16210</v>
      </c>
      <c r="U654" t="s">
        <v>5362</v>
      </c>
      <c r="V654" t="str">
        <f>INDEX([1]!Table1[tenantname],MATCH(invoices[[#This Row],[allotment_id]],[1]!Table1[TenantAllotmentID],0))</f>
        <v>Kaila Jagadish Reddy (B33-C2)</v>
      </c>
      <c r="W654" t="s">
        <v>15365</v>
      </c>
      <c r="X654" t="s">
        <v>15366</v>
      </c>
      <c r="Y654" s="4">
        <v>45992</v>
      </c>
      <c r="Z654" t="s">
        <v>15807</v>
      </c>
      <c r="AA654">
        <v>14500</v>
      </c>
      <c r="AB654">
        <v>0</v>
      </c>
      <c r="AC654">
        <v>0</v>
      </c>
      <c r="AD654" s="7">
        <f>invoices[[#This Row],[Rent]]+invoices[[#This Row],[Services]]+invoices[[#This Row],[GST]]</f>
        <v>14500</v>
      </c>
      <c r="AE654" s="7">
        <f>invoices[[#This Row],[Total]]-invoices[[#This Row],[rent_amount]]</f>
        <v>0</v>
      </c>
      <c r="AF654">
        <v>5611</v>
      </c>
      <c r="AG654">
        <v>1710</v>
      </c>
      <c r="AH654">
        <f>invoices[[#This Row],[EB Amount]]-invoices[[#This Row],[electricity_amount]]</f>
        <v>0</v>
      </c>
    </row>
    <row r="655" spans="1:34">
      <c r="A655" t="s">
        <v>12802</v>
      </c>
      <c r="B655" t="s">
        <v>22</v>
      </c>
      <c r="C655" t="s">
        <v>897</v>
      </c>
      <c r="D655" t="s">
        <v>24</v>
      </c>
      <c r="E655" t="s">
        <v>1062</v>
      </c>
      <c r="F655" t="s">
        <v>4574</v>
      </c>
      <c r="G655" t="s">
        <v>12803</v>
      </c>
      <c r="H655" s="1">
        <f>DATE(YEAR(invoices[[#This Row],[due_date]]),MONTH(invoices[[#This Row],[due_date]]),1)</f>
        <v>45992</v>
      </c>
      <c r="I655" s="1">
        <v>45998</v>
      </c>
      <c r="J655">
        <v>15500</v>
      </c>
      <c r="K655">
        <v>1470</v>
      </c>
      <c r="L655">
        <v>0</v>
      </c>
      <c r="M655">
        <f>invoices[[#This Row],[rent_amount]]+invoices[[#This Row],[electricity_amount]]+invoices[[#This Row],[other_charges]]</f>
        <v>16970</v>
      </c>
      <c r="N655" t="s">
        <v>28</v>
      </c>
      <c r="O655" t="s">
        <v>709</v>
      </c>
      <c r="P655">
        <v>0</v>
      </c>
      <c r="Q655" t="b">
        <v>0</v>
      </c>
      <c r="R655" t="s">
        <v>136</v>
      </c>
      <c r="S655">
        <v>0</v>
      </c>
      <c r="T655">
        <f>invoices[[#This Row],[total_amount]]</f>
        <v>16970</v>
      </c>
      <c r="U655" s="2" t="s">
        <v>4576</v>
      </c>
      <c r="V655" t="str">
        <f>INDEX([1]!Table1[tenantname],MATCH(invoices[[#This Row],[allotment_id]],[1]!Table1[TenantAllotmentID],0))</f>
        <v>Manish  Joshi (A22-B2)</v>
      </c>
      <c r="W655" t="s">
        <v>14273</v>
      </c>
      <c r="X655" t="s">
        <v>15265</v>
      </c>
      <c r="Y655" s="4">
        <v>45992</v>
      </c>
      <c r="Z655" t="s">
        <v>15807</v>
      </c>
      <c r="AA655">
        <v>15500</v>
      </c>
      <c r="AB655">
        <v>0</v>
      </c>
      <c r="AC655">
        <v>0</v>
      </c>
      <c r="AD655" s="7">
        <f>invoices[[#This Row],[Rent]]+invoices[[#This Row],[Services]]+invoices[[#This Row],[GST]]</f>
        <v>15500</v>
      </c>
      <c r="AE655" s="7">
        <f>invoices[[#This Row],[Total]]-invoices[[#This Row],[rent_amount]]</f>
        <v>0</v>
      </c>
      <c r="AF655">
        <v>5745</v>
      </c>
      <c r="AG655">
        <v>1470</v>
      </c>
      <c r="AH655">
        <f>invoices[[#This Row],[EB Amount]]-invoices[[#This Row],[electricity_amount]]</f>
        <v>0</v>
      </c>
    </row>
    <row r="656" spans="1:34">
      <c r="A656" t="s">
        <v>12808</v>
      </c>
      <c r="B656" t="s">
        <v>22</v>
      </c>
      <c r="C656" t="s">
        <v>180</v>
      </c>
      <c r="D656" t="s">
        <v>24</v>
      </c>
      <c r="E656" t="s">
        <v>181</v>
      </c>
      <c r="F656" t="s">
        <v>182</v>
      </c>
      <c r="G656" t="s">
        <v>12809</v>
      </c>
      <c r="H656" s="1">
        <f>DATE(YEAR(invoices[[#This Row],[due_date]]),MONTH(invoices[[#This Row],[due_date]]),1)</f>
        <v>45992</v>
      </c>
      <c r="I656" s="1">
        <v>45998</v>
      </c>
      <c r="J656">
        <v>13500</v>
      </c>
      <c r="K656">
        <v>2010</v>
      </c>
      <c r="L656">
        <v>0</v>
      </c>
      <c r="M656">
        <f>invoices[[#This Row],[rent_amount]]+invoices[[#This Row],[electricity_amount]]+invoices[[#This Row],[other_charges]]</f>
        <v>15510</v>
      </c>
      <c r="N656" t="s">
        <v>28</v>
      </c>
      <c r="O656" t="s">
        <v>3153</v>
      </c>
      <c r="P656">
        <v>0</v>
      </c>
      <c r="Q656" t="b">
        <v>0</v>
      </c>
      <c r="R656" t="s">
        <v>136</v>
      </c>
      <c r="S656">
        <v>0</v>
      </c>
      <c r="T656">
        <f>invoices[[#This Row],[total_amount]]</f>
        <v>15510</v>
      </c>
      <c r="U656" t="s">
        <v>185</v>
      </c>
      <c r="V656" t="str">
        <f>INDEX([1]!Table1[tenantname],MATCH(invoices[[#This Row],[allotment_id]],[1]!Table1[TenantAllotmentID],0))</f>
        <v>Akshayaa  (B24-B3)</v>
      </c>
      <c r="W656" t="s">
        <v>14026</v>
      </c>
      <c r="X656" t="s">
        <v>14027</v>
      </c>
      <c r="Y656" s="4">
        <v>45992</v>
      </c>
      <c r="Z656" t="s">
        <v>15807</v>
      </c>
      <c r="AA656">
        <v>13500</v>
      </c>
      <c r="AB656">
        <v>0</v>
      </c>
      <c r="AC656">
        <v>0</v>
      </c>
      <c r="AD656" s="7">
        <f>invoices[[#This Row],[Rent]]+invoices[[#This Row],[Services]]+invoices[[#This Row],[GST]]</f>
        <v>13500</v>
      </c>
      <c r="AE656" s="7">
        <f>invoices[[#This Row],[Total]]-invoices[[#This Row],[rent_amount]]</f>
        <v>0</v>
      </c>
      <c r="AF656">
        <v>5748</v>
      </c>
      <c r="AG656">
        <v>2010</v>
      </c>
      <c r="AH656">
        <f>invoices[[#This Row],[EB Amount]]-invoices[[#This Row],[electricity_amount]]</f>
        <v>0</v>
      </c>
    </row>
    <row r="657" spans="1:34">
      <c r="A657" t="s">
        <v>12961</v>
      </c>
      <c r="B657" t="s">
        <v>22</v>
      </c>
      <c r="C657" t="s">
        <v>2197</v>
      </c>
      <c r="D657" t="s">
        <v>24</v>
      </c>
      <c r="E657" t="s">
        <v>72</v>
      </c>
      <c r="F657" t="s">
        <v>559</v>
      </c>
      <c r="G657" t="s">
        <v>12962</v>
      </c>
      <c r="H657" s="1">
        <f>DATE(YEAR(invoices[[#This Row],[due_date]]),MONTH(invoices[[#This Row],[due_date]]),1)</f>
        <v>45992</v>
      </c>
      <c r="I657" s="1">
        <v>45998</v>
      </c>
      <c r="J657">
        <v>8500</v>
      </c>
      <c r="K657">
        <v>0</v>
      </c>
      <c r="L657">
        <v>0</v>
      </c>
      <c r="M657">
        <f>invoices[[#This Row],[rent_amount]]+invoices[[#This Row],[electricity_amount]]+invoices[[#This Row],[other_charges]]</f>
        <v>8500</v>
      </c>
      <c r="N657" t="s">
        <v>28</v>
      </c>
      <c r="O657" t="s">
        <v>3153</v>
      </c>
      <c r="P657">
        <v>0</v>
      </c>
      <c r="Q657" t="b">
        <v>0</v>
      </c>
      <c r="R657" t="s">
        <v>136</v>
      </c>
      <c r="S657">
        <v>0</v>
      </c>
      <c r="T657">
        <f>invoices[[#This Row],[total_amount]]</f>
        <v>8500</v>
      </c>
      <c r="U657" t="s">
        <v>2199</v>
      </c>
      <c r="V657" t="str">
        <f>INDEX([1]!Table1[tenantname],MATCH(invoices[[#This Row],[allotment_id]],[1]!Table1[TenantAllotmentID],0))</f>
        <v>Ardra Maria John (C34-B2)</v>
      </c>
      <c r="W657" t="s">
        <v>14738</v>
      </c>
      <c r="X657" t="s">
        <v>14739</v>
      </c>
      <c r="Y657" s="4">
        <v>45992</v>
      </c>
      <c r="Z657" t="s">
        <v>15807</v>
      </c>
      <c r="AA657">
        <v>8500</v>
      </c>
      <c r="AB657">
        <v>0</v>
      </c>
      <c r="AC657">
        <v>0</v>
      </c>
      <c r="AD657" s="7">
        <f>invoices[[#This Row],[Rent]]+invoices[[#This Row],[Services]]+invoices[[#This Row],[GST]]</f>
        <v>8500</v>
      </c>
      <c r="AE657" s="7">
        <f>invoices[[#This Row],[Total]]-invoices[[#This Row],[rent_amount]]</f>
        <v>0</v>
      </c>
      <c r="AF657">
        <v>5831</v>
      </c>
      <c r="AG657">
        <v>0</v>
      </c>
      <c r="AH657">
        <f>invoices[[#This Row],[EB Amount]]-invoices[[#This Row],[electricity_amount]]</f>
        <v>0</v>
      </c>
    </row>
    <row r="658" spans="1:34">
      <c r="A658" t="s">
        <v>12973</v>
      </c>
      <c r="B658" t="s">
        <v>22</v>
      </c>
      <c r="C658" s="2" t="s">
        <v>6195</v>
      </c>
      <c r="D658" t="s">
        <v>24</v>
      </c>
      <c r="E658" t="s">
        <v>476</v>
      </c>
      <c r="F658" t="s">
        <v>1388</v>
      </c>
      <c r="G658" t="s">
        <v>12974</v>
      </c>
      <c r="H658" s="1">
        <f>DATE(YEAR(invoices[[#This Row],[due_date]]),MONTH(invoices[[#This Row],[due_date]]),1)</f>
        <v>45992</v>
      </c>
      <c r="I658" s="1">
        <v>45998</v>
      </c>
      <c r="J658">
        <v>15500</v>
      </c>
      <c r="K658">
        <v>1350</v>
      </c>
      <c r="L658">
        <v>0</v>
      </c>
      <c r="M658">
        <f>invoices[[#This Row],[rent_amount]]+invoices[[#This Row],[electricity_amount]]+invoices[[#This Row],[other_charges]]</f>
        <v>16850</v>
      </c>
      <c r="N658" t="s">
        <v>28</v>
      </c>
      <c r="O658" t="s">
        <v>3153</v>
      </c>
      <c r="P658">
        <v>0</v>
      </c>
      <c r="Q658" t="b">
        <v>0</v>
      </c>
      <c r="R658" t="s">
        <v>136</v>
      </c>
      <c r="S658">
        <v>0</v>
      </c>
      <c r="T658">
        <f>invoices[[#This Row],[total_amount]]</f>
        <v>16850</v>
      </c>
      <c r="U658" t="s">
        <v>6197</v>
      </c>
      <c r="V658" t="str">
        <f>INDEX([1]!Table1[tenantname],MATCH(invoices[[#This Row],[allotment_id]],[1]!Table1[TenantAllotmentID],0))</f>
        <v>Ajay Adithyan (B41-B1)</v>
      </c>
      <c r="W658" t="s">
        <v>15460</v>
      </c>
      <c r="X658" t="s">
        <v>15461</v>
      </c>
      <c r="Y658" s="4">
        <v>45992</v>
      </c>
      <c r="Z658" t="s">
        <v>15807</v>
      </c>
      <c r="AA658">
        <v>15500</v>
      </c>
      <c r="AB658">
        <v>0</v>
      </c>
      <c r="AC658">
        <v>0</v>
      </c>
      <c r="AD658" s="7">
        <f>invoices[[#This Row],[Rent]]+invoices[[#This Row],[Services]]+invoices[[#This Row],[GST]]</f>
        <v>15500</v>
      </c>
      <c r="AE658" s="7">
        <f>invoices[[#This Row],[Total]]-invoices[[#This Row],[rent_amount]]</f>
        <v>0</v>
      </c>
      <c r="AF658">
        <v>5837</v>
      </c>
      <c r="AG658">
        <v>1350</v>
      </c>
      <c r="AH658">
        <f>invoices[[#This Row],[EB Amount]]-invoices[[#This Row],[electricity_amount]]</f>
        <v>0</v>
      </c>
    </row>
    <row r="659" spans="1:34">
      <c r="A659" t="s">
        <v>12983</v>
      </c>
      <c r="B659" t="s">
        <v>22</v>
      </c>
      <c r="C659" t="s">
        <v>1634</v>
      </c>
      <c r="D659" t="s">
        <v>24</v>
      </c>
      <c r="E659" t="s">
        <v>155</v>
      </c>
      <c r="F659" t="s">
        <v>865</v>
      </c>
      <c r="G659" t="s">
        <v>12984</v>
      </c>
      <c r="H659" s="1">
        <f>DATE(YEAR(invoices[[#This Row],[due_date]]),MONTH(invoices[[#This Row],[due_date]]),1)</f>
        <v>45992</v>
      </c>
      <c r="I659" s="1">
        <v>45998</v>
      </c>
      <c r="J659">
        <v>15500</v>
      </c>
      <c r="K659">
        <v>1830</v>
      </c>
      <c r="L659">
        <v>0</v>
      </c>
      <c r="M659">
        <f>invoices[[#This Row],[rent_amount]]+invoices[[#This Row],[electricity_amount]]+invoices[[#This Row],[other_charges]]</f>
        <v>17330</v>
      </c>
      <c r="N659" t="s">
        <v>28</v>
      </c>
      <c r="O659" t="s">
        <v>135</v>
      </c>
      <c r="P659">
        <v>0</v>
      </c>
      <c r="Q659" t="b">
        <v>0</v>
      </c>
      <c r="R659" t="s">
        <v>136</v>
      </c>
      <c r="S659">
        <v>0</v>
      </c>
      <c r="T659">
        <f>invoices[[#This Row],[total_amount]]</f>
        <v>17330</v>
      </c>
      <c r="U659" s="2" t="s">
        <v>1636</v>
      </c>
      <c r="V659" t="str">
        <f>INDEX([1]!Table1[tenantname],MATCH(invoices[[#This Row],[allotment_id]],[1]!Table1[TenantAllotmentID],0))</f>
        <v>Venkat Karthik (C44-B2)</v>
      </c>
      <c r="W659" t="s">
        <v>14545</v>
      </c>
      <c r="X659" t="s">
        <v>14546</v>
      </c>
      <c r="Y659" s="4">
        <v>45992</v>
      </c>
      <c r="Z659" t="s">
        <v>15807</v>
      </c>
      <c r="AA659">
        <v>15500</v>
      </c>
      <c r="AB659">
        <v>0</v>
      </c>
      <c r="AC659">
        <v>0</v>
      </c>
      <c r="AD659" s="7">
        <f>invoices[[#This Row],[Rent]]+invoices[[#This Row],[Services]]+invoices[[#This Row],[GST]]</f>
        <v>15500</v>
      </c>
      <c r="AE659" s="7">
        <f>invoices[[#This Row],[Total]]-invoices[[#This Row],[rent_amount]]</f>
        <v>0</v>
      </c>
      <c r="AF659">
        <v>5843</v>
      </c>
      <c r="AG659">
        <v>1830</v>
      </c>
      <c r="AH659">
        <f>invoices[[#This Row],[EB Amount]]-invoices[[#This Row],[electricity_amount]]</f>
        <v>0</v>
      </c>
    </row>
    <row r="660" spans="1:34">
      <c r="A660" t="s">
        <v>13013</v>
      </c>
      <c r="B660" t="s">
        <v>22</v>
      </c>
      <c r="C660" t="s">
        <v>2825</v>
      </c>
      <c r="D660" t="s">
        <v>24</v>
      </c>
      <c r="E660" t="s">
        <v>80</v>
      </c>
      <c r="F660" t="s">
        <v>1824</v>
      </c>
      <c r="G660" t="s">
        <v>13014</v>
      </c>
      <c r="H660" s="1">
        <f>DATE(YEAR(invoices[[#This Row],[due_date]]),MONTH(invoices[[#This Row],[due_date]]),1)</f>
        <v>45992</v>
      </c>
      <c r="I660" s="1">
        <v>45998</v>
      </c>
      <c r="J660">
        <v>14516</v>
      </c>
      <c r="K660">
        <v>0</v>
      </c>
      <c r="L660">
        <v>0</v>
      </c>
      <c r="M660">
        <f>invoices[[#This Row],[rent_amount]]+invoices[[#This Row],[electricity_amount]]+invoices[[#This Row],[other_charges]]</f>
        <v>14516</v>
      </c>
      <c r="N660" t="s">
        <v>28</v>
      </c>
      <c r="O660" t="s">
        <v>640</v>
      </c>
      <c r="P660">
        <v>0</v>
      </c>
      <c r="Q660" t="b">
        <v>0</v>
      </c>
      <c r="R660" t="s">
        <v>136</v>
      </c>
      <c r="S660">
        <v>0</v>
      </c>
      <c r="T660">
        <f>invoices[[#This Row],[total_amount]]</f>
        <v>14516</v>
      </c>
      <c r="U660" t="s">
        <v>8344</v>
      </c>
      <c r="V660" t="str">
        <f>INDEX([1]!Table1[tenantname],MATCH(invoices[[#This Row],[allotment_id]],[1]!Table1[TenantAllotmentID],0))</f>
        <v>Amala Menon (D21-A1)</v>
      </c>
      <c r="W660" t="s">
        <v>14903</v>
      </c>
      <c r="X660" t="s">
        <v>15612</v>
      </c>
      <c r="Y660" s="4">
        <v>45992</v>
      </c>
      <c r="Z660" t="s">
        <v>15807</v>
      </c>
      <c r="AA660">
        <v>14516</v>
      </c>
      <c r="AB660">
        <v>0</v>
      </c>
      <c r="AC660">
        <v>0</v>
      </c>
      <c r="AD660" s="7">
        <f>invoices[[#This Row],[Rent]]+invoices[[#This Row],[Services]]+invoices[[#This Row],[GST]]</f>
        <v>14516</v>
      </c>
      <c r="AE660" s="7">
        <f>invoices[[#This Row],[Total]]-invoices[[#This Row],[rent_amount]]</f>
        <v>0</v>
      </c>
      <c r="AF660">
        <v>5860</v>
      </c>
      <c r="AG660">
        <v>0</v>
      </c>
      <c r="AH660">
        <f>invoices[[#This Row],[EB Amount]]-invoices[[#This Row],[electricity_amount]]</f>
        <v>0</v>
      </c>
    </row>
    <row r="661" spans="1:34">
      <c r="A661" t="s">
        <v>13033</v>
      </c>
      <c r="B661" t="s">
        <v>22</v>
      </c>
      <c r="C661" t="s">
        <v>1189</v>
      </c>
      <c r="D661" t="s">
        <v>24</v>
      </c>
      <c r="E661" t="s">
        <v>354</v>
      </c>
      <c r="F661" t="s">
        <v>540</v>
      </c>
      <c r="G661" t="s">
        <v>13034</v>
      </c>
      <c r="H661" s="1">
        <f>DATE(YEAR(invoices[[#This Row],[due_date]]),MONTH(invoices[[#This Row],[due_date]]),1)</f>
        <v>45992</v>
      </c>
      <c r="I661" s="1">
        <v>45998</v>
      </c>
      <c r="J661">
        <v>12629</v>
      </c>
      <c r="K661">
        <v>1830</v>
      </c>
      <c r="L661">
        <v>0</v>
      </c>
      <c r="M661">
        <f>invoices[[#This Row],[rent_amount]]+invoices[[#This Row],[electricity_amount]]+invoices[[#This Row],[other_charges]]</f>
        <v>14459</v>
      </c>
      <c r="N661" t="s">
        <v>28</v>
      </c>
      <c r="O661" t="s">
        <v>135</v>
      </c>
      <c r="P661">
        <v>0</v>
      </c>
      <c r="Q661" t="b">
        <v>0</v>
      </c>
      <c r="R661" t="s">
        <v>136</v>
      </c>
      <c r="S661">
        <v>0</v>
      </c>
      <c r="T661">
        <f>invoices[[#This Row],[total_amount]]</f>
        <v>14459</v>
      </c>
      <c r="U661" t="s">
        <v>1191</v>
      </c>
      <c r="V661" t="str">
        <f>INDEX([1]!Table1[tenantname],MATCH(invoices[[#This Row],[allotment_id]],[1]!Table1[TenantAllotmentID],0))</f>
        <v>Vardaan Mongia (B34-C1)</v>
      </c>
      <c r="W661" t="s">
        <v>14374</v>
      </c>
      <c r="X661" t="s">
        <v>14375</v>
      </c>
      <c r="Y661" s="4">
        <v>45992</v>
      </c>
      <c r="Z661" t="s">
        <v>15807</v>
      </c>
      <c r="AA661">
        <v>12629</v>
      </c>
      <c r="AB661">
        <v>0</v>
      </c>
      <c r="AC661">
        <v>0</v>
      </c>
      <c r="AD661" s="7">
        <f>invoices[[#This Row],[Rent]]+invoices[[#This Row],[Services]]+invoices[[#This Row],[GST]]</f>
        <v>12629</v>
      </c>
      <c r="AE661" s="7">
        <f>invoices[[#This Row],[Total]]-invoices[[#This Row],[rent_amount]]</f>
        <v>0</v>
      </c>
      <c r="AF661">
        <v>5871</v>
      </c>
      <c r="AG661">
        <v>1830</v>
      </c>
      <c r="AH661">
        <f>invoices[[#This Row],[EB Amount]]-invoices[[#This Row],[electricity_amount]]</f>
        <v>0</v>
      </c>
    </row>
    <row r="662" spans="1:34">
      <c r="A662" t="s">
        <v>13045</v>
      </c>
      <c r="B662" t="s">
        <v>22</v>
      </c>
      <c r="C662" t="s">
        <v>2825</v>
      </c>
      <c r="D662" t="s">
        <v>24</v>
      </c>
      <c r="E662" t="s">
        <v>275</v>
      </c>
      <c r="F662" t="s">
        <v>782</v>
      </c>
      <c r="G662" t="s">
        <v>13046</v>
      </c>
      <c r="H662" s="1">
        <f>DATE(YEAR(invoices[[#This Row],[due_date]]),MONTH(invoices[[#This Row],[due_date]]),1)</f>
        <v>45992</v>
      </c>
      <c r="I662" s="1">
        <v>45998</v>
      </c>
      <c r="J662">
        <v>7968</v>
      </c>
      <c r="K662">
        <v>2670</v>
      </c>
      <c r="L662">
        <v>2250</v>
      </c>
      <c r="M662">
        <f>invoices[[#This Row],[rent_amount]]+invoices[[#This Row],[electricity_amount]]+invoices[[#This Row],[other_charges]]</f>
        <v>12888</v>
      </c>
      <c r="N662" t="s">
        <v>28</v>
      </c>
      <c r="O662" t="s">
        <v>640</v>
      </c>
      <c r="P662">
        <v>0</v>
      </c>
      <c r="Q662" t="b">
        <v>0</v>
      </c>
      <c r="R662" t="s">
        <v>136</v>
      </c>
      <c r="S662">
        <v>0</v>
      </c>
      <c r="T662">
        <f>invoices[[#This Row],[total_amount]]</f>
        <v>12888</v>
      </c>
      <c r="U662" t="s">
        <v>2827</v>
      </c>
      <c r="V662" t="str">
        <f>INDEX([1]!Table1[tenantname],MATCH(invoices[[#This Row],[allotment_id]],[1]!Table1[TenantAllotmentID],0))</f>
        <v>Amala Menon (B44-A1)</v>
      </c>
      <c r="W662" t="s">
        <v>14903</v>
      </c>
      <c r="X662" t="s">
        <v>14904</v>
      </c>
      <c r="Y662" s="4">
        <v>45992</v>
      </c>
      <c r="Z662" t="s">
        <v>15807</v>
      </c>
      <c r="AA662">
        <v>7968</v>
      </c>
      <c r="AB662">
        <v>0</v>
      </c>
      <c r="AC662">
        <v>0</v>
      </c>
      <c r="AD662" s="7">
        <f>invoices[[#This Row],[Rent]]+invoices[[#This Row],[Services]]+invoices[[#This Row],[GST]]</f>
        <v>7968</v>
      </c>
      <c r="AE662" s="7">
        <f>invoices[[#This Row],[Total]]-invoices[[#This Row],[rent_amount]]</f>
        <v>0</v>
      </c>
      <c r="AF662">
        <v>5878</v>
      </c>
      <c r="AG662">
        <v>2670</v>
      </c>
      <c r="AH662">
        <f>invoices[[#This Row],[EB Amount]]-invoices[[#This Row],[electricity_amount]]</f>
        <v>0</v>
      </c>
    </row>
    <row r="663" spans="1:34">
      <c r="A663" t="s">
        <v>13051</v>
      </c>
      <c r="B663" t="s">
        <v>22</v>
      </c>
      <c r="C663" t="s">
        <v>217</v>
      </c>
      <c r="D663" t="s">
        <v>24</v>
      </c>
      <c r="E663" t="s">
        <v>218</v>
      </c>
      <c r="F663" t="s">
        <v>219</v>
      </c>
      <c r="G663" t="s">
        <v>13052</v>
      </c>
      <c r="H663" s="1">
        <f>DATE(YEAR(invoices[[#This Row],[due_date]]),MONTH(invoices[[#This Row],[due_date]]),1)</f>
        <v>45992</v>
      </c>
      <c r="I663" s="1">
        <v>45998</v>
      </c>
      <c r="J663">
        <v>5000</v>
      </c>
      <c r="K663">
        <v>660</v>
      </c>
      <c r="L663">
        <v>2250</v>
      </c>
      <c r="M663">
        <f>invoices[[#This Row],[rent_amount]]+invoices[[#This Row],[electricity_amount]]+invoices[[#This Row],[other_charges]]</f>
        <v>7910</v>
      </c>
      <c r="N663" t="s">
        <v>28</v>
      </c>
      <c r="O663" t="s">
        <v>640</v>
      </c>
      <c r="P663">
        <v>0</v>
      </c>
      <c r="Q663" t="b">
        <v>0</v>
      </c>
      <c r="R663" t="s">
        <v>136</v>
      </c>
      <c r="S663">
        <v>0</v>
      </c>
      <c r="T663">
        <f>invoices[[#This Row],[total_amount]]</f>
        <v>7910</v>
      </c>
      <c r="U663" t="s">
        <v>223</v>
      </c>
      <c r="V663" t="str">
        <f>INDEX([1]!Table1[tenantname],MATCH(invoices[[#This Row],[allotment_id]],[1]!Table1[TenantAllotmentID],0))</f>
        <v>Pangkame Sangma (A12-B1)</v>
      </c>
      <c r="W663" t="s">
        <v>14036</v>
      </c>
      <c r="X663" t="s">
        <v>14037</v>
      </c>
      <c r="Y663" s="4">
        <v>45992</v>
      </c>
      <c r="Z663" t="s">
        <v>15807</v>
      </c>
      <c r="AA663">
        <v>5000</v>
      </c>
      <c r="AB663">
        <v>0</v>
      </c>
      <c r="AC663">
        <v>0</v>
      </c>
      <c r="AD663" s="7">
        <f>invoices[[#This Row],[Rent]]+invoices[[#This Row],[Services]]+invoices[[#This Row],[GST]]</f>
        <v>5000</v>
      </c>
      <c r="AE663" s="7">
        <f>invoices[[#This Row],[Total]]-invoices[[#This Row],[rent_amount]]</f>
        <v>0</v>
      </c>
      <c r="AF663">
        <v>5881</v>
      </c>
      <c r="AG663">
        <v>660</v>
      </c>
      <c r="AH663">
        <f>invoices[[#This Row],[EB Amount]]-invoices[[#This Row],[electricity_amount]]</f>
        <v>0</v>
      </c>
    </row>
    <row r="664" spans="1:34">
      <c r="A664" t="s">
        <v>13129</v>
      </c>
      <c r="B664" t="s">
        <v>22</v>
      </c>
      <c r="C664" t="s">
        <v>1020</v>
      </c>
      <c r="D664" t="s">
        <v>24</v>
      </c>
      <c r="E664" t="s">
        <v>329</v>
      </c>
      <c r="F664" t="s">
        <v>1021</v>
      </c>
      <c r="G664" t="s">
        <v>13130</v>
      </c>
      <c r="H664" s="1">
        <f>DATE(YEAR(invoices[[#This Row],[due_date]]),MONTH(invoices[[#This Row],[due_date]]),1)</f>
        <v>45992</v>
      </c>
      <c r="I664" s="1">
        <v>45998</v>
      </c>
      <c r="J664">
        <v>15500</v>
      </c>
      <c r="K664">
        <v>2220</v>
      </c>
      <c r="L664">
        <v>0</v>
      </c>
      <c r="M664">
        <f>invoices[[#This Row],[rent_amount]]+invoices[[#This Row],[electricity_amount]]+invoices[[#This Row],[other_charges]]</f>
        <v>17720</v>
      </c>
      <c r="N664" t="s">
        <v>28</v>
      </c>
      <c r="O664" t="s">
        <v>135</v>
      </c>
      <c r="P664">
        <v>0</v>
      </c>
      <c r="Q664" t="b">
        <v>0</v>
      </c>
      <c r="R664" t="s">
        <v>136</v>
      </c>
      <c r="S664">
        <v>0</v>
      </c>
      <c r="T664">
        <f>invoices[[#This Row],[total_amount]]</f>
        <v>17720</v>
      </c>
      <c r="U664" t="s">
        <v>1024</v>
      </c>
      <c r="V664" t="str">
        <f>INDEX([1]!Table1[tenantname],MATCH(invoices[[#This Row],[allotment_id]],[1]!Table1[TenantAllotmentID],0))</f>
        <v>Sruthi Naya P (C43-B2)</v>
      </c>
      <c r="W664" t="s">
        <v>14318</v>
      </c>
      <c r="X664" t="s">
        <v>14318</v>
      </c>
      <c r="Y664" s="4">
        <v>45992</v>
      </c>
      <c r="Z664" t="s">
        <v>15807</v>
      </c>
      <c r="AA664">
        <v>15500</v>
      </c>
      <c r="AB664">
        <v>0</v>
      </c>
      <c r="AC664">
        <v>0</v>
      </c>
      <c r="AD664" s="7">
        <f>invoices[[#This Row],[Rent]]+invoices[[#This Row],[Services]]+invoices[[#This Row],[GST]]</f>
        <v>15500</v>
      </c>
      <c r="AE664" s="7">
        <f>invoices[[#This Row],[Total]]-invoices[[#This Row],[rent_amount]]</f>
        <v>0</v>
      </c>
      <c r="AF664">
        <v>5924</v>
      </c>
      <c r="AG664">
        <v>2220</v>
      </c>
      <c r="AH664">
        <f>invoices[[#This Row],[EB Amount]]-invoices[[#This Row],[electricity_amount]]</f>
        <v>0</v>
      </c>
    </row>
    <row r="665" spans="1:34">
      <c r="A665" t="s">
        <v>13218</v>
      </c>
      <c r="B665" t="s">
        <v>22</v>
      </c>
      <c r="C665" t="s">
        <v>1202</v>
      </c>
      <c r="D665" t="s">
        <v>24</v>
      </c>
      <c r="E665" t="s">
        <v>167</v>
      </c>
      <c r="F665" t="s">
        <v>1203</v>
      </c>
      <c r="G665" t="s">
        <v>13219</v>
      </c>
      <c r="H665" s="1">
        <f>DATE(YEAR(invoices[[#This Row],[due_date]]),MONTH(invoices[[#This Row],[due_date]]),1)</f>
        <v>45992</v>
      </c>
      <c r="I665" s="1">
        <v>45998</v>
      </c>
      <c r="J665">
        <v>15500</v>
      </c>
      <c r="K665">
        <v>2460</v>
      </c>
      <c r="L665">
        <v>0</v>
      </c>
      <c r="M665">
        <f>invoices[[#This Row],[rent_amount]]+invoices[[#This Row],[electricity_amount]]+invoices[[#This Row],[other_charges]]</f>
        <v>17960</v>
      </c>
      <c r="N665" t="s">
        <v>28</v>
      </c>
      <c r="O665" t="s">
        <v>135</v>
      </c>
      <c r="P665">
        <v>0</v>
      </c>
      <c r="Q665" t="b">
        <v>0</v>
      </c>
      <c r="R665" t="s">
        <v>136</v>
      </c>
      <c r="S665">
        <v>0</v>
      </c>
      <c r="T665">
        <f>invoices[[#This Row],[total_amount]]</f>
        <v>17960</v>
      </c>
      <c r="U665" t="s">
        <v>1205</v>
      </c>
      <c r="V665" t="str">
        <f>INDEX([1]!Table1[tenantname],MATCH(invoices[[#This Row],[allotment_id]],[1]!Table1[TenantAllotmentID],0))</f>
        <v>Surya Nikhil Mallampalli (B42-B1)</v>
      </c>
      <c r="W665" t="s">
        <v>14380</v>
      </c>
      <c r="X665" t="s">
        <v>14381</v>
      </c>
      <c r="Y665" s="4">
        <v>45992</v>
      </c>
      <c r="Z665" t="s">
        <v>15807</v>
      </c>
      <c r="AA665">
        <v>15500</v>
      </c>
      <c r="AB665">
        <v>0</v>
      </c>
      <c r="AC665">
        <v>0</v>
      </c>
      <c r="AD665" s="7">
        <f>invoices[[#This Row],[Rent]]+invoices[[#This Row],[Services]]+invoices[[#This Row],[GST]]</f>
        <v>15500</v>
      </c>
      <c r="AE665" s="7">
        <f>invoices[[#This Row],[Total]]-invoices[[#This Row],[rent_amount]]</f>
        <v>0</v>
      </c>
      <c r="AF665">
        <v>5973</v>
      </c>
      <c r="AG665">
        <v>2460</v>
      </c>
      <c r="AH665">
        <f>invoices[[#This Row],[EB Amount]]-invoices[[#This Row],[electricity_amount]]</f>
        <v>0</v>
      </c>
    </row>
    <row r="666" spans="1:34">
      <c r="A666" t="s">
        <v>13236</v>
      </c>
      <c r="B666" t="s">
        <v>22</v>
      </c>
      <c r="C666" t="s">
        <v>4381</v>
      </c>
      <c r="D666" t="s">
        <v>24</v>
      </c>
      <c r="E666" t="s">
        <v>519</v>
      </c>
      <c r="F666" t="s">
        <v>984</v>
      </c>
      <c r="G666" t="s">
        <v>13237</v>
      </c>
      <c r="H666" s="1">
        <f>DATE(YEAR(invoices[[#This Row],[due_date]]),MONTH(invoices[[#This Row],[due_date]]),1)</f>
        <v>45992</v>
      </c>
      <c r="I666" s="1">
        <v>45998</v>
      </c>
      <c r="J666">
        <v>15500</v>
      </c>
      <c r="K666">
        <v>1890</v>
      </c>
      <c r="L666">
        <v>0</v>
      </c>
      <c r="M666">
        <f>invoices[[#This Row],[rent_amount]]+invoices[[#This Row],[electricity_amount]]+invoices[[#This Row],[other_charges]]</f>
        <v>17390</v>
      </c>
      <c r="N666" t="s">
        <v>28</v>
      </c>
      <c r="O666" t="s">
        <v>640</v>
      </c>
      <c r="P666">
        <v>0</v>
      </c>
      <c r="Q666" t="b">
        <v>0</v>
      </c>
      <c r="R666" t="s">
        <v>136</v>
      </c>
      <c r="S666">
        <v>0</v>
      </c>
      <c r="T666">
        <f>invoices[[#This Row],[total_amount]]</f>
        <v>17390</v>
      </c>
      <c r="U666" t="s">
        <v>4383</v>
      </c>
      <c r="V666" t="str">
        <f>INDEX([1]!Table1[tenantname],MATCH(invoices[[#This Row],[allotment_id]],[1]!Table1[TenantAllotmentID],0))</f>
        <v>Pratham Mishra  (C41-B1)</v>
      </c>
      <c r="W666" t="s">
        <v>15223</v>
      </c>
      <c r="X666" t="s">
        <v>15224</v>
      </c>
      <c r="Y666" s="4">
        <v>45992</v>
      </c>
      <c r="Z666" t="s">
        <v>15807</v>
      </c>
      <c r="AA666">
        <v>15500</v>
      </c>
      <c r="AB666">
        <v>0</v>
      </c>
      <c r="AC666">
        <v>0</v>
      </c>
      <c r="AD666" s="7">
        <f>invoices[[#This Row],[Rent]]+invoices[[#This Row],[Services]]+invoices[[#This Row],[GST]]</f>
        <v>15500</v>
      </c>
      <c r="AE666" s="7">
        <f>invoices[[#This Row],[Total]]-invoices[[#This Row],[rent_amount]]</f>
        <v>0</v>
      </c>
      <c r="AF666">
        <v>5983</v>
      </c>
      <c r="AG666">
        <v>1890</v>
      </c>
      <c r="AH666">
        <f>invoices[[#This Row],[EB Amount]]-invoices[[#This Row],[electricity_amount]]</f>
        <v>0</v>
      </c>
    </row>
    <row r="667" spans="1:34">
      <c r="A667" t="s">
        <v>13242</v>
      </c>
      <c r="B667" t="s">
        <v>22</v>
      </c>
      <c r="C667" t="s">
        <v>1146</v>
      </c>
      <c r="D667" t="s">
        <v>24</v>
      </c>
      <c r="E667" t="s">
        <v>195</v>
      </c>
      <c r="F667" t="s">
        <v>650</v>
      </c>
      <c r="G667" t="s">
        <v>13243</v>
      </c>
      <c r="H667" s="1">
        <f>DATE(YEAR(invoices[[#This Row],[due_date]]),MONTH(invoices[[#This Row],[due_date]]),1)</f>
        <v>45992</v>
      </c>
      <c r="I667" s="1">
        <v>45998</v>
      </c>
      <c r="J667">
        <v>15500</v>
      </c>
      <c r="K667">
        <v>1230</v>
      </c>
      <c r="L667">
        <v>0</v>
      </c>
      <c r="M667">
        <f>invoices[[#This Row],[rent_amount]]+invoices[[#This Row],[electricity_amount]]+invoices[[#This Row],[other_charges]]</f>
        <v>16730</v>
      </c>
      <c r="N667" t="s">
        <v>28</v>
      </c>
      <c r="O667" t="s">
        <v>709</v>
      </c>
      <c r="P667">
        <v>0</v>
      </c>
      <c r="Q667" t="b">
        <v>0</v>
      </c>
      <c r="R667" t="s">
        <v>136</v>
      </c>
      <c r="S667">
        <v>0</v>
      </c>
      <c r="T667">
        <f>invoices[[#This Row],[total_amount]]</f>
        <v>16730</v>
      </c>
      <c r="U667" t="s">
        <v>1149</v>
      </c>
      <c r="V667" t="str">
        <f>INDEX([1]!Table1[tenantname],MATCH(invoices[[#This Row],[allotment_id]],[1]!Table1[TenantAllotmentID],0))</f>
        <v>Joan Betcy (D41-B2)</v>
      </c>
      <c r="W667" t="s">
        <v>14362</v>
      </c>
      <c r="X667" t="s">
        <v>14363</v>
      </c>
      <c r="Y667" s="4">
        <v>45992</v>
      </c>
      <c r="Z667" t="s">
        <v>15807</v>
      </c>
      <c r="AA667">
        <v>15500</v>
      </c>
      <c r="AB667">
        <v>0</v>
      </c>
      <c r="AC667">
        <v>0</v>
      </c>
      <c r="AD667" s="7">
        <f>invoices[[#This Row],[Rent]]+invoices[[#This Row],[Services]]+invoices[[#This Row],[GST]]</f>
        <v>15500</v>
      </c>
      <c r="AE667" s="7">
        <f>invoices[[#This Row],[Total]]-invoices[[#This Row],[rent_amount]]</f>
        <v>0</v>
      </c>
      <c r="AF667">
        <v>5986</v>
      </c>
      <c r="AG667">
        <v>1230</v>
      </c>
      <c r="AH667">
        <f>invoices[[#This Row],[EB Amount]]-invoices[[#This Row],[electricity_amount]]</f>
        <v>0</v>
      </c>
    </row>
    <row r="668" spans="1:34">
      <c r="A668" t="s">
        <v>13244</v>
      </c>
      <c r="B668" t="s">
        <v>22</v>
      </c>
      <c r="C668" t="s">
        <v>925</v>
      </c>
      <c r="D668" t="s">
        <v>24</v>
      </c>
      <c r="E668" t="s">
        <v>218</v>
      </c>
      <c r="F668" t="s">
        <v>926</v>
      </c>
      <c r="G668" t="s">
        <v>13245</v>
      </c>
      <c r="H668" s="1">
        <f>DATE(YEAR(invoices[[#This Row],[due_date]]),MONTH(invoices[[#This Row],[due_date]]),1)</f>
        <v>45992</v>
      </c>
      <c r="I668" s="1">
        <v>45998</v>
      </c>
      <c r="J668">
        <v>14500</v>
      </c>
      <c r="K668">
        <v>660</v>
      </c>
      <c r="L668">
        <v>0</v>
      </c>
      <c r="M668">
        <f>invoices[[#This Row],[rent_amount]]+invoices[[#This Row],[electricity_amount]]+invoices[[#This Row],[other_charges]]</f>
        <v>15160</v>
      </c>
      <c r="N668" t="s">
        <v>28</v>
      </c>
      <c r="O668" t="s">
        <v>709</v>
      </c>
      <c r="P668">
        <v>0</v>
      </c>
      <c r="Q668" t="b">
        <v>0</v>
      </c>
      <c r="R668" t="s">
        <v>136</v>
      </c>
      <c r="S668">
        <v>0</v>
      </c>
      <c r="T668">
        <f>invoices[[#This Row],[total_amount]]</f>
        <v>15160</v>
      </c>
      <c r="U668" t="s">
        <v>928</v>
      </c>
      <c r="V668" t="str">
        <f>INDEX([1]!Table1[tenantname],MATCH(invoices[[#This Row],[allotment_id]],[1]!Table1[TenantAllotmentID],0))</f>
        <v>Himika Bhagwat (A12-C1)</v>
      </c>
      <c r="W668" t="s">
        <v>14282</v>
      </c>
      <c r="X668" t="s">
        <v>14283</v>
      </c>
      <c r="Y668" s="4">
        <v>45992</v>
      </c>
      <c r="Z668" t="s">
        <v>15807</v>
      </c>
      <c r="AA668">
        <v>14500</v>
      </c>
      <c r="AB668">
        <v>0</v>
      </c>
      <c r="AC668">
        <v>0</v>
      </c>
      <c r="AD668" s="7">
        <f>invoices[[#This Row],[Rent]]+invoices[[#This Row],[Services]]+invoices[[#This Row],[GST]]</f>
        <v>14500</v>
      </c>
      <c r="AE668" s="7">
        <f>invoices[[#This Row],[Total]]-invoices[[#This Row],[rent_amount]]</f>
        <v>0</v>
      </c>
      <c r="AF668">
        <v>5987</v>
      </c>
      <c r="AG668">
        <v>660</v>
      </c>
      <c r="AH668">
        <f>invoices[[#This Row],[EB Amount]]-invoices[[#This Row],[electricity_amount]]</f>
        <v>0</v>
      </c>
    </row>
    <row r="669" spans="1:34">
      <c r="A669" t="s">
        <v>13287</v>
      </c>
      <c r="B669" t="s">
        <v>22</v>
      </c>
      <c r="C669" t="s">
        <v>1674</v>
      </c>
      <c r="D669" t="s">
        <v>24</v>
      </c>
      <c r="E669" t="s">
        <v>329</v>
      </c>
      <c r="F669" t="s">
        <v>1352</v>
      </c>
      <c r="G669" t="s">
        <v>13288</v>
      </c>
      <c r="H669" s="1">
        <f>DATE(YEAR(invoices[[#This Row],[due_date]]),MONTH(invoices[[#This Row],[due_date]]),1)</f>
        <v>45992</v>
      </c>
      <c r="I669" s="1">
        <v>45998</v>
      </c>
      <c r="J669">
        <v>15500</v>
      </c>
      <c r="K669">
        <v>2220</v>
      </c>
      <c r="L669">
        <v>0</v>
      </c>
      <c r="M669">
        <f>invoices[[#This Row],[rent_amount]]+invoices[[#This Row],[electricity_amount]]+invoices[[#This Row],[other_charges]]</f>
        <v>17720</v>
      </c>
      <c r="N669" t="s">
        <v>28</v>
      </c>
      <c r="O669" t="s">
        <v>640</v>
      </c>
      <c r="P669">
        <v>0</v>
      </c>
      <c r="Q669" t="b">
        <v>0</v>
      </c>
      <c r="R669" t="s">
        <v>136</v>
      </c>
      <c r="S669">
        <v>0</v>
      </c>
      <c r="T669">
        <f>invoices[[#This Row],[total_amount]]</f>
        <v>17720</v>
      </c>
      <c r="U669" t="s">
        <v>1677</v>
      </c>
      <c r="V669" t="str">
        <f>INDEX([1]!Table1[tenantname],MATCH(invoices[[#This Row],[allotment_id]],[1]!Table1[TenantAllotmentID],0))</f>
        <v>Oviya S (C43-B1)</v>
      </c>
      <c r="W669" t="s">
        <v>14557</v>
      </c>
      <c r="X669" t="s">
        <v>14557</v>
      </c>
      <c r="Y669" s="4">
        <v>45992</v>
      </c>
      <c r="Z669" t="s">
        <v>15807</v>
      </c>
      <c r="AA669">
        <v>15500</v>
      </c>
      <c r="AB669">
        <v>0</v>
      </c>
      <c r="AC669">
        <v>0</v>
      </c>
      <c r="AD669" s="7">
        <f>invoices[[#This Row],[Rent]]+invoices[[#This Row],[Services]]+invoices[[#This Row],[GST]]</f>
        <v>15500</v>
      </c>
      <c r="AE669" s="7">
        <f>invoices[[#This Row],[Total]]-invoices[[#This Row],[rent_amount]]</f>
        <v>0</v>
      </c>
      <c r="AF669">
        <v>6010</v>
      </c>
      <c r="AG669">
        <v>2220</v>
      </c>
      <c r="AH669">
        <f>invoices[[#This Row],[EB Amount]]-invoices[[#This Row],[electricity_amount]]</f>
        <v>0</v>
      </c>
    </row>
    <row r="670" spans="1:34">
      <c r="A670" t="s">
        <v>13301</v>
      </c>
      <c r="B670" t="s">
        <v>22</v>
      </c>
      <c r="C670" t="s">
        <v>1048</v>
      </c>
      <c r="D670" t="s">
        <v>24</v>
      </c>
      <c r="E670" t="s">
        <v>88</v>
      </c>
      <c r="F670" t="s">
        <v>442</v>
      </c>
      <c r="G670" t="s">
        <v>13302</v>
      </c>
      <c r="H670" s="1">
        <f>DATE(YEAR(invoices[[#This Row],[due_date]]),MONTH(invoices[[#This Row],[due_date]]),1)</f>
        <v>45992</v>
      </c>
      <c r="I670" s="1">
        <v>45998</v>
      </c>
      <c r="J670">
        <v>19500</v>
      </c>
      <c r="K670">
        <v>1620</v>
      </c>
      <c r="L670">
        <v>0</v>
      </c>
      <c r="M670">
        <f>invoices[[#This Row],[rent_amount]]+invoices[[#This Row],[electricity_amount]]+invoices[[#This Row],[other_charges]]</f>
        <v>21120</v>
      </c>
      <c r="N670" t="s">
        <v>28</v>
      </c>
      <c r="O670" t="s">
        <v>640</v>
      </c>
      <c r="P670">
        <v>0</v>
      </c>
      <c r="Q670" t="b">
        <v>0</v>
      </c>
      <c r="R670" t="s">
        <v>136</v>
      </c>
      <c r="S670">
        <v>0</v>
      </c>
      <c r="T670">
        <f>invoices[[#This Row],[total_amount]]</f>
        <v>21120</v>
      </c>
      <c r="U670" t="s">
        <v>1051</v>
      </c>
      <c r="V670" t="str">
        <f>INDEX([1]!Table1[tenantname],MATCH(invoices[[#This Row],[allotment_id]],[1]!Table1[TenantAllotmentID],0))</f>
        <v>Sairam CT (B13-A1)</v>
      </c>
      <c r="W670" t="s">
        <v>14329</v>
      </c>
      <c r="X670" t="s">
        <v>14330</v>
      </c>
      <c r="Y670" s="4">
        <v>45992</v>
      </c>
      <c r="Z670" t="s">
        <v>15807</v>
      </c>
      <c r="AA670">
        <v>19500</v>
      </c>
      <c r="AB670">
        <v>0</v>
      </c>
      <c r="AC670">
        <v>0</v>
      </c>
      <c r="AD670" s="7">
        <f>invoices[[#This Row],[Rent]]+invoices[[#This Row],[Services]]+invoices[[#This Row],[GST]]</f>
        <v>19500</v>
      </c>
      <c r="AE670" s="7">
        <f>invoices[[#This Row],[Total]]-invoices[[#This Row],[rent_amount]]</f>
        <v>0</v>
      </c>
      <c r="AF670">
        <v>6018</v>
      </c>
      <c r="AG670">
        <v>1620</v>
      </c>
      <c r="AH670">
        <f>invoices[[#This Row],[EB Amount]]-invoices[[#This Row],[electricity_amount]]</f>
        <v>0</v>
      </c>
    </row>
    <row r="671" spans="1:34">
      <c r="A671" t="s">
        <v>13338</v>
      </c>
      <c r="B671" t="s">
        <v>22</v>
      </c>
      <c r="C671" t="s">
        <v>2203</v>
      </c>
      <c r="D671" t="s">
        <v>24</v>
      </c>
      <c r="E671" t="s">
        <v>34</v>
      </c>
      <c r="F671" t="s">
        <v>35</v>
      </c>
      <c r="G671" t="s">
        <v>13339</v>
      </c>
      <c r="H671" s="1">
        <f>DATE(YEAR(invoices[[#This Row],[due_date]]),MONTH(invoices[[#This Row],[due_date]]),1)</f>
        <v>45992</v>
      </c>
      <c r="I671" s="1">
        <v>45998</v>
      </c>
      <c r="J671">
        <v>15500</v>
      </c>
      <c r="K671">
        <v>1860</v>
      </c>
      <c r="L671">
        <v>0</v>
      </c>
      <c r="M671">
        <f>invoices[[#This Row],[rent_amount]]+invoices[[#This Row],[electricity_amount]]+invoices[[#This Row],[other_charges]]</f>
        <v>17360</v>
      </c>
      <c r="N671" t="s">
        <v>28</v>
      </c>
      <c r="O671" t="s">
        <v>709</v>
      </c>
      <c r="P671">
        <v>0</v>
      </c>
      <c r="Q671" t="b">
        <v>0</v>
      </c>
      <c r="R671" t="s">
        <v>136</v>
      </c>
      <c r="S671">
        <v>0</v>
      </c>
      <c r="T671">
        <f>invoices[[#This Row],[total_amount]]</f>
        <v>17360</v>
      </c>
      <c r="U671" t="s">
        <v>2205</v>
      </c>
      <c r="V671" t="str">
        <f>INDEX([1]!Table1[tenantname],MATCH(invoices[[#This Row],[allotment_id]],[1]!Table1[TenantAllotmentID],0))</f>
        <v>Jeevitha Bethulakshmi (B43-B1)</v>
      </c>
      <c r="W671" t="s">
        <v>14740</v>
      </c>
      <c r="X671" t="s">
        <v>14741</v>
      </c>
      <c r="Y671" s="4">
        <v>45992</v>
      </c>
      <c r="Z671" t="s">
        <v>15807</v>
      </c>
      <c r="AA671">
        <v>15500</v>
      </c>
      <c r="AB671">
        <v>0</v>
      </c>
      <c r="AC671">
        <v>0</v>
      </c>
      <c r="AD671" s="7">
        <f>invoices[[#This Row],[Rent]]+invoices[[#This Row],[Services]]+invoices[[#This Row],[GST]]</f>
        <v>15500</v>
      </c>
      <c r="AE671" s="7">
        <f>invoices[[#This Row],[Total]]-invoices[[#This Row],[rent_amount]]</f>
        <v>0</v>
      </c>
      <c r="AF671">
        <v>6037</v>
      </c>
      <c r="AG671">
        <v>1860</v>
      </c>
      <c r="AH671">
        <f>invoices[[#This Row],[EB Amount]]-invoices[[#This Row],[electricity_amount]]</f>
        <v>0</v>
      </c>
    </row>
    <row r="672" spans="1:34">
      <c r="A672" t="s">
        <v>13498</v>
      </c>
      <c r="B672" t="s">
        <v>22</v>
      </c>
      <c r="C672" t="s">
        <v>2869</v>
      </c>
      <c r="D672" t="s">
        <v>24</v>
      </c>
      <c r="E672" t="s">
        <v>234</v>
      </c>
      <c r="F672" t="s">
        <v>2143</v>
      </c>
      <c r="G672" t="s">
        <v>13499</v>
      </c>
      <c r="H672" s="1">
        <f>DATE(YEAR(invoices[[#This Row],[due_date]]),MONTH(invoices[[#This Row],[due_date]]),1)</f>
        <v>45992</v>
      </c>
      <c r="I672" s="1">
        <v>45998</v>
      </c>
      <c r="J672">
        <v>7952</v>
      </c>
      <c r="K672">
        <v>960</v>
      </c>
      <c r="L672">
        <v>2250</v>
      </c>
      <c r="M672">
        <f>invoices[[#This Row],[rent_amount]]+invoices[[#This Row],[electricity_amount]]+invoices[[#This Row],[other_charges]]</f>
        <v>11162</v>
      </c>
      <c r="N672" t="s">
        <v>28</v>
      </c>
      <c r="O672" t="s">
        <v>640</v>
      </c>
      <c r="P672">
        <v>0</v>
      </c>
      <c r="Q672" t="b">
        <v>0</v>
      </c>
      <c r="R672" t="s">
        <v>136</v>
      </c>
      <c r="S672">
        <v>0</v>
      </c>
      <c r="T672">
        <f>invoices[[#This Row],[total_amount]]</f>
        <v>11162</v>
      </c>
      <c r="U672" t="s">
        <v>2871</v>
      </c>
      <c r="V672" t="str">
        <f>INDEX([1]!Table1[tenantname],MATCH(invoices[[#This Row],[allotment_id]],[1]!Table1[TenantAllotmentID],0))</f>
        <v>Nashwa Basheer (D12-C2)</v>
      </c>
      <c r="W672" t="s">
        <v>14914</v>
      </c>
      <c r="X672" t="s">
        <v>14915</v>
      </c>
      <c r="Y672" s="4">
        <v>45992</v>
      </c>
      <c r="Z672" t="s">
        <v>15807</v>
      </c>
      <c r="AA672">
        <v>7952</v>
      </c>
      <c r="AB672">
        <v>0</v>
      </c>
      <c r="AC672">
        <v>0</v>
      </c>
      <c r="AD672" s="7">
        <f>invoices[[#This Row],[Rent]]+invoices[[#This Row],[Services]]+invoices[[#This Row],[GST]]</f>
        <v>7952</v>
      </c>
      <c r="AE672" s="7">
        <f>invoices[[#This Row],[Total]]-invoices[[#This Row],[rent_amount]]</f>
        <v>0</v>
      </c>
      <c r="AF672">
        <v>6127</v>
      </c>
      <c r="AG672">
        <v>960</v>
      </c>
      <c r="AH672">
        <f>invoices[[#This Row],[EB Amount]]-invoices[[#This Row],[electricity_amount]]</f>
        <v>0</v>
      </c>
    </row>
    <row r="673" spans="1:34">
      <c r="A673" t="s">
        <v>13522</v>
      </c>
      <c r="B673" t="s">
        <v>22</v>
      </c>
      <c r="C673" t="s">
        <v>965</v>
      </c>
      <c r="D673" t="s">
        <v>24</v>
      </c>
      <c r="E673" t="s">
        <v>234</v>
      </c>
      <c r="F673" t="s">
        <v>286</v>
      </c>
      <c r="G673" t="s">
        <v>13523</v>
      </c>
      <c r="H673" s="1">
        <f>DATE(YEAR(invoices[[#This Row],[due_date]]),MONTH(invoices[[#This Row],[due_date]]),1)</f>
        <v>45992</v>
      </c>
      <c r="I673" s="1">
        <v>45998</v>
      </c>
      <c r="J673">
        <v>15500</v>
      </c>
      <c r="K673">
        <v>960</v>
      </c>
      <c r="L673">
        <v>0</v>
      </c>
      <c r="M673">
        <f>invoices[[#This Row],[rent_amount]]+invoices[[#This Row],[electricity_amount]]+invoices[[#This Row],[other_charges]]</f>
        <v>16460</v>
      </c>
      <c r="N673" t="s">
        <v>28</v>
      </c>
      <c r="O673" t="s">
        <v>640</v>
      </c>
      <c r="P673">
        <v>0</v>
      </c>
      <c r="Q673" t="b">
        <v>0</v>
      </c>
      <c r="R673" t="s">
        <v>136</v>
      </c>
      <c r="S673">
        <v>0</v>
      </c>
      <c r="T673">
        <f>invoices[[#This Row],[total_amount]]</f>
        <v>16460</v>
      </c>
      <c r="U673" t="s">
        <v>967</v>
      </c>
      <c r="V673" t="str">
        <f>INDEX([1]!Table1[tenantname],MATCH(invoices[[#This Row],[allotment_id]],[1]!Table1[TenantAllotmentID],0))</f>
        <v>Ruth Sylvia (D12-B1)</v>
      </c>
      <c r="W673" t="s">
        <v>14296</v>
      </c>
      <c r="X673" t="s">
        <v>14297</v>
      </c>
      <c r="Y673" s="4">
        <v>45992</v>
      </c>
      <c r="Z673" t="s">
        <v>15807</v>
      </c>
      <c r="AA673">
        <v>15500</v>
      </c>
      <c r="AB673">
        <v>0</v>
      </c>
      <c r="AC673">
        <v>0</v>
      </c>
      <c r="AD673" s="7">
        <f>invoices[[#This Row],[Rent]]+invoices[[#This Row],[Services]]+invoices[[#This Row],[GST]]</f>
        <v>15500</v>
      </c>
      <c r="AE673" s="7">
        <f>invoices[[#This Row],[Total]]-invoices[[#This Row],[rent_amount]]</f>
        <v>0</v>
      </c>
      <c r="AF673">
        <v>6139</v>
      </c>
      <c r="AG673">
        <v>960</v>
      </c>
      <c r="AH673">
        <f>invoices[[#This Row],[EB Amount]]-invoices[[#This Row],[electricity_amount]]</f>
        <v>0</v>
      </c>
    </row>
    <row r="674" spans="1:34">
      <c r="A674" t="s">
        <v>13666</v>
      </c>
      <c r="B674" t="s">
        <v>22</v>
      </c>
      <c r="C674" t="s">
        <v>2278</v>
      </c>
      <c r="D674" t="s">
        <v>24</v>
      </c>
      <c r="E674" t="s">
        <v>254</v>
      </c>
      <c r="F674" t="s">
        <v>790</v>
      </c>
      <c r="G674" t="s">
        <v>13667</v>
      </c>
      <c r="H674" s="1">
        <f>DATE(YEAR(invoices[[#This Row],[due_date]]),MONTH(invoices[[#This Row],[due_date]]),1)</f>
        <v>45992</v>
      </c>
      <c r="I674" s="1">
        <v>45998</v>
      </c>
      <c r="J674">
        <v>14500</v>
      </c>
      <c r="K674">
        <v>2670</v>
      </c>
      <c r="L674">
        <v>0</v>
      </c>
      <c r="M674">
        <f>invoices[[#This Row],[rent_amount]]+invoices[[#This Row],[electricity_amount]]+invoices[[#This Row],[other_charges]]</f>
        <v>17170</v>
      </c>
      <c r="N674" t="s">
        <v>28</v>
      </c>
      <c r="O674" t="s">
        <v>709</v>
      </c>
      <c r="P674">
        <v>0</v>
      </c>
      <c r="Q674" t="b">
        <v>0</v>
      </c>
      <c r="R674" t="s">
        <v>136</v>
      </c>
      <c r="S674">
        <v>0</v>
      </c>
      <c r="T674">
        <f>invoices[[#This Row],[total_amount]]</f>
        <v>17170</v>
      </c>
      <c r="U674" t="s">
        <v>2280</v>
      </c>
      <c r="V674" t="str">
        <f>INDEX([1]!Table1[tenantname],MATCH(invoices[[#This Row],[allotment_id]],[1]!Table1[TenantAllotmentID],0))</f>
        <v>Likhitha Naga  Vigneswari Satuluri (C42-C2)</v>
      </c>
      <c r="W674" t="s">
        <v>14760</v>
      </c>
      <c r="X674" t="s">
        <v>14761</v>
      </c>
      <c r="Y674" s="4">
        <v>45992</v>
      </c>
      <c r="Z674" t="s">
        <v>15807</v>
      </c>
      <c r="AA674">
        <v>14500</v>
      </c>
      <c r="AB674">
        <v>0</v>
      </c>
      <c r="AC674">
        <v>0</v>
      </c>
      <c r="AD674" s="7">
        <f>invoices[[#This Row],[Rent]]+invoices[[#This Row],[Services]]+invoices[[#This Row],[GST]]</f>
        <v>14500</v>
      </c>
      <c r="AE674" s="7">
        <f>invoices[[#This Row],[Total]]-invoices[[#This Row],[rent_amount]]</f>
        <v>0</v>
      </c>
      <c r="AF674">
        <v>6217</v>
      </c>
      <c r="AG674">
        <v>2670</v>
      </c>
      <c r="AH674">
        <f>invoices[[#This Row],[EB Amount]]-invoices[[#This Row],[electricity_amount]]</f>
        <v>0</v>
      </c>
    </row>
    <row r="675" spans="1:34">
      <c r="A675" t="s">
        <v>13668</v>
      </c>
      <c r="B675" t="s">
        <v>22</v>
      </c>
      <c r="C675" t="s">
        <v>2412</v>
      </c>
      <c r="D675" t="s">
        <v>24</v>
      </c>
      <c r="E675" t="s">
        <v>349</v>
      </c>
      <c r="F675" t="s">
        <v>716</v>
      </c>
      <c r="G675" t="s">
        <v>13669</v>
      </c>
      <c r="H675" s="1">
        <f>DATE(YEAR(invoices[[#This Row],[due_date]]),MONTH(invoices[[#This Row],[due_date]]),1)</f>
        <v>45992</v>
      </c>
      <c r="I675" s="1">
        <v>45998</v>
      </c>
      <c r="J675">
        <v>25500</v>
      </c>
      <c r="K675">
        <v>1740</v>
      </c>
      <c r="L675">
        <v>0</v>
      </c>
      <c r="M675">
        <f>invoices[[#This Row],[rent_amount]]+invoices[[#This Row],[electricity_amount]]+invoices[[#This Row],[other_charges]]</f>
        <v>27240</v>
      </c>
      <c r="N675" t="s">
        <v>28</v>
      </c>
      <c r="O675" t="s">
        <v>135</v>
      </c>
      <c r="P675">
        <v>0</v>
      </c>
      <c r="Q675" t="b">
        <v>0</v>
      </c>
      <c r="R675" t="s">
        <v>136</v>
      </c>
      <c r="S675">
        <v>0</v>
      </c>
      <c r="T675">
        <f>invoices[[#This Row],[total_amount]]</f>
        <v>27240</v>
      </c>
      <c r="U675" t="s">
        <v>2414</v>
      </c>
      <c r="V675" t="str">
        <f>INDEX([1]!Table1[tenantname],MATCH(invoices[[#This Row],[allotment_id]],[1]!Table1[TenantAllotmentID],0))</f>
        <v>Tushar  (B11-D1)</v>
      </c>
      <c r="W675" t="s">
        <v>14799</v>
      </c>
      <c r="X675" t="s">
        <v>14800</v>
      </c>
      <c r="Y675" s="4">
        <v>45992</v>
      </c>
      <c r="Z675" t="s">
        <v>15807</v>
      </c>
      <c r="AA675">
        <v>25500</v>
      </c>
      <c r="AB675">
        <v>0</v>
      </c>
      <c r="AC675">
        <v>0</v>
      </c>
      <c r="AD675" s="7">
        <f>invoices[[#This Row],[Rent]]+invoices[[#This Row],[Services]]+invoices[[#This Row],[GST]]</f>
        <v>25500</v>
      </c>
      <c r="AE675" s="7">
        <f>invoices[[#This Row],[Total]]-invoices[[#This Row],[rent_amount]]</f>
        <v>0</v>
      </c>
      <c r="AF675">
        <v>6218</v>
      </c>
      <c r="AG675">
        <v>1740</v>
      </c>
      <c r="AH675">
        <f>invoices[[#This Row],[EB Amount]]-invoices[[#This Row],[electricity_amount]]</f>
        <v>0</v>
      </c>
    </row>
    <row r="676" spans="1:34">
      <c r="A676" t="s">
        <v>13670</v>
      </c>
      <c r="B676" t="s">
        <v>22</v>
      </c>
      <c r="C676" t="s">
        <v>484</v>
      </c>
      <c r="D676" t="s">
        <v>24</v>
      </c>
      <c r="E676" t="s">
        <v>50</v>
      </c>
      <c r="F676" t="s">
        <v>485</v>
      </c>
      <c r="G676" t="s">
        <v>13671</v>
      </c>
      <c r="H676" s="1">
        <f>DATE(YEAR(invoices[[#This Row],[due_date]]),MONTH(invoices[[#This Row],[due_date]]),1)</f>
        <v>45992</v>
      </c>
      <c r="I676" s="1">
        <v>45998</v>
      </c>
      <c r="J676">
        <v>15500</v>
      </c>
      <c r="K676">
        <v>1560</v>
      </c>
      <c r="L676">
        <v>0</v>
      </c>
      <c r="M676">
        <f>invoices[[#This Row],[rent_amount]]+invoices[[#This Row],[electricity_amount]]+invoices[[#This Row],[other_charges]]</f>
        <v>17060</v>
      </c>
      <c r="N676" t="s">
        <v>28</v>
      </c>
      <c r="O676" t="s">
        <v>135</v>
      </c>
      <c r="P676">
        <v>0</v>
      </c>
      <c r="Q676" t="b">
        <v>0</v>
      </c>
      <c r="R676" t="s">
        <v>136</v>
      </c>
      <c r="S676">
        <v>0</v>
      </c>
      <c r="T676">
        <f>invoices[[#This Row],[total_amount]]</f>
        <v>17060</v>
      </c>
      <c r="U676" t="s">
        <v>488</v>
      </c>
      <c r="V676" t="str">
        <f>INDEX([1]!Table1[tenantname],MATCH(invoices[[#This Row],[allotment_id]],[1]!Table1[TenantAllotmentID],0))</f>
        <v>Yaduraj P (B32-B2)</v>
      </c>
      <c r="W676" t="s">
        <v>14126</v>
      </c>
      <c r="X676" t="s">
        <v>14127</v>
      </c>
      <c r="Y676" s="4">
        <v>45992</v>
      </c>
      <c r="Z676" t="s">
        <v>15807</v>
      </c>
      <c r="AA676">
        <v>15500</v>
      </c>
      <c r="AB676">
        <v>0</v>
      </c>
      <c r="AC676">
        <v>0</v>
      </c>
      <c r="AD676" s="7">
        <f>invoices[[#This Row],[Rent]]+invoices[[#This Row],[Services]]+invoices[[#This Row],[GST]]</f>
        <v>15500</v>
      </c>
      <c r="AE676" s="7">
        <f>invoices[[#This Row],[Total]]-invoices[[#This Row],[rent_amount]]</f>
        <v>0</v>
      </c>
      <c r="AF676">
        <v>6219</v>
      </c>
      <c r="AG676">
        <v>1560</v>
      </c>
      <c r="AH676">
        <f>invoices[[#This Row],[EB Amount]]-invoices[[#This Row],[electricity_amount]]</f>
        <v>0</v>
      </c>
    </row>
    <row r="677" spans="1:34">
      <c r="A677" t="s">
        <v>13702</v>
      </c>
      <c r="B677" t="s">
        <v>22</v>
      </c>
      <c r="C677" t="s">
        <v>446</v>
      </c>
      <c r="D677" t="s">
        <v>24</v>
      </c>
      <c r="E677" t="s">
        <v>268</v>
      </c>
      <c r="F677" t="s">
        <v>447</v>
      </c>
      <c r="G677" t="s">
        <v>13703</v>
      </c>
      <c r="H677" s="1">
        <f>DATE(YEAR(invoices[[#This Row],[due_date]]),MONTH(invoices[[#This Row],[due_date]]),1)</f>
        <v>45992</v>
      </c>
      <c r="I677" s="1">
        <v>45998</v>
      </c>
      <c r="J677">
        <v>14500</v>
      </c>
      <c r="K677">
        <v>1710</v>
      </c>
      <c r="L677">
        <v>0</v>
      </c>
      <c r="M677">
        <f>invoices[[#This Row],[rent_amount]]+invoices[[#This Row],[electricity_amount]]+invoices[[#This Row],[other_charges]]</f>
        <v>16210</v>
      </c>
      <c r="N677" t="s">
        <v>28</v>
      </c>
      <c r="O677" t="s">
        <v>709</v>
      </c>
      <c r="P677">
        <v>0</v>
      </c>
      <c r="Q677" t="b">
        <v>0</v>
      </c>
      <c r="R677" t="s">
        <v>136</v>
      </c>
      <c r="S677">
        <v>0</v>
      </c>
      <c r="T677">
        <f>invoices[[#This Row],[total_amount]]</f>
        <v>16210</v>
      </c>
      <c r="U677" t="s">
        <v>449</v>
      </c>
      <c r="V677" t="str">
        <f>INDEX([1]!Table1[tenantname],MATCH(invoices[[#This Row],[allotment_id]],[1]!Table1[TenantAllotmentID],0))</f>
        <v>Kiran TR (C21-C2)</v>
      </c>
      <c r="W677" t="s">
        <v>14114</v>
      </c>
      <c r="X677" t="s">
        <v>14115</v>
      </c>
      <c r="Y677" s="4">
        <v>45992</v>
      </c>
      <c r="Z677" t="s">
        <v>15807</v>
      </c>
      <c r="AA677">
        <v>14500</v>
      </c>
      <c r="AB677">
        <v>0</v>
      </c>
      <c r="AC677">
        <v>0</v>
      </c>
      <c r="AD677" s="7">
        <f>invoices[[#This Row],[Rent]]+invoices[[#This Row],[Services]]+invoices[[#This Row],[GST]]</f>
        <v>14500</v>
      </c>
      <c r="AE677" s="7">
        <f>invoices[[#This Row],[Total]]-invoices[[#This Row],[rent_amount]]</f>
        <v>0</v>
      </c>
      <c r="AF677">
        <v>6234</v>
      </c>
      <c r="AG677">
        <v>1710</v>
      </c>
      <c r="AH677">
        <f>invoices[[#This Row],[EB Amount]]-invoices[[#This Row],[electricity_amount]]</f>
        <v>0</v>
      </c>
    </row>
    <row r="678" spans="1:34">
      <c r="A678" t="s">
        <v>13716</v>
      </c>
      <c r="B678" t="s">
        <v>22</v>
      </c>
      <c r="C678" t="s">
        <v>6449</v>
      </c>
      <c r="D678" t="s">
        <v>24</v>
      </c>
      <c r="E678" t="s">
        <v>42</v>
      </c>
      <c r="F678" t="s">
        <v>6008</v>
      </c>
      <c r="G678" t="s">
        <v>13717</v>
      </c>
      <c r="H678" s="1">
        <f>DATE(YEAR(invoices[[#This Row],[due_date]]),MONTH(invoices[[#This Row],[due_date]]),1)</f>
        <v>45992</v>
      </c>
      <c r="I678" s="1">
        <v>45998</v>
      </c>
      <c r="J678">
        <v>13500</v>
      </c>
      <c r="K678">
        <v>1620</v>
      </c>
      <c r="L678">
        <v>0</v>
      </c>
      <c r="M678">
        <f>invoices[[#This Row],[rent_amount]]+invoices[[#This Row],[electricity_amount]]+invoices[[#This Row],[other_charges]]</f>
        <v>15120</v>
      </c>
      <c r="N678" t="s">
        <v>28</v>
      </c>
      <c r="O678" t="s">
        <v>709</v>
      </c>
      <c r="P678">
        <v>0</v>
      </c>
      <c r="Q678" t="b">
        <v>0</v>
      </c>
      <c r="R678" t="s">
        <v>136</v>
      </c>
      <c r="S678">
        <v>0</v>
      </c>
      <c r="T678">
        <f>invoices[[#This Row],[total_amount]]</f>
        <v>15120</v>
      </c>
      <c r="U678" t="s">
        <v>6451</v>
      </c>
      <c r="V678" t="str">
        <f>INDEX([1]!Table1[tenantname],MATCH(invoices[[#This Row],[allotment_id]],[1]!Table1[TenantAllotmentID],0))</f>
        <v>Kanimozhi Udayakumar (C24-B2)</v>
      </c>
      <c r="W678" t="s">
        <v>15472</v>
      </c>
      <c r="X678" t="s">
        <v>15473</v>
      </c>
      <c r="Y678" s="4">
        <v>45992</v>
      </c>
      <c r="Z678" t="s">
        <v>15807</v>
      </c>
      <c r="AA678">
        <v>13500</v>
      </c>
      <c r="AB678">
        <v>0</v>
      </c>
      <c r="AC678">
        <v>0</v>
      </c>
      <c r="AD678" s="7">
        <f>invoices[[#This Row],[Rent]]+invoices[[#This Row],[Services]]+invoices[[#This Row],[GST]]</f>
        <v>13500</v>
      </c>
      <c r="AE678" s="7">
        <f>invoices[[#This Row],[Total]]-invoices[[#This Row],[rent_amount]]</f>
        <v>0</v>
      </c>
      <c r="AF678">
        <v>6241</v>
      </c>
      <c r="AG678">
        <v>1620</v>
      </c>
      <c r="AH678">
        <f>invoices[[#This Row],[EB Amount]]-invoices[[#This Row],[electricity_amount]]</f>
        <v>0</v>
      </c>
    </row>
    <row r="679" spans="1:34">
      <c r="A679" t="s">
        <v>13730</v>
      </c>
      <c r="B679" t="s">
        <v>22</v>
      </c>
      <c r="C679" t="s">
        <v>3523</v>
      </c>
      <c r="D679" t="s">
        <v>24</v>
      </c>
      <c r="E679" t="s">
        <v>721</v>
      </c>
      <c r="F679" t="s">
        <v>2961</v>
      </c>
      <c r="G679" t="s">
        <v>13731</v>
      </c>
      <c r="H679" s="1">
        <f>DATE(YEAR(invoices[[#This Row],[due_date]]),MONTH(invoices[[#This Row],[due_date]]),1)</f>
        <v>45992</v>
      </c>
      <c r="I679" s="1">
        <v>45998</v>
      </c>
      <c r="J679">
        <v>19500</v>
      </c>
      <c r="K679">
        <v>930</v>
      </c>
      <c r="L679">
        <v>0</v>
      </c>
      <c r="M679">
        <f>invoices[[#This Row],[rent_amount]]+invoices[[#This Row],[electricity_amount]]+invoices[[#This Row],[other_charges]]</f>
        <v>20430</v>
      </c>
      <c r="N679" t="s">
        <v>28</v>
      </c>
      <c r="O679" t="s">
        <v>709</v>
      </c>
      <c r="P679">
        <v>0</v>
      </c>
      <c r="Q679" t="b">
        <v>0</v>
      </c>
      <c r="R679" t="s">
        <v>136</v>
      </c>
      <c r="S679">
        <v>0</v>
      </c>
      <c r="T679">
        <f>invoices[[#This Row],[total_amount]]</f>
        <v>20430</v>
      </c>
      <c r="U679" t="s">
        <v>3525</v>
      </c>
      <c r="V679" t="str">
        <f>INDEX([1]!Table1[tenantname],MATCH(invoices[[#This Row],[allotment_id]],[1]!Table1[TenantAllotmentID],0))</f>
        <v>Gautam Jyotishi (A11-A1)</v>
      </c>
      <c r="W679" t="s">
        <v>15074</v>
      </c>
      <c r="X679" t="s">
        <v>15075</v>
      </c>
      <c r="Y679" s="4">
        <v>45992</v>
      </c>
      <c r="Z679" t="s">
        <v>15807</v>
      </c>
      <c r="AA679">
        <v>19500</v>
      </c>
      <c r="AB679">
        <v>0</v>
      </c>
      <c r="AC679">
        <v>0</v>
      </c>
      <c r="AD679" s="7">
        <f>invoices[[#This Row],[Rent]]+invoices[[#This Row],[Services]]+invoices[[#This Row],[GST]]</f>
        <v>19500</v>
      </c>
      <c r="AE679" s="7">
        <f>invoices[[#This Row],[Total]]-invoices[[#This Row],[rent_amount]]</f>
        <v>0</v>
      </c>
      <c r="AF679">
        <v>6249</v>
      </c>
      <c r="AG679">
        <v>930</v>
      </c>
      <c r="AH679">
        <f>invoices[[#This Row],[EB Amount]]-invoices[[#This Row],[electricity_amount]]</f>
        <v>0</v>
      </c>
    </row>
    <row r="680" spans="1:34">
      <c r="A680" t="s">
        <v>13740</v>
      </c>
      <c r="B680" t="s">
        <v>22</v>
      </c>
      <c r="C680" t="s">
        <v>1938</v>
      </c>
      <c r="D680" t="s">
        <v>24</v>
      </c>
      <c r="E680" t="s">
        <v>342</v>
      </c>
      <c r="F680" t="s">
        <v>1768</v>
      </c>
      <c r="G680" t="s">
        <v>13741</v>
      </c>
      <c r="H680" s="1">
        <f>DATE(YEAR(invoices[[#This Row],[due_date]]),MONTH(invoices[[#This Row],[due_date]]),1)</f>
        <v>45992</v>
      </c>
      <c r="I680" s="1">
        <v>45998</v>
      </c>
      <c r="J680">
        <v>15500</v>
      </c>
      <c r="K680">
        <v>1710</v>
      </c>
      <c r="L680">
        <v>0</v>
      </c>
      <c r="M680">
        <f>invoices[[#This Row],[rent_amount]]+invoices[[#This Row],[electricity_amount]]+invoices[[#This Row],[other_charges]]</f>
        <v>17210</v>
      </c>
      <c r="N680" t="s">
        <v>28</v>
      </c>
      <c r="O680" t="s">
        <v>640</v>
      </c>
      <c r="P680">
        <v>0</v>
      </c>
      <c r="Q680" t="b">
        <v>0</v>
      </c>
      <c r="R680" t="s">
        <v>136</v>
      </c>
      <c r="S680">
        <v>0</v>
      </c>
      <c r="T680">
        <f>invoices[[#This Row],[total_amount]]</f>
        <v>17210</v>
      </c>
      <c r="U680" t="s">
        <v>1940</v>
      </c>
      <c r="V680" t="str">
        <f>INDEX([1]!Table1[tenantname],MATCH(invoices[[#This Row],[allotment_id]],[1]!Table1[TenantAllotmentID],0))</f>
        <v>Mounika C S (D11-C1)</v>
      </c>
      <c r="W680" t="s">
        <v>14651</v>
      </c>
      <c r="X680" t="s">
        <v>14652</v>
      </c>
      <c r="Y680" s="4">
        <v>45992</v>
      </c>
      <c r="Z680" t="s">
        <v>15807</v>
      </c>
      <c r="AA680">
        <v>15500</v>
      </c>
      <c r="AB680">
        <v>0</v>
      </c>
      <c r="AC680">
        <v>0</v>
      </c>
      <c r="AD680" s="7">
        <f>invoices[[#This Row],[Rent]]+invoices[[#This Row],[Services]]+invoices[[#This Row],[GST]]</f>
        <v>15500</v>
      </c>
      <c r="AE680" s="7">
        <f>invoices[[#This Row],[Total]]-invoices[[#This Row],[rent_amount]]</f>
        <v>0</v>
      </c>
      <c r="AF680">
        <v>6254</v>
      </c>
      <c r="AG680">
        <v>1710</v>
      </c>
      <c r="AH680">
        <f>invoices[[#This Row],[EB Amount]]-invoices[[#This Row],[electricity_amount]]</f>
        <v>0</v>
      </c>
    </row>
    <row r="681" spans="1:34">
      <c r="A681" t="s">
        <v>13768</v>
      </c>
      <c r="B681" t="s">
        <v>22</v>
      </c>
      <c r="C681" t="s">
        <v>299</v>
      </c>
      <c r="D681" t="s">
        <v>24</v>
      </c>
      <c r="E681" t="s">
        <v>80</v>
      </c>
      <c r="F681" t="s">
        <v>300</v>
      </c>
      <c r="G681" t="s">
        <v>13769</v>
      </c>
      <c r="H681" s="1">
        <f>DATE(YEAR(invoices[[#This Row],[due_date]]),MONTH(invoices[[#This Row],[due_date]]),1)</f>
        <v>45992</v>
      </c>
      <c r="I681" s="1">
        <v>45998</v>
      </c>
      <c r="J681">
        <v>15500</v>
      </c>
      <c r="K681">
        <v>1650</v>
      </c>
      <c r="L681">
        <v>0</v>
      </c>
      <c r="M681">
        <f>invoices[[#This Row],[rent_amount]]+invoices[[#This Row],[electricity_amount]]+invoices[[#This Row],[other_charges]]</f>
        <v>17150</v>
      </c>
      <c r="N681" t="s">
        <v>28</v>
      </c>
      <c r="O681" t="s">
        <v>709</v>
      </c>
      <c r="P681">
        <v>0</v>
      </c>
      <c r="Q681" t="b">
        <v>0</v>
      </c>
      <c r="R681" t="s">
        <v>136</v>
      </c>
      <c r="S681">
        <v>0</v>
      </c>
      <c r="T681">
        <f>invoices[[#This Row],[total_amount]]</f>
        <v>17150</v>
      </c>
      <c r="U681" t="s">
        <v>302</v>
      </c>
      <c r="V681" t="str">
        <f>INDEX([1]!Table1[tenantname],MATCH(invoices[[#This Row],[allotment_id]],[1]!Table1[TenantAllotmentID],0))</f>
        <v>Kirithiga N (D21-B2)</v>
      </c>
      <c r="W681" t="s">
        <v>14060</v>
      </c>
      <c r="X681" t="s">
        <v>14061</v>
      </c>
      <c r="Y681" s="4">
        <v>45992</v>
      </c>
      <c r="Z681" t="s">
        <v>15807</v>
      </c>
      <c r="AA681">
        <v>15500</v>
      </c>
      <c r="AB681">
        <v>0</v>
      </c>
      <c r="AC681">
        <v>0</v>
      </c>
      <c r="AD681" s="7">
        <f>invoices[[#This Row],[Rent]]+invoices[[#This Row],[Services]]+invoices[[#This Row],[GST]]</f>
        <v>15500</v>
      </c>
      <c r="AE681" s="7">
        <f>invoices[[#This Row],[Total]]-invoices[[#This Row],[rent_amount]]</f>
        <v>0</v>
      </c>
      <c r="AF681">
        <v>6268</v>
      </c>
      <c r="AG681">
        <v>1650</v>
      </c>
      <c r="AH681">
        <f>invoices[[#This Row],[EB Amount]]-invoices[[#This Row],[electricity_amount]]</f>
        <v>0</v>
      </c>
    </row>
    <row r="682" spans="1:34">
      <c r="A682" t="s">
        <v>13788</v>
      </c>
      <c r="B682" t="s">
        <v>22</v>
      </c>
      <c r="C682" t="s">
        <v>1262</v>
      </c>
      <c r="D682" t="s">
        <v>24</v>
      </c>
      <c r="E682" t="s">
        <v>592</v>
      </c>
      <c r="F682" t="s">
        <v>1016</v>
      </c>
      <c r="G682" t="s">
        <v>13789</v>
      </c>
      <c r="H682" s="1">
        <f>DATE(YEAR(invoices[[#This Row],[due_date]]),MONTH(invoices[[#This Row],[due_date]]),1)</f>
        <v>45992</v>
      </c>
      <c r="I682" s="1">
        <v>45998</v>
      </c>
      <c r="J682">
        <v>14500</v>
      </c>
      <c r="K682">
        <v>1800</v>
      </c>
      <c r="L682">
        <v>0</v>
      </c>
      <c r="M682">
        <f>invoices[[#This Row],[rent_amount]]+invoices[[#This Row],[electricity_amount]]+invoices[[#This Row],[other_charges]]</f>
        <v>16300</v>
      </c>
      <c r="N682" t="s">
        <v>28</v>
      </c>
      <c r="O682" t="s">
        <v>3153</v>
      </c>
      <c r="P682">
        <v>0</v>
      </c>
      <c r="Q682" t="b">
        <v>0</v>
      </c>
      <c r="R682" t="s">
        <v>136</v>
      </c>
      <c r="S682">
        <v>0</v>
      </c>
      <c r="T682">
        <f>invoices[[#This Row],[total_amount]]</f>
        <v>16300</v>
      </c>
      <c r="U682" t="s">
        <v>1264</v>
      </c>
      <c r="V682" t="str">
        <f>INDEX([1]!Table1[tenantname],MATCH(invoices[[#This Row],[allotment_id]],[1]!Table1[TenantAllotmentID],0))</f>
        <v>Anudatt Sunith (A44-C1)</v>
      </c>
      <c r="W682" t="s">
        <v>14403</v>
      </c>
      <c r="X682" t="s">
        <v>14404</v>
      </c>
      <c r="Y682" s="4">
        <v>45992</v>
      </c>
      <c r="Z682" t="s">
        <v>15807</v>
      </c>
      <c r="AA682">
        <v>14500</v>
      </c>
      <c r="AB682">
        <v>0</v>
      </c>
      <c r="AC682">
        <v>0</v>
      </c>
      <c r="AD682" s="7">
        <f>invoices[[#This Row],[Rent]]+invoices[[#This Row],[Services]]+invoices[[#This Row],[GST]]</f>
        <v>14500</v>
      </c>
      <c r="AE682" s="7">
        <f>invoices[[#This Row],[Total]]-invoices[[#This Row],[rent_amount]]</f>
        <v>0</v>
      </c>
      <c r="AF682">
        <v>6279</v>
      </c>
      <c r="AG682">
        <v>1800</v>
      </c>
      <c r="AH682">
        <f>invoices[[#This Row],[EB Amount]]-invoices[[#This Row],[electricity_amount]]</f>
        <v>0</v>
      </c>
    </row>
    <row r="683" spans="1:34">
      <c r="A683" t="s">
        <v>13790</v>
      </c>
      <c r="B683" t="s">
        <v>22</v>
      </c>
      <c r="C683" t="s">
        <v>804</v>
      </c>
      <c r="D683" t="s">
        <v>24</v>
      </c>
      <c r="E683" t="s">
        <v>34</v>
      </c>
      <c r="F683" t="s">
        <v>805</v>
      </c>
      <c r="G683" t="s">
        <v>13791</v>
      </c>
      <c r="H683" s="1">
        <f>DATE(YEAR(invoices[[#This Row],[due_date]]),MONTH(invoices[[#This Row],[due_date]]),1)</f>
        <v>45992</v>
      </c>
      <c r="I683" s="1">
        <v>45998</v>
      </c>
      <c r="J683">
        <v>14468</v>
      </c>
      <c r="K683">
        <v>0</v>
      </c>
      <c r="L683">
        <v>0</v>
      </c>
      <c r="M683">
        <f>invoices[[#This Row],[rent_amount]]+invoices[[#This Row],[electricity_amount]]+invoices[[#This Row],[other_charges]]</f>
        <v>14468</v>
      </c>
      <c r="N683" t="s">
        <v>28</v>
      </c>
      <c r="O683" t="s">
        <v>709</v>
      </c>
      <c r="P683">
        <v>0</v>
      </c>
      <c r="Q683" t="b">
        <v>0</v>
      </c>
      <c r="R683" t="s">
        <v>136</v>
      </c>
      <c r="S683">
        <v>0</v>
      </c>
      <c r="T683">
        <f>invoices[[#This Row],[total_amount]]</f>
        <v>14468</v>
      </c>
      <c r="U683" t="s">
        <v>807</v>
      </c>
      <c r="V683" t="str">
        <f>INDEX([1]!Table1[tenantname],MATCH(invoices[[#This Row],[allotment_id]],[1]!Table1[TenantAllotmentID],0))</f>
        <v>Diya Suresh (B43-A1)</v>
      </c>
      <c r="W683" t="s">
        <v>14239</v>
      </c>
      <c r="X683" t="s">
        <v>14240</v>
      </c>
      <c r="Y683" s="4">
        <v>45992</v>
      </c>
      <c r="Z683" t="s">
        <v>15807</v>
      </c>
      <c r="AA683">
        <v>14468</v>
      </c>
      <c r="AB683">
        <v>0</v>
      </c>
      <c r="AC683">
        <v>0</v>
      </c>
      <c r="AD683" s="7">
        <f>invoices[[#This Row],[Rent]]+invoices[[#This Row],[Services]]+invoices[[#This Row],[GST]]</f>
        <v>14468</v>
      </c>
      <c r="AE683" s="7">
        <f>invoices[[#This Row],[Total]]-invoices[[#This Row],[rent_amount]]</f>
        <v>0</v>
      </c>
      <c r="AF683">
        <v>6280</v>
      </c>
      <c r="AG683">
        <v>0</v>
      </c>
      <c r="AH683">
        <f>invoices[[#This Row],[EB Amount]]-invoices[[#This Row],[electricity_amount]]</f>
        <v>0</v>
      </c>
    </row>
    <row r="684" spans="1:34">
      <c r="A684" t="s">
        <v>517</v>
      </c>
      <c r="B684" t="s">
        <v>22</v>
      </c>
      <c r="C684" t="s">
        <v>518</v>
      </c>
      <c r="D684" t="s">
        <v>24</v>
      </c>
      <c r="E684" t="s">
        <v>519</v>
      </c>
      <c r="F684" t="s">
        <v>520</v>
      </c>
      <c r="G684" t="s">
        <v>521</v>
      </c>
      <c r="H684" s="1">
        <f>DATE(YEAR(invoices[[#This Row],[due_date]]),MONTH(invoices[[#This Row],[due_date]]),1)</f>
        <v>45962</v>
      </c>
      <c r="I684" s="1">
        <v>45968</v>
      </c>
      <c r="J684">
        <v>19500</v>
      </c>
      <c r="K684">
        <v>1984</v>
      </c>
      <c r="L684">
        <v>0</v>
      </c>
      <c r="M684">
        <f>invoices[[#This Row],[rent_amount]]+invoices[[#This Row],[electricity_amount]]+invoices[[#This Row],[other_charges]]</f>
        <v>21484</v>
      </c>
      <c r="N684" t="s">
        <v>28</v>
      </c>
      <c r="O684" t="s">
        <v>522</v>
      </c>
      <c r="P684">
        <v>0</v>
      </c>
      <c r="Q684" t="b">
        <v>0</v>
      </c>
      <c r="R684" t="s">
        <v>523</v>
      </c>
      <c r="S684">
        <v>0</v>
      </c>
      <c r="T684">
        <f>invoices[[#This Row],[total_amount]]</f>
        <v>21484</v>
      </c>
      <c r="U684" t="s">
        <v>524</v>
      </c>
      <c r="V684" t="str">
        <f>INDEX([1]!Table1[tenantname],MATCH(invoices[[#This Row],[allotment_id]],[1]!Table1[TenantAllotmentID],0))</f>
        <v>Avilekh Gautam (C41-A1)</v>
      </c>
      <c r="W684" t="s">
        <v>14140</v>
      </c>
      <c r="X684" t="s">
        <v>14141</v>
      </c>
      <c r="Y684" s="4">
        <v>45962</v>
      </c>
      <c r="Z684" t="s">
        <v>15807</v>
      </c>
      <c r="AA684">
        <v>19500</v>
      </c>
      <c r="AB684">
        <v>0</v>
      </c>
      <c r="AC684">
        <v>0</v>
      </c>
      <c r="AD684" s="7">
        <f>invoices[[#This Row],[Rent]]+invoices[[#This Row],[Services]]+invoices[[#This Row],[GST]]</f>
        <v>19500</v>
      </c>
      <c r="AE684" s="7">
        <f>invoices[[#This Row],[Total]]-invoices[[#This Row],[rent_amount]]</f>
        <v>0</v>
      </c>
      <c r="AF684">
        <v>82</v>
      </c>
      <c r="AG684">
        <v>1984</v>
      </c>
      <c r="AH684">
        <f>invoices[[#This Row],[EB Amount]]-invoices[[#This Row],[electricity_amount]]</f>
        <v>0</v>
      </c>
    </row>
    <row r="685" spans="1:34">
      <c r="A685" t="s">
        <v>596</v>
      </c>
      <c r="B685" t="s">
        <v>22</v>
      </c>
      <c r="C685" t="s">
        <v>597</v>
      </c>
      <c r="D685" t="s">
        <v>24</v>
      </c>
      <c r="E685" t="s">
        <v>399</v>
      </c>
      <c r="F685" t="s">
        <v>400</v>
      </c>
      <c r="G685" t="s">
        <v>598</v>
      </c>
      <c r="H685" s="1">
        <f>DATE(YEAR(invoices[[#This Row],[due_date]]),MONTH(invoices[[#This Row],[due_date]]),1)</f>
        <v>45962</v>
      </c>
      <c r="I685" s="1">
        <v>45968</v>
      </c>
      <c r="J685">
        <v>15500</v>
      </c>
      <c r="K685">
        <v>899</v>
      </c>
      <c r="L685">
        <v>0</v>
      </c>
      <c r="M685">
        <f>invoices[[#This Row],[rent_amount]]+invoices[[#This Row],[electricity_amount]]+invoices[[#This Row],[other_charges]]</f>
        <v>16399</v>
      </c>
      <c r="N685" t="s">
        <v>28</v>
      </c>
      <c r="O685" t="s">
        <v>599</v>
      </c>
      <c r="P685">
        <v>0</v>
      </c>
      <c r="Q685" t="b">
        <v>0</v>
      </c>
      <c r="R685" t="s">
        <v>523</v>
      </c>
      <c r="S685">
        <v>0</v>
      </c>
      <c r="T685">
        <f>invoices[[#This Row],[total_amount]]</f>
        <v>16399</v>
      </c>
      <c r="U685" t="s">
        <v>600</v>
      </c>
      <c r="V685" t="str">
        <f>INDEX([1]!Table1[tenantname],MATCH(invoices[[#This Row],[allotment_id]],[1]!Table1[TenantAllotmentID],0))</f>
        <v>Drishti Sudhakar (B22-B2)</v>
      </c>
      <c r="W685" t="s">
        <v>14165</v>
      </c>
      <c r="X685" t="s">
        <v>14166</v>
      </c>
      <c r="Y685" s="4">
        <v>45962</v>
      </c>
      <c r="Z685" t="s">
        <v>15807</v>
      </c>
      <c r="AA685">
        <v>15500</v>
      </c>
      <c r="AB685">
        <v>0</v>
      </c>
      <c r="AC685">
        <v>0</v>
      </c>
      <c r="AD685" s="7">
        <f>invoices[[#This Row],[Rent]]+invoices[[#This Row],[Services]]+invoices[[#This Row],[GST]]</f>
        <v>15500</v>
      </c>
      <c r="AE685" s="7">
        <f>invoices[[#This Row],[Total]]-invoices[[#This Row],[rent_amount]]</f>
        <v>0</v>
      </c>
      <c r="AF685">
        <v>98</v>
      </c>
      <c r="AG685">
        <v>899</v>
      </c>
      <c r="AH685">
        <f>invoices[[#This Row],[EB Amount]]-invoices[[#This Row],[electricity_amount]]</f>
        <v>0</v>
      </c>
    </row>
    <row r="686" spans="1:34">
      <c r="A686" t="s">
        <v>625</v>
      </c>
      <c r="B686" t="s">
        <v>22</v>
      </c>
      <c r="C686" t="s">
        <v>626</v>
      </c>
      <c r="D686" t="s">
        <v>24</v>
      </c>
      <c r="E686" t="s">
        <v>42</v>
      </c>
      <c r="F686" t="s">
        <v>627</v>
      </c>
      <c r="G686" t="s">
        <v>628</v>
      </c>
      <c r="H686" s="1">
        <f>DATE(YEAR(invoices[[#This Row],[due_date]]),MONTH(invoices[[#This Row],[due_date]]),1)</f>
        <v>45962</v>
      </c>
      <c r="I686" s="1">
        <v>45968</v>
      </c>
      <c r="J686">
        <v>13500</v>
      </c>
      <c r="K686">
        <v>1705</v>
      </c>
      <c r="L686">
        <v>0</v>
      </c>
      <c r="M686">
        <f>invoices[[#This Row],[rent_amount]]+invoices[[#This Row],[electricity_amount]]+invoices[[#This Row],[other_charges]]</f>
        <v>15205</v>
      </c>
      <c r="N686" t="s">
        <v>28</v>
      </c>
      <c r="O686" t="s">
        <v>629</v>
      </c>
      <c r="P686">
        <v>0</v>
      </c>
      <c r="Q686" t="b">
        <v>0</v>
      </c>
      <c r="R686" t="s">
        <v>523</v>
      </c>
      <c r="S686">
        <v>0</v>
      </c>
      <c r="T686">
        <f>invoices[[#This Row],[total_amount]]</f>
        <v>15205</v>
      </c>
      <c r="U686" t="s">
        <v>630</v>
      </c>
      <c r="V686" t="str">
        <f>INDEX([1]!Table1[tenantname],MATCH(invoices[[#This Row],[allotment_id]],[1]!Table1[TenantAllotmentID],0))</f>
        <v>Rishita Tulsyan (C24-B3)</v>
      </c>
      <c r="W686" t="s">
        <v>14177</v>
      </c>
      <c r="X686" t="s">
        <v>14178</v>
      </c>
      <c r="Y686" s="4">
        <v>45962</v>
      </c>
      <c r="Z686" t="s">
        <v>15807</v>
      </c>
      <c r="AA686">
        <v>13500</v>
      </c>
      <c r="AB686">
        <v>0</v>
      </c>
      <c r="AC686">
        <v>0</v>
      </c>
      <c r="AD686" s="7">
        <f>invoices[[#This Row],[Rent]]+invoices[[#This Row],[Services]]+invoices[[#This Row],[GST]]</f>
        <v>13500</v>
      </c>
      <c r="AE686" s="7">
        <f>invoices[[#This Row],[Total]]-invoices[[#This Row],[rent_amount]]</f>
        <v>0</v>
      </c>
      <c r="AF686">
        <v>105</v>
      </c>
      <c r="AG686">
        <v>1705</v>
      </c>
      <c r="AH686">
        <f>invoices[[#This Row],[EB Amount]]-invoices[[#This Row],[electricity_amount]]</f>
        <v>0</v>
      </c>
    </row>
    <row r="687" spans="1:34">
      <c r="A687" t="s">
        <v>688</v>
      </c>
      <c r="B687" t="s">
        <v>22</v>
      </c>
      <c r="C687" t="s">
        <v>689</v>
      </c>
      <c r="D687" t="s">
        <v>24</v>
      </c>
      <c r="E687" t="s">
        <v>155</v>
      </c>
      <c r="F687" t="s">
        <v>156</v>
      </c>
      <c r="G687" t="s">
        <v>690</v>
      </c>
      <c r="H687" s="1">
        <f>DATE(YEAR(invoices[[#This Row],[due_date]]),MONTH(invoices[[#This Row],[due_date]]),1)</f>
        <v>45962</v>
      </c>
      <c r="I687" s="1">
        <v>45968</v>
      </c>
      <c r="J687">
        <v>18500</v>
      </c>
      <c r="K687">
        <v>0</v>
      </c>
      <c r="L687">
        <v>0</v>
      </c>
      <c r="M687">
        <f>invoices[[#This Row],[rent_amount]]+invoices[[#This Row],[electricity_amount]]+invoices[[#This Row],[other_charges]]</f>
        <v>18500</v>
      </c>
      <c r="N687" t="s">
        <v>28</v>
      </c>
      <c r="O687" t="s">
        <v>599</v>
      </c>
      <c r="P687">
        <v>0</v>
      </c>
      <c r="Q687" t="b">
        <v>0</v>
      </c>
      <c r="R687" t="s">
        <v>523</v>
      </c>
      <c r="S687">
        <v>0</v>
      </c>
      <c r="T687">
        <f>invoices[[#This Row],[total_amount]]</f>
        <v>18500</v>
      </c>
      <c r="U687" t="s">
        <v>691</v>
      </c>
      <c r="V687" t="str">
        <f>INDEX([1]!Table1[tenantname],MATCH(invoices[[#This Row],[allotment_id]],[1]!Table1[TenantAllotmentID],0))</f>
        <v>Arun Eranezhuth (C44-A1)</v>
      </c>
      <c r="W687" t="s">
        <v>14197</v>
      </c>
      <c r="X687" t="s">
        <v>14198</v>
      </c>
      <c r="Y687" s="4">
        <v>45962</v>
      </c>
      <c r="Z687" t="s">
        <v>15807</v>
      </c>
      <c r="AA687">
        <v>18500</v>
      </c>
      <c r="AB687">
        <v>0</v>
      </c>
      <c r="AC687">
        <v>0</v>
      </c>
      <c r="AD687" s="7">
        <f>invoices[[#This Row],[Rent]]+invoices[[#This Row],[Services]]+invoices[[#This Row],[GST]]</f>
        <v>18500</v>
      </c>
      <c r="AE687" s="7">
        <f>invoices[[#This Row],[Total]]-invoices[[#This Row],[rent_amount]]</f>
        <v>0</v>
      </c>
      <c r="AF687">
        <v>119</v>
      </c>
      <c r="AG687">
        <v>0</v>
      </c>
      <c r="AH687">
        <f>invoices[[#This Row],[EB Amount]]-invoices[[#This Row],[electricity_amount]]</f>
        <v>0</v>
      </c>
    </row>
    <row r="688" spans="1:34">
      <c r="A688" s="2" t="s">
        <v>1019</v>
      </c>
      <c r="B688" t="s">
        <v>22</v>
      </c>
      <c r="C688" t="s">
        <v>1020</v>
      </c>
      <c r="D688" t="s">
        <v>24</v>
      </c>
      <c r="E688" t="s">
        <v>329</v>
      </c>
      <c r="F688" t="s">
        <v>1021</v>
      </c>
      <c r="G688" t="s">
        <v>1022</v>
      </c>
      <c r="H688" s="1">
        <f>DATE(YEAR(invoices[[#This Row],[due_date]]),MONTH(invoices[[#This Row],[due_date]]),1)</f>
        <v>45962</v>
      </c>
      <c r="I688" s="1">
        <v>45968</v>
      </c>
      <c r="J688">
        <v>15500</v>
      </c>
      <c r="K688">
        <v>2511</v>
      </c>
      <c r="L688">
        <v>0</v>
      </c>
      <c r="M688">
        <f>invoices[[#This Row],[rent_amount]]+invoices[[#This Row],[electricity_amount]]+invoices[[#This Row],[other_charges]]</f>
        <v>18011</v>
      </c>
      <c r="N688" t="s">
        <v>28</v>
      </c>
      <c r="O688" t="s">
        <v>1023</v>
      </c>
      <c r="P688">
        <v>0</v>
      </c>
      <c r="Q688" t="b">
        <v>0</v>
      </c>
      <c r="R688" t="s">
        <v>523</v>
      </c>
      <c r="S688">
        <v>0</v>
      </c>
      <c r="T688">
        <f>invoices[[#This Row],[total_amount]]</f>
        <v>18011</v>
      </c>
      <c r="U688" t="s">
        <v>1024</v>
      </c>
      <c r="V688" t="str">
        <f>INDEX([1]!Table1[tenantname],MATCH(invoices[[#This Row],[allotment_id]],[1]!Table1[TenantAllotmentID],0))</f>
        <v>Sruthi Naya P (C43-B2)</v>
      </c>
      <c r="W688" t="s">
        <v>14318</v>
      </c>
      <c r="X688" t="s">
        <v>14318</v>
      </c>
      <c r="Y688" s="4">
        <v>45962</v>
      </c>
      <c r="Z688" t="s">
        <v>15807</v>
      </c>
      <c r="AA688">
        <v>15500</v>
      </c>
      <c r="AB688">
        <v>0</v>
      </c>
      <c r="AC688">
        <v>0</v>
      </c>
      <c r="AD688" s="7">
        <f>invoices[[#This Row],[Rent]]+invoices[[#This Row],[Services]]+invoices[[#This Row],[GST]]</f>
        <v>15500</v>
      </c>
      <c r="AE688" s="7">
        <f>invoices[[#This Row],[Total]]-invoices[[#This Row],[rent_amount]]</f>
        <v>0</v>
      </c>
      <c r="AF688">
        <v>199</v>
      </c>
      <c r="AG688">
        <v>2511</v>
      </c>
      <c r="AH688">
        <f>invoices[[#This Row],[EB Amount]]-invoices[[#This Row],[electricity_amount]]</f>
        <v>0</v>
      </c>
    </row>
    <row r="689" spans="1:34">
      <c r="A689" t="s">
        <v>1359</v>
      </c>
      <c r="B689" t="s">
        <v>22</v>
      </c>
      <c r="C689" t="s">
        <v>166</v>
      </c>
      <c r="D689" t="s">
        <v>24</v>
      </c>
      <c r="E689" t="s">
        <v>167</v>
      </c>
      <c r="F689" t="s">
        <v>168</v>
      </c>
      <c r="G689" t="s">
        <v>1360</v>
      </c>
      <c r="H689" s="1">
        <f>DATE(YEAR(invoices[[#This Row],[due_date]]),MONTH(invoices[[#This Row],[due_date]]),1)</f>
        <v>45962</v>
      </c>
      <c r="I689" s="1">
        <v>45968</v>
      </c>
      <c r="J689">
        <v>14500</v>
      </c>
      <c r="K689">
        <v>0</v>
      </c>
      <c r="L689">
        <v>0</v>
      </c>
      <c r="M689">
        <f>invoices[[#This Row],[rent_amount]]+invoices[[#This Row],[electricity_amount]]+invoices[[#This Row],[other_charges]]</f>
        <v>14500</v>
      </c>
      <c r="N689" t="s">
        <v>28</v>
      </c>
      <c r="O689" t="s">
        <v>1023</v>
      </c>
      <c r="P689">
        <v>0</v>
      </c>
      <c r="Q689" t="b">
        <v>0</v>
      </c>
      <c r="R689" t="s">
        <v>523</v>
      </c>
      <c r="S689">
        <v>0</v>
      </c>
      <c r="T689">
        <f>invoices[[#This Row],[total_amount]]</f>
        <v>14500</v>
      </c>
      <c r="U689" t="s">
        <v>171</v>
      </c>
      <c r="V689" t="str">
        <f>INDEX([1]!Table1[tenantname],MATCH(invoices[[#This Row],[allotment_id]],[1]!Table1[TenantAllotmentID],0))</f>
        <v>Shubhashish . (B42-C2)</v>
      </c>
      <c r="W689" t="s">
        <v>14022</v>
      </c>
      <c r="X689" t="s">
        <v>14023</v>
      </c>
      <c r="Y689" s="4">
        <v>45962</v>
      </c>
      <c r="Z689" t="s">
        <v>15807</v>
      </c>
      <c r="AA689">
        <v>14500</v>
      </c>
      <c r="AB689">
        <v>0</v>
      </c>
      <c r="AC689">
        <v>0</v>
      </c>
      <c r="AD689" s="7">
        <f>invoices[[#This Row],[Rent]]+invoices[[#This Row],[Services]]+invoices[[#This Row],[GST]]</f>
        <v>14500</v>
      </c>
      <c r="AE689" s="7">
        <f>invoices[[#This Row],[Total]]-invoices[[#This Row],[rent_amount]]</f>
        <v>0</v>
      </c>
      <c r="AF689">
        <v>291</v>
      </c>
      <c r="AG689">
        <v>0</v>
      </c>
      <c r="AH689">
        <f>invoices[[#This Row],[EB Amount]]-invoices[[#This Row],[electricity_amount]]</f>
        <v>0</v>
      </c>
    </row>
    <row r="690" spans="1:34">
      <c r="A690" t="s">
        <v>1384</v>
      </c>
      <c r="B690" t="s">
        <v>22</v>
      </c>
      <c r="C690" t="s">
        <v>946</v>
      </c>
      <c r="D690" t="s">
        <v>24</v>
      </c>
      <c r="E690" t="s">
        <v>349</v>
      </c>
      <c r="F690" t="s">
        <v>947</v>
      </c>
      <c r="G690" t="s">
        <v>1385</v>
      </c>
      <c r="H690" s="1">
        <f>DATE(YEAR(invoices[[#This Row],[due_date]]),MONTH(invoices[[#This Row],[due_date]]),1)</f>
        <v>45962</v>
      </c>
      <c r="I690" s="1">
        <v>45968</v>
      </c>
      <c r="J690">
        <v>15500</v>
      </c>
      <c r="K690">
        <v>1767</v>
      </c>
      <c r="L690">
        <v>0</v>
      </c>
      <c r="M690">
        <f>invoices[[#This Row],[rent_amount]]+invoices[[#This Row],[electricity_amount]]+invoices[[#This Row],[other_charges]]</f>
        <v>17267</v>
      </c>
      <c r="N690" t="s">
        <v>28</v>
      </c>
      <c r="O690" t="s">
        <v>599</v>
      </c>
      <c r="P690">
        <v>0</v>
      </c>
      <c r="Q690" t="b">
        <v>0</v>
      </c>
      <c r="R690" t="s">
        <v>523</v>
      </c>
      <c r="S690">
        <v>0</v>
      </c>
      <c r="T690">
        <f>invoices[[#This Row],[total_amount]]</f>
        <v>17267</v>
      </c>
      <c r="U690" t="s">
        <v>949</v>
      </c>
      <c r="V690" t="str">
        <f>INDEX([1]!Table1[tenantname],MATCH(invoices[[#This Row],[allotment_id]],[1]!Table1[TenantAllotmentID],0))</f>
        <v>Harikrishnan P (B11-B1)</v>
      </c>
      <c r="W690" t="s">
        <v>14288</v>
      </c>
      <c r="X690" t="s">
        <v>14289</v>
      </c>
      <c r="Y690" s="4">
        <v>45962</v>
      </c>
      <c r="Z690" t="s">
        <v>15807</v>
      </c>
      <c r="AA690">
        <v>15500</v>
      </c>
      <c r="AB690">
        <v>0</v>
      </c>
      <c r="AC690">
        <v>0</v>
      </c>
      <c r="AD690" s="7">
        <f>invoices[[#This Row],[Rent]]+invoices[[#This Row],[Services]]+invoices[[#This Row],[GST]]</f>
        <v>15500</v>
      </c>
      <c r="AE690" s="7">
        <f>invoices[[#This Row],[Total]]-invoices[[#This Row],[rent_amount]]</f>
        <v>0</v>
      </c>
      <c r="AF690">
        <v>299</v>
      </c>
      <c r="AG690">
        <v>1767</v>
      </c>
      <c r="AH690">
        <f>invoices[[#This Row],[EB Amount]]-invoices[[#This Row],[electricity_amount]]</f>
        <v>0</v>
      </c>
    </row>
    <row r="691" spans="1:34">
      <c r="A691" t="s">
        <v>1530</v>
      </c>
      <c r="B691" t="s">
        <v>22</v>
      </c>
      <c r="C691" t="s">
        <v>1293</v>
      </c>
      <c r="D691" t="s">
        <v>24</v>
      </c>
      <c r="E691" t="s">
        <v>140</v>
      </c>
      <c r="F691" t="s">
        <v>938</v>
      </c>
      <c r="G691" t="s">
        <v>1531</v>
      </c>
      <c r="H691" s="1">
        <f>DATE(YEAR(invoices[[#This Row],[due_date]]),MONTH(invoices[[#This Row],[due_date]]),1)</f>
        <v>45962</v>
      </c>
      <c r="I691" s="1">
        <v>45968</v>
      </c>
      <c r="J691">
        <v>5850</v>
      </c>
      <c r="K691">
        <v>0</v>
      </c>
      <c r="L691">
        <v>0</v>
      </c>
      <c r="M691">
        <f>invoices[[#This Row],[rent_amount]]+invoices[[#This Row],[electricity_amount]]+invoices[[#This Row],[other_charges]]</f>
        <v>5850</v>
      </c>
      <c r="N691" t="s">
        <v>28</v>
      </c>
      <c r="O691" t="s">
        <v>1023</v>
      </c>
      <c r="P691">
        <v>0</v>
      </c>
      <c r="Q691" t="b">
        <v>0</v>
      </c>
      <c r="R691" t="s">
        <v>523</v>
      </c>
      <c r="S691">
        <v>0</v>
      </c>
      <c r="T691">
        <f>invoices[[#This Row],[total_amount]]</f>
        <v>5850</v>
      </c>
      <c r="U691" t="s">
        <v>1532</v>
      </c>
      <c r="V691" t="str">
        <f>INDEX([1]!Table1[tenantname],MATCH(invoices[[#This Row],[allotment_id]],[1]!Table1[TenantAllotmentID],0))</f>
        <v>Yash  Jamuar (A41-A1)</v>
      </c>
      <c r="W691" t="s">
        <v>14416</v>
      </c>
      <c r="X691" t="s">
        <v>14508</v>
      </c>
      <c r="Y691" s="4">
        <v>45962</v>
      </c>
      <c r="Z691" t="s">
        <v>15807</v>
      </c>
      <c r="AA691">
        <v>5850</v>
      </c>
      <c r="AB691">
        <v>0</v>
      </c>
      <c r="AC691">
        <v>0</v>
      </c>
      <c r="AD691" s="7">
        <f>invoices[[#This Row],[Rent]]+invoices[[#This Row],[Services]]+invoices[[#This Row],[GST]]</f>
        <v>5850</v>
      </c>
      <c r="AE691" s="7">
        <f>invoices[[#This Row],[Total]]-invoices[[#This Row],[rent_amount]]</f>
        <v>0</v>
      </c>
      <c r="AF691">
        <v>342</v>
      </c>
      <c r="AG691">
        <v>0</v>
      </c>
      <c r="AH691">
        <f>invoices[[#This Row],[EB Amount]]-invoices[[#This Row],[electricity_amount]]</f>
        <v>0</v>
      </c>
    </row>
    <row r="692" spans="1:34">
      <c r="A692" t="s">
        <v>1831</v>
      </c>
      <c r="B692" t="s">
        <v>22</v>
      </c>
      <c r="C692" t="s">
        <v>1832</v>
      </c>
      <c r="D692" t="s">
        <v>24</v>
      </c>
      <c r="E692" t="s">
        <v>247</v>
      </c>
      <c r="F692" t="s">
        <v>870</v>
      </c>
      <c r="G692" t="s">
        <v>1833</v>
      </c>
      <c r="H692" s="1">
        <f>DATE(YEAR(invoices[[#This Row],[due_date]]),MONTH(invoices[[#This Row],[due_date]]),1)</f>
        <v>45962</v>
      </c>
      <c r="I692" s="1">
        <v>45968</v>
      </c>
      <c r="J692">
        <v>15500</v>
      </c>
      <c r="K692">
        <v>1364</v>
      </c>
      <c r="L692">
        <v>0</v>
      </c>
      <c r="M692">
        <f>invoices[[#This Row],[rent_amount]]+invoices[[#This Row],[electricity_amount]]+invoices[[#This Row],[other_charges]]</f>
        <v>16864</v>
      </c>
      <c r="N692" t="s">
        <v>28</v>
      </c>
      <c r="O692" t="s">
        <v>1023</v>
      </c>
      <c r="P692">
        <v>0</v>
      </c>
      <c r="Q692" t="b">
        <v>0</v>
      </c>
      <c r="R692" t="s">
        <v>523</v>
      </c>
      <c r="S692">
        <v>0</v>
      </c>
      <c r="T692">
        <f>invoices[[#This Row],[total_amount]]</f>
        <v>16864</v>
      </c>
      <c r="U692" t="s">
        <v>1834</v>
      </c>
      <c r="V692" t="str">
        <f>INDEX([1]!Table1[tenantname],MATCH(invoices[[#This Row],[allotment_id]],[1]!Table1[TenantAllotmentID],0))</f>
        <v>Vaibhavi Patel (C11-B1)</v>
      </c>
      <c r="W692" t="s">
        <v>14611</v>
      </c>
      <c r="X692" t="s">
        <v>14612</v>
      </c>
      <c r="Y692" s="4">
        <v>45962</v>
      </c>
      <c r="Z692" t="s">
        <v>15807</v>
      </c>
      <c r="AA692">
        <v>15500</v>
      </c>
      <c r="AB692">
        <v>0</v>
      </c>
      <c r="AC692">
        <v>0</v>
      </c>
      <c r="AD692" s="7">
        <f>invoices[[#This Row],[Rent]]+invoices[[#This Row],[Services]]+invoices[[#This Row],[GST]]</f>
        <v>15500</v>
      </c>
      <c r="AE692" s="7">
        <f>invoices[[#This Row],[Total]]-invoices[[#This Row],[rent_amount]]</f>
        <v>0</v>
      </c>
      <c r="AF692">
        <v>434</v>
      </c>
      <c r="AG692">
        <v>1364</v>
      </c>
      <c r="AH692">
        <f>invoices[[#This Row],[EB Amount]]-invoices[[#This Row],[electricity_amount]]</f>
        <v>0</v>
      </c>
    </row>
    <row r="693" spans="1:34">
      <c r="A693" t="s">
        <v>1985</v>
      </c>
      <c r="B693" t="s">
        <v>22</v>
      </c>
      <c r="C693" t="s">
        <v>901</v>
      </c>
      <c r="D693" t="s">
        <v>24</v>
      </c>
      <c r="E693" t="s">
        <v>329</v>
      </c>
      <c r="F693" t="s">
        <v>902</v>
      </c>
      <c r="G693" t="s">
        <v>1986</v>
      </c>
      <c r="H693" s="1">
        <f>DATE(YEAR(invoices[[#This Row],[due_date]]),MONTH(invoices[[#This Row],[due_date]]),1)</f>
        <v>45962</v>
      </c>
      <c r="I693" s="1">
        <v>45968</v>
      </c>
      <c r="J693">
        <v>14500</v>
      </c>
      <c r="K693">
        <v>2511</v>
      </c>
      <c r="L693">
        <v>0</v>
      </c>
      <c r="M693">
        <f>invoices[[#This Row],[rent_amount]]+invoices[[#This Row],[electricity_amount]]+invoices[[#This Row],[other_charges]]</f>
        <v>17011</v>
      </c>
      <c r="N693" t="s">
        <v>28</v>
      </c>
      <c r="O693" t="s">
        <v>599</v>
      </c>
      <c r="P693">
        <v>0</v>
      </c>
      <c r="Q693" t="b">
        <v>0</v>
      </c>
      <c r="R693" t="s">
        <v>523</v>
      </c>
      <c r="S693">
        <v>0</v>
      </c>
      <c r="T693">
        <f>invoices[[#This Row],[total_amount]]</f>
        <v>17011</v>
      </c>
      <c r="U693" t="s">
        <v>905</v>
      </c>
      <c r="V693" t="str">
        <f>INDEX([1]!Table1[tenantname],MATCH(invoices[[#This Row],[allotment_id]],[1]!Table1[TenantAllotmentID],0))</f>
        <v>Kaarthika K (C43-C2)</v>
      </c>
      <c r="W693" t="s">
        <v>14275</v>
      </c>
      <c r="X693" t="s">
        <v>14275</v>
      </c>
      <c r="Y693" s="4">
        <v>45962</v>
      </c>
      <c r="Z693" t="s">
        <v>15807</v>
      </c>
      <c r="AA693">
        <v>14500</v>
      </c>
      <c r="AB693">
        <v>0</v>
      </c>
      <c r="AC693">
        <v>0</v>
      </c>
      <c r="AD693" s="7">
        <f>invoices[[#This Row],[Rent]]+invoices[[#This Row],[Services]]+invoices[[#This Row],[GST]]</f>
        <v>14500</v>
      </c>
      <c r="AE693" s="7">
        <f>invoices[[#This Row],[Total]]-invoices[[#This Row],[rent_amount]]</f>
        <v>0</v>
      </c>
      <c r="AF693">
        <v>488</v>
      </c>
      <c r="AG693">
        <v>2511</v>
      </c>
      <c r="AH693">
        <f>invoices[[#This Row],[EB Amount]]-invoices[[#This Row],[electricity_amount]]</f>
        <v>0</v>
      </c>
    </row>
    <row r="694" spans="1:34">
      <c r="A694" t="s">
        <v>2075</v>
      </c>
      <c r="B694" t="s">
        <v>22</v>
      </c>
      <c r="C694" t="s">
        <v>2076</v>
      </c>
      <c r="D694" t="s">
        <v>24</v>
      </c>
      <c r="E694" t="s">
        <v>569</v>
      </c>
      <c r="F694" t="s">
        <v>2077</v>
      </c>
      <c r="G694" t="s">
        <v>2078</v>
      </c>
      <c r="H694" s="1">
        <f>DATE(YEAR(invoices[[#This Row],[due_date]]),MONTH(invoices[[#This Row],[due_date]]),1)</f>
        <v>45962</v>
      </c>
      <c r="I694" s="1">
        <v>45968</v>
      </c>
      <c r="J694">
        <v>29000</v>
      </c>
      <c r="K694">
        <v>1395</v>
      </c>
      <c r="L694">
        <v>0</v>
      </c>
      <c r="M694">
        <f>invoices[[#This Row],[rent_amount]]+invoices[[#This Row],[electricity_amount]]+invoices[[#This Row],[other_charges]]</f>
        <v>30395</v>
      </c>
      <c r="N694" t="s">
        <v>28</v>
      </c>
      <c r="O694" t="s">
        <v>1023</v>
      </c>
      <c r="P694">
        <v>0</v>
      </c>
      <c r="Q694" t="b">
        <v>0</v>
      </c>
      <c r="R694" t="s">
        <v>523</v>
      </c>
      <c r="S694">
        <v>0</v>
      </c>
      <c r="T694">
        <f>invoices[[#This Row],[total_amount]]</f>
        <v>30395</v>
      </c>
      <c r="U694" t="s">
        <v>2079</v>
      </c>
      <c r="V694" t="str">
        <f>INDEX([1]!Table1[tenantname],MATCH(invoices[[#This Row],[allotment_id]],[1]!Table1[TenantAllotmentID],0))</f>
        <v>Sathya Priya Balasegaran (C12-B2)</v>
      </c>
      <c r="W694" t="s">
        <v>14700</v>
      </c>
      <c r="X694" t="s">
        <v>14701</v>
      </c>
      <c r="Y694" s="4">
        <v>45962</v>
      </c>
      <c r="Z694" t="s">
        <v>15807</v>
      </c>
      <c r="AA694">
        <v>29000</v>
      </c>
      <c r="AB694">
        <v>0</v>
      </c>
      <c r="AC694">
        <v>0</v>
      </c>
      <c r="AD694" s="7">
        <f>invoices[[#This Row],[Rent]]+invoices[[#This Row],[Services]]+invoices[[#This Row],[GST]]</f>
        <v>29000</v>
      </c>
      <c r="AE694" s="7">
        <f>invoices[[#This Row],[Total]]-invoices[[#This Row],[rent_amount]]</f>
        <v>0</v>
      </c>
      <c r="AF694">
        <v>518</v>
      </c>
      <c r="AG694">
        <v>1395</v>
      </c>
      <c r="AH694">
        <f>invoices[[#This Row],[EB Amount]]-invoices[[#This Row],[electricity_amount]]</f>
        <v>0</v>
      </c>
    </row>
    <row r="695" spans="1:34">
      <c r="A695" t="s">
        <v>2111</v>
      </c>
      <c r="B695" t="s">
        <v>22</v>
      </c>
      <c r="C695" t="s">
        <v>2112</v>
      </c>
      <c r="D695" t="s">
        <v>24</v>
      </c>
      <c r="E695" t="s">
        <v>147</v>
      </c>
      <c r="F695" t="s">
        <v>733</v>
      </c>
      <c r="G695" t="s">
        <v>2113</v>
      </c>
      <c r="H695" s="1">
        <f>DATE(YEAR(invoices[[#This Row],[due_date]]),MONTH(invoices[[#This Row],[due_date]]),1)</f>
        <v>45962</v>
      </c>
      <c r="I695" s="1">
        <v>45968</v>
      </c>
      <c r="J695">
        <v>15500</v>
      </c>
      <c r="K695">
        <v>992</v>
      </c>
      <c r="L695">
        <v>0</v>
      </c>
      <c r="M695">
        <f>invoices[[#This Row],[rent_amount]]+invoices[[#This Row],[electricity_amount]]+invoices[[#This Row],[other_charges]]</f>
        <v>16492</v>
      </c>
      <c r="N695" t="s">
        <v>28</v>
      </c>
      <c r="O695" t="s">
        <v>629</v>
      </c>
      <c r="P695">
        <v>0</v>
      </c>
      <c r="Q695" t="b">
        <v>0</v>
      </c>
      <c r="R695" t="s">
        <v>523</v>
      </c>
      <c r="S695">
        <v>0</v>
      </c>
      <c r="T695">
        <f>invoices[[#This Row],[total_amount]]</f>
        <v>16492</v>
      </c>
      <c r="U695" t="s">
        <v>2114</v>
      </c>
      <c r="V695" t="str">
        <f>INDEX([1]!Table1[tenantname],MATCH(invoices[[#This Row],[allotment_id]],[1]!Table1[TenantAllotmentID],0))</f>
        <v>Sathiyan G (C31-B2)</v>
      </c>
      <c r="W695" t="s">
        <v>14712</v>
      </c>
      <c r="X695" t="s">
        <v>14713</v>
      </c>
      <c r="Y695" s="4">
        <v>45962</v>
      </c>
      <c r="Z695" t="s">
        <v>15807</v>
      </c>
      <c r="AA695">
        <v>15500</v>
      </c>
      <c r="AB695">
        <v>0</v>
      </c>
      <c r="AC695">
        <v>0</v>
      </c>
      <c r="AD695" s="7">
        <f>invoices[[#This Row],[Rent]]+invoices[[#This Row],[Services]]+invoices[[#This Row],[GST]]</f>
        <v>15500</v>
      </c>
      <c r="AE695" s="7">
        <f>invoices[[#This Row],[Total]]-invoices[[#This Row],[rent_amount]]</f>
        <v>0</v>
      </c>
      <c r="AF695">
        <v>530</v>
      </c>
      <c r="AG695">
        <v>992</v>
      </c>
      <c r="AH695">
        <f>invoices[[#This Row],[EB Amount]]-invoices[[#This Row],[electricity_amount]]</f>
        <v>0</v>
      </c>
    </row>
    <row r="696" spans="1:34">
      <c r="A696" t="s">
        <v>2119</v>
      </c>
      <c r="B696" t="s">
        <v>22</v>
      </c>
      <c r="C696" t="s">
        <v>1543</v>
      </c>
      <c r="D696" t="s">
        <v>24</v>
      </c>
      <c r="E696" t="s">
        <v>234</v>
      </c>
      <c r="F696" t="s">
        <v>235</v>
      </c>
      <c r="G696" t="s">
        <v>2120</v>
      </c>
      <c r="H696" s="1">
        <f>DATE(YEAR(invoices[[#This Row],[due_date]]),MONTH(invoices[[#This Row],[due_date]]),1)</f>
        <v>45962</v>
      </c>
      <c r="I696" s="1">
        <v>45968</v>
      </c>
      <c r="J696">
        <v>18850</v>
      </c>
      <c r="K696">
        <v>1116</v>
      </c>
      <c r="L696">
        <v>2250</v>
      </c>
      <c r="M696">
        <f>invoices[[#This Row],[rent_amount]]+invoices[[#This Row],[electricity_amount]]+invoices[[#This Row],[other_charges]]</f>
        <v>22216</v>
      </c>
      <c r="N696" t="s">
        <v>28</v>
      </c>
      <c r="O696" t="s">
        <v>599</v>
      </c>
      <c r="P696">
        <v>0</v>
      </c>
      <c r="Q696" t="b">
        <v>0</v>
      </c>
      <c r="R696" t="s">
        <v>523</v>
      </c>
      <c r="S696">
        <v>0</v>
      </c>
      <c r="T696">
        <f>invoices[[#This Row],[total_amount]]</f>
        <v>22216</v>
      </c>
      <c r="U696" t="s">
        <v>1545</v>
      </c>
      <c r="V696" t="str">
        <f>INDEX([1]!Table1[tenantname],MATCH(invoices[[#This Row],[allotment_id]],[1]!Table1[TenantAllotmentID],0))</f>
        <v>Moksh  (D12-A1)</v>
      </c>
      <c r="W696" t="s">
        <v>14511</v>
      </c>
      <c r="X696" t="s">
        <v>14512</v>
      </c>
      <c r="Y696" s="4">
        <v>45962</v>
      </c>
      <c r="Z696" t="s">
        <v>15807</v>
      </c>
      <c r="AA696">
        <v>18850</v>
      </c>
      <c r="AB696">
        <v>0</v>
      </c>
      <c r="AC696">
        <v>0</v>
      </c>
      <c r="AD696" s="7">
        <f>invoices[[#This Row],[Rent]]+invoices[[#This Row],[Services]]+invoices[[#This Row],[GST]]</f>
        <v>18850</v>
      </c>
      <c r="AE696" s="7">
        <f>invoices[[#This Row],[Total]]-invoices[[#This Row],[rent_amount]]</f>
        <v>0</v>
      </c>
      <c r="AF696">
        <v>532</v>
      </c>
      <c r="AG696">
        <v>1116</v>
      </c>
      <c r="AH696">
        <f>invoices[[#This Row],[EB Amount]]-invoices[[#This Row],[electricity_amount]]</f>
        <v>0</v>
      </c>
    </row>
    <row r="697" spans="1:34">
      <c r="A697" t="s">
        <v>2202</v>
      </c>
      <c r="B697" t="s">
        <v>22</v>
      </c>
      <c r="C697" t="s">
        <v>2203</v>
      </c>
      <c r="D697" t="s">
        <v>24</v>
      </c>
      <c r="E697" t="s">
        <v>34</v>
      </c>
      <c r="F697" t="s">
        <v>35</v>
      </c>
      <c r="G697" t="s">
        <v>2204</v>
      </c>
      <c r="H697" s="1">
        <f>DATE(YEAR(invoices[[#This Row],[due_date]]),MONTH(invoices[[#This Row],[due_date]]),1)</f>
        <v>45962</v>
      </c>
      <c r="I697" s="1">
        <v>45968</v>
      </c>
      <c r="J697">
        <v>15500</v>
      </c>
      <c r="K697">
        <v>1530</v>
      </c>
      <c r="L697">
        <v>0</v>
      </c>
      <c r="M697">
        <f>invoices[[#This Row],[rent_amount]]+invoices[[#This Row],[electricity_amount]]+invoices[[#This Row],[other_charges]]</f>
        <v>17030</v>
      </c>
      <c r="N697" t="s">
        <v>28</v>
      </c>
      <c r="O697" t="s">
        <v>599</v>
      </c>
      <c r="P697">
        <v>0</v>
      </c>
      <c r="Q697" t="b">
        <v>0</v>
      </c>
      <c r="R697" t="s">
        <v>523</v>
      </c>
      <c r="S697">
        <v>0</v>
      </c>
      <c r="T697">
        <f>invoices[[#This Row],[total_amount]]</f>
        <v>17030</v>
      </c>
      <c r="U697" t="s">
        <v>2205</v>
      </c>
      <c r="V697" t="str">
        <f>INDEX([1]!Table1[tenantname],MATCH(invoices[[#This Row],[allotment_id]],[1]!Table1[TenantAllotmentID],0))</f>
        <v>Jeevitha Bethulakshmi (B43-B1)</v>
      </c>
      <c r="W697" t="s">
        <v>14740</v>
      </c>
      <c r="X697" t="s">
        <v>14741</v>
      </c>
      <c r="Y697" s="4">
        <v>45962</v>
      </c>
      <c r="Z697" t="s">
        <v>15807</v>
      </c>
      <c r="AA697">
        <v>15500</v>
      </c>
      <c r="AB697">
        <v>0</v>
      </c>
      <c r="AC697">
        <v>0</v>
      </c>
      <c r="AD697" s="7">
        <f>invoices[[#This Row],[Rent]]+invoices[[#This Row],[Services]]+invoices[[#This Row],[GST]]</f>
        <v>15500</v>
      </c>
      <c r="AE697" s="7">
        <f>invoices[[#This Row],[Total]]-invoices[[#This Row],[rent_amount]]</f>
        <v>0</v>
      </c>
      <c r="AF697">
        <v>562</v>
      </c>
      <c r="AG697">
        <v>1530</v>
      </c>
      <c r="AH697">
        <f>invoices[[#This Row],[EB Amount]]-invoices[[#This Row],[electricity_amount]]</f>
        <v>0</v>
      </c>
    </row>
    <row r="698" spans="1:34">
      <c r="A698" t="s">
        <v>2302</v>
      </c>
      <c r="B698" t="s">
        <v>22</v>
      </c>
      <c r="C698" t="s">
        <v>794</v>
      </c>
      <c r="D698" t="s">
        <v>24</v>
      </c>
      <c r="E698" t="s">
        <v>342</v>
      </c>
      <c r="F698" t="s">
        <v>795</v>
      </c>
      <c r="G698" t="s">
        <v>2303</v>
      </c>
      <c r="H698" s="1">
        <f>DATE(YEAR(invoices[[#This Row],[due_date]]),MONTH(invoices[[#This Row],[due_date]]),1)</f>
        <v>45962</v>
      </c>
      <c r="I698" s="1">
        <v>45968</v>
      </c>
      <c r="J698">
        <v>13500</v>
      </c>
      <c r="K698">
        <v>1457</v>
      </c>
      <c r="L698">
        <v>0</v>
      </c>
      <c r="M698">
        <f>invoices[[#This Row],[rent_amount]]+invoices[[#This Row],[electricity_amount]]+invoices[[#This Row],[other_charges]]</f>
        <v>14957</v>
      </c>
      <c r="N698" t="s">
        <v>28</v>
      </c>
      <c r="O698" t="s">
        <v>599</v>
      </c>
      <c r="P698">
        <v>0</v>
      </c>
      <c r="Q698" t="b">
        <v>0</v>
      </c>
      <c r="R698" t="s">
        <v>523</v>
      </c>
      <c r="S698">
        <v>0</v>
      </c>
      <c r="T698">
        <f>invoices[[#This Row],[total_amount]]</f>
        <v>14957</v>
      </c>
      <c r="U698" t="s">
        <v>797</v>
      </c>
      <c r="V698" t="str">
        <f>INDEX([1]!Table1[tenantname],MATCH(invoices[[#This Row],[allotment_id]],[1]!Table1[TenantAllotmentID],0))</f>
        <v>Dhivya Parthasarthy (D11-D2)</v>
      </c>
      <c r="W698" t="s">
        <v>14235</v>
      </c>
      <c r="X698" t="s">
        <v>14236</v>
      </c>
      <c r="Y698" s="4">
        <v>45962</v>
      </c>
      <c r="Z698" t="s">
        <v>15807</v>
      </c>
      <c r="AA698">
        <v>13500</v>
      </c>
      <c r="AB698">
        <v>0</v>
      </c>
      <c r="AC698">
        <v>0</v>
      </c>
      <c r="AD698" s="7">
        <f>invoices[[#This Row],[Rent]]+invoices[[#This Row],[Services]]+invoices[[#This Row],[GST]]</f>
        <v>13500</v>
      </c>
      <c r="AE698" s="7">
        <f>invoices[[#This Row],[Total]]-invoices[[#This Row],[rent_amount]]</f>
        <v>0</v>
      </c>
      <c r="AF698">
        <v>596</v>
      </c>
      <c r="AG698">
        <v>1457</v>
      </c>
      <c r="AH698">
        <f>invoices[[#This Row],[EB Amount]]-invoices[[#This Row],[electricity_amount]]</f>
        <v>0</v>
      </c>
    </row>
    <row r="699" spans="1:34">
      <c r="A699" t="s">
        <v>2337</v>
      </c>
      <c r="B699" t="s">
        <v>22</v>
      </c>
      <c r="C699" t="s">
        <v>484</v>
      </c>
      <c r="D699" t="s">
        <v>24</v>
      </c>
      <c r="E699" t="s">
        <v>50</v>
      </c>
      <c r="F699" t="s">
        <v>485</v>
      </c>
      <c r="G699" t="s">
        <v>2338</v>
      </c>
      <c r="H699" s="1">
        <f>DATE(YEAR(invoices[[#This Row],[due_date]]),MONTH(invoices[[#This Row],[due_date]]),1)</f>
        <v>45962</v>
      </c>
      <c r="I699" s="1">
        <v>45968</v>
      </c>
      <c r="J699">
        <v>15500</v>
      </c>
      <c r="K699">
        <v>1581</v>
      </c>
      <c r="L699">
        <v>0</v>
      </c>
      <c r="M699">
        <f>invoices[[#This Row],[rent_amount]]+invoices[[#This Row],[electricity_amount]]+invoices[[#This Row],[other_charges]]</f>
        <v>17081</v>
      </c>
      <c r="N699" t="s">
        <v>28</v>
      </c>
      <c r="O699" t="s">
        <v>1023</v>
      </c>
      <c r="P699">
        <v>0</v>
      </c>
      <c r="Q699" t="b">
        <v>0</v>
      </c>
      <c r="R699" t="s">
        <v>523</v>
      </c>
      <c r="S699">
        <v>0</v>
      </c>
      <c r="T699">
        <f>invoices[[#This Row],[total_amount]]</f>
        <v>17081</v>
      </c>
      <c r="U699" t="s">
        <v>488</v>
      </c>
      <c r="V699" t="str">
        <f>INDEX([1]!Table1[tenantname],MATCH(invoices[[#This Row],[allotment_id]],[1]!Table1[TenantAllotmentID],0))</f>
        <v>Yaduraj P (B32-B2)</v>
      </c>
      <c r="W699" t="s">
        <v>14126</v>
      </c>
      <c r="X699" t="s">
        <v>14127</v>
      </c>
      <c r="Y699" s="4">
        <v>45962</v>
      </c>
      <c r="Z699" t="s">
        <v>15807</v>
      </c>
      <c r="AA699">
        <v>15500</v>
      </c>
      <c r="AB699">
        <v>0</v>
      </c>
      <c r="AC699">
        <v>0</v>
      </c>
      <c r="AD699" s="7">
        <f>invoices[[#This Row],[Rent]]+invoices[[#This Row],[Services]]+invoices[[#This Row],[GST]]</f>
        <v>15500</v>
      </c>
      <c r="AE699" s="7">
        <f>invoices[[#This Row],[Total]]-invoices[[#This Row],[rent_amount]]</f>
        <v>0</v>
      </c>
      <c r="AF699">
        <v>608</v>
      </c>
      <c r="AG699">
        <v>1581</v>
      </c>
      <c r="AH699">
        <f>invoices[[#This Row],[EB Amount]]-invoices[[#This Row],[electricity_amount]]</f>
        <v>0</v>
      </c>
    </row>
    <row r="700" spans="1:34">
      <c r="A700" t="s">
        <v>2392</v>
      </c>
      <c r="B700" t="s">
        <v>22</v>
      </c>
      <c r="C700" t="s">
        <v>804</v>
      </c>
      <c r="D700" t="s">
        <v>24</v>
      </c>
      <c r="E700" t="s">
        <v>34</v>
      </c>
      <c r="F700" t="s">
        <v>58</v>
      </c>
      <c r="G700" t="s">
        <v>2393</v>
      </c>
      <c r="H700" s="1">
        <f>DATE(YEAR(invoices[[#This Row],[due_date]]),MONTH(invoices[[#This Row],[due_date]]),1)</f>
        <v>45962</v>
      </c>
      <c r="I700" s="1">
        <v>45968</v>
      </c>
      <c r="J700">
        <v>15500</v>
      </c>
      <c r="K700">
        <v>1581</v>
      </c>
      <c r="L700">
        <v>0</v>
      </c>
      <c r="M700">
        <f>invoices[[#This Row],[rent_amount]]+invoices[[#This Row],[electricity_amount]]+invoices[[#This Row],[other_charges]]</f>
        <v>17081</v>
      </c>
      <c r="N700" t="s">
        <v>28</v>
      </c>
      <c r="O700" t="s">
        <v>599</v>
      </c>
      <c r="P700">
        <v>0</v>
      </c>
      <c r="Q700" t="b">
        <v>0</v>
      </c>
      <c r="R700" t="s">
        <v>523</v>
      </c>
      <c r="S700">
        <v>0</v>
      </c>
      <c r="T700">
        <f>invoices[[#This Row],[total_amount]]</f>
        <v>17081</v>
      </c>
      <c r="U700" t="s">
        <v>2394</v>
      </c>
      <c r="V700" t="str">
        <f>INDEX([1]!Table1[tenantname],MATCH(invoices[[#This Row],[allotment_id]],[1]!Table1[TenantAllotmentID],0))</f>
        <v>Diya Suresh (B43-B2)</v>
      </c>
      <c r="W700" t="s">
        <v>14239</v>
      </c>
      <c r="X700" t="s">
        <v>14796</v>
      </c>
      <c r="Y700" s="4">
        <v>45962</v>
      </c>
      <c r="Z700" t="s">
        <v>15807</v>
      </c>
      <c r="AA700">
        <v>15500</v>
      </c>
      <c r="AB700">
        <v>0</v>
      </c>
      <c r="AC700">
        <v>0</v>
      </c>
      <c r="AD700" s="7">
        <f>invoices[[#This Row],[Rent]]+invoices[[#This Row],[Services]]+invoices[[#This Row],[GST]]</f>
        <v>15500</v>
      </c>
      <c r="AE700" s="7">
        <f>invoices[[#This Row],[Total]]-invoices[[#This Row],[rent_amount]]</f>
        <v>0</v>
      </c>
      <c r="AF700">
        <v>627</v>
      </c>
      <c r="AG700">
        <v>1581</v>
      </c>
      <c r="AH700">
        <f>invoices[[#This Row],[EB Amount]]-invoices[[#This Row],[electricity_amount]]</f>
        <v>0</v>
      </c>
    </row>
    <row r="701" spans="1:34">
      <c r="A701" t="s">
        <v>2411</v>
      </c>
      <c r="B701" t="s">
        <v>22</v>
      </c>
      <c r="C701" t="s">
        <v>2412</v>
      </c>
      <c r="D701" t="s">
        <v>24</v>
      </c>
      <c r="E701" t="s">
        <v>349</v>
      </c>
      <c r="F701" t="s">
        <v>716</v>
      </c>
      <c r="G701" t="s">
        <v>2413</v>
      </c>
      <c r="H701" s="1">
        <f>DATE(YEAR(invoices[[#This Row],[due_date]]),MONTH(invoices[[#This Row],[due_date]]),1)</f>
        <v>45962</v>
      </c>
      <c r="I701" s="1">
        <v>45968</v>
      </c>
      <c r="J701">
        <v>25500</v>
      </c>
      <c r="K701">
        <v>1767</v>
      </c>
      <c r="L701">
        <v>0</v>
      </c>
      <c r="M701">
        <f>invoices[[#This Row],[rent_amount]]+invoices[[#This Row],[electricity_amount]]+invoices[[#This Row],[other_charges]]</f>
        <v>27267</v>
      </c>
      <c r="N701" t="s">
        <v>28</v>
      </c>
      <c r="O701" t="s">
        <v>1023</v>
      </c>
      <c r="P701">
        <v>0</v>
      </c>
      <c r="Q701" t="b">
        <v>0</v>
      </c>
      <c r="R701" t="s">
        <v>523</v>
      </c>
      <c r="S701">
        <v>0</v>
      </c>
      <c r="T701">
        <f>invoices[[#This Row],[total_amount]]</f>
        <v>27267</v>
      </c>
      <c r="U701" t="s">
        <v>2414</v>
      </c>
      <c r="V701" t="str">
        <f>INDEX([1]!Table1[tenantname],MATCH(invoices[[#This Row],[allotment_id]],[1]!Table1[TenantAllotmentID],0))</f>
        <v>Tushar  (B11-D1)</v>
      </c>
      <c r="W701" t="s">
        <v>14799</v>
      </c>
      <c r="X701" t="s">
        <v>14800</v>
      </c>
      <c r="Y701" s="4">
        <v>45962</v>
      </c>
      <c r="Z701" t="s">
        <v>15807</v>
      </c>
      <c r="AA701">
        <v>25500</v>
      </c>
      <c r="AB701">
        <v>0</v>
      </c>
      <c r="AC701">
        <v>0</v>
      </c>
      <c r="AD701" s="7">
        <f>invoices[[#This Row],[Rent]]+invoices[[#This Row],[Services]]+invoices[[#This Row],[GST]]</f>
        <v>25500</v>
      </c>
      <c r="AE701" s="7">
        <f>invoices[[#This Row],[Total]]-invoices[[#This Row],[rent_amount]]</f>
        <v>0</v>
      </c>
      <c r="AF701">
        <v>636</v>
      </c>
      <c r="AG701">
        <v>1767</v>
      </c>
      <c r="AH701">
        <f>invoices[[#This Row],[EB Amount]]-invoices[[#This Row],[electricity_amount]]</f>
        <v>0</v>
      </c>
    </row>
    <row r="702" spans="1:34">
      <c r="A702" t="s">
        <v>2480</v>
      </c>
      <c r="B702" t="s">
        <v>22</v>
      </c>
      <c r="C702" t="s">
        <v>1571</v>
      </c>
      <c r="D702" t="s">
        <v>24</v>
      </c>
      <c r="E702" t="s">
        <v>104</v>
      </c>
      <c r="F702" t="s">
        <v>1572</v>
      </c>
      <c r="G702" t="s">
        <v>2481</v>
      </c>
      <c r="H702" s="1">
        <f>DATE(YEAR(invoices[[#This Row],[due_date]]),MONTH(invoices[[#This Row],[due_date]]),1)</f>
        <v>45962</v>
      </c>
      <c r="I702" s="1">
        <v>45968</v>
      </c>
      <c r="J702">
        <v>15500</v>
      </c>
      <c r="K702">
        <v>899</v>
      </c>
      <c r="L702">
        <v>0</v>
      </c>
      <c r="M702">
        <f>invoices[[#This Row],[rent_amount]]+invoices[[#This Row],[electricity_amount]]+invoices[[#This Row],[other_charges]]</f>
        <v>16399</v>
      </c>
      <c r="N702" t="s">
        <v>28</v>
      </c>
      <c r="O702" t="s">
        <v>629</v>
      </c>
      <c r="P702">
        <v>0</v>
      </c>
      <c r="Q702" t="b">
        <v>0</v>
      </c>
      <c r="R702" t="s">
        <v>523</v>
      </c>
      <c r="S702">
        <v>0</v>
      </c>
      <c r="T702">
        <f>invoices[[#This Row],[total_amount]]</f>
        <v>16399</v>
      </c>
      <c r="U702" t="s">
        <v>1574</v>
      </c>
      <c r="V702" t="str">
        <f>INDEX([1]!Table1[tenantname],MATCH(invoices[[#This Row],[allotment_id]],[1]!Table1[TenantAllotmentID],0))</f>
        <v>Ravi S (B14-B2)</v>
      </c>
      <c r="W702" t="s">
        <v>14522</v>
      </c>
      <c r="X702" t="s">
        <v>14523</v>
      </c>
      <c r="Y702" s="4">
        <v>45962</v>
      </c>
      <c r="Z702" t="s">
        <v>15807</v>
      </c>
      <c r="AA702">
        <v>15500</v>
      </c>
      <c r="AB702">
        <v>0</v>
      </c>
      <c r="AC702">
        <v>0</v>
      </c>
      <c r="AD702" s="7">
        <f>invoices[[#This Row],[Rent]]+invoices[[#This Row],[Services]]+invoices[[#This Row],[GST]]</f>
        <v>15500</v>
      </c>
      <c r="AE702" s="7">
        <f>invoices[[#This Row],[Total]]-invoices[[#This Row],[rent_amount]]</f>
        <v>0</v>
      </c>
      <c r="AF702">
        <v>661</v>
      </c>
      <c r="AG702">
        <v>899</v>
      </c>
      <c r="AH702">
        <f>invoices[[#This Row],[EB Amount]]-invoices[[#This Row],[electricity_amount]]</f>
        <v>0</v>
      </c>
    </row>
    <row r="703" spans="1:34">
      <c r="A703" t="s">
        <v>2519</v>
      </c>
      <c r="B703" t="s">
        <v>22</v>
      </c>
      <c r="C703" t="s">
        <v>2520</v>
      </c>
      <c r="D703" t="s">
        <v>24</v>
      </c>
      <c r="E703" t="s">
        <v>354</v>
      </c>
      <c r="F703" t="s">
        <v>812</v>
      </c>
      <c r="G703" t="s">
        <v>2521</v>
      </c>
      <c r="H703" s="1">
        <f>DATE(YEAR(invoices[[#This Row],[due_date]]),MONTH(invoices[[#This Row],[due_date]]),1)</f>
        <v>45962</v>
      </c>
      <c r="I703" s="1">
        <v>45968</v>
      </c>
      <c r="J703">
        <v>15500</v>
      </c>
      <c r="K703">
        <v>1508</v>
      </c>
      <c r="L703">
        <v>0</v>
      </c>
      <c r="M703">
        <f>invoices[[#This Row],[rent_amount]]+invoices[[#This Row],[electricity_amount]]+invoices[[#This Row],[other_charges]]</f>
        <v>17008</v>
      </c>
      <c r="N703" t="s">
        <v>28</v>
      </c>
      <c r="O703" t="s">
        <v>522</v>
      </c>
      <c r="P703">
        <v>0</v>
      </c>
      <c r="Q703" t="b">
        <v>0</v>
      </c>
      <c r="R703" t="s">
        <v>523</v>
      </c>
      <c r="S703">
        <v>0</v>
      </c>
      <c r="T703">
        <f>invoices[[#This Row],[total_amount]]</f>
        <v>17008</v>
      </c>
      <c r="U703" t="s">
        <v>2522</v>
      </c>
      <c r="V703" t="str">
        <f>INDEX([1]!Table1[tenantname],MATCH(invoices[[#This Row],[allotment_id]],[1]!Table1[TenantAllotmentID],0))</f>
        <v>Balasanthan K (B34-B2)</v>
      </c>
      <c r="W703" t="s">
        <v>14826</v>
      </c>
      <c r="X703" t="s">
        <v>14827</v>
      </c>
      <c r="Y703" s="4">
        <v>45962</v>
      </c>
      <c r="Z703" t="s">
        <v>15807</v>
      </c>
      <c r="AA703">
        <v>15500</v>
      </c>
      <c r="AB703">
        <v>0</v>
      </c>
      <c r="AC703">
        <v>0</v>
      </c>
      <c r="AD703" s="7">
        <f>invoices[[#This Row],[Rent]]+invoices[[#This Row],[Services]]+invoices[[#This Row],[GST]]</f>
        <v>15500</v>
      </c>
      <c r="AE703" s="7">
        <f>invoices[[#This Row],[Total]]-invoices[[#This Row],[rent_amount]]</f>
        <v>0</v>
      </c>
      <c r="AF703">
        <v>680</v>
      </c>
      <c r="AG703">
        <v>1508</v>
      </c>
      <c r="AH703">
        <f>invoices[[#This Row],[EB Amount]]-invoices[[#This Row],[electricity_amount]]</f>
        <v>0</v>
      </c>
    </row>
    <row r="704" spans="1:34">
      <c r="A704" t="s">
        <v>2535</v>
      </c>
      <c r="B704" t="s">
        <v>22</v>
      </c>
      <c r="C704" t="s">
        <v>823</v>
      </c>
      <c r="D704" t="s">
        <v>24</v>
      </c>
      <c r="E704" t="s">
        <v>519</v>
      </c>
      <c r="F704" t="s">
        <v>824</v>
      </c>
      <c r="G704" t="s">
        <v>2536</v>
      </c>
      <c r="H704" s="1">
        <f>DATE(YEAR(invoices[[#This Row],[due_date]]),MONTH(invoices[[#This Row],[due_date]]),1)</f>
        <v>45962</v>
      </c>
      <c r="I704" s="1">
        <v>45968</v>
      </c>
      <c r="J704">
        <v>24500</v>
      </c>
      <c r="K704">
        <v>1984</v>
      </c>
      <c r="L704">
        <v>0</v>
      </c>
      <c r="M704">
        <f>invoices[[#This Row],[rent_amount]]+invoices[[#This Row],[electricity_amount]]+invoices[[#This Row],[other_charges]]</f>
        <v>26484</v>
      </c>
      <c r="N704" t="s">
        <v>28</v>
      </c>
      <c r="O704" t="s">
        <v>599</v>
      </c>
      <c r="P704">
        <v>0</v>
      </c>
      <c r="Q704" t="b">
        <v>0</v>
      </c>
      <c r="R704" t="s">
        <v>523</v>
      </c>
      <c r="S704">
        <v>0</v>
      </c>
      <c r="T704">
        <f>invoices[[#This Row],[total_amount]]</f>
        <v>26484</v>
      </c>
      <c r="U704" t="s">
        <v>827</v>
      </c>
      <c r="V704" t="str">
        <f>INDEX([1]!Table1[tenantname],MATCH(invoices[[#This Row],[allotment_id]],[1]!Table1[TenantAllotmentID],0))</f>
        <v>Prateek Sharma (C41-D1)</v>
      </c>
      <c r="W704" t="s">
        <v>14245</v>
      </c>
      <c r="X704" t="s">
        <v>14246</v>
      </c>
      <c r="Y704" s="4">
        <v>45962</v>
      </c>
      <c r="Z704" t="s">
        <v>15807</v>
      </c>
      <c r="AA704">
        <v>24500</v>
      </c>
      <c r="AB704">
        <v>0</v>
      </c>
      <c r="AC704">
        <v>0</v>
      </c>
      <c r="AD704" s="7">
        <f>invoices[[#This Row],[Rent]]+invoices[[#This Row],[Services]]+invoices[[#This Row],[GST]]</f>
        <v>24500</v>
      </c>
      <c r="AE704" s="7">
        <f>invoices[[#This Row],[Total]]-invoices[[#This Row],[rent_amount]]</f>
        <v>0</v>
      </c>
      <c r="AF704">
        <v>685</v>
      </c>
      <c r="AG704">
        <v>1984</v>
      </c>
      <c r="AH704">
        <f>invoices[[#This Row],[EB Amount]]-invoices[[#This Row],[electricity_amount]]</f>
        <v>0</v>
      </c>
    </row>
    <row r="705" spans="1:34">
      <c r="A705" t="s">
        <v>2570</v>
      </c>
      <c r="B705" t="s">
        <v>22</v>
      </c>
      <c r="C705" t="s">
        <v>2571</v>
      </c>
      <c r="D705" t="s">
        <v>24</v>
      </c>
      <c r="E705" t="s">
        <v>181</v>
      </c>
      <c r="F705" t="s">
        <v>609</v>
      </c>
      <c r="G705" t="s">
        <v>2572</v>
      </c>
      <c r="H705" s="1">
        <f>DATE(YEAR(invoices[[#This Row],[due_date]]),MONTH(invoices[[#This Row],[due_date]]),1)</f>
        <v>45962</v>
      </c>
      <c r="I705" s="1">
        <v>45968</v>
      </c>
      <c r="J705">
        <v>19000</v>
      </c>
      <c r="K705">
        <v>1891</v>
      </c>
      <c r="L705">
        <v>0</v>
      </c>
      <c r="M705">
        <f>invoices[[#This Row],[rent_amount]]+invoices[[#This Row],[electricity_amount]]+invoices[[#This Row],[other_charges]]</f>
        <v>20891</v>
      </c>
      <c r="N705" t="s">
        <v>28</v>
      </c>
      <c r="O705" t="s">
        <v>629</v>
      </c>
      <c r="P705">
        <v>0</v>
      </c>
      <c r="Q705" t="b">
        <v>0</v>
      </c>
      <c r="R705" t="s">
        <v>523</v>
      </c>
      <c r="S705">
        <v>0</v>
      </c>
      <c r="T705">
        <f>invoices[[#This Row],[total_amount]]</f>
        <v>20891</v>
      </c>
      <c r="U705" t="s">
        <v>2573</v>
      </c>
      <c r="V705" t="str">
        <f>INDEX([1]!Table1[tenantname],MATCH(invoices[[#This Row],[allotment_id]],[1]!Table1[TenantAllotmentID],0))</f>
        <v>Alka Mongia (B24-A1)</v>
      </c>
      <c r="W705" t="s">
        <v>14839</v>
      </c>
      <c r="X705" t="s">
        <v>14840</v>
      </c>
      <c r="Y705" s="4">
        <v>45962</v>
      </c>
      <c r="Z705" t="s">
        <v>15807</v>
      </c>
      <c r="AA705">
        <v>19000</v>
      </c>
      <c r="AB705">
        <v>0</v>
      </c>
      <c r="AC705">
        <v>0</v>
      </c>
      <c r="AD705" s="7">
        <f>invoices[[#This Row],[Rent]]+invoices[[#This Row],[Services]]+invoices[[#This Row],[GST]]</f>
        <v>19000</v>
      </c>
      <c r="AE705" s="7">
        <f>invoices[[#This Row],[Total]]-invoices[[#This Row],[rent_amount]]</f>
        <v>0</v>
      </c>
      <c r="AF705">
        <v>701</v>
      </c>
      <c r="AG705">
        <v>1891</v>
      </c>
      <c r="AH705">
        <f>invoices[[#This Row],[EB Amount]]-invoices[[#This Row],[electricity_amount]]</f>
        <v>0</v>
      </c>
    </row>
    <row r="706" spans="1:34">
      <c r="A706" t="s">
        <v>2651</v>
      </c>
      <c r="B706" t="s">
        <v>22</v>
      </c>
      <c r="C706" t="s">
        <v>2652</v>
      </c>
      <c r="D706" t="s">
        <v>24</v>
      </c>
      <c r="E706" t="s">
        <v>218</v>
      </c>
      <c r="F706" t="s">
        <v>2653</v>
      </c>
      <c r="G706" t="s">
        <v>2654</v>
      </c>
      <c r="H706" s="1">
        <f>DATE(YEAR(invoices[[#This Row],[due_date]]),MONTH(invoices[[#This Row],[due_date]]),1)</f>
        <v>45962</v>
      </c>
      <c r="I706" s="1">
        <v>45968</v>
      </c>
      <c r="J706">
        <v>15500</v>
      </c>
      <c r="K706">
        <v>744</v>
      </c>
      <c r="L706">
        <v>0</v>
      </c>
      <c r="M706">
        <f>invoices[[#This Row],[rent_amount]]+invoices[[#This Row],[electricity_amount]]+invoices[[#This Row],[other_charges]]</f>
        <v>16244</v>
      </c>
      <c r="N706" t="s">
        <v>28</v>
      </c>
      <c r="O706" t="s">
        <v>599</v>
      </c>
      <c r="P706">
        <v>0</v>
      </c>
      <c r="Q706" t="b">
        <v>0</v>
      </c>
      <c r="R706" t="s">
        <v>523</v>
      </c>
      <c r="S706">
        <v>0</v>
      </c>
      <c r="T706">
        <f>invoices[[#This Row],[total_amount]]</f>
        <v>16244</v>
      </c>
      <c r="U706" t="s">
        <v>2655</v>
      </c>
      <c r="V706" t="str">
        <f>INDEX([1]!Table1[tenantname],MATCH(invoices[[#This Row],[allotment_id]],[1]!Table1[TenantAllotmentID],0))</f>
        <v>Dongkame Karimchi O Sangma (A12-B2)</v>
      </c>
      <c r="W706" t="s">
        <v>14860</v>
      </c>
      <c r="X706" t="s">
        <v>14861</v>
      </c>
      <c r="Y706" s="4">
        <v>45962</v>
      </c>
      <c r="Z706" t="s">
        <v>15807</v>
      </c>
      <c r="AA706">
        <v>15500</v>
      </c>
      <c r="AB706">
        <v>0</v>
      </c>
      <c r="AC706">
        <v>0</v>
      </c>
      <c r="AD706" s="7">
        <f>invoices[[#This Row],[Rent]]+invoices[[#This Row],[Services]]+invoices[[#This Row],[GST]]</f>
        <v>15500</v>
      </c>
      <c r="AE706" s="7">
        <f>invoices[[#This Row],[Total]]-invoices[[#This Row],[rent_amount]]</f>
        <v>0</v>
      </c>
      <c r="AF706">
        <v>733</v>
      </c>
      <c r="AG706">
        <v>744</v>
      </c>
      <c r="AH706">
        <f>invoices[[#This Row],[EB Amount]]-invoices[[#This Row],[electricity_amount]]</f>
        <v>0</v>
      </c>
    </row>
    <row r="707" spans="1:34">
      <c r="A707" t="s">
        <v>2774</v>
      </c>
      <c r="B707" t="s">
        <v>22</v>
      </c>
      <c r="C707" t="s">
        <v>1874</v>
      </c>
      <c r="D707" t="s">
        <v>24</v>
      </c>
      <c r="E707" t="s">
        <v>275</v>
      </c>
      <c r="F707" t="s">
        <v>1397</v>
      </c>
      <c r="G707" t="s">
        <v>2775</v>
      </c>
      <c r="H707" s="1">
        <f>DATE(YEAR(invoices[[#This Row],[due_date]]),MONTH(invoices[[#This Row],[due_date]]),1)</f>
        <v>45962</v>
      </c>
      <c r="I707" s="1">
        <v>45968</v>
      </c>
      <c r="J707">
        <v>15500</v>
      </c>
      <c r="K707">
        <v>2015</v>
      </c>
      <c r="L707">
        <v>0</v>
      </c>
      <c r="M707">
        <f>invoices[[#This Row],[rent_amount]]+invoices[[#This Row],[electricity_amount]]+invoices[[#This Row],[other_charges]]</f>
        <v>17515</v>
      </c>
      <c r="N707" t="s">
        <v>28</v>
      </c>
      <c r="O707" t="s">
        <v>629</v>
      </c>
      <c r="P707">
        <v>0</v>
      </c>
      <c r="Q707" t="b">
        <v>0</v>
      </c>
      <c r="R707" t="s">
        <v>523</v>
      </c>
      <c r="S707">
        <v>0</v>
      </c>
      <c r="T707">
        <f>invoices[[#This Row],[total_amount]]</f>
        <v>17515</v>
      </c>
      <c r="U707" t="s">
        <v>1876</v>
      </c>
      <c r="V707" t="str">
        <f>INDEX([1]!Table1[tenantname],MATCH(invoices[[#This Row],[allotment_id]],[1]!Table1[TenantAllotmentID],0))</f>
        <v>Pallavi Reddy Gaddam (B44-B1)</v>
      </c>
      <c r="W707" t="s">
        <v>14625</v>
      </c>
      <c r="X707" t="s">
        <v>14626</v>
      </c>
      <c r="Y707" s="4">
        <v>45962</v>
      </c>
      <c r="Z707" t="s">
        <v>15807</v>
      </c>
      <c r="AA707">
        <v>15500</v>
      </c>
      <c r="AB707">
        <v>0</v>
      </c>
      <c r="AC707">
        <v>0</v>
      </c>
      <c r="AD707" s="7">
        <f>invoices[[#This Row],[Rent]]+invoices[[#This Row],[Services]]+invoices[[#This Row],[GST]]</f>
        <v>15500</v>
      </c>
      <c r="AE707" s="7">
        <f>invoices[[#This Row],[Total]]-invoices[[#This Row],[rent_amount]]</f>
        <v>0</v>
      </c>
      <c r="AF707">
        <v>783</v>
      </c>
      <c r="AG707">
        <v>2015</v>
      </c>
      <c r="AH707">
        <f>invoices[[#This Row],[EB Amount]]-invoices[[#This Row],[electricity_amount]]</f>
        <v>0</v>
      </c>
    </row>
    <row r="708" spans="1:34">
      <c r="A708" s="2" t="s">
        <v>2818</v>
      </c>
      <c r="B708" t="s">
        <v>22</v>
      </c>
      <c r="C708" t="s">
        <v>2819</v>
      </c>
      <c r="D708" t="s">
        <v>24</v>
      </c>
      <c r="E708" t="s">
        <v>195</v>
      </c>
      <c r="F708" t="s">
        <v>375</v>
      </c>
      <c r="G708" t="s">
        <v>2820</v>
      </c>
      <c r="H708" s="1">
        <f>DATE(YEAR(invoices[[#This Row],[due_date]]),MONTH(invoices[[#This Row],[due_date]]),1)</f>
        <v>45962</v>
      </c>
      <c r="I708" s="1">
        <v>45968</v>
      </c>
      <c r="J708">
        <v>14500</v>
      </c>
      <c r="K708">
        <v>1271</v>
      </c>
      <c r="L708">
        <v>0</v>
      </c>
      <c r="M708">
        <f>invoices[[#This Row],[rent_amount]]+invoices[[#This Row],[electricity_amount]]+invoices[[#This Row],[other_charges]]</f>
        <v>15771</v>
      </c>
      <c r="N708" t="s">
        <v>28</v>
      </c>
      <c r="O708" t="s">
        <v>522</v>
      </c>
      <c r="P708">
        <v>0</v>
      </c>
      <c r="Q708" t="b">
        <v>0</v>
      </c>
      <c r="R708" t="s">
        <v>523</v>
      </c>
      <c r="S708">
        <v>0</v>
      </c>
      <c r="T708">
        <f>invoices[[#This Row],[total_amount]]</f>
        <v>15771</v>
      </c>
      <c r="U708" t="s">
        <v>2821</v>
      </c>
      <c r="V708" t="str">
        <f>INDEX([1]!Table1[tenantname],MATCH(invoices[[#This Row],[allotment_id]],[1]!Table1[TenantAllotmentID],0))</f>
        <v>Ashmitha baidya (D41-C2)</v>
      </c>
      <c r="W708" t="s">
        <v>14901</v>
      </c>
      <c r="X708" t="s">
        <v>14902</v>
      </c>
      <c r="Y708" s="4">
        <v>45962</v>
      </c>
      <c r="Z708" t="s">
        <v>15807</v>
      </c>
      <c r="AA708">
        <v>14500</v>
      </c>
      <c r="AB708">
        <v>0</v>
      </c>
      <c r="AC708">
        <v>0</v>
      </c>
      <c r="AD708" s="7">
        <f>invoices[[#This Row],[Rent]]+invoices[[#This Row],[Services]]+invoices[[#This Row],[GST]]</f>
        <v>14500</v>
      </c>
      <c r="AE708" s="7">
        <f>invoices[[#This Row],[Total]]-invoices[[#This Row],[rent_amount]]</f>
        <v>0</v>
      </c>
      <c r="AF708">
        <v>802</v>
      </c>
      <c r="AG708">
        <v>1271</v>
      </c>
      <c r="AH708">
        <f>invoices[[#This Row],[EB Amount]]-invoices[[#This Row],[electricity_amount]]</f>
        <v>0</v>
      </c>
    </row>
    <row r="709" spans="1:34">
      <c r="A709" t="s">
        <v>2849</v>
      </c>
      <c r="B709" t="s">
        <v>22</v>
      </c>
      <c r="C709" t="s">
        <v>1237</v>
      </c>
      <c r="D709" t="s">
        <v>24</v>
      </c>
      <c r="E709" t="s">
        <v>226</v>
      </c>
      <c r="F709" t="s">
        <v>1238</v>
      </c>
      <c r="G709" t="s">
        <v>2850</v>
      </c>
      <c r="H709" s="1">
        <f>DATE(YEAR(invoices[[#This Row],[due_date]]),MONTH(invoices[[#This Row],[due_date]]),1)</f>
        <v>45962</v>
      </c>
      <c r="I709" s="1">
        <v>45968</v>
      </c>
      <c r="J709">
        <v>19500</v>
      </c>
      <c r="K709">
        <v>1178</v>
      </c>
      <c r="L709">
        <v>0</v>
      </c>
      <c r="M709">
        <f>invoices[[#This Row],[rent_amount]]+invoices[[#This Row],[electricity_amount]]+invoices[[#This Row],[other_charges]]</f>
        <v>20678</v>
      </c>
      <c r="N709" t="s">
        <v>28</v>
      </c>
      <c r="O709" t="s">
        <v>1023</v>
      </c>
      <c r="P709">
        <v>0</v>
      </c>
      <c r="Q709" t="b">
        <v>0</v>
      </c>
      <c r="R709" t="s">
        <v>523</v>
      </c>
      <c r="S709">
        <v>0</v>
      </c>
      <c r="T709">
        <f>invoices[[#This Row],[total_amount]]</f>
        <v>20678</v>
      </c>
      <c r="U709" t="s">
        <v>1241</v>
      </c>
      <c r="V709" t="str">
        <f>INDEX([1]!Table1[tenantname],MATCH(invoices[[#This Row],[allotment_id]],[1]!Table1[TenantAllotmentID],0))</f>
        <v>Surbhi Sharma (B12-A1)</v>
      </c>
      <c r="W709" t="s">
        <v>14394</v>
      </c>
      <c r="X709" t="s">
        <v>14395</v>
      </c>
      <c r="Y709" s="4">
        <v>45962</v>
      </c>
      <c r="Z709" t="s">
        <v>15807</v>
      </c>
      <c r="AA709">
        <v>19500</v>
      </c>
      <c r="AB709">
        <v>0</v>
      </c>
      <c r="AC709">
        <v>0</v>
      </c>
      <c r="AD709" s="7">
        <f>invoices[[#This Row],[Rent]]+invoices[[#This Row],[Services]]+invoices[[#This Row],[GST]]</f>
        <v>19500</v>
      </c>
      <c r="AE709" s="7">
        <f>invoices[[#This Row],[Total]]-invoices[[#This Row],[rent_amount]]</f>
        <v>0</v>
      </c>
      <c r="AF709">
        <v>813</v>
      </c>
      <c r="AG709">
        <v>1178</v>
      </c>
      <c r="AH709">
        <f>invoices[[#This Row],[EB Amount]]-invoices[[#This Row],[electricity_amount]]</f>
        <v>0</v>
      </c>
    </row>
    <row r="710" spans="1:34">
      <c r="A710" t="s">
        <v>2892</v>
      </c>
      <c r="B710" t="s">
        <v>22</v>
      </c>
      <c r="C710" t="s">
        <v>509</v>
      </c>
      <c r="D710" t="s">
        <v>24</v>
      </c>
      <c r="E710" t="s">
        <v>201</v>
      </c>
      <c r="F710" t="s">
        <v>202</v>
      </c>
      <c r="G710" t="s">
        <v>2893</v>
      </c>
      <c r="H710" s="1">
        <f>DATE(YEAR(invoices[[#This Row],[due_date]]),MONTH(invoices[[#This Row],[due_date]]),1)</f>
        <v>45962</v>
      </c>
      <c r="I710" s="1">
        <v>45968</v>
      </c>
      <c r="J710">
        <v>0</v>
      </c>
      <c r="K710">
        <v>82</v>
      </c>
      <c r="L710">
        <v>0</v>
      </c>
      <c r="M710">
        <f>invoices[[#This Row],[rent_amount]]+invoices[[#This Row],[electricity_amount]]+invoices[[#This Row],[other_charges]]</f>
        <v>82</v>
      </c>
      <c r="N710" t="s">
        <v>28</v>
      </c>
      <c r="O710" t="s">
        <v>599</v>
      </c>
      <c r="P710">
        <v>0</v>
      </c>
      <c r="Q710" t="b">
        <v>0</v>
      </c>
      <c r="R710" t="s">
        <v>523</v>
      </c>
      <c r="S710">
        <v>0</v>
      </c>
      <c r="T710">
        <f>invoices[[#This Row],[total_amount]]</f>
        <v>82</v>
      </c>
      <c r="U710" t="s">
        <v>2894</v>
      </c>
      <c r="V710" t="str">
        <f>INDEX([1]!Table1[tenantname],MATCH(invoices[[#This Row],[allotment_id]],[1]!Table1[TenantAllotmentID],0))</f>
        <v>Harsh Gupta (B31-C2)</v>
      </c>
      <c r="W710" t="s">
        <v>14778</v>
      </c>
      <c r="X710" t="s">
        <v>14920</v>
      </c>
      <c r="Y710" s="4">
        <v>45962</v>
      </c>
      <c r="Z710" t="s">
        <v>15807</v>
      </c>
      <c r="AA710">
        <v>0</v>
      </c>
      <c r="AB710">
        <v>0</v>
      </c>
      <c r="AC710">
        <v>0</v>
      </c>
      <c r="AD710" s="7">
        <f>invoices[[#This Row],[Rent]]+invoices[[#This Row],[Services]]+invoices[[#This Row],[GST]]</f>
        <v>0</v>
      </c>
      <c r="AE710" s="7">
        <f>invoices[[#This Row],[Total]]-invoices[[#This Row],[rent_amount]]</f>
        <v>0</v>
      </c>
      <c r="AF710">
        <v>830</v>
      </c>
      <c r="AG710">
        <v>82</v>
      </c>
      <c r="AH710">
        <f>invoices[[#This Row],[EB Amount]]-invoices[[#This Row],[electricity_amount]]</f>
        <v>0</v>
      </c>
    </row>
    <row r="711" spans="1:34">
      <c r="A711" t="s">
        <v>2972</v>
      </c>
      <c r="B711" t="s">
        <v>22</v>
      </c>
      <c r="C711" t="s">
        <v>2973</v>
      </c>
      <c r="D711" t="s">
        <v>24</v>
      </c>
      <c r="E711" t="s">
        <v>476</v>
      </c>
      <c r="F711" t="s">
        <v>620</v>
      </c>
      <c r="G711" t="s">
        <v>2974</v>
      </c>
      <c r="H711" s="1">
        <f>DATE(YEAR(invoices[[#This Row],[due_date]]),MONTH(invoices[[#This Row],[due_date]]),1)</f>
        <v>45962</v>
      </c>
      <c r="I711" s="1">
        <v>45968</v>
      </c>
      <c r="J711">
        <v>14500</v>
      </c>
      <c r="K711">
        <v>1767</v>
      </c>
      <c r="L711">
        <v>0</v>
      </c>
      <c r="M711">
        <f>invoices[[#This Row],[rent_amount]]+invoices[[#This Row],[electricity_amount]]+invoices[[#This Row],[other_charges]]</f>
        <v>16267</v>
      </c>
      <c r="N711" t="s">
        <v>28</v>
      </c>
      <c r="O711" t="s">
        <v>629</v>
      </c>
      <c r="P711">
        <v>0</v>
      </c>
      <c r="Q711" t="b">
        <v>0</v>
      </c>
      <c r="R711" t="s">
        <v>523</v>
      </c>
      <c r="S711">
        <v>0</v>
      </c>
      <c r="T711">
        <f>invoices[[#This Row],[total_amount]]</f>
        <v>16267</v>
      </c>
      <c r="U711" t="s">
        <v>2975</v>
      </c>
      <c r="V711" t="str">
        <f>INDEX([1]!Table1[tenantname],MATCH(invoices[[#This Row],[allotment_id]],[1]!Table1[TenantAllotmentID],0))</f>
        <v>Rohit Jain (B41-C1)</v>
      </c>
      <c r="W711" t="s">
        <v>14937</v>
      </c>
      <c r="X711" t="s">
        <v>14938</v>
      </c>
      <c r="Y711" s="4">
        <v>45962</v>
      </c>
      <c r="Z711" t="s">
        <v>15807</v>
      </c>
      <c r="AA711">
        <v>14500</v>
      </c>
      <c r="AB711">
        <v>0</v>
      </c>
      <c r="AC711">
        <v>0</v>
      </c>
      <c r="AD711" s="7">
        <f>invoices[[#This Row],[Rent]]+invoices[[#This Row],[Services]]+invoices[[#This Row],[GST]]</f>
        <v>14500</v>
      </c>
      <c r="AE711" s="7">
        <f>invoices[[#This Row],[Total]]-invoices[[#This Row],[rent_amount]]</f>
        <v>0</v>
      </c>
      <c r="AF711">
        <v>864</v>
      </c>
      <c r="AG711">
        <v>1767</v>
      </c>
      <c r="AH711">
        <f>invoices[[#This Row],[EB Amount]]-invoices[[#This Row],[electricity_amount]]</f>
        <v>0</v>
      </c>
    </row>
    <row r="712" spans="1:34">
      <c r="A712" t="s">
        <v>3360</v>
      </c>
      <c r="B712" t="s">
        <v>22</v>
      </c>
      <c r="C712" t="s">
        <v>2315</v>
      </c>
      <c r="D712" t="s">
        <v>24</v>
      </c>
      <c r="E712" t="s">
        <v>181</v>
      </c>
      <c r="F712" t="s">
        <v>305</v>
      </c>
      <c r="G712" t="s">
        <v>3361</v>
      </c>
      <c r="H712" s="1">
        <f>DATE(YEAR(invoices[[#This Row],[due_date]]),MONTH(invoices[[#This Row],[due_date]]),1)</f>
        <v>45962</v>
      </c>
      <c r="I712" s="1">
        <v>45968</v>
      </c>
      <c r="J712">
        <v>3867</v>
      </c>
      <c r="K712">
        <v>1891</v>
      </c>
      <c r="L712">
        <v>2250</v>
      </c>
      <c r="M712">
        <f>invoices[[#This Row],[rent_amount]]+invoices[[#This Row],[electricity_amount]]+invoices[[#This Row],[other_charges]]</f>
        <v>8008</v>
      </c>
      <c r="N712" t="s">
        <v>28</v>
      </c>
      <c r="O712" t="s">
        <v>629</v>
      </c>
      <c r="P712">
        <v>0</v>
      </c>
      <c r="Q712" t="b">
        <v>0</v>
      </c>
      <c r="R712" t="s">
        <v>523</v>
      </c>
      <c r="S712">
        <v>0</v>
      </c>
      <c r="T712">
        <f>invoices[[#This Row],[total_amount]]</f>
        <v>8008</v>
      </c>
      <c r="U712" t="s">
        <v>2317</v>
      </c>
      <c r="V712" t="str">
        <f>INDEX([1]!Table1[tenantname],MATCH(invoices[[#This Row],[allotment_id]],[1]!Table1[TenantAllotmentID],0))</f>
        <v>Rishitha Thota (B24-C1)</v>
      </c>
      <c r="W712" t="s">
        <v>14770</v>
      </c>
      <c r="X712" t="s">
        <v>14771</v>
      </c>
      <c r="Y712" s="4">
        <v>45962</v>
      </c>
      <c r="Z712" t="s">
        <v>15807</v>
      </c>
      <c r="AA712">
        <v>3867</v>
      </c>
      <c r="AB712">
        <v>0</v>
      </c>
      <c r="AC712">
        <v>0</v>
      </c>
      <c r="AD712" s="7">
        <f>invoices[[#This Row],[Rent]]+invoices[[#This Row],[Services]]+invoices[[#This Row],[GST]]</f>
        <v>3867</v>
      </c>
      <c r="AE712" s="7">
        <f>invoices[[#This Row],[Total]]-invoices[[#This Row],[rent_amount]]</f>
        <v>0</v>
      </c>
      <c r="AF712">
        <v>1019</v>
      </c>
      <c r="AG712">
        <v>1891</v>
      </c>
      <c r="AH712">
        <f>invoices[[#This Row],[EB Amount]]-invoices[[#This Row],[electricity_amount]]</f>
        <v>0</v>
      </c>
    </row>
    <row r="713" spans="1:34">
      <c r="A713" t="s">
        <v>3375</v>
      </c>
      <c r="B713" t="s">
        <v>22</v>
      </c>
      <c r="C713" t="s">
        <v>3376</v>
      </c>
      <c r="D713" t="s">
        <v>24</v>
      </c>
      <c r="E713" t="s">
        <v>354</v>
      </c>
      <c r="F713" t="s">
        <v>1506</v>
      </c>
      <c r="G713" t="s">
        <v>3377</v>
      </c>
      <c r="H713" s="1">
        <f>DATE(YEAR(invoices[[#This Row],[due_date]]),MONTH(invoices[[#This Row],[due_date]]),1)</f>
        <v>45962</v>
      </c>
      <c r="I713" s="1">
        <v>45968</v>
      </c>
      <c r="J713">
        <v>14500</v>
      </c>
      <c r="K713">
        <v>1798</v>
      </c>
      <c r="L713">
        <v>0</v>
      </c>
      <c r="M713">
        <f>invoices[[#This Row],[rent_amount]]+invoices[[#This Row],[electricity_amount]]+invoices[[#This Row],[other_charges]]</f>
        <v>16298</v>
      </c>
      <c r="N713" t="s">
        <v>28</v>
      </c>
      <c r="O713" t="s">
        <v>629</v>
      </c>
      <c r="P713">
        <v>0</v>
      </c>
      <c r="Q713" t="b">
        <v>0</v>
      </c>
      <c r="R713" t="s">
        <v>523</v>
      </c>
      <c r="S713">
        <v>0</v>
      </c>
      <c r="T713">
        <f>invoices[[#This Row],[total_amount]]</f>
        <v>16298</v>
      </c>
      <c r="U713" t="s">
        <v>3378</v>
      </c>
      <c r="V713" t="str">
        <f>INDEX([1]!Table1[tenantname],MATCH(invoices[[#This Row],[allotment_id]],[1]!Table1[TenantAllotmentID],0))</f>
        <v>Prem CH (B34-C2)</v>
      </c>
      <c r="W713" t="s">
        <v>15042</v>
      </c>
      <c r="X713" t="s">
        <v>15043</v>
      </c>
      <c r="Y713" s="4">
        <v>45962</v>
      </c>
      <c r="Z713" t="s">
        <v>15807</v>
      </c>
      <c r="AA713">
        <v>14500</v>
      </c>
      <c r="AB713">
        <v>0</v>
      </c>
      <c r="AC713">
        <v>0</v>
      </c>
      <c r="AD713" s="7">
        <f>invoices[[#This Row],[Rent]]+invoices[[#This Row],[Services]]+invoices[[#This Row],[GST]]</f>
        <v>14500</v>
      </c>
      <c r="AE713" s="7">
        <f>invoices[[#This Row],[Total]]-invoices[[#This Row],[rent_amount]]</f>
        <v>0</v>
      </c>
      <c r="AF713">
        <v>1029</v>
      </c>
      <c r="AG713">
        <v>1798</v>
      </c>
      <c r="AH713">
        <f>invoices[[#This Row],[EB Amount]]-invoices[[#This Row],[electricity_amount]]</f>
        <v>0</v>
      </c>
    </row>
    <row r="714" spans="1:34">
      <c r="A714" s="2" t="s">
        <v>3611</v>
      </c>
      <c r="B714" t="s">
        <v>22</v>
      </c>
      <c r="C714" t="s">
        <v>2869</v>
      </c>
      <c r="D714" t="s">
        <v>24</v>
      </c>
      <c r="E714" t="s">
        <v>234</v>
      </c>
      <c r="F714" t="s">
        <v>2143</v>
      </c>
      <c r="G714" t="s">
        <v>3612</v>
      </c>
      <c r="H714" s="1">
        <f>DATE(YEAR(invoices[[#This Row],[due_date]]),MONTH(invoices[[#This Row],[due_date]]),1)</f>
        <v>45962</v>
      </c>
      <c r="I714" s="1">
        <v>45968</v>
      </c>
      <c r="J714">
        <v>14500</v>
      </c>
      <c r="K714">
        <v>1116</v>
      </c>
      <c r="L714">
        <v>0</v>
      </c>
      <c r="M714">
        <f>invoices[[#This Row],[rent_amount]]+invoices[[#This Row],[electricity_amount]]+invoices[[#This Row],[other_charges]]</f>
        <v>15616</v>
      </c>
      <c r="N714" t="s">
        <v>28</v>
      </c>
      <c r="O714" t="s">
        <v>629</v>
      </c>
      <c r="P714">
        <v>0</v>
      </c>
      <c r="Q714" t="b">
        <v>0</v>
      </c>
      <c r="R714" t="s">
        <v>523</v>
      </c>
      <c r="S714">
        <v>0</v>
      </c>
      <c r="T714">
        <f>invoices[[#This Row],[total_amount]]</f>
        <v>15616</v>
      </c>
      <c r="U714" t="s">
        <v>2871</v>
      </c>
      <c r="V714" t="str">
        <f>INDEX([1]!Table1[tenantname],MATCH(invoices[[#This Row],[allotment_id]],[1]!Table1[TenantAllotmentID],0))</f>
        <v>Nashwa Basheer (D12-C2)</v>
      </c>
      <c r="W714" t="s">
        <v>14914</v>
      </c>
      <c r="X714" t="s">
        <v>14915</v>
      </c>
      <c r="Y714" s="4">
        <v>45962</v>
      </c>
      <c r="Z714" t="s">
        <v>15807</v>
      </c>
      <c r="AA714">
        <v>14500</v>
      </c>
      <c r="AB714">
        <v>0</v>
      </c>
      <c r="AC714">
        <v>0</v>
      </c>
      <c r="AD714" s="7">
        <f>invoices[[#This Row],[Rent]]+invoices[[#This Row],[Services]]+invoices[[#This Row],[GST]]</f>
        <v>14500</v>
      </c>
      <c r="AE714" s="7">
        <f>invoices[[#This Row],[Total]]-invoices[[#This Row],[rent_amount]]</f>
        <v>0</v>
      </c>
      <c r="AF714">
        <v>1127</v>
      </c>
      <c r="AG714">
        <v>1116</v>
      </c>
      <c r="AH714">
        <f>invoices[[#This Row],[EB Amount]]-invoices[[#This Row],[electricity_amount]]</f>
        <v>0</v>
      </c>
    </row>
    <row r="715" spans="1:34">
      <c r="A715" t="s">
        <v>3615</v>
      </c>
      <c r="B715" t="s">
        <v>22</v>
      </c>
      <c r="C715" t="s">
        <v>267</v>
      </c>
      <c r="D715" t="s">
        <v>24</v>
      </c>
      <c r="E715" t="s">
        <v>721</v>
      </c>
      <c r="F715" t="s">
        <v>1828</v>
      </c>
      <c r="G715" t="s">
        <v>3616</v>
      </c>
      <c r="H715" s="1">
        <f>DATE(YEAR(invoices[[#This Row],[due_date]]),MONTH(invoices[[#This Row],[due_date]]),1)</f>
        <v>45962</v>
      </c>
      <c r="I715" s="1">
        <v>45968</v>
      </c>
      <c r="J715">
        <v>15500</v>
      </c>
      <c r="K715">
        <v>930</v>
      </c>
      <c r="L715">
        <v>0</v>
      </c>
      <c r="M715">
        <f>invoices[[#This Row],[rent_amount]]+invoices[[#This Row],[electricity_amount]]+invoices[[#This Row],[other_charges]]</f>
        <v>16430</v>
      </c>
      <c r="N715" t="s">
        <v>28</v>
      </c>
      <c r="O715" t="s">
        <v>629</v>
      </c>
      <c r="P715">
        <v>0</v>
      </c>
      <c r="Q715" t="b">
        <v>0</v>
      </c>
      <c r="R715" t="s">
        <v>523</v>
      </c>
      <c r="S715">
        <v>0</v>
      </c>
      <c r="T715">
        <f>invoices[[#This Row],[total_amount]]</f>
        <v>16430</v>
      </c>
      <c r="U715" t="s">
        <v>1830</v>
      </c>
      <c r="V715" t="str">
        <f>INDEX([1]!Table1[tenantname],MATCH(invoices[[#This Row],[allotment_id]],[1]!Table1[TenantAllotmentID],0))</f>
        <v>Nikhil Pandey (A11-B2)</v>
      </c>
      <c r="W715" t="s">
        <v>14609</v>
      </c>
      <c r="X715" t="s">
        <v>14610</v>
      </c>
      <c r="Y715" s="4">
        <v>45962</v>
      </c>
      <c r="Z715" t="s">
        <v>15807</v>
      </c>
      <c r="AA715">
        <v>15500</v>
      </c>
      <c r="AB715">
        <v>0</v>
      </c>
      <c r="AC715">
        <v>0</v>
      </c>
      <c r="AD715" s="7">
        <f>invoices[[#This Row],[Rent]]+invoices[[#This Row],[Services]]+invoices[[#This Row],[GST]]</f>
        <v>15500</v>
      </c>
      <c r="AE715" s="7">
        <f>invoices[[#This Row],[Total]]-invoices[[#This Row],[rent_amount]]</f>
        <v>0</v>
      </c>
      <c r="AF715">
        <v>1129</v>
      </c>
      <c r="AG715">
        <v>930</v>
      </c>
      <c r="AH715">
        <f>invoices[[#This Row],[EB Amount]]-invoices[[#This Row],[electricity_amount]]</f>
        <v>0</v>
      </c>
    </row>
    <row r="716" spans="1:34">
      <c r="A716" t="s">
        <v>3617</v>
      </c>
      <c r="B716" t="s">
        <v>22</v>
      </c>
      <c r="C716" t="s">
        <v>1121</v>
      </c>
      <c r="D716" t="s">
        <v>24</v>
      </c>
      <c r="E716" t="s">
        <v>147</v>
      </c>
      <c r="F716" t="s">
        <v>1122</v>
      </c>
      <c r="G716" t="s">
        <v>3618</v>
      </c>
      <c r="H716" s="1">
        <f>DATE(YEAR(invoices[[#This Row],[due_date]]),MONTH(invoices[[#This Row],[due_date]]),1)</f>
        <v>45962</v>
      </c>
      <c r="I716" s="1">
        <v>45968</v>
      </c>
      <c r="J716">
        <v>15500</v>
      </c>
      <c r="K716">
        <v>992</v>
      </c>
      <c r="L716">
        <v>0</v>
      </c>
      <c r="M716">
        <f>invoices[[#This Row],[rent_amount]]+invoices[[#This Row],[electricity_amount]]+invoices[[#This Row],[other_charges]]</f>
        <v>16492</v>
      </c>
      <c r="N716" t="s">
        <v>28</v>
      </c>
      <c r="O716" t="s">
        <v>629</v>
      </c>
      <c r="P716">
        <v>0</v>
      </c>
      <c r="Q716" t="b">
        <v>0</v>
      </c>
      <c r="R716" t="s">
        <v>523</v>
      </c>
      <c r="S716">
        <v>0</v>
      </c>
      <c r="T716">
        <f>invoices[[#This Row],[total_amount]]</f>
        <v>16492</v>
      </c>
      <c r="U716" t="s">
        <v>1125</v>
      </c>
      <c r="V716" t="str">
        <f>INDEX([1]!Table1[tenantname],MATCH(invoices[[#This Row],[allotment_id]],[1]!Table1[TenantAllotmentID],0))</f>
        <v>Navin Joseph (C31-B1)</v>
      </c>
      <c r="W716" t="s">
        <v>14356</v>
      </c>
      <c r="X716" t="s">
        <v>14357</v>
      </c>
      <c r="Y716" s="4">
        <v>45962</v>
      </c>
      <c r="Z716" t="s">
        <v>15807</v>
      </c>
      <c r="AA716">
        <v>15500</v>
      </c>
      <c r="AB716">
        <v>0</v>
      </c>
      <c r="AC716">
        <v>0</v>
      </c>
      <c r="AD716" s="7">
        <f>invoices[[#This Row],[Rent]]+invoices[[#This Row],[Services]]+invoices[[#This Row],[GST]]</f>
        <v>15500</v>
      </c>
      <c r="AE716" s="7">
        <f>invoices[[#This Row],[Total]]-invoices[[#This Row],[rent_amount]]</f>
        <v>0</v>
      </c>
      <c r="AF716">
        <v>1130</v>
      </c>
      <c r="AG716">
        <v>992</v>
      </c>
      <c r="AH716">
        <f>invoices[[#This Row],[EB Amount]]-invoices[[#This Row],[electricity_amount]]</f>
        <v>0</v>
      </c>
    </row>
    <row r="717" spans="1:34">
      <c r="A717" t="s">
        <v>3624</v>
      </c>
      <c r="B717" t="s">
        <v>22</v>
      </c>
      <c r="C717" t="s">
        <v>1107</v>
      </c>
      <c r="D717" t="s">
        <v>24</v>
      </c>
      <c r="E717" t="s">
        <v>72</v>
      </c>
      <c r="F717" t="s">
        <v>659</v>
      </c>
      <c r="G717" t="s">
        <v>3625</v>
      </c>
      <c r="H717" s="1">
        <f>DATE(YEAR(invoices[[#This Row],[due_date]]),MONTH(invoices[[#This Row],[due_date]]),1)</f>
        <v>45962</v>
      </c>
      <c r="I717" s="1">
        <v>45968</v>
      </c>
      <c r="J717">
        <v>14500</v>
      </c>
      <c r="K717">
        <v>775</v>
      </c>
      <c r="L717">
        <v>0</v>
      </c>
      <c r="M717">
        <f>invoices[[#This Row],[rent_amount]]+invoices[[#This Row],[electricity_amount]]+invoices[[#This Row],[other_charges]]</f>
        <v>15275</v>
      </c>
      <c r="N717" t="s">
        <v>28</v>
      </c>
      <c r="O717" t="s">
        <v>522</v>
      </c>
      <c r="P717">
        <v>0</v>
      </c>
      <c r="Q717" t="b">
        <v>0</v>
      </c>
      <c r="R717" t="s">
        <v>523</v>
      </c>
      <c r="S717">
        <v>0</v>
      </c>
      <c r="T717">
        <f>invoices[[#This Row],[total_amount]]</f>
        <v>15275</v>
      </c>
      <c r="U717" t="s">
        <v>1109</v>
      </c>
      <c r="V717" t="str">
        <f>INDEX([1]!Table1[tenantname],MATCH(invoices[[#This Row],[allotment_id]],[1]!Table1[TenantAllotmentID],0))</f>
        <v>Aakansha rajhans (C34-C1)</v>
      </c>
      <c r="W717" t="s">
        <v>14350</v>
      </c>
      <c r="X717" t="s">
        <v>14351</v>
      </c>
      <c r="Y717" s="4">
        <v>45962</v>
      </c>
      <c r="Z717" t="s">
        <v>15807</v>
      </c>
      <c r="AA717">
        <v>14500</v>
      </c>
      <c r="AB717">
        <v>0</v>
      </c>
      <c r="AC717">
        <v>0</v>
      </c>
      <c r="AD717" s="7">
        <f>invoices[[#This Row],[Rent]]+invoices[[#This Row],[Services]]+invoices[[#This Row],[GST]]</f>
        <v>14500</v>
      </c>
      <c r="AE717" s="7">
        <f>invoices[[#This Row],[Total]]-invoices[[#This Row],[rent_amount]]</f>
        <v>0</v>
      </c>
      <c r="AF717">
        <v>1133</v>
      </c>
      <c r="AG717">
        <v>775</v>
      </c>
      <c r="AH717">
        <f>invoices[[#This Row],[EB Amount]]-invoices[[#This Row],[electricity_amount]]</f>
        <v>0</v>
      </c>
    </row>
    <row r="718" spans="1:34">
      <c r="A718" t="s">
        <v>3636</v>
      </c>
      <c r="B718" t="s">
        <v>22</v>
      </c>
      <c r="C718" t="s">
        <v>398</v>
      </c>
      <c r="D718" t="s">
        <v>24</v>
      </c>
      <c r="E718" t="s">
        <v>399</v>
      </c>
      <c r="F718" t="s">
        <v>2247</v>
      </c>
      <c r="G718" t="s">
        <v>3637</v>
      </c>
      <c r="H718" s="1">
        <f>DATE(YEAR(invoices[[#This Row],[due_date]]),MONTH(invoices[[#This Row],[due_date]]),1)</f>
        <v>45962</v>
      </c>
      <c r="I718" s="1">
        <v>45968</v>
      </c>
      <c r="J718">
        <v>14500</v>
      </c>
      <c r="K718">
        <v>899</v>
      </c>
      <c r="L718">
        <v>0</v>
      </c>
      <c r="M718">
        <f>invoices[[#This Row],[rent_amount]]+invoices[[#This Row],[electricity_amount]]+invoices[[#This Row],[other_charges]]</f>
        <v>15399</v>
      </c>
      <c r="N718" t="s">
        <v>28</v>
      </c>
      <c r="O718" t="s">
        <v>629</v>
      </c>
      <c r="P718">
        <v>0</v>
      </c>
      <c r="Q718" t="b">
        <v>0</v>
      </c>
      <c r="R718" t="s">
        <v>523</v>
      </c>
      <c r="S718">
        <v>0</v>
      </c>
      <c r="T718">
        <f>invoices[[#This Row],[total_amount]]</f>
        <v>15399</v>
      </c>
      <c r="U718" t="s">
        <v>3621</v>
      </c>
      <c r="V718" t="str">
        <f>INDEX([1]!Table1[tenantname],MATCH(invoices[[#This Row],[allotment_id]],[1]!Table1[TenantAllotmentID],0))</f>
        <v>Sheethala  (B22-C1)</v>
      </c>
      <c r="W718" t="s">
        <v>14096</v>
      </c>
      <c r="X718" t="s">
        <v>15092</v>
      </c>
      <c r="Y718" s="4">
        <v>45962</v>
      </c>
      <c r="Z718" t="s">
        <v>15807</v>
      </c>
      <c r="AA718">
        <v>14500</v>
      </c>
      <c r="AB718">
        <v>0</v>
      </c>
      <c r="AC718">
        <v>0</v>
      </c>
      <c r="AD718" s="7">
        <f>invoices[[#This Row],[Rent]]+invoices[[#This Row],[Services]]+invoices[[#This Row],[GST]]</f>
        <v>14500</v>
      </c>
      <c r="AE718" s="7">
        <f>invoices[[#This Row],[Total]]-invoices[[#This Row],[rent_amount]]</f>
        <v>0</v>
      </c>
      <c r="AF718">
        <v>1138</v>
      </c>
      <c r="AG718">
        <v>899</v>
      </c>
      <c r="AH718">
        <f>invoices[[#This Row],[EB Amount]]-invoices[[#This Row],[electricity_amount]]</f>
        <v>0</v>
      </c>
    </row>
    <row r="719" spans="1:34">
      <c r="A719" t="s">
        <v>3866</v>
      </c>
      <c r="B719" t="s">
        <v>22</v>
      </c>
      <c r="C719" t="s">
        <v>3645</v>
      </c>
      <c r="D719" t="s">
        <v>24</v>
      </c>
      <c r="E719" t="s">
        <v>155</v>
      </c>
      <c r="F719" t="s">
        <v>188</v>
      </c>
      <c r="G719" t="s">
        <v>3867</v>
      </c>
      <c r="H719" s="1">
        <f>DATE(YEAR(invoices[[#This Row],[due_date]]),MONTH(invoices[[#This Row],[due_date]]),1)</f>
        <v>45962</v>
      </c>
      <c r="I719" s="1">
        <v>45968</v>
      </c>
      <c r="J719">
        <v>14500</v>
      </c>
      <c r="K719">
        <v>1736</v>
      </c>
      <c r="L719">
        <v>0</v>
      </c>
      <c r="M719">
        <f>invoices[[#This Row],[rent_amount]]+invoices[[#This Row],[electricity_amount]]+invoices[[#This Row],[other_charges]]</f>
        <v>16236</v>
      </c>
      <c r="N719" t="s">
        <v>28</v>
      </c>
      <c r="O719" t="s">
        <v>599</v>
      </c>
      <c r="P719">
        <v>0</v>
      </c>
      <c r="Q719" t="b">
        <v>0</v>
      </c>
      <c r="R719" t="s">
        <v>523</v>
      </c>
      <c r="S719">
        <v>0</v>
      </c>
      <c r="T719">
        <f>invoices[[#This Row],[total_amount]]</f>
        <v>16236</v>
      </c>
      <c r="U719" s="2" t="s">
        <v>3647</v>
      </c>
      <c r="V719" t="str">
        <f>INDEX([1]!Table1[tenantname],MATCH(invoices[[#This Row],[allotment_id]],[1]!Table1[TenantAllotmentID],0))</f>
        <v>Manish Kumar (C44-C2)</v>
      </c>
      <c r="W719" t="s">
        <v>15097</v>
      </c>
      <c r="X719" t="s">
        <v>15098</v>
      </c>
      <c r="Y719" s="4">
        <v>45962</v>
      </c>
      <c r="Z719" t="s">
        <v>15807</v>
      </c>
      <c r="AA719">
        <v>14500</v>
      </c>
      <c r="AB719">
        <v>0</v>
      </c>
      <c r="AC719">
        <v>0</v>
      </c>
      <c r="AD719" s="7">
        <f>invoices[[#This Row],[Rent]]+invoices[[#This Row],[Services]]+invoices[[#This Row],[GST]]</f>
        <v>14500</v>
      </c>
      <c r="AE719" s="7">
        <f>invoices[[#This Row],[Total]]-invoices[[#This Row],[rent_amount]]</f>
        <v>0</v>
      </c>
      <c r="AF719">
        <v>1235</v>
      </c>
      <c r="AG719">
        <v>1736</v>
      </c>
      <c r="AH719">
        <f>invoices[[#This Row],[EB Amount]]-invoices[[#This Row],[electricity_amount]]</f>
        <v>0</v>
      </c>
    </row>
    <row r="720" spans="1:34">
      <c r="A720" t="s">
        <v>3906</v>
      </c>
      <c r="B720" t="s">
        <v>22</v>
      </c>
      <c r="C720" t="s">
        <v>2825</v>
      </c>
      <c r="D720" t="s">
        <v>24</v>
      </c>
      <c r="E720" t="s">
        <v>275</v>
      </c>
      <c r="F720" t="s">
        <v>782</v>
      </c>
      <c r="G720" t="s">
        <v>3907</v>
      </c>
      <c r="H720" s="1">
        <f>DATE(YEAR(invoices[[#This Row],[due_date]]),MONTH(invoices[[#This Row],[due_date]]),1)</f>
        <v>45962</v>
      </c>
      <c r="I720" s="1">
        <v>45968</v>
      </c>
      <c r="J720">
        <v>19000</v>
      </c>
      <c r="K720">
        <v>2015</v>
      </c>
      <c r="L720">
        <v>0</v>
      </c>
      <c r="M720">
        <f>invoices[[#This Row],[rent_amount]]+invoices[[#This Row],[electricity_amount]]+invoices[[#This Row],[other_charges]]</f>
        <v>21015</v>
      </c>
      <c r="N720" t="s">
        <v>28</v>
      </c>
      <c r="O720" t="s">
        <v>629</v>
      </c>
      <c r="P720">
        <v>0</v>
      </c>
      <c r="Q720" t="b">
        <v>0</v>
      </c>
      <c r="R720" t="s">
        <v>523</v>
      </c>
      <c r="S720">
        <v>0</v>
      </c>
      <c r="T720">
        <f>invoices[[#This Row],[total_amount]]</f>
        <v>21015</v>
      </c>
      <c r="U720" t="s">
        <v>2827</v>
      </c>
      <c r="V720" t="str">
        <f>INDEX([1]!Table1[tenantname],MATCH(invoices[[#This Row],[allotment_id]],[1]!Table1[TenantAllotmentID],0))</f>
        <v>Amala Menon (B44-A1)</v>
      </c>
      <c r="W720" t="s">
        <v>14903</v>
      </c>
      <c r="X720" t="s">
        <v>14904</v>
      </c>
      <c r="Y720" s="4">
        <v>45962</v>
      </c>
      <c r="Z720" t="s">
        <v>15807</v>
      </c>
      <c r="AA720">
        <v>19000</v>
      </c>
      <c r="AB720">
        <v>0</v>
      </c>
      <c r="AC720">
        <v>0</v>
      </c>
      <c r="AD720" s="7">
        <f>invoices[[#This Row],[Rent]]+invoices[[#This Row],[Services]]+invoices[[#This Row],[GST]]</f>
        <v>19000</v>
      </c>
      <c r="AE720" s="7">
        <f>invoices[[#This Row],[Total]]-invoices[[#This Row],[rent_amount]]</f>
        <v>0</v>
      </c>
      <c r="AF720">
        <v>1251</v>
      </c>
      <c r="AG720">
        <v>2015</v>
      </c>
      <c r="AH720">
        <f>invoices[[#This Row],[EB Amount]]-invoices[[#This Row],[electricity_amount]]</f>
        <v>0</v>
      </c>
    </row>
    <row r="721" spans="1:34">
      <c r="A721" t="s">
        <v>3912</v>
      </c>
      <c r="B721" t="s">
        <v>22</v>
      </c>
      <c r="C721" t="s">
        <v>1091</v>
      </c>
      <c r="D721" t="s">
        <v>24</v>
      </c>
      <c r="E721" t="s">
        <v>254</v>
      </c>
      <c r="F721" t="s">
        <v>1092</v>
      </c>
      <c r="G721" t="s">
        <v>3913</v>
      </c>
      <c r="H721" s="1">
        <f>DATE(YEAR(invoices[[#This Row],[due_date]]),MONTH(invoices[[#This Row],[due_date]]),1)</f>
        <v>45962</v>
      </c>
      <c r="I721" s="1">
        <v>45968</v>
      </c>
      <c r="J721">
        <v>15500</v>
      </c>
      <c r="K721">
        <v>2759</v>
      </c>
      <c r="L721">
        <v>0</v>
      </c>
      <c r="M721">
        <f>invoices[[#This Row],[rent_amount]]+invoices[[#This Row],[electricity_amount]]+invoices[[#This Row],[other_charges]]</f>
        <v>18259</v>
      </c>
      <c r="N721" t="s">
        <v>28</v>
      </c>
      <c r="O721" t="s">
        <v>629</v>
      </c>
      <c r="P721">
        <v>0</v>
      </c>
      <c r="Q721" t="b">
        <v>0</v>
      </c>
      <c r="R721" t="s">
        <v>523</v>
      </c>
      <c r="S721">
        <v>0</v>
      </c>
      <c r="T721">
        <f>invoices[[#This Row],[total_amount]]</f>
        <v>18259</v>
      </c>
      <c r="U721" t="s">
        <v>1094</v>
      </c>
      <c r="V721" t="str">
        <f>INDEX([1]!Table1[tenantname],MATCH(invoices[[#This Row],[allotment_id]],[1]!Table1[TenantAllotmentID],0))</f>
        <v>Meghna Ravuru (C42-B2)</v>
      </c>
      <c r="W721" t="s">
        <v>14344</v>
      </c>
      <c r="X721" t="s">
        <v>14345</v>
      </c>
      <c r="Y721" s="4">
        <v>45962</v>
      </c>
      <c r="Z721" t="s">
        <v>15807</v>
      </c>
      <c r="AA721">
        <v>15500</v>
      </c>
      <c r="AB721">
        <v>0</v>
      </c>
      <c r="AC721">
        <v>0</v>
      </c>
      <c r="AD721" s="7">
        <f>invoices[[#This Row],[Rent]]+invoices[[#This Row],[Services]]+invoices[[#This Row],[GST]]</f>
        <v>15500</v>
      </c>
      <c r="AE721" s="7">
        <f>invoices[[#This Row],[Total]]-invoices[[#This Row],[rent_amount]]</f>
        <v>0</v>
      </c>
      <c r="AF721">
        <v>1254</v>
      </c>
      <c r="AG721">
        <v>2759</v>
      </c>
      <c r="AH721">
        <f>invoices[[#This Row],[EB Amount]]-invoices[[#This Row],[electricity_amount]]</f>
        <v>0</v>
      </c>
    </row>
    <row r="722" spans="1:34">
      <c r="A722" t="s">
        <v>3960</v>
      </c>
      <c r="B722" t="s">
        <v>22</v>
      </c>
      <c r="C722" t="s">
        <v>3961</v>
      </c>
      <c r="D722" t="s">
        <v>24</v>
      </c>
      <c r="E722" t="s">
        <v>88</v>
      </c>
      <c r="F722" t="s">
        <v>89</v>
      </c>
      <c r="G722" t="s">
        <v>3962</v>
      </c>
      <c r="H722" s="1">
        <f>DATE(YEAR(invoices[[#This Row],[due_date]]),MONTH(invoices[[#This Row],[due_date]]),1)</f>
        <v>45962</v>
      </c>
      <c r="I722" s="1">
        <v>45968</v>
      </c>
      <c r="J722">
        <v>15500</v>
      </c>
      <c r="K722">
        <v>1240</v>
      </c>
      <c r="L722">
        <v>2250</v>
      </c>
      <c r="M722">
        <f>invoices[[#This Row],[rent_amount]]+invoices[[#This Row],[electricity_amount]]+invoices[[#This Row],[other_charges]]</f>
        <v>18990</v>
      </c>
      <c r="N722" t="s">
        <v>28</v>
      </c>
      <c r="O722" t="s">
        <v>522</v>
      </c>
      <c r="P722">
        <v>0</v>
      </c>
      <c r="Q722" t="b">
        <v>0</v>
      </c>
      <c r="R722" t="s">
        <v>523</v>
      </c>
      <c r="S722">
        <v>0</v>
      </c>
      <c r="T722">
        <f>invoices[[#This Row],[total_amount]]</f>
        <v>18990</v>
      </c>
      <c r="U722" t="s">
        <v>3963</v>
      </c>
      <c r="V722" t="str">
        <f>INDEX([1]!Table1[tenantname],MATCH(invoices[[#This Row],[allotment_id]],[1]!Table1[TenantAllotmentID],0))</f>
        <v>Anagh Manamal (B13-B2)</v>
      </c>
      <c r="W722" t="s">
        <v>15157</v>
      </c>
      <c r="X722" t="s">
        <v>15158</v>
      </c>
      <c r="Y722" s="4">
        <v>45962</v>
      </c>
      <c r="Z722" t="s">
        <v>15807</v>
      </c>
      <c r="AA722">
        <v>15500</v>
      </c>
      <c r="AB722">
        <v>0</v>
      </c>
      <c r="AC722">
        <v>0</v>
      </c>
      <c r="AD722" s="7">
        <f>invoices[[#This Row],[Rent]]+invoices[[#This Row],[Services]]+invoices[[#This Row],[GST]]</f>
        <v>15500</v>
      </c>
      <c r="AE722" s="7">
        <f>invoices[[#This Row],[Total]]-invoices[[#This Row],[rent_amount]]</f>
        <v>0</v>
      </c>
      <c r="AF722">
        <v>1278</v>
      </c>
      <c r="AG722">
        <v>1240</v>
      </c>
      <c r="AH722">
        <f>invoices[[#This Row],[EB Amount]]-invoices[[#This Row],[electricity_amount]]</f>
        <v>0</v>
      </c>
    </row>
    <row r="723" spans="1:34">
      <c r="A723" t="s">
        <v>4189</v>
      </c>
      <c r="B723" t="s">
        <v>22</v>
      </c>
      <c r="C723" t="s">
        <v>638</v>
      </c>
      <c r="D723" t="s">
        <v>24</v>
      </c>
      <c r="E723" t="s">
        <v>247</v>
      </c>
      <c r="F723" t="s">
        <v>365</v>
      </c>
      <c r="G723" t="s">
        <v>4190</v>
      </c>
      <c r="H723" s="1">
        <f>DATE(YEAR(invoices[[#This Row],[due_date]]),MONTH(invoices[[#This Row],[due_date]]),1)</f>
        <v>45962</v>
      </c>
      <c r="I723" s="1">
        <v>45968</v>
      </c>
      <c r="J723">
        <v>14500</v>
      </c>
      <c r="K723">
        <v>1364</v>
      </c>
      <c r="L723">
        <v>0</v>
      </c>
      <c r="M723">
        <f>invoices[[#This Row],[rent_amount]]+invoices[[#This Row],[electricity_amount]]+invoices[[#This Row],[other_charges]]</f>
        <v>15864</v>
      </c>
      <c r="N723" t="s">
        <v>28</v>
      </c>
      <c r="O723" t="s">
        <v>629</v>
      </c>
      <c r="P723">
        <v>0</v>
      </c>
      <c r="Q723" t="b">
        <v>0</v>
      </c>
      <c r="R723" t="s">
        <v>523</v>
      </c>
      <c r="S723">
        <v>0</v>
      </c>
      <c r="T723">
        <f>invoices[[#This Row],[total_amount]]</f>
        <v>15864</v>
      </c>
      <c r="U723" s="2" t="s">
        <v>641</v>
      </c>
      <c r="V723" t="str">
        <f>INDEX([1]!Table1[tenantname],MATCH(invoices[[#This Row],[allotment_id]],[1]!Table1[TenantAllotmentID],0))</f>
        <v>Niharika Shanbhogue (C11-C1)</v>
      </c>
      <c r="W723" t="s">
        <v>14179</v>
      </c>
      <c r="X723" t="s">
        <v>14180</v>
      </c>
      <c r="Y723" s="4">
        <v>45962</v>
      </c>
      <c r="Z723" t="s">
        <v>15807</v>
      </c>
      <c r="AA723">
        <v>14500</v>
      </c>
      <c r="AB723">
        <v>0</v>
      </c>
      <c r="AC723">
        <v>0</v>
      </c>
      <c r="AD723" s="7">
        <f>invoices[[#This Row],[Rent]]+invoices[[#This Row],[Services]]+invoices[[#This Row],[GST]]</f>
        <v>14500</v>
      </c>
      <c r="AE723" s="7">
        <f>invoices[[#This Row],[Total]]-invoices[[#This Row],[rent_amount]]</f>
        <v>0</v>
      </c>
      <c r="AF723">
        <v>1381</v>
      </c>
      <c r="AG723">
        <v>1364</v>
      </c>
      <c r="AH723">
        <f>invoices[[#This Row],[EB Amount]]-invoices[[#This Row],[electricity_amount]]</f>
        <v>0</v>
      </c>
    </row>
    <row r="724" spans="1:34">
      <c r="A724" t="s">
        <v>4208</v>
      </c>
      <c r="B724" t="s">
        <v>22</v>
      </c>
      <c r="C724" t="s">
        <v>217</v>
      </c>
      <c r="D724" t="s">
        <v>24</v>
      </c>
      <c r="E724" t="s">
        <v>218</v>
      </c>
      <c r="F724" t="s">
        <v>219</v>
      </c>
      <c r="G724" t="s">
        <v>4209</v>
      </c>
      <c r="H724" s="1">
        <f>DATE(YEAR(invoices[[#This Row],[due_date]]),MONTH(invoices[[#This Row],[due_date]]),1)</f>
        <v>45962</v>
      </c>
      <c r="I724" s="1">
        <v>45968</v>
      </c>
      <c r="J724">
        <v>15500</v>
      </c>
      <c r="K724">
        <v>744</v>
      </c>
      <c r="L724">
        <v>0</v>
      </c>
      <c r="M724">
        <f>invoices[[#This Row],[rent_amount]]+invoices[[#This Row],[electricity_amount]]+invoices[[#This Row],[other_charges]]</f>
        <v>16244</v>
      </c>
      <c r="N724" t="s">
        <v>28</v>
      </c>
      <c r="O724" t="s">
        <v>629</v>
      </c>
      <c r="P724">
        <v>0</v>
      </c>
      <c r="Q724" t="b">
        <v>0</v>
      </c>
      <c r="R724" t="s">
        <v>523</v>
      </c>
      <c r="S724">
        <v>0</v>
      </c>
      <c r="T724">
        <f>invoices[[#This Row],[total_amount]]</f>
        <v>16244</v>
      </c>
      <c r="U724" t="s">
        <v>223</v>
      </c>
      <c r="V724" t="str">
        <f>INDEX([1]!Table1[tenantname],MATCH(invoices[[#This Row],[allotment_id]],[1]!Table1[TenantAllotmentID],0))</f>
        <v>Pangkame Sangma (A12-B1)</v>
      </c>
      <c r="W724" t="s">
        <v>14036</v>
      </c>
      <c r="X724" t="s">
        <v>14037</v>
      </c>
      <c r="Y724" s="4">
        <v>45962</v>
      </c>
      <c r="Z724" t="s">
        <v>15807</v>
      </c>
      <c r="AA724">
        <v>15500</v>
      </c>
      <c r="AB724">
        <v>0</v>
      </c>
      <c r="AC724">
        <v>0</v>
      </c>
      <c r="AD724" s="7">
        <f>invoices[[#This Row],[Rent]]+invoices[[#This Row],[Services]]+invoices[[#This Row],[GST]]</f>
        <v>15500</v>
      </c>
      <c r="AE724" s="7">
        <f>invoices[[#This Row],[Total]]-invoices[[#This Row],[rent_amount]]</f>
        <v>0</v>
      </c>
      <c r="AF724">
        <v>1390</v>
      </c>
      <c r="AG724">
        <v>744</v>
      </c>
      <c r="AH724">
        <f>invoices[[#This Row],[EB Amount]]-invoices[[#This Row],[electricity_amount]]</f>
        <v>0</v>
      </c>
    </row>
    <row r="725" spans="1:34">
      <c r="A725" t="s">
        <v>4272</v>
      </c>
      <c r="B725" t="s">
        <v>22</v>
      </c>
      <c r="C725" t="s">
        <v>912</v>
      </c>
      <c r="D725" t="s">
        <v>24</v>
      </c>
      <c r="E725" t="s">
        <v>721</v>
      </c>
      <c r="F725" t="s">
        <v>913</v>
      </c>
      <c r="G725" t="s">
        <v>4273</v>
      </c>
      <c r="H725" s="1">
        <f>DATE(YEAR(invoices[[#This Row],[due_date]]),MONTH(invoices[[#This Row],[due_date]]),1)</f>
        <v>45962</v>
      </c>
      <c r="I725" s="1">
        <v>45968</v>
      </c>
      <c r="J725">
        <v>14500</v>
      </c>
      <c r="K725">
        <v>930</v>
      </c>
      <c r="L725">
        <v>0</v>
      </c>
      <c r="M725">
        <f>invoices[[#This Row],[rent_amount]]+invoices[[#This Row],[electricity_amount]]+invoices[[#This Row],[other_charges]]</f>
        <v>15430</v>
      </c>
      <c r="N725" t="s">
        <v>28</v>
      </c>
      <c r="O725" t="s">
        <v>1023</v>
      </c>
      <c r="P725">
        <v>0</v>
      </c>
      <c r="Q725" t="b">
        <v>0</v>
      </c>
      <c r="R725" t="s">
        <v>523</v>
      </c>
      <c r="S725">
        <v>0</v>
      </c>
      <c r="T725">
        <f>invoices[[#This Row],[total_amount]]</f>
        <v>15430</v>
      </c>
      <c r="U725" t="s">
        <v>915</v>
      </c>
      <c r="V725" t="str">
        <f>INDEX([1]!Table1[tenantname],MATCH(invoices[[#This Row],[allotment_id]],[1]!Table1[TenantAllotmentID],0))</f>
        <v>Shivam Kumar (A11-C2)</v>
      </c>
      <c r="W725" t="s">
        <v>14278</v>
      </c>
      <c r="X725" t="s">
        <v>14279</v>
      </c>
      <c r="Y725" s="4">
        <v>45962</v>
      </c>
      <c r="Z725" t="s">
        <v>15807</v>
      </c>
      <c r="AA725">
        <v>14500</v>
      </c>
      <c r="AB725">
        <v>0</v>
      </c>
      <c r="AC725">
        <v>0</v>
      </c>
      <c r="AD725" s="7">
        <f>invoices[[#This Row],[Rent]]+invoices[[#This Row],[Services]]+invoices[[#This Row],[GST]]</f>
        <v>14500</v>
      </c>
      <c r="AE725" s="7">
        <f>invoices[[#This Row],[Total]]-invoices[[#This Row],[rent_amount]]</f>
        <v>0</v>
      </c>
      <c r="AF725">
        <v>1416</v>
      </c>
      <c r="AG725">
        <v>930</v>
      </c>
      <c r="AH725">
        <f>invoices[[#This Row],[EB Amount]]-invoices[[#This Row],[electricity_amount]]</f>
        <v>0</v>
      </c>
    </row>
    <row r="726" spans="1:34">
      <c r="A726" t="s">
        <v>4274</v>
      </c>
      <c r="B726" t="s">
        <v>22</v>
      </c>
      <c r="C726" t="s">
        <v>436</v>
      </c>
      <c r="D726" t="s">
        <v>24</v>
      </c>
      <c r="E726" t="s">
        <v>140</v>
      </c>
      <c r="F726" t="s">
        <v>437</v>
      </c>
      <c r="G726" t="s">
        <v>4275</v>
      </c>
      <c r="H726" s="1">
        <f>DATE(YEAR(invoices[[#This Row],[due_date]]),MONTH(invoices[[#This Row],[due_date]]),1)</f>
        <v>45962</v>
      </c>
      <c r="I726" s="1">
        <v>45968</v>
      </c>
      <c r="J726">
        <v>14500</v>
      </c>
      <c r="K726">
        <v>1395</v>
      </c>
      <c r="L726">
        <v>0</v>
      </c>
      <c r="M726">
        <f>invoices[[#This Row],[rent_amount]]+invoices[[#This Row],[electricity_amount]]+invoices[[#This Row],[other_charges]]</f>
        <v>15895</v>
      </c>
      <c r="N726" t="s">
        <v>28</v>
      </c>
      <c r="O726" t="s">
        <v>1023</v>
      </c>
      <c r="P726">
        <v>0</v>
      </c>
      <c r="Q726" t="b">
        <v>0</v>
      </c>
      <c r="R726" t="s">
        <v>523</v>
      </c>
      <c r="S726">
        <v>0</v>
      </c>
      <c r="T726">
        <f>invoices[[#This Row],[total_amount]]</f>
        <v>15895</v>
      </c>
      <c r="U726" t="s">
        <v>439</v>
      </c>
      <c r="V726" t="str">
        <f>INDEX([1]!Table1[tenantname],MATCH(invoices[[#This Row],[allotment_id]],[1]!Table1[TenantAllotmentID],0))</f>
        <v>Zaheer Khan (A41-C2)</v>
      </c>
      <c r="W726" t="s">
        <v>14110</v>
      </c>
      <c r="X726" t="s">
        <v>14111</v>
      </c>
      <c r="Y726" s="4">
        <v>45962</v>
      </c>
      <c r="Z726" t="s">
        <v>15807</v>
      </c>
      <c r="AA726">
        <v>14500</v>
      </c>
      <c r="AB726">
        <v>0</v>
      </c>
      <c r="AC726">
        <v>0</v>
      </c>
      <c r="AD726" s="7">
        <f>invoices[[#This Row],[Rent]]+invoices[[#This Row],[Services]]+invoices[[#This Row],[GST]]</f>
        <v>14500</v>
      </c>
      <c r="AE726" s="7">
        <f>invoices[[#This Row],[Total]]-invoices[[#This Row],[rent_amount]]</f>
        <v>0</v>
      </c>
      <c r="AF726">
        <v>1417</v>
      </c>
      <c r="AG726">
        <v>1395</v>
      </c>
      <c r="AH726">
        <f>invoices[[#This Row],[EB Amount]]-invoices[[#This Row],[electricity_amount]]</f>
        <v>0</v>
      </c>
    </row>
    <row r="727" spans="1:34">
      <c r="A727" t="s">
        <v>4280</v>
      </c>
      <c r="B727" t="s">
        <v>22</v>
      </c>
      <c r="C727" t="s">
        <v>4281</v>
      </c>
      <c r="D727" t="s">
        <v>24</v>
      </c>
      <c r="E727" t="s">
        <v>72</v>
      </c>
      <c r="F727" t="s">
        <v>665</v>
      </c>
      <c r="G727" t="s">
        <v>4282</v>
      </c>
      <c r="H727" s="1">
        <f>DATE(YEAR(invoices[[#This Row],[due_date]]),MONTH(invoices[[#This Row],[due_date]]),1)</f>
        <v>45962</v>
      </c>
      <c r="I727" s="1">
        <v>45968</v>
      </c>
      <c r="J727">
        <v>18500</v>
      </c>
      <c r="K727">
        <v>775</v>
      </c>
      <c r="L727">
        <v>0</v>
      </c>
      <c r="M727">
        <f>invoices[[#This Row],[rent_amount]]+invoices[[#This Row],[electricity_amount]]+invoices[[#This Row],[other_charges]]</f>
        <v>19275</v>
      </c>
      <c r="N727" t="s">
        <v>28</v>
      </c>
      <c r="O727" t="s">
        <v>629</v>
      </c>
      <c r="P727">
        <v>0</v>
      </c>
      <c r="Q727" t="b">
        <v>0</v>
      </c>
      <c r="R727" t="s">
        <v>523</v>
      </c>
      <c r="S727">
        <v>0</v>
      </c>
      <c r="T727">
        <f>invoices[[#This Row],[total_amount]]</f>
        <v>19275</v>
      </c>
      <c r="U727" t="s">
        <v>4283</v>
      </c>
      <c r="V727" t="str">
        <f>INDEX([1]!Table1[tenantname],MATCH(invoices[[#This Row],[allotment_id]],[1]!Table1[TenantAllotmentID],0))</f>
        <v>Shivani  (C34-A1)</v>
      </c>
      <c r="W727" t="s">
        <v>15205</v>
      </c>
      <c r="X727" t="s">
        <v>15206</v>
      </c>
      <c r="Y727" s="4">
        <v>45962</v>
      </c>
      <c r="Z727" t="s">
        <v>15807</v>
      </c>
      <c r="AA727">
        <v>18500</v>
      </c>
      <c r="AB727">
        <v>0</v>
      </c>
      <c r="AC727">
        <v>0</v>
      </c>
      <c r="AD727" s="7">
        <f>invoices[[#This Row],[Rent]]+invoices[[#This Row],[Services]]+invoices[[#This Row],[GST]]</f>
        <v>18500</v>
      </c>
      <c r="AE727" s="7">
        <f>invoices[[#This Row],[Total]]-invoices[[#This Row],[rent_amount]]</f>
        <v>0</v>
      </c>
      <c r="AF727">
        <v>1420</v>
      </c>
      <c r="AG727">
        <v>775</v>
      </c>
      <c r="AH727">
        <f>invoices[[#This Row],[EB Amount]]-invoices[[#This Row],[electricity_amount]]</f>
        <v>0</v>
      </c>
    </row>
    <row r="728" spans="1:34">
      <c r="A728" t="s">
        <v>4296</v>
      </c>
      <c r="B728" t="s">
        <v>22</v>
      </c>
      <c r="C728" t="s">
        <v>281</v>
      </c>
      <c r="D728" t="s">
        <v>24</v>
      </c>
      <c r="E728" t="s">
        <v>34</v>
      </c>
      <c r="F728" t="s">
        <v>805</v>
      </c>
      <c r="G728" t="s">
        <v>4297</v>
      </c>
      <c r="H728" s="1">
        <f>DATE(YEAR(invoices[[#This Row],[due_date]]),MONTH(invoices[[#This Row],[due_date]]),1)</f>
        <v>45962</v>
      </c>
      <c r="I728" s="1">
        <v>45968</v>
      </c>
      <c r="J728">
        <v>14950</v>
      </c>
      <c r="K728">
        <v>0</v>
      </c>
      <c r="L728">
        <v>0</v>
      </c>
      <c r="M728">
        <f>invoices[[#This Row],[rent_amount]]+invoices[[#This Row],[electricity_amount]]+invoices[[#This Row],[other_charges]]</f>
        <v>14950</v>
      </c>
      <c r="N728" t="s">
        <v>28</v>
      </c>
      <c r="O728" t="s">
        <v>1023</v>
      </c>
      <c r="P728">
        <v>0</v>
      </c>
      <c r="Q728" t="b">
        <v>0</v>
      </c>
      <c r="R728" t="s">
        <v>523</v>
      </c>
      <c r="S728">
        <v>0</v>
      </c>
      <c r="T728">
        <f>invoices[[#This Row],[total_amount]]</f>
        <v>14950</v>
      </c>
      <c r="U728" t="s">
        <v>4298</v>
      </c>
      <c r="V728" t="str">
        <f>INDEX([1]!Table1[tenantname],MATCH(invoices[[#This Row],[allotment_id]],[1]!Table1[TenantAllotmentID],0))</f>
        <v>kiranmai Bhatlapenumarthi (B43-A1)</v>
      </c>
      <c r="W728" t="s">
        <v>14054</v>
      </c>
      <c r="X728" t="s">
        <v>15209</v>
      </c>
      <c r="Y728" s="4">
        <v>45962</v>
      </c>
      <c r="Z728" t="s">
        <v>15807</v>
      </c>
      <c r="AA728">
        <v>14950</v>
      </c>
      <c r="AB728">
        <v>0</v>
      </c>
      <c r="AC728">
        <v>0</v>
      </c>
      <c r="AD728" s="7">
        <f>invoices[[#This Row],[Rent]]+invoices[[#This Row],[Services]]+invoices[[#This Row],[GST]]</f>
        <v>14950</v>
      </c>
      <c r="AE728" s="7">
        <f>invoices[[#This Row],[Total]]-invoices[[#This Row],[rent_amount]]</f>
        <v>0</v>
      </c>
      <c r="AF728">
        <v>1426</v>
      </c>
      <c r="AG728">
        <v>0</v>
      </c>
      <c r="AH728">
        <f>invoices[[#This Row],[EB Amount]]-invoices[[#This Row],[electricity_amount]]</f>
        <v>0</v>
      </c>
    </row>
    <row r="729" spans="1:34">
      <c r="A729" t="s">
        <v>4470</v>
      </c>
      <c r="B729" t="s">
        <v>22</v>
      </c>
      <c r="C729" t="s">
        <v>4471</v>
      </c>
      <c r="D729" t="s">
        <v>24</v>
      </c>
      <c r="E729" t="s">
        <v>354</v>
      </c>
      <c r="F729" t="s">
        <v>355</v>
      </c>
      <c r="G729" t="s">
        <v>4472</v>
      </c>
      <c r="H729" s="1">
        <f>DATE(YEAR(invoices[[#This Row],[due_date]]),MONTH(invoices[[#This Row],[due_date]]),1)</f>
        <v>45962</v>
      </c>
      <c r="I729" s="1">
        <v>45968</v>
      </c>
      <c r="J729">
        <v>3100</v>
      </c>
      <c r="K729">
        <v>1798</v>
      </c>
      <c r="L729">
        <v>2250</v>
      </c>
      <c r="M729">
        <f>invoices[[#This Row],[rent_amount]]+invoices[[#This Row],[electricity_amount]]+invoices[[#This Row],[other_charges]]</f>
        <v>7148</v>
      </c>
      <c r="N729" t="s">
        <v>28</v>
      </c>
      <c r="O729" t="s">
        <v>522</v>
      </c>
      <c r="P729">
        <v>0</v>
      </c>
      <c r="Q729" t="b">
        <v>0</v>
      </c>
      <c r="R729" t="s">
        <v>523</v>
      </c>
      <c r="S729">
        <v>0</v>
      </c>
      <c r="T729">
        <f>invoices[[#This Row],[total_amount]]</f>
        <v>7148</v>
      </c>
      <c r="U729" t="s">
        <v>4473</v>
      </c>
      <c r="V729" t="str">
        <f>INDEX([1]!Table1[tenantname],MATCH(invoices[[#This Row],[allotment_id]],[1]!Table1[TenantAllotmentID],0))</f>
        <v>Aditya Shinde (B34-B1)</v>
      </c>
      <c r="W729" t="s">
        <v>15241</v>
      </c>
      <c r="X729" t="s">
        <v>15242</v>
      </c>
      <c r="Y729" s="4">
        <v>45962</v>
      </c>
      <c r="Z729" t="s">
        <v>15807</v>
      </c>
      <c r="AA729">
        <v>3100</v>
      </c>
      <c r="AB729">
        <v>0</v>
      </c>
      <c r="AC729">
        <v>0</v>
      </c>
      <c r="AD729" s="7">
        <f>invoices[[#This Row],[Rent]]+invoices[[#This Row],[Services]]+invoices[[#This Row],[GST]]</f>
        <v>3100</v>
      </c>
      <c r="AE729" s="7">
        <f>invoices[[#This Row],[Total]]-invoices[[#This Row],[rent_amount]]</f>
        <v>0</v>
      </c>
      <c r="AF729">
        <v>1499</v>
      </c>
      <c r="AG729">
        <v>1798</v>
      </c>
      <c r="AH729">
        <f>invoices[[#This Row],[EB Amount]]-invoices[[#This Row],[electricity_amount]]</f>
        <v>0</v>
      </c>
    </row>
    <row r="730" spans="1:34">
      <c r="A730" t="s">
        <v>4559</v>
      </c>
      <c r="B730" t="s">
        <v>22</v>
      </c>
      <c r="C730" t="s">
        <v>4560</v>
      </c>
      <c r="D730" t="s">
        <v>24</v>
      </c>
      <c r="E730" t="s">
        <v>519</v>
      </c>
      <c r="F730" t="s">
        <v>681</v>
      </c>
      <c r="G730" t="s">
        <v>4561</v>
      </c>
      <c r="H730" s="1">
        <f>DATE(YEAR(invoices[[#This Row],[due_date]]),MONTH(invoices[[#This Row],[due_date]]),1)</f>
        <v>45962</v>
      </c>
      <c r="I730" s="1">
        <v>45968</v>
      </c>
      <c r="J730">
        <v>14500</v>
      </c>
      <c r="K730">
        <v>1984</v>
      </c>
      <c r="L730">
        <v>0</v>
      </c>
      <c r="M730">
        <f>invoices[[#This Row],[rent_amount]]+invoices[[#This Row],[electricity_amount]]+invoices[[#This Row],[other_charges]]</f>
        <v>16484</v>
      </c>
      <c r="N730" t="s">
        <v>28</v>
      </c>
      <c r="O730" t="s">
        <v>599</v>
      </c>
      <c r="P730">
        <v>0</v>
      </c>
      <c r="Q730" t="b">
        <v>0</v>
      </c>
      <c r="R730" t="s">
        <v>523</v>
      </c>
      <c r="S730">
        <v>0</v>
      </c>
      <c r="T730">
        <f>invoices[[#This Row],[total_amount]]</f>
        <v>16484</v>
      </c>
      <c r="U730" t="s">
        <v>4562</v>
      </c>
      <c r="V730" t="str">
        <f>INDEX([1]!Table1[tenantname],MATCH(invoices[[#This Row],[allotment_id]],[1]!Table1[TenantAllotmentID],0))</f>
        <v>Manoj  (C41-C1)</v>
      </c>
      <c r="W730" t="s">
        <v>15261</v>
      </c>
      <c r="X730" t="s">
        <v>15262</v>
      </c>
      <c r="Y730" s="4">
        <v>45962</v>
      </c>
      <c r="Z730" t="s">
        <v>15807</v>
      </c>
      <c r="AA730">
        <v>14500</v>
      </c>
      <c r="AB730">
        <v>0</v>
      </c>
      <c r="AC730">
        <v>0</v>
      </c>
      <c r="AD730" s="7">
        <f>invoices[[#This Row],[Rent]]+invoices[[#This Row],[Services]]+invoices[[#This Row],[GST]]</f>
        <v>14500</v>
      </c>
      <c r="AE730" s="7">
        <f>invoices[[#This Row],[Total]]-invoices[[#This Row],[rent_amount]]</f>
        <v>0</v>
      </c>
      <c r="AF730">
        <v>1539</v>
      </c>
      <c r="AG730">
        <v>1984</v>
      </c>
      <c r="AH730">
        <f>invoices[[#This Row],[EB Amount]]-invoices[[#This Row],[electricity_amount]]</f>
        <v>0</v>
      </c>
    </row>
    <row r="731" spans="1:34">
      <c r="A731" t="s">
        <v>4648</v>
      </c>
      <c r="B731" t="s">
        <v>22</v>
      </c>
      <c r="C731" t="s">
        <v>4649</v>
      </c>
      <c r="D731" t="s">
        <v>24</v>
      </c>
      <c r="E731" t="s">
        <v>195</v>
      </c>
      <c r="F731" s="2" t="s">
        <v>1745</v>
      </c>
      <c r="G731" t="s">
        <v>4650</v>
      </c>
      <c r="H731" s="1">
        <f>DATE(YEAR(invoices[[#This Row],[due_date]]),MONTH(invoices[[#This Row],[due_date]]),1)</f>
        <v>45962</v>
      </c>
      <c r="I731" s="1">
        <v>45968</v>
      </c>
      <c r="J731">
        <v>14500</v>
      </c>
      <c r="K731">
        <v>1271</v>
      </c>
      <c r="L731">
        <v>0</v>
      </c>
      <c r="M731">
        <f>invoices[[#This Row],[rent_amount]]+invoices[[#This Row],[electricity_amount]]+invoices[[#This Row],[other_charges]]</f>
        <v>15771</v>
      </c>
      <c r="N731" t="s">
        <v>28</v>
      </c>
      <c r="O731" t="s">
        <v>599</v>
      </c>
      <c r="P731">
        <v>0</v>
      </c>
      <c r="Q731" t="b">
        <v>0</v>
      </c>
      <c r="R731" t="s">
        <v>523</v>
      </c>
      <c r="S731">
        <v>0</v>
      </c>
      <c r="T731">
        <f>invoices[[#This Row],[total_amount]]</f>
        <v>15771</v>
      </c>
      <c r="U731" t="s">
        <v>4651</v>
      </c>
      <c r="V731" t="str">
        <f>INDEX([1]!Table1[tenantname],MATCH(invoices[[#This Row],[allotment_id]],[1]!Table1[TenantAllotmentID],0))</f>
        <v>Jayashree Arun (D41-C1)</v>
      </c>
      <c r="W731" t="s">
        <v>15273</v>
      </c>
      <c r="X731" t="s">
        <v>15274</v>
      </c>
      <c r="Y731" s="4">
        <v>45962</v>
      </c>
      <c r="Z731" t="s">
        <v>15807</v>
      </c>
      <c r="AA731">
        <v>14500</v>
      </c>
      <c r="AB731">
        <v>0</v>
      </c>
      <c r="AC731">
        <v>0</v>
      </c>
      <c r="AD731" s="7">
        <f>invoices[[#This Row],[Rent]]+invoices[[#This Row],[Services]]+invoices[[#This Row],[GST]]</f>
        <v>14500</v>
      </c>
      <c r="AE731" s="7">
        <f>invoices[[#This Row],[Total]]-invoices[[#This Row],[rent_amount]]</f>
        <v>0</v>
      </c>
      <c r="AF731">
        <v>1580</v>
      </c>
      <c r="AG731">
        <v>1271</v>
      </c>
      <c r="AH731">
        <f>invoices[[#This Row],[EB Amount]]-invoices[[#This Row],[electricity_amount]]</f>
        <v>0</v>
      </c>
    </row>
    <row r="732" spans="1:34">
      <c r="A732" t="s">
        <v>4749</v>
      </c>
      <c r="B732" t="s">
        <v>22</v>
      </c>
      <c r="C732" t="s">
        <v>1039</v>
      </c>
      <c r="D732" t="s">
        <v>24</v>
      </c>
      <c r="E732" t="s">
        <v>167</v>
      </c>
      <c r="F732" t="s">
        <v>495</v>
      </c>
      <c r="G732" t="s">
        <v>4750</v>
      </c>
      <c r="H732" s="1">
        <f>DATE(YEAR(invoices[[#This Row],[due_date]]),MONTH(invoices[[#This Row],[due_date]]),1)</f>
        <v>45962</v>
      </c>
      <c r="I732" s="1">
        <v>45968</v>
      </c>
      <c r="J732">
        <v>14500</v>
      </c>
      <c r="K732">
        <v>0</v>
      </c>
      <c r="L732">
        <v>0</v>
      </c>
      <c r="M732">
        <f>invoices[[#This Row],[rent_amount]]+invoices[[#This Row],[electricity_amount]]+invoices[[#This Row],[other_charges]]</f>
        <v>14500</v>
      </c>
      <c r="N732" t="s">
        <v>28</v>
      </c>
      <c r="O732" t="s">
        <v>522</v>
      </c>
      <c r="P732">
        <v>0</v>
      </c>
      <c r="Q732" t="b">
        <v>0</v>
      </c>
      <c r="R732" t="s">
        <v>523</v>
      </c>
      <c r="S732">
        <v>0</v>
      </c>
      <c r="T732">
        <f>invoices[[#This Row],[total_amount]]</f>
        <v>14500</v>
      </c>
      <c r="U732" t="s">
        <v>3154</v>
      </c>
      <c r="V732" t="str">
        <f>INDEX([1]!Table1[tenantname],MATCH(invoices[[#This Row],[allotment_id]],[1]!Table1[TenantAllotmentID],0))</f>
        <v>Arindraja Kundu (B42-C1)</v>
      </c>
      <c r="W732" t="s">
        <v>14325</v>
      </c>
      <c r="X732" t="s">
        <v>14986</v>
      </c>
      <c r="Y732" s="4">
        <v>45962</v>
      </c>
      <c r="Z732" t="s">
        <v>15807</v>
      </c>
      <c r="AA732">
        <v>14500</v>
      </c>
      <c r="AB732">
        <v>0</v>
      </c>
      <c r="AC732">
        <v>0</v>
      </c>
      <c r="AD732" s="7">
        <f>invoices[[#This Row],[Rent]]+invoices[[#This Row],[Services]]+invoices[[#This Row],[GST]]</f>
        <v>14500</v>
      </c>
      <c r="AE732" s="7">
        <f>invoices[[#This Row],[Total]]-invoices[[#This Row],[rent_amount]]</f>
        <v>0</v>
      </c>
      <c r="AF732">
        <v>1626</v>
      </c>
      <c r="AG732">
        <v>0</v>
      </c>
      <c r="AH732">
        <f>invoices[[#This Row],[EB Amount]]-invoices[[#This Row],[electricity_amount]]</f>
        <v>0</v>
      </c>
    </row>
    <row r="733" spans="1:34">
      <c r="A733" t="s">
        <v>4773</v>
      </c>
      <c r="B733" t="s">
        <v>22</v>
      </c>
      <c r="C733" t="s">
        <v>1217</v>
      </c>
      <c r="D733" t="s">
        <v>24</v>
      </c>
      <c r="E733" t="s">
        <v>349</v>
      </c>
      <c r="F733" t="s">
        <v>1218</v>
      </c>
      <c r="G733" t="s">
        <v>4774</v>
      </c>
      <c r="H733" s="1">
        <f>DATE(YEAR(invoices[[#This Row],[due_date]]),MONTH(invoices[[#This Row],[due_date]]),1)</f>
        <v>45962</v>
      </c>
      <c r="I733" s="1">
        <v>45968</v>
      </c>
      <c r="J733">
        <v>14500</v>
      </c>
      <c r="K733">
        <v>1767</v>
      </c>
      <c r="L733">
        <v>0</v>
      </c>
      <c r="M733">
        <f>invoices[[#This Row],[rent_amount]]+invoices[[#This Row],[electricity_amount]]+invoices[[#This Row],[other_charges]]</f>
        <v>16267</v>
      </c>
      <c r="N733" t="s">
        <v>28</v>
      </c>
      <c r="O733" t="s">
        <v>629</v>
      </c>
      <c r="P733">
        <v>0</v>
      </c>
      <c r="Q733" t="b">
        <v>0</v>
      </c>
      <c r="R733" t="s">
        <v>523</v>
      </c>
      <c r="S733">
        <v>0</v>
      </c>
      <c r="T733">
        <f>invoices[[#This Row],[total_amount]]</f>
        <v>16267</v>
      </c>
      <c r="U733" t="s">
        <v>1220</v>
      </c>
      <c r="V733" t="str">
        <f>INDEX([1]!Table1[tenantname],MATCH(invoices[[#This Row],[allotment_id]],[1]!Table1[TenantAllotmentID],0))</f>
        <v>Naga Raja Kurakula (B11-C2)</v>
      </c>
      <c r="W733" t="s">
        <v>14386</v>
      </c>
      <c r="X733" t="s">
        <v>14387</v>
      </c>
      <c r="Y733" s="4">
        <v>45962</v>
      </c>
      <c r="Z733" t="s">
        <v>15807</v>
      </c>
      <c r="AA733">
        <v>14500</v>
      </c>
      <c r="AB733">
        <v>0</v>
      </c>
      <c r="AC733">
        <v>0</v>
      </c>
      <c r="AD733" s="7">
        <f>invoices[[#This Row],[Rent]]+invoices[[#This Row],[Services]]+invoices[[#This Row],[GST]]</f>
        <v>14500</v>
      </c>
      <c r="AE733" s="7">
        <f>invoices[[#This Row],[Total]]-invoices[[#This Row],[rent_amount]]</f>
        <v>0</v>
      </c>
      <c r="AF733">
        <v>1636</v>
      </c>
      <c r="AG733">
        <v>1767</v>
      </c>
      <c r="AH733">
        <f>invoices[[#This Row],[EB Amount]]-invoices[[#This Row],[electricity_amount]]</f>
        <v>0</v>
      </c>
    </row>
    <row r="734" spans="1:34">
      <c r="A734" t="s">
        <v>4813</v>
      </c>
      <c r="B734" t="s">
        <v>22</v>
      </c>
      <c r="C734" t="s">
        <v>1470</v>
      </c>
      <c r="D734" t="s">
        <v>24</v>
      </c>
      <c r="E734" t="s">
        <v>112</v>
      </c>
      <c r="F734" s="2" t="s">
        <v>1471</v>
      </c>
      <c r="G734" t="s">
        <v>4814</v>
      </c>
      <c r="H734" s="1">
        <f>DATE(YEAR(invoices[[#This Row],[due_date]]),MONTH(invoices[[#This Row],[due_date]]),1)</f>
        <v>45962</v>
      </c>
      <c r="I734" s="1">
        <v>45968</v>
      </c>
      <c r="J734">
        <v>14500</v>
      </c>
      <c r="K734">
        <v>1643</v>
      </c>
      <c r="L734">
        <v>0</v>
      </c>
      <c r="M734">
        <f>invoices[[#This Row],[rent_amount]]+invoices[[#This Row],[electricity_amount]]+invoices[[#This Row],[other_charges]]</f>
        <v>16143</v>
      </c>
      <c r="N734" t="s">
        <v>28</v>
      </c>
      <c r="O734" t="s">
        <v>599</v>
      </c>
      <c r="P734">
        <v>0</v>
      </c>
      <c r="Q734" t="b">
        <v>0</v>
      </c>
      <c r="R734" t="s">
        <v>523</v>
      </c>
      <c r="S734">
        <v>0</v>
      </c>
      <c r="T734">
        <f>invoices[[#This Row],[total_amount]]</f>
        <v>16143</v>
      </c>
      <c r="U734" t="s">
        <v>1473</v>
      </c>
      <c r="V734" t="str">
        <f>INDEX([1]!Table1[tenantname],MATCH(invoices[[#This Row],[allotment_id]],[1]!Table1[TenantAllotmentID],0))</f>
        <v>Krishanu Kashyap (A23-C2)</v>
      </c>
      <c r="W734" t="s">
        <v>14487</v>
      </c>
      <c r="X734" t="s">
        <v>14488</v>
      </c>
      <c r="Y734" s="4">
        <v>45962</v>
      </c>
      <c r="Z734" t="s">
        <v>15807</v>
      </c>
      <c r="AA734">
        <v>14500</v>
      </c>
      <c r="AB734">
        <v>0</v>
      </c>
      <c r="AC734">
        <v>0</v>
      </c>
      <c r="AD734" s="7">
        <f>invoices[[#This Row],[Rent]]+invoices[[#This Row],[Services]]+invoices[[#This Row],[GST]]</f>
        <v>14500</v>
      </c>
      <c r="AE734" s="7">
        <f>invoices[[#This Row],[Total]]-invoices[[#This Row],[rent_amount]]</f>
        <v>0</v>
      </c>
      <c r="AF734">
        <v>1653</v>
      </c>
      <c r="AG734">
        <v>1643</v>
      </c>
      <c r="AH734">
        <f>invoices[[#This Row],[EB Amount]]-invoices[[#This Row],[electricity_amount]]</f>
        <v>0</v>
      </c>
    </row>
    <row r="735" spans="1:34">
      <c r="A735" t="s">
        <v>4852</v>
      </c>
      <c r="B735" t="s">
        <v>22</v>
      </c>
      <c r="C735" t="s">
        <v>4853</v>
      </c>
      <c r="D735" t="s">
        <v>24</v>
      </c>
      <c r="E735" t="s">
        <v>25</v>
      </c>
      <c r="F735" t="s">
        <v>65</v>
      </c>
      <c r="G735" t="s">
        <v>4854</v>
      </c>
      <c r="H735" s="1">
        <f>DATE(YEAR(invoices[[#This Row],[due_date]]),MONTH(invoices[[#This Row],[due_date]]),1)</f>
        <v>45962</v>
      </c>
      <c r="I735" s="1">
        <v>45968</v>
      </c>
      <c r="J735">
        <v>14500</v>
      </c>
      <c r="K735">
        <v>1147</v>
      </c>
      <c r="L735">
        <v>2250</v>
      </c>
      <c r="M735">
        <f>invoices[[#This Row],[rent_amount]]+invoices[[#This Row],[electricity_amount]]+invoices[[#This Row],[other_charges]]</f>
        <v>17897</v>
      </c>
      <c r="N735" t="s">
        <v>28</v>
      </c>
      <c r="O735" t="s">
        <v>629</v>
      </c>
      <c r="P735">
        <v>0</v>
      </c>
      <c r="Q735" t="b">
        <v>0</v>
      </c>
      <c r="R735" t="s">
        <v>523</v>
      </c>
      <c r="S735">
        <v>0</v>
      </c>
      <c r="T735">
        <f>invoices[[#This Row],[total_amount]]</f>
        <v>17897</v>
      </c>
      <c r="U735" t="s">
        <v>4855</v>
      </c>
      <c r="V735" t="str">
        <f>INDEX([1]!Table1[tenantname],MATCH(invoices[[#This Row],[allotment_id]],[1]!Table1[TenantAllotmentID],0))</f>
        <v>Prabu V  (A24-C2)</v>
      </c>
      <c r="W735" t="s">
        <v>15303</v>
      </c>
      <c r="X735" t="s">
        <v>15304</v>
      </c>
      <c r="Y735" s="4">
        <v>45962</v>
      </c>
      <c r="Z735" t="s">
        <v>15807</v>
      </c>
      <c r="AA735">
        <v>14500</v>
      </c>
      <c r="AB735">
        <v>0</v>
      </c>
      <c r="AC735">
        <v>0</v>
      </c>
      <c r="AD735" s="7">
        <f>invoices[[#This Row],[Rent]]+invoices[[#This Row],[Services]]+invoices[[#This Row],[GST]]</f>
        <v>14500</v>
      </c>
      <c r="AE735" s="7">
        <f>invoices[[#This Row],[Total]]-invoices[[#This Row],[rent_amount]]</f>
        <v>0</v>
      </c>
      <c r="AF735">
        <v>1670</v>
      </c>
      <c r="AG735">
        <v>1147</v>
      </c>
      <c r="AH735">
        <f>invoices[[#This Row],[EB Amount]]-invoices[[#This Row],[electricity_amount]]</f>
        <v>0</v>
      </c>
    </row>
    <row r="736" spans="1:34">
      <c r="A736" t="s">
        <v>5157</v>
      </c>
      <c r="B736" t="s">
        <v>22</v>
      </c>
      <c r="C736" t="s">
        <v>988</v>
      </c>
      <c r="D736" t="s">
        <v>24</v>
      </c>
      <c r="E736" t="s">
        <v>80</v>
      </c>
      <c r="F736" t="s">
        <v>989</v>
      </c>
      <c r="G736" t="s">
        <v>5158</v>
      </c>
      <c r="H736" s="1">
        <f>DATE(YEAR(invoices[[#This Row],[due_date]]),MONTH(invoices[[#This Row],[due_date]]),1)</f>
        <v>45962</v>
      </c>
      <c r="I736" s="1">
        <v>45968</v>
      </c>
      <c r="J736">
        <v>13500</v>
      </c>
      <c r="K736">
        <v>1364</v>
      </c>
      <c r="L736">
        <v>0</v>
      </c>
      <c r="M736">
        <f>invoices[[#This Row],[rent_amount]]+invoices[[#This Row],[electricity_amount]]+invoices[[#This Row],[other_charges]]</f>
        <v>14864</v>
      </c>
      <c r="N736" t="s">
        <v>28</v>
      </c>
      <c r="O736" t="s">
        <v>1023</v>
      </c>
      <c r="P736">
        <v>0</v>
      </c>
      <c r="Q736" t="b">
        <v>0</v>
      </c>
      <c r="R736" t="s">
        <v>523</v>
      </c>
      <c r="S736">
        <v>0</v>
      </c>
      <c r="T736">
        <f>invoices[[#This Row],[total_amount]]</f>
        <v>14864</v>
      </c>
      <c r="U736" t="s">
        <v>991</v>
      </c>
      <c r="V736" t="str">
        <f>INDEX([1]!Table1[tenantname],MATCH(invoices[[#This Row],[allotment_id]],[1]!Table1[TenantAllotmentID],0))</f>
        <v>Varsha Darshini SM (D21-C2)</v>
      </c>
      <c r="W736" t="s">
        <v>14306</v>
      </c>
      <c r="X736" t="s">
        <v>14307</v>
      </c>
      <c r="Y736" s="4">
        <v>45962</v>
      </c>
      <c r="Z736" t="s">
        <v>15807</v>
      </c>
      <c r="AA736">
        <v>13500</v>
      </c>
      <c r="AB736">
        <v>0</v>
      </c>
      <c r="AC736">
        <v>0</v>
      </c>
      <c r="AD736" s="7">
        <f>invoices[[#This Row],[Rent]]+invoices[[#This Row],[Services]]+invoices[[#This Row],[GST]]</f>
        <v>13500</v>
      </c>
      <c r="AE736" s="7">
        <f>invoices[[#This Row],[Total]]-invoices[[#This Row],[rent_amount]]</f>
        <v>0</v>
      </c>
      <c r="AF736">
        <v>1815</v>
      </c>
      <c r="AG736">
        <v>1364</v>
      </c>
      <c r="AH736">
        <f>invoices[[#This Row],[EB Amount]]-invoices[[#This Row],[electricity_amount]]</f>
        <v>0</v>
      </c>
    </row>
    <row r="737" spans="1:34">
      <c r="A737" t="s">
        <v>5193</v>
      </c>
      <c r="B737" t="s">
        <v>22</v>
      </c>
      <c r="C737" t="s">
        <v>591</v>
      </c>
      <c r="D737" t="s">
        <v>24</v>
      </c>
      <c r="E737" t="s">
        <v>592</v>
      </c>
      <c r="F737" t="s">
        <v>593</v>
      </c>
      <c r="G737" t="s">
        <v>5194</v>
      </c>
      <c r="H737" s="1">
        <f>DATE(YEAR(invoices[[#This Row],[due_date]]),MONTH(invoices[[#This Row],[due_date]]),1)</f>
        <v>45962</v>
      </c>
      <c r="I737" s="1">
        <v>45968</v>
      </c>
      <c r="J737">
        <v>14500</v>
      </c>
      <c r="K737">
        <v>1026</v>
      </c>
      <c r="L737">
        <v>0</v>
      </c>
      <c r="M737">
        <f>invoices[[#This Row],[rent_amount]]+invoices[[#This Row],[electricity_amount]]+invoices[[#This Row],[other_charges]]</f>
        <v>15526</v>
      </c>
      <c r="N737" t="s">
        <v>28</v>
      </c>
      <c r="O737" t="s">
        <v>1023</v>
      </c>
      <c r="P737">
        <v>0</v>
      </c>
      <c r="Q737" t="b">
        <v>0</v>
      </c>
      <c r="R737" t="s">
        <v>523</v>
      </c>
      <c r="S737">
        <v>0</v>
      </c>
      <c r="T737">
        <f>invoices[[#This Row],[total_amount]]</f>
        <v>15526</v>
      </c>
      <c r="U737" t="s">
        <v>595</v>
      </c>
      <c r="V737" t="str">
        <f>INDEX([1]!Table1[tenantname],MATCH(invoices[[#This Row],[allotment_id]],[1]!Table1[TenantAllotmentID],0))</f>
        <v>Vishal Kumar (A44-C2)</v>
      </c>
      <c r="W737" t="s">
        <v>14163</v>
      </c>
      <c r="X737" t="s">
        <v>14164</v>
      </c>
      <c r="Y737" s="4">
        <v>45962</v>
      </c>
      <c r="Z737" t="s">
        <v>15807</v>
      </c>
      <c r="AA737">
        <v>14500</v>
      </c>
      <c r="AB737">
        <v>0</v>
      </c>
      <c r="AC737">
        <v>0</v>
      </c>
      <c r="AD737" s="7">
        <f>invoices[[#This Row],[Rent]]+invoices[[#This Row],[Services]]+invoices[[#This Row],[GST]]</f>
        <v>14500</v>
      </c>
      <c r="AE737" s="7">
        <f>invoices[[#This Row],[Total]]-invoices[[#This Row],[rent_amount]]</f>
        <v>0</v>
      </c>
      <c r="AF737">
        <v>1831</v>
      </c>
      <c r="AG737">
        <v>1026</v>
      </c>
      <c r="AH737">
        <f>invoices[[#This Row],[EB Amount]]-invoices[[#This Row],[electricity_amount]]</f>
        <v>0</v>
      </c>
    </row>
    <row r="738" spans="1:34">
      <c r="A738" t="s">
        <v>5195</v>
      </c>
      <c r="B738" t="s">
        <v>22</v>
      </c>
      <c r="C738" t="s">
        <v>829</v>
      </c>
      <c r="D738" t="s">
        <v>24</v>
      </c>
      <c r="E738" t="s">
        <v>476</v>
      </c>
      <c r="F738" t="s">
        <v>477</v>
      </c>
      <c r="G738" t="s">
        <v>5196</v>
      </c>
      <c r="H738" s="1">
        <f>DATE(YEAR(invoices[[#This Row],[due_date]]),MONTH(invoices[[#This Row],[due_date]]),1)</f>
        <v>45962</v>
      </c>
      <c r="I738" s="1">
        <v>45968</v>
      </c>
      <c r="J738">
        <v>25500</v>
      </c>
      <c r="K738">
        <v>1767</v>
      </c>
      <c r="L738">
        <v>0</v>
      </c>
      <c r="M738">
        <f>invoices[[#This Row],[rent_amount]]+invoices[[#This Row],[electricity_amount]]+invoices[[#This Row],[other_charges]]</f>
        <v>27267</v>
      </c>
      <c r="N738" t="s">
        <v>28</v>
      </c>
      <c r="O738" t="s">
        <v>629</v>
      </c>
      <c r="P738">
        <v>0</v>
      </c>
      <c r="Q738" t="b">
        <v>0</v>
      </c>
      <c r="R738" t="s">
        <v>523</v>
      </c>
      <c r="S738">
        <v>0</v>
      </c>
      <c r="T738">
        <f>invoices[[#This Row],[total_amount]]</f>
        <v>27267</v>
      </c>
      <c r="U738" t="s">
        <v>831</v>
      </c>
      <c r="V738" t="str">
        <f>INDEX([1]!Table1[tenantname],MATCH(invoices[[#This Row],[allotment_id]],[1]!Table1[TenantAllotmentID],0))</f>
        <v>Ranjan Rai (B41-D1)</v>
      </c>
      <c r="W738" t="s">
        <v>14247</v>
      </c>
      <c r="X738" t="s">
        <v>14248</v>
      </c>
      <c r="Y738" s="4">
        <v>45962</v>
      </c>
      <c r="Z738" t="s">
        <v>15807</v>
      </c>
      <c r="AA738">
        <v>25500</v>
      </c>
      <c r="AB738">
        <v>0</v>
      </c>
      <c r="AC738">
        <v>0</v>
      </c>
      <c r="AD738" s="7">
        <f>invoices[[#This Row],[Rent]]+invoices[[#This Row],[Services]]+invoices[[#This Row],[GST]]</f>
        <v>25500</v>
      </c>
      <c r="AE738" s="7">
        <f>invoices[[#This Row],[Total]]-invoices[[#This Row],[rent_amount]]</f>
        <v>0</v>
      </c>
      <c r="AF738">
        <v>1832</v>
      </c>
      <c r="AG738">
        <v>1767</v>
      </c>
      <c r="AH738">
        <f>invoices[[#This Row],[EB Amount]]-invoices[[#This Row],[electricity_amount]]</f>
        <v>0</v>
      </c>
    </row>
    <row r="739" spans="1:34">
      <c r="A739" t="s">
        <v>5288</v>
      </c>
      <c r="B739" t="s">
        <v>22</v>
      </c>
      <c r="C739" t="s">
        <v>315</v>
      </c>
      <c r="D739" t="s">
        <v>24</v>
      </c>
      <c r="E739" t="s">
        <v>42</v>
      </c>
      <c r="F739" t="s">
        <v>316</v>
      </c>
      <c r="G739" t="s">
        <v>5289</v>
      </c>
      <c r="H739" s="1">
        <f>DATE(YEAR(invoices[[#This Row],[due_date]]),MONTH(invoices[[#This Row],[due_date]]),1)</f>
        <v>45962</v>
      </c>
      <c r="I739" s="1">
        <v>45968</v>
      </c>
      <c r="J739">
        <v>14500</v>
      </c>
      <c r="K739">
        <v>1705</v>
      </c>
      <c r="L739">
        <v>0</v>
      </c>
      <c r="M739">
        <f>invoices[[#This Row],[rent_amount]]+invoices[[#This Row],[electricity_amount]]+invoices[[#This Row],[other_charges]]</f>
        <v>16205</v>
      </c>
      <c r="N739" t="s">
        <v>28</v>
      </c>
      <c r="O739" t="s">
        <v>599</v>
      </c>
      <c r="P739">
        <v>0</v>
      </c>
      <c r="Q739" t="b">
        <v>0</v>
      </c>
      <c r="R739" t="s">
        <v>523</v>
      </c>
      <c r="S739">
        <v>0</v>
      </c>
      <c r="T739">
        <f>invoices[[#This Row],[total_amount]]</f>
        <v>16205</v>
      </c>
      <c r="U739" t="s">
        <v>320</v>
      </c>
      <c r="V739" t="str">
        <f>INDEX([1]!Table1[tenantname],MATCH(invoices[[#This Row],[allotment_id]],[1]!Table1[TenantAllotmentID],0))</f>
        <v>Jayagowri Karthikeyan (C24-C2)</v>
      </c>
      <c r="W739" t="s">
        <v>14066</v>
      </c>
      <c r="X739" t="s">
        <v>14067</v>
      </c>
      <c r="Y739" s="4">
        <v>45962</v>
      </c>
      <c r="Z739" t="s">
        <v>15807</v>
      </c>
      <c r="AA739">
        <v>14500</v>
      </c>
      <c r="AB739">
        <v>0</v>
      </c>
      <c r="AC739">
        <v>0</v>
      </c>
      <c r="AD739" s="7">
        <f>invoices[[#This Row],[Rent]]+invoices[[#This Row],[Services]]+invoices[[#This Row],[GST]]</f>
        <v>14500</v>
      </c>
      <c r="AE739" s="7">
        <f>invoices[[#This Row],[Total]]-invoices[[#This Row],[rent_amount]]</f>
        <v>0</v>
      </c>
      <c r="AF739">
        <v>1877</v>
      </c>
      <c r="AG739">
        <v>1705</v>
      </c>
      <c r="AH739">
        <f>invoices[[#This Row],[EB Amount]]-invoices[[#This Row],[electricity_amount]]</f>
        <v>0</v>
      </c>
    </row>
    <row r="740" spans="1:34">
      <c r="A740" t="s">
        <v>5303</v>
      </c>
      <c r="B740" t="s">
        <v>22</v>
      </c>
      <c r="C740" t="s">
        <v>1634</v>
      </c>
      <c r="D740" t="s">
        <v>24</v>
      </c>
      <c r="E740" t="s">
        <v>155</v>
      </c>
      <c r="F740" t="s">
        <v>865</v>
      </c>
      <c r="G740" t="s">
        <v>5304</v>
      </c>
      <c r="H740" s="1">
        <f>DATE(YEAR(invoices[[#This Row],[due_date]]),MONTH(invoices[[#This Row],[due_date]]),1)</f>
        <v>45962</v>
      </c>
      <c r="I740" s="1">
        <v>45968</v>
      </c>
      <c r="J740">
        <v>15500</v>
      </c>
      <c r="K740">
        <v>1736</v>
      </c>
      <c r="L740">
        <v>0</v>
      </c>
      <c r="M740">
        <f>invoices[[#This Row],[rent_amount]]+invoices[[#This Row],[electricity_amount]]+invoices[[#This Row],[other_charges]]</f>
        <v>17236</v>
      </c>
      <c r="N740" t="s">
        <v>28</v>
      </c>
      <c r="O740" t="s">
        <v>1023</v>
      </c>
      <c r="P740">
        <v>0</v>
      </c>
      <c r="Q740" t="b">
        <v>0</v>
      </c>
      <c r="R740" t="s">
        <v>523</v>
      </c>
      <c r="S740">
        <v>0</v>
      </c>
      <c r="T740">
        <f>invoices[[#This Row],[total_amount]]</f>
        <v>17236</v>
      </c>
      <c r="U740" s="2" t="s">
        <v>1636</v>
      </c>
      <c r="V740" t="str">
        <f>INDEX([1]!Table1[tenantname],MATCH(invoices[[#This Row],[allotment_id]],[1]!Table1[TenantAllotmentID],0))</f>
        <v>Venkat Karthik (C44-B2)</v>
      </c>
      <c r="W740" t="s">
        <v>14545</v>
      </c>
      <c r="X740" t="s">
        <v>14546</v>
      </c>
      <c r="Y740" s="4">
        <v>45962</v>
      </c>
      <c r="Z740" t="s">
        <v>15807</v>
      </c>
      <c r="AA740">
        <v>15500</v>
      </c>
      <c r="AB740">
        <v>0</v>
      </c>
      <c r="AC740">
        <v>0</v>
      </c>
      <c r="AD740" s="7">
        <f>invoices[[#This Row],[Rent]]+invoices[[#This Row],[Services]]+invoices[[#This Row],[GST]]</f>
        <v>15500</v>
      </c>
      <c r="AE740" s="7">
        <f>invoices[[#This Row],[Total]]-invoices[[#This Row],[rent_amount]]</f>
        <v>0</v>
      </c>
      <c r="AF740">
        <v>1886</v>
      </c>
      <c r="AG740">
        <v>1736</v>
      </c>
      <c r="AH740">
        <f>invoices[[#This Row],[EB Amount]]-invoices[[#This Row],[electricity_amount]]</f>
        <v>0</v>
      </c>
    </row>
    <row r="741" spans="1:34">
      <c r="A741" t="s">
        <v>5335</v>
      </c>
      <c r="B741" t="s">
        <v>22</v>
      </c>
      <c r="C741" t="s">
        <v>1938</v>
      </c>
      <c r="D741" t="s">
        <v>24</v>
      </c>
      <c r="E741" t="s">
        <v>342</v>
      </c>
      <c r="F741" t="s">
        <v>1768</v>
      </c>
      <c r="G741" t="s">
        <v>5336</v>
      </c>
      <c r="H741" s="1">
        <f>DATE(YEAR(invoices[[#This Row],[due_date]]),MONTH(invoices[[#This Row],[due_date]]),1)</f>
        <v>45962</v>
      </c>
      <c r="I741" s="1">
        <v>45968</v>
      </c>
      <c r="J741">
        <v>15500</v>
      </c>
      <c r="K741">
        <v>1457</v>
      </c>
      <c r="L741">
        <v>0</v>
      </c>
      <c r="M741">
        <f>invoices[[#This Row],[rent_amount]]+invoices[[#This Row],[electricity_amount]]+invoices[[#This Row],[other_charges]]</f>
        <v>16957</v>
      </c>
      <c r="N741" t="s">
        <v>28</v>
      </c>
      <c r="O741" t="s">
        <v>629</v>
      </c>
      <c r="P741">
        <v>0</v>
      </c>
      <c r="Q741" t="b">
        <v>0</v>
      </c>
      <c r="R741" t="s">
        <v>523</v>
      </c>
      <c r="S741">
        <v>0</v>
      </c>
      <c r="T741">
        <f>invoices[[#This Row],[total_amount]]</f>
        <v>16957</v>
      </c>
      <c r="U741" t="s">
        <v>1940</v>
      </c>
      <c r="V741" t="str">
        <f>INDEX([1]!Table1[tenantname],MATCH(invoices[[#This Row],[allotment_id]],[1]!Table1[TenantAllotmentID],0))</f>
        <v>Mounika C S (D11-C1)</v>
      </c>
      <c r="W741" t="s">
        <v>14651</v>
      </c>
      <c r="X741" t="s">
        <v>14652</v>
      </c>
      <c r="Y741" s="4">
        <v>45962</v>
      </c>
      <c r="Z741" t="s">
        <v>15807</v>
      </c>
      <c r="AA741">
        <v>15500</v>
      </c>
      <c r="AB741">
        <v>0</v>
      </c>
      <c r="AC741">
        <v>0</v>
      </c>
      <c r="AD741" s="7">
        <f>invoices[[#This Row],[Rent]]+invoices[[#This Row],[Services]]+invoices[[#This Row],[GST]]</f>
        <v>15500</v>
      </c>
      <c r="AE741" s="7">
        <f>invoices[[#This Row],[Total]]-invoices[[#This Row],[rent_amount]]</f>
        <v>0</v>
      </c>
      <c r="AF741">
        <v>1902</v>
      </c>
      <c r="AG741">
        <v>1457</v>
      </c>
      <c r="AH741">
        <f>invoices[[#This Row],[EB Amount]]-invoices[[#This Row],[electricity_amount]]</f>
        <v>0</v>
      </c>
    </row>
    <row r="742" spans="1:34">
      <c r="A742" t="s">
        <v>5534</v>
      </c>
      <c r="B742" t="s">
        <v>22</v>
      </c>
      <c r="C742" t="s">
        <v>1181</v>
      </c>
      <c r="D742" t="s">
        <v>24</v>
      </c>
      <c r="E742" t="s">
        <v>247</v>
      </c>
      <c r="F742" t="s">
        <v>417</v>
      </c>
      <c r="G742" t="s">
        <v>5535</v>
      </c>
      <c r="H742" s="1">
        <f>DATE(YEAR(invoices[[#This Row],[due_date]]),MONTH(invoices[[#This Row],[due_date]]),1)</f>
        <v>45962</v>
      </c>
      <c r="I742" s="1">
        <v>45968</v>
      </c>
      <c r="J742">
        <v>15500</v>
      </c>
      <c r="K742">
        <v>1364</v>
      </c>
      <c r="L742">
        <v>0</v>
      </c>
      <c r="M742">
        <f>invoices[[#This Row],[rent_amount]]+invoices[[#This Row],[electricity_amount]]+invoices[[#This Row],[other_charges]]</f>
        <v>16864</v>
      </c>
      <c r="N742" t="s">
        <v>28</v>
      </c>
      <c r="O742" t="s">
        <v>1023</v>
      </c>
      <c r="P742">
        <v>0</v>
      </c>
      <c r="Q742" t="b">
        <v>0</v>
      </c>
      <c r="R742" t="s">
        <v>523</v>
      </c>
      <c r="S742">
        <v>0</v>
      </c>
      <c r="T742">
        <f>invoices[[#This Row],[total_amount]]</f>
        <v>16864</v>
      </c>
      <c r="U742" t="s">
        <v>4500</v>
      </c>
      <c r="V742" t="str">
        <f>INDEX([1]!Table1[tenantname],MATCH(invoices[[#This Row],[allotment_id]],[1]!Table1[TenantAllotmentID],0))</f>
        <v>Sohani Saloni (C11-B2)</v>
      </c>
      <c r="W742" t="s">
        <v>14370</v>
      </c>
      <c r="X742" t="s">
        <v>15249</v>
      </c>
      <c r="Y742" s="4">
        <v>45962</v>
      </c>
      <c r="Z742" t="s">
        <v>15807</v>
      </c>
      <c r="AA742">
        <v>15500</v>
      </c>
      <c r="AB742">
        <v>0</v>
      </c>
      <c r="AC742">
        <v>0</v>
      </c>
      <c r="AD742" s="7">
        <f>invoices[[#This Row],[Rent]]+invoices[[#This Row],[Services]]+invoices[[#This Row],[GST]]</f>
        <v>15500</v>
      </c>
      <c r="AE742" s="7">
        <f>invoices[[#This Row],[Total]]-invoices[[#This Row],[rent_amount]]</f>
        <v>0</v>
      </c>
      <c r="AF742">
        <v>1995</v>
      </c>
      <c r="AG742">
        <v>1364</v>
      </c>
      <c r="AH742">
        <f>invoices[[#This Row],[EB Amount]]-invoices[[#This Row],[electricity_amount]]</f>
        <v>0</v>
      </c>
    </row>
    <row r="743" spans="1:34">
      <c r="A743" t="s">
        <v>5591</v>
      </c>
      <c r="B743" t="s">
        <v>22</v>
      </c>
      <c r="C743" t="s">
        <v>4429</v>
      </c>
      <c r="D743" t="s">
        <v>24</v>
      </c>
      <c r="E743" t="s">
        <v>104</v>
      </c>
      <c r="F743" t="s">
        <v>551</v>
      </c>
      <c r="G743" t="s">
        <v>5592</v>
      </c>
      <c r="H743" s="1">
        <f>DATE(YEAR(invoices[[#This Row],[due_date]]),MONTH(invoices[[#This Row],[due_date]]),1)</f>
        <v>45962</v>
      </c>
      <c r="I743" s="1">
        <v>45968</v>
      </c>
      <c r="J743">
        <v>14500</v>
      </c>
      <c r="K743">
        <v>899</v>
      </c>
      <c r="L743">
        <v>0</v>
      </c>
      <c r="M743">
        <f>invoices[[#This Row],[rent_amount]]+invoices[[#This Row],[electricity_amount]]+invoices[[#This Row],[other_charges]]</f>
        <v>15399</v>
      </c>
      <c r="N743" t="s">
        <v>28</v>
      </c>
      <c r="O743" t="s">
        <v>599</v>
      </c>
      <c r="P743">
        <v>0</v>
      </c>
      <c r="Q743" t="b">
        <v>0</v>
      </c>
      <c r="R743" t="s">
        <v>523</v>
      </c>
      <c r="S743">
        <v>0</v>
      </c>
      <c r="T743">
        <f>invoices[[#This Row],[total_amount]]</f>
        <v>15399</v>
      </c>
      <c r="U743" t="s">
        <v>4431</v>
      </c>
      <c r="V743" t="str">
        <f>INDEX([1]!Table1[tenantname],MATCH(invoices[[#This Row],[allotment_id]],[1]!Table1[TenantAllotmentID],0))</f>
        <v>Kshitij Gautam (B14-C2)</v>
      </c>
      <c r="W743" t="s">
        <v>15233</v>
      </c>
      <c r="X743" t="s">
        <v>15234</v>
      </c>
      <c r="Y743" s="4">
        <v>45962</v>
      </c>
      <c r="Z743" t="s">
        <v>15807</v>
      </c>
      <c r="AA743">
        <v>14500</v>
      </c>
      <c r="AB743">
        <v>0</v>
      </c>
      <c r="AC743">
        <v>0</v>
      </c>
      <c r="AD743" s="7">
        <f>invoices[[#This Row],[Rent]]+invoices[[#This Row],[Services]]+invoices[[#This Row],[GST]]</f>
        <v>14500</v>
      </c>
      <c r="AE743" s="7">
        <f>invoices[[#This Row],[Total]]-invoices[[#This Row],[rent_amount]]</f>
        <v>0</v>
      </c>
      <c r="AF743">
        <v>2021</v>
      </c>
      <c r="AG743">
        <v>899</v>
      </c>
      <c r="AH743">
        <f>invoices[[#This Row],[EB Amount]]-invoices[[#This Row],[electricity_amount]]</f>
        <v>0</v>
      </c>
    </row>
    <row r="744" spans="1:34">
      <c r="A744" t="s">
        <v>5639</v>
      </c>
      <c r="B744" t="s">
        <v>22</v>
      </c>
      <c r="C744" t="s">
        <v>674</v>
      </c>
      <c r="D744" t="s">
        <v>24</v>
      </c>
      <c r="E744" t="s">
        <v>50</v>
      </c>
      <c r="F744" t="s">
        <v>766</v>
      </c>
      <c r="G744" t="s">
        <v>5640</v>
      </c>
      <c r="H744" s="1">
        <f>DATE(YEAR(invoices[[#This Row],[due_date]]),MONTH(invoices[[#This Row],[due_date]]),1)</f>
        <v>45962</v>
      </c>
      <c r="I744" s="1">
        <v>45968</v>
      </c>
      <c r="J744">
        <v>14950</v>
      </c>
      <c r="K744">
        <v>0</v>
      </c>
      <c r="L744">
        <v>0</v>
      </c>
      <c r="M744">
        <f>invoices[[#This Row],[rent_amount]]+invoices[[#This Row],[electricity_amount]]+invoices[[#This Row],[other_charges]]</f>
        <v>14950</v>
      </c>
      <c r="N744" t="s">
        <v>28</v>
      </c>
      <c r="O744" t="s">
        <v>1023</v>
      </c>
      <c r="P744">
        <v>0</v>
      </c>
      <c r="Q744" t="b">
        <v>0</v>
      </c>
      <c r="R744" t="s">
        <v>523</v>
      </c>
      <c r="S744">
        <v>0</v>
      </c>
      <c r="T744">
        <f>invoices[[#This Row],[total_amount]]</f>
        <v>14950</v>
      </c>
      <c r="U744" t="s">
        <v>2242</v>
      </c>
      <c r="V744" t="str">
        <f>INDEX([1]!Table1[tenantname],MATCH(invoices[[#This Row],[allotment_id]],[1]!Table1[TenantAllotmentID],0))</f>
        <v>Tejun Verma (B32-A1)</v>
      </c>
      <c r="W744" t="s">
        <v>14750</v>
      </c>
      <c r="X744" t="s">
        <v>14751</v>
      </c>
      <c r="Y744" s="4">
        <v>45962</v>
      </c>
      <c r="Z744" t="s">
        <v>15807</v>
      </c>
      <c r="AA744">
        <v>14950</v>
      </c>
      <c r="AB744">
        <v>0</v>
      </c>
      <c r="AC744">
        <v>0</v>
      </c>
      <c r="AD744" s="7">
        <f>invoices[[#This Row],[Rent]]+invoices[[#This Row],[Services]]+invoices[[#This Row],[GST]]</f>
        <v>14950</v>
      </c>
      <c r="AE744" s="7">
        <f>invoices[[#This Row],[Total]]-invoices[[#This Row],[rent_amount]]</f>
        <v>0</v>
      </c>
      <c r="AF744">
        <v>2046</v>
      </c>
      <c r="AG744">
        <v>0</v>
      </c>
      <c r="AH744">
        <f>invoices[[#This Row],[EB Amount]]-invoices[[#This Row],[electricity_amount]]</f>
        <v>0</v>
      </c>
    </row>
    <row r="745" spans="1:34">
      <c r="A745" t="s">
        <v>5687</v>
      </c>
      <c r="B745" t="s">
        <v>22</v>
      </c>
      <c r="C745" t="s">
        <v>180</v>
      </c>
      <c r="D745" t="s">
        <v>24</v>
      </c>
      <c r="E745" t="s">
        <v>181</v>
      </c>
      <c r="F745" t="s">
        <v>182</v>
      </c>
      <c r="G745" t="s">
        <v>5688</v>
      </c>
      <c r="H745" s="1">
        <f>DATE(YEAR(invoices[[#This Row],[due_date]]),MONTH(invoices[[#This Row],[due_date]]),1)</f>
        <v>45962</v>
      </c>
      <c r="I745" s="1">
        <v>45968</v>
      </c>
      <c r="J745">
        <v>13500</v>
      </c>
      <c r="K745">
        <v>1891</v>
      </c>
      <c r="L745">
        <v>0</v>
      </c>
      <c r="M745">
        <f>invoices[[#This Row],[rent_amount]]+invoices[[#This Row],[electricity_amount]]+invoices[[#This Row],[other_charges]]</f>
        <v>15391</v>
      </c>
      <c r="N745" t="s">
        <v>28</v>
      </c>
      <c r="O745" t="s">
        <v>522</v>
      </c>
      <c r="P745">
        <v>0</v>
      </c>
      <c r="Q745" t="b">
        <v>0</v>
      </c>
      <c r="R745" t="s">
        <v>523</v>
      </c>
      <c r="S745">
        <v>0</v>
      </c>
      <c r="T745">
        <f>invoices[[#This Row],[total_amount]]</f>
        <v>15391</v>
      </c>
      <c r="U745" t="s">
        <v>185</v>
      </c>
      <c r="V745" t="str">
        <f>INDEX([1]!Table1[tenantname],MATCH(invoices[[#This Row],[allotment_id]],[1]!Table1[TenantAllotmentID],0))</f>
        <v>Akshayaa  (B24-B3)</v>
      </c>
      <c r="W745" t="s">
        <v>14026</v>
      </c>
      <c r="X745" t="s">
        <v>14027</v>
      </c>
      <c r="Y745" s="4">
        <v>45962</v>
      </c>
      <c r="Z745" t="s">
        <v>15807</v>
      </c>
      <c r="AA745">
        <v>13500</v>
      </c>
      <c r="AB745">
        <v>0</v>
      </c>
      <c r="AC745">
        <v>0</v>
      </c>
      <c r="AD745" s="7">
        <f>invoices[[#This Row],[Rent]]+invoices[[#This Row],[Services]]+invoices[[#This Row],[GST]]</f>
        <v>13500</v>
      </c>
      <c r="AE745" s="7">
        <f>invoices[[#This Row],[Total]]-invoices[[#This Row],[rent_amount]]</f>
        <v>0</v>
      </c>
      <c r="AF745">
        <v>2069</v>
      </c>
      <c r="AG745">
        <v>1891</v>
      </c>
      <c r="AH745">
        <f>invoices[[#This Row],[EB Amount]]-invoices[[#This Row],[electricity_amount]]</f>
        <v>0</v>
      </c>
    </row>
    <row r="746" spans="1:34">
      <c r="A746" t="s">
        <v>5752</v>
      </c>
      <c r="B746" t="s">
        <v>22</v>
      </c>
      <c r="C746" t="s">
        <v>5753</v>
      </c>
      <c r="D746" t="s">
        <v>24</v>
      </c>
      <c r="E746" t="s">
        <v>112</v>
      </c>
      <c r="F746" t="s">
        <v>1305</v>
      </c>
      <c r="G746" t="s">
        <v>5754</v>
      </c>
      <c r="H746" s="1">
        <f>DATE(YEAR(invoices[[#This Row],[due_date]]),MONTH(invoices[[#This Row],[due_date]]),1)</f>
        <v>45962</v>
      </c>
      <c r="I746" s="1">
        <v>45968</v>
      </c>
      <c r="J746">
        <v>15500</v>
      </c>
      <c r="K746">
        <v>1484</v>
      </c>
      <c r="L746">
        <v>0</v>
      </c>
      <c r="M746">
        <f>invoices[[#This Row],[rent_amount]]+invoices[[#This Row],[electricity_amount]]+invoices[[#This Row],[other_charges]]</f>
        <v>16984</v>
      </c>
      <c r="N746" t="s">
        <v>28</v>
      </c>
      <c r="O746" t="s">
        <v>629</v>
      </c>
      <c r="P746">
        <v>0</v>
      </c>
      <c r="Q746" t="b">
        <v>0</v>
      </c>
      <c r="R746" t="s">
        <v>523</v>
      </c>
      <c r="S746">
        <v>0</v>
      </c>
      <c r="T746">
        <f>invoices[[#This Row],[total_amount]]</f>
        <v>16984</v>
      </c>
      <c r="U746" t="s">
        <v>5755</v>
      </c>
      <c r="V746" t="str">
        <f>INDEX([1]!Table1[tenantname],MATCH(invoices[[#This Row],[allotment_id]],[1]!Table1[TenantAllotmentID],0))</f>
        <v>Premnath M S (A23-B1)</v>
      </c>
      <c r="W746" t="s">
        <v>15419</v>
      </c>
      <c r="X746" t="s">
        <v>15420</v>
      </c>
      <c r="Y746" s="4">
        <v>45962</v>
      </c>
      <c r="Z746" t="s">
        <v>15807</v>
      </c>
      <c r="AA746">
        <v>15500</v>
      </c>
      <c r="AB746">
        <v>0</v>
      </c>
      <c r="AC746">
        <v>0</v>
      </c>
      <c r="AD746" s="7">
        <f>invoices[[#This Row],[Rent]]+invoices[[#This Row],[Services]]+invoices[[#This Row],[GST]]</f>
        <v>15500</v>
      </c>
      <c r="AE746" s="7">
        <f>invoices[[#This Row],[Total]]-invoices[[#This Row],[rent_amount]]</f>
        <v>0</v>
      </c>
      <c r="AF746">
        <v>2100</v>
      </c>
      <c r="AG746">
        <v>1484</v>
      </c>
      <c r="AH746">
        <f>invoices[[#This Row],[EB Amount]]-invoices[[#This Row],[electricity_amount]]</f>
        <v>0</v>
      </c>
    </row>
    <row r="747" spans="1:34">
      <c r="A747" t="s">
        <v>5804</v>
      </c>
      <c r="B747" t="s">
        <v>22</v>
      </c>
      <c r="C747" t="s">
        <v>260</v>
      </c>
      <c r="D747" t="s">
        <v>24</v>
      </c>
      <c r="E747" t="s">
        <v>226</v>
      </c>
      <c r="F747" t="s">
        <v>261</v>
      </c>
      <c r="G747" t="s">
        <v>5805</v>
      </c>
      <c r="H747" s="1">
        <f>DATE(YEAR(invoices[[#This Row],[due_date]]),MONTH(invoices[[#This Row],[due_date]]),1)</f>
        <v>45962</v>
      </c>
      <c r="I747" s="1">
        <v>45968</v>
      </c>
      <c r="J747">
        <v>14500</v>
      </c>
      <c r="K747">
        <v>1178</v>
      </c>
      <c r="L747">
        <v>0</v>
      </c>
      <c r="M747">
        <f>invoices[[#This Row],[rent_amount]]+invoices[[#This Row],[electricity_amount]]+invoices[[#This Row],[other_charges]]</f>
        <v>15678</v>
      </c>
      <c r="N747" t="s">
        <v>28</v>
      </c>
      <c r="O747" t="s">
        <v>599</v>
      </c>
      <c r="P747">
        <v>0</v>
      </c>
      <c r="Q747" t="b">
        <v>0</v>
      </c>
      <c r="R747" t="s">
        <v>523</v>
      </c>
      <c r="S747">
        <v>0</v>
      </c>
      <c r="T747">
        <f>invoices[[#This Row],[total_amount]]</f>
        <v>15678</v>
      </c>
      <c r="U747" t="s">
        <v>265</v>
      </c>
      <c r="V747" t="str">
        <f>INDEX([1]!Table1[tenantname],MATCH(invoices[[#This Row],[allotment_id]],[1]!Table1[TenantAllotmentID],0))</f>
        <v>Indira Ch (B12-C1)</v>
      </c>
      <c r="W747" t="s">
        <v>14048</v>
      </c>
      <c r="X747" t="s">
        <v>14049</v>
      </c>
      <c r="Y747" s="4">
        <v>45962</v>
      </c>
      <c r="Z747" t="s">
        <v>15807</v>
      </c>
      <c r="AA747">
        <v>14500</v>
      </c>
      <c r="AB747">
        <v>0</v>
      </c>
      <c r="AC747">
        <v>0</v>
      </c>
      <c r="AD747" s="7">
        <f>invoices[[#This Row],[Rent]]+invoices[[#This Row],[Services]]+invoices[[#This Row],[GST]]</f>
        <v>14500</v>
      </c>
      <c r="AE747" s="7">
        <f>invoices[[#This Row],[Total]]-invoices[[#This Row],[rent_amount]]</f>
        <v>0</v>
      </c>
      <c r="AF747">
        <v>2126</v>
      </c>
      <c r="AG747">
        <v>1178</v>
      </c>
      <c r="AH747">
        <f>invoices[[#This Row],[EB Amount]]-invoices[[#This Row],[electricity_amount]]</f>
        <v>0</v>
      </c>
    </row>
    <row r="748" spans="1:34">
      <c r="A748" t="s">
        <v>5950</v>
      </c>
      <c r="B748" t="s">
        <v>22</v>
      </c>
      <c r="C748" t="s">
        <v>2257</v>
      </c>
      <c r="D748" t="s">
        <v>24</v>
      </c>
      <c r="E748" t="s">
        <v>167</v>
      </c>
      <c r="F748" t="s">
        <v>2258</v>
      </c>
      <c r="G748" t="s">
        <v>5951</v>
      </c>
      <c r="H748" s="1">
        <f>DATE(YEAR(invoices[[#This Row],[due_date]]),MONTH(invoices[[#This Row],[due_date]]),1)</f>
        <v>45962</v>
      </c>
      <c r="I748" s="1">
        <v>45968</v>
      </c>
      <c r="J748">
        <v>19500</v>
      </c>
      <c r="K748">
        <v>1333</v>
      </c>
      <c r="L748">
        <v>0</v>
      </c>
      <c r="M748">
        <f>invoices[[#This Row],[rent_amount]]+invoices[[#This Row],[electricity_amount]]+invoices[[#This Row],[other_charges]]</f>
        <v>20833</v>
      </c>
      <c r="N748" t="s">
        <v>28</v>
      </c>
      <c r="O748" t="s">
        <v>1023</v>
      </c>
      <c r="P748">
        <v>0</v>
      </c>
      <c r="Q748" t="b">
        <v>0</v>
      </c>
      <c r="R748" t="s">
        <v>523</v>
      </c>
      <c r="S748">
        <v>0</v>
      </c>
      <c r="T748">
        <f>invoices[[#This Row],[total_amount]]</f>
        <v>20833</v>
      </c>
      <c r="U748" t="s">
        <v>2260</v>
      </c>
      <c r="V748" t="str">
        <f>INDEX([1]!Table1[tenantname],MATCH(invoices[[#This Row],[allotment_id]],[1]!Table1[TenantAllotmentID],0))</f>
        <v>Tara Shankar (B42-A1)</v>
      </c>
      <c r="W748" t="s">
        <v>14754</v>
      </c>
      <c r="X748" t="s">
        <v>14755</v>
      </c>
      <c r="Y748" s="4">
        <v>45962</v>
      </c>
      <c r="Z748" t="s">
        <v>15807</v>
      </c>
      <c r="AA748">
        <v>19500</v>
      </c>
      <c r="AB748">
        <v>0</v>
      </c>
      <c r="AC748">
        <v>0</v>
      </c>
      <c r="AD748" s="7">
        <f>invoices[[#This Row],[Rent]]+invoices[[#This Row],[Services]]+invoices[[#This Row],[GST]]</f>
        <v>19500</v>
      </c>
      <c r="AE748" s="7">
        <f>invoices[[#This Row],[Total]]-invoices[[#This Row],[rent_amount]]</f>
        <v>0</v>
      </c>
      <c r="AF748">
        <v>2199</v>
      </c>
      <c r="AG748">
        <v>1333</v>
      </c>
      <c r="AH748">
        <f>invoices[[#This Row],[EB Amount]]-invoices[[#This Row],[electricity_amount]]</f>
        <v>0</v>
      </c>
    </row>
    <row r="749" spans="1:34">
      <c r="A749" t="s">
        <v>6224</v>
      </c>
      <c r="B749" t="s">
        <v>22</v>
      </c>
      <c r="C749" t="s">
        <v>446</v>
      </c>
      <c r="D749" t="s">
        <v>24</v>
      </c>
      <c r="E749" t="s">
        <v>268</v>
      </c>
      <c r="F749" t="s">
        <v>447</v>
      </c>
      <c r="G749" t="s">
        <v>6225</v>
      </c>
      <c r="H749" s="1">
        <f>DATE(YEAR(invoices[[#This Row],[due_date]]),MONTH(invoices[[#This Row],[due_date]]),1)</f>
        <v>45962</v>
      </c>
      <c r="I749" s="1">
        <v>45968</v>
      </c>
      <c r="J749">
        <v>14500</v>
      </c>
      <c r="K749">
        <v>1705</v>
      </c>
      <c r="L749">
        <v>0</v>
      </c>
      <c r="M749">
        <f>invoices[[#This Row],[rent_amount]]+invoices[[#This Row],[electricity_amount]]+invoices[[#This Row],[other_charges]]</f>
        <v>16205</v>
      </c>
      <c r="N749" t="s">
        <v>28</v>
      </c>
      <c r="O749" t="s">
        <v>599</v>
      </c>
      <c r="P749">
        <v>0</v>
      </c>
      <c r="Q749" t="b">
        <v>0</v>
      </c>
      <c r="R749" t="s">
        <v>523</v>
      </c>
      <c r="S749">
        <v>0</v>
      </c>
      <c r="T749">
        <f>invoices[[#This Row],[total_amount]]</f>
        <v>16205</v>
      </c>
      <c r="U749" t="s">
        <v>449</v>
      </c>
      <c r="V749" t="str">
        <f>INDEX([1]!Table1[tenantname],MATCH(invoices[[#This Row],[allotment_id]],[1]!Table1[TenantAllotmentID],0))</f>
        <v>Kiran TR (C21-C2)</v>
      </c>
      <c r="W749" t="s">
        <v>14114</v>
      </c>
      <c r="X749" t="s">
        <v>14115</v>
      </c>
      <c r="Y749" s="4">
        <v>45962</v>
      </c>
      <c r="Z749" t="s">
        <v>15807</v>
      </c>
      <c r="AA749">
        <v>14500</v>
      </c>
      <c r="AB749">
        <v>0</v>
      </c>
      <c r="AC749">
        <v>0</v>
      </c>
      <c r="AD749" s="7">
        <f>invoices[[#This Row],[Rent]]+invoices[[#This Row],[Services]]+invoices[[#This Row],[GST]]</f>
        <v>14500</v>
      </c>
      <c r="AE749" s="7">
        <f>invoices[[#This Row],[Total]]-invoices[[#This Row],[rent_amount]]</f>
        <v>0</v>
      </c>
      <c r="AF749">
        <v>2332</v>
      </c>
      <c r="AG749">
        <v>1705</v>
      </c>
      <c r="AH749">
        <f>invoices[[#This Row],[EB Amount]]-invoices[[#This Row],[electricity_amount]]</f>
        <v>0</v>
      </c>
    </row>
    <row r="750" spans="1:34">
      <c r="A750" t="s">
        <v>6232</v>
      </c>
      <c r="B750" t="s">
        <v>22</v>
      </c>
      <c r="C750" t="s">
        <v>292</v>
      </c>
      <c r="D750" t="s">
        <v>24</v>
      </c>
      <c r="E750" t="s">
        <v>140</v>
      </c>
      <c r="F750" t="s">
        <v>293</v>
      </c>
      <c r="G750" t="s">
        <v>6233</v>
      </c>
      <c r="H750" s="1">
        <f>DATE(YEAR(invoices[[#This Row],[due_date]]),MONTH(invoices[[#This Row],[due_date]]),1)</f>
        <v>45962</v>
      </c>
      <c r="I750" s="1">
        <v>45968</v>
      </c>
      <c r="J750">
        <v>13500</v>
      </c>
      <c r="K750">
        <v>1395</v>
      </c>
      <c r="L750">
        <v>0</v>
      </c>
      <c r="M750">
        <f>invoices[[#This Row],[rent_amount]]+invoices[[#This Row],[electricity_amount]]+invoices[[#This Row],[other_charges]]</f>
        <v>14895</v>
      </c>
      <c r="N750" t="s">
        <v>28</v>
      </c>
      <c r="O750" t="s">
        <v>1023</v>
      </c>
      <c r="P750">
        <v>0</v>
      </c>
      <c r="Q750" t="b">
        <v>0</v>
      </c>
      <c r="R750" t="s">
        <v>523</v>
      </c>
      <c r="S750">
        <v>0</v>
      </c>
      <c r="T750">
        <f>invoices[[#This Row],[total_amount]]</f>
        <v>14895</v>
      </c>
      <c r="U750" s="2" t="s">
        <v>297</v>
      </c>
      <c r="V750" t="str">
        <f>INDEX([1]!Table1[tenantname],MATCH(invoices[[#This Row],[allotment_id]],[1]!Table1[TenantAllotmentID],0))</f>
        <v>Supreeth M (A41-B1)</v>
      </c>
      <c r="W750" t="s">
        <v>14058</v>
      </c>
      <c r="X750" t="s">
        <v>14059</v>
      </c>
      <c r="Y750" s="4">
        <v>45962</v>
      </c>
      <c r="Z750" t="s">
        <v>15807</v>
      </c>
      <c r="AA750">
        <v>13500</v>
      </c>
      <c r="AB750">
        <v>0</v>
      </c>
      <c r="AC750">
        <v>0</v>
      </c>
      <c r="AD750" s="7">
        <f>invoices[[#This Row],[Rent]]+invoices[[#This Row],[Services]]+invoices[[#This Row],[GST]]</f>
        <v>13500</v>
      </c>
      <c r="AE750" s="7">
        <f>invoices[[#This Row],[Total]]-invoices[[#This Row],[rent_amount]]</f>
        <v>0</v>
      </c>
      <c r="AF750">
        <v>2336</v>
      </c>
      <c r="AG750">
        <v>1395</v>
      </c>
      <c r="AH750">
        <f>invoices[[#This Row],[EB Amount]]-invoices[[#This Row],[electricity_amount]]</f>
        <v>0</v>
      </c>
    </row>
    <row r="751" spans="1:34">
      <c r="A751" t="s">
        <v>6341</v>
      </c>
      <c r="B751" t="s">
        <v>22</v>
      </c>
      <c r="C751" t="s">
        <v>574</v>
      </c>
      <c r="D751" t="s">
        <v>24</v>
      </c>
      <c r="E751" t="s">
        <v>254</v>
      </c>
      <c r="F751" t="s">
        <v>575</v>
      </c>
      <c r="G751" t="s">
        <v>6342</v>
      </c>
      <c r="H751" s="1">
        <f>DATE(YEAR(invoices[[#This Row],[due_date]]),MONTH(invoices[[#This Row],[due_date]]),1)</f>
        <v>45962</v>
      </c>
      <c r="I751" s="1">
        <v>45968</v>
      </c>
      <c r="J751">
        <v>8267</v>
      </c>
      <c r="K751">
        <v>2759</v>
      </c>
      <c r="L751">
        <v>2250</v>
      </c>
      <c r="M751">
        <f>invoices[[#This Row],[rent_amount]]+invoices[[#This Row],[electricity_amount]]+invoices[[#This Row],[other_charges]]</f>
        <v>13276</v>
      </c>
      <c r="N751" t="s">
        <v>28</v>
      </c>
      <c r="O751" t="s">
        <v>522</v>
      </c>
      <c r="P751">
        <v>0</v>
      </c>
      <c r="Q751" t="b">
        <v>0</v>
      </c>
      <c r="R751" t="s">
        <v>523</v>
      </c>
      <c r="S751">
        <v>0</v>
      </c>
      <c r="T751">
        <f>invoices[[#This Row],[total_amount]]</f>
        <v>13276</v>
      </c>
      <c r="U751" t="s">
        <v>578</v>
      </c>
      <c r="V751" t="str">
        <f>INDEX([1]!Table1[tenantname],MATCH(invoices[[#This Row],[allotment_id]],[1]!Table1[TenantAllotmentID],0))</f>
        <v>Asritha Boddu (C42-B1)</v>
      </c>
      <c r="W751" t="s">
        <v>14157</v>
      </c>
      <c r="X751" t="s">
        <v>14158</v>
      </c>
      <c r="Y751" s="4">
        <v>45962</v>
      </c>
      <c r="Z751" t="s">
        <v>15807</v>
      </c>
      <c r="AA751">
        <v>8267</v>
      </c>
      <c r="AB751">
        <v>0</v>
      </c>
      <c r="AC751">
        <v>0</v>
      </c>
      <c r="AD751" s="7">
        <f>invoices[[#This Row],[Rent]]+invoices[[#This Row],[Services]]+invoices[[#This Row],[GST]]</f>
        <v>8267</v>
      </c>
      <c r="AE751" s="7">
        <f>invoices[[#This Row],[Total]]-invoices[[#This Row],[rent_amount]]</f>
        <v>0</v>
      </c>
      <c r="AF751">
        <v>2399</v>
      </c>
      <c r="AG751">
        <v>2759</v>
      </c>
      <c r="AH751">
        <f>invoices[[#This Row],[EB Amount]]-invoices[[#This Row],[electricity_amount]]</f>
        <v>0</v>
      </c>
    </row>
    <row r="752" spans="1:34">
      <c r="A752" t="s">
        <v>6430</v>
      </c>
      <c r="B752" t="s">
        <v>22</v>
      </c>
      <c r="C752" t="s">
        <v>1951</v>
      </c>
      <c r="D752" t="s">
        <v>24</v>
      </c>
      <c r="E752" t="s">
        <v>88</v>
      </c>
      <c r="F752" t="s">
        <v>921</v>
      </c>
      <c r="G752" t="s">
        <v>6431</v>
      </c>
      <c r="H752" s="1">
        <f>DATE(YEAR(invoices[[#This Row],[due_date]]),MONTH(invoices[[#This Row],[due_date]]),1)</f>
        <v>45962</v>
      </c>
      <c r="I752" s="1">
        <v>45968</v>
      </c>
      <c r="J752">
        <v>14500</v>
      </c>
      <c r="K752">
        <v>1240</v>
      </c>
      <c r="L752">
        <v>0</v>
      </c>
      <c r="M752">
        <f>invoices[[#This Row],[rent_amount]]+invoices[[#This Row],[electricity_amount]]+invoices[[#This Row],[other_charges]]</f>
        <v>15740</v>
      </c>
      <c r="N752" t="s">
        <v>28</v>
      </c>
      <c r="O752" t="s">
        <v>629</v>
      </c>
      <c r="P752">
        <v>0</v>
      </c>
      <c r="Q752" t="b">
        <v>0</v>
      </c>
      <c r="R752" t="s">
        <v>523</v>
      </c>
      <c r="S752">
        <v>0</v>
      </c>
      <c r="T752">
        <f>invoices[[#This Row],[total_amount]]</f>
        <v>15740</v>
      </c>
      <c r="U752" t="s">
        <v>1953</v>
      </c>
      <c r="V752" t="str">
        <f>INDEX([1]!Table1[tenantname],MATCH(invoices[[#This Row],[allotment_id]],[1]!Table1[TenantAllotmentID],0))</f>
        <v>Piyush Malhotra (B13-C1)</v>
      </c>
      <c r="W752" t="s">
        <v>14657</v>
      </c>
      <c r="X752" t="s">
        <v>14658</v>
      </c>
      <c r="Y752" s="4">
        <v>45962</v>
      </c>
      <c r="Z752" t="s">
        <v>15807</v>
      </c>
      <c r="AA752">
        <v>14500</v>
      </c>
      <c r="AB752">
        <v>0</v>
      </c>
      <c r="AC752">
        <v>0</v>
      </c>
      <c r="AD752" s="7">
        <f>invoices[[#This Row],[Rent]]+invoices[[#This Row],[Services]]+invoices[[#This Row],[GST]]</f>
        <v>14500</v>
      </c>
      <c r="AE752" s="7">
        <f>invoices[[#This Row],[Total]]-invoices[[#This Row],[rent_amount]]</f>
        <v>0</v>
      </c>
      <c r="AF752">
        <v>2447</v>
      </c>
      <c r="AG752">
        <v>1240</v>
      </c>
      <c r="AH752">
        <f>invoices[[#This Row],[EB Amount]]-invoices[[#This Row],[electricity_amount]]</f>
        <v>0</v>
      </c>
    </row>
    <row r="753" spans="1:34">
      <c r="A753" t="s">
        <v>6448</v>
      </c>
      <c r="B753" t="s">
        <v>22</v>
      </c>
      <c r="C753" t="s">
        <v>6449</v>
      </c>
      <c r="D753" t="s">
        <v>24</v>
      </c>
      <c r="E753" t="s">
        <v>42</v>
      </c>
      <c r="F753" t="s">
        <v>6008</v>
      </c>
      <c r="G753" t="s">
        <v>6450</v>
      </c>
      <c r="H753" s="1">
        <f>DATE(YEAR(invoices[[#This Row],[due_date]]),MONTH(invoices[[#This Row],[due_date]]),1)</f>
        <v>45962</v>
      </c>
      <c r="I753" s="1">
        <v>45968</v>
      </c>
      <c r="J753">
        <v>13500</v>
      </c>
      <c r="K753">
        <v>1705</v>
      </c>
      <c r="L753">
        <v>0</v>
      </c>
      <c r="M753">
        <f>invoices[[#This Row],[rent_amount]]+invoices[[#This Row],[electricity_amount]]+invoices[[#This Row],[other_charges]]</f>
        <v>15205</v>
      </c>
      <c r="N753" t="s">
        <v>28</v>
      </c>
      <c r="O753" t="s">
        <v>599</v>
      </c>
      <c r="P753">
        <v>0</v>
      </c>
      <c r="Q753" t="b">
        <v>0</v>
      </c>
      <c r="R753" t="s">
        <v>523</v>
      </c>
      <c r="S753">
        <v>0</v>
      </c>
      <c r="T753">
        <f>invoices[[#This Row],[total_amount]]</f>
        <v>15205</v>
      </c>
      <c r="U753" t="s">
        <v>6451</v>
      </c>
      <c r="V753" t="str">
        <f>INDEX([1]!Table1[tenantname],MATCH(invoices[[#This Row],[allotment_id]],[1]!Table1[TenantAllotmentID],0))</f>
        <v>Kanimozhi Udayakumar (C24-B2)</v>
      </c>
      <c r="W753" t="s">
        <v>15472</v>
      </c>
      <c r="X753" t="s">
        <v>15473</v>
      </c>
      <c r="Y753" s="4">
        <v>45962</v>
      </c>
      <c r="Z753" t="s">
        <v>15807</v>
      </c>
      <c r="AA753">
        <v>13500</v>
      </c>
      <c r="AB753">
        <v>0</v>
      </c>
      <c r="AC753">
        <v>0</v>
      </c>
      <c r="AD753" s="7">
        <f>invoices[[#This Row],[Rent]]+invoices[[#This Row],[Services]]+invoices[[#This Row],[GST]]</f>
        <v>13500</v>
      </c>
      <c r="AE753" s="7">
        <f>invoices[[#This Row],[Total]]-invoices[[#This Row],[rent_amount]]</f>
        <v>0</v>
      </c>
      <c r="AF753">
        <v>2455</v>
      </c>
      <c r="AG753">
        <v>1705</v>
      </c>
      <c r="AH753">
        <f>invoices[[#This Row],[EB Amount]]-invoices[[#This Row],[electricity_amount]]</f>
        <v>0</v>
      </c>
    </row>
    <row r="754" spans="1:34">
      <c r="A754" t="s">
        <v>6848</v>
      </c>
      <c r="B754" t="s">
        <v>22</v>
      </c>
      <c r="C754" t="s">
        <v>2286</v>
      </c>
      <c r="D754" t="s">
        <v>24</v>
      </c>
      <c r="E754" t="s">
        <v>592</v>
      </c>
      <c r="F754" t="s">
        <v>1184</v>
      </c>
      <c r="G754" t="s">
        <v>6849</v>
      </c>
      <c r="H754" s="1">
        <f>DATE(YEAR(invoices[[#This Row],[due_date]]),MONTH(invoices[[#This Row],[due_date]]),1)</f>
        <v>45962</v>
      </c>
      <c r="I754" s="1">
        <v>45968</v>
      </c>
      <c r="J754">
        <v>25500</v>
      </c>
      <c r="K754">
        <v>1767</v>
      </c>
      <c r="L754">
        <v>0</v>
      </c>
      <c r="M754">
        <f>invoices[[#This Row],[rent_amount]]+invoices[[#This Row],[electricity_amount]]+invoices[[#This Row],[other_charges]]</f>
        <v>27267</v>
      </c>
      <c r="N754" t="s">
        <v>28</v>
      </c>
      <c r="O754" t="s">
        <v>522</v>
      </c>
      <c r="P754">
        <v>0</v>
      </c>
      <c r="Q754" t="b">
        <v>0</v>
      </c>
      <c r="R754" t="s">
        <v>523</v>
      </c>
      <c r="S754">
        <v>0</v>
      </c>
      <c r="T754">
        <f>invoices[[#This Row],[total_amount]]</f>
        <v>27267</v>
      </c>
      <c r="U754" t="s">
        <v>2288</v>
      </c>
      <c r="V754" t="str">
        <f>INDEX([1]!Table1[tenantname],MATCH(invoices[[#This Row],[allotment_id]],[1]!Table1[TenantAllotmentID],0))</f>
        <v>Aditya A (A44-D1)</v>
      </c>
      <c r="W754" t="s">
        <v>14762</v>
      </c>
      <c r="X754" t="s">
        <v>14763</v>
      </c>
      <c r="Y754" s="4">
        <v>45962</v>
      </c>
      <c r="Z754" t="s">
        <v>15807</v>
      </c>
      <c r="AA754">
        <v>25500</v>
      </c>
      <c r="AB754">
        <v>0</v>
      </c>
      <c r="AC754">
        <v>0</v>
      </c>
      <c r="AD754" s="7">
        <f>invoices[[#This Row],[Rent]]+invoices[[#This Row],[Services]]+invoices[[#This Row],[GST]]</f>
        <v>25500</v>
      </c>
      <c r="AE754" s="7">
        <f>invoices[[#This Row],[Total]]-invoices[[#This Row],[rent_amount]]</f>
        <v>0</v>
      </c>
      <c r="AF754">
        <v>2657</v>
      </c>
      <c r="AG754">
        <v>1767</v>
      </c>
      <c r="AH754">
        <f>invoices[[#This Row],[EB Amount]]-invoices[[#This Row],[electricity_amount]]</f>
        <v>0</v>
      </c>
    </row>
    <row r="755" spans="1:34">
      <c r="A755" t="s">
        <v>6902</v>
      </c>
      <c r="B755" t="s">
        <v>22</v>
      </c>
      <c r="C755" t="s">
        <v>5085</v>
      </c>
      <c r="D755" t="s">
        <v>24</v>
      </c>
      <c r="E755" t="s">
        <v>34</v>
      </c>
      <c r="F755" t="s">
        <v>837</v>
      </c>
      <c r="G755" t="s">
        <v>6903</v>
      </c>
      <c r="H755" s="1">
        <f>DATE(YEAR(invoices[[#This Row],[due_date]]),MONTH(invoices[[#This Row],[due_date]]),1)</f>
        <v>45962</v>
      </c>
      <c r="I755" s="1">
        <v>45968</v>
      </c>
      <c r="J755">
        <v>14500</v>
      </c>
      <c r="K755">
        <v>1326</v>
      </c>
      <c r="L755">
        <v>0</v>
      </c>
      <c r="M755">
        <f>invoices[[#This Row],[rent_amount]]+invoices[[#This Row],[electricity_amount]]+invoices[[#This Row],[other_charges]]</f>
        <v>15826</v>
      </c>
      <c r="N755" t="s">
        <v>28</v>
      </c>
      <c r="O755" t="s">
        <v>1023</v>
      </c>
      <c r="P755">
        <v>0</v>
      </c>
      <c r="Q755" t="b">
        <v>0</v>
      </c>
      <c r="R755" t="s">
        <v>523</v>
      </c>
      <c r="S755">
        <v>0</v>
      </c>
      <c r="T755">
        <f>invoices[[#This Row],[total_amount]]</f>
        <v>15826</v>
      </c>
      <c r="U755" t="s">
        <v>5087</v>
      </c>
      <c r="V755" t="str">
        <f>INDEX([1]!Table1[tenantname],MATCH(invoices[[#This Row],[allotment_id]],[1]!Table1[TenantAllotmentID],0))</f>
        <v>Sime Josephine (B43-C1)</v>
      </c>
      <c r="W755" t="s">
        <v>15330</v>
      </c>
      <c r="X755" t="s">
        <v>15331</v>
      </c>
      <c r="Y755" s="4">
        <v>45962</v>
      </c>
      <c r="Z755" t="s">
        <v>15807</v>
      </c>
      <c r="AA755">
        <v>14500</v>
      </c>
      <c r="AB755">
        <v>0</v>
      </c>
      <c r="AC755">
        <v>0</v>
      </c>
      <c r="AD755" s="7">
        <f>invoices[[#This Row],[Rent]]+invoices[[#This Row],[Services]]+invoices[[#This Row],[GST]]</f>
        <v>14500</v>
      </c>
      <c r="AE755" s="7">
        <f>invoices[[#This Row],[Total]]-invoices[[#This Row],[rent_amount]]</f>
        <v>0</v>
      </c>
      <c r="AF755">
        <v>2684</v>
      </c>
      <c r="AG755">
        <v>1326</v>
      </c>
      <c r="AH755">
        <f>invoices[[#This Row],[EB Amount]]-invoices[[#This Row],[electricity_amount]]</f>
        <v>0</v>
      </c>
    </row>
    <row r="756" spans="1:34">
      <c r="A756" t="s">
        <v>6978</v>
      </c>
      <c r="B756" t="s">
        <v>22</v>
      </c>
      <c r="C756" t="s">
        <v>3199</v>
      </c>
      <c r="D756" t="s">
        <v>24</v>
      </c>
      <c r="E756" t="s">
        <v>25</v>
      </c>
      <c r="F756" t="s">
        <v>26</v>
      </c>
      <c r="G756" t="s">
        <v>6979</v>
      </c>
      <c r="H756" s="1">
        <f>DATE(YEAR(invoices[[#This Row],[due_date]]),MONTH(invoices[[#This Row],[due_date]]),1)</f>
        <v>45962</v>
      </c>
      <c r="I756" s="1">
        <v>45968</v>
      </c>
      <c r="J756">
        <v>14500</v>
      </c>
      <c r="K756">
        <v>1147</v>
      </c>
      <c r="L756">
        <v>2250</v>
      </c>
      <c r="M756">
        <f>invoices[[#This Row],[rent_amount]]+invoices[[#This Row],[electricity_amount]]+invoices[[#This Row],[other_charges]]</f>
        <v>17897</v>
      </c>
      <c r="N756" t="s">
        <v>28</v>
      </c>
      <c r="O756" t="s">
        <v>1023</v>
      </c>
      <c r="P756">
        <v>0</v>
      </c>
      <c r="Q756" t="b">
        <v>0</v>
      </c>
      <c r="R756" t="s">
        <v>523</v>
      </c>
      <c r="S756">
        <v>0</v>
      </c>
      <c r="T756">
        <f>invoices[[#This Row],[total_amount]]</f>
        <v>17897</v>
      </c>
      <c r="U756" t="s">
        <v>3201</v>
      </c>
      <c r="V756" t="str">
        <f>INDEX([1]!Table1[tenantname],MATCH(invoices[[#This Row],[allotment_id]],[1]!Table1[TenantAllotmentID],0))</f>
        <v>Sujith Deva J  (A24-C1)</v>
      </c>
      <c r="W756" t="s">
        <v>14996</v>
      </c>
      <c r="X756" t="s">
        <v>14997</v>
      </c>
      <c r="Y756" s="4">
        <v>45962</v>
      </c>
      <c r="Z756" t="s">
        <v>15807</v>
      </c>
      <c r="AA756">
        <v>14500</v>
      </c>
      <c r="AB756">
        <v>0</v>
      </c>
      <c r="AC756">
        <v>0</v>
      </c>
      <c r="AD756" s="7">
        <f>invoices[[#This Row],[Rent]]+invoices[[#This Row],[Services]]+invoices[[#This Row],[GST]]</f>
        <v>14500</v>
      </c>
      <c r="AE756" s="7">
        <f>invoices[[#This Row],[Total]]-invoices[[#This Row],[rent_amount]]</f>
        <v>0</v>
      </c>
      <c r="AF756">
        <v>2723</v>
      </c>
      <c r="AG756">
        <v>1147</v>
      </c>
      <c r="AH756">
        <f>invoices[[#This Row],[EB Amount]]-invoices[[#This Row],[electricity_amount]]</f>
        <v>0</v>
      </c>
    </row>
    <row r="757" spans="1:34">
      <c r="A757" t="s">
        <v>7036</v>
      </c>
      <c r="B757" t="s">
        <v>22</v>
      </c>
      <c r="C757" t="s">
        <v>3418</v>
      </c>
      <c r="D757" t="s">
        <v>24</v>
      </c>
      <c r="E757" t="s">
        <v>195</v>
      </c>
      <c r="F757" t="s">
        <v>196</v>
      </c>
      <c r="G757" t="s">
        <v>7037</v>
      </c>
      <c r="H757" s="1">
        <f>DATE(YEAR(invoices[[#This Row],[due_date]]),MONTH(invoices[[#This Row],[due_date]]),1)</f>
        <v>45962</v>
      </c>
      <c r="I757" s="1">
        <v>45968</v>
      </c>
      <c r="J757">
        <v>11367</v>
      </c>
      <c r="K757">
        <v>0</v>
      </c>
      <c r="L757">
        <v>0</v>
      </c>
      <c r="M757">
        <f>invoices[[#This Row],[rent_amount]]+invoices[[#This Row],[electricity_amount]]+invoices[[#This Row],[other_charges]]</f>
        <v>11367</v>
      </c>
      <c r="N757" t="s">
        <v>28</v>
      </c>
      <c r="O757" t="s">
        <v>629</v>
      </c>
      <c r="P757">
        <v>0</v>
      </c>
      <c r="Q757" t="b">
        <v>0</v>
      </c>
      <c r="R757" t="s">
        <v>523</v>
      </c>
      <c r="S757">
        <v>0</v>
      </c>
      <c r="T757">
        <f>invoices[[#This Row],[total_amount]]</f>
        <v>11367</v>
      </c>
      <c r="U757" t="s">
        <v>3420</v>
      </c>
      <c r="V757" t="str">
        <f>INDEX([1]!Table1[tenantname],MATCH(invoices[[#This Row],[allotment_id]],[1]!Table1[TenantAllotmentID],0))</f>
        <v>Sai Priya  (D41-B1)</v>
      </c>
      <c r="W757" t="s">
        <v>15049</v>
      </c>
      <c r="X757" t="s">
        <v>15050</v>
      </c>
      <c r="Y757" s="4">
        <v>45962</v>
      </c>
      <c r="Z757" t="s">
        <v>15807</v>
      </c>
      <c r="AA757">
        <v>11367</v>
      </c>
      <c r="AB757">
        <v>0</v>
      </c>
      <c r="AC757">
        <v>0</v>
      </c>
      <c r="AD757" s="7">
        <f>invoices[[#This Row],[Rent]]+invoices[[#This Row],[Services]]+invoices[[#This Row],[GST]]</f>
        <v>11367</v>
      </c>
      <c r="AE757" s="7">
        <f>invoices[[#This Row],[Total]]-invoices[[#This Row],[rent_amount]]</f>
        <v>0</v>
      </c>
      <c r="AF757">
        <v>2752</v>
      </c>
      <c r="AG757">
        <v>0</v>
      </c>
      <c r="AH757">
        <f>invoices[[#This Row],[EB Amount]]-invoices[[#This Row],[electricity_amount]]</f>
        <v>0</v>
      </c>
    </row>
    <row r="758" spans="1:34">
      <c r="A758" t="s">
        <v>7158</v>
      </c>
      <c r="B758" t="s">
        <v>22</v>
      </c>
      <c r="C758" t="s">
        <v>3287</v>
      </c>
      <c r="D758" t="s">
        <v>24</v>
      </c>
      <c r="E758" t="s">
        <v>80</v>
      </c>
      <c r="F758" t="s">
        <v>3288</v>
      </c>
      <c r="G758" t="s">
        <v>7159</v>
      </c>
      <c r="H758" s="1">
        <f>DATE(YEAR(invoices[[#This Row],[due_date]]),MONTH(invoices[[#This Row],[due_date]]),1)</f>
        <v>45962</v>
      </c>
      <c r="I758" s="1">
        <v>45968</v>
      </c>
      <c r="J758">
        <v>13500</v>
      </c>
      <c r="K758">
        <v>1364</v>
      </c>
      <c r="L758">
        <v>0</v>
      </c>
      <c r="M758">
        <f>invoices[[#This Row],[rent_amount]]+invoices[[#This Row],[electricity_amount]]+invoices[[#This Row],[other_charges]]</f>
        <v>14864</v>
      </c>
      <c r="N758" t="s">
        <v>28</v>
      </c>
      <c r="O758" t="s">
        <v>629</v>
      </c>
      <c r="P758">
        <v>0</v>
      </c>
      <c r="Q758" t="b">
        <v>0</v>
      </c>
      <c r="R758" t="s">
        <v>523</v>
      </c>
      <c r="S758">
        <v>0</v>
      </c>
      <c r="T758">
        <f>invoices[[#This Row],[total_amount]]</f>
        <v>14864</v>
      </c>
      <c r="U758" t="s">
        <v>3290</v>
      </c>
      <c r="V758" t="str">
        <f>INDEX([1]!Table1[tenantname],MATCH(invoices[[#This Row],[allotment_id]],[1]!Table1[TenantAllotmentID],0))</f>
        <v>Roshana S V (D21-C3)</v>
      </c>
      <c r="W758" t="s">
        <v>15018</v>
      </c>
      <c r="X758" t="s">
        <v>15019</v>
      </c>
      <c r="Y758" s="4">
        <v>45962</v>
      </c>
      <c r="Z758" t="s">
        <v>15807</v>
      </c>
      <c r="AA758">
        <v>13500</v>
      </c>
      <c r="AB758">
        <v>0</v>
      </c>
      <c r="AC758">
        <v>0</v>
      </c>
      <c r="AD758" s="7">
        <f>invoices[[#This Row],[Rent]]+invoices[[#This Row],[Services]]+invoices[[#This Row],[GST]]</f>
        <v>13500</v>
      </c>
      <c r="AE758" s="7">
        <f>invoices[[#This Row],[Total]]-invoices[[#This Row],[rent_amount]]</f>
        <v>0</v>
      </c>
      <c r="AF758">
        <v>2812</v>
      </c>
      <c r="AG758">
        <v>1364</v>
      </c>
      <c r="AH758">
        <f>invoices[[#This Row],[EB Amount]]-invoices[[#This Row],[electricity_amount]]</f>
        <v>0</v>
      </c>
    </row>
    <row r="759" spans="1:34">
      <c r="A759" t="s">
        <v>7219</v>
      </c>
      <c r="B759" t="s">
        <v>22</v>
      </c>
      <c r="C759" t="s">
        <v>4140</v>
      </c>
      <c r="D759" t="s">
        <v>24</v>
      </c>
      <c r="E759" t="s">
        <v>234</v>
      </c>
      <c r="F759" t="s">
        <v>544</v>
      </c>
      <c r="G759" t="s">
        <v>7220</v>
      </c>
      <c r="H759" s="1">
        <f>DATE(YEAR(invoices[[#This Row],[due_date]]),MONTH(invoices[[#This Row],[due_date]]),1)</f>
        <v>45962</v>
      </c>
      <c r="I759" s="1">
        <v>45968</v>
      </c>
      <c r="J759">
        <v>15500</v>
      </c>
      <c r="K759">
        <v>1116</v>
      </c>
      <c r="L759">
        <v>0</v>
      </c>
      <c r="M759">
        <f>invoices[[#This Row],[rent_amount]]+invoices[[#This Row],[electricity_amount]]+invoices[[#This Row],[other_charges]]</f>
        <v>16616</v>
      </c>
      <c r="N759" t="s">
        <v>28</v>
      </c>
      <c r="O759" t="s">
        <v>522</v>
      </c>
      <c r="P759">
        <v>0</v>
      </c>
      <c r="Q759" t="b">
        <v>0</v>
      </c>
      <c r="R759" t="s">
        <v>523</v>
      </c>
      <c r="S759">
        <v>0</v>
      </c>
      <c r="T759">
        <f>invoices[[#This Row],[total_amount]]</f>
        <v>16616</v>
      </c>
      <c r="U759" t="s">
        <v>4142</v>
      </c>
      <c r="V759" t="str">
        <f>INDEX([1]!Table1[tenantname],MATCH(invoices[[#This Row],[allotment_id]],[1]!Table1[TenantAllotmentID],0))</f>
        <v>Benentia Alice Sanjana N (D12-B2)</v>
      </c>
      <c r="W759" t="s">
        <v>15179</v>
      </c>
      <c r="X759" t="s">
        <v>15180</v>
      </c>
      <c r="Y759" s="4">
        <v>45962</v>
      </c>
      <c r="Z759" t="s">
        <v>15807</v>
      </c>
      <c r="AA759">
        <v>15500</v>
      </c>
      <c r="AB759">
        <v>0</v>
      </c>
      <c r="AC759">
        <v>0</v>
      </c>
      <c r="AD759" s="7">
        <f>invoices[[#This Row],[Rent]]+invoices[[#This Row],[Services]]+invoices[[#This Row],[GST]]</f>
        <v>15500</v>
      </c>
      <c r="AE759" s="7">
        <f>invoices[[#This Row],[Total]]-invoices[[#This Row],[rent_amount]]</f>
        <v>0</v>
      </c>
      <c r="AF759">
        <v>2842</v>
      </c>
      <c r="AG759">
        <v>1116</v>
      </c>
      <c r="AH759">
        <f>invoices[[#This Row],[EB Amount]]-invoices[[#This Row],[electricity_amount]]</f>
        <v>0</v>
      </c>
    </row>
    <row r="760" spans="1:34">
      <c r="A760" t="s">
        <v>7295</v>
      </c>
      <c r="B760" t="s">
        <v>22</v>
      </c>
      <c r="C760" s="2" t="s">
        <v>6195</v>
      </c>
      <c r="D760" t="s">
        <v>24</v>
      </c>
      <c r="E760" t="s">
        <v>476</v>
      </c>
      <c r="F760" t="s">
        <v>1388</v>
      </c>
      <c r="G760" t="s">
        <v>7296</v>
      </c>
      <c r="H760" s="1">
        <f>DATE(YEAR(invoices[[#This Row],[due_date]]),MONTH(invoices[[#This Row],[due_date]]),1)</f>
        <v>45962</v>
      </c>
      <c r="I760" s="1">
        <v>45968</v>
      </c>
      <c r="J760">
        <v>15500</v>
      </c>
      <c r="K760">
        <v>1767</v>
      </c>
      <c r="L760">
        <v>0</v>
      </c>
      <c r="M760">
        <f>invoices[[#This Row],[rent_amount]]+invoices[[#This Row],[electricity_amount]]+invoices[[#This Row],[other_charges]]</f>
        <v>17267</v>
      </c>
      <c r="N760" t="s">
        <v>28</v>
      </c>
      <c r="O760" t="s">
        <v>522</v>
      </c>
      <c r="P760">
        <v>0</v>
      </c>
      <c r="Q760" t="b">
        <v>0</v>
      </c>
      <c r="R760" t="s">
        <v>523</v>
      </c>
      <c r="S760">
        <v>0</v>
      </c>
      <c r="T760">
        <f>invoices[[#This Row],[total_amount]]</f>
        <v>17267</v>
      </c>
      <c r="U760" t="s">
        <v>6197</v>
      </c>
      <c r="V760" t="str">
        <f>INDEX([1]!Table1[tenantname],MATCH(invoices[[#This Row],[allotment_id]],[1]!Table1[TenantAllotmentID],0))</f>
        <v>Ajay Adithyan (B41-B1)</v>
      </c>
      <c r="W760" t="s">
        <v>15460</v>
      </c>
      <c r="X760" t="s">
        <v>15461</v>
      </c>
      <c r="Y760" s="4">
        <v>45962</v>
      </c>
      <c r="Z760" t="s">
        <v>15807</v>
      </c>
      <c r="AA760">
        <v>15500</v>
      </c>
      <c r="AB760">
        <v>0</v>
      </c>
      <c r="AC760">
        <v>0</v>
      </c>
      <c r="AD760" s="7">
        <f>invoices[[#This Row],[Rent]]+invoices[[#This Row],[Services]]+invoices[[#This Row],[GST]]</f>
        <v>15500</v>
      </c>
      <c r="AE760" s="7">
        <f>invoices[[#This Row],[Total]]-invoices[[#This Row],[rent_amount]]</f>
        <v>0</v>
      </c>
      <c r="AF760">
        <v>2879</v>
      </c>
      <c r="AG760">
        <v>1767</v>
      </c>
      <c r="AH760">
        <f>invoices[[#This Row],[EB Amount]]-invoices[[#This Row],[electricity_amount]]</f>
        <v>0</v>
      </c>
    </row>
    <row r="761" spans="1:34">
      <c r="A761" t="s">
        <v>7329</v>
      </c>
      <c r="B761" t="s">
        <v>22</v>
      </c>
      <c r="C761" t="s">
        <v>5881</v>
      </c>
      <c r="D761" t="s">
        <v>24</v>
      </c>
      <c r="E761" t="s">
        <v>218</v>
      </c>
      <c r="F761" t="s">
        <v>3024</v>
      </c>
      <c r="G761" t="s">
        <v>7330</v>
      </c>
      <c r="H761" s="1">
        <f>DATE(YEAR(invoices[[#This Row],[due_date]]),MONTH(invoices[[#This Row],[due_date]]),1)</f>
        <v>45962</v>
      </c>
      <c r="I761" s="1">
        <v>45968</v>
      </c>
      <c r="J761">
        <v>18850</v>
      </c>
      <c r="K761">
        <v>961</v>
      </c>
      <c r="L761">
        <v>2250</v>
      </c>
      <c r="M761">
        <f>invoices[[#This Row],[rent_amount]]+invoices[[#This Row],[electricity_amount]]+invoices[[#This Row],[other_charges]]</f>
        <v>22061</v>
      </c>
      <c r="N761" t="s">
        <v>28</v>
      </c>
      <c r="O761" t="s">
        <v>1023</v>
      </c>
      <c r="P761">
        <v>0</v>
      </c>
      <c r="Q761" t="b">
        <v>0</v>
      </c>
      <c r="R761" t="s">
        <v>523</v>
      </c>
      <c r="S761">
        <v>0</v>
      </c>
      <c r="T761">
        <f>invoices[[#This Row],[total_amount]]</f>
        <v>22061</v>
      </c>
      <c r="U761" t="s">
        <v>5883</v>
      </c>
      <c r="V761" t="str">
        <f>INDEX([1]!Table1[tenantname],MATCH(invoices[[#This Row],[allotment_id]],[1]!Table1[TenantAllotmentID],0))</f>
        <v>Sri Preethiga (A12-A1)</v>
      </c>
      <c r="W761" t="s">
        <v>15431</v>
      </c>
      <c r="X761" t="s">
        <v>15432</v>
      </c>
      <c r="Y761" s="4">
        <v>45962</v>
      </c>
      <c r="Z761" t="s">
        <v>15807</v>
      </c>
      <c r="AA761">
        <v>18850</v>
      </c>
      <c r="AB761">
        <v>0</v>
      </c>
      <c r="AC761">
        <v>0</v>
      </c>
      <c r="AD761" s="7">
        <f>invoices[[#This Row],[Rent]]+invoices[[#This Row],[Services]]+invoices[[#This Row],[GST]]</f>
        <v>18850</v>
      </c>
      <c r="AE761" s="7">
        <f>invoices[[#This Row],[Total]]-invoices[[#This Row],[rent_amount]]</f>
        <v>0</v>
      </c>
      <c r="AF761">
        <v>2897</v>
      </c>
      <c r="AG761">
        <v>961</v>
      </c>
      <c r="AH761">
        <f>invoices[[#This Row],[EB Amount]]-invoices[[#This Row],[electricity_amount]]</f>
        <v>0</v>
      </c>
    </row>
    <row r="762" spans="1:34">
      <c r="A762" t="s">
        <v>7335</v>
      </c>
      <c r="B762" t="s">
        <v>22</v>
      </c>
      <c r="C762" t="s">
        <v>5180</v>
      </c>
      <c r="D762" t="s">
        <v>24</v>
      </c>
      <c r="E762" t="s">
        <v>519</v>
      </c>
      <c r="F762" t="s">
        <v>2225</v>
      </c>
      <c r="G762" t="s">
        <v>7336</v>
      </c>
      <c r="H762" s="1">
        <f>DATE(YEAR(invoices[[#This Row],[due_date]]),MONTH(invoices[[#This Row],[due_date]]),1)</f>
        <v>45962</v>
      </c>
      <c r="I762" s="1">
        <v>45968</v>
      </c>
      <c r="J762">
        <v>15500</v>
      </c>
      <c r="K762">
        <v>1472</v>
      </c>
      <c r="L762">
        <v>0</v>
      </c>
      <c r="M762">
        <f>invoices[[#This Row],[rent_amount]]+invoices[[#This Row],[electricity_amount]]+invoices[[#This Row],[other_charges]]</f>
        <v>16972</v>
      </c>
      <c r="N762" t="s">
        <v>28</v>
      </c>
      <c r="O762" t="s">
        <v>629</v>
      </c>
      <c r="P762">
        <v>0</v>
      </c>
      <c r="Q762" t="b">
        <v>0</v>
      </c>
      <c r="R762" t="s">
        <v>523</v>
      </c>
      <c r="S762">
        <v>0</v>
      </c>
      <c r="T762">
        <f>invoices[[#This Row],[total_amount]]</f>
        <v>16972</v>
      </c>
      <c r="U762" t="s">
        <v>5182</v>
      </c>
      <c r="V762" t="str">
        <f>INDEX([1]!Table1[tenantname],MATCH(invoices[[#This Row],[allotment_id]],[1]!Table1[TenantAllotmentID],0))</f>
        <v>Prashanth P  (C41-B2)</v>
      </c>
      <c r="W762" t="s">
        <v>15345</v>
      </c>
      <c r="X762" t="s">
        <v>15346</v>
      </c>
      <c r="Y762" s="4">
        <v>45962</v>
      </c>
      <c r="Z762" t="s">
        <v>15807</v>
      </c>
      <c r="AA762">
        <v>15500</v>
      </c>
      <c r="AB762">
        <v>0</v>
      </c>
      <c r="AC762">
        <v>0</v>
      </c>
      <c r="AD762" s="7">
        <f>invoices[[#This Row],[Rent]]+invoices[[#This Row],[Services]]+invoices[[#This Row],[GST]]</f>
        <v>15500</v>
      </c>
      <c r="AE762" s="7">
        <f>invoices[[#This Row],[Total]]-invoices[[#This Row],[rent_amount]]</f>
        <v>0</v>
      </c>
      <c r="AF762">
        <v>2900</v>
      </c>
      <c r="AG762">
        <v>1472</v>
      </c>
      <c r="AH762">
        <f>invoices[[#This Row],[EB Amount]]-invoices[[#This Row],[electricity_amount]]</f>
        <v>0</v>
      </c>
    </row>
    <row r="763" spans="1:34">
      <c r="A763" t="s">
        <v>7357</v>
      </c>
      <c r="B763" t="s">
        <v>22</v>
      </c>
      <c r="C763" t="s">
        <v>5360</v>
      </c>
      <c r="D763" t="s">
        <v>24</v>
      </c>
      <c r="E763" t="s">
        <v>96</v>
      </c>
      <c r="F763" t="s">
        <v>97</v>
      </c>
      <c r="G763" t="s">
        <v>7358</v>
      </c>
      <c r="H763" s="1">
        <f>DATE(YEAR(invoices[[#This Row],[due_date]]),MONTH(invoices[[#This Row],[due_date]]),1)</f>
        <v>45962</v>
      </c>
      <c r="I763" s="1">
        <v>45968</v>
      </c>
      <c r="J763">
        <v>14500</v>
      </c>
      <c r="K763">
        <v>874</v>
      </c>
      <c r="L763">
        <v>0</v>
      </c>
      <c r="M763">
        <f>invoices[[#This Row],[rent_amount]]+invoices[[#This Row],[electricity_amount]]+invoices[[#This Row],[other_charges]]</f>
        <v>15374</v>
      </c>
      <c r="N763" t="s">
        <v>28</v>
      </c>
      <c r="O763" t="s">
        <v>599</v>
      </c>
      <c r="P763">
        <v>0</v>
      </c>
      <c r="Q763" t="b">
        <v>0</v>
      </c>
      <c r="R763" t="s">
        <v>523</v>
      </c>
      <c r="S763">
        <v>0</v>
      </c>
      <c r="T763">
        <f>invoices[[#This Row],[total_amount]]</f>
        <v>15374</v>
      </c>
      <c r="U763" t="s">
        <v>5362</v>
      </c>
      <c r="V763" t="str">
        <f>INDEX([1]!Table1[tenantname],MATCH(invoices[[#This Row],[allotment_id]],[1]!Table1[TenantAllotmentID],0))</f>
        <v>Kaila Jagadish Reddy (B33-C2)</v>
      </c>
      <c r="W763" t="s">
        <v>15365</v>
      </c>
      <c r="X763" t="s">
        <v>15366</v>
      </c>
      <c r="Y763" s="4">
        <v>45962</v>
      </c>
      <c r="Z763" t="s">
        <v>15807</v>
      </c>
      <c r="AA763">
        <v>14500</v>
      </c>
      <c r="AB763">
        <v>0</v>
      </c>
      <c r="AC763">
        <v>0</v>
      </c>
      <c r="AD763" s="7">
        <f>invoices[[#This Row],[Rent]]+invoices[[#This Row],[Services]]+invoices[[#This Row],[GST]]</f>
        <v>14500</v>
      </c>
      <c r="AE763" s="7">
        <f>invoices[[#This Row],[Total]]-invoices[[#This Row],[rent_amount]]</f>
        <v>0</v>
      </c>
      <c r="AF763">
        <v>2911</v>
      </c>
      <c r="AG763">
        <v>874</v>
      </c>
      <c r="AH763">
        <f>invoices[[#This Row],[EB Amount]]-invoices[[#This Row],[electricity_amount]]</f>
        <v>0</v>
      </c>
    </row>
    <row r="764" spans="1:34">
      <c r="A764" t="s">
        <v>7387</v>
      </c>
      <c r="B764" t="s">
        <v>22</v>
      </c>
      <c r="C764" t="s">
        <v>2039</v>
      </c>
      <c r="D764" t="s">
        <v>24</v>
      </c>
      <c r="E764" t="s">
        <v>34</v>
      </c>
      <c r="F764" t="s">
        <v>805</v>
      </c>
      <c r="G764" t="s">
        <v>7388</v>
      </c>
      <c r="H764" s="1">
        <f>DATE(YEAR(invoices[[#This Row],[due_date]]),MONTH(invoices[[#This Row],[due_date]]),1)</f>
        <v>45962</v>
      </c>
      <c r="I764" s="1">
        <v>45968</v>
      </c>
      <c r="J764">
        <v>4550</v>
      </c>
      <c r="K764">
        <v>1581</v>
      </c>
      <c r="L764">
        <v>2250</v>
      </c>
      <c r="M764">
        <f>invoices[[#This Row],[rent_amount]]+invoices[[#This Row],[electricity_amount]]+invoices[[#This Row],[other_charges]]</f>
        <v>8381</v>
      </c>
      <c r="N764" t="s">
        <v>28</v>
      </c>
      <c r="O764" t="s">
        <v>629</v>
      </c>
      <c r="P764">
        <v>0</v>
      </c>
      <c r="Q764" t="b">
        <v>0</v>
      </c>
      <c r="R764" t="s">
        <v>523</v>
      </c>
      <c r="S764">
        <v>0</v>
      </c>
      <c r="T764">
        <f>invoices[[#This Row],[total_amount]]</f>
        <v>8381</v>
      </c>
      <c r="U764" t="s">
        <v>2041</v>
      </c>
      <c r="V764" t="str">
        <f>INDEX([1]!Table1[tenantname],MATCH(invoices[[#This Row],[allotment_id]],[1]!Table1[TenantAllotmentID],0))</f>
        <v>Priya Dasshini (B43-A1)</v>
      </c>
      <c r="W764" t="s">
        <v>14685</v>
      </c>
      <c r="X764" t="s">
        <v>14686</v>
      </c>
      <c r="Y764" s="4">
        <v>45962</v>
      </c>
      <c r="Z764" t="s">
        <v>15807</v>
      </c>
      <c r="AA764">
        <v>4550</v>
      </c>
      <c r="AB764">
        <v>0</v>
      </c>
      <c r="AC764">
        <v>0</v>
      </c>
      <c r="AD764" s="7">
        <f>invoices[[#This Row],[Rent]]+invoices[[#This Row],[Services]]+invoices[[#This Row],[GST]]</f>
        <v>4550</v>
      </c>
      <c r="AE764" s="7">
        <f>invoices[[#This Row],[Total]]-invoices[[#This Row],[rent_amount]]</f>
        <v>0</v>
      </c>
      <c r="AF764">
        <v>2925</v>
      </c>
      <c r="AG764">
        <v>1581</v>
      </c>
      <c r="AH764">
        <f>invoices[[#This Row],[EB Amount]]-invoices[[#This Row],[electricity_amount]]</f>
        <v>0</v>
      </c>
    </row>
    <row r="765" spans="1:34">
      <c r="A765" t="s">
        <v>7517</v>
      </c>
      <c r="B765" t="s">
        <v>22</v>
      </c>
      <c r="C765" t="s">
        <v>2319</v>
      </c>
      <c r="D765" t="s">
        <v>24</v>
      </c>
      <c r="E765" t="s">
        <v>112</v>
      </c>
      <c r="F765" t="s">
        <v>2320</v>
      </c>
      <c r="G765" t="s">
        <v>7518</v>
      </c>
      <c r="H765" s="1">
        <f>DATE(YEAR(invoices[[#This Row],[due_date]]),MONTH(invoices[[#This Row],[due_date]]),1)</f>
        <v>45962</v>
      </c>
      <c r="I765" s="1">
        <v>45968</v>
      </c>
      <c r="J765">
        <v>15500</v>
      </c>
      <c r="K765">
        <v>1643</v>
      </c>
      <c r="L765">
        <v>0</v>
      </c>
      <c r="M765">
        <f>invoices[[#This Row],[rent_amount]]+invoices[[#This Row],[electricity_amount]]+invoices[[#This Row],[other_charges]]</f>
        <v>17143</v>
      </c>
      <c r="N765" t="s">
        <v>28</v>
      </c>
      <c r="O765" t="s">
        <v>629</v>
      </c>
      <c r="P765">
        <v>0</v>
      </c>
      <c r="Q765" t="b">
        <v>0</v>
      </c>
      <c r="R765" t="s">
        <v>523</v>
      </c>
      <c r="S765">
        <v>0</v>
      </c>
      <c r="T765">
        <f>invoices[[#This Row],[total_amount]]</f>
        <v>17143</v>
      </c>
      <c r="U765" t="s">
        <v>2322</v>
      </c>
      <c r="V765" t="str">
        <f>INDEX([1]!Table1[tenantname],MATCH(invoices[[#This Row],[allotment_id]],[1]!Table1[TenantAllotmentID],0))</f>
        <v>Rangabashyam S (A23-B2)</v>
      </c>
      <c r="W765" t="s">
        <v>14772</v>
      </c>
      <c r="X765" t="s">
        <v>14773</v>
      </c>
      <c r="Y765" s="4">
        <v>45962</v>
      </c>
      <c r="Z765" t="s">
        <v>15807</v>
      </c>
      <c r="AA765">
        <v>15500</v>
      </c>
      <c r="AB765">
        <v>0</v>
      </c>
      <c r="AC765">
        <v>0</v>
      </c>
      <c r="AD765" s="7">
        <f>invoices[[#This Row],[Rent]]+invoices[[#This Row],[Services]]+invoices[[#This Row],[GST]]</f>
        <v>15500</v>
      </c>
      <c r="AE765" s="7">
        <f>invoices[[#This Row],[Total]]-invoices[[#This Row],[rent_amount]]</f>
        <v>0</v>
      </c>
      <c r="AF765">
        <v>2991</v>
      </c>
      <c r="AG765">
        <v>1643</v>
      </c>
      <c r="AH765">
        <f>invoices[[#This Row],[EB Amount]]-invoices[[#This Row],[electricity_amount]]</f>
        <v>0</v>
      </c>
    </row>
    <row r="766" spans="1:34">
      <c r="A766" t="s">
        <v>7523</v>
      </c>
      <c r="B766" t="s">
        <v>22</v>
      </c>
      <c r="C766" t="s">
        <v>71</v>
      </c>
      <c r="D766" t="s">
        <v>24</v>
      </c>
      <c r="E766" t="s">
        <v>72</v>
      </c>
      <c r="F766" t="s">
        <v>73</v>
      </c>
      <c r="G766" t="s">
        <v>7524</v>
      </c>
      <c r="H766" s="1">
        <f>DATE(YEAR(invoices[[#This Row],[due_date]]),MONTH(invoices[[#This Row],[due_date]]),1)</f>
        <v>45962</v>
      </c>
      <c r="I766" s="1">
        <v>45968</v>
      </c>
      <c r="J766">
        <v>15500</v>
      </c>
      <c r="K766">
        <v>775</v>
      </c>
      <c r="L766">
        <v>0</v>
      </c>
      <c r="M766">
        <f>invoices[[#This Row],[rent_amount]]+invoices[[#This Row],[electricity_amount]]+invoices[[#This Row],[other_charges]]</f>
        <v>16275</v>
      </c>
      <c r="N766" t="s">
        <v>28</v>
      </c>
      <c r="O766" t="s">
        <v>629</v>
      </c>
      <c r="P766">
        <v>0</v>
      </c>
      <c r="Q766" t="b">
        <v>0</v>
      </c>
      <c r="R766" t="s">
        <v>523</v>
      </c>
      <c r="S766">
        <v>0</v>
      </c>
      <c r="T766">
        <f>invoices[[#This Row],[total_amount]]</f>
        <v>16275</v>
      </c>
      <c r="U766" t="s">
        <v>77</v>
      </c>
      <c r="V766" t="str">
        <f>INDEX([1]!Table1[tenantname],MATCH(invoices[[#This Row],[allotment_id]],[1]!Table1[TenantAllotmentID],0))</f>
        <v>Nirmala  A (C34-B1)</v>
      </c>
      <c r="W766" t="s">
        <v>13996</v>
      </c>
      <c r="X766" t="s">
        <v>13997</v>
      </c>
      <c r="Y766" s="4">
        <v>45962</v>
      </c>
      <c r="Z766" t="s">
        <v>15807</v>
      </c>
      <c r="AA766">
        <v>15500</v>
      </c>
      <c r="AB766">
        <v>0</v>
      </c>
      <c r="AC766">
        <v>0</v>
      </c>
      <c r="AD766" s="7">
        <f>invoices[[#This Row],[Rent]]+invoices[[#This Row],[Services]]+invoices[[#This Row],[GST]]</f>
        <v>15500</v>
      </c>
      <c r="AE766" s="7">
        <f>invoices[[#This Row],[Total]]-invoices[[#This Row],[rent_amount]]</f>
        <v>0</v>
      </c>
      <c r="AF766">
        <v>2994</v>
      </c>
      <c r="AG766">
        <v>775</v>
      </c>
      <c r="AH766">
        <f>invoices[[#This Row],[EB Amount]]-invoices[[#This Row],[electricity_amount]]</f>
        <v>0</v>
      </c>
    </row>
    <row r="767" spans="1:34">
      <c r="A767" t="s">
        <v>7533</v>
      </c>
      <c r="B767" t="s">
        <v>22</v>
      </c>
      <c r="C767" t="s">
        <v>3342</v>
      </c>
      <c r="D767" t="s">
        <v>24</v>
      </c>
      <c r="E767" t="s">
        <v>1062</v>
      </c>
      <c r="F767" t="s">
        <v>3343</v>
      </c>
      <c r="G767" t="s">
        <v>7534</v>
      </c>
      <c r="H767" s="1">
        <f>DATE(YEAR(invoices[[#This Row],[due_date]]),MONTH(invoices[[#This Row],[due_date]]),1)</f>
        <v>45962</v>
      </c>
      <c r="I767" s="1">
        <v>45968</v>
      </c>
      <c r="J767">
        <v>9100</v>
      </c>
      <c r="K767">
        <v>731</v>
      </c>
      <c r="L767">
        <v>2250</v>
      </c>
      <c r="M767">
        <f>invoices[[#This Row],[rent_amount]]+invoices[[#This Row],[electricity_amount]]+invoices[[#This Row],[other_charges]]</f>
        <v>12081</v>
      </c>
      <c r="N767" t="s">
        <v>28</v>
      </c>
      <c r="O767" t="s">
        <v>629</v>
      </c>
      <c r="P767">
        <v>0</v>
      </c>
      <c r="Q767" t="b">
        <v>0</v>
      </c>
      <c r="R767" t="s">
        <v>523</v>
      </c>
      <c r="S767">
        <v>0</v>
      </c>
      <c r="T767">
        <f>invoices[[#This Row],[total_amount]]</f>
        <v>12081</v>
      </c>
      <c r="U767" t="s">
        <v>3345</v>
      </c>
      <c r="V767" t="str">
        <f>INDEX([1]!Table1[tenantname],MATCH(invoices[[#This Row],[allotment_id]],[1]!Table1[TenantAllotmentID],0))</f>
        <v>Rahul Abande (A22-A1)</v>
      </c>
      <c r="W767" t="s">
        <v>15030</v>
      </c>
      <c r="X767" t="s">
        <v>15031</v>
      </c>
      <c r="Y767" s="4">
        <v>45962</v>
      </c>
      <c r="Z767" t="s">
        <v>15807</v>
      </c>
      <c r="AA767">
        <v>9100</v>
      </c>
      <c r="AB767">
        <v>0</v>
      </c>
      <c r="AC767">
        <v>0</v>
      </c>
      <c r="AD767" s="7">
        <f>invoices[[#This Row],[Rent]]+invoices[[#This Row],[Services]]+invoices[[#This Row],[GST]]</f>
        <v>9100</v>
      </c>
      <c r="AE767" s="7">
        <f>invoices[[#This Row],[Total]]-invoices[[#This Row],[rent_amount]]</f>
        <v>0</v>
      </c>
      <c r="AF767">
        <v>2999</v>
      </c>
      <c r="AG767">
        <v>731</v>
      </c>
      <c r="AH767">
        <f>invoices[[#This Row],[EB Amount]]-invoices[[#This Row],[electricity_amount]]</f>
        <v>0</v>
      </c>
    </row>
    <row r="768" spans="1:34">
      <c r="A768" t="s">
        <v>7677</v>
      </c>
      <c r="B768" t="s">
        <v>22</v>
      </c>
      <c r="C768" t="s">
        <v>2072</v>
      </c>
      <c r="D768" t="s">
        <v>24</v>
      </c>
      <c r="E768" t="s">
        <v>50</v>
      </c>
      <c r="F768" t="s">
        <v>51</v>
      </c>
      <c r="G768" t="s">
        <v>7678</v>
      </c>
      <c r="H768" s="1">
        <f>DATE(YEAR(invoices[[#This Row],[due_date]]),MONTH(invoices[[#This Row],[due_date]]),1)</f>
        <v>45962</v>
      </c>
      <c r="I768" s="1">
        <v>45968</v>
      </c>
      <c r="J768">
        <v>14017</v>
      </c>
      <c r="K768">
        <v>0</v>
      </c>
      <c r="L768">
        <v>0</v>
      </c>
      <c r="M768">
        <f>invoices[[#This Row],[rent_amount]]+invoices[[#This Row],[electricity_amount]]+invoices[[#This Row],[other_charges]]</f>
        <v>14017</v>
      </c>
      <c r="N768" t="s">
        <v>28</v>
      </c>
      <c r="O768" t="s">
        <v>599</v>
      </c>
      <c r="P768">
        <v>0</v>
      </c>
      <c r="Q768" t="b">
        <v>0</v>
      </c>
      <c r="R768" t="s">
        <v>523</v>
      </c>
      <c r="S768">
        <v>0</v>
      </c>
      <c r="T768">
        <f>invoices[[#This Row],[total_amount]]</f>
        <v>14017</v>
      </c>
      <c r="U768" t="s">
        <v>2074</v>
      </c>
      <c r="V768" t="str">
        <f>INDEX([1]!Table1[tenantname],MATCH(invoices[[#This Row],[allotment_id]],[1]!Table1[TenantAllotmentID],0))</f>
        <v>Hrithik Parikh (B32-C2)</v>
      </c>
      <c r="W768" t="s">
        <v>14698</v>
      </c>
      <c r="X768" t="s">
        <v>14699</v>
      </c>
      <c r="Y768" s="4">
        <v>45962</v>
      </c>
      <c r="Z768" t="s">
        <v>15807</v>
      </c>
      <c r="AA768">
        <v>14017</v>
      </c>
      <c r="AB768">
        <v>0</v>
      </c>
      <c r="AC768">
        <v>0</v>
      </c>
      <c r="AD768" s="7">
        <f>invoices[[#This Row],[Rent]]+invoices[[#This Row],[Services]]+invoices[[#This Row],[GST]]</f>
        <v>14017</v>
      </c>
      <c r="AE768" s="7">
        <f>invoices[[#This Row],[Total]]-invoices[[#This Row],[rent_amount]]</f>
        <v>0</v>
      </c>
      <c r="AF768">
        <v>3071</v>
      </c>
      <c r="AG768">
        <v>0</v>
      </c>
      <c r="AH768">
        <f>invoices[[#This Row],[EB Amount]]-invoices[[#This Row],[electricity_amount]]</f>
        <v>0</v>
      </c>
    </row>
    <row r="769" spans="1:34">
      <c r="A769" t="s">
        <v>7800</v>
      </c>
      <c r="B769" t="s">
        <v>22</v>
      </c>
      <c r="C769" t="s">
        <v>1591</v>
      </c>
      <c r="D769" t="s">
        <v>24</v>
      </c>
      <c r="E769" t="s">
        <v>80</v>
      </c>
      <c r="F769" t="s">
        <v>1592</v>
      </c>
      <c r="G769" t="s">
        <v>7801</v>
      </c>
      <c r="H769" s="1">
        <f>DATE(YEAR(invoices[[#This Row],[due_date]]),MONTH(invoices[[#This Row],[due_date]]),1)</f>
        <v>45962</v>
      </c>
      <c r="I769" s="1">
        <v>45968</v>
      </c>
      <c r="J769">
        <v>13500</v>
      </c>
      <c r="K769">
        <v>1364</v>
      </c>
      <c r="L769">
        <v>0</v>
      </c>
      <c r="M769">
        <f>invoices[[#This Row],[rent_amount]]+invoices[[#This Row],[electricity_amount]]+invoices[[#This Row],[other_charges]]</f>
        <v>14864</v>
      </c>
      <c r="N769" t="s">
        <v>28</v>
      </c>
      <c r="O769" t="s">
        <v>1023</v>
      </c>
      <c r="P769">
        <v>0</v>
      </c>
      <c r="Q769" t="b">
        <v>0</v>
      </c>
      <c r="R769" t="s">
        <v>523</v>
      </c>
      <c r="S769">
        <v>0</v>
      </c>
      <c r="T769">
        <f>invoices[[#This Row],[total_amount]]</f>
        <v>14864</v>
      </c>
      <c r="U769" t="s">
        <v>1594</v>
      </c>
      <c r="V769" t="str">
        <f>INDEX([1]!Table1[tenantname],MATCH(invoices[[#This Row],[allotment_id]],[1]!Table1[TenantAllotmentID],0))</f>
        <v>Sharon Swetha (D21-C1)</v>
      </c>
      <c r="W769" t="s">
        <v>14530</v>
      </c>
      <c r="X769" t="s">
        <v>14531</v>
      </c>
      <c r="Y769" s="4">
        <v>45962</v>
      </c>
      <c r="Z769" t="s">
        <v>15807</v>
      </c>
      <c r="AA769">
        <v>13500</v>
      </c>
      <c r="AB769">
        <v>0</v>
      </c>
      <c r="AC769">
        <v>0</v>
      </c>
      <c r="AD769" s="7">
        <f>invoices[[#This Row],[Rent]]+invoices[[#This Row],[Services]]+invoices[[#This Row],[GST]]</f>
        <v>13500</v>
      </c>
      <c r="AE769" s="7">
        <f>invoices[[#This Row],[Total]]-invoices[[#This Row],[rent_amount]]</f>
        <v>0</v>
      </c>
      <c r="AF769">
        <v>3136</v>
      </c>
      <c r="AG769">
        <v>1364</v>
      </c>
      <c r="AH769">
        <f>invoices[[#This Row],[EB Amount]]-invoices[[#This Row],[electricity_amount]]</f>
        <v>0</v>
      </c>
    </row>
    <row r="770" spans="1:34">
      <c r="A770" t="s">
        <v>8074</v>
      </c>
      <c r="B770" t="s">
        <v>22</v>
      </c>
      <c r="C770" t="s">
        <v>3975</v>
      </c>
      <c r="D770" t="s">
        <v>24</v>
      </c>
      <c r="E770" t="s">
        <v>275</v>
      </c>
      <c r="F770" t="s">
        <v>1397</v>
      </c>
      <c r="G770" t="s">
        <v>8075</v>
      </c>
      <c r="H770" s="1">
        <f>DATE(YEAR(invoices[[#This Row],[due_date]]),MONTH(invoices[[#This Row],[due_date]]),1)</f>
        <v>45962</v>
      </c>
      <c r="I770" s="1">
        <v>45968</v>
      </c>
      <c r="J770">
        <v>15500</v>
      </c>
      <c r="K770">
        <v>2015</v>
      </c>
      <c r="L770">
        <v>0</v>
      </c>
      <c r="M770">
        <f>invoices[[#This Row],[rent_amount]]+invoices[[#This Row],[electricity_amount]]+invoices[[#This Row],[other_charges]]</f>
        <v>17515</v>
      </c>
      <c r="N770" t="s">
        <v>28</v>
      </c>
      <c r="O770" t="s">
        <v>629</v>
      </c>
      <c r="P770">
        <v>0</v>
      </c>
      <c r="Q770" t="b">
        <v>0</v>
      </c>
      <c r="R770" t="s">
        <v>523</v>
      </c>
      <c r="S770">
        <v>0</v>
      </c>
      <c r="T770">
        <f>invoices[[#This Row],[total_amount]]</f>
        <v>17515</v>
      </c>
      <c r="U770" t="s">
        <v>3977</v>
      </c>
      <c r="V770" t="str">
        <f>INDEX([1]!Table1[tenantname],MATCH(invoices[[#This Row],[allotment_id]],[1]!Table1[TenantAllotmentID],0))</f>
        <v>Pallavi Reddy Gaddam (B44-B1)</v>
      </c>
      <c r="W770" t="s">
        <v>14625</v>
      </c>
      <c r="X770" t="s">
        <v>14626</v>
      </c>
      <c r="Y770" s="4">
        <v>45962</v>
      </c>
      <c r="Z770" t="s">
        <v>15807</v>
      </c>
      <c r="AA770">
        <v>15500</v>
      </c>
      <c r="AB770">
        <v>0</v>
      </c>
      <c r="AC770">
        <v>0</v>
      </c>
      <c r="AD770" s="7">
        <f>invoices[[#This Row],[Rent]]+invoices[[#This Row],[Services]]+invoices[[#This Row],[GST]]</f>
        <v>15500</v>
      </c>
      <c r="AE770" s="7">
        <f>invoices[[#This Row],[Total]]-invoices[[#This Row],[rent_amount]]</f>
        <v>0</v>
      </c>
      <c r="AF770">
        <v>3275</v>
      </c>
      <c r="AG770">
        <v>2015</v>
      </c>
      <c r="AH770">
        <f>invoices[[#This Row],[EB Amount]]-invoices[[#This Row],[electricity_amount]]</f>
        <v>0</v>
      </c>
    </row>
    <row r="771" spans="1:34">
      <c r="A771" t="s">
        <v>8139</v>
      </c>
      <c r="B771" t="s">
        <v>22</v>
      </c>
      <c r="C771" t="s">
        <v>1915</v>
      </c>
      <c r="D771" t="s">
        <v>24</v>
      </c>
      <c r="E771" t="s">
        <v>476</v>
      </c>
      <c r="F771" t="s">
        <v>1087</v>
      </c>
      <c r="G771" t="s">
        <v>8140</v>
      </c>
      <c r="H771" s="1">
        <f>DATE(YEAR(invoices[[#This Row],[due_date]]),MONTH(invoices[[#This Row],[due_date]]),1)</f>
        <v>45962</v>
      </c>
      <c r="I771" s="1">
        <v>45968</v>
      </c>
      <c r="J771">
        <v>19500</v>
      </c>
      <c r="K771">
        <v>1767</v>
      </c>
      <c r="L771">
        <v>0</v>
      </c>
      <c r="M771">
        <f>invoices[[#This Row],[rent_amount]]+invoices[[#This Row],[electricity_amount]]+invoices[[#This Row],[other_charges]]</f>
        <v>21267</v>
      </c>
      <c r="N771" t="s">
        <v>28</v>
      </c>
      <c r="O771" t="s">
        <v>1023</v>
      </c>
      <c r="P771">
        <v>0</v>
      </c>
      <c r="Q771" t="b">
        <v>0</v>
      </c>
      <c r="R771" t="s">
        <v>523</v>
      </c>
      <c r="S771">
        <v>0</v>
      </c>
      <c r="T771">
        <f>invoices[[#This Row],[total_amount]]</f>
        <v>21267</v>
      </c>
      <c r="U771" t="s">
        <v>1917</v>
      </c>
      <c r="V771" t="str">
        <f>INDEX([1]!Table1[tenantname],MATCH(invoices[[#This Row],[allotment_id]],[1]!Table1[TenantAllotmentID],0))</f>
        <v>Vijay Babu (B41-A1)</v>
      </c>
      <c r="W771" t="s">
        <v>14641</v>
      </c>
      <c r="X771" t="s">
        <v>14642</v>
      </c>
      <c r="Y771" s="4">
        <v>45962</v>
      </c>
      <c r="Z771" t="s">
        <v>15807</v>
      </c>
      <c r="AA771">
        <v>19500</v>
      </c>
      <c r="AB771">
        <v>0</v>
      </c>
      <c r="AC771">
        <v>0</v>
      </c>
      <c r="AD771" s="7">
        <f>invoices[[#This Row],[Rent]]+invoices[[#This Row],[Services]]+invoices[[#This Row],[GST]]</f>
        <v>19500</v>
      </c>
      <c r="AE771" s="7">
        <f>invoices[[#This Row],[Total]]-invoices[[#This Row],[rent_amount]]</f>
        <v>0</v>
      </c>
      <c r="AF771">
        <v>3306</v>
      </c>
      <c r="AG771">
        <v>1767</v>
      </c>
      <c r="AH771">
        <f>invoices[[#This Row],[EB Amount]]-invoices[[#This Row],[electricity_amount]]</f>
        <v>0</v>
      </c>
    </row>
    <row r="772" spans="1:34">
      <c r="A772" s="2" t="s">
        <v>8145</v>
      </c>
      <c r="B772" t="s">
        <v>22</v>
      </c>
      <c r="C772" t="s">
        <v>1262</v>
      </c>
      <c r="D772" t="s">
        <v>24</v>
      </c>
      <c r="E772" t="s">
        <v>592</v>
      </c>
      <c r="F772" t="s">
        <v>1016</v>
      </c>
      <c r="G772" t="s">
        <v>8146</v>
      </c>
      <c r="H772" s="1">
        <f>DATE(YEAR(invoices[[#This Row],[due_date]]),MONTH(invoices[[#This Row],[due_date]]),1)</f>
        <v>45962</v>
      </c>
      <c r="I772" s="1">
        <v>45968</v>
      </c>
      <c r="J772">
        <v>14500</v>
      </c>
      <c r="K772">
        <v>798</v>
      </c>
      <c r="L772">
        <v>0</v>
      </c>
      <c r="M772">
        <f>invoices[[#This Row],[rent_amount]]+invoices[[#This Row],[electricity_amount]]+invoices[[#This Row],[other_charges]]</f>
        <v>15298</v>
      </c>
      <c r="N772" t="s">
        <v>28</v>
      </c>
      <c r="O772" t="s">
        <v>522</v>
      </c>
      <c r="P772">
        <v>0</v>
      </c>
      <c r="Q772" t="b">
        <v>0</v>
      </c>
      <c r="R772" t="s">
        <v>523</v>
      </c>
      <c r="S772">
        <v>0</v>
      </c>
      <c r="T772">
        <f>invoices[[#This Row],[total_amount]]</f>
        <v>15298</v>
      </c>
      <c r="U772" t="s">
        <v>1264</v>
      </c>
      <c r="V772" t="str">
        <f>INDEX([1]!Table1[tenantname],MATCH(invoices[[#This Row],[allotment_id]],[1]!Table1[TenantAllotmentID],0))</f>
        <v>Anudatt Sunith (A44-C1)</v>
      </c>
      <c r="W772" t="s">
        <v>14403</v>
      </c>
      <c r="X772" t="s">
        <v>14404</v>
      </c>
      <c r="Y772" s="4">
        <v>45962</v>
      </c>
      <c r="Z772" t="s">
        <v>15807</v>
      </c>
      <c r="AA772">
        <v>14500</v>
      </c>
      <c r="AB772">
        <v>0</v>
      </c>
      <c r="AC772">
        <v>0</v>
      </c>
      <c r="AD772" s="7">
        <f>invoices[[#This Row],[Rent]]+invoices[[#This Row],[Services]]+invoices[[#This Row],[GST]]</f>
        <v>14500</v>
      </c>
      <c r="AE772" s="7">
        <f>invoices[[#This Row],[Total]]-invoices[[#This Row],[rent_amount]]</f>
        <v>0</v>
      </c>
      <c r="AF772">
        <v>3309</v>
      </c>
      <c r="AG772">
        <v>798</v>
      </c>
      <c r="AH772">
        <f>invoices[[#This Row],[EB Amount]]-invoices[[#This Row],[electricity_amount]]</f>
        <v>0</v>
      </c>
    </row>
    <row r="773" spans="1:34">
      <c r="A773" t="s">
        <v>8408</v>
      </c>
      <c r="B773" t="s">
        <v>22</v>
      </c>
      <c r="C773" t="s">
        <v>1048</v>
      </c>
      <c r="D773" t="s">
        <v>24</v>
      </c>
      <c r="E773" t="s">
        <v>88</v>
      </c>
      <c r="F773" t="s">
        <v>442</v>
      </c>
      <c r="G773" t="s">
        <v>8409</v>
      </c>
      <c r="H773" s="1">
        <f>DATE(YEAR(invoices[[#This Row],[due_date]]),MONTH(invoices[[#This Row],[due_date]]),1)</f>
        <v>45962</v>
      </c>
      <c r="I773" s="1">
        <v>45968</v>
      </c>
      <c r="J773">
        <v>19500</v>
      </c>
      <c r="K773">
        <v>1240</v>
      </c>
      <c r="L773">
        <v>0</v>
      </c>
      <c r="M773">
        <f>invoices[[#This Row],[rent_amount]]+invoices[[#This Row],[electricity_amount]]+invoices[[#This Row],[other_charges]]</f>
        <v>20740</v>
      </c>
      <c r="N773" t="s">
        <v>28</v>
      </c>
      <c r="O773" t="s">
        <v>629</v>
      </c>
      <c r="P773">
        <v>0</v>
      </c>
      <c r="Q773" t="b">
        <v>0</v>
      </c>
      <c r="R773" t="s">
        <v>523</v>
      </c>
      <c r="S773">
        <v>0</v>
      </c>
      <c r="T773">
        <f>invoices[[#This Row],[total_amount]]</f>
        <v>20740</v>
      </c>
      <c r="U773" t="s">
        <v>1051</v>
      </c>
      <c r="V773" t="str">
        <f>INDEX([1]!Table1[tenantname],MATCH(invoices[[#This Row],[allotment_id]],[1]!Table1[TenantAllotmentID],0))</f>
        <v>Sairam CT (B13-A1)</v>
      </c>
      <c r="W773" t="s">
        <v>14329</v>
      </c>
      <c r="X773" t="s">
        <v>14330</v>
      </c>
      <c r="Y773" s="4">
        <v>45962</v>
      </c>
      <c r="Z773" t="s">
        <v>15807</v>
      </c>
      <c r="AA773">
        <v>19500</v>
      </c>
      <c r="AB773">
        <v>0</v>
      </c>
      <c r="AC773">
        <v>0</v>
      </c>
      <c r="AD773" s="7">
        <f>invoices[[#This Row],[Rent]]+invoices[[#This Row],[Services]]+invoices[[#This Row],[GST]]</f>
        <v>19500</v>
      </c>
      <c r="AE773" s="7">
        <f>invoices[[#This Row],[Total]]-invoices[[#This Row],[rent_amount]]</f>
        <v>0</v>
      </c>
      <c r="AF773">
        <v>3436</v>
      </c>
      <c r="AG773">
        <v>1240</v>
      </c>
      <c r="AH773">
        <f>invoices[[#This Row],[EB Amount]]-invoices[[#This Row],[electricity_amount]]</f>
        <v>0</v>
      </c>
    </row>
    <row r="774" spans="1:34">
      <c r="A774" t="s">
        <v>8418</v>
      </c>
      <c r="B774" t="s">
        <v>22</v>
      </c>
      <c r="C774" t="s">
        <v>1322</v>
      </c>
      <c r="D774" t="s">
        <v>24</v>
      </c>
      <c r="E774" t="s">
        <v>329</v>
      </c>
      <c r="F774" t="s">
        <v>330</v>
      </c>
      <c r="G774" t="s">
        <v>8419</v>
      </c>
      <c r="H774" s="1">
        <f>DATE(YEAR(invoices[[#This Row],[due_date]]),MONTH(invoices[[#This Row],[due_date]]),1)</f>
        <v>45962</v>
      </c>
      <c r="I774" s="1">
        <v>45968</v>
      </c>
      <c r="J774">
        <v>19500</v>
      </c>
      <c r="K774">
        <v>2511</v>
      </c>
      <c r="L774">
        <v>0</v>
      </c>
      <c r="M774">
        <f>invoices[[#This Row],[rent_amount]]+invoices[[#This Row],[electricity_amount]]+invoices[[#This Row],[other_charges]]</f>
        <v>22011</v>
      </c>
      <c r="N774" t="s">
        <v>28</v>
      </c>
      <c r="O774" t="s">
        <v>1023</v>
      </c>
      <c r="P774">
        <v>0</v>
      </c>
      <c r="Q774" t="b">
        <v>0</v>
      </c>
      <c r="R774" t="s">
        <v>523</v>
      </c>
      <c r="S774">
        <v>0</v>
      </c>
      <c r="T774">
        <f>invoices[[#This Row],[total_amount]]</f>
        <v>22011</v>
      </c>
      <c r="U774" t="s">
        <v>1324</v>
      </c>
      <c r="V774" t="str">
        <f>INDEX([1]!Table1[tenantname],MATCH(invoices[[#This Row],[allotment_id]],[1]!Table1[TenantAllotmentID],0))</f>
        <v>Snighdha Rashmi (C43-A1)</v>
      </c>
      <c r="W774" t="s">
        <v>14428</v>
      </c>
      <c r="X774" t="s">
        <v>14429</v>
      </c>
      <c r="Y774" s="4">
        <v>45962</v>
      </c>
      <c r="Z774" t="s">
        <v>15807</v>
      </c>
      <c r="AA774">
        <v>19500</v>
      </c>
      <c r="AB774">
        <v>0</v>
      </c>
      <c r="AC774">
        <v>0</v>
      </c>
      <c r="AD774" s="7">
        <f>invoices[[#This Row],[Rent]]+invoices[[#This Row],[Services]]+invoices[[#This Row],[GST]]</f>
        <v>19500</v>
      </c>
      <c r="AE774" s="7">
        <f>invoices[[#This Row],[Total]]-invoices[[#This Row],[rent_amount]]</f>
        <v>0</v>
      </c>
      <c r="AF774">
        <v>3446</v>
      </c>
      <c r="AG774">
        <v>2511</v>
      </c>
      <c r="AH774">
        <f>invoices[[#This Row],[EB Amount]]-invoices[[#This Row],[electricity_amount]]</f>
        <v>0</v>
      </c>
    </row>
    <row r="775" spans="1:34">
      <c r="A775" t="s">
        <v>8486</v>
      </c>
      <c r="B775" t="s">
        <v>22</v>
      </c>
      <c r="C775" t="s">
        <v>932</v>
      </c>
      <c r="D775" t="s">
        <v>24</v>
      </c>
      <c r="E775" t="s">
        <v>399</v>
      </c>
      <c r="F775" t="s">
        <v>933</v>
      </c>
      <c r="G775" t="s">
        <v>8487</v>
      </c>
      <c r="H775" s="1">
        <f>DATE(YEAR(invoices[[#This Row],[due_date]]),MONTH(invoices[[#This Row],[due_date]]),1)</f>
        <v>45962</v>
      </c>
      <c r="I775" s="1">
        <v>45968</v>
      </c>
      <c r="J775">
        <v>14500</v>
      </c>
      <c r="K775">
        <v>899</v>
      </c>
      <c r="L775">
        <v>0</v>
      </c>
      <c r="M775">
        <f>invoices[[#This Row],[rent_amount]]+invoices[[#This Row],[electricity_amount]]+invoices[[#This Row],[other_charges]]</f>
        <v>15399</v>
      </c>
      <c r="N775" t="s">
        <v>28</v>
      </c>
      <c r="O775" t="s">
        <v>1023</v>
      </c>
      <c r="P775">
        <v>0</v>
      </c>
      <c r="Q775" t="b">
        <v>0</v>
      </c>
      <c r="R775" t="s">
        <v>523</v>
      </c>
      <c r="S775">
        <v>0</v>
      </c>
      <c r="T775">
        <f>invoices[[#This Row],[total_amount]]</f>
        <v>15399</v>
      </c>
      <c r="U775" t="s">
        <v>935</v>
      </c>
      <c r="V775" t="str">
        <f>INDEX([1]!Table1[tenantname],MATCH(invoices[[#This Row],[allotment_id]],[1]!Table1[TenantAllotmentID],0))</f>
        <v>Suhani Mehrotra (B22-C2)</v>
      </c>
      <c r="W775" t="s">
        <v>14284</v>
      </c>
      <c r="X775" t="s">
        <v>14285</v>
      </c>
      <c r="Y775" s="4">
        <v>45962</v>
      </c>
      <c r="Z775" t="s">
        <v>15807</v>
      </c>
      <c r="AA775">
        <v>14500</v>
      </c>
      <c r="AB775">
        <v>0</v>
      </c>
      <c r="AC775">
        <v>0</v>
      </c>
      <c r="AD775" s="7">
        <f>invoices[[#This Row],[Rent]]+invoices[[#This Row],[Services]]+invoices[[#This Row],[GST]]</f>
        <v>14500</v>
      </c>
      <c r="AE775" s="7">
        <f>invoices[[#This Row],[Total]]-invoices[[#This Row],[rent_amount]]</f>
        <v>0</v>
      </c>
      <c r="AF775">
        <v>3481</v>
      </c>
      <c r="AG775">
        <v>899</v>
      </c>
      <c r="AH775">
        <f>invoices[[#This Row],[EB Amount]]-invoices[[#This Row],[electricity_amount]]</f>
        <v>0</v>
      </c>
    </row>
    <row r="776" spans="1:34">
      <c r="A776" t="s">
        <v>8523</v>
      </c>
      <c r="B776" t="s">
        <v>22</v>
      </c>
      <c r="C776" t="s">
        <v>1043</v>
      </c>
      <c r="D776" t="s">
        <v>24</v>
      </c>
      <c r="E776" t="s">
        <v>218</v>
      </c>
      <c r="F776" t="s">
        <v>1044</v>
      </c>
      <c r="G776" t="s">
        <v>8524</v>
      </c>
      <c r="H776" s="1">
        <f>DATE(YEAR(invoices[[#This Row],[due_date]]),MONTH(invoices[[#This Row],[due_date]]),1)</f>
        <v>45962</v>
      </c>
      <c r="I776" s="1">
        <v>45968</v>
      </c>
      <c r="J776">
        <v>14500</v>
      </c>
      <c r="K776">
        <v>744</v>
      </c>
      <c r="L776">
        <v>0</v>
      </c>
      <c r="M776">
        <f>invoices[[#This Row],[rent_amount]]+invoices[[#This Row],[electricity_amount]]+invoices[[#This Row],[other_charges]]</f>
        <v>15244</v>
      </c>
      <c r="N776" t="s">
        <v>28</v>
      </c>
      <c r="O776" t="s">
        <v>1023</v>
      </c>
      <c r="P776">
        <v>0</v>
      </c>
      <c r="Q776" t="b">
        <v>0</v>
      </c>
      <c r="R776" t="s">
        <v>523</v>
      </c>
      <c r="S776">
        <v>0</v>
      </c>
      <c r="T776">
        <f>invoices[[#This Row],[total_amount]]</f>
        <v>15244</v>
      </c>
      <c r="U776" t="s">
        <v>1046</v>
      </c>
      <c r="V776" t="str">
        <f>INDEX([1]!Table1[tenantname],MATCH(invoices[[#This Row],[allotment_id]],[1]!Table1[TenantAllotmentID],0))</f>
        <v>Thanisha Choudhary (A12-C2)</v>
      </c>
      <c r="W776" t="s">
        <v>14327</v>
      </c>
      <c r="X776" t="s">
        <v>14328</v>
      </c>
      <c r="Y776" s="4">
        <v>45962</v>
      </c>
      <c r="Z776" t="s">
        <v>15807</v>
      </c>
      <c r="AA776">
        <v>14500</v>
      </c>
      <c r="AB776">
        <v>0</v>
      </c>
      <c r="AC776">
        <v>0</v>
      </c>
      <c r="AD776" s="7">
        <f>invoices[[#This Row],[Rent]]+invoices[[#This Row],[Services]]+invoices[[#This Row],[GST]]</f>
        <v>14500</v>
      </c>
      <c r="AE776" s="7">
        <f>invoices[[#This Row],[Total]]-invoices[[#This Row],[rent_amount]]</f>
        <v>0</v>
      </c>
      <c r="AF776">
        <v>3500</v>
      </c>
      <c r="AG776">
        <v>744</v>
      </c>
      <c r="AH776">
        <f>invoices[[#This Row],[EB Amount]]-invoices[[#This Row],[electricity_amount]]</f>
        <v>0</v>
      </c>
    </row>
    <row r="777" spans="1:34">
      <c r="A777" t="s">
        <v>8654</v>
      </c>
      <c r="B777" t="s">
        <v>22</v>
      </c>
      <c r="C777" t="s">
        <v>2989</v>
      </c>
      <c r="D777" t="s">
        <v>24</v>
      </c>
      <c r="E777" t="s">
        <v>147</v>
      </c>
      <c r="F777" t="s">
        <v>148</v>
      </c>
      <c r="G777" t="s">
        <v>8655</v>
      </c>
      <c r="H777" s="1">
        <f>DATE(YEAR(invoices[[#This Row],[due_date]]),MONTH(invoices[[#This Row],[due_date]]),1)</f>
        <v>45962</v>
      </c>
      <c r="I777" s="1">
        <v>45968</v>
      </c>
      <c r="J777">
        <v>14500</v>
      </c>
      <c r="K777">
        <v>992</v>
      </c>
      <c r="L777">
        <v>0</v>
      </c>
      <c r="M777">
        <f>invoices[[#This Row],[rent_amount]]+invoices[[#This Row],[electricity_amount]]+invoices[[#This Row],[other_charges]]</f>
        <v>15492</v>
      </c>
      <c r="N777" t="s">
        <v>28</v>
      </c>
      <c r="O777" t="s">
        <v>629</v>
      </c>
      <c r="P777">
        <v>0</v>
      </c>
      <c r="Q777" t="b">
        <v>0</v>
      </c>
      <c r="R777" t="s">
        <v>523</v>
      </c>
      <c r="S777">
        <v>0</v>
      </c>
      <c r="T777">
        <f>invoices[[#This Row],[total_amount]]</f>
        <v>15492</v>
      </c>
      <c r="U777" t="s">
        <v>2991</v>
      </c>
      <c r="V777" t="str">
        <f>INDEX([1]!Table1[tenantname],MATCH(invoices[[#This Row],[allotment_id]],[1]!Table1[TenantAllotmentID],0))</f>
        <v>Rohan  (C31-C1)</v>
      </c>
      <c r="W777" t="s">
        <v>14941</v>
      </c>
      <c r="X777" t="s">
        <v>14942</v>
      </c>
      <c r="Y777" s="4">
        <v>45962</v>
      </c>
      <c r="Z777" t="s">
        <v>15807</v>
      </c>
      <c r="AA777">
        <v>14500</v>
      </c>
      <c r="AB777">
        <v>0</v>
      </c>
      <c r="AC777">
        <v>0</v>
      </c>
      <c r="AD777" s="7">
        <f>invoices[[#This Row],[Rent]]+invoices[[#This Row],[Services]]+invoices[[#This Row],[GST]]</f>
        <v>14500</v>
      </c>
      <c r="AE777" s="7">
        <f>invoices[[#This Row],[Total]]-invoices[[#This Row],[rent_amount]]</f>
        <v>0</v>
      </c>
      <c r="AF777">
        <v>3571</v>
      </c>
      <c r="AG777">
        <v>992</v>
      </c>
      <c r="AH777">
        <f>invoices[[#This Row],[EB Amount]]-invoices[[#This Row],[electricity_amount]]</f>
        <v>0</v>
      </c>
    </row>
    <row r="778" spans="1:34">
      <c r="A778" t="s">
        <v>8688</v>
      </c>
      <c r="B778" t="s">
        <v>22</v>
      </c>
      <c r="C778" t="s">
        <v>6545</v>
      </c>
      <c r="D778" t="s">
        <v>24</v>
      </c>
      <c r="E778" t="s">
        <v>254</v>
      </c>
      <c r="F778" t="s">
        <v>2299</v>
      </c>
      <c r="G778" t="s">
        <v>8689</v>
      </c>
      <c r="H778" s="1">
        <f>DATE(YEAR(invoices[[#This Row],[due_date]]),MONTH(invoices[[#This Row],[due_date]]),1)</f>
        <v>45962</v>
      </c>
      <c r="I778" s="1">
        <v>45968</v>
      </c>
      <c r="J778">
        <v>14017</v>
      </c>
      <c r="K778">
        <v>0</v>
      </c>
      <c r="L778">
        <v>0</v>
      </c>
      <c r="M778">
        <f>invoices[[#This Row],[rent_amount]]+invoices[[#This Row],[electricity_amount]]+invoices[[#This Row],[other_charges]]</f>
        <v>14017</v>
      </c>
      <c r="N778" t="s">
        <v>28</v>
      </c>
      <c r="O778" t="s">
        <v>1023</v>
      </c>
      <c r="P778">
        <v>0</v>
      </c>
      <c r="Q778" t="b">
        <v>0</v>
      </c>
      <c r="R778" t="s">
        <v>523</v>
      </c>
      <c r="S778">
        <v>0</v>
      </c>
      <c r="T778">
        <f>invoices[[#This Row],[total_amount]]</f>
        <v>14017</v>
      </c>
      <c r="U778" t="s">
        <v>8690</v>
      </c>
      <c r="V778" t="str">
        <f>INDEX([1]!Table1[tenantname],MATCH(invoices[[#This Row],[allotment_id]],[1]!Table1[TenantAllotmentID],0))</f>
        <v>Sruthi Pitchika (C42-C1)</v>
      </c>
      <c r="W778" t="s">
        <v>15630</v>
      </c>
      <c r="X778" t="s">
        <v>15631</v>
      </c>
      <c r="Y778" s="4">
        <v>45962</v>
      </c>
      <c r="Z778" t="s">
        <v>15807</v>
      </c>
      <c r="AA778">
        <v>14017</v>
      </c>
      <c r="AB778">
        <v>0</v>
      </c>
      <c r="AC778">
        <v>0</v>
      </c>
      <c r="AD778" s="7">
        <f>invoices[[#This Row],[Rent]]+invoices[[#This Row],[Services]]+invoices[[#This Row],[GST]]</f>
        <v>14017</v>
      </c>
      <c r="AE778" s="7">
        <f>invoices[[#This Row],[Total]]-invoices[[#This Row],[rent_amount]]</f>
        <v>0</v>
      </c>
      <c r="AF778">
        <v>3588</v>
      </c>
      <c r="AG778">
        <v>0</v>
      </c>
      <c r="AH778">
        <f>invoices[[#This Row],[EB Amount]]-invoices[[#This Row],[electricity_amount]]</f>
        <v>0</v>
      </c>
    </row>
    <row r="779" spans="1:34">
      <c r="A779" t="s">
        <v>8842</v>
      </c>
      <c r="B779" t="s">
        <v>22</v>
      </c>
      <c r="C779" t="s">
        <v>2027</v>
      </c>
      <c r="D779" t="s">
        <v>24</v>
      </c>
      <c r="E779" t="s">
        <v>80</v>
      </c>
      <c r="F779" t="s">
        <v>1824</v>
      </c>
      <c r="G779" t="s">
        <v>8843</v>
      </c>
      <c r="H779" s="1">
        <f>DATE(YEAR(invoices[[#This Row],[due_date]]),MONTH(invoices[[#This Row],[due_date]]),1)</f>
        <v>45962</v>
      </c>
      <c r="I779" s="1">
        <v>45968</v>
      </c>
      <c r="J779">
        <v>25500</v>
      </c>
      <c r="K779">
        <v>1364</v>
      </c>
      <c r="L779">
        <v>0</v>
      </c>
      <c r="M779">
        <f>invoices[[#This Row],[rent_amount]]+invoices[[#This Row],[electricity_amount]]+invoices[[#This Row],[other_charges]]</f>
        <v>26864</v>
      </c>
      <c r="N779" t="s">
        <v>28</v>
      </c>
      <c r="O779" t="s">
        <v>629</v>
      </c>
      <c r="P779">
        <v>0</v>
      </c>
      <c r="Q779" t="b">
        <v>0</v>
      </c>
      <c r="R779" t="s">
        <v>523</v>
      </c>
      <c r="S779">
        <v>0</v>
      </c>
      <c r="T779">
        <f>invoices[[#This Row],[total_amount]]</f>
        <v>26864</v>
      </c>
      <c r="U779" t="s">
        <v>2029</v>
      </c>
      <c r="V779" t="str">
        <f>INDEX([1]!Table1[tenantname],MATCH(invoices[[#This Row],[allotment_id]],[1]!Table1[TenantAllotmentID],0))</f>
        <v>Sagarika Das (D21-A1)</v>
      </c>
      <c r="W779" t="s">
        <v>14679</v>
      </c>
      <c r="X779" t="s">
        <v>14680</v>
      </c>
      <c r="Y779" s="4">
        <v>45962</v>
      </c>
      <c r="Z779" t="s">
        <v>15807</v>
      </c>
      <c r="AA779">
        <v>25500</v>
      </c>
      <c r="AB779">
        <v>0</v>
      </c>
      <c r="AC779">
        <v>0</v>
      </c>
      <c r="AD779" s="7">
        <f>invoices[[#This Row],[Rent]]+invoices[[#This Row],[Services]]+invoices[[#This Row],[GST]]</f>
        <v>25500</v>
      </c>
      <c r="AE779" s="7">
        <f>invoices[[#This Row],[Total]]-invoices[[#This Row],[rent_amount]]</f>
        <v>0</v>
      </c>
      <c r="AF779">
        <v>3671</v>
      </c>
      <c r="AG779">
        <v>1364</v>
      </c>
      <c r="AH779">
        <f>invoices[[#This Row],[EB Amount]]-invoices[[#This Row],[electricity_amount]]</f>
        <v>0</v>
      </c>
    </row>
    <row r="780" spans="1:34">
      <c r="A780" s="2" t="s">
        <v>8916</v>
      </c>
      <c r="B780" t="s">
        <v>22</v>
      </c>
      <c r="C780" t="s">
        <v>299</v>
      </c>
      <c r="D780" t="s">
        <v>24</v>
      </c>
      <c r="E780" t="s">
        <v>80</v>
      </c>
      <c r="F780" t="s">
        <v>300</v>
      </c>
      <c r="G780" t="s">
        <v>8917</v>
      </c>
      <c r="H780" s="1">
        <f>DATE(YEAR(invoices[[#This Row],[due_date]]),MONTH(invoices[[#This Row],[due_date]]),1)</f>
        <v>45962</v>
      </c>
      <c r="I780" s="1">
        <v>45968</v>
      </c>
      <c r="J780">
        <v>15500</v>
      </c>
      <c r="K780">
        <v>1364</v>
      </c>
      <c r="L780">
        <v>0</v>
      </c>
      <c r="M780">
        <f>invoices[[#This Row],[rent_amount]]+invoices[[#This Row],[electricity_amount]]+invoices[[#This Row],[other_charges]]</f>
        <v>16864</v>
      </c>
      <c r="N780" t="s">
        <v>28</v>
      </c>
      <c r="O780" t="s">
        <v>599</v>
      </c>
      <c r="P780">
        <v>0</v>
      </c>
      <c r="Q780" t="b">
        <v>0</v>
      </c>
      <c r="R780" t="s">
        <v>523</v>
      </c>
      <c r="S780">
        <v>0</v>
      </c>
      <c r="T780">
        <f>invoices[[#This Row],[total_amount]]</f>
        <v>16864</v>
      </c>
      <c r="U780" t="s">
        <v>302</v>
      </c>
      <c r="V780" t="str">
        <f>INDEX([1]!Table1[tenantname],MATCH(invoices[[#This Row],[allotment_id]],[1]!Table1[TenantAllotmentID],0))</f>
        <v>Kirithiga N (D21-B2)</v>
      </c>
      <c r="W780" t="s">
        <v>14060</v>
      </c>
      <c r="X780" t="s">
        <v>14061</v>
      </c>
      <c r="Y780" s="4">
        <v>45962</v>
      </c>
      <c r="Z780" t="s">
        <v>15807</v>
      </c>
      <c r="AA780">
        <v>15500</v>
      </c>
      <c r="AB780">
        <v>0</v>
      </c>
      <c r="AC780">
        <v>0</v>
      </c>
      <c r="AD780" s="7">
        <f>invoices[[#This Row],[Rent]]+invoices[[#This Row],[Services]]+invoices[[#This Row],[GST]]</f>
        <v>15500</v>
      </c>
      <c r="AE780" s="7">
        <f>invoices[[#This Row],[Total]]-invoices[[#This Row],[rent_amount]]</f>
        <v>0</v>
      </c>
      <c r="AF780">
        <v>3708</v>
      </c>
      <c r="AG780">
        <v>1364</v>
      </c>
      <c r="AH780">
        <f>invoices[[#This Row],[EB Amount]]-invoices[[#This Row],[electricity_amount]]</f>
        <v>0</v>
      </c>
    </row>
    <row r="781" spans="1:34">
      <c r="A781" t="s">
        <v>8974</v>
      </c>
      <c r="B781" t="s">
        <v>22</v>
      </c>
      <c r="C781" t="s">
        <v>3495</v>
      </c>
      <c r="D781" t="s">
        <v>24</v>
      </c>
      <c r="E781" t="s">
        <v>140</v>
      </c>
      <c r="F781" t="s">
        <v>213</v>
      </c>
      <c r="G781" t="s">
        <v>8975</v>
      </c>
      <c r="H781" s="1">
        <f>DATE(YEAR(invoices[[#This Row],[due_date]]),MONTH(invoices[[#This Row],[due_date]]),1)</f>
        <v>45962</v>
      </c>
      <c r="I781" s="1">
        <v>45968</v>
      </c>
      <c r="J781">
        <v>13500</v>
      </c>
      <c r="K781">
        <v>1395</v>
      </c>
      <c r="L781">
        <v>0</v>
      </c>
      <c r="M781">
        <f>invoices[[#This Row],[rent_amount]]+invoices[[#This Row],[electricity_amount]]+invoices[[#This Row],[other_charges]]</f>
        <v>14895</v>
      </c>
      <c r="N781" t="s">
        <v>28</v>
      </c>
      <c r="O781" t="s">
        <v>1023</v>
      </c>
      <c r="P781">
        <v>0</v>
      </c>
      <c r="Q781" t="b">
        <v>0</v>
      </c>
      <c r="R781" t="s">
        <v>523</v>
      </c>
      <c r="S781">
        <v>0</v>
      </c>
      <c r="T781">
        <f>invoices[[#This Row],[total_amount]]</f>
        <v>14895</v>
      </c>
      <c r="U781" t="s">
        <v>4003</v>
      </c>
      <c r="V781" t="str">
        <f>INDEX([1]!Table1[tenantname],MATCH(invoices[[#This Row],[allotment_id]],[1]!Table1[TenantAllotmentID],0))</f>
        <v>Ebrahim Marakkar (A41-B2)</v>
      </c>
      <c r="W781" t="s">
        <v>15070</v>
      </c>
      <c r="X781" t="s">
        <v>15165</v>
      </c>
      <c r="Y781" s="4">
        <v>45962</v>
      </c>
      <c r="Z781" t="s">
        <v>15807</v>
      </c>
      <c r="AA781">
        <v>13500</v>
      </c>
      <c r="AB781">
        <v>0</v>
      </c>
      <c r="AC781">
        <v>0</v>
      </c>
      <c r="AD781" s="7">
        <f>invoices[[#This Row],[Rent]]+invoices[[#This Row],[Services]]+invoices[[#This Row],[GST]]</f>
        <v>13500</v>
      </c>
      <c r="AE781" s="7">
        <f>invoices[[#This Row],[Total]]-invoices[[#This Row],[rent_amount]]</f>
        <v>0</v>
      </c>
      <c r="AF781">
        <v>3742</v>
      </c>
      <c r="AG781">
        <v>1395</v>
      </c>
      <c r="AH781">
        <f>invoices[[#This Row],[EB Amount]]-invoices[[#This Row],[electricity_amount]]</f>
        <v>0</v>
      </c>
    </row>
    <row r="782" spans="1:34">
      <c r="A782" t="s">
        <v>9026</v>
      </c>
      <c r="B782" t="s">
        <v>22</v>
      </c>
      <c r="C782" t="s">
        <v>925</v>
      </c>
      <c r="D782" t="s">
        <v>24</v>
      </c>
      <c r="E782" t="s">
        <v>218</v>
      </c>
      <c r="F782" t="s">
        <v>926</v>
      </c>
      <c r="G782" t="s">
        <v>9027</v>
      </c>
      <c r="H782" s="1">
        <f>DATE(YEAR(invoices[[#This Row],[due_date]]),MONTH(invoices[[#This Row],[due_date]]),1)</f>
        <v>45962</v>
      </c>
      <c r="I782" s="1">
        <v>45968</v>
      </c>
      <c r="J782">
        <v>14500</v>
      </c>
      <c r="K782">
        <v>744</v>
      </c>
      <c r="L782">
        <v>0</v>
      </c>
      <c r="M782">
        <f>invoices[[#This Row],[rent_amount]]+invoices[[#This Row],[electricity_amount]]+invoices[[#This Row],[other_charges]]</f>
        <v>15244</v>
      </c>
      <c r="N782" t="s">
        <v>28</v>
      </c>
      <c r="O782" t="s">
        <v>599</v>
      </c>
      <c r="P782">
        <v>0</v>
      </c>
      <c r="Q782" t="b">
        <v>0</v>
      </c>
      <c r="R782" t="s">
        <v>523</v>
      </c>
      <c r="S782">
        <v>0</v>
      </c>
      <c r="T782">
        <f>invoices[[#This Row],[total_amount]]</f>
        <v>15244</v>
      </c>
      <c r="U782" t="s">
        <v>928</v>
      </c>
      <c r="V782" t="str">
        <f>INDEX([1]!Table1[tenantname],MATCH(invoices[[#This Row],[allotment_id]],[1]!Table1[TenantAllotmentID],0))</f>
        <v>Himika Bhagwat (A12-C1)</v>
      </c>
      <c r="W782" t="s">
        <v>14282</v>
      </c>
      <c r="X782" t="s">
        <v>14283</v>
      </c>
      <c r="Y782" s="4">
        <v>45962</v>
      </c>
      <c r="Z782" t="s">
        <v>15807</v>
      </c>
      <c r="AA782">
        <v>14500</v>
      </c>
      <c r="AB782">
        <v>0</v>
      </c>
      <c r="AC782">
        <v>0</v>
      </c>
      <c r="AD782" s="7">
        <f>invoices[[#This Row],[Rent]]+invoices[[#This Row],[Services]]+invoices[[#This Row],[GST]]</f>
        <v>14500</v>
      </c>
      <c r="AE782" s="7">
        <f>invoices[[#This Row],[Total]]-invoices[[#This Row],[rent_amount]]</f>
        <v>0</v>
      </c>
      <c r="AF782">
        <v>3772</v>
      </c>
      <c r="AG782">
        <v>744</v>
      </c>
      <c r="AH782">
        <f>invoices[[#This Row],[EB Amount]]-invoices[[#This Row],[electricity_amount]]</f>
        <v>0</v>
      </c>
    </row>
    <row r="783" spans="1:34">
      <c r="A783" t="s">
        <v>9164</v>
      </c>
      <c r="B783" t="s">
        <v>22</v>
      </c>
      <c r="C783" t="s">
        <v>1146</v>
      </c>
      <c r="D783" t="s">
        <v>24</v>
      </c>
      <c r="E783" t="s">
        <v>195</v>
      </c>
      <c r="F783" t="s">
        <v>650</v>
      </c>
      <c r="G783" t="s">
        <v>9165</v>
      </c>
      <c r="H783" s="1">
        <f>DATE(YEAR(invoices[[#This Row],[due_date]]),MONTH(invoices[[#This Row],[due_date]]),1)</f>
        <v>45962</v>
      </c>
      <c r="I783" s="1">
        <v>45968</v>
      </c>
      <c r="J783">
        <v>15500</v>
      </c>
      <c r="K783">
        <v>246</v>
      </c>
      <c r="L783">
        <v>0</v>
      </c>
      <c r="M783">
        <f>invoices[[#This Row],[rent_amount]]+invoices[[#This Row],[electricity_amount]]+invoices[[#This Row],[other_charges]]</f>
        <v>15746</v>
      </c>
      <c r="N783" t="s">
        <v>28</v>
      </c>
      <c r="O783" t="s">
        <v>599</v>
      </c>
      <c r="P783">
        <v>0</v>
      </c>
      <c r="Q783" t="b">
        <v>0</v>
      </c>
      <c r="R783" t="s">
        <v>523</v>
      </c>
      <c r="S783">
        <v>0</v>
      </c>
      <c r="T783">
        <f>invoices[[#This Row],[total_amount]]</f>
        <v>15746</v>
      </c>
      <c r="U783" t="s">
        <v>1149</v>
      </c>
      <c r="V783" t="str">
        <f>INDEX([1]!Table1[tenantname],MATCH(invoices[[#This Row],[allotment_id]],[1]!Table1[TenantAllotmentID],0))</f>
        <v>Joan Betcy (D41-B2)</v>
      </c>
      <c r="W783" t="s">
        <v>14362</v>
      </c>
      <c r="X783" t="s">
        <v>14363</v>
      </c>
      <c r="Y783" s="4">
        <v>45962</v>
      </c>
      <c r="Z783" t="s">
        <v>15807</v>
      </c>
      <c r="AA783">
        <v>15500</v>
      </c>
      <c r="AB783">
        <v>0</v>
      </c>
      <c r="AC783">
        <v>0</v>
      </c>
      <c r="AD783" s="7">
        <f>invoices[[#This Row],[Rent]]+invoices[[#This Row],[Services]]+invoices[[#This Row],[GST]]</f>
        <v>15500</v>
      </c>
      <c r="AE783" s="7">
        <f>invoices[[#This Row],[Total]]-invoices[[#This Row],[rent_amount]]</f>
        <v>0</v>
      </c>
      <c r="AF783">
        <v>3845</v>
      </c>
      <c r="AG783">
        <v>246</v>
      </c>
      <c r="AH783">
        <f>invoices[[#This Row],[EB Amount]]-invoices[[#This Row],[electricity_amount]]</f>
        <v>0</v>
      </c>
    </row>
    <row r="784" spans="1:34">
      <c r="A784" t="s">
        <v>9166</v>
      </c>
      <c r="B784" t="s">
        <v>22</v>
      </c>
      <c r="C784" t="s">
        <v>1111</v>
      </c>
      <c r="D784" t="s">
        <v>24</v>
      </c>
      <c r="E784" t="s">
        <v>569</v>
      </c>
      <c r="F784" t="s">
        <v>1112</v>
      </c>
      <c r="G784" t="s">
        <v>9167</v>
      </c>
      <c r="H784" s="1">
        <f>DATE(YEAR(invoices[[#This Row],[due_date]]),MONTH(invoices[[#This Row],[due_date]]),1)</f>
        <v>45962</v>
      </c>
      <c r="I784" s="1">
        <v>45968</v>
      </c>
      <c r="J784">
        <v>13500</v>
      </c>
      <c r="K784">
        <v>810</v>
      </c>
      <c r="L784">
        <v>0</v>
      </c>
      <c r="M784">
        <f>invoices[[#This Row],[rent_amount]]+invoices[[#This Row],[electricity_amount]]+invoices[[#This Row],[other_charges]]</f>
        <v>14310</v>
      </c>
      <c r="N784" t="s">
        <v>28</v>
      </c>
      <c r="O784" t="s">
        <v>629</v>
      </c>
      <c r="P784">
        <v>0</v>
      </c>
      <c r="Q784" t="b">
        <v>0</v>
      </c>
      <c r="R784" t="s">
        <v>523</v>
      </c>
      <c r="S784">
        <v>0</v>
      </c>
      <c r="T784">
        <f>invoices[[#This Row],[total_amount]]</f>
        <v>14310</v>
      </c>
      <c r="U784" t="s">
        <v>1114</v>
      </c>
      <c r="V784" t="str">
        <f>INDEX([1]!Table1[tenantname],MATCH(invoices[[#This Row],[allotment_id]],[1]!Table1[TenantAllotmentID],0))</f>
        <v>Muskan Goyal (C12-C2)</v>
      </c>
      <c r="W784" t="s">
        <v>14352</v>
      </c>
      <c r="X784" t="s">
        <v>14353</v>
      </c>
      <c r="Y784" s="4">
        <v>45962</v>
      </c>
      <c r="Z784" t="s">
        <v>15807</v>
      </c>
      <c r="AA784">
        <v>13500</v>
      </c>
      <c r="AB784">
        <v>0</v>
      </c>
      <c r="AC784">
        <v>0</v>
      </c>
      <c r="AD784" s="7">
        <f>invoices[[#This Row],[Rent]]+invoices[[#This Row],[Services]]+invoices[[#This Row],[GST]]</f>
        <v>13500</v>
      </c>
      <c r="AE784" s="7">
        <f>invoices[[#This Row],[Total]]-invoices[[#This Row],[rent_amount]]</f>
        <v>0</v>
      </c>
      <c r="AF784">
        <v>3846</v>
      </c>
      <c r="AG784">
        <v>810</v>
      </c>
      <c r="AH784">
        <f>invoices[[#This Row],[EB Amount]]-invoices[[#This Row],[electricity_amount]]</f>
        <v>0</v>
      </c>
    </row>
    <row r="785" spans="1:34">
      <c r="A785" t="s">
        <v>9192</v>
      </c>
      <c r="B785" t="s">
        <v>22</v>
      </c>
      <c r="C785" t="s">
        <v>3523</v>
      </c>
      <c r="D785" t="s">
        <v>24</v>
      </c>
      <c r="E785" t="s">
        <v>721</v>
      </c>
      <c r="F785" t="s">
        <v>2961</v>
      </c>
      <c r="G785" t="s">
        <v>9193</v>
      </c>
      <c r="H785" s="1">
        <f>DATE(YEAR(invoices[[#This Row],[due_date]]),MONTH(invoices[[#This Row],[due_date]]),1)</f>
        <v>45962</v>
      </c>
      <c r="I785" s="1">
        <v>45968</v>
      </c>
      <c r="J785">
        <v>19500</v>
      </c>
      <c r="K785">
        <v>930</v>
      </c>
      <c r="L785">
        <v>0</v>
      </c>
      <c r="M785">
        <f>invoices[[#This Row],[rent_amount]]+invoices[[#This Row],[electricity_amount]]+invoices[[#This Row],[other_charges]]</f>
        <v>20430</v>
      </c>
      <c r="N785" t="s">
        <v>28</v>
      </c>
      <c r="O785" t="s">
        <v>599</v>
      </c>
      <c r="P785">
        <v>0</v>
      </c>
      <c r="Q785" t="b">
        <v>0</v>
      </c>
      <c r="R785" t="s">
        <v>523</v>
      </c>
      <c r="S785">
        <v>0</v>
      </c>
      <c r="T785">
        <f>invoices[[#This Row],[total_amount]]</f>
        <v>20430</v>
      </c>
      <c r="U785" t="s">
        <v>3525</v>
      </c>
      <c r="V785" t="str">
        <f>INDEX([1]!Table1[tenantname],MATCH(invoices[[#This Row],[allotment_id]],[1]!Table1[TenantAllotmentID],0))</f>
        <v>Gautam Jyotishi (A11-A1)</v>
      </c>
      <c r="W785" t="s">
        <v>15074</v>
      </c>
      <c r="X785" t="s">
        <v>15075</v>
      </c>
      <c r="Y785" s="4">
        <v>45962</v>
      </c>
      <c r="Z785" t="s">
        <v>15807</v>
      </c>
      <c r="AA785">
        <v>19500</v>
      </c>
      <c r="AB785">
        <v>0</v>
      </c>
      <c r="AC785">
        <v>0</v>
      </c>
      <c r="AD785" s="7">
        <f>invoices[[#This Row],[Rent]]+invoices[[#This Row],[Services]]+invoices[[#This Row],[GST]]</f>
        <v>19500</v>
      </c>
      <c r="AE785" s="7">
        <f>invoices[[#This Row],[Total]]-invoices[[#This Row],[rent_amount]]</f>
        <v>0</v>
      </c>
      <c r="AF785">
        <v>3859</v>
      </c>
      <c r="AG785">
        <v>930</v>
      </c>
      <c r="AH785">
        <f>invoices[[#This Row],[EB Amount]]-invoices[[#This Row],[electricity_amount]]</f>
        <v>0</v>
      </c>
    </row>
    <row r="786" spans="1:34">
      <c r="A786" t="s">
        <v>9289</v>
      </c>
      <c r="B786" t="s">
        <v>22</v>
      </c>
      <c r="C786" t="s">
        <v>1011</v>
      </c>
      <c r="D786" t="s">
        <v>24</v>
      </c>
      <c r="E786" t="s">
        <v>247</v>
      </c>
      <c r="F786" t="s">
        <v>248</v>
      </c>
      <c r="G786" t="s">
        <v>9290</v>
      </c>
      <c r="H786" s="1">
        <f>DATE(YEAR(invoices[[#This Row],[due_date]]),MONTH(invoices[[#This Row],[due_date]]),1)</f>
        <v>45962</v>
      </c>
      <c r="I786" s="1">
        <v>45968</v>
      </c>
      <c r="J786">
        <v>19500</v>
      </c>
      <c r="K786">
        <v>1364</v>
      </c>
      <c r="L786">
        <v>0</v>
      </c>
      <c r="M786">
        <f>invoices[[#This Row],[rent_amount]]+invoices[[#This Row],[electricity_amount]]+invoices[[#This Row],[other_charges]]</f>
        <v>20864</v>
      </c>
      <c r="N786" t="s">
        <v>28</v>
      </c>
      <c r="O786" t="s">
        <v>599</v>
      </c>
      <c r="P786">
        <v>0</v>
      </c>
      <c r="Q786" t="b">
        <v>0</v>
      </c>
      <c r="R786" t="s">
        <v>523</v>
      </c>
      <c r="S786">
        <v>0</v>
      </c>
      <c r="T786">
        <f>invoices[[#This Row],[total_amount]]</f>
        <v>20864</v>
      </c>
      <c r="U786" t="s">
        <v>1013</v>
      </c>
      <c r="V786" t="str">
        <f>INDEX([1]!Table1[tenantname],MATCH(invoices[[#This Row],[allotment_id]],[1]!Table1[TenantAllotmentID],0))</f>
        <v>Khansa Shahnawaz (C11-A1)</v>
      </c>
      <c r="W786" t="s">
        <v>14314</v>
      </c>
      <c r="X786" t="s">
        <v>14315</v>
      </c>
      <c r="Y786" s="4">
        <v>45962</v>
      </c>
      <c r="Z786" t="s">
        <v>15807</v>
      </c>
      <c r="AA786">
        <v>19500</v>
      </c>
      <c r="AB786">
        <v>0</v>
      </c>
      <c r="AC786">
        <v>0</v>
      </c>
      <c r="AD786" s="7">
        <f>invoices[[#This Row],[Rent]]+invoices[[#This Row],[Services]]+invoices[[#This Row],[GST]]</f>
        <v>19500</v>
      </c>
      <c r="AE786" s="7">
        <f>invoices[[#This Row],[Total]]-invoices[[#This Row],[rent_amount]]</f>
        <v>0</v>
      </c>
      <c r="AF786">
        <v>3910</v>
      </c>
      <c r="AG786">
        <v>1364</v>
      </c>
      <c r="AH786">
        <f>invoices[[#This Row],[EB Amount]]-invoices[[#This Row],[electricity_amount]]</f>
        <v>0</v>
      </c>
    </row>
    <row r="787" spans="1:34">
      <c r="A787" s="2" t="s">
        <v>9295</v>
      </c>
      <c r="B787" t="s">
        <v>22</v>
      </c>
      <c r="C787" t="s">
        <v>1189</v>
      </c>
      <c r="D787" t="s">
        <v>24</v>
      </c>
      <c r="E787" t="s">
        <v>354</v>
      </c>
      <c r="F787" t="s">
        <v>540</v>
      </c>
      <c r="G787" t="s">
        <v>9296</v>
      </c>
      <c r="H787" s="1">
        <f>DATE(YEAR(invoices[[#This Row],[due_date]]),MONTH(invoices[[#This Row],[due_date]]),1)</f>
        <v>45962</v>
      </c>
      <c r="I787" s="1">
        <v>45968</v>
      </c>
      <c r="J787">
        <v>14500</v>
      </c>
      <c r="K787">
        <v>1798</v>
      </c>
      <c r="L787">
        <v>0</v>
      </c>
      <c r="M787">
        <f>invoices[[#This Row],[rent_amount]]+invoices[[#This Row],[electricity_amount]]+invoices[[#This Row],[other_charges]]</f>
        <v>16298</v>
      </c>
      <c r="N787" t="s">
        <v>28</v>
      </c>
      <c r="O787" t="s">
        <v>1023</v>
      </c>
      <c r="P787">
        <v>0</v>
      </c>
      <c r="Q787" t="b">
        <v>0</v>
      </c>
      <c r="R787" t="s">
        <v>523</v>
      </c>
      <c r="S787">
        <v>0</v>
      </c>
      <c r="T787">
        <f>invoices[[#This Row],[total_amount]]</f>
        <v>16298</v>
      </c>
      <c r="U787" t="s">
        <v>1191</v>
      </c>
      <c r="V787" t="str">
        <f>INDEX([1]!Table1[tenantname],MATCH(invoices[[#This Row],[allotment_id]],[1]!Table1[TenantAllotmentID],0))</f>
        <v>Vardaan Mongia (B34-C1)</v>
      </c>
      <c r="W787" t="s">
        <v>14374</v>
      </c>
      <c r="X787" t="s">
        <v>14375</v>
      </c>
      <c r="Y787" s="4">
        <v>45962</v>
      </c>
      <c r="Z787" t="s">
        <v>15807</v>
      </c>
      <c r="AA787">
        <v>14500</v>
      </c>
      <c r="AB787">
        <v>0</v>
      </c>
      <c r="AC787">
        <v>0</v>
      </c>
      <c r="AD787" s="7">
        <f>invoices[[#This Row],[Rent]]+invoices[[#This Row],[Services]]+invoices[[#This Row],[GST]]</f>
        <v>14500</v>
      </c>
      <c r="AE787" s="7">
        <f>invoices[[#This Row],[Total]]-invoices[[#This Row],[rent_amount]]</f>
        <v>0</v>
      </c>
      <c r="AF787">
        <v>3913</v>
      </c>
      <c r="AG787">
        <v>1798</v>
      </c>
      <c r="AH787">
        <f>invoices[[#This Row],[EB Amount]]-invoices[[#This Row],[electricity_amount]]</f>
        <v>0</v>
      </c>
    </row>
    <row r="788" spans="1:34">
      <c r="A788" t="s">
        <v>9447</v>
      </c>
      <c r="B788" t="s">
        <v>22</v>
      </c>
      <c r="C788" t="s">
        <v>799</v>
      </c>
      <c r="D788" t="s">
        <v>24</v>
      </c>
      <c r="E788" t="s">
        <v>721</v>
      </c>
      <c r="F788" t="s">
        <v>800</v>
      </c>
      <c r="G788" t="s">
        <v>9448</v>
      </c>
      <c r="H788" s="1">
        <f>DATE(YEAR(invoices[[#This Row],[due_date]]),MONTH(invoices[[#This Row],[due_date]]),1)</f>
        <v>45962</v>
      </c>
      <c r="I788" s="1">
        <v>45968</v>
      </c>
      <c r="J788">
        <v>15500</v>
      </c>
      <c r="K788">
        <v>930</v>
      </c>
      <c r="L788">
        <v>0</v>
      </c>
      <c r="M788">
        <f>invoices[[#This Row],[rent_amount]]+invoices[[#This Row],[electricity_amount]]+invoices[[#This Row],[other_charges]]</f>
        <v>16430</v>
      </c>
      <c r="N788" t="s">
        <v>28</v>
      </c>
      <c r="O788" t="s">
        <v>599</v>
      </c>
      <c r="P788">
        <v>0</v>
      </c>
      <c r="Q788" t="b">
        <v>0</v>
      </c>
      <c r="R788" t="s">
        <v>523</v>
      </c>
      <c r="S788">
        <v>0</v>
      </c>
      <c r="T788">
        <f>invoices[[#This Row],[total_amount]]</f>
        <v>16430</v>
      </c>
      <c r="U788" t="s">
        <v>802</v>
      </c>
      <c r="V788" t="str">
        <f>INDEX([1]!Table1[tenantname],MATCH(invoices[[#This Row],[allotment_id]],[1]!Table1[TenantAllotmentID],0))</f>
        <v>Joel Shajan (A11-B1)</v>
      </c>
      <c r="W788" t="s">
        <v>14237</v>
      </c>
      <c r="X788" t="s">
        <v>14238</v>
      </c>
      <c r="Y788" s="4">
        <v>45962</v>
      </c>
      <c r="Z788" t="s">
        <v>15807</v>
      </c>
      <c r="AA788">
        <v>15500</v>
      </c>
      <c r="AB788">
        <v>0</v>
      </c>
      <c r="AC788">
        <v>0</v>
      </c>
      <c r="AD788" s="7">
        <f>invoices[[#This Row],[Rent]]+invoices[[#This Row],[Services]]+invoices[[#This Row],[GST]]</f>
        <v>15500</v>
      </c>
      <c r="AE788" s="7">
        <f>invoices[[#This Row],[Total]]-invoices[[#This Row],[rent_amount]]</f>
        <v>0</v>
      </c>
      <c r="AF788">
        <v>3997</v>
      </c>
      <c r="AG788">
        <v>930</v>
      </c>
      <c r="AH788">
        <f>invoices[[#This Row],[EB Amount]]-invoices[[#This Row],[electricity_amount]]</f>
        <v>0</v>
      </c>
    </row>
    <row r="789" spans="1:34">
      <c r="A789" t="s">
        <v>9528</v>
      </c>
      <c r="B789" t="s">
        <v>22</v>
      </c>
      <c r="C789" t="s">
        <v>1224</v>
      </c>
      <c r="D789" t="s">
        <v>24</v>
      </c>
      <c r="E789" t="s">
        <v>201</v>
      </c>
      <c r="F789" t="s">
        <v>1225</v>
      </c>
      <c r="G789" t="s">
        <v>9529</v>
      </c>
      <c r="H789" s="1">
        <f>DATE(YEAR(invoices[[#This Row],[due_date]]),MONTH(invoices[[#This Row],[due_date]]),1)</f>
        <v>45962</v>
      </c>
      <c r="I789" s="1">
        <v>45968</v>
      </c>
      <c r="J789">
        <v>15500</v>
      </c>
      <c r="K789">
        <v>961</v>
      </c>
      <c r="L789">
        <v>0</v>
      </c>
      <c r="M789">
        <f>invoices[[#This Row],[rent_amount]]+invoices[[#This Row],[electricity_amount]]+invoices[[#This Row],[other_charges]]</f>
        <v>16461</v>
      </c>
      <c r="N789" t="s">
        <v>28</v>
      </c>
      <c r="O789" t="s">
        <v>1023</v>
      </c>
      <c r="P789">
        <v>0</v>
      </c>
      <c r="Q789" t="b">
        <v>0</v>
      </c>
      <c r="R789" t="s">
        <v>523</v>
      </c>
      <c r="S789">
        <v>0</v>
      </c>
      <c r="T789">
        <f>invoices[[#This Row],[total_amount]]</f>
        <v>16461</v>
      </c>
      <c r="U789" t="s">
        <v>1227</v>
      </c>
      <c r="V789" t="str">
        <f>INDEX([1]!Table1[tenantname],MATCH(invoices[[#This Row],[allotment_id]],[1]!Table1[TenantAllotmentID],0))</f>
        <v>Senthil Kumar (B31-C1)</v>
      </c>
      <c r="W789" t="s">
        <v>14388</v>
      </c>
      <c r="X789" t="s">
        <v>14389</v>
      </c>
      <c r="Y789" s="4">
        <v>45962</v>
      </c>
      <c r="Z789" t="s">
        <v>15807</v>
      </c>
      <c r="AA789">
        <v>15500</v>
      </c>
      <c r="AB789">
        <v>0</v>
      </c>
      <c r="AC789">
        <v>0</v>
      </c>
      <c r="AD789" s="7">
        <f>invoices[[#This Row],[Rent]]+invoices[[#This Row],[Services]]+invoices[[#This Row],[GST]]</f>
        <v>15500</v>
      </c>
      <c r="AE789" s="7">
        <f>invoices[[#This Row],[Total]]-invoices[[#This Row],[rent_amount]]</f>
        <v>0</v>
      </c>
      <c r="AF789">
        <v>4038</v>
      </c>
      <c r="AG789">
        <v>961</v>
      </c>
      <c r="AH789">
        <f>invoices[[#This Row],[EB Amount]]-invoices[[#This Row],[electricity_amount]]</f>
        <v>0</v>
      </c>
    </row>
    <row r="790" spans="1:34">
      <c r="A790" t="s">
        <v>9554</v>
      </c>
      <c r="B790" t="s">
        <v>22</v>
      </c>
      <c r="C790" t="s">
        <v>173</v>
      </c>
      <c r="D790" t="s">
        <v>24</v>
      </c>
      <c r="E790" t="s">
        <v>140</v>
      </c>
      <c r="F790" t="s">
        <v>174</v>
      </c>
      <c r="G790" t="s">
        <v>9555</v>
      </c>
      <c r="H790" s="1">
        <f>DATE(YEAR(invoices[[#This Row],[due_date]]),MONTH(invoices[[#This Row],[due_date]]),1)</f>
        <v>45962</v>
      </c>
      <c r="I790" s="1">
        <v>45968</v>
      </c>
      <c r="J790">
        <v>15500</v>
      </c>
      <c r="K790">
        <v>1395</v>
      </c>
      <c r="L790">
        <v>0</v>
      </c>
      <c r="M790">
        <f>invoices[[#This Row],[rent_amount]]+invoices[[#This Row],[electricity_amount]]+invoices[[#This Row],[other_charges]]</f>
        <v>16895</v>
      </c>
      <c r="N790" t="s">
        <v>28</v>
      </c>
      <c r="O790" t="s">
        <v>1023</v>
      </c>
      <c r="P790">
        <v>0</v>
      </c>
      <c r="Q790" t="b">
        <v>0</v>
      </c>
      <c r="R790" t="s">
        <v>523</v>
      </c>
      <c r="S790">
        <v>0</v>
      </c>
      <c r="T790">
        <f>invoices[[#This Row],[total_amount]]</f>
        <v>16895</v>
      </c>
      <c r="U790" t="s">
        <v>178</v>
      </c>
      <c r="V790" t="str">
        <f>INDEX([1]!Table1[tenantname],MATCH(invoices[[#This Row],[allotment_id]],[1]!Table1[TenantAllotmentID],0))</f>
        <v>VijayaSekar P (A41-D1)</v>
      </c>
      <c r="W790" t="s">
        <v>14024</v>
      </c>
      <c r="X790" t="s">
        <v>14025</v>
      </c>
      <c r="Y790" s="4">
        <v>45962</v>
      </c>
      <c r="Z790" t="s">
        <v>15807</v>
      </c>
      <c r="AA790">
        <v>15500</v>
      </c>
      <c r="AB790">
        <v>0</v>
      </c>
      <c r="AC790">
        <v>0</v>
      </c>
      <c r="AD790" s="7">
        <f>invoices[[#This Row],[Rent]]+invoices[[#This Row],[Services]]+invoices[[#This Row],[GST]]</f>
        <v>15500</v>
      </c>
      <c r="AE790" s="7">
        <f>invoices[[#This Row],[Total]]-invoices[[#This Row],[rent_amount]]</f>
        <v>0</v>
      </c>
      <c r="AF790">
        <v>4051</v>
      </c>
      <c r="AG790">
        <v>1395</v>
      </c>
      <c r="AH790">
        <f>invoices[[#This Row],[EB Amount]]-invoices[[#This Row],[electricity_amount]]</f>
        <v>0</v>
      </c>
    </row>
    <row r="791" spans="1:34">
      <c r="A791" t="s">
        <v>9578</v>
      </c>
      <c r="B791" t="s">
        <v>22</v>
      </c>
      <c r="C791" t="s">
        <v>1691</v>
      </c>
      <c r="D791" t="s">
        <v>24</v>
      </c>
      <c r="E791" t="s">
        <v>399</v>
      </c>
      <c r="F791" t="s">
        <v>1525</v>
      </c>
      <c r="G791" t="s">
        <v>9579</v>
      </c>
      <c r="H791" s="1">
        <f>DATE(YEAR(invoices[[#This Row],[due_date]]),MONTH(invoices[[#This Row],[due_date]]),1)</f>
        <v>45962</v>
      </c>
      <c r="I791" s="1">
        <v>45968</v>
      </c>
      <c r="J791">
        <v>15500</v>
      </c>
      <c r="K791">
        <v>899</v>
      </c>
      <c r="L791">
        <v>0</v>
      </c>
      <c r="M791">
        <f>invoices[[#This Row],[rent_amount]]+invoices[[#This Row],[electricity_amount]]+invoices[[#This Row],[other_charges]]</f>
        <v>16399</v>
      </c>
      <c r="N791" t="s">
        <v>28</v>
      </c>
      <c r="O791" t="s">
        <v>599</v>
      </c>
      <c r="P791">
        <v>0</v>
      </c>
      <c r="Q791" t="b">
        <v>0</v>
      </c>
      <c r="R791" t="s">
        <v>523</v>
      </c>
      <c r="S791">
        <v>0</v>
      </c>
      <c r="T791">
        <f>invoices[[#This Row],[total_amount]]</f>
        <v>16399</v>
      </c>
      <c r="U791" t="s">
        <v>1693</v>
      </c>
      <c r="V791" t="str">
        <f>INDEX([1]!Table1[tenantname],MATCH(invoices[[#This Row],[allotment_id]],[1]!Table1[TenantAllotmentID],0))</f>
        <v>Chandini S (B22-B1)</v>
      </c>
      <c r="W791" t="s">
        <v>14562</v>
      </c>
      <c r="X791" t="s">
        <v>14563</v>
      </c>
      <c r="Y791" s="4">
        <v>45962</v>
      </c>
      <c r="Z791" t="s">
        <v>15807</v>
      </c>
      <c r="AA791">
        <v>15500</v>
      </c>
      <c r="AB791">
        <v>0</v>
      </c>
      <c r="AC791">
        <v>0</v>
      </c>
      <c r="AD791" s="7">
        <f>invoices[[#This Row],[Rent]]+invoices[[#This Row],[Services]]+invoices[[#This Row],[GST]]</f>
        <v>15500</v>
      </c>
      <c r="AE791" s="7">
        <f>invoices[[#This Row],[Total]]-invoices[[#This Row],[rent_amount]]</f>
        <v>0</v>
      </c>
      <c r="AF791">
        <v>4062</v>
      </c>
      <c r="AG791">
        <v>899</v>
      </c>
      <c r="AH791">
        <f>invoices[[#This Row],[EB Amount]]-invoices[[#This Row],[electricity_amount]]</f>
        <v>0</v>
      </c>
    </row>
    <row r="792" spans="1:34">
      <c r="A792" t="s">
        <v>9602</v>
      </c>
      <c r="B792" t="s">
        <v>22</v>
      </c>
      <c r="C792" t="s">
        <v>965</v>
      </c>
      <c r="D792" t="s">
        <v>24</v>
      </c>
      <c r="E792" t="s">
        <v>234</v>
      </c>
      <c r="F792" t="s">
        <v>286</v>
      </c>
      <c r="G792" t="s">
        <v>9603</v>
      </c>
      <c r="H792" s="1">
        <f>DATE(YEAR(invoices[[#This Row],[due_date]]),MONTH(invoices[[#This Row],[due_date]]),1)</f>
        <v>45962</v>
      </c>
      <c r="I792" s="1">
        <v>45968</v>
      </c>
      <c r="J792">
        <v>15500</v>
      </c>
      <c r="K792">
        <v>1116</v>
      </c>
      <c r="L792">
        <v>0</v>
      </c>
      <c r="M792">
        <f>invoices[[#This Row],[rent_amount]]+invoices[[#This Row],[electricity_amount]]+invoices[[#This Row],[other_charges]]</f>
        <v>16616</v>
      </c>
      <c r="N792" t="s">
        <v>28</v>
      </c>
      <c r="O792" t="s">
        <v>629</v>
      </c>
      <c r="P792">
        <v>0</v>
      </c>
      <c r="Q792" t="b">
        <v>0</v>
      </c>
      <c r="R792" t="s">
        <v>523</v>
      </c>
      <c r="S792">
        <v>0</v>
      </c>
      <c r="T792">
        <f>invoices[[#This Row],[total_amount]]</f>
        <v>16616</v>
      </c>
      <c r="U792" t="s">
        <v>967</v>
      </c>
      <c r="V792" t="str">
        <f>INDEX([1]!Table1[tenantname],MATCH(invoices[[#This Row],[allotment_id]],[1]!Table1[TenantAllotmentID],0))</f>
        <v>Ruth Sylvia (D12-B1)</v>
      </c>
      <c r="W792" t="s">
        <v>14296</v>
      </c>
      <c r="X792" t="s">
        <v>14297</v>
      </c>
      <c r="Y792" s="4">
        <v>45962</v>
      </c>
      <c r="Z792" t="s">
        <v>15807</v>
      </c>
      <c r="AA792">
        <v>15500</v>
      </c>
      <c r="AB792">
        <v>0</v>
      </c>
      <c r="AC792">
        <v>0</v>
      </c>
      <c r="AD792" s="7">
        <f>invoices[[#This Row],[Rent]]+invoices[[#This Row],[Services]]+invoices[[#This Row],[GST]]</f>
        <v>15500</v>
      </c>
      <c r="AE792" s="7">
        <f>invoices[[#This Row],[Total]]-invoices[[#This Row],[rent_amount]]</f>
        <v>0</v>
      </c>
      <c r="AF792">
        <v>4076</v>
      </c>
      <c r="AG792">
        <v>1116</v>
      </c>
      <c r="AH792">
        <f>invoices[[#This Row],[EB Amount]]-invoices[[#This Row],[electricity_amount]]</f>
        <v>0</v>
      </c>
    </row>
    <row r="793" spans="1:34">
      <c r="A793" t="s">
        <v>9626</v>
      </c>
      <c r="B793" t="s">
        <v>22</v>
      </c>
      <c r="C793" t="s">
        <v>1853</v>
      </c>
      <c r="D793" t="s">
        <v>24</v>
      </c>
      <c r="E793" t="s">
        <v>234</v>
      </c>
      <c r="F793" t="s">
        <v>1854</v>
      </c>
      <c r="G793" t="s">
        <v>9627</v>
      </c>
      <c r="H793" s="1">
        <f>DATE(YEAR(invoices[[#This Row],[due_date]]),MONTH(invoices[[#This Row],[due_date]]),1)</f>
        <v>45962</v>
      </c>
      <c r="I793" s="1">
        <v>45968</v>
      </c>
      <c r="J793">
        <v>14500</v>
      </c>
      <c r="K793">
        <v>1116</v>
      </c>
      <c r="L793">
        <v>0</v>
      </c>
      <c r="M793">
        <f>invoices[[#This Row],[rent_amount]]+invoices[[#This Row],[electricity_amount]]+invoices[[#This Row],[other_charges]]</f>
        <v>15616</v>
      </c>
      <c r="N793" t="s">
        <v>28</v>
      </c>
      <c r="O793" t="s">
        <v>599</v>
      </c>
      <c r="P793">
        <v>0</v>
      </c>
      <c r="Q793" t="b">
        <v>0</v>
      </c>
      <c r="R793" t="s">
        <v>523</v>
      </c>
      <c r="S793">
        <v>0</v>
      </c>
      <c r="T793">
        <f>invoices[[#This Row],[total_amount]]</f>
        <v>15616</v>
      </c>
      <c r="U793" t="s">
        <v>1856</v>
      </c>
      <c r="V793" t="str">
        <f>INDEX([1]!Table1[tenantname],MATCH(invoices[[#This Row],[allotment_id]],[1]!Table1[TenantAllotmentID],0))</f>
        <v>Hema Varshini Gnanavel (D12-C1)</v>
      </c>
      <c r="W793" t="s">
        <v>14619</v>
      </c>
      <c r="X793" t="s">
        <v>14620</v>
      </c>
      <c r="Y793" s="4">
        <v>45962</v>
      </c>
      <c r="Z793" t="s">
        <v>15807</v>
      </c>
      <c r="AA793">
        <v>14500</v>
      </c>
      <c r="AB793">
        <v>0</v>
      </c>
      <c r="AC793">
        <v>0</v>
      </c>
      <c r="AD793" s="7">
        <f>invoices[[#This Row],[Rent]]+invoices[[#This Row],[Services]]+invoices[[#This Row],[GST]]</f>
        <v>14500</v>
      </c>
      <c r="AE793" s="7">
        <f>invoices[[#This Row],[Total]]-invoices[[#This Row],[rent_amount]]</f>
        <v>0</v>
      </c>
      <c r="AF793">
        <v>4089</v>
      </c>
      <c r="AG793">
        <v>1116</v>
      </c>
      <c r="AH793">
        <f>invoices[[#This Row],[EB Amount]]-invoices[[#This Row],[electricity_amount]]</f>
        <v>0</v>
      </c>
    </row>
    <row r="794" spans="1:34">
      <c r="A794" t="s">
        <v>9644</v>
      </c>
      <c r="B794" t="s">
        <v>22</v>
      </c>
      <c r="C794" t="s">
        <v>6609</v>
      </c>
      <c r="D794" t="s">
        <v>24</v>
      </c>
      <c r="E794" t="s">
        <v>349</v>
      </c>
      <c r="F794" t="s">
        <v>1626</v>
      </c>
      <c r="G794" t="s">
        <v>9645</v>
      </c>
      <c r="H794" s="1">
        <f>DATE(YEAR(invoices[[#This Row],[due_date]]),MONTH(invoices[[#This Row],[due_date]]),1)</f>
        <v>45962</v>
      </c>
      <c r="I794" s="1">
        <v>45968</v>
      </c>
      <c r="J794">
        <v>15500</v>
      </c>
      <c r="K794">
        <v>1026</v>
      </c>
      <c r="L794">
        <v>0</v>
      </c>
      <c r="M794">
        <f>invoices[[#This Row],[rent_amount]]+invoices[[#This Row],[electricity_amount]]+invoices[[#This Row],[other_charges]]</f>
        <v>16526</v>
      </c>
      <c r="N794" t="s">
        <v>28</v>
      </c>
      <c r="O794" t="s">
        <v>629</v>
      </c>
      <c r="P794">
        <v>0</v>
      </c>
      <c r="Q794" t="b">
        <v>0</v>
      </c>
      <c r="R794" t="s">
        <v>523</v>
      </c>
      <c r="S794">
        <v>0</v>
      </c>
      <c r="T794">
        <f>invoices[[#This Row],[total_amount]]</f>
        <v>16526</v>
      </c>
      <c r="U794" t="s">
        <v>6611</v>
      </c>
      <c r="V794" t="str">
        <f>INDEX([1]!Table1[tenantname],MATCH(invoices[[#This Row],[allotment_id]],[1]!Table1[TenantAllotmentID],0))</f>
        <v>Savio Sajan moloparambil (B11-B2)</v>
      </c>
      <c r="W794" t="s">
        <v>15492</v>
      </c>
      <c r="X794" t="s">
        <v>15493</v>
      </c>
      <c r="Y794" s="4">
        <v>45962</v>
      </c>
      <c r="Z794" t="s">
        <v>15807</v>
      </c>
      <c r="AA794">
        <v>15500</v>
      </c>
      <c r="AB794">
        <v>0</v>
      </c>
      <c r="AC794">
        <v>0</v>
      </c>
      <c r="AD794" s="7">
        <f>invoices[[#This Row],[Rent]]+invoices[[#This Row],[Services]]+invoices[[#This Row],[GST]]</f>
        <v>15500</v>
      </c>
      <c r="AE794" s="7">
        <f>invoices[[#This Row],[Total]]-invoices[[#This Row],[rent_amount]]</f>
        <v>0</v>
      </c>
      <c r="AF794">
        <v>4098</v>
      </c>
      <c r="AG794">
        <v>1026</v>
      </c>
      <c r="AH794">
        <f>invoices[[#This Row],[EB Amount]]-invoices[[#This Row],[electricity_amount]]</f>
        <v>0</v>
      </c>
    </row>
    <row r="795" spans="1:34">
      <c r="A795" t="s">
        <v>9967</v>
      </c>
      <c r="B795" t="s">
        <v>22</v>
      </c>
      <c r="C795" t="s">
        <v>4014</v>
      </c>
      <c r="D795" t="s">
        <v>24</v>
      </c>
      <c r="E795" t="s">
        <v>96</v>
      </c>
      <c r="F795" t="s">
        <v>390</v>
      </c>
      <c r="G795" t="s">
        <v>9968</v>
      </c>
      <c r="H795" s="1">
        <f>DATE(YEAR(invoices[[#This Row],[due_date]]),MONTH(invoices[[#This Row],[due_date]]),1)</f>
        <v>45962</v>
      </c>
      <c r="I795" s="1">
        <v>45968</v>
      </c>
      <c r="J795">
        <v>19500</v>
      </c>
      <c r="K795">
        <v>1426</v>
      </c>
      <c r="L795">
        <v>0</v>
      </c>
      <c r="M795">
        <f>invoices[[#This Row],[rent_amount]]+invoices[[#This Row],[electricity_amount]]+invoices[[#This Row],[other_charges]]</f>
        <v>20926</v>
      </c>
      <c r="N795" t="s">
        <v>28</v>
      </c>
      <c r="O795" t="s">
        <v>629</v>
      </c>
      <c r="P795">
        <v>0</v>
      </c>
      <c r="Q795" t="b">
        <v>0</v>
      </c>
      <c r="R795" t="s">
        <v>523</v>
      </c>
      <c r="S795">
        <v>0</v>
      </c>
      <c r="T795">
        <f>invoices[[#This Row],[total_amount]]</f>
        <v>20926</v>
      </c>
      <c r="U795" t="s">
        <v>4016</v>
      </c>
      <c r="V795" t="str">
        <f>INDEX([1]!Table1[tenantname],MATCH(invoices[[#This Row],[allotment_id]],[1]!Table1[TenantAllotmentID],0))</f>
        <v>Ranna  (B33-A1)</v>
      </c>
      <c r="W795" t="s">
        <v>15169</v>
      </c>
      <c r="X795" t="s">
        <v>15170</v>
      </c>
      <c r="Y795" s="4">
        <v>45962</v>
      </c>
      <c r="Z795" t="s">
        <v>15807</v>
      </c>
      <c r="AA795">
        <v>19500</v>
      </c>
      <c r="AB795">
        <v>0</v>
      </c>
      <c r="AC795">
        <v>0</v>
      </c>
      <c r="AD795" s="7">
        <f>invoices[[#This Row],[Rent]]+invoices[[#This Row],[Services]]+invoices[[#This Row],[GST]]</f>
        <v>19500</v>
      </c>
      <c r="AE795" s="7">
        <f>invoices[[#This Row],[Total]]-invoices[[#This Row],[rent_amount]]</f>
        <v>0</v>
      </c>
      <c r="AF795">
        <v>4262</v>
      </c>
      <c r="AG795">
        <v>1426</v>
      </c>
      <c r="AH795">
        <f>invoices[[#This Row],[EB Amount]]-invoices[[#This Row],[electricity_amount]]</f>
        <v>0</v>
      </c>
    </row>
    <row r="796" spans="1:34">
      <c r="A796" t="s">
        <v>9989</v>
      </c>
      <c r="B796" t="s">
        <v>22</v>
      </c>
      <c r="C796" t="s">
        <v>1369</v>
      </c>
      <c r="D796" t="s">
        <v>24</v>
      </c>
      <c r="E796" t="s">
        <v>268</v>
      </c>
      <c r="F796" t="s">
        <v>860</v>
      </c>
      <c r="G796" t="s">
        <v>9990</v>
      </c>
      <c r="H796" s="1">
        <f>DATE(YEAR(invoices[[#This Row],[due_date]]),MONTH(invoices[[#This Row],[due_date]]),1)</f>
        <v>45962</v>
      </c>
      <c r="I796" s="1">
        <v>45968</v>
      </c>
      <c r="J796">
        <v>30000</v>
      </c>
      <c r="K796">
        <v>1705</v>
      </c>
      <c r="L796">
        <v>0</v>
      </c>
      <c r="M796">
        <f>invoices[[#This Row],[rent_amount]]+invoices[[#This Row],[electricity_amount]]+invoices[[#This Row],[other_charges]]</f>
        <v>31705</v>
      </c>
      <c r="N796" t="s">
        <v>28</v>
      </c>
      <c r="O796" t="s">
        <v>1023</v>
      </c>
      <c r="P796">
        <v>0</v>
      </c>
      <c r="Q796" t="b">
        <v>0</v>
      </c>
      <c r="R796" t="s">
        <v>523</v>
      </c>
      <c r="S796">
        <v>0</v>
      </c>
      <c r="T796">
        <f>invoices[[#This Row],[total_amount]]</f>
        <v>31705</v>
      </c>
      <c r="U796" t="s">
        <v>1371</v>
      </c>
      <c r="V796" t="str">
        <f>INDEX([1]!Table1[tenantname],MATCH(invoices[[#This Row],[allotment_id]],[1]!Table1[TenantAllotmentID],0))</f>
        <v>Janmesh  (C21-B2)</v>
      </c>
      <c r="W796" t="s">
        <v>14446</v>
      </c>
      <c r="X796" t="s">
        <v>14447</v>
      </c>
      <c r="Y796" s="4">
        <v>45962</v>
      </c>
      <c r="Z796" t="s">
        <v>15807</v>
      </c>
      <c r="AA796">
        <v>30000</v>
      </c>
      <c r="AB796">
        <v>0</v>
      </c>
      <c r="AC796">
        <v>0</v>
      </c>
      <c r="AD796" s="7">
        <f>invoices[[#This Row],[Rent]]+invoices[[#This Row],[Services]]+invoices[[#This Row],[GST]]</f>
        <v>30000</v>
      </c>
      <c r="AE796" s="7">
        <f>invoices[[#This Row],[Total]]-invoices[[#This Row],[rent_amount]]</f>
        <v>0</v>
      </c>
      <c r="AF796">
        <v>4273</v>
      </c>
      <c r="AG796">
        <v>1705</v>
      </c>
      <c r="AH796">
        <f>invoices[[#This Row],[EB Amount]]-invoices[[#This Row],[electricity_amount]]</f>
        <v>0</v>
      </c>
    </row>
    <row r="797" spans="1:34">
      <c r="A797" t="s">
        <v>10035</v>
      </c>
      <c r="B797" t="s">
        <v>22</v>
      </c>
      <c r="C797" t="s">
        <v>720</v>
      </c>
      <c r="D797" t="s">
        <v>24</v>
      </c>
      <c r="E797" t="s">
        <v>721</v>
      </c>
      <c r="F797" t="s">
        <v>722</v>
      </c>
      <c r="G797" t="s">
        <v>10036</v>
      </c>
      <c r="H797" s="1">
        <f>DATE(YEAR(invoices[[#This Row],[due_date]]),MONTH(invoices[[#This Row],[due_date]]),1)</f>
        <v>45962</v>
      </c>
      <c r="I797" s="1">
        <v>45968</v>
      </c>
      <c r="J797">
        <v>14500</v>
      </c>
      <c r="K797">
        <v>930</v>
      </c>
      <c r="L797">
        <v>0</v>
      </c>
      <c r="M797">
        <f>invoices[[#This Row],[rent_amount]]+invoices[[#This Row],[electricity_amount]]+invoices[[#This Row],[other_charges]]</f>
        <v>15430</v>
      </c>
      <c r="N797" t="s">
        <v>28</v>
      </c>
      <c r="O797" t="s">
        <v>522</v>
      </c>
      <c r="P797">
        <v>0</v>
      </c>
      <c r="Q797" t="b">
        <v>0</v>
      </c>
      <c r="R797" t="s">
        <v>523</v>
      </c>
      <c r="S797">
        <v>0</v>
      </c>
      <c r="T797">
        <f>invoices[[#This Row],[total_amount]]</f>
        <v>15430</v>
      </c>
      <c r="U797" t="s">
        <v>724</v>
      </c>
      <c r="V797" t="str">
        <f>INDEX([1]!Table1[tenantname],MATCH(invoices[[#This Row],[allotment_id]],[1]!Table1[TenantAllotmentID],0))</f>
        <v>Aritra Kumar Das (A11-C1)</v>
      </c>
      <c r="W797" t="s">
        <v>14207</v>
      </c>
      <c r="X797" t="s">
        <v>14208</v>
      </c>
      <c r="Y797" s="4">
        <v>45962</v>
      </c>
      <c r="Z797" t="s">
        <v>15807</v>
      </c>
      <c r="AA797">
        <v>14500</v>
      </c>
      <c r="AB797">
        <v>0</v>
      </c>
      <c r="AC797">
        <v>0</v>
      </c>
      <c r="AD797" s="7">
        <f>invoices[[#This Row],[Rent]]+invoices[[#This Row],[Services]]+invoices[[#This Row],[GST]]</f>
        <v>14500</v>
      </c>
      <c r="AE797" s="7">
        <f>invoices[[#This Row],[Total]]-invoices[[#This Row],[rent_amount]]</f>
        <v>0</v>
      </c>
      <c r="AF797">
        <v>4297</v>
      </c>
      <c r="AG797">
        <v>930</v>
      </c>
      <c r="AH797">
        <f>invoices[[#This Row],[EB Amount]]-invoices[[#This Row],[electricity_amount]]</f>
        <v>0</v>
      </c>
    </row>
    <row r="798" spans="1:34">
      <c r="A798" t="s">
        <v>10327</v>
      </c>
      <c r="B798" t="s">
        <v>22</v>
      </c>
      <c r="C798" t="s">
        <v>4506</v>
      </c>
      <c r="D798" t="s">
        <v>24</v>
      </c>
      <c r="E798" t="s">
        <v>275</v>
      </c>
      <c r="F798" t="s">
        <v>505</v>
      </c>
      <c r="G798" t="s">
        <v>10328</v>
      </c>
      <c r="H798" s="1">
        <f>DATE(YEAR(invoices[[#This Row],[due_date]]),MONTH(invoices[[#This Row],[due_date]]),1)</f>
        <v>45962</v>
      </c>
      <c r="I798" s="1">
        <v>45968</v>
      </c>
      <c r="J798">
        <v>14500</v>
      </c>
      <c r="K798">
        <v>2015</v>
      </c>
      <c r="L798">
        <v>0</v>
      </c>
      <c r="M798">
        <f>invoices[[#This Row],[rent_amount]]+invoices[[#This Row],[electricity_amount]]+invoices[[#This Row],[other_charges]]</f>
        <v>16515</v>
      </c>
      <c r="N798" t="s">
        <v>28</v>
      </c>
      <c r="O798" t="s">
        <v>599</v>
      </c>
      <c r="P798">
        <v>0</v>
      </c>
      <c r="Q798" t="b">
        <v>0</v>
      </c>
      <c r="R798" t="s">
        <v>523</v>
      </c>
      <c r="S798">
        <v>0</v>
      </c>
      <c r="T798">
        <f>invoices[[#This Row],[total_amount]]</f>
        <v>16515</v>
      </c>
      <c r="U798" t="s">
        <v>4508</v>
      </c>
      <c r="V798" t="str">
        <f>INDEX([1]!Table1[tenantname],MATCH(invoices[[#This Row],[allotment_id]],[1]!Table1[TenantAllotmentID],0))</f>
        <v>Iravati Dutta (B44-C1)</v>
      </c>
      <c r="W798" t="s">
        <v>15250</v>
      </c>
      <c r="X798" t="s">
        <v>15251</v>
      </c>
      <c r="Y798" s="4">
        <v>45962</v>
      </c>
      <c r="Z798" t="s">
        <v>15807</v>
      </c>
      <c r="AA798">
        <v>14500</v>
      </c>
      <c r="AB798">
        <v>0</v>
      </c>
      <c r="AC798">
        <v>0</v>
      </c>
      <c r="AD798" s="7">
        <f>invoices[[#This Row],[Rent]]+invoices[[#This Row],[Services]]+invoices[[#This Row],[GST]]</f>
        <v>14500</v>
      </c>
      <c r="AE798" s="7">
        <f>invoices[[#This Row],[Total]]-invoices[[#This Row],[rent_amount]]</f>
        <v>0</v>
      </c>
      <c r="AF798">
        <v>4454</v>
      </c>
      <c r="AG798">
        <v>2015</v>
      </c>
      <c r="AH798">
        <f>invoices[[#This Row],[EB Amount]]-invoices[[#This Row],[electricity_amount]]</f>
        <v>0</v>
      </c>
    </row>
    <row r="799" spans="1:34">
      <c r="A799" t="s">
        <v>10329</v>
      </c>
      <c r="B799" t="s">
        <v>22</v>
      </c>
      <c r="C799" t="s">
        <v>3665</v>
      </c>
      <c r="D799" t="s">
        <v>24</v>
      </c>
      <c r="E799" t="s">
        <v>226</v>
      </c>
      <c r="F799" t="s">
        <v>586</v>
      </c>
      <c r="G799" t="s">
        <v>10330</v>
      </c>
      <c r="H799" s="1">
        <f>DATE(YEAR(invoices[[#This Row],[due_date]]),MONTH(invoices[[#This Row],[due_date]]),1)</f>
        <v>45962</v>
      </c>
      <c r="I799" s="1">
        <v>45968</v>
      </c>
      <c r="J799">
        <v>14500</v>
      </c>
      <c r="K799">
        <v>1178</v>
      </c>
      <c r="L799">
        <v>0</v>
      </c>
      <c r="M799">
        <f>invoices[[#This Row],[rent_amount]]+invoices[[#This Row],[electricity_amount]]+invoices[[#This Row],[other_charges]]</f>
        <v>15678</v>
      </c>
      <c r="N799" t="s">
        <v>28</v>
      </c>
      <c r="O799" t="s">
        <v>1023</v>
      </c>
      <c r="P799">
        <v>0</v>
      </c>
      <c r="Q799" t="b">
        <v>0</v>
      </c>
      <c r="R799" t="s">
        <v>523</v>
      </c>
      <c r="S799">
        <v>0</v>
      </c>
      <c r="T799">
        <f>invoices[[#This Row],[total_amount]]</f>
        <v>15678</v>
      </c>
      <c r="U799" t="s">
        <v>3667</v>
      </c>
      <c r="V799" t="str">
        <f>INDEX([1]!Table1[tenantname],MATCH(invoices[[#This Row],[allotment_id]],[1]!Table1[TenantAllotmentID],0))</f>
        <v>Swathi  (B12-C2)</v>
      </c>
      <c r="W799" t="s">
        <v>15105</v>
      </c>
      <c r="X799" t="s">
        <v>15106</v>
      </c>
      <c r="Y799" s="4">
        <v>45962</v>
      </c>
      <c r="Z799" t="s">
        <v>15807</v>
      </c>
      <c r="AA799">
        <v>14500</v>
      </c>
      <c r="AB799">
        <v>0</v>
      </c>
      <c r="AC799">
        <v>0</v>
      </c>
      <c r="AD799" s="7">
        <f>invoices[[#This Row],[Rent]]+invoices[[#This Row],[Services]]+invoices[[#This Row],[GST]]</f>
        <v>14500</v>
      </c>
      <c r="AE799" s="7">
        <f>invoices[[#This Row],[Total]]-invoices[[#This Row],[rent_amount]]</f>
        <v>0</v>
      </c>
      <c r="AF799">
        <v>4455</v>
      </c>
      <c r="AG799">
        <v>1178</v>
      </c>
      <c r="AH799">
        <f>invoices[[#This Row],[EB Amount]]-invoices[[#This Row],[electricity_amount]]</f>
        <v>0</v>
      </c>
    </row>
    <row r="800" spans="1:34">
      <c r="A800" t="s">
        <v>10416</v>
      </c>
      <c r="B800" t="s">
        <v>22</v>
      </c>
      <c r="C800" t="s">
        <v>240</v>
      </c>
      <c r="D800" t="s">
        <v>24</v>
      </c>
      <c r="E800" t="s">
        <v>72</v>
      </c>
      <c r="F800" t="s">
        <v>241</v>
      </c>
      <c r="G800" t="s">
        <v>10417</v>
      </c>
      <c r="H800" s="1">
        <f>DATE(YEAR(invoices[[#This Row],[due_date]]),MONTH(invoices[[#This Row],[due_date]]),1)</f>
        <v>45962</v>
      </c>
      <c r="I800" s="1">
        <v>45968</v>
      </c>
      <c r="J800">
        <v>14500</v>
      </c>
      <c r="K800">
        <v>775</v>
      </c>
      <c r="L800">
        <v>0</v>
      </c>
      <c r="M800">
        <f>invoices[[#This Row],[rent_amount]]+invoices[[#This Row],[electricity_amount]]+invoices[[#This Row],[other_charges]]</f>
        <v>15275</v>
      </c>
      <c r="N800" t="s">
        <v>28</v>
      </c>
      <c r="O800" t="s">
        <v>599</v>
      </c>
      <c r="P800">
        <v>0</v>
      </c>
      <c r="Q800" t="b">
        <v>0</v>
      </c>
      <c r="R800" t="s">
        <v>523</v>
      </c>
      <c r="S800">
        <v>0</v>
      </c>
      <c r="T800">
        <f>invoices[[#This Row],[total_amount]]</f>
        <v>15275</v>
      </c>
      <c r="U800" t="s">
        <v>244</v>
      </c>
      <c r="V800" t="str">
        <f>INDEX([1]!Table1[tenantname],MATCH(invoices[[#This Row],[allotment_id]],[1]!Table1[TenantAllotmentID],0))</f>
        <v>Khushboo Sahani (C34-C2)</v>
      </c>
      <c r="W800" t="s">
        <v>14042</v>
      </c>
      <c r="X800" t="s">
        <v>14043</v>
      </c>
      <c r="Y800" s="4">
        <v>45962</v>
      </c>
      <c r="Z800" t="s">
        <v>15807</v>
      </c>
      <c r="AA800">
        <v>14500</v>
      </c>
      <c r="AB800">
        <v>0</v>
      </c>
      <c r="AC800">
        <v>0</v>
      </c>
      <c r="AD800" s="7">
        <f>invoices[[#This Row],[Rent]]+invoices[[#This Row],[Services]]+invoices[[#This Row],[GST]]</f>
        <v>14500</v>
      </c>
      <c r="AE800" s="7">
        <f>invoices[[#This Row],[Total]]-invoices[[#This Row],[rent_amount]]</f>
        <v>0</v>
      </c>
      <c r="AF800">
        <v>4496</v>
      </c>
      <c r="AG800">
        <v>775</v>
      </c>
      <c r="AH800">
        <f>invoices[[#This Row],[EB Amount]]-invoices[[#This Row],[electricity_amount]]</f>
        <v>0</v>
      </c>
    </row>
    <row r="801" spans="1:34">
      <c r="A801" t="s">
        <v>10464</v>
      </c>
      <c r="B801" t="s">
        <v>22</v>
      </c>
      <c r="C801" t="s">
        <v>341</v>
      </c>
      <c r="D801" t="s">
        <v>24</v>
      </c>
      <c r="E801" t="s">
        <v>342</v>
      </c>
      <c r="F801" t="s">
        <v>343</v>
      </c>
      <c r="G801" t="s">
        <v>10465</v>
      </c>
      <c r="H801" s="1">
        <f>DATE(YEAR(invoices[[#This Row],[due_date]]),MONTH(invoices[[#This Row],[due_date]]),1)</f>
        <v>45962</v>
      </c>
      <c r="I801" s="1">
        <v>45968</v>
      </c>
      <c r="J801">
        <v>25000</v>
      </c>
      <c r="K801">
        <v>1457</v>
      </c>
      <c r="L801">
        <v>0</v>
      </c>
      <c r="M801">
        <f>invoices[[#This Row],[rent_amount]]+invoices[[#This Row],[electricity_amount]]+invoices[[#This Row],[other_charges]]</f>
        <v>26457</v>
      </c>
      <c r="N801" t="s">
        <v>28</v>
      </c>
      <c r="O801" t="s">
        <v>1023</v>
      </c>
      <c r="P801">
        <v>0</v>
      </c>
      <c r="Q801" t="b">
        <v>0</v>
      </c>
      <c r="R801" t="s">
        <v>523</v>
      </c>
      <c r="S801">
        <v>0</v>
      </c>
      <c r="T801">
        <f>invoices[[#This Row],[total_amount]]</f>
        <v>26457</v>
      </c>
      <c r="U801" t="s">
        <v>346</v>
      </c>
      <c r="V801" t="str">
        <f>INDEX([1]!Table1[tenantname],MATCH(invoices[[#This Row],[allotment_id]],[1]!Table1[TenantAllotmentID],0))</f>
        <v>Tanusha C Karlekar (D11-B1)</v>
      </c>
      <c r="W801" t="s">
        <v>14074</v>
      </c>
      <c r="X801" t="s">
        <v>14075</v>
      </c>
      <c r="Y801" s="4">
        <v>45962</v>
      </c>
      <c r="Z801" t="s">
        <v>15807</v>
      </c>
      <c r="AA801">
        <v>25000</v>
      </c>
      <c r="AB801">
        <v>0</v>
      </c>
      <c r="AC801">
        <v>0</v>
      </c>
      <c r="AD801" s="7">
        <f>invoices[[#This Row],[Rent]]+invoices[[#This Row],[Services]]+invoices[[#This Row],[GST]]</f>
        <v>25000</v>
      </c>
      <c r="AE801" s="7">
        <f>invoices[[#This Row],[Total]]-invoices[[#This Row],[rent_amount]]</f>
        <v>0</v>
      </c>
      <c r="AF801">
        <v>4521</v>
      </c>
      <c r="AG801">
        <v>1457</v>
      </c>
      <c r="AH801">
        <f>invoices[[#This Row],[EB Amount]]-invoices[[#This Row],[electricity_amount]]</f>
        <v>0</v>
      </c>
    </row>
    <row r="802" spans="1:34">
      <c r="A802" t="s">
        <v>10470</v>
      </c>
      <c r="B802" t="s">
        <v>22</v>
      </c>
      <c r="C802" t="s">
        <v>2309</v>
      </c>
      <c r="D802" t="s">
        <v>24</v>
      </c>
      <c r="E802" t="s">
        <v>155</v>
      </c>
      <c r="F802" t="s">
        <v>742</v>
      </c>
      <c r="G802" t="s">
        <v>10471</v>
      </c>
      <c r="H802" s="1">
        <f>DATE(YEAR(invoices[[#This Row],[due_date]]),MONTH(invoices[[#This Row],[due_date]]),1)</f>
        <v>45962</v>
      </c>
      <c r="I802" s="1">
        <v>45968</v>
      </c>
      <c r="J802">
        <v>14500</v>
      </c>
      <c r="K802">
        <v>1736</v>
      </c>
      <c r="L802">
        <v>0</v>
      </c>
      <c r="M802">
        <f>invoices[[#This Row],[rent_amount]]+invoices[[#This Row],[electricity_amount]]+invoices[[#This Row],[other_charges]]</f>
        <v>16236</v>
      </c>
      <c r="N802" t="s">
        <v>28</v>
      </c>
      <c r="O802" t="s">
        <v>599</v>
      </c>
      <c r="P802">
        <v>0</v>
      </c>
      <c r="Q802" t="b">
        <v>0</v>
      </c>
      <c r="R802" t="s">
        <v>523</v>
      </c>
      <c r="S802">
        <v>0</v>
      </c>
      <c r="T802">
        <f>invoices[[#This Row],[total_amount]]</f>
        <v>16236</v>
      </c>
      <c r="U802" t="s">
        <v>2311</v>
      </c>
      <c r="V802" t="str">
        <f>INDEX([1]!Table1[tenantname],MATCH(invoices[[#This Row],[allotment_id]],[1]!Table1[TenantAllotmentID],0))</f>
        <v>Ganesh Selvam (C44-C1)</v>
      </c>
      <c r="W802" t="s">
        <v>14768</v>
      </c>
      <c r="X802" t="s">
        <v>14769</v>
      </c>
      <c r="Y802" s="4">
        <v>45962</v>
      </c>
      <c r="Z802" t="s">
        <v>15807</v>
      </c>
      <c r="AA802">
        <v>14500</v>
      </c>
      <c r="AB802">
        <v>0</v>
      </c>
      <c r="AC802">
        <v>0</v>
      </c>
      <c r="AD802" s="7">
        <f>invoices[[#This Row],[Rent]]+invoices[[#This Row],[Services]]+invoices[[#This Row],[GST]]</f>
        <v>14500</v>
      </c>
      <c r="AE802" s="7">
        <f>invoices[[#This Row],[Total]]-invoices[[#This Row],[rent_amount]]</f>
        <v>0</v>
      </c>
      <c r="AF802">
        <v>4525</v>
      </c>
      <c r="AG802">
        <v>1736</v>
      </c>
      <c r="AH802">
        <f>invoices[[#This Row],[EB Amount]]-invoices[[#This Row],[electricity_amount]]</f>
        <v>0</v>
      </c>
    </row>
    <row r="803" spans="1:34">
      <c r="A803" t="s">
        <v>10534</v>
      </c>
      <c r="B803" t="s">
        <v>22</v>
      </c>
      <c r="C803" t="s">
        <v>4491</v>
      </c>
      <c r="D803" t="s">
        <v>24</v>
      </c>
      <c r="E803" t="s">
        <v>96</v>
      </c>
      <c r="F803" t="s">
        <v>1982</v>
      </c>
      <c r="G803" t="s">
        <v>10535</v>
      </c>
      <c r="H803" s="1">
        <f>DATE(YEAR(invoices[[#This Row],[due_date]]),MONTH(invoices[[#This Row],[due_date]]),1)</f>
        <v>45962</v>
      </c>
      <c r="I803" s="1">
        <v>45968</v>
      </c>
      <c r="J803">
        <v>14500</v>
      </c>
      <c r="K803">
        <v>828</v>
      </c>
      <c r="L803">
        <v>0</v>
      </c>
      <c r="M803">
        <f>invoices[[#This Row],[rent_amount]]+invoices[[#This Row],[electricity_amount]]+invoices[[#This Row],[other_charges]]</f>
        <v>15328</v>
      </c>
      <c r="N803" t="s">
        <v>28</v>
      </c>
      <c r="O803" t="s">
        <v>599</v>
      </c>
      <c r="P803">
        <v>0</v>
      </c>
      <c r="Q803" t="b">
        <v>0</v>
      </c>
      <c r="R803" t="s">
        <v>523</v>
      </c>
      <c r="S803">
        <v>0</v>
      </c>
      <c r="T803">
        <f>invoices[[#This Row],[total_amount]]</f>
        <v>15328</v>
      </c>
      <c r="U803" t="s">
        <v>4493</v>
      </c>
      <c r="V803" t="str">
        <f>INDEX([1]!Table1[tenantname],MATCH(invoices[[#This Row],[allotment_id]],[1]!Table1[TenantAllotmentID],0))</f>
        <v>Mohammed Shoaib Khan (B33-C1)</v>
      </c>
      <c r="W803" t="s">
        <v>15247</v>
      </c>
      <c r="X803" t="s">
        <v>15248</v>
      </c>
      <c r="Y803" s="4">
        <v>45962</v>
      </c>
      <c r="Z803" t="s">
        <v>15807</v>
      </c>
      <c r="AA803">
        <v>14500</v>
      </c>
      <c r="AB803">
        <v>0</v>
      </c>
      <c r="AC803">
        <v>0</v>
      </c>
      <c r="AD803" s="7">
        <f>invoices[[#This Row],[Rent]]+invoices[[#This Row],[Services]]+invoices[[#This Row],[GST]]</f>
        <v>14500</v>
      </c>
      <c r="AE803" s="7">
        <f>invoices[[#This Row],[Total]]-invoices[[#This Row],[rent_amount]]</f>
        <v>0</v>
      </c>
      <c r="AF803">
        <v>4559</v>
      </c>
      <c r="AG803">
        <v>828</v>
      </c>
      <c r="AH803">
        <f>invoices[[#This Row],[EB Amount]]-invoices[[#This Row],[electricity_amount]]</f>
        <v>0</v>
      </c>
    </row>
    <row r="804" spans="1:34">
      <c r="A804" t="s">
        <v>10582</v>
      </c>
      <c r="B804" t="s">
        <v>22</v>
      </c>
      <c r="C804" t="s">
        <v>1161</v>
      </c>
      <c r="D804" t="s">
        <v>24</v>
      </c>
      <c r="E804" t="s">
        <v>140</v>
      </c>
      <c r="F804" t="s">
        <v>675</v>
      </c>
      <c r="G804" t="s">
        <v>10583</v>
      </c>
      <c r="H804" s="1">
        <f>DATE(YEAR(invoices[[#This Row],[due_date]]),MONTH(invoices[[#This Row],[due_date]]),1)</f>
        <v>45962</v>
      </c>
      <c r="I804" s="1">
        <v>45968</v>
      </c>
      <c r="J804">
        <v>14500</v>
      </c>
      <c r="K804">
        <v>1395</v>
      </c>
      <c r="L804">
        <v>0</v>
      </c>
      <c r="M804">
        <f>invoices[[#This Row],[rent_amount]]+invoices[[#This Row],[electricity_amount]]+invoices[[#This Row],[other_charges]]</f>
        <v>15895</v>
      </c>
      <c r="N804" t="s">
        <v>28</v>
      </c>
      <c r="O804" t="s">
        <v>599</v>
      </c>
      <c r="P804">
        <v>0</v>
      </c>
      <c r="Q804" t="b">
        <v>0</v>
      </c>
      <c r="R804" t="s">
        <v>523</v>
      </c>
      <c r="S804">
        <v>0</v>
      </c>
      <c r="T804">
        <f>invoices[[#This Row],[total_amount]]</f>
        <v>15895</v>
      </c>
      <c r="U804" t="s">
        <v>1163</v>
      </c>
      <c r="V804" t="str">
        <f>INDEX([1]!Table1[tenantname],MATCH(invoices[[#This Row],[allotment_id]],[1]!Table1[TenantAllotmentID],0))</f>
        <v>Harish G (A41-C1)</v>
      </c>
      <c r="W804" t="s">
        <v>14365</v>
      </c>
      <c r="X804" t="s">
        <v>14366</v>
      </c>
      <c r="Y804" s="4">
        <v>45962</v>
      </c>
      <c r="Z804" t="s">
        <v>15807</v>
      </c>
      <c r="AA804">
        <v>14500</v>
      </c>
      <c r="AB804">
        <v>0</v>
      </c>
      <c r="AC804">
        <v>0</v>
      </c>
      <c r="AD804" s="7">
        <f>invoices[[#This Row],[Rent]]+invoices[[#This Row],[Services]]+invoices[[#This Row],[GST]]</f>
        <v>14500</v>
      </c>
      <c r="AE804" s="7">
        <f>invoices[[#This Row],[Total]]-invoices[[#This Row],[rent_amount]]</f>
        <v>0</v>
      </c>
      <c r="AF804">
        <v>4583</v>
      </c>
      <c r="AG804">
        <v>1395</v>
      </c>
      <c r="AH804">
        <f>invoices[[#This Row],[EB Amount]]-invoices[[#This Row],[electricity_amount]]</f>
        <v>0</v>
      </c>
    </row>
    <row r="805" spans="1:34">
      <c r="A805" t="s">
        <v>10598</v>
      </c>
      <c r="B805" t="s">
        <v>22</v>
      </c>
      <c r="C805" t="s">
        <v>103</v>
      </c>
      <c r="D805" t="s">
        <v>24</v>
      </c>
      <c r="E805" t="s">
        <v>104</v>
      </c>
      <c r="F805" t="s">
        <v>105</v>
      </c>
      <c r="G805" t="s">
        <v>10599</v>
      </c>
      <c r="H805" s="1">
        <f>DATE(YEAR(invoices[[#This Row],[due_date]]),MONTH(invoices[[#This Row],[due_date]]),1)</f>
        <v>45962</v>
      </c>
      <c r="I805" s="1">
        <v>45968</v>
      </c>
      <c r="J805">
        <v>14500</v>
      </c>
      <c r="K805">
        <v>899</v>
      </c>
      <c r="L805">
        <v>0</v>
      </c>
      <c r="M805">
        <f>invoices[[#This Row],[rent_amount]]+invoices[[#This Row],[electricity_amount]]+invoices[[#This Row],[other_charges]]</f>
        <v>15399</v>
      </c>
      <c r="N805" t="s">
        <v>28</v>
      </c>
      <c r="O805" t="s">
        <v>599</v>
      </c>
      <c r="P805">
        <v>0</v>
      </c>
      <c r="Q805" t="b">
        <v>0</v>
      </c>
      <c r="R805" t="s">
        <v>523</v>
      </c>
      <c r="S805">
        <v>0</v>
      </c>
      <c r="T805">
        <f>invoices[[#This Row],[total_amount]]</f>
        <v>15399</v>
      </c>
      <c r="U805" t="s">
        <v>109</v>
      </c>
      <c r="V805" t="str">
        <f>INDEX([1]!Table1[tenantname],MATCH(invoices[[#This Row],[allotment_id]],[1]!Table1[TenantAllotmentID],0))</f>
        <v>Harish Kumar (B14-C1)</v>
      </c>
      <c r="W805" t="s">
        <v>14004</v>
      </c>
      <c r="X805" t="s">
        <v>14005</v>
      </c>
      <c r="Y805" s="4">
        <v>45962</v>
      </c>
      <c r="Z805" t="s">
        <v>15807</v>
      </c>
      <c r="AA805">
        <v>14500</v>
      </c>
      <c r="AB805">
        <v>0</v>
      </c>
      <c r="AC805">
        <v>0</v>
      </c>
      <c r="AD805" s="7">
        <f>invoices[[#This Row],[Rent]]+invoices[[#This Row],[Services]]+invoices[[#This Row],[GST]]</f>
        <v>14500</v>
      </c>
      <c r="AE805" s="7">
        <f>invoices[[#This Row],[Total]]-invoices[[#This Row],[rent_amount]]</f>
        <v>0</v>
      </c>
      <c r="AF805">
        <v>4591</v>
      </c>
      <c r="AG805">
        <v>899</v>
      </c>
      <c r="AH805">
        <f>invoices[[#This Row],[EB Amount]]-invoices[[#This Row],[electricity_amount]]</f>
        <v>0</v>
      </c>
    </row>
    <row r="806" spans="1:34">
      <c r="A806" t="s">
        <v>10908</v>
      </c>
      <c r="B806" t="s">
        <v>22</v>
      </c>
      <c r="C806" t="s">
        <v>5502</v>
      </c>
      <c r="D806" t="s">
        <v>24</v>
      </c>
      <c r="E806" t="s">
        <v>25</v>
      </c>
      <c r="F806" t="s">
        <v>1865</v>
      </c>
      <c r="G806" t="s">
        <v>10909</v>
      </c>
      <c r="H806" s="1">
        <f>DATE(YEAR(invoices[[#This Row],[due_date]]),MONTH(invoices[[#This Row],[due_date]]),1)</f>
        <v>45962</v>
      </c>
      <c r="I806" s="1">
        <v>45968</v>
      </c>
      <c r="J806">
        <v>13500</v>
      </c>
      <c r="K806">
        <v>1147</v>
      </c>
      <c r="L806">
        <v>0</v>
      </c>
      <c r="M806">
        <f>invoices[[#This Row],[rent_amount]]+invoices[[#This Row],[electricity_amount]]+invoices[[#This Row],[other_charges]]</f>
        <v>14647</v>
      </c>
      <c r="N806" t="s">
        <v>28</v>
      </c>
      <c r="O806" t="s">
        <v>1023</v>
      </c>
      <c r="P806">
        <v>0</v>
      </c>
      <c r="Q806" t="b">
        <v>0</v>
      </c>
      <c r="R806" t="s">
        <v>523</v>
      </c>
      <c r="S806">
        <v>0</v>
      </c>
      <c r="T806">
        <f>invoices[[#This Row],[total_amount]]</f>
        <v>14647</v>
      </c>
      <c r="U806" t="s">
        <v>5504</v>
      </c>
      <c r="V806" t="str">
        <f>INDEX([1]!Table1[tenantname],MATCH(invoices[[#This Row],[allotment_id]],[1]!Table1[TenantAllotmentID],0))</f>
        <v>Parv Aggarwal (A24-B2)</v>
      </c>
      <c r="W806" t="s">
        <v>15383</v>
      </c>
      <c r="X806" t="s">
        <v>15384</v>
      </c>
      <c r="Y806" s="4">
        <v>45962</v>
      </c>
      <c r="Z806" t="s">
        <v>15807</v>
      </c>
      <c r="AA806">
        <v>13500</v>
      </c>
      <c r="AB806">
        <v>0</v>
      </c>
      <c r="AC806">
        <v>0</v>
      </c>
      <c r="AD806" s="7">
        <f>invoices[[#This Row],[Rent]]+invoices[[#This Row],[Services]]+invoices[[#This Row],[GST]]</f>
        <v>13500</v>
      </c>
      <c r="AE806" s="7">
        <f>invoices[[#This Row],[Total]]-invoices[[#This Row],[rent_amount]]</f>
        <v>0</v>
      </c>
      <c r="AF806">
        <v>4751</v>
      </c>
      <c r="AG806">
        <v>1147</v>
      </c>
      <c r="AH806">
        <f>invoices[[#This Row],[EB Amount]]-invoices[[#This Row],[electricity_amount]]</f>
        <v>0</v>
      </c>
    </row>
    <row r="807" spans="1:34">
      <c r="A807" t="s">
        <v>10927</v>
      </c>
      <c r="B807" t="s">
        <v>22</v>
      </c>
      <c r="C807" t="s">
        <v>726</v>
      </c>
      <c r="D807" t="s">
        <v>24</v>
      </c>
      <c r="E807" t="s">
        <v>569</v>
      </c>
      <c r="F807" t="s">
        <v>727</v>
      </c>
      <c r="G807" t="s">
        <v>10928</v>
      </c>
      <c r="H807" s="1">
        <f>DATE(YEAR(invoices[[#This Row],[due_date]]),MONTH(invoices[[#This Row],[due_date]]),1)</f>
        <v>45962</v>
      </c>
      <c r="I807" s="1">
        <v>45968</v>
      </c>
      <c r="J807">
        <v>13500</v>
      </c>
      <c r="K807">
        <v>1395</v>
      </c>
      <c r="L807">
        <v>0</v>
      </c>
      <c r="M807">
        <f>invoices[[#This Row],[rent_amount]]+invoices[[#This Row],[electricity_amount]]+invoices[[#This Row],[other_charges]]</f>
        <v>14895</v>
      </c>
      <c r="N807" t="s">
        <v>28</v>
      </c>
      <c r="O807" t="s">
        <v>1023</v>
      </c>
      <c r="P807">
        <v>0</v>
      </c>
      <c r="Q807" t="b">
        <v>0</v>
      </c>
      <c r="R807" t="s">
        <v>523</v>
      </c>
      <c r="S807">
        <v>0</v>
      </c>
      <c r="T807">
        <f>invoices[[#This Row],[total_amount]]</f>
        <v>14895</v>
      </c>
      <c r="U807" t="s">
        <v>730</v>
      </c>
      <c r="V807" t="str">
        <f>INDEX([1]!Table1[tenantname],MATCH(invoices[[#This Row],[allotment_id]],[1]!Table1[TenantAllotmentID],0))</f>
        <v>Voruganti Pratyusha (C12-C3)</v>
      </c>
      <c r="W807" t="s">
        <v>14209</v>
      </c>
      <c r="X807" t="s">
        <v>14210</v>
      </c>
      <c r="Y807" s="4">
        <v>45962</v>
      </c>
      <c r="Z807" t="s">
        <v>15807</v>
      </c>
      <c r="AA807">
        <v>13500</v>
      </c>
      <c r="AB807">
        <v>0</v>
      </c>
      <c r="AC807">
        <v>0</v>
      </c>
      <c r="AD807" s="7">
        <f>invoices[[#This Row],[Rent]]+invoices[[#This Row],[Services]]+invoices[[#This Row],[GST]]</f>
        <v>13500</v>
      </c>
      <c r="AE807" s="7">
        <f>invoices[[#This Row],[Total]]-invoices[[#This Row],[rent_amount]]</f>
        <v>0</v>
      </c>
      <c r="AF807">
        <v>4761</v>
      </c>
      <c r="AG807">
        <v>1395</v>
      </c>
      <c r="AH807">
        <f>invoices[[#This Row],[EB Amount]]-invoices[[#This Row],[electricity_amount]]</f>
        <v>0</v>
      </c>
    </row>
    <row r="808" spans="1:34">
      <c r="A808" t="s">
        <v>11055</v>
      </c>
      <c r="B808" t="s">
        <v>22</v>
      </c>
      <c r="C808" t="s">
        <v>1564</v>
      </c>
      <c r="D808" t="s">
        <v>24</v>
      </c>
      <c r="E808" t="s">
        <v>342</v>
      </c>
      <c r="F808" t="s">
        <v>1565</v>
      </c>
      <c r="G808" t="s">
        <v>11056</v>
      </c>
      <c r="H808" s="1">
        <f>DATE(YEAR(invoices[[#This Row],[due_date]]),MONTH(invoices[[#This Row],[due_date]]),1)</f>
        <v>45962</v>
      </c>
      <c r="I808" s="1">
        <v>45968</v>
      </c>
      <c r="J808">
        <v>13500</v>
      </c>
      <c r="K808">
        <v>1457</v>
      </c>
      <c r="L808">
        <v>0</v>
      </c>
      <c r="M808">
        <f>invoices[[#This Row],[rent_amount]]+invoices[[#This Row],[electricity_amount]]+invoices[[#This Row],[other_charges]]</f>
        <v>14957</v>
      </c>
      <c r="N808" t="s">
        <v>28</v>
      </c>
      <c r="O808" t="s">
        <v>1023</v>
      </c>
      <c r="P808">
        <v>0</v>
      </c>
      <c r="Q808" t="b">
        <v>0</v>
      </c>
      <c r="R808" t="s">
        <v>523</v>
      </c>
      <c r="S808">
        <v>0</v>
      </c>
      <c r="T808">
        <f>invoices[[#This Row],[total_amount]]</f>
        <v>14957</v>
      </c>
      <c r="U808" t="s">
        <v>1567</v>
      </c>
      <c r="V808" t="str">
        <f>INDEX([1]!Table1[tenantname],MATCH(invoices[[#This Row],[allotment_id]],[1]!Table1[TenantAllotmentID],0))</f>
        <v>Suvetha V (D11-D1)</v>
      </c>
      <c r="W808" t="s">
        <v>14520</v>
      </c>
      <c r="X808" t="s">
        <v>14521</v>
      </c>
      <c r="Y808" s="4">
        <v>45962</v>
      </c>
      <c r="Z808" t="s">
        <v>15807</v>
      </c>
      <c r="AA808">
        <v>13500</v>
      </c>
      <c r="AB808">
        <v>0</v>
      </c>
      <c r="AC808">
        <v>0</v>
      </c>
      <c r="AD808" s="7">
        <f>invoices[[#This Row],[Rent]]+invoices[[#This Row],[Services]]+invoices[[#This Row],[GST]]</f>
        <v>13500</v>
      </c>
      <c r="AE808" s="7">
        <f>invoices[[#This Row],[Total]]-invoices[[#This Row],[rent_amount]]</f>
        <v>0</v>
      </c>
      <c r="AF808">
        <v>4830</v>
      </c>
      <c r="AG808">
        <v>1457</v>
      </c>
      <c r="AH808">
        <f>invoices[[#This Row],[EB Amount]]-invoices[[#This Row],[electricity_amount]]</f>
        <v>0</v>
      </c>
    </row>
    <row r="809" spans="1:34">
      <c r="A809" t="s">
        <v>11110</v>
      </c>
      <c r="B809" t="s">
        <v>22</v>
      </c>
      <c r="C809" t="s">
        <v>4381</v>
      </c>
      <c r="D809" t="s">
        <v>24</v>
      </c>
      <c r="E809" t="s">
        <v>519</v>
      </c>
      <c r="F809" t="s">
        <v>984</v>
      </c>
      <c r="G809" t="s">
        <v>11111</v>
      </c>
      <c r="H809" s="1">
        <f>DATE(YEAR(invoices[[#This Row],[due_date]]),MONTH(invoices[[#This Row],[due_date]]),1)</f>
        <v>45962</v>
      </c>
      <c r="I809" s="1">
        <v>45968</v>
      </c>
      <c r="J809">
        <v>15500</v>
      </c>
      <c r="K809">
        <v>1984</v>
      </c>
      <c r="L809">
        <v>0</v>
      </c>
      <c r="M809">
        <f>invoices[[#This Row],[rent_amount]]+invoices[[#This Row],[electricity_amount]]+invoices[[#This Row],[other_charges]]</f>
        <v>17484</v>
      </c>
      <c r="N809" t="s">
        <v>28</v>
      </c>
      <c r="O809" t="s">
        <v>629</v>
      </c>
      <c r="P809">
        <v>0</v>
      </c>
      <c r="Q809" t="b">
        <v>0</v>
      </c>
      <c r="R809" t="s">
        <v>523</v>
      </c>
      <c r="S809">
        <v>0</v>
      </c>
      <c r="T809">
        <f>invoices[[#This Row],[total_amount]]</f>
        <v>17484</v>
      </c>
      <c r="U809" t="s">
        <v>4383</v>
      </c>
      <c r="V809" t="str">
        <f>INDEX([1]!Table1[tenantname],MATCH(invoices[[#This Row],[allotment_id]],[1]!Table1[TenantAllotmentID],0))</f>
        <v>Pratham Mishra  (C41-B1)</v>
      </c>
      <c r="W809" t="s">
        <v>15223</v>
      </c>
      <c r="X809" t="s">
        <v>15224</v>
      </c>
      <c r="Y809" s="4">
        <v>45962</v>
      </c>
      <c r="Z809" t="s">
        <v>15807</v>
      </c>
      <c r="AA809">
        <v>15500</v>
      </c>
      <c r="AB809">
        <v>0</v>
      </c>
      <c r="AC809">
        <v>0</v>
      </c>
      <c r="AD809" s="7">
        <f>invoices[[#This Row],[Rent]]+invoices[[#This Row],[Services]]+invoices[[#This Row],[GST]]</f>
        <v>15500</v>
      </c>
      <c r="AE809" s="7">
        <f>invoices[[#This Row],[Total]]-invoices[[#This Row],[rent_amount]]</f>
        <v>0</v>
      </c>
      <c r="AF809">
        <v>4857</v>
      </c>
      <c r="AG809">
        <v>1984</v>
      </c>
      <c r="AH809">
        <f>invoices[[#This Row],[EB Amount]]-invoices[[#This Row],[electricity_amount]]</f>
        <v>0</v>
      </c>
    </row>
    <row r="810" spans="1:34">
      <c r="A810" t="s">
        <v>11120</v>
      </c>
      <c r="B810" t="s">
        <v>22</v>
      </c>
      <c r="C810" t="s">
        <v>2977</v>
      </c>
      <c r="D810" t="s">
        <v>24</v>
      </c>
      <c r="E810" t="s">
        <v>569</v>
      </c>
      <c r="F810" t="s">
        <v>670</v>
      </c>
      <c r="G810" t="s">
        <v>11121</v>
      </c>
      <c r="H810" s="1">
        <f>DATE(YEAR(invoices[[#This Row],[due_date]]),MONTH(invoices[[#This Row],[due_date]]),1)</f>
        <v>45962</v>
      </c>
      <c r="I810" s="1">
        <v>45968</v>
      </c>
      <c r="J810">
        <v>19500</v>
      </c>
      <c r="K810">
        <v>1395</v>
      </c>
      <c r="L810">
        <v>0</v>
      </c>
      <c r="M810">
        <f>invoices[[#This Row],[rent_amount]]+invoices[[#This Row],[electricity_amount]]+invoices[[#This Row],[other_charges]]</f>
        <v>20895</v>
      </c>
      <c r="N810" t="s">
        <v>28</v>
      </c>
      <c r="O810" t="s">
        <v>629</v>
      </c>
      <c r="P810">
        <v>0</v>
      </c>
      <c r="Q810" t="b">
        <v>0</v>
      </c>
      <c r="R810" t="s">
        <v>523</v>
      </c>
      <c r="S810">
        <v>0</v>
      </c>
      <c r="T810">
        <f>invoices[[#This Row],[total_amount]]</f>
        <v>20895</v>
      </c>
      <c r="U810" s="2" t="s">
        <v>2979</v>
      </c>
      <c r="V810" t="str">
        <f>INDEX([1]!Table1[tenantname],MATCH(invoices[[#This Row],[allotment_id]],[1]!Table1[TenantAllotmentID],0))</f>
        <v>Mariana Johnson (C12-A1)</v>
      </c>
      <c r="W810" t="s">
        <v>14939</v>
      </c>
      <c r="X810" t="s">
        <v>14940</v>
      </c>
      <c r="Y810" s="4">
        <v>45962</v>
      </c>
      <c r="Z810" t="s">
        <v>15807</v>
      </c>
      <c r="AA810">
        <v>19500</v>
      </c>
      <c r="AB810">
        <v>0</v>
      </c>
      <c r="AC810">
        <v>0</v>
      </c>
      <c r="AD810" s="7">
        <f>invoices[[#This Row],[Rent]]+invoices[[#This Row],[Services]]+invoices[[#This Row],[GST]]</f>
        <v>19500</v>
      </c>
      <c r="AE810" s="7">
        <f>invoices[[#This Row],[Total]]-invoices[[#This Row],[rent_amount]]</f>
        <v>0</v>
      </c>
      <c r="AF810">
        <v>4862</v>
      </c>
      <c r="AG810">
        <v>1395</v>
      </c>
      <c r="AH810">
        <f>invoices[[#This Row],[EB Amount]]-invoices[[#This Row],[electricity_amount]]</f>
        <v>0</v>
      </c>
    </row>
    <row r="811" spans="1:34">
      <c r="A811" t="s">
        <v>11138</v>
      </c>
      <c r="B811" t="s">
        <v>22</v>
      </c>
      <c r="C811" t="s">
        <v>4983</v>
      </c>
      <c r="D811" t="s">
        <v>24</v>
      </c>
      <c r="E811" t="s">
        <v>25</v>
      </c>
      <c r="F811" t="s">
        <v>385</v>
      </c>
      <c r="G811" t="s">
        <v>11139</v>
      </c>
      <c r="H811" s="1">
        <f>DATE(YEAR(invoices[[#This Row],[due_date]]),MONTH(invoices[[#This Row],[due_date]]),1)</f>
        <v>45962</v>
      </c>
      <c r="I811" s="1">
        <v>45968</v>
      </c>
      <c r="J811">
        <v>13500</v>
      </c>
      <c r="K811">
        <v>1147</v>
      </c>
      <c r="L811">
        <v>0</v>
      </c>
      <c r="M811">
        <f>invoices[[#This Row],[rent_amount]]+invoices[[#This Row],[electricity_amount]]+invoices[[#This Row],[other_charges]]</f>
        <v>14647</v>
      </c>
      <c r="N811" t="s">
        <v>28</v>
      </c>
      <c r="O811" t="s">
        <v>599</v>
      </c>
      <c r="P811">
        <v>0</v>
      </c>
      <c r="Q811" t="b">
        <v>0</v>
      </c>
      <c r="R811" t="s">
        <v>523</v>
      </c>
      <c r="S811">
        <v>0</v>
      </c>
      <c r="T811">
        <f>invoices[[#This Row],[total_amount]]</f>
        <v>14647</v>
      </c>
      <c r="U811" t="s">
        <v>4985</v>
      </c>
      <c r="V811" t="str">
        <f>INDEX([1]!Table1[tenantname],MATCH(invoices[[#This Row],[allotment_id]],[1]!Table1[TenantAllotmentID],0))</f>
        <v>Dev Bhasin (A24-B3)</v>
      </c>
      <c r="W811" t="s">
        <v>15318</v>
      </c>
      <c r="X811" t="s">
        <v>15319</v>
      </c>
      <c r="Y811" s="4">
        <v>45962</v>
      </c>
      <c r="Z811" t="s">
        <v>15807</v>
      </c>
      <c r="AA811">
        <v>13500</v>
      </c>
      <c r="AB811">
        <v>0</v>
      </c>
      <c r="AC811">
        <v>0</v>
      </c>
      <c r="AD811" s="7">
        <f>invoices[[#This Row],[Rent]]+invoices[[#This Row],[Services]]+invoices[[#This Row],[GST]]</f>
        <v>13500</v>
      </c>
      <c r="AE811" s="7">
        <f>invoices[[#This Row],[Total]]-invoices[[#This Row],[rent_amount]]</f>
        <v>0</v>
      </c>
      <c r="AF811">
        <v>4871</v>
      </c>
      <c r="AG811">
        <v>1147</v>
      </c>
      <c r="AH811">
        <f>invoices[[#This Row],[EB Amount]]-invoices[[#This Row],[electricity_amount]]</f>
        <v>0</v>
      </c>
    </row>
    <row r="812" spans="1:34">
      <c r="A812" t="s">
        <v>11162</v>
      </c>
      <c r="B812" t="s">
        <v>22</v>
      </c>
      <c r="C812" t="s">
        <v>2710</v>
      </c>
      <c r="D812" t="s">
        <v>24</v>
      </c>
      <c r="E812" t="s">
        <v>88</v>
      </c>
      <c r="F812" t="s">
        <v>1314</v>
      </c>
      <c r="G812" t="s">
        <v>11163</v>
      </c>
      <c r="H812" s="1">
        <f>DATE(YEAR(invoices[[#This Row],[due_date]]),MONTH(invoices[[#This Row],[due_date]]),1)</f>
        <v>45962</v>
      </c>
      <c r="I812" s="1">
        <v>45968</v>
      </c>
      <c r="J812">
        <v>15500</v>
      </c>
      <c r="K812">
        <v>1240</v>
      </c>
      <c r="L812">
        <v>0</v>
      </c>
      <c r="M812">
        <f>invoices[[#This Row],[rent_amount]]+invoices[[#This Row],[electricity_amount]]+invoices[[#This Row],[other_charges]]</f>
        <v>16740</v>
      </c>
      <c r="N812" t="s">
        <v>28</v>
      </c>
      <c r="O812" t="s">
        <v>629</v>
      </c>
      <c r="P812">
        <v>0</v>
      </c>
      <c r="Q812" t="b">
        <v>0</v>
      </c>
      <c r="R812" t="s">
        <v>523</v>
      </c>
      <c r="S812">
        <v>0</v>
      </c>
      <c r="T812">
        <f>invoices[[#This Row],[total_amount]]</f>
        <v>16740</v>
      </c>
      <c r="U812" t="s">
        <v>2712</v>
      </c>
      <c r="V812" t="str">
        <f>INDEX([1]!Table1[tenantname],MATCH(invoices[[#This Row],[allotment_id]],[1]!Table1[TenantAllotmentID],0))</f>
        <v>Ram Roshan R (B13-B1)</v>
      </c>
      <c r="W812" t="s">
        <v>14873</v>
      </c>
      <c r="X812" t="s">
        <v>14874</v>
      </c>
      <c r="Y812" s="4">
        <v>45962</v>
      </c>
      <c r="Z812" t="s">
        <v>15807</v>
      </c>
      <c r="AA812">
        <v>15500</v>
      </c>
      <c r="AB812">
        <v>0</v>
      </c>
      <c r="AC812">
        <v>0</v>
      </c>
      <c r="AD812" s="7">
        <f>invoices[[#This Row],[Rent]]+invoices[[#This Row],[Services]]+invoices[[#This Row],[GST]]</f>
        <v>15500</v>
      </c>
      <c r="AE812" s="7">
        <f>invoices[[#This Row],[Total]]-invoices[[#This Row],[rent_amount]]</f>
        <v>0</v>
      </c>
      <c r="AF812">
        <v>4883</v>
      </c>
      <c r="AG812">
        <v>1240</v>
      </c>
      <c r="AH812">
        <f>invoices[[#This Row],[EB Amount]]-invoices[[#This Row],[electricity_amount]]</f>
        <v>0</v>
      </c>
    </row>
    <row r="813" spans="1:34">
      <c r="A813" t="s">
        <v>11186</v>
      </c>
      <c r="B813" t="s">
        <v>22</v>
      </c>
      <c r="C813" t="s">
        <v>2609</v>
      </c>
      <c r="D813" t="s">
        <v>24</v>
      </c>
      <c r="E813" t="s">
        <v>140</v>
      </c>
      <c r="F813" t="s">
        <v>938</v>
      </c>
      <c r="G813" t="s">
        <v>11187</v>
      </c>
      <c r="H813" s="1">
        <f>DATE(YEAR(invoices[[#This Row],[due_date]]),MONTH(invoices[[#This Row],[due_date]]),1)</f>
        <v>45962</v>
      </c>
      <c r="I813" s="1">
        <v>45968</v>
      </c>
      <c r="J813">
        <v>18850</v>
      </c>
      <c r="K813">
        <v>1395</v>
      </c>
      <c r="L813">
        <v>2250</v>
      </c>
      <c r="M813">
        <f>invoices[[#This Row],[rent_amount]]+invoices[[#This Row],[electricity_amount]]+invoices[[#This Row],[other_charges]]</f>
        <v>22495</v>
      </c>
      <c r="N813" t="s">
        <v>28</v>
      </c>
      <c r="O813" t="s">
        <v>629</v>
      </c>
      <c r="P813">
        <v>0</v>
      </c>
      <c r="Q813" t="b">
        <v>0</v>
      </c>
      <c r="R813" t="s">
        <v>523</v>
      </c>
      <c r="S813">
        <v>0</v>
      </c>
      <c r="T813">
        <f>invoices[[#This Row],[total_amount]]</f>
        <v>22495</v>
      </c>
      <c r="U813" t="s">
        <v>2611</v>
      </c>
      <c r="V813" t="str">
        <f>INDEX([1]!Table1[tenantname],MATCH(invoices[[#This Row],[allotment_id]],[1]!Table1[TenantAllotmentID],0))</f>
        <v>Midhun Akash (A41-A1)</v>
      </c>
      <c r="W813" t="s">
        <v>14847</v>
      </c>
      <c r="X813" t="s">
        <v>14848</v>
      </c>
      <c r="Y813" s="4">
        <v>45962</v>
      </c>
      <c r="Z813" t="s">
        <v>15807</v>
      </c>
      <c r="AA813">
        <v>18850</v>
      </c>
      <c r="AB813">
        <v>0</v>
      </c>
      <c r="AC813">
        <v>0</v>
      </c>
      <c r="AD813" s="7">
        <f>invoices[[#This Row],[Rent]]+invoices[[#This Row],[Services]]+invoices[[#This Row],[GST]]</f>
        <v>18850</v>
      </c>
      <c r="AE813" s="7">
        <f>invoices[[#This Row],[Total]]-invoices[[#This Row],[rent_amount]]</f>
        <v>0</v>
      </c>
      <c r="AF813">
        <v>4894</v>
      </c>
      <c r="AG813">
        <v>1395</v>
      </c>
      <c r="AH813">
        <f>invoices[[#This Row],[EB Amount]]-invoices[[#This Row],[electricity_amount]]</f>
        <v>0</v>
      </c>
    </row>
    <row r="814" spans="1:34">
      <c r="A814" t="s">
        <v>11281</v>
      </c>
      <c r="B814" t="s">
        <v>22</v>
      </c>
      <c r="C814" t="s">
        <v>1245</v>
      </c>
      <c r="D814" t="s">
        <v>24</v>
      </c>
      <c r="E814" t="s">
        <v>592</v>
      </c>
      <c r="F814" t="s">
        <v>883</v>
      </c>
      <c r="G814" t="s">
        <v>11282</v>
      </c>
      <c r="H814" s="1">
        <f>DATE(YEAR(invoices[[#This Row],[due_date]]),MONTH(invoices[[#This Row],[due_date]]),1)</f>
        <v>45962</v>
      </c>
      <c r="I814" s="1">
        <v>45968</v>
      </c>
      <c r="J814">
        <v>15500</v>
      </c>
      <c r="K814">
        <v>1767</v>
      </c>
      <c r="L814">
        <v>0</v>
      </c>
      <c r="M814">
        <f>invoices[[#This Row],[rent_amount]]+invoices[[#This Row],[electricity_amount]]+invoices[[#This Row],[other_charges]]</f>
        <v>17267</v>
      </c>
      <c r="N814" t="s">
        <v>28</v>
      </c>
      <c r="O814" t="s">
        <v>522</v>
      </c>
      <c r="P814">
        <v>0</v>
      </c>
      <c r="Q814" t="b">
        <v>0</v>
      </c>
      <c r="R814" t="s">
        <v>523</v>
      </c>
      <c r="S814">
        <v>0</v>
      </c>
      <c r="T814">
        <f>invoices[[#This Row],[total_amount]]</f>
        <v>17267</v>
      </c>
      <c r="U814" t="s">
        <v>1248</v>
      </c>
      <c r="V814" t="str">
        <f>INDEX([1]!Table1[tenantname],MATCH(invoices[[#This Row],[allotment_id]],[1]!Table1[TenantAllotmentID],0))</f>
        <v>Abhilash V  (A44-B1)</v>
      </c>
      <c r="W814" t="s">
        <v>14396</v>
      </c>
      <c r="X814" t="s">
        <v>14397</v>
      </c>
      <c r="Y814" s="4">
        <v>45962</v>
      </c>
      <c r="Z814" t="s">
        <v>15807</v>
      </c>
      <c r="AA814">
        <v>15500</v>
      </c>
      <c r="AB814">
        <v>0</v>
      </c>
      <c r="AC814">
        <v>0</v>
      </c>
      <c r="AD814" s="7">
        <f>invoices[[#This Row],[Rent]]+invoices[[#This Row],[Services]]+invoices[[#This Row],[GST]]</f>
        <v>15500</v>
      </c>
      <c r="AE814" s="7">
        <f>invoices[[#This Row],[Total]]-invoices[[#This Row],[rent_amount]]</f>
        <v>0</v>
      </c>
      <c r="AF814">
        <v>4939</v>
      </c>
      <c r="AG814">
        <v>1767</v>
      </c>
      <c r="AH814">
        <f>invoices[[#This Row],[EB Amount]]-invoices[[#This Row],[electricity_amount]]</f>
        <v>0</v>
      </c>
    </row>
    <row r="815" spans="1:34">
      <c r="A815" t="s">
        <v>11315</v>
      </c>
      <c r="B815" t="s">
        <v>22</v>
      </c>
      <c r="C815" s="2" t="s">
        <v>11316</v>
      </c>
      <c r="D815" t="s">
        <v>24</v>
      </c>
      <c r="E815" t="s">
        <v>354</v>
      </c>
      <c r="F815" t="s">
        <v>355</v>
      </c>
      <c r="G815" t="s">
        <v>11317</v>
      </c>
      <c r="H815" s="1">
        <f>DATE(YEAR(invoices[[#This Row],[due_date]]),MONTH(invoices[[#This Row],[due_date]]),1)</f>
        <v>45962</v>
      </c>
      <c r="I815" s="1">
        <v>45968</v>
      </c>
      <c r="J815">
        <v>0</v>
      </c>
      <c r="K815">
        <v>0</v>
      </c>
      <c r="L815">
        <v>2250</v>
      </c>
      <c r="M815">
        <f>invoices[[#This Row],[rent_amount]]+invoices[[#This Row],[electricity_amount]]+invoices[[#This Row],[other_charges]]</f>
        <v>2250</v>
      </c>
      <c r="N815" t="s">
        <v>28</v>
      </c>
      <c r="O815" t="s">
        <v>1023</v>
      </c>
      <c r="P815">
        <v>0</v>
      </c>
      <c r="Q815" t="b">
        <v>0</v>
      </c>
      <c r="R815" t="s">
        <v>523</v>
      </c>
      <c r="S815">
        <v>0</v>
      </c>
      <c r="T815">
        <f>invoices[[#This Row],[total_amount]]</f>
        <v>2250</v>
      </c>
      <c r="U815" t="s">
        <v>11318</v>
      </c>
      <c r="V815" t="str">
        <f>INDEX([1]!Table1[tenantname],MATCH(invoices[[#This Row],[allotment_id]],[1]!Table1[TenantAllotmentID],0))</f>
        <v>Soma Sekhar (B34-B1)</v>
      </c>
      <c r="W815" t="s">
        <v>15735</v>
      </c>
      <c r="X815" t="s">
        <v>15736</v>
      </c>
      <c r="Y815" s="4">
        <v>45962</v>
      </c>
      <c r="Z815" t="s">
        <v>15807</v>
      </c>
      <c r="AA815">
        <v>0</v>
      </c>
      <c r="AB815">
        <v>0</v>
      </c>
      <c r="AC815">
        <v>0</v>
      </c>
      <c r="AD815" s="7">
        <f>invoices[[#This Row],[Rent]]+invoices[[#This Row],[Services]]+invoices[[#This Row],[GST]]</f>
        <v>0</v>
      </c>
      <c r="AE815" s="7">
        <f>invoices[[#This Row],[Total]]-invoices[[#This Row],[rent_amount]]</f>
        <v>0</v>
      </c>
      <c r="AF815">
        <v>4955</v>
      </c>
      <c r="AG815">
        <v>0</v>
      </c>
      <c r="AH815">
        <f>invoices[[#This Row],[EB Amount]]-invoices[[#This Row],[electricity_amount]]</f>
        <v>0</v>
      </c>
    </row>
    <row r="816" spans="1:34">
      <c r="A816" t="s">
        <v>11345</v>
      </c>
      <c r="B816" t="s">
        <v>22</v>
      </c>
      <c r="C816" t="s">
        <v>1328</v>
      </c>
      <c r="D816" t="s">
        <v>24</v>
      </c>
      <c r="E816" t="s">
        <v>349</v>
      </c>
      <c r="F816" t="s">
        <v>350</v>
      </c>
      <c r="G816" t="s">
        <v>11346</v>
      </c>
      <c r="H816" s="1">
        <f>DATE(YEAR(invoices[[#This Row],[due_date]]),MONTH(invoices[[#This Row],[due_date]]),1)</f>
        <v>45962</v>
      </c>
      <c r="I816" s="1">
        <v>45968</v>
      </c>
      <c r="J816">
        <v>14500</v>
      </c>
      <c r="K816">
        <v>1767</v>
      </c>
      <c r="L816">
        <v>0</v>
      </c>
      <c r="M816">
        <f>invoices[[#This Row],[rent_amount]]+invoices[[#This Row],[electricity_amount]]+invoices[[#This Row],[other_charges]]</f>
        <v>16267</v>
      </c>
      <c r="N816" t="s">
        <v>28</v>
      </c>
      <c r="O816" t="s">
        <v>1023</v>
      </c>
      <c r="P816">
        <v>0</v>
      </c>
      <c r="Q816" t="b">
        <v>0</v>
      </c>
      <c r="R816" t="s">
        <v>523</v>
      </c>
      <c r="S816">
        <v>0</v>
      </c>
      <c r="T816">
        <f>invoices[[#This Row],[total_amount]]</f>
        <v>16267</v>
      </c>
      <c r="U816" t="s">
        <v>1330</v>
      </c>
      <c r="V816" t="str">
        <f>INDEX([1]!Table1[tenantname],MATCH(invoices[[#This Row],[allotment_id]],[1]!Table1[TenantAllotmentID],0))</f>
        <v>Souradeep Das (B11-C1)</v>
      </c>
      <c r="W816" t="s">
        <v>14430</v>
      </c>
      <c r="X816" t="s">
        <v>14431</v>
      </c>
      <c r="Y816" s="4">
        <v>45962</v>
      </c>
      <c r="Z816" t="s">
        <v>15807</v>
      </c>
      <c r="AA816">
        <v>14500</v>
      </c>
      <c r="AB816">
        <v>0</v>
      </c>
      <c r="AC816">
        <v>0</v>
      </c>
      <c r="AD816" s="7">
        <f>invoices[[#This Row],[Rent]]+invoices[[#This Row],[Services]]+invoices[[#This Row],[GST]]</f>
        <v>14500</v>
      </c>
      <c r="AE816" s="7">
        <f>invoices[[#This Row],[Total]]-invoices[[#This Row],[rent_amount]]</f>
        <v>0</v>
      </c>
      <c r="AF816">
        <v>4970</v>
      </c>
      <c r="AG816">
        <v>1767</v>
      </c>
      <c r="AH816">
        <f>invoices[[#This Row],[EB Amount]]-invoices[[#This Row],[electricity_amount]]</f>
        <v>0</v>
      </c>
    </row>
    <row r="817" spans="1:34">
      <c r="A817" t="s">
        <v>11435</v>
      </c>
      <c r="B817" t="s">
        <v>22</v>
      </c>
      <c r="C817" t="s">
        <v>897</v>
      </c>
      <c r="D817" t="s">
        <v>24</v>
      </c>
      <c r="E817" t="s">
        <v>1062</v>
      </c>
      <c r="F817" t="s">
        <v>4574</v>
      </c>
      <c r="G817" t="s">
        <v>11436</v>
      </c>
      <c r="H817" s="1">
        <f>DATE(YEAR(invoices[[#This Row],[due_date]]),MONTH(invoices[[#This Row],[due_date]]),1)</f>
        <v>45962</v>
      </c>
      <c r="I817" s="1">
        <v>45968</v>
      </c>
      <c r="J817">
        <v>15500</v>
      </c>
      <c r="K817">
        <v>1271</v>
      </c>
      <c r="L817">
        <v>0</v>
      </c>
      <c r="M817">
        <f>invoices[[#This Row],[rent_amount]]+invoices[[#This Row],[electricity_amount]]+invoices[[#This Row],[other_charges]]</f>
        <v>16771</v>
      </c>
      <c r="N817" t="s">
        <v>28</v>
      </c>
      <c r="O817" t="s">
        <v>599</v>
      </c>
      <c r="P817">
        <v>0</v>
      </c>
      <c r="Q817" t="b">
        <v>0</v>
      </c>
      <c r="R817" t="s">
        <v>523</v>
      </c>
      <c r="S817">
        <v>0</v>
      </c>
      <c r="T817">
        <f>invoices[[#This Row],[total_amount]]</f>
        <v>16771</v>
      </c>
      <c r="U817" s="2" t="s">
        <v>4576</v>
      </c>
      <c r="V817" t="str">
        <f>INDEX([1]!Table1[tenantname],MATCH(invoices[[#This Row],[allotment_id]],[1]!Table1[TenantAllotmentID],0))</f>
        <v>Manish  Joshi (A22-B2)</v>
      </c>
      <c r="W817" t="s">
        <v>14273</v>
      </c>
      <c r="X817" t="s">
        <v>15265</v>
      </c>
      <c r="Y817" s="4">
        <v>45962</v>
      </c>
      <c r="Z817" t="s">
        <v>15807</v>
      </c>
      <c r="AA817">
        <v>15500</v>
      </c>
      <c r="AB817">
        <v>0</v>
      </c>
      <c r="AC817">
        <v>0</v>
      </c>
      <c r="AD817" s="7">
        <f>invoices[[#This Row],[Rent]]+invoices[[#This Row],[Services]]+invoices[[#This Row],[GST]]</f>
        <v>15500</v>
      </c>
      <c r="AE817" s="7">
        <f>invoices[[#This Row],[Total]]-invoices[[#This Row],[rent_amount]]</f>
        <v>0</v>
      </c>
      <c r="AF817">
        <v>5013</v>
      </c>
      <c r="AG817">
        <v>1271</v>
      </c>
      <c r="AH817">
        <f>invoices[[#This Row],[EB Amount]]-invoices[[#This Row],[electricity_amount]]</f>
        <v>0</v>
      </c>
    </row>
    <row r="818" spans="1:34">
      <c r="A818" t="s">
        <v>11443</v>
      </c>
      <c r="B818" t="s">
        <v>22</v>
      </c>
      <c r="C818" t="s">
        <v>1202</v>
      </c>
      <c r="D818" t="s">
        <v>24</v>
      </c>
      <c r="E818" t="s">
        <v>167</v>
      </c>
      <c r="F818" t="s">
        <v>1203</v>
      </c>
      <c r="G818" t="s">
        <v>11444</v>
      </c>
      <c r="H818" s="1">
        <f>DATE(YEAR(invoices[[#This Row],[due_date]]),MONTH(invoices[[#This Row],[due_date]]),1)</f>
        <v>45962</v>
      </c>
      <c r="I818" s="1">
        <v>45968</v>
      </c>
      <c r="J818">
        <v>15500</v>
      </c>
      <c r="K818">
        <v>1333</v>
      </c>
      <c r="L818">
        <v>0</v>
      </c>
      <c r="M818">
        <f>invoices[[#This Row],[rent_amount]]+invoices[[#This Row],[electricity_amount]]+invoices[[#This Row],[other_charges]]</f>
        <v>16833</v>
      </c>
      <c r="N818" t="s">
        <v>28</v>
      </c>
      <c r="O818" t="s">
        <v>1023</v>
      </c>
      <c r="P818">
        <v>0</v>
      </c>
      <c r="Q818" t="b">
        <v>0</v>
      </c>
      <c r="R818" t="s">
        <v>523</v>
      </c>
      <c r="S818">
        <v>0</v>
      </c>
      <c r="T818">
        <f>invoices[[#This Row],[total_amount]]</f>
        <v>16833</v>
      </c>
      <c r="U818" t="s">
        <v>1205</v>
      </c>
      <c r="V818" t="str">
        <f>INDEX([1]!Table1[tenantname],MATCH(invoices[[#This Row],[allotment_id]],[1]!Table1[TenantAllotmentID],0))</f>
        <v>Surya Nikhil Mallampalli (B42-B1)</v>
      </c>
      <c r="W818" t="s">
        <v>14380</v>
      </c>
      <c r="X818" t="s">
        <v>14381</v>
      </c>
      <c r="Y818" s="4">
        <v>45962</v>
      </c>
      <c r="Z818" t="s">
        <v>15807</v>
      </c>
      <c r="AA818">
        <v>15500</v>
      </c>
      <c r="AB818">
        <v>0</v>
      </c>
      <c r="AC818">
        <v>0</v>
      </c>
      <c r="AD818" s="7">
        <f>invoices[[#This Row],[Rent]]+invoices[[#This Row],[Services]]+invoices[[#This Row],[GST]]</f>
        <v>15500</v>
      </c>
      <c r="AE818" s="7">
        <f>invoices[[#This Row],[Total]]-invoices[[#This Row],[rent_amount]]</f>
        <v>0</v>
      </c>
      <c r="AF818">
        <v>5017</v>
      </c>
      <c r="AG818">
        <v>1333</v>
      </c>
      <c r="AH818">
        <f>invoices[[#This Row],[EB Amount]]-invoices[[#This Row],[electricity_amount]]</f>
        <v>0</v>
      </c>
    </row>
    <row r="819" spans="1:34">
      <c r="A819" t="s">
        <v>11449</v>
      </c>
      <c r="B819" t="s">
        <v>22</v>
      </c>
      <c r="C819" t="s">
        <v>2357</v>
      </c>
      <c r="D819" t="s">
        <v>24</v>
      </c>
      <c r="E819" t="s">
        <v>140</v>
      </c>
      <c r="F819" t="s">
        <v>141</v>
      </c>
      <c r="G819" t="s">
        <v>11450</v>
      </c>
      <c r="H819" s="1">
        <f>DATE(YEAR(invoices[[#This Row],[due_date]]),MONTH(invoices[[#This Row],[due_date]]),1)</f>
        <v>45962</v>
      </c>
      <c r="I819" s="1">
        <v>45968</v>
      </c>
      <c r="J819">
        <v>15500</v>
      </c>
      <c r="K819">
        <v>1395</v>
      </c>
      <c r="L819">
        <v>0</v>
      </c>
      <c r="M819">
        <f>invoices[[#This Row],[rent_amount]]+invoices[[#This Row],[electricity_amount]]+invoices[[#This Row],[other_charges]]</f>
        <v>16895</v>
      </c>
      <c r="N819" t="s">
        <v>28</v>
      </c>
      <c r="O819" t="s">
        <v>1023</v>
      </c>
      <c r="P819">
        <v>0</v>
      </c>
      <c r="Q819" t="b">
        <v>0</v>
      </c>
      <c r="R819" t="s">
        <v>523</v>
      </c>
      <c r="S819">
        <v>0</v>
      </c>
      <c r="T819">
        <f>invoices[[#This Row],[total_amount]]</f>
        <v>16895</v>
      </c>
      <c r="U819" t="s">
        <v>2359</v>
      </c>
      <c r="V819" t="str">
        <f>INDEX([1]!Table1[tenantname],MATCH(invoices[[#This Row],[allotment_id]],[1]!Table1[TenantAllotmentID],0))</f>
        <v>Vibhor  (A41-D2)</v>
      </c>
      <c r="W819" t="s">
        <v>14786</v>
      </c>
      <c r="X819" t="s">
        <v>14787</v>
      </c>
      <c r="Y819" s="4">
        <v>45962</v>
      </c>
      <c r="Z819" t="s">
        <v>15807</v>
      </c>
      <c r="AA819">
        <v>15500</v>
      </c>
      <c r="AB819">
        <v>0</v>
      </c>
      <c r="AC819">
        <v>0</v>
      </c>
      <c r="AD819" s="7">
        <f>invoices[[#This Row],[Rent]]+invoices[[#This Row],[Services]]+invoices[[#This Row],[GST]]</f>
        <v>15500</v>
      </c>
      <c r="AE819" s="7">
        <f>invoices[[#This Row],[Total]]-invoices[[#This Row],[rent_amount]]</f>
        <v>0</v>
      </c>
      <c r="AF819">
        <v>5021</v>
      </c>
      <c r="AG819">
        <v>1395</v>
      </c>
      <c r="AH819">
        <f>invoices[[#This Row],[EB Amount]]-invoices[[#This Row],[electricity_amount]]</f>
        <v>0</v>
      </c>
    </row>
    <row r="820" spans="1:34">
      <c r="A820" t="s">
        <v>11459</v>
      </c>
      <c r="B820" t="s">
        <v>22</v>
      </c>
      <c r="C820" t="s">
        <v>8225</v>
      </c>
      <c r="D820" t="s">
        <v>24</v>
      </c>
      <c r="E820" t="s">
        <v>1062</v>
      </c>
      <c r="F820" t="s">
        <v>8226</v>
      </c>
      <c r="G820" t="s">
        <v>11460</v>
      </c>
      <c r="H820" s="1">
        <f>DATE(YEAR(invoices[[#This Row],[due_date]]),MONTH(invoices[[#This Row],[due_date]]),1)</f>
        <v>45962</v>
      </c>
      <c r="I820" s="1">
        <v>45968</v>
      </c>
      <c r="J820">
        <v>15500</v>
      </c>
      <c r="K820">
        <v>1271</v>
      </c>
      <c r="L820">
        <v>0</v>
      </c>
      <c r="M820">
        <f>invoices[[#This Row],[rent_amount]]+invoices[[#This Row],[electricity_amount]]+invoices[[#This Row],[other_charges]]</f>
        <v>16771</v>
      </c>
      <c r="N820" t="s">
        <v>28</v>
      </c>
      <c r="O820" t="s">
        <v>629</v>
      </c>
      <c r="P820">
        <v>0</v>
      </c>
      <c r="Q820" t="b">
        <v>0</v>
      </c>
      <c r="R820" t="s">
        <v>523</v>
      </c>
      <c r="S820">
        <v>0</v>
      </c>
      <c r="T820">
        <f>invoices[[#This Row],[total_amount]]</f>
        <v>16771</v>
      </c>
      <c r="U820" t="s">
        <v>8228</v>
      </c>
      <c r="V820" t="str">
        <f>INDEX([1]!Table1[tenantname],MATCH(invoices[[#This Row],[allotment_id]],[1]!Table1[TenantAllotmentID],0))</f>
        <v>Pranav Purkar  (A22-B1)</v>
      </c>
      <c r="W820" t="s">
        <v>15600</v>
      </c>
      <c r="X820" t="s">
        <v>15601</v>
      </c>
      <c r="Y820" s="4">
        <v>45962</v>
      </c>
      <c r="Z820" t="s">
        <v>15807</v>
      </c>
      <c r="AA820">
        <v>15500</v>
      </c>
      <c r="AB820">
        <v>0</v>
      </c>
      <c r="AC820">
        <v>0</v>
      </c>
      <c r="AD820" s="7">
        <f>invoices[[#This Row],[Rent]]+invoices[[#This Row],[Services]]+invoices[[#This Row],[GST]]</f>
        <v>15500</v>
      </c>
      <c r="AE820" s="7">
        <f>invoices[[#This Row],[Total]]-invoices[[#This Row],[rent_amount]]</f>
        <v>0</v>
      </c>
      <c r="AF820">
        <v>5027</v>
      </c>
      <c r="AG820">
        <v>1271</v>
      </c>
      <c r="AH820">
        <f>invoices[[#This Row],[EB Amount]]-invoices[[#This Row],[electricity_amount]]</f>
        <v>0</v>
      </c>
    </row>
    <row r="821" spans="1:34">
      <c r="A821" t="s">
        <v>11601</v>
      </c>
      <c r="B821" t="s">
        <v>22</v>
      </c>
      <c r="C821" t="s">
        <v>2703</v>
      </c>
      <c r="D821" t="s">
        <v>24</v>
      </c>
      <c r="E821" t="s">
        <v>349</v>
      </c>
      <c r="F821" t="s">
        <v>878</v>
      </c>
      <c r="G821" t="s">
        <v>11602</v>
      </c>
      <c r="H821" s="1">
        <f>DATE(YEAR(invoices[[#This Row],[due_date]]),MONTH(invoices[[#This Row],[due_date]]),1)</f>
        <v>45962</v>
      </c>
      <c r="I821" s="1">
        <v>45968</v>
      </c>
      <c r="J821">
        <v>19500</v>
      </c>
      <c r="K821">
        <v>1767</v>
      </c>
      <c r="L821">
        <v>0</v>
      </c>
      <c r="M821">
        <f>invoices[[#This Row],[rent_amount]]+invoices[[#This Row],[electricity_amount]]+invoices[[#This Row],[other_charges]]</f>
        <v>21267</v>
      </c>
      <c r="N821" t="s">
        <v>28</v>
      </c>
      <c r="O821" t="s">
        <v>629</v>
      </c>
      <c r="P821">
        <v>0</v>
      </c>
      <c r="Q821" t="b">
        <v>0</v>
      </c>
      <c r="R821" t="s">
        <v>523</v>
      </c>
      <c r="S821">
        <v>0</v>
      </c>
      <c r="T821">
        <f>invoices[[#This Row],[total_amount]]</f>
        <v>21267</v>
      </c>
      <c r="U821" t="s">
        <v>2705</v>
      </c>
      <c r="V821" t="str">
        <f>INDEX([1]!Table1[tenantname],MATCH(invoices[[#This Row],[allotment_id]],[1]!Table1[TenantAllotmentID],0))</f>
        <v>Rajesh Anand (B11-A1)</v>
      </c>
      <c r="W821" t="s">
        <v>14871</v>
      </c>
      <c r="X821" t="s">
        <v>14872</v>
      </c>
      <c r="Y821" s="4">
        <v>45962</v>
      </c>
      <c r="Z821" t="s">
        <v>15807</v>
      </c>
      <c r="AA821">
        <v>19500</v>
      </c>
      <c r="AB821">
        <v>0</v>
      </c>
      <c r="AC821">
        <v>0</v>
      </c>
      <c r="AD821" s="7">
        <f>invoices[[#This Row],[Rent]]+invoices[[#This Row],[Services]]+invoices[[#This Row],[GST]]</f>
        <v>19500</v>
      </c>
      <c r="AE821" s="7">
        <f>invoices[[#This Row],[Total]]-invoices[[#This Row],[rent_amount]]</f>
        <v>0</v>
      </c>
      <c r="AF821">
        <v>5105</v>
      </c>
      <c r="AG821">
        <v>1767</v>
      </c>
      <c r="AH821">
        <f>invoices[[#This Row],[EB Amount]]-invoices[[#This Row],[electricity_amount]]</f>
        <v>0</v>
      </c>
    </row>
    <row r="822" spans="1:34">
      <c r="A822" t="s">
        <v>11659</v>
      </c>
      <c r="B822" t="s">
        <v>22</v>
      </c>
      <c r="C822" t="s">
        <v>132</v>
      </c>
      <c r="D822" t="s">
        <v>24</v>
      </c>
      <c r="E822" t="s">
        <v>50</v>
      </c>
      <c r="F822" t="s">
        <v>133</v>
      </c>
      <c r="G822" t="s">
        <v>11660</v>
      </c>
      <c r="H822" s="1">
        <f>DATE(YEAR(invoices[[#This Row],[due_date]]),MONTH(invoices[[#This Row],[due_date]]),1)</f>
        <v>45962</v>
      </c>
      <c r="I822" s="1">
        <v>45968</v>
      </c>
      <c r="J822">
        <v>14500</v>
      </c>
      <c r="K822">
        <v>1581</v>
      </c>
      <c r="L822">
        <v>0</v>
      </c>
      <c r="M822">
        <f>invoices[[#This Row],[rent_amount]]+invoices[[#This Row],[electricity_amount]]+invoices[[#This Row],[other_charges]]</f>
        <v>16081</v>
      </c>
      <c r="N822" t="s">
        <v>28</v>
      </c>
      <c r="O822" t="s">
        <v>1023</v>
      </c>
      <c r="P822">
        <v>0</v>
      </c>
      <c r="Q822" t="b">
        <v>0</v>
      </c>
      <c r="R822" t="s">
        <v>523</v>
      </c>
      <c r="S822">
        <v>0</v>
      </c>
      <c r="T822">
        <f>invoices[[#This Row],[total_amount]]</f>
        <v>16081</v>
      </c>
      <c r="U822" t="s">
        <v>137</v>
      </c>
      <c r="V822" t="str">
        <f>INDEX([1]!Table1[tenantname],MATCH(invoices[[#This Row],[allotment_id]],[1]!Table1[TenantAllotmentID],0))</f>
        <v>Uma Saikumar Torikonda (B32-C1)</v>
      </c>
      <c r="W822" t="s">
        <v>14012</v>
      </c>
      <c r="X822" t="s">
        <v>14013</v>
      </c>
      <c r="Y822" s="4">
        <v>45962</v>
      </c>
      <c r="Z822" t="s">
        <v>15807</v>
      </c>
      <c r="AA822">
        <v>14500</v>
      </c>
      <c r="AB822">
        <v>0</v>
      </c>
      <c r="AC822">
        <v>0</v>
      </c>
      <c r="AD822" s="7">
        <f>invoices[[#This Row],[Rent]]+invoices[[#This Row],[Services]]+invoices[[#This Row],[GST]]</f>
        <v>14500</v>
      </c>
      <c r="AE822" s="7">
        <f>invoices[[#This Row],[Total]]-invoices[[#This Row],[rent_amount]]</f>
        <v>0</v>
      </c>
      <c r="AF822">
        <v>5137</v>
      </c>
      <c r="AG822">
        <v>1581</v>
      </c>
      <c r="AH822">
        <f>invoices[[#This Row],[EB Amount]]-invoices[[#This Row],[electricity_amount]]</f>
        <v>0</v>
      </c>
    </row>
    <row r="823" spans="1:34">
      <c r="A823" t="s">
        <v>11683</v>
      </c>
      <c r="B823" t="s">
        <v>22</v>
      </c>
      <c r="C823" t="s">
        <v>1274</v>
      </c>
      <c r="D823" t="s">
        <v>24</v>
      </c>
      <c r="E823" t="s">
        <v>195</v>
      </c>
      <c r="F823" t="s">
        <v>1753</v>
      </c>
      <c r="G823" t="s">
        <v>11684</v>
      </c>
      <c r="H823" s="1">
        <f>DATE(YEAR(invoices[[#This Row],[due_date]]),MONTH(invoices[[#This Row],[due_date]]),1)</f>
        <v>45962</v>
      </c>
      <c r="I823" s="1">
        <v>45968</v>
      </c>
      <c r="J823">
        <v>18200</v>
      </c>
      <c r="K823">
        <v>0</v>
      </c>
      <c r="L823">
        <v>0</v>
      </c>
      <c r="M823">
        <f>invoices[[#This Row],[rent_amount]]+invoices[[#This Row],[electricity_amount]]+invoices[[#This Row],[other_charges]]</f>
        <v>18200</v>
      </c>
      <c r="N823" t="s">
        <v>28</v>
      </c>
      <c r="O823" t="s">
        <v>599</v>
      </c>
      <c r="P823">
        <v>0</v>
      </c>
      <c r="Q823" t="b">
        <v>0</v>
      </c>
      <c r="R823" t="s">
        <v>523</v>
      </c>
      <c r="S823">
        <v>0</v>
      </c>
      <c r="T823">
        <f>invoices[[#This Row],[total_amount]]</f>
        <v>18200</v>
      </c>
      <c r="U823" t="s">
        <v>1755</v>
      </c>
      <c r="V823" t="str">
        <f>INDEX([1]!Table1[tenantname],MATCH(invoices[[#This Row],[allotment_id]],[1]!Table1[TenantAllotmentID],0))</f>
        <v>Sreyashi Chowdhury (D41-A1)</v>
      </c>
      <c r="W823" t="s">
        <v>14409</v>
      </c>
      <c r="X823" t="s">
        <v>14584</v>
      </c>
      <c r="Y823" s="4">
        <v>45962</v>
      </c>
      <c r="Z823" t="s">
        <v>15807</v>
      </c>
      <c r="AA823">
        <v>18200</v>
      </c>
      <c r="AB823">
        <v>0</v>
      </c>
      <c r="AC823">
        <v>0</v>
      </c>
      <c r="AD823" s="7">
        <f>invoices[[#This Row],[Rent]]+invoices[[#This Row],[Services]]+invoices[[#This Row],[GST]]</f>
        <v>18200</v>
      </c>
      <c r="AE823" s="7">
        <f>invoices[[#This Row],[Total]]-invoices[[#This Row],[rent_amount]]</f>
        <v>0</v>
      </c>
      <c r="AF823">
        <v>5149</v>
      </c>
      <c r="AG823">
        <v>0</v>
      </c>
      <c r="AH823">
        <f>invoices[[#This Row],[EB Amount]]-invoices[[#This Row],[electricity_amount]]</f>
        <v>0</v>
      </c>
    </row>
    <row r="824" spans="1:34">
      <c r="A824" t="s">
        <v>11740</v>
      </c>
      <c r="B824" t="s">
        <v>22</v>
      </c>
      <c r="C824" t="s">
        <v>1927</v>
      </c>
      <c r="D824" t="s">
        <v>24</v>
      </c>
      <c r="E824" t="s">
        <v>155</v>
      </c>
      <c r="F824" t="s">
        <v>1928</v>
      </c>
      <c r="G824" t="s">
        <v>11741</v>
      </c>
      <c r="H824" s="1">
        <f>DATE(YEAR(invoices[[#This Row],[due_date]]),MONTH(invoices[[#This Row],[due_date]]),1)</f>
        <v>45962</v>
      </c>
      <c r="I824" s="1">
        <v>45968</v>
      </c>
      <c r="J824">
        <v>15500</v>
      </c>
      <c r="K824">
        <v>1736</v>
      </c>
      <c r="L824">
        <v>0</v>
      </c>
      <c r="M824">
        <f>invoices[[#This Row],[rent_amount]]+invoices[[#This Row],[electricity_amount]]+invoices[[#This Row],[other_charges]]</f>
        <v>17236</v>
      </c>
      <c r="N824" t="s">
        <v>28</v>
      </c>
      <c r="O824" t="s">
        <v>629</v>
      </c>
      <c r="P824">
        <v>0</v>
      </c>
      <c r="Q824" t="b">
        <v>0</v>
      </c>
      <c r="R824" t="s">
        <v>523</v>
      </c>
      <c r="S824">
        <v>0</v>
      </c>
      <c r="T824">
        <f>invoices[[#This Row],[total_amount]]</f>
        <v>17236</v>
      </c>
      <c r="U824" t="s">
        <v>1930</v>
      </c>
      <c r="V824" t="str">
        <f>INDEX([1]!Table1[tenantname],MATCH(invoices[[#This Row],[allotment_id]],[1]!Table1[TenantAllotmentID],0))</f>
        <v>Parth Agarwal (C44-B1)</v>
      </c>
      <c r="W824" t="s">
        <v>14647</v>
      </c>
      <c r="X824" t="s">
        <v>14648</v>
      </c>
      <c r="Y824" s="4">
        <v>45962</v>
      </c>
      <c r="Z824" t="s">
        <v>15807</v>
      </c>
      <c r="AA824">
        <v>15500</v>
      </c>
      <c r="AB824">
        <v>0</v>
      </c>
      <c r="AC824">
        <v>0</v>
      </c>
      <c r="AD824" s="7">
        <f>invoices[[#This Row],[Rent]]+invoices[[#This Row],[Services]]+invoices[[#This Row],[GST]]</f>
        <v>15500</v>
      </c>
      <c r="AE824" s="7">
        <f>invoices[[#This Row],[Total]]-invoices[[#This Row],[rent_amount]]</f>
        <v>0</v>
      </c>
      <c r="AF824">
        <v>5177</v>
      </c>
      <c r="AG824">
        <v>1736</v>
      </c>
      <c r="AH824">
        <f>invoices[[#This Row],[EB Amount]]-invoices[[#This Row],[electricity_amount]]</f>
        <v>0</v>
      </c>
    </row>
    <row r="825" spans="1:34">
      <c r="A825" t="s">
        <v>11752</v>
      </c>
      <c r="B825" t="s">
        <v>22</v>
      </c>
      <c r="C825" t="s">
        <v>4802</v>
      </c>
      <c r="D825" t="s">
        <v>24</v>
      </c>
      <c r="E825" t="s">
        <v>275</v>
      </c>
      <c r="F825" t="s">
        <v>276</v>
      </c>
      <c r="G825" t="s">
        <v>11753</v>
      </c>
      <c r="H825" s="1">
        <f>DATE(YEAR(invoices[[#This Row],[due_date]]),MONTH(invoices[[#This Row],[due_date]]),1)</f>
        <v>45962</v>
      </c>
      <c r="I825" s="1">
        <v>45968</v>
      </c>
      <c r="J825">
        <v>14500</v>
      </c>
      <c r="K825">
        <v>2015</v>
      </c>
      <c r="L825">
        <v>0</v>
      </c>
      <c r="M825">
        <f>invoices[[#This Row],[rent_amount]]+invoices[[#This Row],[electricity_amount]]+invoices[[#This Row],[other_charges]]</f>
        <v>16515</v>
      </c>
      <c r="N825" t="s">
        <v>28</v>
      </c>
      <c r="O825" t="s">
        <v>629</v>
      </c>
      <c r="P825">
        <v>0</v>
      </c>
      <c r="Q825" t="b">
        <v>0</v>
      </c>
      <c r="R825" t="s">
        <v>523</v>
      </c>
      <c r="S825">
        <v>0</v>
      </c>
      <c r="T825">
        <f>invoices[[#This Row],[total_amount]]</f>
        <v>16515</v>
      </c>
      <c r="U825" t="s">
        <v>4804</v>
      </c>
      <c r="V825" t="str">
        <f>INDEX([1]!Table1[tenantname],MATCH(invoices[[#This Row],[allotment_id]],[1]!Table1[TenantAllotmentID],0))</f>
        <v>Roshini Mahendrakumar (B44-C2)</v>
      </c>
      <c r="W825" t="s">
        <v>15291</v>
      </c>
      <c r="X825" t="s">
        <v>15292</v>
      </c>
      <c r="Y825" s="4">
        <v>45962</v>
      </c>
      <c r="Z825" t="s">
        <v>15807</v>
      </c>
      <c r="AA825">
        <v>14500</v>
      </c>
      <c r="AB825">
        <v>0</v>
      </c>
      <c r="AC825">
        <v>0</v>
      </c>
      <c r="AD825" s="7">
        <f>invoices[[#This Row],[Rent]]+invoices[[#This Row],[Services]]+invoices[[#This Row],[GST]]</f>
        <v>14500</v>
      </c>
      <c r="AE825" s="7">
        <f>invoices[[#This Row],[Total]]-invoices[[#This Row],[rent_amount]]</f>
        <v>0</v>
      </c>
      <c r="AF825">
        <v>5183</v>
      </c>
      <c r="AG825">
        <v>2015</v>
      </c>
      <c r="AH825">
        <f>invoices[[#This Row],[EB Amount]]-invoices[[#This Row],[electricity_amount]]</f>
        <v>0</v>
      </c>
    </row>
    <row r="826" spans="1:34">
      <c r="A826" t="s">
        <v>11770</v>
      </c>
      <c r="B826" t="s">
        <v>22</v>
      </c>
      <c r="C826" t="s">
        <v>1719</v>
      </c>
      <c r="D826" t="s">
        <v>24</v>
      </c>
      <c r="E826" t="s">
        <v>112</v>
      </c>
      <c r="F826" t="s">
        <v>1343</v>
      </c>
      <c r="G826" t="s">
        <v>11771</v>
      </c>
      <c r="H826" s="1">
        <f>DATE(YEAR(invoices[[#This Row],[due_date]]),MONTH(invoices[[#This Row],[due_date]]),1)</f>
        <v>45962</v>
      </c>
      <c r="I826" s="1">
        <v>45968</v>
      </c>
      <c r="J826">
        <v>19500</v>
      </c>
      <c r="K826">
        <v>1643</v>
      </c>
      <c r="L826">
        <v>0</v>
      </c>
      <c r="M826">
        <f>invoices[[#This Row],[rent_amount]]+invoices[[#This Row],[electricity_amount]]+invoices[[#This Row],[other_charges]]</f>
        <v>21143</v>
      </c>
      <c r="N826" t="s">
        <v>28</v>
      </c>
      <c r="O826" t="s">
        <v>1023</v>
      </c>
      <c r="P826">
        <v>0</v>
      </c>
      <c r="Q826" t="b">
        <v>0</v>
      </c>
      <c r="R826" t="s">
        <v>523</v>
      </c>
      <c r="S826">
        <v>0</v>
      </c>
      <c r="T826">
        <f>invoices[[#This Row],[total_amount]]</f>
        <v>21143</v>
      </c>
      <c r="U826" t="s">
        <v>1721</v>
      </c>
      <c r="V826" t="str">
        <f>INDEX([1]!Table1[tenantname],MATCH(invoices[[#This Row],[allotment_id]],[1]!Table1[TenantAllotmentID],0))</f>
        <v>N Srivatsava  (A23-A1)</v>
      </c>
      <c r="W826" t="s">
        <v>14574</v>
      </c>
      <c r="X826" t="s">
        <v>14575</v>
      </c>
      <c r="Y826" s="4">
        <v>45962</v>
      </c>
      <c r="Z826" t="s">
        <v>15807</v>
      </c>
      <c r="AA826">
        <v>19500</v>
      </c>
      <c r="AB826">
        <v>0</v>
      </c>
      <c r="AC826">
        <v>0</v>
      </c>
      <c r="AD826" s="7">
        <f>invoices[[#This Row],[Rent]]+invoices[[#This Row],[Services]]+invoices[[#This Row],[GST]]</f>
        <v>19500</v>
      </c>
      <c r="AE826" s="7">
        <f>invoices[[#This Row],[Total]]-invoices[[#This Row],[rent_amount]]</f>
        <v>0</v>
      </c>
      <c r="AF826">
        <v>5194</v>
      </c>
      <c r="AG826">
        <v>1643</v>
      </c>
      <c r="AH826">
        <f>invoices[[#This Row],[EB Amount]]-invoices[[#This Row],[electricity_amount]]</f>
        <v>0</v>
      </c>
    </row>
    <row r="827" spans="1:34">
      <c r="A827" t="s">
        <v>11840</v>
      </c>
      <c r="B827" t="s">
        <v>22</v>
      </c>
      <c r="C827" t="s">
        <v>2061</v>
      </c>
      <c r="D827" t="s">
        <v>24</v>
      </c>
      <c r="E827" t="s">
        <v>1062</v>
      </c>
      <c r="F827" t="s">
        <v>2062</v>
      </c>
      <c r="G827" t="s">
        <v>11841</v>
      </c>
      <c r="H827" s="1">
        <f>DATE(YEAR(invoices[[#This Row],[due_date]]),MONTH(invoices[[#This Row],[due_date]]),1)</f>
        <v>45962</v>
      </c>
      <c r="I827" s="1">
        <v>45968</v>
      </c>
      <c r="J827">
        <v>14500</v>
      </c>
      <c r="K827">
        <v>1271</v>
      </c>
      <c r="L827">
        <v>0</v>
      </c>
      <c r="M827">
        <f>invoices[[#This Row],[rent_amount]]+invoices[[#This Row],[electricity_amount]]+invoices[[#This Row],[other_charges]]</f>
        <v>15771</v>
      </c>
      <c r="N827" t="s">
        <v>28</v>
      </c>
      <c r="O827" t="s">
        <v>522</v>
      </c>
      <c r="P827">
        <v>0</v>
      </c>
      <c r="Q827" t="b">
        <v>0</v>
      </c>
      <c r="R827" t="s">
        <v>523</v>
      </c>
      <c r="S827">
        <v>0</v>
      </c>
      <c r="T827">
        <f>invoices[[#This Row],[total_amount]]</f>
        <v>15771</v>
      </c>
      <c r="U827" t="s">
        <v>2064</v>
      </c>
      <c r="V827" t="str">
        <f>INDEX([1]!Table1[tenantname],MATCH(invoices[[#This Row],[allotment_id]],[1]!Table1[TenantAllotmentID],0))</f>
        <v>Aditya Das (A22-C1)</v>
      </c>
      <c r="W827" t="s">
        <v>14694</v>
      </c>
      <c r="X827" t="s">
        <v>14695</v>
      </c>
      <c r="Y827" s="4">
        <v>45962</v>
      </c>
      <c r="Z827" t="s">
        <v>15807</v>
      </c>
      <c r="AA827">
        <v>14500</v>
      </c>
      <c r="AB827">
        <v>0</v>
      </c>
      <c r="AC827">
        <v>0</v>
      </c>
      <c r="AD827" s="7">
        <f>invoices[[#This Row],[Rent]]+invoices[[#This Row],[Services]]+invoices[[#This Row],[GST]]</f>
        <v>14500</v>
      </c>
      <c r="AE827" s="7">
        <f>invoices[[#This Row],[Total]]-invoices[[#This Row],[rent_amount]]</f>
        <v>0</v>
      </c>
      <c r="AF827">
        <v>5231</v>
      </c>
      <c r="AG827">
        <v>1271</v>
      </c>
      <c r="AH827">
        <f>invoices[[#This Row],[EB Amount]]-invoices[[#This Row],[electricity_amount]]</f>
        <v>0</v>
      </c>
    </row>
    <row r="828" spans="1:34">
      <c r="A828" t="s">
        <v>11882</v>
      </c>
      <c r="B828" t="s">
        <v>22</v>
      </c>
      <c r="C828" t="s">
        <v>1061</v>
      </c>
      <c r="D828" t="s">
        <v>24</v>
      </c>
      <c r="E828" t="s">
        <v>1062</v>
      </c>
      <c r="F828" t="s">
        <v>1063</v>
      </c>
      <c r="G828" t="s">
        <v>11883</v>
      </c>
      <c r="H828" s="1">
        <f>DATE(YEAR(invoices[[#This Row],[due_date]]),MONTH(invoices[[#This Row],[due_date]]),1)</f>
        <v>45962</v>
      </c>
      <c r="I828" s="1">
        <v>45968</v>
      </c>
      <c r="J828">
        <v>14500</v>
      </c>
      <c r="K828">
        <v>1271</v>
      </c>
      <c r="L828">
        <v>0</v>
      </c>
      <c r="M828">
        <f>invoices[[#This Row],[rent_amount]]+invoices[[#This Row],[electricity_amount]]+invoices[[#This Row],[other_charges]]</f>
        <v>15771</v>
      </c>
      <c r="N828" t="s">
        <v>28</v>
      </c>
      <c r="O828" t="s">
        <v>1023</v>
      </c>
      <c r="P828">
        <v>0</v>
      </c>
      <c r="Q828" t="b">
        <v>0</v>
      </c>
      <c r="R828" t="s">
        <v>523</v>
      </c>
      <c r="S828">
        <v>0</v>
      </c>
      <c r="T828">
        <f>invoices[[#This Row],[total_amount]]</f>
        <v>15771</v>
      </c>
      <c r="U828" t="s">
        <v>1066</v>
      </c>
      <c r="V828" t="str">
        <f>INDEX([1]!Table1[tenantname],MATCH(invoices[[#This Row],[allotment_id]],[1]!Table1[TenantAllotmentID],0))</f>
        <v>Sourabh D  (A22-C2)</v>
      </c>
      <c r="W828" t="s">
        <v>14335</v>
      </c>
      <c r="X828" t="s">
        <v>14336</v>
      </c>
      <c r="Y828" s="4">
        <v>45962</v>
      </c>
      <c r="Z828" t="s">
        <v>15807</v>
      </c>
      <c r="AA828">
        <v>14500</v>
      </c>
      <c r="AB828">
        <v>0</v>
      </c>
      <c r="AC828">
        <v>0</v>
      </c>
      <c r="AD828" s="7">
        <f>invoices[[#This Row],[Rent]]+invoices[[#This Row],[Services]]+invoices[[#This Row],[GST]]</f>
        <v>14500</v>
      </c>
      <c r="AE828" s="7">
        <f>invoices[[#This Row],[Total]]-invoices[[#This Row],[rent_amount]]</f>
        <v>0</v>
      </c>
      <c r="AF828">
        <v>5255</v>
      </c>
      <c r="AG828">
        <v>1271</v>
      </c>
      <c r="AH828">
        <f>invoices[[#This Row],[EB Amount]]-invoices[[#This Row],[electricity_amount]]</f>
        <v>0</v>
      </c>
    </row>
    <row r="829" spans="1:34">
      <c r="A829" t="s">
        <v>11940</v>
      </c>
      <c r="B829" t="s">
        <v>22</v>
      </c>
      <c r="C829" t="s">
        <v>125</v>
      </c>
      <c r="D829" t="s">
        <v>24</v>
      </c>
      <c r="E829" t="s">
        <v>88</v>
      </c>
      <c r="F829" t="s">
        <v>126</v>
      </c>
      <c r="G829" t="s">
        <v>11941</v>
      </c>
      <c r="H829" s="1">
        <f>DATE(YEAR(invoices[[#This Row],[due_date]]),MONTH(invoices[[#This Row],[due_date]]),1)</f>
        <v>45962</v>
      </c>
      <c r="I829" s="1">
        <v>45968</v>
      </c>
      <c r="J829">
        <v>14500</v>
      </c>
      <c r="K829">
        <v>1240</v>
      </c>
      <c r="L829">
        <v>0</v>
      </c>
      <c r="M829">
        <f>invoices[[#This Row],[rent_amount]]+invoices[[#This Row],[electricity_amount]]+invoices[[#This Row],[other_charges]]</f>
        <v>15740</v>
      </c>
      <c r="N829" t="s">
        <v>28</v>
      </c>
      <c r="O829" t="s">
        <v>599</v>
      </c>
      <c r="P829">
        <v>0</v>
      </c>
      <c r="Q829" t="b">
        <v>0</v>
      </c>
      <c r="R829" t="s">
        <v>523</v>
      </c>
      <c r="S829">
        <v>0</v>
      </c>
      <c r="T829">
        <f>invoices[[#This Row],[total_amount]]</f>
        <v>15740</v>
      </c>
      <c r="U829" t="s">
        <v>130</v>
      </c>
      <c r="V829" t="str">
        <f>INDEX([1]!Table1[tenantname],MATCH(invoices[[#This Row],[allotment_id]],[1]!Table1[TenantAllotmentID],0))</f>
        <v>Martin Rodgers (B13-C2)</v>
      </c>
      <c r="W829" t="s">
        <v>14010</v>
      </c>
      <c r="X829" t="s">
        <v>14011</v>
      </c>
      <c r="Y829" s="4">
        <v>45962</v>
      </c>
      <c r="Z829" t="s">
        <v>15807</v>
      </c>
      <c r="AA829">
        <v>14500</v>
      </c>
      <c r="AB829">
        <v>0</v>
      </c>
      <c r="AC829">
        <v>0</v>
      </c>
      <c r="AD829" s="7">
        <f>invoices[[#This Row],[Rent]]+invoices[[#This Row],[Services]]+invoices[[#This Row],[GST]]</f>
        <v>14500</v>
      </c>
      <c r="AE829" s="7">
        <f>invoices[[#This Row],[Total]]-invoices[[#This Row],[rent_amount]]</f>
        <v>0</v>
      </c>
      <c r="AF829">
        <v>5285</v>
      </c>
      <c r="AG829">
        <v>1240</v>
      </c>
      <c r="AH829">
        <f>invoices[[#This Row],[EB Amount]]-invoices[[#This Row],[electricity_amount]]</f>
        <v>0</v>
      </c>
    </row>
    <row r="830" spans="1:34">
      <c r="A830" t="s">
        <v>11970</v>
      </c>
      <c r="B830" t="s">
        <v>22</v>
      </c>
      <c r="C830" t="s">
        <v>253</v>
      </c>
      <c r="D830" t="s">
        <v>24</v>
      </c>
      <c r="E830" t="s">
        <v>254</v>
      </c>
      <c r="F830" t="s">
        <v>255</v>
      </c>
      <c r="G830" t="s">
        <v>11971</v>
      </c>
      <c r="H830" s="1">
        <f>DATE(YEAR(invoices[[#This Row],[due_date]]),MONTH(invoices[[#This Row],[due_date]]),1)</f>
        <v>45962</v>
      </c>
      <c r="I830" s="1">
        <v>45968</v>
      </c>
      <c r="J830">
        <v>19500</v>
      </c>
      <c r="K830">
        <v>2759</v>
      </c>
      <c r="L830">
        <v>0</v>
      </c>
      <c r="M830">
        <f>invoices[[#This Row],[rent_amount]]+invoices[[#This Row],[electricity_amount]]+invoices[[#This Row],[other_charges]]</f>
        <v>22259</v>
      </c>
      <c r="N830" t="s">
        <v>28</v>
      </c>
      <c r="O830" t="s">
        <v>522</v>
      </c>
      <c r="P830">
        <v>0</v>
      </c>
      <c r="Q830" t="b">
        <v>0</v>
      </c>
      <c r="R830" t="s">
        <v>523</v>
      </c>
      <c r="S830">
        <v>0</v>
      </c>
      <c r="T830">
        <f>invoices[[#This Row],[total_amount]]</f>
        <v>22259</v>
      </c>
      <c r="U830" t="s">
        <v>258</v>
      </c>
      <c r="V830" t="str">
        <f>INDEX([1]!Table1[tenantname],MATCH(invoices[[#This Row],[allotment_id]],[1]!Table1[TenantAllotmentID],0))</f>
        <v>Akshuni Raghuwanshi (C42-A1)</v>
      </c>
      <c r="W830" t="s">
        <v>14046</v>
      </c>
      <c r="X830" t="s">
        <v>14047</v>
      </c>
      <c r="Y830" s="4">
        <v>45962</v>
      </c>
      <c r="Z830" t="s">
        <v>15807</v>
      </c>
      <c r="AA830">
        <v>19500</v>
      </c>
      <c r="AB830">
        <v>0</v>
      </c>
      <c r="AC830">
        <v>0</v>
      </c>
      <c r="AD830" s="7">
        <f>invoices[[#This Row],[Rent]]+invoices[[#This Row],[Services]]+invoices[[#This Row],[GST]]</f>
        <v>19500</v>
      </c>
      <c r="AE830" s="7">
        <f>invoices[[#This Row],[Total]]-invoices[[#This Row],[rent_amount]]</f>
        <v>0</v>
      </c>
      <c r="AF830">
        <v>5301</v>
      </c>
      <c r="AG830">
        <v>2759</v>
      </c>
      <c r="AH830">
        <f>invoices[[#This Row],[EB Amount]]-invoices[[#This Row],[electricity_amount]]</f>
        <v>0</v>
      </c>
    </row>
    <row r="831" spans="1:34">
      <c r="A831" t="s">
        <v>11974</v>
      </c>
      <c r="B831" t="s">
        <v>22</v>
      </c>
      <c r="C831" t="s">
        <v>2852</v>
      </c>
      <c r="D831" t="s">
        <v>24</v>
      </c>
      <c r="E831" t="s">
        <v>268</v>
      </c>
      <c r="F831" t="s">
        <v>359</v>
      </c>
      <c r="G831" t="s">
        <v>11975</v>
      </c>
      <c r="H831" s="1">
        <f>DATE(YEAR(invoices[[#This Row],[due_date]]),MONTH(invoices[[#This Row],[due_date]]),1)</f>
        <v>45962</v>
      </c>
      <c r="I831" s="1">
        <v>45968</v>
      </c>
      <c r="J831">
        <v>25500</v>
      </c>
      <c r="K831">
        <v>1705</v>
      </c>
      <c r="L831">
        <v>0</v>
      </c>
      <c r="M831">
        <f>invoices[[#This Row],[rent_amount]]+invoices[[#This Row],[electricity_amount]]+invoices[[#This Row],[other_charges]]</f>
        <v>27205</v>
      </c>
      <c r="N831" t="s">
        <v>28</v>
      </c>
      <c r="O831" t="s">
        <v>1023</v>
      </c>
      <c r="P831">
        <v>0</v>
      </c>
      <c r="Q831" t="b">
        <v>0</v>
      </c>
      <c r="R831" t="s">
        <v>523</v>
      </c>
      <c r="S831">
        <v>0</v>
      </c>
      <c r="T831">
        <f>invoices[[#This Row],[total_amount]]</f>
        <v>27205</v>
      </c>
      <c r="U831" t="s">
        <v>2854</v>
      </c>
      <c r="V831" t="str">
        <f>INDEX([1]!Table1[tenantname],MATCH(invoices[[#This Row],[allotment_id]],[1]!Table1[TenantAllotmentID],0))</f>
        <v>Vedhamurthy  (C21-D1)</v>
      </c>
      <c r="W831" t="s">
        <v>14911</v>
      </c>
      <c r="X831" t="s">
        <v>14912</v>
      </c>
      <c r="Y831" s="4">
        <v>45962</v>
      </c>
      <c r="Z831" t="s">
        <v>15807</v>
      </c>
      <c r="AA831">
        <v>25500</v>
      </c>
      <c r="AB831">
        <v>0</v>
      </c>
      <c r="AC831">
        <v>0</v>
      </c>
      <c r="AD831" s="7">
        <f>invoices[[#This Row],[Rent]]+invoices[[#This Row],[Services]]+invoices[[#This Row],[GST]]</f>
        <v>25500</v>
      </c>
      <c r="AE831" s="7">
        <f>invoices[[#This Row],[Total]]-invoices[[#This Row],[rent_amount]]</f>
        <v>0</v>
      </c>
      <c r="AF831">
        <v>5303</v>
      </c>
      <c r="AG831">
        <v>1705</v>
      </c>
      <c r="AH831">
        <f>invoices[[#This Row],[EB Amount]]-invoices[[#This Row],[electricity_amount]]</f>
        <v>0</v>
      </c>
    </row>
    <row r="832" spans="1:34">
      <c r="A832" t="s">
        <v>12017</v>
      </c>
      <c r="B832" t="s">
        <v>22</v>
      </c>
      <c r="C832" t="s">
        <v>41</v>
      </c>
      <c r="D832" t="s">
        <v>24</v>
      </c>
      <c r="E832" t="s">
        <v>42</v>
      </c>
      <c r="F832" t="s">
        <v>43</v>
      </c>
      <c r="G832" t="s">
        <v>12018</v>
      </c>
      <c r="H832" s="1">
        <f>DATE(YEAR(invoices[[#This Row],[due_date]]),MONTH(invoices[[#This Row],[due_date]]),1)</f>
        <v>45962</v>
      </c>
      <c r="I832" s="1">
        <v>45968</v>
      </c>
      <c r="J832">
        <v>14500</v>
      </c>
      <c r="K832">
        <v>1705</v>
      </c>
      <c r="L832">
        <v>0</v>
      </c>
      <c r="M832">
        <f>invoices[[#This Row],[rent_amount]]+invoices[[#This Row],[electricity_amount]]+invoices[[#This Row],[other_charges]]</f>
        <v>16205</v>
      </c>
      <c r="N832" t="s">
        <v>28</v>
      </c>
      <c r="O832" t="s">
        <v>599</v>
      </c>
      <c r="P832">
        <v>0</v>
      </c>
      <c r="Q832" t="b">
        <v>0</v>
      </c>
      <c r="R832" t="s">
        <v>523</v>
      </c>
      <c r="S832">
        <v>0</v>
      </c>
      <c r="T832">
        <f>invoices[[#This Row],[total_amount]]</f>
        <v>16205</v>
      </c>
      <c r="U832" t="s">
        <v>47</v>
      </c>
      <c r="V832" t="str">
        <f>INDEX([1]!Table1[tenantname],MATCH(invoices[[#This Row],[allotment_id]],[1]!Table1[TenantAllotmentID],0))</f>
        <v>Harrsha T (C24-C1)</v>
      </c>
      <c r="W832" t="s">
        <v>13988</v>
      </c>
      <c r="X832" t="s">
        <v>13989</v>
      </c>
      <c r="Y832" s="4">
        <v>45962</v>
      </c>
      <c r="Z832" t="s">
        <v>15807</v>
      </c>
      <c r="AA832">
        <v>14500</v>
      </c>
      <c r="AB832">
        <v>0</v>
      </c>
      <c r="AC832">
        <v>0</v>
      </c>
      <c r="AD832" s="7">
        <f>invoices[[#This Row],[Rent]]+invoices[[#This Row],[Services]]+invoices[[#This Row],[GST]]</f>
        <v>14500</v>
      </c>
      <c r="AE832" s="7">
        <f>invoices[[#This Row],[Total]]-invoices[[#This Row],[rent_amount]]</f>
        <v>0</v>
      </c>
      <c r="AF832">
        <v>5327</v>
      </c>
      <c r="AG832">
        <v>1705</v>
      </c>
      <c r="AH832">
        <f>invoices[[#This Row],[EB Amount]]-invoices[[#This Row],[electricity_amount]]</f>
        <v>0</v>
      </c>
    </row>
    <row r="833" spans="1:34">
      <c r="A833" t="s">
        <v>12057</v>
      </c>
      <c r="B833" t="s">
        <v>22</v>
      </c>
      <c r="C833" t="s">
        <v>2835</v>
      </c>
      <c r="D833" t="s">
        <v>24</v>
      </c>
      <c r="E833" t="s">
        <v>226</v>
      </c>
      <c r="F833" t="s">
        <v>2836</v>
      </c>
      <c r="G833" t="s">
        <v>12058</v>
      </c>
      <c r="H833" s="1">
        <f>DATE(YEAR(invoices[[#This Row],[due_date]]),MONTH(invoices[[#This Row],[due_date]]),1)</f>
        <v>45962</v>
      </c>
      <c r="I833" s="1">
        <v>45968</v>
      </c>
      <c r="J833">
        <v>15500</v>
      </c>
      <c r="K833">
        <v>1178</v>
      </c>
      <c r="L833">
        <v>0</v>
      </c>
      <c r="M833">
        <f>invoices[[#This Row],[rent_amount]]+invoices[[#This Row],[electricity_amount]]+invoices[[#This Row],[other_charges]]</f>
        <v>16678</v>
      </c>
      <c r="N833" t="s">
        <v>28</v>
      </c>
      <c r="O833" t="s">
        <v>629</v>
      </c>
      <c r="P833">
        <v>0</v>
      </c>
      <c r="Q833" t="b">
        <v>0</v>
      </c>
      <c r="R833" t="s">
        <v>523</v>
      </c>
      <c r="S833">
        <v>0</v>
      </c>
      <c r="T833">
        <f>invoices[[#This Row],[total_amount]]</f>
        <v>16678</v>
      </c>
      <c r="U833" s="2" t="s">
        <v>2838</v>
      </c>
      <c r="V833" t="str">
        <f>INDEX([1]!Table1[tenantname],MATCH(invoices[[#This Row],[allotment_id]],[1]!Table1[TenantAllotmentID],0))</f>
        <v>Nivetha Marimuthu (B12-B1)</v>
      </c>
      <c r="W833" t="s">
        <v>14907</v>
      </c>
      <c r="X833" t="s">
        <v>14908</v>
      </c>
      <c r="Y833" s="4">
        <v>45962</v>
      </c>
      <c r="Z833" t="s">
        <v>15807</v>
      </c>
      <c r="AA833">
        <v>15500</v>
      </c>
      <c r="AB833">
        <v>0</v>
      </c>
      <c r="AC833">
        <v>0</v>
      </c>
      <c r="AD833" s="7">
        <f>invoices[[#This Row],[Rent]]+invoices[[#This Row],[Services]]+invoices[[#This Row],[GST]]</f>
        <v>15500</v>
      </c>
      <c r="AE833" s="7">
        <f>invoices[[#This Row],[Total]]-invoices[[#This Row],[rent_amount]]</f>
        <v>0</v>
      </c>
      <c r="AF833">
        <v>5350</v>
      </c>
      <c r="AG833">
        <v>1178</v>
      </c>
      <c r="AH833">
        <f>invoices[[#This Row],[EB Amount]]-invoices[[#This Row],[electricity_amount]]</f>
        <v>0</v>
      </c>
    </row>
    <row r="834" spans="1:34">
      <c r="A834" t="s">
        <v>12093</v>
      </c>
      <c r="B834" t="s">
        <v>22</v>
      </c>
      <c r="C834" t="s">
        <v>281</v>
      </c>
      <c r="D834" t="s">
        <v>24</v>
      </c>
      <c r="E834" t="s">
        <v>34</v>
      </c>
      <c r="F834" t="s">
        <v>282</v>
      </c>
      <c r="G834" t="s">
        <v>12094</v>
      </c>
      <c r="H834" s="1">
        <f>DATE(YEAR(invoices[[#This Row],[due_date]]),MONTH(invoices[[#This Row],[due_date]]),1)</f>
        <v>45962</v>
      </c>
      <c r="I834" s="1">
        <v>45968</v>
      </c>
      <c r="J834">
        <v>3383</v>
      </c>
      <c r="K834">
        <v>1581</v>
      </c>
      <c r="L834">
        <v>0</v>
      </c>
      <c r="M834">
        <f>invoices[[#This Row],[rent_amount]]+invoices[[#This Row],[electricity_amount]]+invoices[[#This Row],[other_charges]]</f>
        <v>4964</v>
      </c>
      <c r="N834" t="s">
        <v>28</v>
      </c>
      <c r="O834" t="s">
        <v>1023</v>
      </c>
      <c r="P834">
        <v>0</v>
      </c>
      <c r="Q834" t="b">
        <v>0</v>
      </c>
      <c r="R834" t="s">
        <v>523</v>
      </c>
      <c r="S834">
        <v>0</v>
      </c>
      <c r="T834">
        <f>invoices[[#This Row],[total_amount]]</f>
        <v>4964</v>
      </c>
      <c r="U834" t="s">
        <v>283</v>
      </c>
      <c r="V834" t="str">
        <f>INDEX([1]!Table1[tenantname],MATCH(invoices[[#This Row],[allotment_id]],[1]!Table1[TenantAllotmentID],0))</f>
        <v>kiranmai Bhatlapenumarthi (B43-C2)</v>
      </c>
      <c r="W834" t="s">
        <v>14054</v>
      </c>
      <c r="X834" t="s">
        <v>14055</v>
      </c>
      <c r="Y834" s="4">
        <v>45962</v>
      </c>
      <c r="Z834" t="s">
        <v>15807</v>
      </c>
      <c r="AA834">
        <v>3383</v>
      </c>
      <c r="AB834">
        <v>0</v>
      </c>
      <c r="AC834">
        <v>0</v>
      </c>
      <c r="AD834" s="7">
        <f>invoices[[#This Row],[Rent]]+invoices[[#This Row],[Services]]+invoices[[#This Row],[GST]]</f>
        <v>3383</v>
      </c>
      <c r="AE834" s="7">
        <f>invoices[[#This Row],[Total]]-invoices[[#This Row],[rent_amount]]</f>
        <v>0</v>
      </c>
      <c r="AF834">
        <v>5369</v>
      </c>
      <c r="AG834">
        <v>1581</v>
      </c>
      <c r="AH834">
        <f>invoices[[#This Row],[EB Amount]]-invoices[[#This Row],[electricity_amount]]</f>
        <v>0</v>
      </c>
    </row>
    <row r="835" spans="1:34">
      <c r="A835" t="s">
        <v>12362</v>
      </c>
      <c r="B835" t="s">
        <v>22</v>
      </c>
      <c r="C835" t="s">
        <v>162</v>
      </c>
      <c r="D835" t="s">
        <v>24</v>
      </c>
      <c r="E835" t="s">
        <v>80</v>
      </c>
      <c r="F835" t="s">
        <v>81</v>
      </c>
      <c r="G835" t="s">
        <v>12363</v>
      </c>
      <c r="H835" s="1">
        <f>DATE(YEAR(invoices[[#This Row],[due_date]]),MONTH(invoices[[#This Row],[due_date]]),1)</f>
        <v>45962</v>
      </c>
      <c r="I835" s="1">
        <v>45968</v>
      </c>
      <c r="J835">
        <v>15500</v>
      </c>
      <c r="K835">
        <v>1364</v>
      </c>
      <c r="L835">
        <v>0</v>
      </c>
      <c r="M835">
        <f>invoices[[#This Row],[rent_amount]]+invoices[[#This Row],[electricity_amount]]+invoices[[#This Row],[other_charges]]</f>
        <v>16864</v>
      </c>
      <c r="N835" t="s">
        <v>28</v>
      </c>
      <c r="O835" t="s">
        <v>1023</v>
      </c>
      <c r="P835">
        <v>0</v>
      </c>
      <c r="Q835" t="b">
        <v>0</v>
      </c>
      <c r="R835" t="s">
        <v>523</v>
      </c>
      <c r="S835">
        <v>0</v>
      </c>
      <c r="T835">
        <f>invoices[[#This Row],[total_amount]]</f>
        <v>16864</v>
      </c>
      <c r="U835" t="s">
        <v>164</v>
      </c>
      <c r="V835" t="str">
        <f>INDEX([1]!Table1[tenantname],MATCH(invoices[[#This Row],[allotment_id]],[1]!Table1[TenantAllotmentID],0))</f>
        <v>Shaily  (D21-B1)</v>
      </c>
      <c r="W835" t="s">
        <v>14020</v>
      </c>
      <c r="X835" t="s">
        <v>14021</v>
      </c>
      <c r="Y835" s="4">
        <v>45962</v>
      </c>
      <c r="Z835" t="s">
        <v>15807</v>
      </c>
      <c r="AA835">
        <v>15500</v>
      </c>
      <c r="AB835">
        <v>0</v>
      </c>
      <c r="AC835">
        <v>0</v>
      </c>
      <c r="AD835" s="7">
        <f>invoices[[#This Row],[Rent]]+invoices[[#This Row],[Services]]+invoices[[#This Row],[GST]]</f>
        <v>15500</v>
      </c>
      <c r="AE835" s="7">
        <f>invoices[[#This Row],[Total]]-invoices[[#This Row],[rent_amount]]</f>
        <v>0</v>
      </c>
      <c r="AF835">
        <v>5512</v>
      </c>
      <c r="AG835">
        <v>1364</v>
      </c>
      <c r="AH835">
        <f>invoices[[#This Row],[EB Amount]]-invoices[[#This Row],[electricity_amount]]</f>
        <v>0</v>
      </c>
    </row>
    <row r="836" spans="1:34">
      <c r="A836" t="s">
        <v>12511</v>
      </c>
      <c r="B836" t="s">
        <v>22</v>
      </c>
      <c r="C836" t="s">
        <v>1030</v>
      </c>
      <c r="D836" t="s">
        <v>24</v>
      </c>
      <c r="E836" t="s">
        <v>201</v>
      </c>
      <c r="F836" s="2" t="s">
        <v>1031</v>
      </c>
      <c r="G836" t="s">
        <v>12512</v>
      </c>
      <c r="H836" s="1">
        <f>DATE(YEAR(invoices[[#This Row],[due_date]]),MONTH(invoices[[#This Row],[due_date]]),1)</f>
        <v>45962</v>
      </c>
      <c r="I836" s="1">
        <v>45968</v>
      </c>
      <c r="J836">
        <v>15500</v>
      </c>
      <c r="K836">
        <v>961</v>
      </c>
      <c r="L836">
        <v>0</v>
      </c>
      <c r="M836">
        <f>invoices[[#This Row],[rent_amount]]+invoices[[#This Row],[electricity_amount]]+invoices[[#This Row],[other_charges]]</f>
        <v>16461</v>
      </c>
      <c r="N836" t="s">
        <v>28</v>
      </c>
      <c r="O836" t="s">
        <v>522</v>
      </c>
      <c r="P836">
        <v>0</v>
      </c>
      <c r="Q836" t="b">
        <v>0</v>
      </c>
      <c r="R836" t="s">
        <v>523</v>
      </c>
      <c r="S836">
        <v>0</v>
      </c>
      <c r="T836">
        <f>invoices[[#This Row],[total_amount]]</f>
        <v>16461</v>
      </c>
      <c r="U836" t="s">
        <v>1033</v>
      </c>
      <c r="V836" t="str">
        <f>INDEX([1]!Table1[tenantname],MATCH(invoices[[#This Row],[allotment_id]],[1]!Table1[TenantAllotmentID],0))</f>
        <v>Babu Abraham (B31-B1)</v>
      </c>
      <c r="W836" t="s">
        <v>14321</v>
      </c>
      <c r="X836" t="s">
        <v>14322</v>
      </c>
      <c r="Y836" s="4">
        <v>45962</v>
      </c>
      <c r="Z836" t="s">
        <v>15807</v>
      </c>
      <c r="AA836">
        <v>15500</v>
      </c>
      <c r="AB836">
        <v>0</v>
      </c>
      <c r="AC836">
        <v>0</v>
      </c>
      <c r="AD836" s="7">
        <f>invoices[[#This Row],[Rent]]+invoices[[#This Row],[Services]]+invoices[[#This Row],[GST]]</f>
        <v>15500</v>
      </c>
      <c r="AE836" s="7">
        <f>invoices[[#This Row],[Total]]-invoices[[#This Row],[rent_amount]]</f>
        <v>0</v>
      </c>
      <c r="AF836">
        <v>5593</v>
      </c>
      <c r="AG836">
        <v>961</v>
      </c>
      <c r="AH836">
        <f>invoices[[#This Row],[EB Amount]]-invoices[[#This Row],[electricity_amount]]</f>
        <v>0</v>
      </c>
    </row>
    <row r="837" spans="1:34">
      <c r="A837" t="s">
        <v>12577</v>
      </c>
      <c r="B837" t="s">
        <v>22</v>
      </c>
      <c r="C837" t="s">
        <v>462</v>
      </c>
      <c r="D837" t="s">
        <v>24</v>
      </c>
      <c r="E837" t="s">
        <v>201</v>
      </c>
      <c r="F837" t="s">
        <v>463</v>
      </c>
      <c r="G837" t="s">
        <v>12578</v>
      </c>
      <c r="H837" s="1">
        <f>DATE(YEAR(invoices[[#This Row],[due_date]]),MONTH(invoices[[#This Row],[due_date]]),1)</f>
        <v>45962</v>
      </c>
      <c r="I837" s="1">
        <v>45968</v>
      </c>
      <c r="J837">
        <v>15500</v>
      </c>
      <c r="K837">
        <v>403</v>
      </c>
      <c r="L837">
        <v>0</v>
      </c>
      <c r="M837">
        <f>invoices[[#This Row],[rent_amount]]+invoices[[#This Row],[electricity_amount]]+invoices[[#This Row],[other_charges]]</f>
        <v>15903</v>
      </c>
      <c r="N837" t="s">
        <v>28</v>
      </c>
      <c r="O837" t="s">
        <v>522</v>
      </c>
      <c r="P837">
        <v>0</v>
      </c>
      <c r="Q837" t="b">
        <v>0</v>
      </c>
      <c r="R837" t="s">
        <v>523</v>
      </c>
      <c r="S837">
        <v>0</v>
      </c>
      <c r="T837">
        <f>invoices[[#This Row],[total_amount]]</f>
        <v>15903</v>
      </c>
      <c r="U837" t="s">
        <v>465</v>
      </c>
      <c r="V837" t="str">
        <f>INDEX([1]!Table1[tenantname],MATCH(invoices[[#This Row],[allotment_id]],[1]!Table1[TenantAllotmentID],0))</f>
        <v>Aman Kumar Agarwala (B31-B2)</v>
      </c>
      <c r="W837" t="s">
        <v>14120</v>
      </c>
      <c r="X837" t="s">
        <v>14121</v>
      </c>
      <c r="Y837" s="4">
        <v>45962</v>
      </c>
      <c r="Z837" t="s">
        <v>15807</v>
      </c>
      <c r="AA837">
        <v>15500</v>
      </c>
      <c r="AB837">
        <v>0</v>
      </c>
      <c r="AC837">
        <v>0</v>
      </c>
      <c r="AD837" s="7">
        <f>invoices[[#This Row],[Rent]]+invoices[[#This Row],[Services]]+invoices[[#This Row],[GST]]</f>
        <v>15500</v>
      </c>
      <c r="AE837" s="7">
        <f>invoices[[#This Row],[Total]]-invoices[[#This Row],[rent_amount]]</f>
        <v>0</v>
      </c>
      <c r="AF837">
        <v>5630</v>
      </c>
      <c r="AG837">
        <v>403</v>
      </c>
      <c r="AH837">
        <f>invoices[[#This Row],[EB Amount]]-invoices[[#This Row],[electricity_amount]]</f>
        <v>0</v>
      </c>
    </row>
    <row r="838" spans="1:34">
      <c r="A838" t="s">
        <v>12627</v>
      </c>
      <c r="B838" t="s">
        <v>22</v>
      </c>
      <c r="C838" t="s">
        <v>2128</v>
      </c>
      <c r="D838" t="s">
        <v>24</v>
      </c>
      <c r="E838" t="s">
        <v>50</v>
      </c>
      <c r="F838" t="s">
        <v>1942</v>
      </c>
      <c r="G838" t="s">
        <v>12628</v>
      </c>
      <c r="H838" s="1">
        <f>DATE(YEAR(invoices[[#This Row],[due_date]]),MONTH(invoices[[#This Row],[due_date]]),1)</f>
        <v>45962</v>
      </c>
      <c r="I838" s="1">
        <v>45968</v>
      </c>
      <c r="J838">
        <v>15500</v>
      </c>
      <c r="K838">
        <v>1581</v>
      </c>
      <c r="L838">
        <v>0</v>
      </c>
      <c r="M838">
        <f>invoices[[#This Row],[rent_amount]]+invoices[[#This Row],[electricity_amount]]+invoices[[#This Row],[other_charges]]</f>
        <v>17081</v>
      </c>
      <c r="N838" t="s">
        <v>28</v>
      </c>
      <c r="O838" t="s">
        <v>599</v>
      </c>
      <c r="P838">
        <v>0</v>
      </c>
      <c r="Q838" t="b">
        <v>0</v>
      </c>
      <c r="R838" t="s">
        <v>523</v>
      </c>
      <c r="S838">
        <v>0</v>
      </c>
      <c r="T838">
        <f>invoices[[#This Row],[total_amount]]</f>
        <v>17081</v>
      </c>
      <c r="U838" t="s">
        <v>2130</v>
      </c>
      <c r="V838" t="str">
        <f>INDEX([1]!Table1[tenantname],MATCH(invoices[[#This Row],[allotment_id]],[1]!Table1[TenantAllotmentID],0))</f>
        <v>Mohammad Saif (B32-B1)</v>
      </c>
      <c r="W838" t="s">
        <v>14718</v>
      </c>
      <c r="X838" t="s">
        <v>14719</v>
      </c>
      <c r="Y838" s="4">
        <v>45962</v>
      </c>
      <c r="Z838" t="s">
        <v>15807</v>
      </c>
      <c r="AA838">
        <v>15500</v>
      </c>
      <c r="AB838">
        <v>0</v>
      </c>
      <c r="AC838">
        <v>0</v>
      </c>
      <c r="AD838" s="7">
        <f>invoices[[#This Row],[Rent]]+invoices[[#This Row],[Services]]+invoices[[#This Row],[GST]]</f>
        <v>15500</v>
      </c>
      <c r="AE838" s="7">
        <f>invoices[[#This Row],[Total]]-invoices[[#This Row],[rent_amount]]</f>
        <v>0</v>
      </c>
      <c r="AF838">
        <v>5657</v>
      </c>
      <c r="AG838">
        <v>1581</v>
      </c>
      <c r="AH838">
        <f>invoices[[#This Row],[EB Amount]]-invoices[[#This Row],[electricity_amount]]</f>
        <v>0</v>
      </c>
    </row>
    <row r="839" spans="1:34">
      <c r="A839" t="s">
        <v>12684</v>
      </c>
      <c r="B839" t="s">
        <v>22</v>
      </c>
      <c r="C839" t="s">
        <v>2743</v>
      </c>
      <c r="D839" t="s">
        <v>24</v>
      </c>
      <c r="E839" t="s">
        <v>399</v>
      </c>
      <c r="F839" t="s">
        <v>2169</v>
      </c>
      <c r="G839" t="s">
        <v>12685</v>
      </c>
      <c r="H839" s="1">
        <f>DATE(YEAR(invoices[[#This Row],[due_date]]),MONTH(invoices[[#This Row],[due_date]]),1)</f>
        <v>45962</v>
      </c>
      <c r="I839" s="1">
        <v>45968</v>
      </c>
      <c r="J839">
        <v>19500</v>
      </c>
      <c r="K839">
        <v>899</v>
      </c>
      <c r="L839">
        <v>0</v>
      </c>
      <c r="M839">
        <f>invoices[[#This Row],[rent_amount]]+invoices[[#This Row],[electricity_amount]]+invoices[[#This Row],[other_charges]]</f>
        <v>20399</v>
      </c>
      <c r="N839" t="s">
        <v>28</v>
      </c>
      <c r="O839" t="s">
        <v>1023</v>
      </c>
      <c r="P839">
        <v>0</v>
      </c>
      <c r="Q839" t="b">
        <v>0</v>
      </c>
      <c r="R839" t="s">
        <v>523</v>
      </c>
      <c r="S839">
        <v>0</v>
      </c>
      <c r="T839">
        <f>invoices[[#This Row],[total_amount]]</f>
        <v>20399</v>
      </c>
      <c r="U839" t="s">
        <v>2745</v>
      </c>
      <c r="V839" t="str">
        <f>INDEX([1]!Table1[tenantname],MATCH(invoices[[#This Row],[allotment_id]],[1]!Table1[TenantAllotmentID],0))</f>
        <v>Yashwanthi V (B22-A1)</v>
      </c>
      <c r="W839" t="s">
        <v>14883</v>
      </c>
      <c r="X839" t="s">
        <v>14884</v>
      </c>
      <c r="Y839" s="4">
        <v>45962</v>
      </c>
      <c r="Z839" t="s">
        <v>15807</v>
      </c>
      <c r="AA839">
        <v>19500</v>
      </c>
      <c r="AB839">
        <v>0</v>
      </c>
      <c r="AC839">
        <v>0</v>
      </c>
      <c r="AD839" s="7">
        <f>invoices[[#This Row],[Rent]]+invoices[[#This Row],[Services]]+invoices[[#This Row],[GST]]</f>
        <v>19500</v>
      </c>
      <c r="AE839" s="7">
        <f>invoices[[#This Row],[Total]]-invoices[[#This Row],[rent_amount]]</f>
        <v>0</v>
      </c>
      <c r="AF839">
        <v>5687</v>
      </c>
      <c r="AG839">
        <v>899</v>
      </c>
      <c r="AH839">
        <f>invoices[[#This Row],[EB Amount]]-invoices[[#This Row],[electricity_amount]]</f>
        <v>0</v>
      </c>
    </row>
    <row r="840" spans="1:34">
      <c r="A840" t="s">
        <v>12776</v>
      </c>
      <c r="B840" t="s">
        <v>22</v>
      </c>
      <c r="C840" t="s">
        <v>335</v>
      </c>
      <c r="D840" t="s">
        <v>24</v>
      </c>
      <c r="E840" t="s">
        <v>147</v>
      </c>
      <c r="F840" t="s">
        <v>336</v>
      </c>
      <c r="G840" t="s">
        <v>12777</v>
      </c>
      <c r="H840" s="1">
        <f>DATE(YEAR(invoices[[#This Row],[due_date]]),MONTH(invoices[[#This Row],[due_date]]),1)</f>
        <v>45962</v>
      </c>
      <c r="I840" s="1">
        <v>45968</v>
      </c>
      <c r="J840">
        <v>25500</v>
      </c>
      <c r="K840">
        <v>992</v>
      </c>
      <c r="L840">
        <v>0</v>
      </c>
      <c r="M840">
        <f>invoices[[#This Row],[rent_amount]]+invoices[[#This Row],[electricity_amount]]+invoices[[#This Row],[other_charges]]</f>
        <v>26492</v>
      </c>
      <c r="N840" t="s">
        <v>28</v>
      </c>
      <c r="O840" t="s">
        <v>599</v>
      </c>
      <c r="P840">
        <v>0</v>
      </c>
      <c r="Q840" t="b">
        <v>0</v>
      </c>
      <c r="R840" t="s">
        <v>523</v>
      </c>
      <c r="S840">
        <v>0</v>
      </c>
      <c r="T840">
        <f>invoices[[#This Row],[total_amount]]</f>
        <v>26492</v>
      </c>
      <c r="U840" t="s">
        <v>339</v>
      </c>
      <c r="V840" t="str">
        <f>INDEX([1]!Table1[tenantname],MATCH(invoices[[#This Row],[allotment_id]],[1]!Table1[TenantAllotmentID],0))</f>
        <v>Karan M (C31-D1)</v>
      </c>
      <c r="W840" t="s">
        <v>14072</v>
      </c>
      <c r="X840" t="s">
        <v>14073</v>
      </c>
      <c r="Y840" s="4">
        <v>45962</v>
      </c>
      <c r="Z840" t="s">
        <v>15807</v>
      </c>
      <c r="AA840">
        <v>25500</v>
      </c>
      <c r="AB840">
        <v>0</v>
      </c>
      <c r="AC840">
        <v>0</v>
      </c>
      <c r="AD840" s="7">
        <f>invoices[[#This Row],[Rent]]+invoices[[#This Row],[Services]]+invoices[[#This Row],[GST]]</f>
        <v>25500</v>
      </c>
      <c r="AE840" s="7">
        <f>invoices[[#This Row],[Total]]-invoices[[#This Row],[rent_amount]]</f>
        <v>0</v>
      </c>
      <c r="AF840">
        <v>5732</v>
      </c>
      <c r="AG840">
        <v>992</v>
      </c>
      <c r="AH840">
        <f>invoices[[#This Row],[EB Amount]]-invoices[[#This Row],[electricity_amount]]</f>
        <v>0</v>
      </c>
    </row>
    <row r="841" spans="1:34">
      <c r="A841" t="s">
        <v>12818</v>
      </c>
      <c r="B841" t="s">
        <v>22</v>
      </c>
      <c r="C841" t="s">
        <v>2657</v>
      </c>
      <c r="D841" t="s">
        <v>24</v>
      </c>
      <c r="E841" t="s">
        <v>247</v>
      </c>
      <c r="F841" t="s">
        <v>2658</v>
      </c>
      <c r="G841" t="s">
        <v>12819</v>
      </c>
      <c r="H841" s="1">
        <f>DATE(YEAR(invoices[[#This Row],[due_date]]),MONTH(invoices[[#This Row],[due_date]]),1)</f>
        <v>45962</v>
      </c>
      <c r="I841" s="1">
        <v>45968</v>
      </c>
      <c r="J841">
        <v>14500</v>
      </c>
      <c r="K841">
        <v>1364</v>
      </c>
      <c r="L841">
        <v>0</v>
      </c>
      <c r="M841">
        <f>invoices[[#This Row],[rent_amount]]+invoices[[#This Row],[electricity_amount]]+invoices[[#This Row],[other_charges]]</f>
        <v>15864</v>
      </c>
      <c r="N841" t="s">
        <v>28</v>
      </c>
      <c r="O841" t="s">
        <v>522</v>
      </c>
      <c r="P841">
        <v>0</v>
      </c>
      <c r="Q841" t="b">
        <v>0</v>
      </c>
      <c r="R841" t="s">
        <v>523</v>
      </c>
      <c r="S841">
        <v>0</v>
      </c>
      <c r="T841">
        <f>invoices[[#This Row],[total_amount]]</f>
        <v>15864</v>
      </c>
      <c r="U841" t="s">
        <v>2660</v>
      </c>
      <c r="V841" t="str">
        <f>INDEX([1]!Table1[tenantname],MATCH(invoices[[#This Row],[allotment_id]],[1]!Table1[TenantAllotmentID],0))</f>
        <v>Aachman Arora (C11-C2)</v>
      </c>
      <c r="W841" t="s">
        <v>14862</v>
      </c>
      <c r="X841" t="s">
        <v>14863</v>
      </c>
      <c r="Y841" s="4">
        <v>45962</v>
      </c>
      <c r="Z841" t="s">
        <v>15807</v>
      </c>
      <c r="AA841">
        <v>14500</v>
      </c>
      <c r="AB841">
        <v>0</v>
      </c>
      <c r="AC841">
        <v>0</v>
      </c>
      <c r="AD841" s="7">
        <f>invoices[[#This Row],[Rent]]+invoices[[#This Row],[Services]]+invoices[[#This Row],[GST]]</f>
        <v>14500</v>
      </c>
      <c r="AE841" s="7">
        <f>invoices[[#This Row],[Total]]-invoices[[#This Row],[rent_amount]]</f>
        <v>0</v>
      </c>
      <c r="AF841">
        <v>5753</v>
      </c>
      <c r="AG841">
        <v>1364</v>
      </c>
      <c r="AH841">
        <f>invoices[[#This Row],[EB Amount]]-invoices[[#This Row],[electricity_amount]]</f>
        <v>0</v>
      </c>
    </row>
    <row r="842" spans="1:34">
      <c r="A842" t="s">
        <v>12893</v>
      </c>
      <c r="B842" t="s">
        <v>22</v>
      </c>
      <c r="C842" t="s">
        <v>410</v>
      </c>
      <c r="D842" t="s">
        <v>24</v>
      </c>
      <c r="E842" t="s">
        <v>275</v>
      </c>
      <c r="F842" t="s">
        <v>411</v>
      </c>
      <c r="G842" t="s">
        <v>12894</v>
      </c>
      <c r="H842" s="1">
        <f>DATE(YEAR(invoices[[#This Row],[due_date]]),MONTH(invoices[[#This Row],[due_date]]),1)</f>
        <v>45962</v>
      </c>
      <c r="I842" s="1">
        <v>45968</v>
      </c>
      <c r="J842">
        <v>15500</v>
      </c>
      <c r="K842">
        <v>0</v>
      </c>
      <c r="L842">
        <v>0</v>
      </c>
      <c r="M842">
        <f>invoices[[#This Row],[rent_amount]]+invoices[[#This Row],[electricity_amount]]+invoices[[#This Row],[other_charges]]</f>
        <v>15500</v>
      </c>
      <c r="N842" t="s">
        <v>28</v>
      </c>
      <c r="O842" t="s">
        <v>599</v>
      </c>
      <c r="P842">
        <v>0</v>
      </c>
      <c r="Q842" t="b">
        <v>0</v>
      </c>
      <c r="R842" t="s">
        <v>523</v>
      </c>
      <c r="S842">
        <v>0</v>
      </c>
      <c r="T842">
        <f>invoices[[#This Row],[total_amount]]</f>
        <v>15500</v>
      </c>
      <c r="U842" t="s">
        <v>414</v>
      </c>
      <c r="V842" t="str">
        <f>INDEX([1]!Table1[tenantname],MATCH(invoices[[#This Row],[allotment_id]],[1]!Table1[TenantAllotmentID],0))</f>
        <v>Brinda Vivek (B44-B2)</v>
      </c>
      <c r="W842" t="s">
        <v>14100</v>
      </c>
      <c r="X842" t="s">
        <v>14101</v>
      </c>
      <c r="Y842" s="4">
        <v>45962</v>
      </c>
      <c r="Z842" t="s">
        <v>15807</v>
      </c>
      <c r="AA842">
        <v>15500</v>
      </c>
      <c r="AB842">
        <v>0</v>
      </c>
      <c r="AC842">
        <v>0</v>
      </c>
      <c r="AD842" s="7">
        <f>invoices[[#This Row],[Rent]]+invoices[[#This Row],[Services]]+invoices[[#This Row],[GST]]</f>
        <v>15500</v>
      </c>
      <c r="AE842" s="7">
        <f>invoices[[#This Row],[Total]]-invoices[[#This Row],[rent_amount]]</f>
        <v>0</v>
      </c>
      <c r="AF842">
        <v>5793</v>
      </c>
      <c r="AG842">
        <v>0</v>
      </c>
      <c r="AH842">
        <f>invoices[[#This Row],[EB Amount]]-invoices[[#This Row],[electricity_amount]]</f>
        <v>0</v>
      </c>
    </row>
    <row r="843" spans="1:34">
      <c r="A843" t="s">
        <v>12935</v>
      </c>
      <c r="B843" t="s">
        <v>22</v>
      </c>
      <c r="C843" t="s">
        <v>2377</v>
      </c>
      <c r="D843" t="s">
        <v>24</v>
      </c>
      <c r="E843" t="s">
        <v>181</v>
      </c>
      <c r="F843" t="s">
        <v>452</v>
      </c>
      <c r="G843" t="s">
        <v>12936</v>
      </c>
      <c r="H843" s="1">
        <f>DATE(YEAR(invoices[[#This Row],[due_date]]),MONTH(invoices[[#This Row],[due_date]]),1)</f>
        <v>45962</v>
      </c>
      <c r="I843" s="1">
        <v>45968</v>
      </c>
      <c r="J843">
        <v>13500</v>
      </c>
      <c r="K843">
        <v>1891</v>
      </c>
      <c r="L843">
        <v>0</v>
      </c>
      <c r="M843">
        <f>invoices[[#This Row],[rent_amount]]+invoices[[#This Row],[electricity_amount]]+invoices[[#This Row],[other_charges]]</f>
        <v>15391</v>
      </c>
      <c r="N843" t="s">
        <v>28</v>
      </c>
      <c r="O843" t="s">
        <v>1023</v>
      </c>
      <c r="P843">
        <v>0</v>
      </c>
      <c r="Q843" t="b">
        <v>0</v>
      </c>
      <c r="R843" t="s">
        <v>523</v>
      </c>
      <c r="S843">
        <v>0</v>
      </c>
      <c r="T843">
        <f>invoices[[#This Row],[total_amount]]</f>
        <v>15391</v>
      </c>
      <c r="U843" t="s">
        <v>2379</v>
      </c>
      <c r="V843" t="str">
        <f>INDEX([1]!Table1[tenantname],MATCH(invoices[[#This Row],[allotment_id]],[1]!Table1[TenantAllotmentID],0))</f>
        <v>Snehaji N (B24-B1)</v>
      </c>
      <c r="W843" t="s">
        <v>14794</v>
      </c>
      <c r="X843" t="s">
        <v>14795</v>
      </c>
      <c r="Y843" s="4">
        <v>45962</v>
      </c>
      <c r="Z843" t="s">
        <v>15807</v>
      </c>
      <c r="AA843">
        <v>13500</v>
      </c>
      <c r="AB843">
        <v>0</v>
      </c>
      <c r="AC843">
        <v>0</v>
      </c>
      <c r="AD843" s="7">
        <f>invoices[[#This Row],[Rent]]+invoices[[#This Row],[Services]]+invoices[[#This Row],[GST]]</f>
        <v>13500</v>
      </c>
      <c r="AE843" s="7">
        <f>invoices[[#This Row],[Total]]-invoices[[#This Row],[rent_amount]]</f>
        <v>0</v>
      </c>
      <c r="AF843">
        <v>5814</v>
      </c>
      <c r="AG843">
        <v>1891</v>
      </c>
      <c r="AH843">
        <f>invoices[[#This Row],[EB Amount]]-invoices[[#This Row],[electricity_amount]]</f>
        <v>0</v>
      </c>
    </row>
    <row r="844" spans="1:34">
      <c r="A844" t="s">
        <v>12943</v>
      </c>
      <c r="B844" t="s">
        <v>22</v>
      </c>
      <c r="C844" t="s">
        <v>1165</v>
      </c>
      <c r="D844" t="s">
        <v>24</v>
      </c>
      <c r="E844" t="s">
        <v>140</v>
      </c>
      <c r="F844" t="s">
        <v>1166</v>
      </c>
      <c r="G844" t="s">
        <v>12944</v>
      </c>
      <c r="H844" s="1">
        <f>DATE(YEAR(invoices[[#This Row],[due_date]]),MONTH(invoices[[#This Row],[due_date]]),1)</f>
        <v>45962</v>
      </c>
      <c r="I844" s="1">
        <v>45968</v>
      </c>
      <c r="J844">
        <v>13500</v>
      </c>
      <c r="K844">
        <v>1395</v>
      </c>
      <c r="L844">
        <v>0</v>
      </c>
      <c r="M844">
        <f>invoices[[#This Row],[rent_amount]]+invoices[[#This Row],[electricity_amount]]+invoices[[#This Row],[other_charges]]</f>
        <v>14895</v>
      </c>
      <c r="N844" t="s">
        <v>28</v>
      </c>
      <c r="O844" t="s">
        <v>522</v>
      </c>
      <c r="P844">
        <v>0</v>
      </c>
      <c r="Q844" t="b">
        <v>0</v>
      </c>
      <c r="R844" t="s">
        <v>523</v>
      </c>
      <c r="S844">
        <v>0</v>
      </c>
      <c r="T844">
        <f>invoices[[#This Row],[total_amount]]</f>
        <v>14895</v>
      </c>
      <c r="U844" t="s">
        <v>1168</v>
      </c>
      <c r="V844" t="str">
        <f>INDEX([1]!Table1[tenantname],MATCH(invoices[[#This Row],[allotment_id]],[1]!Table1[TenantAllotmentID],0))</f>
        <v>akshay verma (A41-B3)</v>
      </c>
      <c r="W844" t="s">
        <v>14367</v>
      </c>
      <c r="X844" t="s">
        <v>14368</v>
      </c>
      <c r="Y844" s="4">
        <v>45962</v>
      </c>
      <c r="Z844" t="s">
        <v>15807</v>
      </c>
      <c r="AA844">
        <v>13500</v>
      </c>
      <c r="AB844">
        <v>0</v>
      </c>
      <c r="AC844">
        <v>0</v>
      </c>
      <c r="AD844" s="7">
        <f>invoices[[#This Row],[Rent]]+invoices[[#This Row],[Services]]+invoices[[#This Row],[GST]]</f>
        <v>13500</v>
      </c>
      <c r="AE844" s="7">
        <f>invoices[[#This Row],[Total]]-invoices[[#This Row],[rent_amount]]</f>
        <v>0</v>
      </c>
      <c r="AF844">
        <v>5818</v>
      </c>
      <c r="AG844">
        <v>1395</v>
      </c>
      <c r="AH844">
        <f>invoices[[#This Row],[EB Amount]]-invoices[[#This Row],[electricity_amount]]</f>
        <v>0</v>
      </c>
    </row>
    <row r="845" spans="1:34">
      <c r="A845" t="s">
        <v>13059</v>
      </c>
      <c r="B845" t="s">
        <v>22</v>
      </c>
      <c r="C845" t="s">
        <v>1138</v>
      </c>
      <c r="D845" t="s">
        <v>24</v>
      </c>
      <c r="E845" t="s">
        <v>167</v>
      </c>
      <c r="F845" t="s">
        <v>930</v>
      </c>
      <c r="G845" t="s">
        <v>13060</v>
      </c>
      <c r="H845" s="1">
        <f>DATE(YEAR(invoices[[#This Row],[due_date]]),MONTH(invoices[[#This Row],[due_date]]),1)</f>
        <v>45962</v>
      </c>
      <c r="I845" s="1">
        <v>45968</v>
      </c>
      <c r="J845">
        <v>15500</v>
      </c>
      <c r="K845">
        <v>1333</v>
      </c>
      <c r="L845">
        <v>0</v>
      </c>
      <c r="M845">
        <f>invoices[[#This Row],[rent_amount]]+invoices[[#This Row],[electricity_amount]]+invoices[[#This Row],[other_charges]]</f>
        <v>16833</v>
      </c>
      <c r="N845" t="s">
        <v>28</v>
      </c>
      <c r="O845" t="s">
        <v>522</v>
      </c>
      <c r="P845">
        <v>0</v>
      </c>
      <c r="Q845" t="b">
        <v>0</v>
      </c>
      <c r="R845" t="s">
        <v>523</v>
      </c>
      <c r="S845">
        <v>0</v>
      </c>
      <c r="T845">
        <f>invoices[[#This Row],[total_amount]]</f>
        <v>16833</v>
      </c>
      <c r="U845" t="s">
        <v>1140</v>
      </c>
      <c r="V845" t="str">
        <f>INDEX([1]!Table1[tenantname],MATCH(invoices[[#This Row],[allotment_id]],[1]!Table1[TenantAllotmentID],0))</f>
        <v>Akshit Pulluri (B42-B2)</v>
      </c>
      <c r="W845" t="s">
        <v>14358</v>
      </c>
      <c r="X845" t="s">
        <v>14359</v>
      </c>
      <c r="Y845" s="4">
        <v>45962</v>
      </c>
      <c r="Z845" t="s">
        <v>15807</v>
      </c>
      <c r="AA845">
        <v>15500</v>
      </c>
      <c r="AB845">
        <v>0</v>
      </c>
      <c r="AC845">
        <v>0</v>
      </c>
      <c r="AD845" s="7">
        <f>invoices[[#This Row],[Rent]]+invoices[[#This Row],[Services]]+invoices[[#This Row],[GST]]</f>
        <v>15500</v>
      </c>
      <c r="AE845" s="7">
        <f>invoices[[#This Row],[Total]]-invoices[[#This Row],[rent_amount]]</f>
        <v>0</v>
      </c>
      <c r="AF845">
        <v>5885</v>
      </c>
      <c r="AG845">
        <v>1333</v>
      </c>
      <c r="AH845">
        <f>invoices[[#This Row],[EB Amount]]-invoices[[#This Row],[electricity_amount]]</f>
        <v>0</v>
      </c>
    </row>
    <row r="846" spans="1:34">
      <c r="A846" t="s">
        <v>13105</v>
      </c>
      <c r="B846" t="s">
        <v>22</v>
      </c>
      <c r="C846" t="s">
        <v>893</v>
      </c>
      <c r="D846" t="s">
        <v>24</v>
      </c>
      <c r="E846" t="s">
        <v>104</v>
      </c>
      <c r="F846" t="s">
        <v>894</v>
      </c>
      <c r="G846" t="s">
        <v>13106</v>
      </c>
      <c r="H846" s="1">
        <f>DATE(YEAR(invoices[[#This Row],[due_date]]),MONTH(invoices[[#This Row],[due_date]]),1)</f>
        <v>45962</v>
      </c>
      <c r="I846" s="1">
        <v>45968</v>
      </c>
      <c r="J846">
        <v>15500</v>
      </c>
      <c r="K846">
        <v>870</v>
      </c>
      <c r="L846">
        <v>0</v>
      </c>
      <c r="M846">
        <f>invoices[[#This Row],[rent_amount]]+invoices[[#This Row],[electricity_amount]]+invoices[[#This Row],[other_charges]]</f>
        <v>16370</v>
      </c>
      <c r="N846" t="s">
        <v>28</v>
      </c>
      <c r="O846" t="s">
        <v>599</v>
      </c>
      <c r="P846">
        <v>0</v>
      </c>
      <c r="Q846" t="b">
        <v>0</v>
      </c>
      <c r="R846" t="s">
        <v>523</v>
      </c>
      <c r="S846">
        <v>0</v>
      </c>
      <c r="T846">
        <f>invoices[[#This Row],[total_amount]]</f>
        <v>16370</v>
      </c>
      <c r="U846" t="s">
        <v>895</v>
      </c>
      <c r="V846" t="str">
        <f>INDEX([1]!Table1[tenantname],MATCH(invoices[[#This Row],[allotment_id]],[1]!Table1[TenantAllotmentID],0))</f>
        <v>Kumaraswamy K (B14-B1)</v>
      </c>
      <c r="W846" t="s">
        <v>14271</v>
      </c>
      <c r="X846" t="s">
        <v>14272</v>
      </c>
      <c r="Y846" s="4">
        <v>45962</v>
      </c>
      <c r="Z846" t="s">
        <v>15807</v>
      </c>
      <c r="AA846">
        <v>15500</v>
      </c>
      <c r="AB846">
        <v>0</v>
      </c>
      <c r="AC846">
        <v>0</v>
      </c>
      <c r="AD846" s="7">
        <f>invoices[[#This Row],[Rent]]+invoices[[#This Row],[Services]]+invoices[[#This Row],[GST]]</f>
        <v>15500</v>
      </c>
      <c r="AE846" s="7">
        <f>invoices[[#This Row],[Total]]-invoices[[#This Row],[rent_amount]]</f>
        <v>0</v>
      </c>
      <c r="AF846">
        <v>5912</v>
      </c>
      <c r="AG846">
        <v>870</v>
      </c>
      <c r="AH846">
        <f>invoices[[#This Row],[EB Amount]]-invoices[[#This Row],[electricity_amount]]</f>
        <v>0</v>
      </c>
    </row>
    <row r="847" spans="1:34">
      <c r="A847" t="s">
        <v>13412</v>
      </c>
      <c r="B847" t="s">
        <v>22</v>
      </c>
      <c r="C847" t="s">
        <v>613</v>
      </c>
      <c r="D847" t="s">
        <v>24</v>
      </c>
      <c r="E847" t="s">
        <v>72</v>
      </c>
      <c r="F847" t="s">
        <v>559</v>
      </c>
      <c r="G847" t="s">
        <v>13413</v>
      </c>
      <c r="H847" s="1">
        <f>DATE(YEAR(invoices[[#This Row],[due_date]]),MONTH(invoices[[#This Row],[due_date]]),1)</f>
        <v>45962</v>
      </c>
      <c r="I847" s="1">
        <v>45968</v>
      </c>
      <c r="J847">
        <v>15500</v>
      </c>
      <c r="K847">
        <v>775</v>
      </c>
      <c r="L847">
        <v>0</v>
      </c>
      <c r="M847">
        <f>invoices[[#This Row],[rent_amount]]+invoices[[#This Row],[electricity_amount]]+invoices[[#This Row],[other_charges]]</f>
        <v>16275</v>
      </c>
      <c r="N847" t="s">
        <v>28</v>
      </c>
      <c r="O847" t="s">
        <v>599</v>
      </c>
      <c r="P847">
        <v>0</v>
      </c>
      <c r="Q847" t="b">
        <v>0</v>
      </c>
      <c r="R847" t="s">
        <v>523</v>
      </c>
      <c r="S847">
        <v>0</v>
      </c>
      <c r="T847">
        <f>invoices[[#This Row],[total_amount]]</f>
        <v>16275</v>
      </c>
      <c r="U847" t="s">
        <v>615</v>
      </c>
      <c r="V847" t="str">
        <f>INDEX([1]!Table1[tenantname],MATCH(invoices[[#This Row],[allotment_id]],[1]!Table1[TenantAllotmentID],0))</f>
        <v>Keerthana M C (C34-B2)</v>
      </c>
      <c r="W847" t="s">
        <v>14171</v>
      </c>
      <c r="X847" t="s">
        <v>14172</v>
      </c>
      <c r="Y847" s="4">
        <v>45962</v>
      </c>
      <c r="Z847" t="s">
        <v>15807</v>
      </c>
      <c r="AA847">
        <v>15500</v>
      </c>
      <c r="AB847">
        <v>0</v>
      </c>
      <c r="AC847">
        <v>0</v>
      </c>
      <c r="AD847" s="7">
        <f>invoices[[#This Row],[Rent]]+invoices[[#This Row],[Services]]+invoices[[#This Row],[GST]]</f>
        <v>15500</v>
      </c>
      <c r="AE847" s="7">
        <f>invoices[[#This Row],[Total]]-invoices[[#This Row],[rent_amount]]</f>
        <v>0</v>
      </c>
      <c r="AF847">
        <v>6078</v>
      </c>
      <c r="AG847">
        <v>775</v>
      </c>
      <c r="AH847">
        <f>invoices[[#This Row],[EB Amount]]-invoices[[#This Row],[electricity_amount]]</f>
        <v>0</v>
      </c>
    </row>
    <row r="848" spans="1:34">
      <c r="A848" t="s">
        <v>13416</v>
      </c>
      <c r="B848" t="s">
        <v>22</v>
      </c>
      <c r="C848" t="s">
        <v>955</v>
      </c>
      <c r="D848" t="s">
        <v>24</v>
      </c>
      <c r="E848" t="s">
        <v>329</v>
      </c>
      <c r="F848" t="s">
        <v>956</v>
      </c>
      <c r="G848" t="s">
        <v>13417</v>
      </c>
      <c r="H848" s="1">
        <f>DATE(YEAR(invoices[[#This Row],[due_date]]),MONTH(invoices[[#This Row],[due_date]]),1)</f>
        <v>45962</v>
      </c>
      <c r="I848" s="1">
        <v>45968</v>
      </c>
      <c r="J848">
        <v>4350</v>
      </c>
      <c r="K848">
        <v>850</v>
      </c>
      <c r="L848">
        <v>2250</v>
      </c>
      <c r="M848">
        <f>invoices[[#This Row],[rent_amount]]+invoices[[#This Row],[electricity_amount]]+invoices[[#This Row],[other_charges]]</f>
        <v>7450</v>
      </c>
      <c r="N848" t="s">
        <v>28</v>
      </c>
      <c r="O848" t="s">
        <v>522</v>
      </c>
      <c r="P848">
        <v>0</v>
      </c>
      <c r="Q848" t="b">
        <v>0</v>
      </c>
      <c r="R848" t="s">
        <v>523</v>
      </c>
      <c r="S848">
        <v>0</v>
      </c>
      <c r="T848">
        <f>invoices[[#This Row],[total_amount]]</f>
        <v>7450</v>
      </c>
      <c r="U848" t="s">
        <v>3150</v>
      </c>
      <c r="V848" t="str">
        <f>INDEX([1]!Table1[tenantname],MATCH(invoices[[#This Row],[allotment_id]],[1]!Table1[TenantAllotmentID],0))</f>
        <v>Anjali Saluja (C43-C1)</v>
      </c>
      <c r="W848" t="s">
        <v>14984</v>
      </c>
      <c r="X848" t="s">
        <v>14985</v>
      </c>
      <c r="Y848" s="4">
        <v>45962</v>
      </c>
      <c r="Z848" t="s">
        <v>15807</v>
      </c>
      <c r="AA848">
        <v>4350</v>
      </c>
      <c r="AB848">
        <v>0</v>
      </c>
      <c r="AC848">
        <v>0</v>
      </c>
      <c r="AD848" s="7">
        <f>invoices[[#This Row],[Rent]]+invoices[[#This Row],[Services]]+invoices[[#This Row],[GST]]</f>
        <v>4350</v>
      </c>
      <c r="AE848" s="7">
        <f>invoices[[#This Row],[Total]]-invoices[[#This Row],[rent_amount]]</f>
        <v>0</v>
      </c>
      <c r="AF848">
        <v>6081</v>
      </c>
      <c r="AG848">
        <v>850</v>
      </c>
      <c r="AH848">
        <f>invoices[[#This Row],[EB Amount]]-invoices[[#This Row],[electricity_amount]]</f>
        <v>0</v>
      </c>
    </row>
    <row r="849" spans="1:34">
      <c r="A849" t="s">
        <v>13512</v>
      </c>
      <c r="B849" t="s">
        <v>22</v>
      </c>
      <c r="C849" t="s">
        <v>1375</v>
      </c>
      <c r="D849" t="s">
        <v>24</v>
      </c>
      <c r="E849" t="s">
        <v>226</v>
      </c>
      <c r="F849" t="s">
        <v>227</v>
      </c>
      <c r="G849" t="s">
        <v>13513</v>
      </c>
      <c r="H849" s="1">
        <f>DATE(YEAR(invoices[[#This Row],[due_date]]),MONTH(invoices[[#This Row],[due_date]]),1)</f>
        <v>45962</v>
      </c>
      <c r="I849" s="1">
        <v>45968</v>
      </c>
      <c r="J849">
        <v>15500</v>
      </c>
      <c r="K849">
        <v>1178</v>
      </c>
      <c r="L849">
        <v>0</v>
      </c>
      <c r="M849">
        <f>invoices[[#This Row],[rent_amount]]+invoices[[#This Row],[electricity_amount]]+invoices[[#This Row],[other_charges]]</f>
        <v>16678</v>
      </c>
      <c r="N849" t="s">
        <v>28</v>
      </c>
      <c r="O849" t="s">
        <v>629</v>
      </c>
      <c r="P849">
        <v>0</v>
      </c>
      <c r="Q849" t="b">
        <v>0</v>
      </c>
      <c r="R849" t="s">
        <v>523</v>
      </c>
      <c r="S849">
        <v>0</v>
      </c>
      <c r="T849">
        <f>invoices[[#This Row],[total_amount]]</f>
        <v>16678</v>
      </c>
      <c r="U849" t="s">
        <v>1377</v>
      </c>
      <c r="V849" t="str">
        <f>INDEX([1]!Table1[tenantname],MATCH(invoices[[#This Row],[allotment_id]],[1]!Table1[TenantAllotmentID],0))</f>
        <v>Priyadarshini C (B12-B2)</v>
      </c>
      <c r="W849" t="s">
        <v>14448</v>
      </c>
      <c r="X849" t="s">
        <v>14449</v>
      </c>
      <c r="Y849" s="4">
        <v>45962</v>
      </c>
      <c r="Z849" t="s">
        <v>15807</v>
      </c>
      <c r="AA849">
        <v>15500</v>
      </c>
      <c r="AB849">
        <v>0</v>
      </c>
      <c r="AC849">
        <v>0</v>
      </c>
      <c r="AD849" s="7">
        <f>invoices[[#This Row],[Rent]]+invoices[[#This Row],[Services]]+invoices[[#This Row],[GST]]</f>
        <v>15500</v>
      </c>
      <c r="AE849" s="7">
        <f>invoices[[#This Row],[Total]]-invoices[[#This Row],[rent_amount]]</f>
        <v>0</v>
      </c>
      <c r="AF849">
        <v>6134</v>
      </c>
      <c r="AG849">
        <v>1178</v>
      </c>
      <c r="AH849">
        <f>invoices[[#This Row],[EB Amount]]-invoices[[#This Row],[electricity_amount]]</f>
        <v>0</v>
      </c>
    </row>
    <row r="850" spans="1:34">
      <c r="A850" t="s">
        <v>13562</v>
      </c>
      <c r="B850" t="s">
        <v>22</v>
      </c>
      <c r="C850" t="s">
        <v>379</v>
      </c>
      <c r="D850" t="s">
        <v>24</v>
      </c>
      <c r="E850" t="s">
        <v>104</v>
      </c>
      <c r="F850" t="s">
        <v>380</v>
      </c>
      <c r="G850" t="s">
        <v>13563</v>
      </c>
      <c r="H850" s="1">
        <f>DATE(YEAR(invoices[[#This Row],[due_date]]),MONTH(invoices[[#This Row],[due_date]]),1)</f>
        <v>45962</v>
      </c>
      <c r="I850" s="1">
        <v>45968</v>
      </c>
      <c r="J850">
        <v>18500</v>
      </c>
      <c r="K850">
        <v>899</v>
      </c>
      <c r="L850">
        <v>2250</v>
      </c>
      <c r="M850">
        <f>invoices[[#This Row],[rent_amount]]+invoices[[#This Row],[electricity_amount]]+invoices[[#This Row],[other_charges]]</f>
        <v>21649</v>
      </c>
      <c r="N850" t="s">
        <v>28</v>
      </c>
      <c r="O850" t="s">
        <v>599</v>
      </c>
      <c r="P850">
        <v>0</v>
      </c>
      <c r="Q850" t="b">
        <v>0</v>
      </c>
      <c r="R850" t="s">
        <v>523</v>
      </c>
      <c r="S850">
        <v>0</v>
      </c>
      <c r="T850">
        <f>invoices[[#This Row],[total_amount]]</f>
        <v>21649</v>
      </c>
      <c r="U850" t="s">
        <v>382</v>
      </c>
      <c r="V850" t="str">
        <f>INDEX([1]!Table1[tenantname],MATCH(invoices[[#This Row],[allotment_id]],[1]!Table1[TenantAllotmentID],0))</f>
        <v>Venkat Chandan Jakka (B14-A1)</v>
      </c>
      <c r="W850" t="s">
        <v>14088</v>
      </c>
      <c r="X850" t="s">
        <v>14089</v>
      </c>
      <c r="Y850" s="4">
        <v>45962</v>
      </c>
      <c r="Z850" t="s">
        <v>15807</v>
      </c>
      <c r="AA850">
        <v>18500</v>
      </c>
      <c r="AB850">
        <v>0</v>
      </c>
      <c r="AC850">
        <v>0</v>
      </c>
      <c r="AD850" s="7">
        <f>invoices[[#This Row],[Rent]]+invoices[[#This Row],[Services]]+invoices[[#This Row],[GST]]</f>
        <v>18500</v>
      </c>
      <c r="AE850" s="7">
        <f>invoices[[#This Row],[Total]]-invoices[[#This Row],[rent_amount]]</f>
        <v>0</v>
      </c>
      <c r="AF850">
        <v>6162</v>
      </c>
      <c r="AG850">
        <v>899</v>
      </c>
      <c r="AH850">
        <f>invoices[[#This Row],[EB Amount]]-invoices[[#This Row],[electricity_amount]]</f>
        <v>0</v>
      </c>
    </row>
    <row r="851" spans="1:34">
      <c r="A851" t="s">
        <v>13632</v>
      </c>
      <c r="B851" t="s">
        <v>22</v>
      </c>
      <c r="C851" t="s">
        <v>1789</v>
      </c>
      <c r="D851" t="s">
        <v>24</v>
      </c>
      <c r="E851" t="s">
        <v>342</v>
      </c>
      <c r="F851" t="s">
        <v>1279</v>
      </c>
      <c r="G851" t="s">
        <v>13633</v>
      </c>
      <c r="H851" s="1">
        <f>DATE(YEAR(invoices[[#This Row],[due_date]]),MONTH(invoices[[#This Row],[due_date]]),1)</f>
        <v>45962</v>
      </c>
      <c r="I851" s="1">
        <v>45968</v>
      </c>
      <c r="J851">
        <v>15500</v>
      </c>
      <c r="K851">
        <v>1457</v>
      </c>
      <c r="L851">
        <v>0</v>
      </c>
      <c r="M851">
        <f>invoices[[#This Row],[rent_amount]]+invoices[[#This Row],[electricity_amount]]+invoices[[#This Row],[other_charges]]</f>
        <v>16957</v>
      </c>
      <c r="N851" t="s">
        <v>28</v>
      </c>
      <c r="O851" t="s">
        <v>599</v>
      </c>
      <c r="P851">
        <v>0</v>
      </c>
      <c r="Q851" t="b">
        <v>0</v>
      </c>
      <c r="R851" t="s">
        <v>523</v>
      </c>
      <c r="S851">
        <v>0</v>
      </c>
      <c r="T851">
        <f>invoices[[#This Row],[total_amount]]</f>
        <v>16957</v>
      </c>
      <c r="U851" t="s">
        <v>1791</v>
      </c>
      <c r="V851" t="str">
        <f>INDEX([1]!Table1[tenantname],MATCH(invoices[[#This Row],[allotment_id]],[1]!Table1[TenantAllotmentID],0))</f>
        <v>Madhumita CM (D11-C2)</v>
      </c>
      <c r="W851" t="s">
        <v>14595</v>
      </c>
      <c r="X851" t="s">
        <v>14596</v>
      </c>
      <c r="Y851" s="4">
        <v>45962</v>
      </c>
      <c r="Z851" t="s">
        <v>15807</v>
      </c>
      <c r="AA851">
        <v>15500</v>
      </c>
      <c r="AB851">
        <v>0</v>
      </c>
      <c r="AC851">
        <v>0</v>
      </c>
      <c r="AD851" s="7">
        <f>invoices[[#This Row],[Rent]]+invoices[[#This Row],[Services]]+invoices[[#This Row],[GST]]</f>
        <v>15500</v>
      </c>
      <c r="AE851" s="7">
        <f>invoices[[#This Row],[Total]]-invoices[[#This Row],[rent_amount]]</f>
        <v>0</v>
      </c>
      <c r="AF851">
        <v>6199</v>
      </c>
      <c r="AG851">
        <v>1457</v>
      </c>
      <c r="AH851">
        <f>invoices[[#This Row],[EB Amount]]-invoices[[#This Row],[electricity_amount]]</f>
        <v>0</v>
      </c>
    </row>
    <row r="852" spans="1:34">
      <c r="A852" t="s">
        <v>13714</v>
      </c>
      <c r="B852" t="s">
        <v>22</v>
      </c>
      <c r="C852" t="s">
        <v>1674</v>
      </c>
      <c r="D852" t="s">
        <v>24</v>
      </c>
      <c r="E852" t="s">
        <v>329</v>
      </c>
      <c r="F852" t="s">
        <v>1352</v>
      </c>
      <c r="G852" t="s">
        <v>13715</v>
      </c>
      <c r="H852" s="1">
        <f>DATE(YEAR(invoices[[#This Row],[due_date]]),MONTH(invoices[[#This Row],[due_date]]),1)</f>
        <v>45962</v>
      </c>
      <c r="I852" s="1">
        <v>45968</v>
      </c>
      <c r="J852">
        <v>15500</v>
      </c>
      <c r="K852">
        <v>2511</v>
      </c>
      <c r="L852">
        <v>0</v>
      </c>
      <c r="M852">
        <f>invoices[[#This Row],[rent_amount]]+invoices[[#This Row],[electricity_amount]]+invoices[[#This Row],[other_charges]]</f>
        <v>18011</v>
      </c>
      <c r="N852" t="s">
        <v>28</v>
      </c>
      <c r="O852" t="s">
        <v>629</v>
      </c>
      <c r="P852">
        <v>0</v>
      </c>
      <c r="Q852" t="b">
        <v>0</v>
      </c>
      <c r="R852" t="s">
        <v>523</v>
      </c>
      <c r="S852">
        <v>0</v>
      </c>
      <c r="T852">
        <f>invoices[[#This Row],[total_amount]]</f>
        <v>18011</v>
      </c>
      <c r="U852" t="s">
        <v>1677</v>
      </c>
      <c r="V852" t="str">
        <f>INDEX([1]!Table1[tenantname],MATCH(invoices[[#This Row],[allotment_id]],[1]!Table1[TenantAllotmentID],0))</f>
        <v>Oviya S (C43-B1)</v>
      </c>
      <c r="W852" t="s">
        <v>14557</v>
      </c>
      <c r="X852" t="s">
        <v>14557</v>
      </c>
      <c r="Y852" s="4">
        <v>45962</v>
      </c>
      <c r="Z852" t="s">
        <v>15807</v>
      </c>
      <c r="AA852">
        <v>15500</v>
      </c>
      <c r="AB852">
        <v>0</v>
      </c>
      <c r="AC852">
        <v>0</v>
      </c>
      <c r="AD852" s="7">
        <f>invoices[[#This Row],[Rent]]+invoices[[#This Row],[Services]]+invoices[[#This Row],[GST]]</f>
        <v>15500</v>
      </c>
      <c r="AE852" s="7">
        <f>invoices[[#This Row],[Total]]-invoices[[#This Row],[rent_amount]]</f>
        <v>0</v>
      </c>
      <c r="AF852">
        <v>6240</v>
      </c>
      <c r="AG852">
        <v>2511</v>
      </c>
      <c r="AH852">
        <f>invoices[[#This Row],[EB Amount]]-invoices[[#This Row],[electricity_amount]]</f>
        <v>0</v>
      </c>
    </row>
    <row r="853" spans="1:34">
      <c r="A853" t="s">
        <v>13876</v>
      </c>
      <c r="B853" t="s">
        <v>22</v>
      </c>
      <c r="C853" t="s">
        <v>2047</v>
      </c>
      <c r="D853" t="s">
        <v>24</v>
      </c>
      <c r="E853" t="s">
        <v>181</v>
      </c>
      <c r="F853" t="s">
        <v>758</v>
      </c>
      <c r="G853" t="s">
        <v>13877</v>
      </c>
      <c r="H853" s="1">
        <f>DATE(YEAR(invoices[[#This Row],[due_date]]),MONTH(invoices[[#This Row],[due_date]]),1)</f>
        <v>45962</v>
      </c>
      <c r="I853" s="1">
        <v>45968</v>
      </c>
      <c r="J853">
        <v>3867</v>
      </c>
      <c r="K853">
        <v>1891</v>
      </c>
      <c r="L853">
        <v>2250</v>
      </c>
      <c r="M853">
        <f>invoices[[#This Row],[rent_amount]]+invoices[[#This Row],[electricity_amount]]+invoices[[#This Row],[other_charges]]</f>
        <v>8008</v>
      </c>
      <c r="N853" t="s">
        <v>28</v>
      </c>
      <c r="O853" t="s">
        <v>629</v>
      </c>
      <c r="P853">
        <v>0</v>
      </c>
      <c r="Q853" t="b">
        <v>0</v>
      </c>
      <c r="R853" t="s">
        <v>523</v>
      </c>
      <c r="S853">
        <v>0</v>
      </c>
      <c r="T853">
        <f>invoices[[#This Row],[total_amount]]</f>
        <v>8008</v>
      </c>
      <c r="U853" t="s">
        <v>2049</v>
      </c>
      <c r="V853" t="str">
        <f>INDEX([1]!Table1[tenantname],MATCH(invoices[[#This Row],[allotment_id]],[1]!Table1[TenantAllotmentID],0))</f>
        <v>Riya Mahesh  Marve (B24-C2)</v>
      </c>
      <c r="W853" t="s">
        <v>14689</v>
      </c>
      <c r="X853" t="s">
        <v>14690</v>
      </c>
      <c r="Y853" s="4">
        <v>45962</v>
      </c>
      <c r="Z853" t="s">
        <v>15807</v>
      </c>
      <c r="AA853">
        <v>3867</v>
      </c>
      <c r="AB853">
        <v>0</v>
      </c>
      <c r="AC853">
        <v>0</v>
      </c>
      <c r="AD853" s="7">
        <f>invoices[[#This Row],[Rent]]+invoices[[#This Row],[Services]]+invoices[[#This Row],[GST]]</f>
        <v>3867</v>
      </c>
      <c r="AE853" s="7">
        <f>invoices[[#This Row],[Total]]-invoices[[#This Row],[rent_amount]]</f>
        <v>0</v>
      </c>
      <c r="AF853">
        <v>6328</v>
      </c>
      <c r="AG853">
        <v>1891</v>
      </c>
      <c r="AH853">
        <f>invoices[[#This Row],[EB Amount]]-invoices[[#This Row],[electricity_amount]]</f>
        <v>0</v>
      </c>
    </row>
    <row r="854" spans="1:34">
      <c r="A854" t="s">
        <v>13880</v>
      </c>
      <c r="B854" t="s">
        <v>22</v>
      </c>
      <c r="C854" t="s">
        <v>2278</v>
      </c>
      <c r="D854" t="s">
        <v>24</v>
      </c>
      <c r="E854" t="s">
        <v>254</v>
      </c>
      <c r="F854" t="s">
        <v>790</v>
      </c>
      <c r="G854" t="s">
        <v>13881</v>
      </c>
      <c r="H854" s="1">
        <f>DATE(YEAR(invoices[[#This Row],[due_date]]),MONTH(invoices[[#This Row],[due_date]]),1)</f>
        <v>45962</v>
      </c>
      <c r="I854" s="1">
        <v>45968</v>
      </c>
      <c r="J854">
        <v>14500</v>
      </c>
      <c r="K854">
        <v>1691</v>
      </c>
      <c r="L854">
        <v>0</v>
      </c>
      <c r="M854">
        <f>invoices[[#This Row],[rent_amount]]+invoices[[#This Row],[electricity_amount]]+invoices[[#This Row],[other_charges]]</f>
        <v>16191</v>
      </c>
      <c r="N854" t="s">
        <v>28</v>
      </c>
      <c r="O854" t="s">
        <v>599</v>
      </c>
      <c r="P854">
        <v>0</v>
      </c>
      <c r="Q854" t="b">
        <v>0</v>
      </c>
      <c r="R854" t="s">
        <v>523</v>
      </c>
      <c r="S854">
        <v>0</v>
      </c>
      <c r="T854">
        <f>invoices[[#This Row],[total_amount]]</f>
        <v>16191</v>
      </c>
      <c r="U854" t="s">
        <v>2280</v>
      </c>
      <c r="V854" t="str">
        <f>INDEX([1]!Table1[tenantname],MATCH(invoices[[#This Row],[allotment_id]],[1]!Table1[TenantAllotmentID],0))</f>
        <v>Likhitha Naga  Vigneswari Satuluri (C42-C2)</v>
      </c>
      <c r="W854" t="s">
        <v>14760</v>
      </c>
      <c r="X854" t="s">
        <v>14761</v>
      </c>
      <c r="Y854" s="4">
        <v>45962</v>
      </c>
      <c r="Z854" t="s">
        <v>15807</v>
      </c>
      <c r="AA854">
        <v>14500</v>
      </c>
      <c r="AB854">
        <v>0</v>
      </c>
      <c r="AC854">
        <v>0</v>
      </c>
      <c r="AD854" s="7">
        <f>invoices[[#This Row],[Rent]]+invoices[[#This Row],[Services]]+invoices[[#This Row],[GST]]</f>
        <v>14500</v>
      </c>
      <c r="AE854" s="7">
        <f>invoices[[#This Row],[Total]]-invoices[[#This Row],[rent_amount]]</f>
        <v>0</v>
      </c>
      <c r="AF854">
        <v>6330</v>
      </c>
      <c r="AG854">
        <v>1691</v>
      </c>
      <c r="AH854">
        <f>invoices[[#This Row],[EB Amount]]-invoices[[#This Row],[electricity_amount]]</f>
        <v>0</v>
      </c>
    </row>
    <row r="855" spans="1:34">
      <c r="A855" t="s">
        <v>13946</v>
      </c>
      <c r="B855" t="s">
        <v>22</v>
      </c>
      <c r="C855" s="2" t="s">
        <v>1923</v>
      </c>
      <c r="D855" t="s">
        <v>24</v>
      </c>
      <c r="E855" t="s">
        <v>592</v>
      </c>
      <c r="F855" t="s">
        <v>992</v>
      </c>
      <c r="G855" t="s">
        <v>13947</v>
      </c>
      <c r="H855" s="1">
        <f>DATE(YEAR(invoices[[#This Row],[due_date]]),MONTH(invoices[[#This Row],[due_date]]),1)</f>
        <v>45962</v>
      </c>
      <c r="I855" s="1">
        <v>45968</v>
      </c>
      <c r="J855">
        <v>15500</v>
      </c>
      <c r="K855">
        <v>1767</v>
      </c>
      <c r="L855">
        <v>0</v>
      </c>
      <c r="M855">
        <f>invoices[[#This Row],[rent_amount]]+invoices[[#This Row],[electricity_amount]]+invoices[[#This Row],[other_charges]]</f>
        <v>17267</v>
      </c>
      <c r="N855" t="s">
        <v>28</v>
      </c>
      <c r="O855" t="s">
        <v>599</v>
      </c>
      <c r="P855">
        <v>0</v>
      </c>
      <c r="Q855" t="b">
        <v>0</v>
      </c>
      <c r="R855" t="s">
        <v>523</v>
      </c>
      <c r="S855">
        <v>0</v>
      </c>
      <c r="T855">
        <f>invoices[[#This Row],[total_amount]]</f>
        <v>17267</v>
      </c>
      <c r="U855" t="s">
        <v>1925</v>
      </c>
      <c r="V855" t="str">
        <f>INDEX([1]!Table1[tenantname],MATCH(invoices[[#This Row],[allotment_id]],[1]!Table1[TenantAllotmentID],0))</f>
        <v>Dena Dinesh (A44-B2)</v>
      </c>
      <c r="W855" t="s">
        <v>14645</v>
      </c>
      <c r="X855" t="s">
        <v>14646</v>
      </c>
      <c r="Y855" s="4">
        <v>45962</v>
      </c>
      <c r="Z855" t="s">
        <v>15807</v>
      </c>
      <c r="AA855">
        <v>15500</v>
      </c>
      <c r="AB855">
        <v>0</v>
      </c>
      <c r="AC855">
        <v>0</v>
      </c>
      <c r="AD855" s="7">
        <f>invoices[[#This Row],[Rent]]+invoices[[#This Row],[Services]]+invoices[[#This Row],[GST]]</f>
        <v>15500</v>
      </c>
      <c r="AE855" s="7">
        <f>invoices[[#This Row],[Total]]-invoices[[#This Row],[rent_amount]]</f>
        <v>0</v>
      </c>
      <c r="AF855">
        <v>6365</v>
      </c>
      <c r="AG855">
        <v>1767</v>
      </c>
      <c r="AH855">
        <f>invoices[[#This Row],[EB Amount]]-invoices[[#This Row],[electricity_amount]]</f>
        <v>0</v>
      </c>
    </row>
    <row r="856" spans="1:34">
      <c r="A856" t="s">
        <v>13961</v>
      </c>
      <c r="B856" t="s">
        <v>22</v>
      </c>
      <c r="C856" t="s">
        <v>2459</v>
      </c>
      <c r="D856" t="s">
        <v>24</v>
      </c>
      <c r="E856" t="s">
        <v>476</v>
      </c>
      <c r="F856" t="s">
        <v>1069</v>
      </c>
      <c r="G856" t="s">
        <v>13962</v>
      </c>
      <c r="H856" s="1">
        <f>DATE(YEAR(invoices[[#This Row],[due_date]]),MONTH(invoices[[#This Row],[due_date]]),1)</f>
        <v>45962</v>
      </c>
      <c r="I856" s="1">
        <v>45968</v>
      </c>
      <c r="J856">
        <v>14500</v>
      </c>
      <c r="K856">
        <v>1767</v>
      </c>
      <c r="L856">
        <v>0</v>
      </c>
      <c r="M856">
        <f>invoices[[#This Row],[rent_amount]]+invoices[[#This Row],[electricity_amount]]+invoices[[#This Row],[other_charges]]</f>
        <v>16267</v>
      </c>
      <c r="N856" t="s">
        <v>28</v>
      </c>
      <c r="O856" t="s">
        <v>1023</v>
      </c>
      <c r="P856">
        <v>0</v>
      </c>
      <c r="Q856" t="b">
        <v>0</v>
      </c>
      <c r="R856" t="s">
        <v>523</v>
      </c>
      <c r="S856">
        <v>0</v>
      </c>
      <c r="T856">
        <f>invoices[[#This Row],[total_amount]]</f>
        <v>16267</v>
      </c>
      <c r="U856" t="s">
        <v>2461</v>
      </c>
      <c r="V856" t="str">
        <f>INDEX([1]!Table1[tenantname],MATCH(invoices[[#This Row],[allotment_id]],[1]!Table1[TenantAllotmentID],0))</f>
        <v>Vishal Chandravanshi (B41-C2)</v>
      </c>
      <c r="W856" t="s">
        <v>14810</v>
      </c>
      <c r="X856" t="s">
        <v>14811</v>
      </c>
      <c r="Y856" s="4">
        <v>45962</v>
      </c>
      <c r="Z856" t="s">
        <v>15807</v>
      </c>
      <c r="AA856">
        <v>14500</v>
      </c>
      <c r="AB856">
        <v>0</v>
      </c>
      <c r="AC856">
        <v>0</v>
      </c>
      <c r="AD856" s="7">
        <f>invoices[[#This Row],[Rent]]+invoices[[#This Row],[Services]]+invoices[[#This Row],[GST]]</f>
        <v>14500</v>
      </c>
      <c r="AE856" s="7">
        <f>invoices[[#This Row],[Total]]-invoices[[#This Row],[rent_amount]]</f>
        <v>0</v>
      </c>
      <c r="AF856">
        <v>6372</v>
      </c>
      <c r="AG856">
        <v>1767</v>
      </c>
      <c r="AH856">
        <f>invoices[[#This Row],[EB Amount]]-invoices[[#This Row],[electricity_amount]]</f>
        <v>0</v>
      </c>
    </row>
    <row r="857" spans="1:34">
      <c r="A857" t="s">
        <v>124</v>
      </c>
      <c r="B857" t="s">
        <v>22</v>
      </c>
      <c r="C857" t="s">
        <v>125</v>
      </c>
      <c r="D857" t="s">
        <v>24</v>
      </c>
      <c r="E857" t="s">
        <v>88</v>
      </c>
      <c r="F857" t="s">
        <v>126</v>
      </c>
      <c r="G857" t="s">
        <v>127</v>
      </c>
      <c r="H857" s="1">
        <f>DATE(YEAR(invoices[[#This Row],[due_date]]),MONTH(invoices[[#This Row],[due_date]]),1)</f>
        <v>45931</v>
      </c>
      <c r="I857" s="1">
        <v>45937</v>
      </c>
      <c r="J857">
        <v>14500</v>
      </c>
      <c r="K857">
        <v>1860</v>
      </c>
      <c r="L857">
        <v>0</v>
      </c>
      <c r="M857">
        <f>invoices[[#This Row],[rent_amount]]+invoices[[#This Row],[electricity_amount]]+invoices[[#This Row],[other_charges]]</f>
        <v>16360</v>
      </c>
      <c r="N857" t="s">
        <v>28</v>
      </c>
      <c r="O857" t="s">
        <v>128</v>
      </c>
      <c r="P857">
        <v>0</v>
      </c>
      <c r="Q857" t="b">
        <v>0</v>
      </c>
      <c r="R857" t="s">
        <v>129</v>
      </c>
      <c r="S857">
        <v>0</v>
      </c>
      <c r="T857">
        <f>invoices[[#This Row],[total_amount]]</f>
        <v>16360</v>
      </c>
      <c r="U857" t="s">
        <v>130</v>
      </c>
      <c r="V857" t="str">
        <f>INDEX([1]!Table1[tenantname],MATCH(invoices[[#This Row],[allotment_id]],[1]!Table1[TenantAllotmentID],0))</f>
        <v>Martin Rodgers (B13-C2)</v>
      </c>
      <c r="W857" t="s">
        <v>14010</v>
      </c>
      <c r="X857" t="s">
        <v>14011</v>
      </c>
      <c r="Y857" s="4">
        <v>45931</v>
      </c>
      <c r="Z857" t="s">
        <v>15807</v>
      </c>
      <c r="AA857">
        <v>14500</v>
      </c>
      <c r="AB857">
        <v>0</v>
      </c>
      <c r="AC857">
        <v>0</v>
      </c>
      <c r="AD857" s="7">
        <f>invoices[[#This Row],[Rent]]+invoices[[#This Row],[Services]]+invoices[[#This Row],[GST]]</f>
        <v>14500</v>
      </c>
      <c r="AE857" s="7">
        <f>invoices[[#This Row],[Total]]-invoices[[#This Row],[rent_amount]]</f>
        <v>0</v>
      </c>
      <c r="AF857">
        <v>14</v>
      </c>
      <c r="AG857">
        <v>1860</v>
      </c>
      <c r="AH857">
        <f>invoices[[#This Row],[EB Amount]]-invoices[[#This Row],[electricity_amount]]</f>
        <v>0</v>
      </c>
    </row>
    <row r="858" spans="1:34">
      <c r="A858" t="s">
        <v>378</v>
      </c>
      <c r="B858" t="s">
        <v>22</v>
      </c>
      <c r="C858" t="s">
        <v>379</v>
      </c>
      <c r="D858" t="s">
        <v>24</v>
      </c>
      <c r="E858" t="s">
        <v>104</v>
      </c>
      <c r="F858" t="s">
        <v>380</v>
      </c>
      <c r="G858" t="s">
        <v>381</v>
      </c>
      <c r="H858" s="1">
        <f>DATE(YEAR(invoices[[#This Row],[due_date]]),MONTH(invoices[[#This Row],[due_date]]),1)</f>
        <v>45931</v>
      </c>
      <c r="I858" s="1">
        <v>45937</v>
      </c>
      <c r="J858">
        <v>18500</v>
      </c>
      <c r="K858">
        <v>1320</v>
      </c>
      <c r="L858">
        <v>0</v>
      </c>
      <c r="M858">
        <f>invoices[[#This Row],[rent_amount]]+invoices[[#This Row],[electricity_amount]]+invoices[[#This Row],[other_charges]]</f>
        <v>19820</v>
      </c>
      <c r="N858" t="s">
        <v>28</v>
      </c>
      <c r="O858" t="s">
        <v>128</v>
      </c>
      <c r="P858">
        <v>0</v>
      </c>
      <c r="Q858" t="b">
        <v>0</v>
      </c>
      <c r="R858" t="s">
        <v>129</v>
      </c>
      <c r="S858">
        <v>0</v>
      </c>
      <c r="T858">
        <f>invoices[[#This Row],[total_amount]]</f>
        <v>19820</v>
      </c>
      <c r="U858" t="s">
        <v>382</v>
      </c>
      <c r="V858" t="str">
        <f>INDEX([1]!Table1[tenantname],MATCH(invoices[[#This Row],[allotment_id]],[1]!Table1[TenantAllotmentID],0))</f>
        <v>Venkat Chandan Jakka (B14-A1)</v>
      </c>
      <c r="W858" t="s">
        <v>14088</v>
      </c>
      <c r="X858" t="s">
        <v>14089</v>
      </c>
      <c r="Y858" s="4">
        <v>45931</v>
      </c>
      <c r="Z858" t="s">
        <v>15807</v>
      </c>
      <c r="AA858">
        <v>18500</v>
      </c>
      <c r="AB858">
        <v>0</v>
      </c>
      <c r="AC858">
        <v>0</v>
      </c>
      <c r="AD858" s="7">
        <f>invoices[[#This Row],[Rent]]+invoices[[#This Row],[Services]]+invoices[[#This Row],[GST]]</f>
        <v>18500</v>
      </c>
      <c r="AE858" s="7">
        <f>invoices[[#This Row],[Total]]-invoices[[#This Row],[rent_amount]]</f>
        <v>0</v>
      </c>
      <c r="AF858">
        <v>54</v>
      </c>
      <c r="AG858">
        <v>1320</v>
      </c>
      <c r="AH858">
        <f>invoices[[#This Row],[EB Amount]]-invoices[[#This Row],[electricity_amount]]</f>
        <v>0</v>
      </c>
    </row>
    <row r="859" spans="1:34">
      <c r="A859" t="s">
        <v>573</v>
      </c>
      <c r="B859" t="s">
        <v>22</v>
      </c>
      <c r="C859" t="s">
        <v>574</v>
      </c>
      <c r="D859" t="s">
        <v>24</v>
      </c>
      <c r="E859" t="s">
        <v>254</v>
      </c>
      <c r="F859" t="s">
        <v>575</v>
      </c>
      <c r="G859" t="s">
        <v>576</v>
      </c>
      <c r="H859" s="1">
        <f>DATE(YEAR(invoices[[#This Row],[due_date]]),MONTH(invoices[[#This Row],[due_date]]),1)</f>
        <v>45931</v>
      </c>
      <c r="I859" s="1">
        <v>45937</v>
      </c>
      <c r="J859">
        <v>15500</v>
      </c>
      <c r="K859">
        <v>3360</v>
      </c>
      <c r="L859">
        <v>0</v>
      </c>
      <c r="M859">
        <f>invoices[[#This Row],[rent_amount]]+invoices[[#This Row],[electricity_amount]]+invoices[[#This Row],[other_charges]]</f>
        <v>18860</v>
      </c>
      <c r="N859" t="s">
        <v>28</v>
      </c>
      <c r="O859" t="s">
        <v>577</v>
      </c>
      <c r="P859">
        <v>0</v>
      </c>
      <c r="Q859" t="b">
        <v>0</v>
      </c>
      <c r="R859" t="s">
        <v>129</v>
      </c>
      <c r="S859">
        <v>0</v>
      </c>
      <c r="T859">
        <f>invoices[[#This Row],[total_amount]]</f>
        <v>18860</v>
      </c>
      <c r="U859" t="s">
        <v>578</v>
      </c>
      <c r="V859" t="str">
        <f>INDEX([1]!Table1[tenantname],MATCH(invoices[[#This Row],[allotment_id]],[1]!Table1[TenantAllotmentID],0))</f>
        <v>Asritha Boddu (C42-B1)</v>
      </c>
      <c r="W859" t="s">
        <v>14157</v>
      </c>
      <c r="X859" t="s">
        <v>14158</v>
      </c>
      <c r="Y859" s="4">
        <v>45931</v>
      </c>
      <c r="Z859" t="s">
        <v>15807</v>
      </c>
      <c r="AA859">
        <v>15500</v>
      </c>
      <c r="AB859">
        <v>0</v>
      </c>
      <c r="AC859">
        <v>0</v>
      </c>
      <c r="AD859" s="7">
        <f>invoices[[#This Row],[Rent]]+invoices[[#This Row],[Services]]+invoices[[#This Row],[GST]]</f>
        <v>15500</v>
      </c>
      <c r="AE859" s="7">
        <f>invoices[[#This Row],[Total]]-invoices[[#This Row],[rent_amount]]</f>
        <v>0</v>
      </c>
      <c r="AF859">
        <v>93</v>
      </c>
      <c r="AG859">
        <v>3360</v>
      </c>
      <c r="AH859">
        <f>invoices[[#This Row],[EB Amount]]-invoices[[#This Row],[electricity_amount]]</f>
        <v>0</v>
      </c>
    </row>
    <row r="860" spans="1:34">
      <c r="A860" t="s">
        <v>1060</v>
      </c>
      <c r="B860" t="s">
        <v>22</v>
      </c>
      <c r="C860" t="s">
        <v>1061</v>
      </c>
      <c r="D860" t="s">
        <v>24</v>
      </c>
      <c r="E860" t="s">
        <v>1062</v>
      </c>
      <c r="F860" t="s">
        <v>1063</v>
      </c>
      <c r="G860" t="s">
        <v>1064</v>
      </c>
      <c r="H860" s="1">
        <f>DATE(YEAR(invoices[[#This Row],[due_date]]),MONTH(invoices[[#This Row],[due_date]]),1)</f>
        <v>45931</v>
      </c>
      <c r="I860" s="1">
        <v>45937</v>
      </c>
      <c r="J860">
        <v>14500</v>
      </c>
      <c r="K860">
        <v>1290</v>
      </c>
      <c r="L860">
        <v>0</v>
      </c>
      <c r="M860">
        <f>invoices[[#This Row],[rent_amount]]+invoices[[#This Row],[electricity_amount]]+invoices[[#This Row],[other_charges]]</f>
        <v>15790</v>
      </c>
      <c r="N860" t="s">
        <v>28</v>
      </c>
      <c r="O860" t="s">
        <v>1065</v>
      </c>
      <c r="P860">
        <v>0</v>
      </c>
      <c r="Q860" t="b">
        <v>0</v>
      </c>
      <c r="R860" t="s">
        <v>129</v>
      </c>
      <c r="S860">
        <v>0</v>
      </c>
      <c r="T860">
        <f>invoices[[#This Row],[total_amount]]</f>
        <v>15790</v>
      </c>
      <c r="U860" t="s">
        <v>1066</v>
      </c>
      <c r="V860" t="str">
        <f>INDEX([1]!Table1[tenantname],MATCH(invoices[[#This Row],[allotment_id]],[1]!Table1[TenantAllotmentID],0))</f>
        <v>Sourabh D  (A22-C2)</v>
      </c>
      <c r="W860" t="s">
        <v>14335</v>
      </c>
      <c r="X860" t="s">
        <v>14336</v>
      </c>
      <c r="Y860" s="4">
        <v>45931</v>
      </c>
      <c r="Z860" t="s">
        <v>15807</v>
      </c>
      <c r="AA860">
        <v>14500</v>
      </c>
      <c r="AB860">
        <v>0</v>
      </c>
      <c r="AC860">
        <v>0</v>
      </c>
      <c r="AD860" s="7">
        <f>invoices[[#This Row],[Rent]]+invoices[[#This Row],[Services]]+invoices[[#This Row],[GST]]</f>
        <v>14500</v>
      </c>
      <c r="AE860" s="7">
        <f>invoices[[#This Row],[Total]]-invoices[[#This Row],[rent_amount]]</f>
        <v>0</v>
      </c>
      <c r="AF860">
        <v>209</v>
      </c>
      <c r="AG860">
        <v>1290</v>
      </c>
      <c r="AH860">
        <f>invoices[[#This Row],[EB Amount]]-invoices[[#This Row],[electricity_amount]]</f>
        <v>0</v>
      </c>
    </row>
    <row r="861" spans="1:34">
      <c r="A861" t="s">
        <v>1259</v>
      </c>
      <c r="B861" t="s">
        <v>22</v>
      </c>
      <c r="C861" t="s">
        <v>893</v>
      </c>
      <c r="D861" t="s">
        <v>24</v>
      </c>
      <c r="E861" t="s">
        <v>104</v>
      </c>
      <c r="F861" t="s">
        <v>894</v>
      </c>
      <c r="G861" t="s">
        <v>1260</v>
      </c>
      <c r="H861" s="1">
        <f>DATE(YEAR(invoices[[#This Row],[due_date]]),MONTH(invoices[[#This Row],[due_date]]),1)</f>
        <v>45931</v>
      </c>
      <c r="I861" s="1">
        <v>45937</v>
      </c>
      <c r="J861">
        <v>15500</v>
      </c>
      <c r="K861">
        <v>1320</v>
      </c>
      <c r="L861">
        <v>0</v>
      </c>
      <c r="M861">
        <f>invoices[[#This Row],[rent_amount]]+invoices[[#This Row],[electricity_amount]]+invoices[[#This Row],[other_charges]]</f>
        <v>16820</v>
      </c>
      <c r="N861" t="s">
        <v>28</v>
      </c>
      <c r="O861" t="s">
        <v>128</v>
      </c>
      <c r="P861">
        <v>0</v>
      </c>
      <c r="Q861" t="b">
        <v>0</v>
      </c>
      <c r="R861" t="s">
        <v>129</v>
      </c>
      <c r="S861">
        <v>0</v>
      </c>
      <c r="T861">
        <f>invoices[[#This Row],[total_amount]]</f>
        <v>16820</v>
      </c>
      <c r="U861" t="s">
        <v>895</v>
      </c>
      <c r="V861" t="str">
        <f>INDEX([1]!Table1[tenantname],MATCH(invoices[[#This Row],[allotment_id]],[1]!Table1[TenantAllotmentID],0))</f>
        <v>Kumaraswamy K (B14-B1)</v>
      </c>
      <c r="W861" t="s">
        <v>14271</v>
      </c>
      <c r="X861" t="s">
        <v>14272</v>
      </c>
      <c r="Y861" s="4">
        <v>45931</v>
      </c>
      <c r="Z861" t="s">
        <v>15807</v>
      </c>
      <c r="AA861">
        <v>15500</v>
      </c>
      <c r="AB861">
        <v>0</v>
      </c>
      <c r="AC861">
        <v>0</v>
      </c>
      <c r="AD861" s="7">
        <f>invoices[[#This Row],[Rent]]+invoices[[#This Row],[Services]]+invoices[[#This Row],[GST]]</f>
        <v>15500</v>
      </c>
      <c r="AE861" s="7">
        <f>invoices[[#This Row],[Total]]-invoices[[#This Row],[rent_amount]]</f>
        <v>0</v>
      </c>
      <c r="AF861">
        <v>265</v>
      </c>
      <c r="AG861">
        <v>1320</v>
      </c>
      <c r="AH861">
        <f>invoices[[#This Row],[EB Amount]]-invoices[[#This Row],[electricity_amount]]</f>
        <v>0</v>
      </c>
    </row>
    <row r="862" spans="1:34">
      <c r="A862" t="s">
        <v>1261</v>
      </c>
      <c r="B862" t="s">
        <v>22</v>
      </c>
      <c r="C862" t="s">
        <v>1262</v>
      </c>
      <c r="D862" t="s">
        <v>24</v>
      </c>
      <c r="E862" t="s">
        <v>592</v>
      </c>
      <c r="F862" t="s">
        <v>1016</v>
      </c>
      <c r="G862" t="s">
        <v>1263</v>
      </c>
      <c r="H862" s="1">
        <f>DATE(YEAR(invoices[[#This Row],[due_date]]),MONTH(invoices[[#This Row],[due_date]]),1)</f>
        <v>45931</v>
      </c>
      <c r="I862" s="1">
        <v>45937</v>
      </c>
      <c r="J862">
        <v>6548</v>
      </c>
      <c r="K862">
        <v>0</v>
      </c>
      <c r="L862">
        <v>0</v>
      </c>
      <c r="M862">
        <f>invoices[[#This Row],[rent_amount]]+invoices[[#This Row],[electricity_amount]]+invoices[[#This Row],[other_charges]]</f>
        <v>6548</v>
      </c>
      <c r="N862" t="s">
        <v>28</v>
      </c>
      <c r="O862" t="s">
        <v>577</v>
      </c>
      <c r="P862">
        <v>0</v>
      </c>
      <c r="Q862" t="b">
        <v>0</v>
      </c>
      <c r="R862" t="s">
        <v>129</v>
      </c>
      <c r="S862">
        <v>0</v>
      </c>
      <c r="T862">
        <f>invoices[[#This Row],[total_amount]]</f>
        <v>6548</v>
      </c>
      <c r="U862" t="s">
        <v>1264</v>
      </c>
      <c r="V862" t="str">
        <f>INDEX([1]!Table1[tenantname],MATCH(invoices[[#This Row],[allotment_id]],[1]!Table1[TenantAllotmentID],0))</f>
        <v>Anudatt Sunith (A44-C1)</v>
      </c>
      <c r="W862" t="s">
        <v>14403</v>
      </c>
      <c r="X862" t="s">
        <v>14404</v>
      </c>
      <c r="Y862" s="4">
        <v>45931</v>
      </c>
      <c r="Z862" t="s">
        <v>15807</v>
      </c>
      <c r="AA862">
        <v>6548</v>
      </c>
      <c r="AB862">
        <v>0</v>
      </c>
      <c r="AC862">
        <v>0</v>
      </c>
      <c r="AD862" s="7">
        <f>invoices[[#This Row],[Rent]]+invoices[[#This Row],[Services]]+invoices[[#This Row],[GST]]</f>
        <v>6548</v>
      </c>
      <c r="AE862" s="7">
        <f>invoices[[#This Row],[Total]]-invoices[[#This Row],[rent_amount]]</f>
        <v>0</v>
      </c>
      <c r="AF862">
        <v>266</v>
      </c>
      <c r="AG862">
        <v>0</v>
      </c>
      <c r="AH862">
        <f>invoices[[#This Row],[EB Amount]]-invoices[[#This Row],[electricity_amount]]</f>
        <v>0</v>
      </c>
    </row>
    <row r="863" spans="1:34">
      <c r="A863" t="s">
        <v>1487</v>
      </c>
      <c r="B863" t="s">
        <v>22</v>
      </c>
      <c r="C863" t="s">
        <v>341</v>
      </c>
      <c r="D863" t="s">
        <v>24</v>
      </c>
      <c r="E863" t="s">
        <v>342</v>
      </c>
      <c r="F863" t="s">
        <v>343</v>
      </c>
      <c r="G863" t="s">
        <v>1488</v>
      </c>
      <c r="H863" s="1">
        <f>DATE(YEAR(invoices[[#This Row],[due_date]]),MONTH(invoices[[#This Row],[due_date]]),1)</f>
        <v>45931</v>
      </c>
      <c r="I863" s="1">
        <v>45937</v>
      </c>
      <c r="J863">
        <v>25000</v>
      </c>
      <c r="K863">
        <v>1710</v>
      </c>
      <c r="L863">
        <v>0</v>
      </c>
      <c r="M863">
        <f>invoices[[#This Row],[rent_amount]]+invoices[[#This Row],[electricity_amount]]+invoices[[#This Row],[other_charges]]</f>
        <v>26710</v>
      </c>
      <c r="N863" t="s">
        <v>28</v>
      </c>
      <c r="O863" t="s">
        <v>1065</v>
      </c>
      <c r="P863">
        <v>0</v>
      </c>
      <c r="Q863" t="b">
        <v>0</v>
      </c>
      <c r="R863" t="s">
        <v>129</v>
      </c>
      <c r="S863">
        <v>0</v>
      </c>
      <c r="T863">
        <f>invoices[[#This Row],[total_amount]]</f>
        <v>26710</v>
      </c>
      <c r="U863" t="s">
        <v>346</v>
      </c>
      <c r="V863" t="str">
        <f>INDEX([1]!Table1[tenantname],MATCH(invoices[[#This Row],[allotment_id]],[1]!Table1[TenantAllotmentID],0))</f>
        <v>Tanusha C Karlekar (D11-B1)</v>
      </c>
      <c r="W863" t="s">
        <v>14074</v>
      </c>
      <c r="X863" t="s">
        <v>14075</v>
      </c>
      <c r="Y863" s="4">
        <v>45931</v>
      </c>
      <c r="Z863" t="s">
        <v>15807</v>
      </c>
      <c r="AA863">
        <v>25000</v>
      </c>
      <c r="AB863">
        <v>0</v>
      </c>
      <c r="AC863">
        <v>0</v>
      </c>
      <c r="AD863" s="7">
        <f>invoices[[#This Row],[Rent]]+invoices[[#This Row],[Services]]+invoices[[#This Row],[GST]]</f>
        <v>25000</v>
      </c>
      <c r="AE863" s="7">
        <f>invoices[[#This Row],[Total]]-invoices[[#This Row],[rent_amount]]</f>
        <v>0</v>
      </c>
      <c r="AF863">
        <v>329</v>
      </c>
      <c r="AG863">
        <v>1710</v>
      </c>
      <c r="AH863">
        <f>invoices[[#This Row],[EB Amount]]-invoices[[#This Row],[electricity_amount]]</f>
        <v>0</v>
      </c>
    </row>
    <row r="864" spans="1:34">
      <c r="A864" t="s">
        <v>1542</v>
      </c>
      <c r="B864" t="s">
        <v>22</v>
      </c>
      <c r="C864" t="s">
        <v>1543</v>
      </c>
      <c r="D864" t="s">
        <v>24</v>
      </c>
      <c r="E864" t="s">
        <v>234</v>
      </c>
      <c r="F864" t="s">
        <v>235</v>
      </c>
      <c r="G864" t="s">
        <v>1544</v>
      </c>
      <c r="H864" s="1">
        <f>DATE(YEAR(invoices[[#This Row],[due_date]]),MONTH(invoices[[#This Row],[due_date]]),1)</f>
        <v>45931</v>
      </c>
      <c r="I864" s="1">
        <v>45937</v>
      </c>
      <c r="J864">
        <v>19500</v>
      </c>
      <c r="K864">
        <v>1012</v>
      </c>
      <c r="L864">
        <v>0</v>
      </c>
      <c r="M864">
        <f>invoices[[#This Row],[rent_amount]]+invoices[[#This Row],[electricity_amount]]+invoices[[#This Row],[other_charges]]</f>
        <v>20512</v>
      </c>
      <c r="N864" t="s">
        <v>28</v>
      </c>
      <c r="O864" t="s">
        <v>128</v>
      </c>
      <c r="P864">
        <v>0</v>
      </c>
      <c r="Q864" t="b">
        <v>0</v>
      </c>
      <c r="R864" t="s">
        <v>129</v>
      </c>
      <c r="S864">
        <v>0</v>
      </c>
      <c r="T864">
        <f>invoices[[#This Row],[total_amount]]</f>
        <v>20512</v>
      </c>
      <c r="U864" t="s">
        <v>1545</v>
      </c>
      <c r="V864" t="str">
        <f>INDEX([1]!Table1[tenantname],MATCH(invoices[[#This Row],[allotment_id]],[1]!Table1[TenantAllotmentID],0))</f>
        <v>Moksh  (D12-A1)</v>
      </c>
      <c r="W864" t="s">
        <v>14511</v>
      </c>
      <c r="X864" t="s">
        <v>14512</v>
      </c>
      <c r="Y864" s="4">
        <v>45931</v>
      </c>
      <c r="Z864" t="s">
        <v>15807</v>
      </c>
      <c r="AA864">
        <v>19500</v>
      </c>
      <c r="AB864">
        <v>0</v>
      </c>
      <c r="AC864">
        <v>0</v>
      </c>
      <c r="AD864" s="7">
        <f>invoices[[#This Row],[Rent]]+invoices[[#This Row],[Services]]+invoices[[#This Row],[GST]]</f>
        <v>19500</v>
      </c>
      <c r="AE864" s="7">
        <f>invoices[[#This Row],[Total]]-invoices[[#This Row],[rent_amount]]</f>
        <v>0</v>
      </c>
      <c r="AF864">
        <v>346</v>
      </c>
      <c r="AG864">
        <v>1012</v>
      </c>
      <c r="AH864">
        <f>invoices[[#This Row],[EB Amount]]-invoices[[#This Row],[electricity_amount]]</f>
        <v>0</v>
      </c>
    </row>
    <row r="865" spans="1:34">
      <c r="A865" t="s">
        <v>1835</v>
      </c>
      <c r="B865" t="s">
        <v>22</v>
      </c>
      <c r="C865" t="s">
        <v>1836</v>
      </c>
      <c r="D865" t="s">
        <v>24</v>
      </c>
      <c r="E865" t="s">
        <v>96</v>
      </c>
      <c r="F865" t="s">
        <v>97</v>
      </c>
      <c r="G865" t="s">
        <v>1837</v>
      </c>
      <c r="H865" s="1">
        <f>DATE(YEAR(invoices[[#This Row],[due_date]]),MONTH(invoices[[#This Row],[due_date]]),1)</f>
        <v>45931</v>
      </c>
      <c r="I865" s="1">
        <v>45937</v>
      </c>
      <c r="J865">
        <v>1871</v>
      </c>
      <c r="K865">
        <v>1530</v>
      </c>
      <c r="L865">
        <v>2250</v>
      </c>
      <c r="M865">
        <f>invoices[[#This Row],[rent_amount]]+invoices[[#This Row],[electricity_amount]]+invoices[[#This Row],[other_charges]]</f>
        <v>5651</v>
      </c>
      <c r="N865" t="s">
        <v>28</v>
      </c>
      <c r="O865" t="s">
        <v>1838</v>
      </c>
      <c r="P865">
        <v>0</v>
      </c>
      <c r="Q865" t="b">
        <v>0</v>
      </c>
      <c r="R865" t="s">
        <v>129</v>
      </c>
      <c r="S865">
        <v>0</v>
      </c>
      <c r="T865">
        <f>invoices[[#This Row],[total_amount]]</f>
        <v>5651</v>
      </c>
      <c r="U865" t="s">
        <v>1839</v>
      </c>
      <c r="V865" t="str">
        <f>INDEX([1]!Table1[tenantname],MATCH(invoices[[#This Row],[allotment_id]],[1]!Table1[TenantAllotmentID],0))</f>
        <v>Paras Katal (B33-C2)</v>
      </c>
      <c r="W865" t="s">
        <v>14613</v>
      </c>
      <c r="X865" t="s">
        <v>14614</v>
      </c>
      <c r="Y865" s="4">
        <v>45931</v>
      </c>
      <c r="Z865" t="s">
        <v>15807</v>
      </c>
      <c r="AA865">
        <v>1871</v>
      </c>
      <c r="AB865">
        <v>0</v>
      </c>
      <c r="AC865">
        <v>0</v>
      </c>
      <c r="AD865" s="7">
        <f>invoices[[#This Row],[Rent]]+invoices[[#This Row],[Services]]+invoices[[#This Row],[GST]]</f>
        <v>1871</v>
      </c>
      <c r="AE865" s="7">
        <f>invoices[[#This Row],[Total]]-invoices[[#This Row],[rent_amount]]</f>
        <v>0</v>
      </c>
      <c r="AF865">
        <v>435</v>
      </c>
      <c r="AG865">
        <v>1530</v>
      </c>
      <c r="AH865">
        <f>invoices[[#This Row],[EB Amount]]-invoices[[#This Row],[electricity_amount]]</f>
        <v>0</v>
      </c>
    </row>
    <row r="866" spans="1:34">
      <c r="A866" t="s">
        <v>2016</v>
      </c>
      <c r="B866" t="s">
        <v>22</v>
      </c>
      <c r="C866" t="s">
        <v>932</v>
      </c>
      <c r="D866" t="s">
        <v>24</v>
      </c>
      <c r="E866" t="s">
        <v>399</v>
      </c>
      <c r="F866" t="s">
        <v>933</v>
      </c>
      <c r="G866" t="s">
        <v>2017</v>
      </c>
      <c r="H866" s="1">
        <f>DATE(YEAR(invoices[[#This Row],[due_date]]),MONTH(invoices[[#This Row],[due_date]]),1)</f>
        <v>45931</v>
      </c>
      <c r="I866" s="1">
        <v>45937</v>
      </c>
      <c r="J866">
        <v>14500</v>
      </c>
      <c r="K866">
        <v>1080</v>
      </c>
      <c r="L866">
        <v>0</v>
      </c>
      <c r="M866">
        <f>invoices[[#This Row],[rent_amount]]+invoices[[#This Row],[electricity_amount]]+invoices[[#This Row],[other_charges]]</f>
        <v>15580</v>
      </c>
      <c r="N866" t="s">
        <v>28</v>
      </c>
      <c r="O866" t="s">
        <v>1065</v>
      </c>
      <c r="P866">
        <v>0</v>
      </c>
      <c r="Q866" t="b">
        <v>0</v>
      </c>
      <c r="R866" t="s">
        <v>129</v>
      </c>
      <c r="S866">
        <v>0</v>
      </c>
      <c r="T866">
        <f>invoices[[#This Row],[total_amount]]</f>
        <v>15580</v>
      </c>
      <c r="U866" t="s">
        <v>935</v>
      </c>
      <c r="V866" t="str">
        <f>INDEX([1]!Table1[tenantname],MATCH(invoices[[#This Row],[allotment_id]],[1]!Table1[TenantAllotmentID],0))</f>
        <v>Suhani Mehrotra (B22-C2)</v>
      </c>
      <c r="W866" t="s">
        <v>14284</v>
      </c>
      <c r="X866" t="s">
        <v>14285</v>
      </c>
      <c r="Y866" s="4">
        <v>45931</v>
      </c>
      <c r="Z866" t="s">
        <v>15807</v>
      </c>
      <c r="AA866">
        <v>14500</v>
      </c>
      <c r="AB866">
        <v>0</v>
      </c>
      <c r="AC866">
        <v>0</v>
      </c>
      <c r="AD866" s="7">
        <f>invoices[[#This Row],[Rent]]+invoices[[#This Row],[Services]]+invoices[[#This Row],[GST]]</f>
        <v>14500</v>
      </c>
      <c r="AE866" s="7">
        <f>invoices[[#This Row],[Total]]-invoices[[#This Row],[rent_amount]]</f>
        <v>0</v>
      </c>
      <c r="AF866">
        <v>499</v>
      </c>
      <c r="AG866">
        <v>1080</v>
      </c>
      <c r="AH866">
        <f>invoices[[#This Row],[EB Amount]]-invoices[[#This Row],[electricity_amount]]</f>
        <v>0</v>
      </c>
    </row>
    <row r="867" spans="1:34">
      <c r="A867" t="s">
        <v>2156</v>
      </c>
      <c r="B867" t="s">
        <v>22</v>
      </c>
      <c r="C867" t="s">
        <v>1322</v>
      </c>
      <c r="D867" t="s">
        <v>24</v>
      </c>
      <c r="E867" t="s">
        <v>329</v>
      </c>
      <c r="F867" t="s">
        <v>330</v>
      </c>
      <c r="G867" t="s">
        <v>2157</v>
      </c>
      <c r="H867" s="1">
        <f>DATE(YEAR(invoices[[#This Row],[due_date]]),MONTH(invoices[[#This Row],[due_date]]),1)</f>
        <v>45931</v>
      </c>
      <c r="I867" s="1">
        <v>45937</v>
      </c>
      <c r="J867">
        <v>19500</v>
      </c>
      <c r="K867">
        <v>2550</v>
      </c>
      <c r="L867">
        <v>0</v>
      </c>
      <c r="M867">
        <f>invoices[[#This Row],[rent_amount]]+invoices[[#This Row],[electricity_amount]]+invoices[[#This Row],[other_charges]]</f>
        <v>22050</v>
      </c>
      <c r="N867" t="s">
        <v>28</v>
      </c>
      <c r="O867" t="s">
        <v>1065</v>
      </c>
      <c r="P867">
        <v>0</v>
      </c>
      <c r="Q867" t="b">
        <v>0</v>
      </c>
      <c r="R867" t="s">
        <v>129</v>
      </c>
      <c r="S867">
        <v>0</v>
      </c>
      <c r="T867">
        <f>invoices[[#This Row],[total_amount]]</f>
        <v>22050</v>
      </c>
      <c r="U867" t="s">
        <v>1324</v>
      </c>
      <c r="V867" t="str">
        <f>INDEX([1]!Table1[tenantname],MATCH(invoices[[#This Row],[allotment_id]],[1]!Table1[TenantAllotmentID],0))</f>
        <v>Snighdha Rashmi (C43-A1)</v>
      </c>
      <c r="W867" t="s">
        <v>14428</v>
      </c>
      <c r="X867" t="s">
        <v>14429</v>
      </c>
      <c r="Y867" s="4">
        <v>45931</v>
      </c>
      <c r="Z867" t="s">
        <v>15807</v>
      </c>
      <c r="AA867">
        <v>19500</v>
      </c>
      <c r="AB867">
        <v>0</v>
      </c>
      <c r="AC867">
        <v>0</v>
      </c>
      <c r="AD867" s="7">
        <f>invoices[[#This Row],[Rent]]+invoices[[#This Row],[Services]]+invoices[[#This Row],[GST]]</f>
        <v>19500</v>
      </c>
      <c r="AE867" s="7">
        <f>invoices[[#This Row],[Total]]-invoices[[#This Row],[rent_amount]]</f>
        <v>0</v>
      </c>
      <c r="AF867">
        <v>545</v>
      </c>
      <c r="AG867">
        <v>2550</v>
      </c>
      <c r="AH867">
        <f>invoices[[#This Row],[EB Amount]]-invoices[[#This Row],[electricity_amount]]</f>
        <v>0</v>
      </c>
    </row>
    <row r="868" spans="1:34">
      <c r="A868" t="s">
        <v>2273</v>
      </c>
      <c r="B868" t="s">
        <v>22</v>
      </c>
      <c r="C868" t="s">
        <v>1554</v>
      </c>
      <c r="D868" t="s">
        <v>24</v>
      </c>
      <c r="E868" t="s">
        <v>195</v>
      </c>
      <c r="F868" t="s">
        <v>196</v>
      </c>
      <c r="G868" t="s">
        <v>2274</v>
      </c>
      <c r="H868" s="1">
        <f>DATE(YEAR(invoices[[#This Row],[due_date]]),MONTH(invoices[[#This Row],[due_date]]),1)</f>
        <v>45931</v>
      </c>
      <c r="I868" s="1">
        <v>45937</v>
      </c>
      <c r="J868">
        <v>7500</v>
      </c>
      <c r="K868">
        <v>2850</v>
      </c>
      <c r="L868">
        <v>2250</v>
      </c>
      <c r="M868">
        <f>invoices[[#This Row],[rent_amount]]+invoices[[#This Row],[electricity_amount]]+invoices[[#This Row],[other_charges]]</f>
        <v>12600</v>
      </c>
      <c r="N868" t="s">
        <v>28</v>
      </c>
      <c r="O868" t="s">
        <v>128</v>
      </c>
      <c r="P868">
        <v>0</v>
      </c>
      <c r="Q868" t="b">
        <v>0</v>
      </c>
      <c r="R868" t="s">
        <v>129</v>
      </c>
      <c r="S868">
        <v>0</v>
      </c>
      <c r="T868">
        <f>invoices[[#This Row],[total_amount]]</f>
        <v>12600</v>
      </c>
      <c r="U868" t="s">
        <v>1556</v>
      </c>
      <c r="V868" t="str">
        <f>INDEX([1]!Table1[tenantname],MATCH(invoices[[#This Row],[allotment_id]],[1]!Table1[TenantAllotmentID],0))</f>
        <v>Fiza Faizal (D41-B1)</v>
      </c>
      <c r="W868" t="s">
        <v>14516</v>
      </c>
      <c r="X868" t="s">
        <v>14517</v>
      </c>
      <c r="Y868" s="4">
        <v>45931</v>
      </c>
      <c r="Z868" t="s">
        <v>15807</v>
      </c>
      <c r="AA868">
        <v>7500</v>
      </c>
      <c r="AB868">
        <v>0</v>
      </c>
      <c r="AC868">
        <v>0</v>
      </c>
      <c r="AD868" s="7">
        <f>invoices[[#This Row],[Rent]]+invoices[[#This Row],[Services]]+invoices[[#This Row],[GST]]</f>
        <v>7500</v>
      </c>
      <c r="AE868" s="7">
        <f>invoices[[#This Row],[Total]]-invoices[[#This Row],[rent_amount]]</f>
        <v>0</v>
      </c>
      <c r="AF868">
        <v>586</v>
      </c>
      <c r="AG868">
        <v>2850</v>
      </c>
      <c r="AH868">
        <f>invoices[[#This Row],[EB Amount]]-invoices[[#This Row],[electricity_amount]]</f>
        <v>0</v>
      </c>
    </row>
    <row r="869" spans="1:34">
      <c r="A869" t="s">
        <v>2314</v>
      </c>
      <c r="B869" t="s">
        <v>22</v>
      </c>
      <c r="C869" t="s">
        <v>2315</v>
      </c>
      <c r="D869" t="s">
        <v>24</v>
      </c>
      <c r="E869" t="s">
        <v>181</v>
      </c>
      <c r="F869" t="s">
        <v>305</v>
      </c>
      <c r="G869" t="s">
        <v>2316</v>
      </c>
      <c r="H869" s="1">
        <f>DATE(YEAR(invoices[[#This Row],[due_date]]),MONTH(invoices[[#This Row],[due_date]]),1)</f>
        <v>45931</v>
      </c>
      <c r="I869" s="1">
        <v>45937</v>
      </c>
      <c r="J869">
        <v>14500</v>
      </c>
      <c r="K869">
        <v>2010</v>
      </c>
      <c r="L869">
        <v>0</v>
      </c>
      <c r="M869">
        <f>invoices[[#This Row],[rent_amount]]+invoices[[#This Row],[electricity_amount]]+invoices[[#This Row],[other_charges]]</f>
        <v>16510</v>
      </c>
      <c r="N869" t="s">
        <v>28</v>
      </c>
      <c r="O869" t="s">
        <v>1838</v>
      </c>
      <c r="P869">
        <v>0</v>
      </c>
      <c r="Q869" t="b">
        <v>0</v>
      </c>
      <c r="R869" t="s">
        <v>129</v>
      </c>
      <c r="S869">
        <v>0</v>
      </c>
      <c r="T869">
        <f>invoices[[#This Row],[total_amount]]</f>
        <v>16510</v>
      </c>
      <c r="U869" t="s">
        <v>2317</v>
      </c>
      <c r="V869" t="str">
        <f>INDEX([1]!Table1[tenantname],MATCH(invoices[[#This Row],[allotment_id]],[1]!Table1[TenantAllotmentID],0))</f>
        <v>Rishitha Thota (B24-C1)</v>
      </c>
      <c r="W869" t="s">
        <v>14770</v>
      </c>
      <c r="X869" t="s">
        <v>14771</v>
      </c>
      <c r="Y869" s="4">
        <v>45931</v>
      </c>
      <c r="Z869" t="s">
        <v>15807</v>
      </c>
      <c r="AA869">
        <v>14500</v>
      </c>
      <c r="AB869">
        <v>0</v>
      </c>
      <c r="AC869">
        <v>0</v>
      </c>
      <c r="AD869" s="7">
        <f>invoices[[#This Row],[Rent]]+invoices[[#This Row],[Services]]+invoices[[#This Row],[GST]]</f>
        <v>14500</v>
      </c>
      <c r="AE869" s="7">
        <f>invoices[[#This Row],[Total]]-invoices[[#This Row],[rent_amount]]</f>
        <v>0</v>
      </c>
      <c r="AF869">
        <v>601</v>
      </c>
      <c r="AG869">
        <v>2010</v>
      </c>
      <c r="AH869">
        <f>invoices[[#This Row],[EB Amount]]-invoices[[#This Row],[electricity_amount]]</f>
        <v>0</v>
      </c>
    </row>
    <row r="870" spans="1:34">
      <c r="A870" t="s">
        <v>2409</v>
      </c>
      <c r="B870" t="s">
        <v>22</v>
      </c>
      <c r="C870" t="s">
        <v>2319</v>
      </c>
      <c r="D870" t="s">
        <v>24</v>
      </c>
      <c r="E870" t="s">
        <v>112</v>
      </c>
      <c r="F870" t="s">
        <v>2320</v>
      </c>
      <c r="G870" t="s">
        <v>2410</v>
      </c>
      <c r="H870" s="1">
        <f>DATE(YEAR(invoices[[#This Row],[due_date]]),MONTH(invoices[[#This Row],[due_date]]),1)</f>
        <v>45931</v>
      </c>
      <c r="I870" s="1">
        <v>45937</v>
      </c>
      <c r="J870">
        <v>15500</v>
      </c>
      <c r="K870">
        <v>1500</v>
      </c>
      <c r="L870">
        <v>0</v>
      </c>
      <c r="M870">
        <f>invoices[[#This Row],[rent_amount]]+invoices[[#This Row],[electricity_amount]]+invoices[[#This Row],[other_charges]]</f>
        <v>17000</v>
      </c>
      <c r="N870" t="s">
        <v>28</v>
      </c>
      <c r="O870" t="s">
        <v>1838</v>
      </c>
      <c r="P870">
        <v>0</v>
      </c>
      <c r="Q870" t="b">
        <v>0</v>
      </c>
      <c r="R870" t="s">
        <v>129</v>
      </c>
      <c r="S870">
        <v>0</v>
      </c>
      <c r="T870">
        <f>invoices[[#This Row],[total_amount]]</f>
        <v>17000</v>
      </c>
      <c r="U870" t="s">
        <v>2322</v>
      </c>
      <c r="V870" t="str">
        <f>INDEX([1]!Table1[tenantname],MATCH(invoices[[#This Row],[allotment_id]],[1]!Table1[TenantAllotmentID],0))</f>
        <v>Rangabashyam S (A23-B2)</v>
      </c>
      <c r="W870" t="s">
        <v>14772</v>
      </c>
      <c r="X870" t="s">
        <v>14773</v>
      </c>
      <c r="Y870" s="4">
        <v>45931</v>
      </c>
      <c r="Z870" t="s">
        <v>15807</v>
      </c>
      <c r="AA870">
        <v>15500</v>
      </c>
      <c r="AB870">
        <v>0</v>
      </c>
      <c r="AC870">
        <v>0</v>
      </c>
      <c r="AD870" s="7">
        <f>invoices[[#This Row],[Rent]]+invoices[[#This Row],[Services]]+invoices[[#This Row],[GST]]</f>
        <v>15500</v>
      </c>
      <c r="AE870" s="7">
        <f>invoices[[#This Row],[Total]]-invoices[[#This Row],[rent_amount]]</f>
        <v>0</v>
      </c>
      <c r="AF870">
        <v>635</v>
      </c>
      <c r="AG870">
        <v>1500</v>
      </c>
      <c r="AH870">
        <f>invoices[[#This Row],[EB Amount]]-invoices[[#This Row],[electricity_amount]]</f>
        <v>0</v>
      </c>
    </row>
    <row r="871" spans="1:34">
      <c r="A871" t="s">
        <v>2456</v>
      </c>
      <c r="B871" t="s">
        <v>22</v>
      </c>
      <c r="C871" t="s">
        <v>638</v>
      </c>
      <c r="D871" t="s">
        <v>24</v>
      </c>
      <c r="E871" t="s">
        <v>247</v>
      </c>
      <c r="F871" t="s">
        <v>365</v>
      </c>
      <c r="G871" t="s">
        <v>2457</v>
      </c>
      <c r="H871" s="1">
        <f>DATE(YEAR(invoices[[#This Row],[due_date]]),MONTH(invoices[[#This Row],[due_date]]),1)</f>
        <v>45931</v>
      </c>
      <c r="I871" s="1">
        <v>45937</v>
      </c>
      <c r="J871">
        <v>14500</v>
      </c>
      <c r="K871">
        <v>1800</v>
      </c>
      <c r="L871">
        <v>0</v>
      </c>
      <c r="M871">
        <f>invoices[[#This Row],[rent_amount]]+invoices[[#This Row],[electricity_amount]]+invoices[[#This Row],[other_charges]]</f>
        <v>16300</v>
      </c>
      <c r="N871" t="s">
        <v>28</v>
      </c>
      <c r="O871" t="s">
        <v>1838</v>
      </c>
      <c r="P871">
        <v>0</v>
      </c>
      <c r="Q871" t="b">
        <v>0</v>
      </c>
      <c r="R871" t="s">
        <v>129</v>
      </c>
      <c r="S871">
        <v>0</v>
      </c>
      <c r="T871">
        <f>invoices[[#This Row],[total_amount]]</f>
        <v>16300</v>
      </c>
      <c r="U871" s="2" t="s">
        <v>641</v>
      </c>
      <c r="V871" t="str">
        <f>INDEX([1]!Table1[tenantname],MATCH(invoices[[#This Row],[allotment_id]],[1]!Table1[TenantAllotmentID],0))</f>
        <v>Niharika Shanbhogue (C11-C1)</v>
      </c>
      <c r="W871" t="s">
        <v>14179</v>
      </c>
      <c r="X871" t="s">
        <v>14180</v>
      </c>
      <c r="Y871" s="4">
        <v>45931</v>
      </c>
      <c r="Z871" t="s">
        <v>15807</v>
      </c>
      <c r="AA871">
        <v>14500</v>
      </c>
      <c r="AB871">
        <v>0</v>
      </c>
      <c r="AC871">
        <v>0</v>
      </c>
      <c r="AD871" s="7">
        <f>invoices[[#This Row],[Rent]]+invoices[[#This Row],[Services]]+invoices[[#This Row],[GST]]</f>
        <v>14500</v>
      </c>
      <c r="AE871" s="7">
        <f>invoices[[#This Row],[Total]]-invoices[[#This Row],[rent_amount]]</f>
        <v>0</v>
      </c>
      <c r="AF871">
        <v>654</v>
      </c>
      <c r="AG871">
        <v>1800</v>
      </c>
      <c r="AH871">
        <f>invoices[[#This Row],[EB Amount]]-invoices[[#This Row],[electricity_amount]]</f>
        <v>0</v>
      </c>
    </row>
    <row r="872" spans="1:34">
      <c r="A872" t="s">
        <v>2501</v>
      </c>
      <c r="B872" t="s">
        <v>22</v>
      </c>
      <c r="C872" t="s">
        <v>1245</v>
      </c>
      <c r="D872" t="s">
        <v>24</v>
      </c>
      <c r="E872" t="s">
        <v>592</v>
      </c>
      <c r="F872" t="s">
        <v>883</v>
      </c>
      <c r="G872" t="s">
        <v>2502</v>
      </c>
      <c r="H872" s="1">
        <f>DATE(YEAR(invoices[[#This Row],[due_date]]),MONTH(invoices[[#This Row],[due_date]]),1)</f>
        <v>45931</v>
      </c>
      <c r="I872" s="1">
        <v>45937</v>
      </c>
      <c r="J872">
        <v>15500</v>
      </c>
      <c r="K872">
        <v>2130</v>
      </c>
      <c r="L872">
        <v>0</v>
      </c>
      <c r="M872">
        <f>invoices[[#This Row],[rent_amount]]+invoices[[#This Row],[electricity_amount]]+invoices[[#This Row],[other_charges]]</f>
        <v>17630</v>
      </c>
      <c r="N872" t="s">
        <v>28</v>
      </c>
      <c r="O872" t="s">
        <v>577</v>
      </c>
      <c r="P872">
        <v>0</v>
      </c>
      <c r="Q872" t="b">
        <v>0</v>
      </c>
      <c r="R872" t="s">
        <v>129</v>
      </c>
      <c r="S872">
        <v>0</v>
      </c>
      <c r="T872">
        <f>invoices[[#This Row],[total_amount]]</f>
        <v>17630</v>
      </c>
      <c r="U872" t="s">
        <v>1248</v>
      </c>
      <c r="V872" t="str">
        <f>INDEX([1]!Table1[tenantname],MATCH(invoices[[#This Row],[allotment_id]],[1]!Table1[TenantAllotmentID],0))</f>
        <v>Abhilash V  (A44-B1)</v>
      </c>
      <c r="W872" t="s">
        <v>14396</v>
      </c>
      <c r="X872" t="s">
        <v>14397</v>
      </c>
      <c r="Y872" s="4">
        <v>45931</v>
      </c>
      <c r="Z872" t="s">
        <v>15807</v>
      </c>
      <c r="AA872">
        <v>15500</v>
      </c>
      <c r="AB872">
        <v>0</v>
      </c>
      <c r="AC872">
        <v>0</v>
      </c>
      <c r="AD872" s="7">
        <f>invoices[[#This Row],[Rent]]+invoices[[#This Row],[Services]]+invoices[[#This Row],[GST]]</f>
        <v>15500</v>
      </c>
      <c r="AE872" s="7">
        <f>invoices[[#This Row],[Total]]-invoices[[#This Row],[rent_amount]]</f>
        <v>0</v>
      </c>
      <c r="AF872">
        <v>673</v>
      </c>
      <c r="AG872">
        <v>2130</v>
      </c>
      <c r="AH872">
        <f>invoices[[#This Row],[EB Amount]]-invoices[[#This Row],[electricity_amount]]</f>
        <v>0</v>
      </c>
    </row>
    <row r="873" spans="1:34">
      <c r="A873" t="s">
        <v>2608</v>
      </c>
      <c r="B873" t="s">
        <v>22</v>
      </c>
      <c r="C873" t="s">
        <v>2609</v>
      </c>
      <c r="D873" t="s">
        <v>24</v>
      </c>
      <c r="E873" t="s">
        <v>140</v>
      </c>
      <c r="F873" t="s">
        <v>938</v>
      </c>
      <c r="G873" t="s">
        <v>2610</v>
      </c>
      <c r="H873" s="1">
        <f>DATE(YEAR(invoices[[#This Row],[due_date]]),MONTH(invoices[[#This Row],[due_date]]),1)</f>
        <v>45931</v>
      </c>
      <c r="I873" s="1">
        <v>45937</v>
      </c>
      <c r="J873">
        <v>19500</v>
      </c>
      <c r="K873">
        <v>1296</v>
      </c>
      <c r="L873">
        <v>0</v>
      </c>
      <c r="M873">
        <f>invoices[[#This Row],[rent_amount]]+invoices[[#This Row],[electricity_amount]]+invoices[[#This Row],[other_charges]]</f>
        <v>20796</v>
      </c>
      <c r="N873" t="s">
        <v>28</v>
      </c>
      <c r="O873" t="s">
        <v>128</v>
      </c>
      <c r="P873">
        <v>0</v>
      </c>
      <c r="Q873" t="b">
        <v>0</v>
      </c>
      <c r="R873" t="s">
        <v>129</v>
      </c>
      <c r="S873">
        <v>0</v>
      </c>
      <c r="T873">
        <f>invoices[[#This Row],[total_amount]]</f>
        <v>20796</v>
      </c>
      <c r="U873" t="s">
        <v>2611</v>
      </c>
      <c r="V873" t="str">
        <f>INDEX([1]!Table1[tenantname],MATCH(invoices[[#This Row],[allotment_id]],[1]!Table1[TenantAllotmentID],0))</f>
        <v>Midhun Akash (A41-A1)</v>
      </c>
      <c r="W873" t="s">
        <v>14847</v>
      </c>
      <c r="X873" t="s">
        <v>14848</v>
      </c>
      <c r="Y873" s="4">
        <v>45931</v>
      </c>
      <c r="Z873" t="s">
        <v>15807</v>
      </c>
      <c r="AA873">
        <v>19500</v>
      </c>
      <c r="AB873">
        <v>0</v>
      </c>
      <c r="AC873">
        <v>0</v>
      </c>
      <c r="AD873" s="7">
        <f>invoices[[#This Row],[Rent]]+invoices[[#This Row],[Services]]+invoices[[#This Row],[GST]]</f>
        <v>19500</v>
      </c>
      <c r="AE873" s="7">
        <f>invoices[[#This Row],[Total]]-invoices[[#This Row],[rent_amount]]</f>
        <v>0</v>
      </c>
      <c r="AF873">
        <v>716</v>
      </c>
      <c r="AG873">
        <v>1296</v>
      </c>
      <c r="AH873">
        <f>invoices[[#This Row],[EB Amount]]-invoices[[#This Row],[electricity_amount]]</f>
        <v>0</v>
      </c>
    </row>
    <row r="874" spans="1:34">
      <c r="A874" t="s">
        <v>2661</v>
      </c>
      <c r="B874" t="s">
        <v>22</v>
      </c>
      <c r="C874" s="2" t="s">
        <v>1923</v>
      </c>
      <c r="D874" t="s">
        <v>24</v>
      </c>
      <c r="E874" t="s">
        <v>592</v>
      </c>
      <c r="F874" t="s">
        <v>992</v>
      </c>
      <c r="G874" t="s">
        <v>2662</v>
      </c>
      <c r="H874" s="1">
        <f>DATE(YEAR(invoices[[#This Row],[due_date]]),MONTH(invoices[[#This Row],[due_date]]),1)</f>
        <v>45931</v>
      </c>
      <c r="I874" s="1">
        <v>45937</v>
      </c>
      <c r="J874">
        <v>15500</v>
      </c>
      <c r="K874">
        <v>2130</v>
      </c>
      <c r="L874">
        <v>0</v>
      </c>
      <c r="M874">
        <f>invoices[[#This Row],[rent_amount]]+invoices[[#This Row],[electricity_amount]]+invoices[[#This Row],[other_charges]]</f>
        <v>17630</v>
      </c>
      <c r="N874" t="s">
        <v>28</v>
      </c>
      <c r="O874" t="s">
        <v>577</v>
      </c>
      <c r="P874">
        <v>0</v>
      </c>
      <c r="Q874" t="b">
        <v>0</v>
      </c>
      <c r="R874" t="s">
        <v>129</v>
      </c>
      <c r="S874">
        <v>0</v>
      </c>
      <c r="T874">
        <f>invoices[[#This Row],[total_amount]]</f>
        <v>17630</v>
      </c>
      <c r="U874" t="s">
        <v>1925</v>
      </c>
      <c r="V874" t="str">
        <f>INDEX([1]!Table1[tenantname],MATCH(invoices[[#This Row],[allotment_id]],[1]!Table1[TenantAllotmentID],0))</f>
        <v>Dena Dinesh (A44-B2)</v>
      </c>
      <c r="W874" t="s">
        <v>14645</v>
      </c>
      <c r="X874" t="s">
        <v>14646</v>
      </c>
      <c r="Y874" s="4">
        <v>45931</v>
      </c>
      <c r="Z874" t="s">
        <v>15807</v>
      </c>
      <c r="AA874">
        <v>15500</v>
      </c>
      <c r="AB874">
        <v>0</v>
      </c>
      <c r="AC874">
        <v>0</v>
      </c>
      <c r="AD874" s="7">
        <f>invoices[[#This Row],[Rent]]+invoices[[#This Row],[Services]]+invoices[[#This Row],[GST]]</f>
        <v>15500</v>
      </c>
      <c r="AE874" s="7">
        <f>invoices[[#This Row],[Total]]-invoices[[#This Row],[rent_amount]]</f>
        <v>0</v>
      </c>
      <c r="AF874">
        <v>735</v>
      </c>
      <c r="AG874">
        <v>2130</v>
      </c>
      <c r="AH874">
        <f>invoices[[#This Row],[EB Amount]]-invoices[[#This Row],[electricity_amount]]</f>
        <v>0</v>
      </c>
    </row>
    <row r="875" spans="1:34">
      <c r="A875" t="s">
        <v>2868</v>
      </c>
      <c r="B875" t="s">
        <v>22</v>
      </c>
      <c r="C875" t="s">
        <v>2869</v>
      </c>
      <c r="D875" t="s">
        <v>24</v>
      </c>
      <c r="E875" t="s">
        <v>234</v>
      </c>
      <c r="F875" t="s">
        <v>2143</v>
      </c>
      <c r="G875" t="s">
        <v>2870</v>
      </c>
      <c r="H875" s="1">
        <f>DATE(YEAR(invoices[[#This Row],[due_date]]),MONTH(invoices[[#This Row],[due_date]]),1)</f>
        <v>45931</v>
      </c>
      <c r="I875" s="1">
        <v>45937</v>
      </c>
      <c r="J875">
        <v>14500</v>
      </c>
      <c r="K875">
        <v>782</v>
      </c>
      <c r="L875">
        <v>0</v>
      </c>
      <c r="M875">
        <f>invoices[[#This Row],[rent_amount]]+invoices[[#This Row],[electricity_amount]]+invoices[[#This Row],[other_charges]]</f>
        <v>15282</v>
      </c>
      <c r="N875" t="s">
        <v>28</v>
      </c>
      <c r="O875" t="s">
        <v>1838</v>
      </c>
      <c r="P875">
        <v>0</v>
      </c>
      <c r="Q875" t="b">
        <v>0</v>
      </c>
      <c r="R875" t="s">
        <v>129</v>
      </c>
      <c r="S875">
        <v>0</v>
      </c>
      <c r="T875">
        <f>invoices[[#This Row],[total_amount]]</f>
        <v>15282</v>
      </c>
      <c r="U875" t="s">
        <v>2871</v>
      </c>
      <c r="V875" t="str">
        <f>INDEX([1]!Table1[tenantname],MATCH(invoices[[#This Row],[allotment_id]],[1]!Table1[TenantAllotmentID],0))</f>
        <v>Nashwa Basheer (D12-C2)</v>
      </c>
      <c r="W875" t="s">
        <v>14914</v>
      </c>
      <c r="X875" t="s">
        <v>14915</v>
      </c>
      <c r="Y875" s="4">
        <v>45931</v>
      </c>
      <c r="Z875" t="s">
        <v>15807</v>
      </c>
      <c r="AA875">
        <v>14500</v>
      </c>
      <c r="AB875">
        <v>0</v>
      </c>
      <c r="AC875">
        <v>0</v>
      </c>
      <c r="AD875" s="7">
        <f>invoices[[#This Row],[Rent]]+invoices[[#This Row],[Services]]+invoices[[#This Row],[GST]]</f>
        <v>14500</v>
      </c>
      <c r="AE875" s="7">
        <f>invoices[[#This Row],[Total]]-invoices[[#This Row],[rent_amount]]</f>
        <v>0</v>
      </c>
      <c r="AF875">
        <v>821</v>
      </c>
      <c r="AG875">
        <v>782</v>
      </c>
      <c r="AH875">
        <f>invoices[[#This Row],[EB Amount]]-invoices[[#This Row],[electricity_amount]]</f>
        <v>0</v>
      </c>
    </row>
    <row r="876" spans="1:34">
      <c r="A876" t="s">
        <v>2988</v>
      </c>
      <c r="B876" t="s">
        <v>22</v>
      </c>
      <c r="C876" t="s">
        <v>2989</v>
      </c>
      <c r="D876" t="s">
        <v>24</v>
      </c>
      <c r="E876" t="s">
        <v>147</v>
      </c>
      <c r="F876" t="s">
        <v>148</v>
      </c>
      <c r="G876" t="s">
        <v>2990</v>
      </c>
      <c r="H876" s="1">
        <f>DATE(YEAR(invoices[[#This Row],[due_date]]),MONTH(invoices[[#This Row],[due_date]]),1)</f>
        <v>45931</v>
      </c>
      <c r="I876" s="1">
        <v>45937</v>
      </c>
      <c r="J876">
        <v>14500</v>
      </c>
      <c r="K876">
        <v>1560</v>
      </c>
      <c r="L876">
        <v>0</v>
      </c>
      <c r="M876">
        <f>invoices[[#This Row],[rent_amount]]+invoices[[#This Row],[electricity_amount]]+invoices[[#This Row],[other_charges]]</f>
        <v>16060</v>
      </c>
      <c r="N876" t="s">
        <v>28</v>
      </c>
      <c r="O876" t="s">
        <v>1838</v>
      </c>
      <c r="P876">
        <v>0</v>
      </c>
      <c r="Q876" t="b">
        <v>0</v>
      </c>
      <c r="R876" t="s">
        <v>129</v>
      </c>
      <c r="S876">
        <v>0</v>
      </c>
      <c r="T876">
        <f>invoices[[#This Row],[total_amount]]</f>
        <v>16060</v>
      </c>
      <c r="U876" t="s">
        <v>2991</v>
      </c>
      <c r="V876" t="str">
        <f>INDEX([1]!Table1[tenantname],MATCH(invoices[[#This Row],[allotment_id]],[1]!Table1[TenantAllotmentID],0))</f>
        <v>Rohan  (C31-C1)</v>
      </c>
      <c r="W876" t="s">
        <v>14941</v>
      </c>
      <c r="X876" t="s">
        <v>14942</v>
      </c>
      <c r="Y876" s="4">
        <v>45931</v>
      </c>
      <c r="Z876" t="s">
        <v>15807</v>
      </c>
      <c r="AA876">
        <v>14500</v>
      </c>
      <c r="AB876">
        <v>0</v>
      </c>
      <c r="AC876">
        <v>0</v>
      </c>
      <c r="AD876" s="7">
        <f>invoices[[#This Row],[Rent]]+invoices[[#This Row],[Services]]+invoices[[#This Row],[GST]]</f>
        <v>14500</v>
      </c>
      <c r="AE876" s="7">
        <f>invoices[[#This Row],[Total]]-invoices[[#This Row],[rent_amount]]</f>
        <v>0</v>
      </c>
      <c r="AF876">
        <v>870</v>
      </c>
      <c r="AG876">
        <v>1560</v>
      </c>
      <c r="AH876">
        <f>invoices[[#This Row],[EB Amount]]-invoices[[#This Row],[electricity_amount]]</f>
        <v>0</v>
      </c>
    </row>
    <row r="877" spans="1:34">
      <c r="A877" t="s">
        <v>3049</v>
      </c>
      <c r="B877" t="s">
        <v>22</v>
      </c>
      <c r="C877" t="s">
        <v>726</v>
      </c>
      <c r="D877" t="s">
        <v>24</v>
      </c>
      <c r="E877" t="s">
        <v>569</v>
      </c>
      <c r="F877" t="s">
        <v>727</v>
      </c>
      <c r="G877" t="s">
        <v>3050</v>
      </c>
      <c r="H877" s="1">
        <f>DATE(YEAR(invoices[[#This Row],[due_date]]),MONTH(invoices[[#This Row],[due_date]]),1)</f>
        <v>45931</v>
      </c>
      <c r="I877" s="1">
        <v>45937</v>
      </c>
      <c r="J877">
        <v>13500</v>
      </c>
      <c r="K877">
        <v>1830</v>
      </c>
      <c r="L877">
        <v>0</v>
      </c>
      <c r="M877">
        <f>invoices[[#This Row],[rent_amount]]+invoices[[#This Row],[electricity_amount]]+invoices[[#This Row],[other_charges]]</f>
        <v>15330</v>
      </c>
      <c r="N877" t="s">
        <v>28</v>
      </c>
      <c r="O877" t="s">
        <v>1065</v>
      </c>
      <c r="P877">
        <v>0</v>
      </c>
      <c r="Q877" t="b">
        <v>0</v>
      </c>
      <c r="R877" t="s">
        <v>129</v>
      </c>
      <c r="S877">
        <v>0</v>
      </c>
      <c r="T877">
        <f>invoices[[#This Row],[total_amount]]</f>
        <v>15330</v>
      </c>
      <c r="U877" t="s">
        <v>730</v>
      </c>
      <c r="V877" t="str">
        <f>INDEX([1]!Table1[tenantname],MATCH(invoices[[#This Row],[allotment_id]],[1]!Table1[TenantAllotmentID],0))</f>
        <v>Voruganti Pratyusha (C12-C3)</v>
      </c>
      <c r="W877" t="s">
        <v>14209</v>
      </c>
      <c r="X877" t="s">
        <v>14210</v>
      </c>
      <c r="Y877" s="4">
        <v>45931</v>
      </c>
      <c r="Z877" t="s">
        <v>15807</v>
      </c>
      <c r="AA877">
        <v>13500</v>
      </c>
      <c r="AB877">
        <v>0</v>
      </c>
      <c r="AC877">
        <v>0</v>
      </c>
      <c r="AD877" s="7">
        <f>invoices[[#This Row],[Rent]]+invoices[[#This Row],[Services]]+invoices[[#This Row],[GST]]</f>
        <v>13500</v>
      </c>
      <c r="AE877" s="7">
        <f>invoices[[#This Row],[Total]]-invoices[[#This Row],[rent_amount]]</f>
        <v>0</v>
      </c>
      <c r="AF877">
        <v>892</v>
      </c>
      <c r="AG877">
        <v>1830</v>
      </c>
      <c r="AH877">
        <f>invoices[[#This Row],[EB Amount]]-invoices[[#This Row],[electricity_amount]]</f>
        <v>0</v>
      </c>
    </row>
    <row r="878" spans="1:34">
      <c r="A878" t="s">
        <v>3063</v>
      </c>
      <c r="B878" t="s">
        <v>22</v>
      </c>
      <c r="C878" t="s">
        <v>1043</v>
      </c>
      <c r="D878" t="s">
        <v>24</v>
      </c>
      <c r="E878" t="s">
        <v>218</v>
      </c>
      <c r="F878" t="s">
        <v>1044</v>
      </c>
      <c r="G878" t="s">
        <v>3064</v>
      </c>
      <c r="H878" s="1">
        <f>DATE(YEAR(invoices[[#This Row],[due_date]]),MONTH(invoices[[#This Row],[due_date]]),1)</f>
        <v>45931</v>
      </c>
      <c r="I878" s="1">
        <v>45937</v>
      </c>
      <c r="J878">
        <v>14500</v>
      </c>
      <c r="K878">
        <v>930</v>
      </c>
      <c r="L878">
        <v>0</v>
      </c>
      <c r="M878">
        <f>invoices[[#This Row],[rent_amount]]+invoices[[#This Row],[electricity_amount]]+invoices[[#This Row],[other_charges]]</f>
        <v>15430</v>
      </c>
      <c r="N878" t="s">
        <v>28</v>
      </c>
      <c r="O878" t="s">
        <v>1065</v>
      </c>
      <c r="P878">
        <v>0</v>
      </c>
      <c r="Q878" t="b">
        <v>0</v>
      </c>
      <c r="R878" t="s">
        <v>129</v>
      </c>
      <c r="S878">
        <v>0</v>
      </c>
      <c r="T878">
        <f>invoices[[#This Row],[total_amount]]</f>
        <v>15430</v>
      </c>
      <c r="U878" t="s">
        <v>1046</v>
      </c>
      <c r="V878" t="str">
        <f>INDEX([1]!Table1[tenantname],MATCH(invoices[[#This Row],[allotment_id]],[1]!Table1[TenantAllotmentID],0))</f>
        <v>Thanisha Choudhary (A12-C2)</v>
      </c>
      <c r="W878" t="s">
        <v>14327</v>
      </c>
      <c r="X878" t="s">
        <v>14328</v>
      </c>
      <c r="Y878" s="4">
        <v>45931</v>
      </c>
      <c r="Z878" t="s">
        <v>15807</v>
      </c>
      <c r="AA878">
        <v>14500</v>
      </c>
      <c r="AB878">
        <v>0</v>
      </c>
      <c r="AC878">
        <v>0</v>
      </c>
      <c r="AD878" s="7">
        <f>invoices[[#This Row],[Rent]]+invoices[[#This Row],[Services]]+invoices[[#This Row],[GST]]</f>
        <v>14500</v>
      </c>
      <c r="AE878" s="7">
        <f>invoices[[#This Row],[Total]]-invoices[[#This Row],[rent_amount]]</f>
        <v>0</v>
      </c>
      <c r="AF878">
        <v>898</v>
      </c>
      <c r="AG878">
        <v>930</v>
      </c>
      <c r="AH878">
        <f>invoices[[#This Row],[EB Amount]]-invoices[[#This Row],[electricity_amount]]</f>
        <v>0</v>
      </c>
    </row>
    <row r="879" spans="1:34">
      <c r="A879" t="s">
        <v>3134</v>
      </c>
      <c r="B879" t="s">
        <v>22</v>
      </c>
      <c r="C879" t="s">
        <v>925</v>
      </c>
      <c r="D879" t="s">
        <v>24</v>
      </c>
      <c r="E879" t="s">
        <v>218</v>
      </c>
      <c r="F879" t="s">
        <v>926</v>
      </c>
      <c r="G879" t="s">
        <v>3135</v>
      </c>
      <c r="H879" s="1">
        <f>DATE(YEAR(invoices[[#This Row],[due_date]]),MONTH(invoices[[#This Row],[due_date]]),1)</f>
        <v>45931</v>
      </c>
      <c r="I879" s="1">
        <v>45937</v>
      </c>
      <c r="J879">
        <v>14500</v>
      </c>
      <c r="K879">
        <v>930</v>
      </c>
      <c r="L879">
        <v>0</v>
      </c>
      <c r="M879">
        <f>invoices[[#This Row],[rent_amount]]+invoices[[#This Row],[electricity_amount]]+invoices[[#This Row],[other_charges]]</f>
        <v>15430</v>
      </c>
      <c r="N879" t="s">
        <v>28</v>
      </c>
      <c r="O879" t="s">
        <v>128</v>
      </c>
      <c r="P879">
        <v>0</v>
      </c>
      <c r="Q879" t="b">
        <v>0</v>
      </c>
      <c r="R879" t="s">
        <v>129</v>
      </c>
      <c r="S879">
        <v>0</v>
      </c>
      <c r="T879">
        <f>invoices[[#This Row],[total_amount]]</f>
        <v>15430</v>
      </c>
      <c r="U879" t="s">
        <v>928</v>
      </c>
      <c r="V879" t="str">
        <f>INDEX([1]!Table1[tenantname],MATCH(invoices[[#This Row],[allotment_id]],[1]!Table1[TenantAllotmentID],0))</f>
        <v>Himika Bhagwat (A12-C1)</v>
      </c>
      <c r="W879" t="s">
        <v>14282</v>
      </c>
      <c r="X879" t="s">
        <v>14283</v>
      </c>
      <c r="Y879" s="4">
        <v>45931</v>
      </c>
      <c r="Z879" t="s">
        <v>15807</v>
      </c>
      <c r="AA879">
        <v>14500</v>
      </c>
      <c r="AB879">
        <v>0</v>
      </c>
      <c r="AC879">
        <v>0</v>
      </c>
      <c r="AD879" s="7">
        <f>invoices[[#This Row],[Rent]]+invoices[[#This Row],[Services]]+invoices[[#This Row],[GST]]</f>
        <v>14500</v>
      </c>
      <c r="AE879" s="7">
        <f>invoices[[#This Row],[Total]]-invoices[[#This Row],[rent_amount]]</f>
        <v>0</v>
      </c>
      <c r="AF879">
        <v>926</v>
      </c>
      <c r="AG879">
        <v>930</v>
      </c>
      <c r="AH879">
        <f>invoices[[#This Row],[EB Amount]]-invoices[[#This Row],[electricity_amount]]</f>
        <v>0</v>
      </c>
    </row>
    <row r="880" spans="1:34">
      <c r="A880" t="s">
        <v>3148</v>
      </c>
      <c r="B880" t="s">
        <v>22</v>
      </c>
      <c r="C880" t="s">
        <v>955</v>
      </c>
      <c r="D880" t="s">
        <v>24</v>
      </c>
      <c r="E880" t="s">
        <v>329</v>
      </c>
      <c r="F880" t="s">
        <v>956</v>
      </c>
      <c r="G880" t="s">
        <v>3149</v>
      </c>
      <c r="H880" s="1">
        <f>DATE(YEAR(invoices[[#This Row],[due_date]]),MONTH(invoices[[#This Row],[due_date]]),1)</f>
        <v>45931</v>
      </c>
      <c r="I880" s="1">
        <v>45937</v>
      </c>
      <c r="J880">
        <v>14500</v>
      </c>
      <c r="K880">
        <v>2550</v>
      </c>
      <c r="L880">
        <v>0</v>
      </c>
      <c r="M880">
        <f>invoices[[#This Row],[rent_amount]]+invoices[[#This Row],[electricity_amount]]+invoices[[#This Row],[other_charges]]</f>
        <v>17050</v>
      </c>
      <c r="N880" t="s">
        <v>28</v>
      </c>
      <c r="O880" t="s">
        <v>577</v>
      </c>
      <c r="P880">
        <v>0</v>
      </c>
      <c r="Q880" t="b">
        <v>0</v>
      </c>
      <c r="R880" t="s">
        <v>129</v>
      </c>
      <c r="S880">
        <v>0</v>
      </c>
      <c r="T880">
        <f>invoices[[#This Row],[total_amount]]</f>
        <v>17050</v>
      </c>
      <c r="U880" t="s">
        <v>3150</v>
      </c>
      <c r="V880" t="str">
        <f>INDEX([1]!Table1[tenantname],MATCH(invoices[[#This Row],[allotment_id]],[1]!Table1[TenantAllotmentID],0))</f>
        <v>Anjali Saluja (C43-C1)</v>
      </c>
      <c r="W880" t="s">
        <v>14984</v>
      </c>
      <c r="X880" t="s">
        <v>14985</v>
      </c>
      <c r="Y880" s="4">
        <v>45931</v>
      </c>
      <c r="Z880" t="s">
        <v>15807</v>
      </c>
      <c r="AA880">
        <v>14500</v>
      </c>
      <c r="AB880">
        <v>0</v>
      </c>
      <c r="AC880">
        <v>0</v>
      </c>
      <c r="AD880" s="7">
        <f>invoices[[#This Row],[Rent]]+invoices[[#This Row],[Services]]+invoices[[#This Row],[GST]]</f>
        <v>14500</v>
      </c>
      <c r="AE880" s="7">
        <f>invoices[[#This Row],[Total]]-invoices[[#This Row],[rent_amount]]</f>
        <v>0</v>
      </c>
      <c r="AF880">
        <v>933</v>
      </c>
      <c r="AG880">
        <v>2550</v>
      </c>
      <c r="AH880">
        <f>invoices[[#This Row],[EB Amount]]-invoices[[#This Row],[electricity_amount]]</f>
        <v>0</v>
      </c>
    </row>
    <row r="881" spans="1:34">
      <c r="A881" t="s">
        <v>3198</v>
      </c>
      <c r="B881" t="s">
        <v>22</v>
      </c>
      <c r="C881" t="s">
        <v>3199</v>
      </c>
      <c r="D881" t="s">
        <v>24</v>
      </c>
      <c r="E881" t="s">
        <v>25</v>
      </c>
      <c r="F881" t="s">
        <v>26</v>
      </c>
      <c r="G881" t="s">
        <v>3200</v>
      </c>
      <c r="H881" s="1">
        <f>DATE(YEAR(invoices[[#This Row],[due_date]]),MONTH(invoices[[#This Row],[due_date]]),1)</f>
        <v>45931</v>
      </c>
      <c r="I881" s="1">
        <v>45937</v>
      </c>
      <c r="J881">
        <v>14500</v>
      </c>
      <c r="K881">
        <v>1068</v>
      </c>
      <c r="L881">
        <v>0</v>
      </c>
      <c r="M881">
        <f>invoices[[#This Row],[rent_amount]]+invoices[[#This Row],[electricity_amount]]+invoices[[#This Row],[other_charges]]</f>
        <v>15568</v>
      </c>
      <c r="N881" t="s">
        <v>28</v>
      </c>
      <c r="O881" t="s">
        <v>1065</v>
      </c>
      <c r="P881">
        <v>0</v>
      </c>
      <c r="Q881" t="b">
        <v>0</v>
      </c>
      <c r="R881" t="s">
        <v>129</v>
      </c>
      <c r="S881">
        <v>0</v>
      </c>
      <c r="T881">
        <f>invoices[[#This Row],[total_amount]]</f>
        <v>15568</v>
      </c>
      <c r="U881" t="s">
        <v>3201</v>
      </c>
      <c r="V881" t="str">
        <f>INDEX([1]!Table1[tenantname],MATCH(invoices[[#This Row],[allotment_id]],[1]!Table1[TenantAllotmentID],0))</f>
        <v>Sujith Deva J  (A24-C1)</v>
      </c>
      <c r="W881" t="s">
        <v>14996</v>
      </c>
      <c r="X881" t="s">
        <v>14997</v>
      </c>
      <c r="Y881" s="4">
        <v>45931</v>
      </c>
      <c r="Z881" t="s">
        <v>15807</v>
      </c>
      <c r="AA881">
        <v>14500</v>
      </c>
      <c r="AB881">
        <v>0</v>
      </c>
      <c r="AC881">
        <v>0</v>
      </c>
      <c r="AD881" s="7">
        <f>invoices[[#This Row],[Rent]]+invoices[[#This Row],[Services]]+invoices[[#This Row],[GST]]</f>
        <v>14500</v>
      </c>
      <c r="AE881" s="7">
        <f>invoices[[#This Row],[Total]]-invoices[[#This Row],[rent_amount]]</f>
        <v>0</v>
      </c>
      <c r="AF881">
        <v>952</v>
      </c>
      <c r="AG881">
        <v>1068</v>
      </c>
      <c r="AH881">
        <f>invoices[[#This Row],[EB Amount]]-invoices[[#This Row],[electricity_amount]]</f>
        <v>0</v>
      </c>
    </row>
    <row r="882" spans="1:34">
      <c r="A882" t="s">
        <v>3341</v>
      </c>
      <c r="B882" t="s">
        <v>22</v>
      </c>
      <c r="C882" t="s">
        <v>3342</v>
      </c>
      <c r="D882" t="s">
        <v>24</v>
      </c>
      <c r="E882" t="s">
        <v>1062</v>
      </c>
      <c r="F882" t="s">
        <v>3343</v>
      </c>
      <c r="G882" t="s">
        <v>3344</v>
      </c>
      <c r="H882" s="1">
        <f>DATE(YEAR(invoices[[#This Row],[due_date]]),MONTH(invoices[[#This Row],[due_date]]),1)</f>
        <v>45931</v>
      </c>
      <c r="I882" s="1">
        <v>45937</v>
      </c>
      <c r="J882">
        <v>10400</v>
      </c>
      <c r="K882">
        <v>0</v>
      </c>
      <c r="L882">
        <v>0</v>
      </c>
      <c r="M882">
        <f>invoices[[#This Row],[rent_amount]]+invoices[[#This Row],[electricity_amount]]+invoices[[#This Row],[other_charges]]</f>
        <v>10400</v>
      </c>
      <c r="N882" t="s">
        <v>28</v>
      </c>
      <c r="O882" t="s">
        <v>1838</v>
      </c>
      <c r="P882">
        <v>0</v>
      </c>
      <c r="Q882" t="b">
        <v>0</v>
      </c>
      <c r="R882" t="s">
        <v>129</v>
      </c>
      <c r="S882">
        <v>0</v>
      </c>
      <c r="T882">
        <f>invoices[[#This Row],[total_amount]]</f>
        <v>10400</v>
      </c>
      <c r="U882" t="s">
        <v>3345</v>
      </c>
      <c r="V882" t="str">
        <f>INDEX([1]!Table1[tenantname],MATCH(invoices[[#This Row],[allotment_id]],[1]!Table1[TenantAllotmentID],0))</f>
        <v>Rahul Abande (A22-A1)</v>
      </c>
      <c r="W882" t="s">
        <v>15030</v>
      </c>
      <c r="X882" t="s">
        <v>15031</v>
      </c>
      <c r="Y882" s="4">
        <v>45931</v>
      </c>
      <c r="Z882" t="s">
        <v>15807</v>
      </c>
      <c r="AA882">
        <v>10400</v>
      </c>
      <c r="AB882">
        <v>0</v>
      </c>
      <c r="AC882">
        <v>0</v>
      </c>
      <c r="AD882" s="7">
        <f>invoices[[#This Row],[Rent]]+invoices[[#This Row],[Services]]+invoices[[#This Row],[GST]]</f>
        <v>10400</v>
      </c>
      <c r="AE882" s="7">
        <f>invoices[[#This Row],[Total]]-invoices[[#This Row],[rent_amount]]</f>
        <v>0</v>
      </c>
      <c r="AF882">
        <v>1014</v>
      </c>
      <c r="AG882">
        <v>0</v>
      </c>
      <c r="AH882">
        <f>invoices[[#This Row],[EB Amount]]-invoices[[#This Row],[electricity_amount]]</f>
        <v>0</v>
      </c>
    </row>
    <row r="883" spans="1:34">
      <c r="A883" t="s">
        <v>3457</v>
      </c>
      <c r="B883" t="s">
        <v>22</v>
      </c>
      <c r="C883" t="s">
        <v>2977</v>
      </c>
      <c r="D883" t="s">
        <v>24</v>
      </c>
      <c r="E883" t="s">
        <v>569</v>
      </c>
      <c r="F883" t="s">
        <v>670</v>
      </c>
      <c r="G883" t="s">
        <v>3458</v>
      </c>
      <c r="H883" s="1">
        <f>DATE(YEAR(invoices[[#This Row],[due_date]]),MONTH(invoices[[#This Row],[due_date]]),1)</f>
        <v>45931</v>
      </c>
      <c r="I883" s="1">
        <v>45937</v>
      </c>
      <c r="J883">
        <v>19500</v>
      </c>
      <c r="K883">
        <v>1830</v>
      </c>
      <c r="L883">
        <v>0</v>
      </c>
      <c r="M883">
        <f>invoices[[#This Row],[rent_amount]]+invoices[[#This Row],[electricity_amount]]+invoices[[#This Row],[other_charges]]</f>
        <v>21330</v>
      </c>
      <c r="N883" t="s">
        <v>28</v>
      </c>
      <c r="O883" t="s">
        <v>1838</v>
      </c>
      <c r="P883">
        <v>0</v>
      </c>
      <c r="Q883" t="b">
        <v>0</v>
      </c>
      <c r="R883" t="s">
        <v>129</v>
      </c>
      <c r="S883">
        <v>0</v>
      </c>
      <c r="T883">
        <f>invoices[[#This Row],[total_amount]]</f>
        <v>21330</v>
      </c>
      <c r="U883" s="2" t="s">
        <v>2979</v>
      </c>
      <c r="V883" t="str">
        <f>INDEX([1]!Table1[tenantname],MATCH(invoices[[#This Row],[allotment_id]],[1]!Table1[TenantAllotmentID],0))</f>
        <v>Mariana Johnson (C12-A1)</v>
      </c>
      <c r="W883" t="s">
        <v>14939</v>
      </c>
      <c r="X883" t="s">
        <v>14940</v>
      </c>
      <c r="Y883" s="4">
        <v>45931</v>
      </c>
      <c r="Z883" t="s">
        <v>15807</v>
      </c>
      <c r="AA883">
        <v>19500</v>
      </c>
      <c r="AB883">
        <v>0</v>
      </c>
      <c r="AC883">
        <v>0</v>
      </c>
      <c r="AD883" s="7">
        <f>invoices[[#This Row],[Rent]]+invoices[[#This Row],[Services]]+invoices[[#This Row],[GST]]</f>
        <v>19500</v>
      </c>
      <c r="AE883" s="7">
        <f>invoices[[#This Row],[Total]]-invoices[[#This Row],[rent_amount]]</f>
        <v>0</v>
      </c>
      <c r="AF883">
        <v>1064</v>
      </c>
      <c r="AG883">
        <v>1830</v>
      </c>
      <c r="AH883">
        <f>invoices[[#This Row],[EB Amount]]-invoices[[#This Row],[electricity_amount]]</f>
        <v>0</v>
      </c>
    </row>
    <row r="884" spans="1:34">
      <c r="A884" t="s">
        <v>3644</v>
      </c>
      <c r="B884" t="s">
        <v>22</v>
      </c>
      <c r="C884" t="s">
        <v>3645</v>
      </c>
      <c r="D884" t="s">
        <v>24</v>
      </c>
      <c r="E884" t="s">
        <v>155</v>
      </c>
      <c r="F884" t="s">
        <v>188</v>
      </c>
      <c r="G884" t="s">
        <v>3646</v>
      </c>
      <c r="H884" s="1">
        <f>DATE(YEAR(invoices[[#This Row],[due_date]]),MONTH(invoices[[#This Row],[due_date]]),1)</f>
        <v>45931</v>
      </c>
      <c r="I884" s="1">
        <v>45937</v>
      </c>
      <c r="J884">
        <v>14500</v>
      </c>
      <c r="K884">
        <v>2310</v>
      </c>
      <c r="L884">
        <v>0</v>
      </c>
      <c r="M884">
        <f>invoices[[#This Row],[rent_amount]]+invoices[[#This Row],[electricity_amount]]+invoices[[#This Row],[other_charges]]</f>
        <v>16810</v>
      </c>
      <c r="N884" t="s">
        <v>28</v>
      </c>
      <c r="O884" t="s">
        <v>128</v>
      </c>
      <c r="P884">
        <v>0</v>
      </c>
      <c r="Q884" t="b">
        <v>0</v>
      </c>
      <c r="R884" t="s">
        <v>129</v>
      </c>
      <c r="S884">
        <v>0</v>
      </c>
      <c r="T884">
        <f>invoices[[#This Row],[total_amount]]</f>
        <v>16810</v>
      </c>
      <c r="U884" s="2" t="s">
        <v>3647</v>
      </c>
      <c r="V884" t="str">
        <f>INDEX([1]!Table1[tenantname],MATCH(invoices[[#This Row],[allotment_id]],[1]!Table1[TenantAllotmentID],0))</f>
        <v>Manish Kumar (C44-C2)</v>
      </c>
      <c r="W884" t="s">
        <v>15097</v>
      </c>
      <c r="X884" t="s">
        <v>15098</v>
      </c>
      <c r="Y884" s="4">
        <v>45931</v>
      </c>
      <c r="Z884" t="s">
        <v>15807</v>
      </c>
      <c r="AA884">
        <v>14500</v>
      </c>
      <c r="AB884">
        <v>0</v>
      </c>
      <c r="AC884">
        <v>0</v>
      </c>
      <c r="AD884" s="7">
        <f>invoices[[#This Row],[Rent]]+invoices[[#This Row],[Services]]+invoices[[#This Row],[GST]]</f>
        <v>14500</v>
      </c>
      <c r="AE884" s="7">
        <f>invoices[[#This Row],[Total]]-invoices[[#This Row],[rent_amount]]</f>
        <v>0</v>
      </c>
      <c r="AF884">
        <v>1141</v>
      </c>
      <c r="AG884">
        <v>2310</v>
      </c>
      <c r="AH884">
        <f>invoices[[#This Row],[EB Amount]]-invoices[[#This Row],[electricity_amount]]</f>
        <v>0</v>
      </c>
    </row>
    <row r="885" spans="1:34">
      <c r="A885" t="s">
        <v>3664</v>
      </c>
      <c r="B885" t="s">
        <v>22</v>
      </c>
      <c r="C885" t="s">
        <v>3665</v>
      </c>
      <c r="D885" t="s">
        <v>24</v>
      </c>
      <c r="E885" t="s">
        <v>226</v>
      </c>
      <c r="F885" t="s">
        <v>586</v>
      </c>
      <c r="G885" t="s">
        <v>3666</v>
      </c>
      <c r="H885" s="1">
        <f>DATE(YEAR(invoices[[#This Row],[due_date]]),MONTH(invoices[[#This Row],[due_date]]),1)</f>
        <v>45931</v>
      </c>
      <c r="I885" s="1">
        <v>45937</v>
      </c>
      <c r="J885">
        <v>14500</v>
      </c>
      <c r="K885">
        <v>1650</v>
      </c>
      <c r="L885">
        <v>0</v>
      </c>
      <c r="M885">
        <f>invoices[[#This Row],[rent_amount]]+invoices[[#This Row],[electricity_amount]]+invoices[[#This Row],[other_charges]]</f>
        <v>16150</v>
      </c>
      <c r="N885" t="s">
        <v>28</v>
      </c>
      <c r="O885" t="s">
        <v>1065</v>
      </c>
      <c r="P885">
        <v>0</v>
      </c>
      <c r="Q885" t="b">
        <v>0</v>
      </c>
      <c r="R885" t="s">
        <v>129</v>
      </c>
      <c r="S885">
        <v>0</v>
      </c>
      <c r="T885">
        <f>invoices[[#This Row],[total_amount]]</f>
        <v>16150</v>
      </c>
      <c r="U885" t="s">
        <v>3667</v>
      </c>
      <c r="V885" t="str">
        <f>INDEX([1]!Table1[tenantname],MATCH(invoices[[#This Row],[allotment_id]],[1]!Table1[TenantAllotmentID],0))</f>
        <v>Swathi  (B12-C2)</v>
      </c>
      <c r="W885" t="s">
        <v>15105</v>
      </c>
      <c r="X885" t="s">
        <v>15106</v>
      </c>
      <c r="Y885" s="4">
        <v>45931</v>
      </c>
      <c r="Z885" t="s">
        <v>15807</v>
      </c>
      <c r="AA885">
        <v>14500</v>
      </c>
      <c r="AB885">
        <v>0</v>
      </c>
      <c r="AC885">
        <v>0</v>
      </c>
      <c r="AD885" s="7">
        <f>invoices[[#This Row],[Rent]]+invoices[[#This Row],[Services]]+invoices[[#This Row],[GST]]</f>
        <v>14500</v>
      </c>
      <c r="AE885" s="7">
        <f>invoices[[#This Row],[Total]]-invoices[[#This Row],[rent_amount]]</f>
        <v>0</v>
      </c>
      <c r="AF885">
        <v>1147</v>
      </c>
      <c r="AG885">
        <v>1650</v>
      </c>
      <c r="AH885">
        <f>invoices[[#This Row],[EB Amount]]-invoices[[#This Row],[electricity_amount]]</f>
        <v>0</v>
      </c>
    </row>
    <row r="886" spans="1:34">
      <c r="A886" t="s">
        <v>3742</v>
      </c>
      <c r="B886" t="s">
        <v>22</v>
      </c>
      <c r="C886" t="s">
        <v>1874</v>
      </c>
      <c r="D886" t="s">
        <v>24</v>
      </c>
      <c r="E886" t="s">
        <v>275</v>
      </c>
      <c r="F886" t="s">
        <v>1397</v>
      </c>
      <c r="G886" t="s">
        <v>3743</v>
      </c>
      <c r="H886" s="1">
        <f>DATE(YEAR(invoices[[#This Row],[due_date]]),MONTH(invoices[[#This Row],[due_date]]),1)</f>
        <v>45931</v>
      </c>
      <c r="I886" s="1">
        <v>45937</v>
      </c>
      <c r="J886">
        <v>15500</v>
      </c>
      <c r="K886">
        <v>2520</v>
      </c>
      <c r="L886">
        <v>0</v>
      </c>
      <c r="M886">
        <f>invoices[[#This Row],[rent_amount]]+invoices[[#This Row],[electricity_amount]]+invoices[[#This Row],[other_charges]]</f>
        <v>18020</v>
      </c>
      <c r="N886" t="s">
        <v>28</v>
      </c>
      <c r="O886" t="s">
        <v>1838</v>
      </c>
      <c r="P886">
        <v>0</v>
      </c>
      <c r="Q886" t="b">
        <v>0</v>
      </c>
      <c r="R886" t="s">
        <v>129</v>
      </c>
      <c r="S886">
        <v>0</v>
      </c>
      <c r="T886">
        <f>invoices[[#This Row],[total_amount]]</f>
        <v>18020</v>
      </c>
      <c r="U886" t="s">
        <v>1876</v>
      </c>
      <c r="V886" t="str">
        <f>INDEX([1]!Table1[tenantname],MATCH(invoices[[#This Row],[allotment_id]],[1]!Table1[TenantAllotmentID],0))</f>
        <v>Pallavi Reddy Gaddam (B44-B1)</v>
      </c>
      <c r="W886" t="s">
        <v>14625</v>
      </c>
      <c r="X886" t="s">
        <v>14626</v>
      </c>
      <c r="Y886" s="4">
        <v>45931</v>
      </c>
      <c r="Z886" t="s">
        <v>15807</v>
      </c>
      <c r="AA886">
        <v>15500</v>
      </c>
      <c r="AB886">
        <v>0</v>
      </c>
      <c r="AC886">
        <v>0</v>
      </c>
      <c r="AD886" s="7">
        <f>invoices[[#This Row],[Rent]]+invoices[[#This Row],[Services]]+invoices[[#This Row],[GST]]</f>
        <v>15500</v>
      </c>
      <c r="AE886" s="7">
        <f>invoices[[#This Row],[Total]]-invoices[[#This Row],[rent_amount]]</f>
        <v>0</v>
      </c>
      <c r="AF886">
        <v>1179</v>
      </c>
      <c r="AG886">
        <v>2520</v>
      </c>
      <c r="AH886">
        <f>invoices[[#This Row],[EB Amount]]-invoices[[#This Row],[electricity_amount]]</f>
        <v>0</v>
      </c>
    </row>
    <row r="887" spans="1:34">
      <c r="A887" t="s">
        <v>3838</v>
      </c>
      <c r="B887" t="s">
        <v>22</v>
      </c>
      <c r="C887" t="s">
        <v>626</v>
      </c>
      <c r="D887" t="s">
        <v>24</v>
      </c>
      <c r="E887" t="s">
        <v>42</v>
      </c>
      <c r="F887" t="s">
        <v>627</v>
      </c>
      <c r="G887" t="s">
        <v>3839</v>
      </c>
      <c r="H887" s="1">
        <f>DATE(YEAR(invoices[[#This Row],[due_date]]),MONTH(invoices[[#This Row],[due_date]]),1)</f>
        <v>45931</v>
      </c>
      <c r="I887" s="1">
        <v>45937</v>
      </c>
      <c r="J887">
        <v>13500</v>
      </c>
      <c r="K887">
        <v>2130</v>
      </c>
      <c r="L887">
        <v>0</v>
      </c>
      <c r="M887">
        <f>invoices[[#This Row],[rent_amount]]+invoices[[#This Row],[electricity_amount]]+invoices[[#This Row],[other_charges]]</f>
        <v>15630</v>
      </c>
      <c r="N887" t="s">
        <v>28</v>
      </c>
      <c r="O887" t="s">
        <v>1838</v>
      </c>
      <c r="P887">
        <v>0</v>
      </c>
      <c r="Q887" t="b">
        <v>0</v>
      </c>
      <c r="R887" t="s">
        <v>129</v>
      </c>
      <c r="S887">
        <v>0</v>
      </c>
      <c r="T887">
        <f>invoices[[#This Row],[total_amount]]</f>
        <v>15630</v>
      </c>
      <c r="U887" t="s">
        <v>630</v>
      </c>
      <c r="V887" t="str">
        <f>INDEX([1]!Table1[tenantname],MATCH(invoices[[#This Row],[allotment_id]],[1]!Table1[TenantAllotmentID],0))</f>
        <v>Rishita Tulsyan (C24-B3)</v>
      </c>
      <c r="W887" t="s">
        <v>14177</v>
      </c>
      <c r="X887" t="s">
        <v>14178</v>
      </c>
      <c r="Y887" s="4">
        <v>45931</v>
      </c>
      <c r="Z887" t="s">
        <v>15807</v>
      </c>
      <c r="AA887">
        <v>13500</v>
      </c>
      <c r="AB887">
        <v>0</v>
      </c>
      <c r="AC887">
        <v>0</v>
      </c>
      <c r="AD887" s="7">
        <f>invoices[[#This Row],[Rent]]+invoices[[#This Row],[Services]]+invoices[[#This Row],[GST]]</f>
        <v>13500</v>
      </c>
      <c r="AE887" s="7">
        <f>invoices[[#This Row],[Total]]-invoices[[#This Row],[rent_amount]]</f>
        <v>0</v>
      </c>
      <c r="AF887">
        <v>1223</v>
      </c>
      <c r="AG887">
        <v>2130</v>
      </c>
      <c r="AH887">
        <f>invoices[[#This Row],[EB Amount]]-invoices[[#This Row],[electricity_amount]]</f>
        <v>0</v>
      </c>
    </row>
    <row r="888" spans="1:34">
      <c r="A888" t="s">
        <v>3890</v>
      </c>
      <c r="B888" t="s">
        <v>22</v>
      </c>
      <c r="C888" t="s">
        <v>3891</v>
      </c>
      <c r="D888" t="s">
        <v>24</v>
      </c>
      <c r="E888" t="s">
        <v>96</v>
      </c>
      <c r="F888" t="s">
        <v>1426</v>
      </c>
      <c r="G888" t="s">
        <v>3892</v>
      </c>
      <c r="H888" s="1">
        <f>DATE(YEAR(invoices[[#This Row],[due_date]]),MONTH(invoices[[#This Row],[due_date]]),1)</f>
        <v>45931</v>
      </c>
      <c r="I888" s="1">
        <v>45937</v>
      </c>
      <c r="J888">
        <v>15500</v>
      </c>
      <c r="K888">
        <v>1800</v>
      </c>
      <c r="L888">
        <v>2250</v>
      </c>
      <c r="M888">
        <f>invoices[[#This Row],[rent_amount]]+invoices[[#This Row],[electricity_amount]]+invoices[[#This Row],[other_charges]]</f>
        <v>19550</v>
      </c>
      <c r="N888" t="s">
        <v>28</v>
      </c>
      <c r="O888" t="s">
        <v>577</v>
      </c>
      <c r="P888">
        <v>0</v>
      </c>
      <c r="Q888" t="b">
        <v>0</v>
      </c>
      <c r="R888" t="s">
        <v>129</v>
      </c>
      <c r="S888">
        <v>0</v>
      </c>
      <c r="T888">
        <f>invoices[[#This Row],[total_amount]]</f>
        <v>19550</v>
      </c>
      <c r="U888" t="s">
        <v>3893</v>
      </c>
      <c r="V888" t="str">
        <f>INDEX([1]!Table1[tenantname],MATCH(invoices[[#This Row],[allotment_id]],[1]!Table1[TenantAllotmentID],0))</f>
        <v>Aryan Barnwal (B33-B1)</v>
      </c>
      <c r="W888" t="s">
        <v>15146</v>
      </c>
      <c r="X888" t="s">
        <v>15147</v>
      </c>
      <c r="Y888" s="4">
        <v>45931</v>
      </c>
      <c r="Z888" t="s">
        <v>15807</v>
      </c>
      <c r="AA888">
        <v>15500</v>
      </c>
      <c r="AB888">
        <v>0</v>
      </c>
      <c r="AC888">
        <v>0</v>
      </c>
      <c r="AD888" s="7">
        <f>invoices[[#This Row],[Rent]]+invoices[[#This Row],[Services]]+invoices[[#This Row],[GST]]</f>
        <v>15500</v>
      </c>
      <c r="AE888" s="7">
        <f>invoices[[#This Row],[Total]]-invoices[[#This Row],[rent_amount]]</f>
        <v>0</v>
      </c>
      <c r="AF888">
        <v>1245</v>
      </c>
      <c r="AG888">
        <v>1800</v>
      </c>
      <c r="AH888">
        <f>invoices[[#This Row],[EB Amount]]-invoices[[#This Row],[electricity_amount]]</f>
        <v>0</v>
      </c>
    </row>
    <row r="889" spans="1:34">
      <c r="A889" t="s">
        <v>3902</v>
      </c>
      <c r="B889" t="s">
        <v>22</v>
      </c>
      <c r="C889" t="s">
        <v>823</v>
      </c>
      <c r="D889" t="s">
        <v>24</v>
      </c>
      <c r="E889" t="s">
        <v>519</v>
      </c>
      <c r="F889" t="s">
        <v>824</v>
      </c>
      <c r="G889" t="s">
        <v>3903</v>
      </c>
      <c r="H889" s="1">
        <f>DATE(YEAR(invoices[[#This Row],[due_date]]),MONTH(invoices[[#This Row],[due_date]]),1)</f>
        <v>45931</v>
      </c>
      <c r="I889" s="1">
        <v>45937</v>
      </c>
      <c r="J889">
        <v>24500</v>
      </c>
      <c r="K889">
        <v>2520</v>
      </c>
      <c r="L889">
        <v>0</v>
      </c>
      <c r="M889">
        <f>invoices[[#This Row],[rent_amount]]+invoices[[#This Row],[electricity_amount]]+invoices[[#This Row],[other_charges]]</f>
        <v>27020</v>
      </c>
      <c r="N889" t="s">
        <v>28</v>
      </c>
      <c r="O889" t="s">
        <v>128</v>
      </c>
      <c r="P889">
        <v>0</v>
      </c>
      <c r="Q889" t="b">
        <v>0</v>
      </c>
      <c r="R889" t="s">
        <v>129</v>
      </c>
      <c r="S889">
        <v>0</v>
      </c>
      <c r="T889">
        <f>invoices[[#This Row],[total_amount]]</f>
        <v>27020</v>
      </c>
      <c r="U889" t="s">
        <v>827</v>
      </c>
      <c r="V889" t="str">
        <f>INDEX([1]!Table1[tenantname],MATCH(invoices[[#This Row],[allotment_id]],[1]!Table1[TenantAllotmentID],0))</f>
        <v>Prateek Sharma (C41-D1)</v>
      </c>
      <c r="W889" t="s">
        <v>14245</v>
      </c>
      <c r="X889" t="s">
        <v>14246</v>
      </c>
      <c r="Y889" s="4">
        <v>45931</v>
      </c>
      <c r="Z889" t="s">
        <v>15807</v>
      </c>
      <c r="AA889">
        <v>24500</v>
      </c>
      <c r="AB889">
        <v>0</v>
      </c>
      <c r="AC889">
        <v>0</v>
      </c>
      <c r="AD889" s="7">
        <f>invoices[[#This Row],[Rent]]+invoices[[#This Row],[Services]]+invoices[[#This Row],[GST]]</f>
        <v>24500</v>
      </c>
      <c r="AE889" s="7">
        <f>invoices[[#This Row],[Total]]-invoices[[#This Row],[rent_amount]]</f>
        <v>0</v>
      </c>
      <c r="AF889">
        <v>1249</v>
      </c>
      <c r="AG889">
        <v>2520</v>
      </c>
      <c r="AH889">
        <f>invoices[[#This Row],[EB Amount]]-invoices[[#This Row],[electricity_amount]]</f>
        <v>0</v>
      </c>
    </row>
    <row r="890" spans="1:34">
      <c r="A890" t="s">
        <v>3922</v>
      </c>
      <c r="B890" t="s">
        <v>22</v>
      </c>
      <c r="C890" t="s">
        <v>1202</v>
      </c>
      <c r="D890" t="s">
        <v>24</v>
      </c>
      <c r="E890" t="s">
        <v>167</v>
      </c>
      <c r="F890" t="s">
        <v>1203</v>
      </c>
      <c r="G890" t="s">
        <v>3923</v>
      </c>
      <c r="H890" s="1">
        <f>DATE(YEAR(invoices[[#This Row],[due_date]]),MONTH(invoices[[#This Row],[due_date]]),1)</f>
        <v>45931</v>
      </c>
      <c r="I890" s="1">
        <v>45937</v>
      </c>
      <c r="J890">
        <v>15500</v>
      </c>
      <c r="K890">
        <v>2700</v>
      </c>
      <c r="L890">
        <v>0</v>
      </c>
      <c r="M890">
        <f>invoices[[#This Row],[rent_amount]]+invoices[[#This Row],[electricity_amount]]+invoices[[#This Row],[other_charges]]</f>
        <v>18200</v>
      </c>
      <c r="N890" t="s">
        <v>28</v>
      </c>
      <c r="O890" t="s">
        <v>1065</v>
      </c>
      <c r="P890">
        <v>0</v>
      </c>
      <c r="Q890" t="b">
        <v>0</v>
      </c>
      <c r="R890" t="s">
        <v>129</v>
      </c>
      <c r="S890">
        <v>0</v>
      </c>
      <c r="T890">
        <f>invoices[[#This Row],[total_amount]]</f>
        <v>18200</v>
      </c>
      <c r="U890" t="s">
        <v>1205</v>
      </c>
      <c r="V890" t="str">
        <f>INDEX([1]!Table1[tenantname],MATCH(invoices[[#This Row],[allotment_id]],[1]!Table1[TenantAllotmentID],0))</f>
        <v>Surya Nikhil Mallampalli (B42-B1)</v>
      </c>
      <c r="W890" t="s">
        <v>14380</v>
      </c>
      <c r="X890" t="s">
        <v>14381</v>
      </c>
      <c r="Y890" s="4">
        <v>45931</v>
      </c>
      <c r="Z890" t="s">
        <v>15807</v>
      </c>
      <c r="AA890">
        <v>15500</v>
      </c>
      <c r="AB890">
        <v>0</v>
      </c>
      <c r="AC890">
        <v>0</v>
      </c>
      <c r="AD890" s="7">
        <f>invoices[[#This Row],[Rent]]+invoices[[#This Row],[Services]]+invoices[[#This Row],[GST]]</f>
        <v>15500</v>
      </c>
      <c r="AE890" s="7">
        <f>invoices[[#This Row],[Total]]-invoices[[#This Row],[rent_amount]]</f>
        <v>0</v>
      </c>
      <c r="AF890">
        <v>1260</v>
      </c>
      <c r="AG890">
        <v>2700</v>
      </c>
      <c r="AH890">
        <f>invoices[[#This Row],[EB Amount]]-invoices[[#This Row],[electricity_amount]]</f>
        <v>0</v>
      </c>
    </row>
    <row r="891" spans="1:34">
      <c r="A891" t="s">
        <v>3951</v>
      </c>
      <c r="B891" t="s">
        <v>22</v>
      </c>
      <c r="C891" t="s">
        <v>509</v>
      </c>
      <c r="D891" t="s">
        <v>24</v>
      </c>
      <c r="E891" t="s">
        <v>201</v>
      </c>
      <c r="F891" t="s">
        <v>202</v>
      </c>
      <c r="G891" t="s">
        <v>3952</v>
      </c>
      <c r="H891" s="1">
        <f>DATE(YEAR(invoices[[#This Row],[due_date]]),MONTH(invoices[[#This Row],[due_date]]),1)</f>
        <v>45931</v>
      </c>
      <c r="I891" s="1">
        <v>45937</v>
      </c>
      <c r="J891">
        <v>935</v>
      </c>
      <c r="K891">
        <v>960</v>
      </c>
      <c r="L891">
        <v>2250</v>
      </c>
      <c r="M891">
        <f>invoices[[#This Row],[rent_amount]]+invoices[[#This Row],[electricity_amount]]+invoices[[#This Row],[other_charges]]</f>
        <v>4145</v>
      </c>
      <c r="N891" t="s">
        <v>28</v>
      </c>
      <c r="O891" t="s">
        <v>128</v>
      </c>
      <c r="P891">
        <v>0</v>
      </c>
      <c r="Q891" t="b">
        <v>0</v>
      </c>
      <c r="R891" t="s">
        <v>129</v>
      </c>
      <c r="S891">
        <v>0</v>
      </c>
      <c r="T891">
        <f>invoices[[#This Row],[total_amount]]</f>
        <v>4145</v>
      </c>
      <c r="U891" t="s">
        <v>3953</v>
      </c>
      <c r="V891" t="str">
        <f>INDEX([1]!Table1[tenantname],MATCH(invoices[[#This Row],[allotment_id]],[1]!Table1[TenantAllotmentID],0))</f>
        <v>Harsh Gupta (B31-C2)</v>
      </c>
      <c r="W891" t="s">
        <v>14778</v>
      </c>
      <c r="X891" t="s">
        <v>14920</v>
      </c>
      <c r="Y891" s="4">
        <v>45931</v>
      </c>
      <c r="Z891" t="s">
        <v>15807</v>
      </c>
      <c r="AA891">
        <v>935</v>
      </c>
      <c r="AB891">
        <v>0</v>
      </c>
      <c r="AC891">
        <v>0</v>
      </c>
      <c r="AD891" s="7">
        <f>invoices[[#This Row],[Rent]]+invoices[[#This Row],[Services]]+invoices[[#This Row],[GST]]</f>
        <v>935</v>
      </c>
      <c r="AE891" s="7">
        <f>invoices[[#This Row],[Total]]-invoices[[#This Row],[rent_amount]]</f>
        <v>0</v>
      </c>
      <c r="AF891">
        <v>1274</v>
      </c>
      <c r="AG891">
        <v>960</v>
      </c>
      <c r="AH891">
        <f>invoices[[#This Row],[EB Amount]]-invoices[[#This Row],[electricity_amount]]</f>
        <v>0</v>
      </c>
    </row>
    <row r="892" spans="1:34">
      <c r="A892" t="s">
        <v>4001</v>
      </c>
      <c r="B892" t="s">
        <v>22</v>
      </c>
      <c r="C892" t="s">
        <v>3495</v>
      </c>
      <c r="D892" t="s">
        <v>24</v>
      </c>
      <c r="E892" t="s">
        <v>140</v>
      </c>
      <c r="F892" t="s">
        <v>213</v>
      </c>
      <c r="G892" t="s">
        <v>4002</v>
      </c>
      <c r="H892" s="1">
        <f>DATE(YEAR(invoices[[#This Row],[due_date]]),MONTH(invoices[[#This Row],[due_date]]),1)</f>
        <v>45931</v>
      </c>
      <c r="I892" s="1">
        <v>45937</v>
      </c>
      <c r="J892">
        <v>13500</v>
      </c>
      <c r="K892">
        <v>0</v>
      </c>
      <c r="L892">
        <v>0</v>
      </c>
      <c r="M892">
        <f>invoices[[#This Row],[rent_amount]]+invoices[[#This Row],[electricity_amount]]+invoices[[#This Row],[other_charges]]</f>
        <v>13500</v>
      </c>
      <c r="N892" t="s">
        <v>28</v>
      </c>
      <c r="O892" t="s">
        <v>1065</v>
      </c>
      <c r="P892">
        <v>0</v>
      </c>
      <c r="Q892" t="b">
        <v>0</v>
      </c>
      <c r="R892" t="s">
        <v>129</v>
      </c>
      <c r="S892">
        <v>0</v>
      </c>
      <c r="T892">
        <f>invoices[[#This Row],[total_amount]]</f>
        <v>13500</v>
      </c>
      <c r="U892" t="s">
        <v>4003</v>
      </c>
      <c r="V892" t="str">
        <f>INDEX([1]!Table1[tenantname],MATCH(invoices[[#This Row],[allotment_id]],[1]!Table1[TenantAllotmentID],0))</f>
        <v>Ebrahim Marakkar (A41-B2)</v>
      </c>
      <c r="W892" t="s">
        <v>15070</v>
      </c>
      <c r="X892" t="s">
        <v>15165</v>
      </c>
      <c r="Y892" s="4">
        <v>45931</v>
      </c>
      <c r="Z892" t="s">
        <v>15807</v>
      </c>
      <c r="AA892">
        <v>13500</v>
      </c>
      <c r="AB892">
        <v>0</v>
      </c>
      <c r="AC892">
        <v>0</v>
      </c>
      <c r="AD892" s="7">
        <f>invoices[[#This Row],[Rent]]+invoices[[#This Row],[Services]]+invoices[[#This Row],[GST]]</f>
        <v>13500</v>
      </c>
      <c r="AE892" s="7">
        <f>invoices[[#This Row],[Total]]-invoices[[#This Row],[rent_amount]]</f>
        <v>0</v>
      </c>
      <c r="AF892">
        <v>1295</v>
      </c>
      <c r="AG892">
        <v>0</v>
      </c>
      <c r="AH892">
        <f>invoices[[#This Row],[EB Amount]]-invoices[[#This Row],[electricity_amount]]</f>
        <v>0</v>
      </c>
    </row>
    <row r="893" spans="1:34">
      <c r="A893" t="s">
        <v>4045</v>
      </c>
      <c r="B893" t="s">
        <v>22</v>
      </c>
      <c r="C893" t="s">
        <v>1189</v>
      </c>
      <c r="D893" t="s">
        <v>24</v>
      </c>
      <c r="E893" t="s">
        <v>354</v>
      </c>
      <c r="F893" t="s">
        <v>540</v>
      </c>
      <c r="G893" t="s">
        <v>4046</v>
      </c>
      <c r="H893" s="1">
        <f>DATE(YEAR(invoices[[#This Row],[due_date]]),MONTH(invoices[[#This Row],[due_date]]),1)</f>
        <v>45931</v>
      </c>
      <c r="I893" s="1">
        <v>45937</v>
      </c>
      <c r="J893">
        <v>14500</v>
      </c>
      <c r="K893">
        <v>1530</v>
      </c>
      <c r="L893">
        <v>0</v>
      </c>
      <c r="M893">
        <f>invoices[[#This Row],[rent_amount]]+invoices[[#This Row],[electricity_amount]]+invoices[[#This Row],[other_charges]]</f>
        <v>16030</v>
      </c>
      <c r="N893" t="s">
        <v>28</v>
      </c>
      <c r="O893" t="s">
        <v>1065</v>
      </c>
      <c r="P893">
        <v>0</v>
      </c>
      <c r="Q893" t="b">
        <v>0</v>
      </c>
      <c r="R893" t="s">
        <v>129</v>
      </c>
      <c r="S893">
        <v>0</v>
      </c>
      <c r="T893">
        <f>invoices[[#This Row],[total_amount]]</f>
        <v>16030</v>
      </c>
      <c r="U893" t="s">
        <v>1191</v>
      </c>
      <c r="V893" t="str">
        <f>INDEX([1]!Table1[tenantname],MATCH(invoices[[#This Row],[allotment_id]],[1]!Table1[TenantAllotmentID],0))</f>
        <v>Vardaan Mongia (B34-C1)</v>
      </c>
      <c r="W893" t="s">
        <v>14374</v>
      </c>
      <c r="X893" t="s">
        <v>14375</v>
      </c>
      <c r="Y893" s="4">
        <v>45931</v>
      </c>
      <c r="Z893" t="s">
        <v>15807</v>
      </c>
      <c r="AA893">
        <v>14500</v>
      </c>
      <c r="AB893">
        <v>0</v>
      </c>
      <c r="AC893">
        <v>0</v>
      </c>
      <c r="AD893" s="7">
        <f>invoices[[#This Row],[Rent]]+invoices[[#This Row],[Services]]+invoices[[#This Row],[GST]]</f>
        <v>14500</v>
      </c>
      <c r="AE893" s="7">
        <f>invoices[[#This Row],[Total]]-invoices[[#This Row],[rent_amount]]</f>
        <v>0</v>
      </c>
      <c r="AF893">
        <v>1316</v>
      </c>
      <c r="AG893">
        <v>1530</v>
      </c>
      <c r="AH893">
        <f>invoices[[#This Row],[EB Amount]]-invoices[[#This Row],[electricity_amount]]</f>
        <v>0</v>
      </c>
    </row>
    <row r="894" spans="1:34">
      <c r="A894" t="s">
        <v>4079</v>
      </c>
      <c r="B894" t="s">
        <v>22</v>
      </c>
      <c r="C894" t="s">
        <v>2203</v>
      </c>
      <c r="D894" t="s">
        <v>24</v>
      </c>
      <c r="E894" t="s">
        <v>34</v>
      </c>
      <c r="F894" t="s">
        <v>35</v>
      </c>
      <c r="G894" t="s">
        <v>4080</v>
      </c>
      <c r="H894" s="1">
        <f>DATE(YEAR(invoices[[#This Row],[due_date]]),MONTH(invoices[[#This Row],[due_date]]),1)</f>
        <v>45931</v>
      </c>
      <c r="I894" s="1">
        <v>45937</v>
      </c>
      <c r="J894">
        <v>15000</v>
      </c>
      <c r="K894">
        <v>0</v>
      </c>
      <c r="L894">
        <v>0</v>
      </c>
      <c r="M894">
        <f>invoices[[#This Row],[rent_amount]]+invoices[[#This Row],[electricity_amount]]+invoices[[#This Row],[other_charges]]</f>
        <v>15000</v>
      </c>
      <c r="N894" t="s">
        <v>28</v>
      </c>
      <c r="O894" t="s">
        <v>128</v>
      </c>
      <c r="P894">
        <v>0</v>
      </c>
      <c r="Q894" t="b">
        <v>0</v>
      </c>
      <c r="R894" t="s">
        <v>129</v>
      </c>
      <c r="S894">
        <v>0</v>
      </c>
      <c r="T894">
        <f>invoices[[#This Row],[total_amount]]</f>
        <v>15000</v>
      </c>
      <c r="U894" t="s">
        <v>2205</v>
      </c>
      <c r="V894" t="str">
        <f>INDEX([1]!Table1[tenantname],MATCH(invoices[[#This Row],[allotment_id]],[1]!Table1[TenantAllotmentID],0))</f>
        <v>Jeevitha Bethulakshmi (B43-B1)</v>
      </c>
      <c r="W894" t="s">
        <v>14740</v>
      </c>
      <c r="X894" t="s">
        <v>14741</v>
      </c>
      <c r="Y894" s="4">
        <v>45931</v>
      </c>
      <c r="Z894" t="s">
        <v>15807</v>
      </c>
      <c r="AA894">
        <v>15000</v>
      </c>
      <c r="AB894">
        <v>0</v>
      </c>
      <c r="AC894">
        <v>0</v>
      </c>
      <c r="AD894" s="7">
        <f>invoices[[#This Row],[Rent]]+invoices[[#This Row],[Services]]+invoices[[#This Row],[GST]]</f>
        <v>15000</v>
      </c>
      <c r="AE894" s="7">
        <f>invoices[[#This Row],[Total]]-invoices[[#This Row],[rent_amount]]</f>
        <v>0</v>
      </c>
      <c r="AF894">
        <v>1329</v>
      </c>
      <c r="AG894">
        <v>0</v>
      </c>
      <c r="AH894">
        <f>invoices[[#This Row],[EB Amount]]-invoices[[#This Row],[electricity_amount]]</f>
        <v>0</v>
      </c>
    </row>
    <row r="895" spans="1:34">
      <c r="A895" t="s">
        <v>4117</v>
      </c>
      <c r="B895" t="s">
        <v>22</v>
      </c>
      <c r="C895" t="s">
        <v>1224</v>
      </c>
      <c r="D895" t="s">
        <v>24</v>
      </c>
      <c r="E895" t="s">
        <v>201</v>
      </c>
      <c r="F895" t="s">
        <v>1225</v>
      </c>
      <c r="G895" t="s">
        <v>4118</v>
      </c>
      <c r="H895" s="1">
        <f>DATE(YEAR(invoices[[#This Row],[due_date]]),MONTH(invoices[[#This Row],[due_date]]),1)</f>
        <v>45931</v>
      </c>
      <c r="I895" s="1">
        <v>45937</v>
      </c>
      <c r="J895">
        <v>15500</v>
      </c>
      <c r="K895">
        <v>1230</v>
      </c>
      <c r="L895">
        <v>0</v>
      </c>
      <c r="M895">
        <f>invoices[[#This Row],[rent_amount]]+invoices[[#This Row],[electricity_amount]]+invoices[[#This Row],[other_charges]]</f>
        <v>16730</v>
      </c>
      <c r="N895" t="s">
        <v>28</v>
      </c>
      <c r="O895" t="s">
        <v>1065</v>
      </c>
      <c r="P895">
        <v>0</v>
      </c>
      <c r="Q895" t="b">
        <v>0</v>
      </c>
      <c r="R895" t="s">
        <v>129</v>
      </c>
      <c r="S895">
        <v>0</v>
      </c>
      <c r="T895">
        <f>invoices[[#This Row],[total_amount]]</f>
        <v>16730</v>
      </c>
      <c r="U895" t="s">
        <v>1227</v>
      </c>
      <c r="V895" t="str">
        <f>INDEX([1]!Table1[tenantname],MATCH(invoices[[#This Row],[allotment_id]],[1]!Table1[TenantAllotmentID],0))</f>
        <v>Senthil Kumar (B31-C1)</v>
      </c>
      <c r="W895" t="s">
        <v>14388</v>
      </c>
      <c r="X895" t="s">
        <v>14389</v>
      </c>
      <c r="Y895" s="4">
        <v>45931</v>
      </c>
      <c r="Z895" t="s">
        <v>15807</v>
      </c>
      <c r="AA895">
        <v>15500</v>
      </c>
      <c r="AB895">
        <v>0</v>
      </c>
      <c r="AC895">
        <v>0</v>
      </c>
      <c r="AD895" s="7">
        <f>invoices[[#This Row],[Rent]]+invoices[[#This Row],[Services]]+invoices[[#This Row],[GST]]</f>
        <v>15500</v>
      </c>
      <c r="AE895" s="7">
        <f>invoices[[#This Row],[Total]]-invoices[[#This Row],[rent_amount]]</f>
        <v>0</v>
      </c>
      <c r="AF895">
        <v>1350</v>
      </c>
      <c r="AG895">
        <v>1230</v>
      </c>
      <c r="AH895">
        <f>invoices[[#This Row],[EB Amount]]-invoices[[#This Row],[electricity_amount]]</f>
        <v>0</v>
      </c>
    </row>
    <row r="896" spans="1:34">
      <c r="A896" t="s">
        <v>4301</v>
      </c>
      <c r="B896" t="s">
        <v>22</v>
      </c>
      <c r="C896" t="s">
        <v>2076</v>
      </c>
      <c r="D896" t="s">
        <v>24</v>
      </c>
      <c r="E896" t="s">
        <v>569</v>
      </c>
      <c r="F896" t="s">
        <v>2077</v>
      </c>
      <c r="G896" t="s">
        <v>4302</v>
      </c>
      <c r="H896" s="1">
        <f>DATE(YEAR(invoices[[#This Row],[due_date]]),MONTH(invoices[[#This Row],[due_date]]),1)</f>
        <v>45931</v>
      </c>
      <c r="I896" s="1">
        <v>45937</v>
      </c>
      <c r="J896">
        <v>29532</v>
      </c>
      <c r="K896">
        <v>1830</v>
      </c>
      <c r="L896">
        <v>0</v>
      </c>
      <c r="M896">
        <f>invoices[[#This Row],[rent_amount]]+invoices[[#This Row],[electricity_amount]]+invoices[[#This Row],[other_charges]]</f>
        <v>31362</v>
      </c>
      <c r="N896" t="s">
        <v>28</v>
      </c>
      <c r="O896" t="s">
        <v>1065</v>
      </c>
      <c r="P896">
        <v>0</v>
      </c>
      <c r="Q896" t="b">
        <v>0</v>
      </c>
      <c r="R896" t="s">
        <v>129</v>
      </c>
      <c r="S896">
        <v>0</v>
      </c>
      <c r="T896">
        <f>invoices[[#This Row],[total_amount]]</f>
        <v>31362</v>
      </c>
      <c r="U896" t="s">
        <v>2079</v>
      </c>
      <c r="V896" t="str">
        <f>INDEX([1]!Table1[tenantname],MATCH(invoices[[#This Row],[allotment_id]],[1]!Table1[TenantAllotmentID],0))</f>
        <v>Sathya Priya Balasegaran (C12-B2)</v>
      </c>
      <c r="W896" t="s">
        <v>14700</v>
      </c>
      <c r="X896" t="s">
        <v>14701</v>
      </c>
      <c r="Y896" s="4">
        <v>45931</v>
      </c>
      <c r="Z896" t="s">
        <v>15807</v>
      </c>
      <c r="AA896">
        <v>29532</v>
      </c>
      <c r="AB896">
        <v>0</v>
      </c>
      <c r="AC896">
        <v>0</v>
      </c>
      <c r="AD896" s="7">
        <f>invoices[[#This Row],[Rent]]+invoices[[#This Row],[Services]]+invoices[[#This Row],[GST]]</f>
        <v>29532</v>
      </c>
      <c r="AE896" s="7">
        <f>invoices[[#This Row],[Total]]-invoices[[#This Row],[rent_amount]]</f>
        <v>0</v>
      </c>
      <c r="AF896">
        <v>1428</v>
      </c>
      <c r="AG896">
        <v>1830</v>
      </c>
      <c r="AH896">
        <f>invoices[[#This Row],[EB Amount]]-invoices[[#This Row],[electricity_amount]]</f>
        <v>0</v>
      </c>
    </row>
    <row r="897" spans="1:34">
      <c r="A897" t="s">
        <v>4331</v>
      </c>
      <c r="B897" t="s">
        <v>22</v>
      </c>
      <c r="C897" t="s">
        <v>3596</v>
      </c>
      <c r="D897" t="s">
        <v>24</v>
      </c>
      <c r="E897" t="s">
        <v>1062</v>
      </c>
      <c r="F897" t="s">
        <v>3343</v>
      </c>
      <c r="G897" t="s">
        <v>4332</v>
      </c>
      <c r="H897" s="1">
        <f>DATE(YEAR(invoices[[#This Row],[due_date]]),MONTH(invoices[[#This Row],[due_date]]),1)</f>
        <v>45931</v>
      </c>
      <c r="I897" s="1">
        <v>45937</v>
      </c>
      <c r="J897">
        <v>4290</v>
      </c>
      <c r="K897">
        <v>990</v>
      </c>
      <c r="L897">
        <v>2250</v>
      </c>
      <c r="M897">
        <f>invoices[[#This Row],[rent_amount]]+invoices[[#This Row],[electricity_amount]]+invoices[[#This Row],[other_charges]]</f>
        <v>7530</v>
      </c>
      <c r="N897" t="s">
        <v>28</v>
      </c>
      <c r="O897" t="s">
        <v>1065</v>
      </c>
      <c r="P897">
        <v>0</v>
      </c>
      <c r="Q897" t="b">
        <v>0</v>
      </c>
      <c r="R897" t="s">
        <v>129</v>
      </c>
      <c r="S897">
        <v>0</v>
      </c>
      <c r="T897">
        <f>invoices[[#This Row],[total_amount]]</f>
        <v>7530</v>
      </c>
      <c r="U897" t="s">
        <v>3598</v>
      </c>
      <c r="V897" t="str">
        <f>INDEX([1]!Table1[tenantname],MATCH(invoices[[#This Row],[allotment_id]],[1]!Table1[TenantAllotmentID],0))</f>
        <v>Hemanth Koka (A22-A1)</v>
      </c>
      <c r="W897" t="s">
        <v>15090</v>
      </c>
      <c r="X897" t="s">
        <v>15091</v>
      </c>
      <c r="Y897" s="4">
        <v>45931</v>
      </c>
      <c r="Z897" t="s">
        <v>15807</v>
      </c>
      <c r="AA897">
        <v>4290</v>
      </c>
      <c r="AB897">
        <v>0</v>
      </c>
      <c r="AC897">
        <v>0</v>
      </c>
      <c r="AD897" s="7">
        <f>invoices[[#This Row],[Rent]]+invoices[[#This Row],[Services]]+invoices[[#This Row],[GST]]</f>
        <v>4290</v>
      </c>
      <c r="AE897" s="7">
        <f>invoices[[#This Row],[Total]]-invoices[[#This Row],[rent_amount]]</f>
        <v>0</v>
      </c>
      <c r="AF897">
        <v>1441</v>
      </c>
      <c r="AG897">
        <v>990</v>
      </c>
      <c r="AH897">
        <f>invoices[[#This Row],[EB Amount]]-invoices[[#This Row],[electricity_amount]]</f>
        <v>0</v>
      </c>
    </row>
    <row r="898" spans="1:34">
      <c r="A898" t="s">
        <v>4535</v>
      </c>
      <c r="B898" t="s">
        <v>22</v>
      </c>
      <c r="C898" t="s">
        <v>292</v>
      </c>
      <c r="D898" t="s">
        <v>24</v>
      </c>
      <c r="E898" t="s">
        <v>140</v>
      </c>
      <c r="F898" t="s">
        <v>293</v>
      </c>
      <c r="G898" t="s">
        <v>4536</v>
      </c>
      <c r="H898" s="1">
        <f>DATE(YEAR(invoices[[#This Row],[due_date]]),MONTH(invoices[[#This Row],[due_date]]),1)</f>
        <v>45931</v>
      </c>
      <c r="I898" s="1">
        <v>45937</v>
      </c>
      <c r="J898">
        <v>13500</v>
      </c>
      <c r="K898">
        <v>1620</v>
      </c>
      <c r="L898">
        <v>0</v>
      </c>
      <c r="M898">
        <f>invoices[[#This Row],[rent_amount]]+invoices[[#This Row],[electricity_amount]]+invoices[[#This Row],[other_charges]]</f>
        <v>15120</v>
      </c>
      <c r="N898" t="s">
        <v>28</v>
      </c>
      <c r="O898" t="s">
        <v>1065</v>
      </c>
      <c r="P898">
        <v>0</v>
      </c>
      <c r="Q898" t="b">
        <v>0</v>
      </c>
      <c r="R898" t="s">
        <v>129</v>
      </c>
      <c r="S898">
        <v>0</v>
      </c>
      <c r="T898">
        <f>invoices[[#This Row],[total_amount]]</f>
        <v>15120</v>
      </c>
      <c r="U898" s="2" t="s">
        <v>297</v>
      </c>
      <c r="V898" t="str">
        <f>INDEX([1]!Table1[tenantname],MATCH(invoices[[#This Row],[allotment_id]],[1]!Table1[TenantAllotmentID],0))</f>
        <v>Supreeth M (A41-B1)</v>
      </c>
      <c r="W898" t="s">
        <v>14058</v>
      </c>
      <c r="X898" t="s">
        <v>14059</v>
      </c>
      <c r="Y898" s="4">
        <v>45931</v>
      </c>
      <c r="Z898" t="s">
        <v>15807</v>
      </c>
      <c r="AA898">
        <v>13500</v>
      </c>
      <c r="AB898">
        <v>0</v>
      </c>
      <c r="AC898">
        <v>0</v>
      </c>
      <c r="AD898" s="7">
        <f>invoices[[#This Row],[Rent]]+invoices[[#This Row],[Services]]+invoices[[#This Row],[GST]]</f>
        <v>13500</v>
      </c>
      <c r="AE898" s="7">
        <f>invoices[[#This Row],[Total]]-invoices[[#This Row],[rent_amount]]</f>
        <v>0</v>
      </c>
      <c r="AF898">
        <v>1528</v>
      </c>
      <c r="AG898">
        <v>1620</v>
      </c>
      <c r="AH898">
        <f>invoices[[#This Row],[EB Amount]]-invoices[[#This Row],[electricity_amount]]</f>
        <v>0</v>
      </c>
    </row>
    <row r="899" spans="1:34">
      <c r="A899" t="s">
        <v>4573</v>
      </c>
      <c r="B899" t="s">
        <v>22</v>
      </c>
      <c r="C899" t="s">
        <v>897</v>
      </c>
      <c r="D899" t="s">
        <v>24</v>
      </c>
      <c r="E899" t="s">
        <v>1062</v>
      </c>
      <c r="F899" t="s">
        <v>4574</v>
      </c>
      <c r="G899" t="s">
        <v>4575</v>
      </c>
      <c r="H899" s="1">
        <f>DATE(YEAR(invoices[[#This Row],[due_date]]),MONTH(invoices[[#This Row],[due_date]]),1)</f>
        <v>45931</v>
      </c>
      <c r="I899" s="1">
        <v>45937</v>
      </c>
      <c r="J899">
        <v>15500</v>
      </c>
      <c r="K899">
        <v>1290</v>
      </c>
      <c r="L899">
        <v>0</v>
      </c>
      <c r="M899">
        <f>invoices[[#This Row],[rent_amount]]+invoices[[#This Row],[electricity_amount]]+invoices[[#This Row],[other_charges]]</f>
        <v>16790</v>
      </c>
      <c r="N899" t="s">
        <v>28</v>
      </c>
      <c r="O899" t="s">
        <v>128</v>
      </c>
      <c r="P899">
        <v>0</v>
      </c>
      <c r="Q899" t="b">
        <v>0</v>
      </c>
      <c r="R899" t="s">
        <v>129</v>
      </c>
      <c r="S899">
        <v>0</v>
      </c>
      <c r="T899">
        <f>invoices[[#This Row],[total_amount]]</f>
        <v>16790</v>
      </c>
      <c r="U899" s="2" t="s">
        <v>4576</v>
      </c>
      <c r="V899" t="str">
        <f>INDEX([1]!Table1[tenantname],MATCH(invoices[[#This Row],[allotment_id]],[1]!Table1[TenantAllotmentID],0))</f>
        <v>Manish  Joshi (A22-B2)</v>
      </c>
      <c r="W899" t="s">
        <v>14273</v>
      </c>
      <c r="X899" t="s">
        <v>15265</v>
      </c>
      <c r="Y899" s="4">
        <v>45931</v>
      </c>
      <c r="Z899" t="s">
        <v>15807</v>
      </c>
      <c r="AA899">
        <v>15500</v>
      </c>
      <c r="AB899">
        <v>0</v>
      </c>
      <c r="AC899">
        <v>0</v>
      </c>
      <c r="AD899" s="7">
        <f>invoices[[#This Row],[Rent]]+invoices[[#This Row],[Services]]+invoices[[#This Row],[GST]]</f>
        <v>15500</v>
      </c>
      <c r="AE899" s="7">
        <f>invoices[[#This Row],[Total]]-invoices[[#This Row],[rent_amount]]</f>
        <v>0</v>
      </c>
      <c r="AF899">
        <v>1544</v>
      </c>
      <c r="AG899">
        <v>1290</v>
      </c>
      <c r="AH899">
        <f>invoices[[#This Row],[EB Amount]]-invoices[[#This Row],[electricity_amount]]</f>
        <v>0</v>
      </c>
    </row>
    <row r="900" spans="1:34">
      <c r="A900" t="s">
        <v>4620</v>
      </c>
      <c r="B900" t="s">
        <v>22</v>
      </c>
      <c r="C900" t="s">
        <v>2571</v>
      </c>
      <c r="D900" t="s">
        <v>24</v>
      </c>
      <c r="E900" t="s">
        <v>181</v>
      </c>
      <c r="F900" t="s">
        <v>609</v>
      </c>
      <c r="G900" t="s">
        <v>4621</v>
      </c>
      <c r="H900" s="1">
        <f>DATE(YEAR(invoices[[#This Row],[due_date]]),MONTH(invoices[[#This Row],[due_date]]),1)</f>
        <v>45931</v>
      </c>
      <c r="I900" s="1">
        <v>45937</v>
      </c>
      <c r="J900">
        <v>19000</v>
      </c>
      <c r="K900">
        <v>1005</v>
      </c>
      <c r="L900">
        <v>0</v>
      </c>
      <c r="M900">
        <f>invoices[[#This Row],[rent_amount]]+invoices[[#This Row],[electricity_amount]]+invoices[[#This Row],[other_charges]]</f>
        <v>20005</v>
      </c>
      <c r="N900" t="s">
        <v>28</v>
      </c>
      <c r="O900" t="s">
        <v>1838</v>
      </c>
      <c r="P900">
        <v>0</v>
      </c>
      <c r="Q900" t="b">
        <v>0</v>
      </c>
      <c r="R900" t="s">
        <v>129</v>
      </c>
      <c r="S900">
        <v>0</v>
      </c>
      <c r="T900">
        <f>invoices[[#This Row],[total_amount]]</f>
        <v>20005</v>
      </c>
      <c r="U900" t="s">
        <v>2573</v>
      </c>
      <c r="V900" t="str">
        <f>INDEX([1]!Table1[tenantname],MATCH(invoices[[#This Row],[allotment_id]],[1]!Table1[TenantAllotmentID],0))</f>
        <v>Alka Mongia (B24-A1)</v>
      </c>
      <c r="W900" t="s">
        <v>14839</v>
      </c>
      <c r="X900" t="s">
        <v>14840</v>
      </c>
      <c r="Y900" s="4">
        <v>45931</v>
      </c>
      <c r="Z900" t="s">
        <v>15807</v>
      </c>
      <c r="AA900">
        <v>19000</v>
      </c>
      <c r="AB900">
        <v>0</v>
      </c>
      <c r="AC900">
        <v>0</v>
      </c>
      <c r="AD900" s="7">
        <f>invoices[[#This Row],[Rent]]+invoices[[#This Row],[Services]]+invoices[[#This Row],[GST]]</f>
        <v>19000</v>
      </c>
      <c r="AE900" s="7">
        <f>invoices[[#This Row],[Total]]-invoices[[#This Row],[rent_amount]]</f>
        <v>0</v>
      </c>
      <c r="AF900">
        <v>1567</v>
      </c>
      <c r="AG900">
        <v>1005</v>
      </c>
      <c r="AH900">
        <f>invoices[[#This Row],[EB Amount]]-invoices[[#This Row],[electricity_amount]]</f>
        <v>0</v>
      </c>
    </row>
    <row r="901" spans="1:34">
      <c r="A901" t="s">
        <v>4626</v>
      </c>
      <c r="B901" t="s">
        <v>22</v>
      </c>
      <c r="C901" t="s">
        <v>1832</v>
      </c>
      <c r="D901" t="s">
        <v>24</v>
      </c>
      <c r="E901" t="s">
        <v>247</v>
      </c>
      <c r="F901" t="s">
        <v>870</v>
      </c>
      <c r="G901" t="s">
        <v>4627</v>
      </c>
      <c r="H901" s="1">
        <f>DATE(YEAR(invoices[[#This Row],[due_date]]),MONTH(invoices[[#This Row],[due_date]]),1)</f>
        <v>45931</v>
      </c>
      <c r="I901" s="1">
        <v>45937</v>
      </c>
      <c r="J901">
        <v>15500</v>
      </c>
      <c r="K901">
        <v>1800</v>
      </c>
      <c r="L901">
        <v>0</v>
      </c>
      <c r="M901">
        <f>invoices[[#This Row],[rent_amount]]+invoices[[#This Row],[electricity_amount]]+invoices[[#This Row],[other_charges]]</f>
        <v>17300</v>
      </c>
      <c r="N901" t="s">
        <v>28</v>
      </c>
      <c r="O901" t="s">
        <v>1065</v>
      </c>
      <c r="P901">
        <v>0</v>
      </c>
      <c r="Q901" t="b">
        <v>0</v>
      </c>
      <c r="R901" t="s">
        <v>129</v>
      </c>
      <c r="S901">
        <v>0</v>
      </c>
      <c r="T901">
        <f>invoices[[#This Row],[total_amount]]</f>
        <v>17300</v>
      </c>
      <c r="U901" t="s">
        <v>1834</v>
      </c>
      <c r="V901" t="str">
        <f>INDEX([1]!Table1[tenantname],MATCH(invoices[[#This Row],[allotment_id]],[1]!Table1[TenantAllotmentID],0))</f>
        <v>Vaibhavi Patel (C11-B1)</v>
      </c>
      <c r="W901" t="s">
        <v>14611</v>
      </c>
      <c r="X901" t="s">
        <v>14612</v>
      </c>
      <c r="Y901" s="4">
        <v>45931</v>
      </c>
      <c r="Z901" t="s">
        <v>15807</v>
      </c>
      <c r="AA901">
        <v>15500</v>
      </c>
      <c r="AB901">
        <v>0</v>
      </c>
      <c r="AC901">
        <v>0</v>
      </c>
      <c r="AD901" s="7">
        <f>invoices[[#This Row],[Rent]]+invoices[[#This Row],[Services]]+invoices[[#This Row],[GST]]</f>
        <v>15500</v>
      </c>
      <c r="AE901" s="7">
        <f>invoices[[#This Row],[Total]]-invoices[[#This Row],[rent_amount]]</f>
        <v>0</v>
      </c>
      <c r="AF901">
        <v>1570</v>
      </c>
      <c r="AG901">
        <v>1800</v>
      </c>
      <c r="AH901">
        <f>invoices[[#This Row],[EB Amount]]-invoices[[#This Row],[electricity_amount]]</f>
        <v>0</v>
      </c>
    </row>
    <row r="902" spans="1:34">
      <c r="A902" t="s">
        <v>4640</v>
      </c>
      <c r="B902" t="s">
        <v>22</v>
      </c>
      <c r="C902" t="s">
        <v>1237</v>
      </c>
      <c r="D902" t="s">
        <v>24</v>
      </c>
      <c r="E902" t="s">
        <v>226</v>
      </c>
      <c r="F902" t="s">
        <v>1238</v>
      </c>
      <c r="G902" t="s">
        <v>4641</v>
      </c>
      <c r="H902" s="1">
        <f>DATE(YEAR(invoices[[#This Row],[due_date]]),MONTH(invoices[[#This Row],[due_date]]),1)</f>
        <v>45931</v>
      </c>
      <c r="I902" s="1">
        <v>45937</v>
      </c>
      <c r="J902">
        <v>19500</v>
      </c>
      <c r="K902">
        <v>1650</v>
      </c>
      <c r="L902">
        <v>0</v>
      </c>
      <c r="M902">
        <f>invoices[[#This Row],[rent_amount]]+invoices[[#This Row],[electricity_amount]]+invoices[[#This Row],[other_charges]]</f>
        <v>21150</v>
      </c>
      <c r="N902" t="s">
        <v>28</v>
      </c>
      <c r="O902" t="s">
        <v>1065</v>
      </c>
      <c r="P902">
        <v>0</v>
      </c>
      <c r="Q902" t="b">
        <v>0</v>
      </c>
      <c r="R902" t="s">
        <v>129</v>
      </c>
      <c r="S902">
        <v>0</v>
      </c>
      <c r="T902">
        <f>invoices[[#This Row],[total_amount]]</f>
        <v>21150</v>
      </c>
      <c r="U902" t="s">
        <v>1241</v>
      </c>
      <c r="V902" t="str">
        <f>INDEX([1]!Table1[tenantname],MATCH(invoices[[#This Row],[allotment_id]],[1]!Table1[TenantAllotmentID],0))</f>
        <v>Surbhi Sharma (B12-A1)</v>
      </c>
      <c r="W902" t="s">
        <v>14394</v>
      </c>
      <c r="X902" t="s">
        <v>14395</v>
      </c>
      <c r="Y902" s="4">
        <v>45931</v>
      </c>
      <c r="Z902" t="s">
        <v>15807</v>
      </c>
      <c r="AA902">
        <v>19500</v>
      </c>
      <c r="AB902">
        <v>0</v>
      </c>
      <c r="AC902">
        <v>0</v>
      </c>
      <c r="AD902" s="7">
        <f>invoices[[#This Row],[Rent]]+invoices[[#This Row],[Services]]+invoices[[#This Row],[GST]]</f>
        <v>19500</v>
      </c>
      <c r="AE902" s="7">
        <f>invoices[[#This Row],[Total]]-invoices[[#This Row],[rent_amount]]</f>
        <v>0</v>
      </c>
      <c r="AF902">
        <v>1576</v>
      </c>
      <c r="AG902">
        <v>1650</v>
      </c>
      <c r="AH902">
        <f>invoices[[#This Row],[EB Amount]]-invoices[[#This Row],[electricity_amount]]</f>
        <v>0</v>
      </c>
    </row>
    <row r="903" spans="1:34">
      <c r="A903" t="s">
        <v>4642</v>
      </c>
      <c r="B903" t="s">
        <v>22</v>
      </c>
      <c r="C903" t="s">
        <v>2373</v>
      </c>
      <c r="D903" t="s">
        <v>24</v>
      </c>
      <c r="E903" t="s">
        <v>25</v>
      </c>
      <c r="F903" t="s">
        <v>908</v>
      </c>
      <c r="G903" t="s">
        <v>4643</v>
      </c>
      <c r="H903" s="1">
        <f>DATE(YEAR(invoices[[#This Row],[due_date]]),MONTH(invoices[[#This Row],[due_date]]),1)</f>
        <v>45931</v>
      </c>
      <c r="I903" s="1">
        <v>45937</v>
      </c>
      <c r="J903">
        <v>8710</v>
      </c>
      <c r="K903">
        <v>2670</v>
      </c>
      <c r="L903">
        <v>2250</v>
      </c>
      <c r="M903">
        <f>invoices[[#This Row],[rent_amount]]+invoices[[#This Row],[electricity_amount]]+invoices[[#This Row],[other_charges]]</f>
        <v>13630</v>
      </c>
      <c r="N903" t="s">
        <v>28</v>
      </c>
      <c r="O903" t="s">
        <v>128</v>
      </c>
      <c r="P903">
        <v>0</v>
      </c>
      <c r="Q903" t="b">
        <v>0</v>
      </c>
      <c r="R903" t="s">
        <v>129</v>
      </c>
      <c r="S903">
        <v>0</v>
      </c>
      <c r="T903">
        <f>invoices[[#This Row],[total_amount]]</f>
        <v>13630</v>
      </c>
      <c r="U903" t="s">
        <v>2375</v>
      </c>
      <c r="V903" t="str">
        <f>INDEX([1]!Table1[tenantname],MATCH(invoices[[#This Row],[allotment_id]],[1]!Table1[TenantAllotmentID],0))</f>
        <v>Gaurav Agarwal (A24-B1)</v>
      </c>
      <c r="W903" t="s">
        <v>14792</v>
      </c>
      <c r="X903" t="s">
        <v>14793</v>
      </c>
      <c r="Y903" s="4">
        <v>45931</v>
      </c>
      <c r="Z903" t="s">
        <v>15807</v>
      </c>
      <c r="AA903">
        <v>8710</v>
      </c>
      <c r="AB903">
        <v>0</v>
      </c>
      <c r="AC903">
        <v>0</v>
      </c>
      <c r="AD903" s="7">
        <f>invoices[[#This Row],[Rent]]+invoices[[#This Row],[Services]]+invoices[[#This Row],[GST]]</f>
        <v>8710</v>
      </c>
      <c r="AE903" s="7">
        <f>invoices[[#This Row],[Total]]-invoices[[#This Row],[rent_amount]]</f>
        <v>0</v>
      </c>
      <c r="AF903">
        <v>1577</v>
      </c>
      <c r="AG903">
        <v>2670</v>
      </c>
      <c r="AH903">
        <f>invoices[[#This Row],[EB Amount]]-invoices[[#This Row],[electricity_amount]]</f>
        <v>0</v>
      </c>
    </row>
    <row r="904" spans="1:34">
      <c r="A904" t="s">
        <v>4680</v>
      </c>
      <c r="B904" t="s">
        <v>22</v>
      </c>
      <c r="C904" t="s">
        <v>281</v>
      </c>
      <c r="D904" t="s">
        <v>24</v>
      </c>
      <c r="E904" t="s">
        <v>34</v>
      </c>
      <c r="F904" t="s">
        <v>282</v>
      </c>
      <c r="G904" t="s">
        <v>4681</v>
      </c>
      <c r="H904" s="1">
        <f>DATE(YEAR(invoices[[#This Row],[due_date]]),MONTH(invoices[[#This Row],[due_date]]),1)</f>
        <v>45931</v>
      </c>
      <c r="I904" s="1">
        <v>45937</v>
      </c>
      <c r="J904">
        <v>14500</v>
      </c>
      <c r="K904">
        <v>2220</v>
      </c>
      <c r="L904">
        <v>0</v>
      </c>
      <c r="M904">
        <f>invoices[[#This Row],[rent_amount]]+invoices[[#This Row],[electricity_amount]]+invoices[[#This Row],[other_charges]]</f>
        <v>16720</v>
      </c>
      <c r="N904" t="s">
        <v>28</v>
      </c>
      <c r="O904" t="s">
        <v>1065</v>
      </c>
      <c r="P904">
        <v>0</v>
      </c>
      <c r="Q904" t="b">
        <v>0</v>
      </c>
      <c r="R904" t="s">
        <v>129</v>
      </c>
      <c r="S904">
        <v>0</v>
      </c>
      <c r="T904">
        <f>invoices[[#This Row],[total_amount]]</f>
        <v>16720</v>
      </c>
      <c r="U904" t="s">
        <v>283</v>
      </c>
      <c r="V904" t="str">
        <f>INDEX([1]!Table1[tenantname],MATCH(invoices[[#This Row],[allotment_id]],[1]!Table1[TenantAllotmentID],0))</f>
        <v>kiranmai Bhatlapenumarthi (B43-C2)</v>
      </c>
      <c r="W904" t="s">
        <v>14054</v>
      </c>
      <c r="X904" t="s">
        <v>14055</v>
      </c>
      <c r="Y904" s="4">
        <v>45931</v>
      </c>
      <c r="Z904" t="s">
        <v>15807</v>
      </c>
      <c r="AA904">
        <v>14500</v>
      </c>
      <c r="AB904">
        <v>0</v>
      </c>
      <c r="AC904">
        <v>0</v>
      </c>
      <c r="AD904" s="7">
        <f>invoices[[#This Row],[Rent]]+invoices[[#This Row],[Services]]+invoices[[#This Row],[GST]]</f>
        <v>14500</v>
      </c>
      <c r="AE904" s="7">
        <f>invoices[[#This Row],[Total]]-invoices[[#This Row],[rent_amount]]</f>
        <v>0</v>
      </c>
      <c r="AF904">
        <v>1594</v>
      </c>
      <c r="AG904">
        <v>2220</v>
      </c>
      <c r="AH904">
        <f>invoices[[#This Row],[EB Amount]]-invoices[[#This Row],[electricity_amount]]</f>
        <v>0</v>
      </c>
    </row>
    <row r="905" spans="1:34">
      <c r="A905" t="s">
        <v>4725</v>
      </c>
      <c r="B905" t="s">
        <v>22</v>
      </c>
      <c r="C905" t="s">
        <v>1020</v>
      </c>
      <c r="D905" t="s">
        <v>24</v>
      </c>
      <c r="E905" t="s">
        <v>329</v>
      </c>
      <c r="F905" t="s">
        <v>1021</v>
      </c>
      <c r="G905" t="s">
        <v>4726</v>
      </c>
      <c r="H905" s="1">
        <f>DATE(YEAR(invoices[[#This Row],[due_date]]),MONTH(invoices[[#This Row],[due_date]]),1)</f>
        <v>45931</v>
      </c>
      <c r="I905" s="1">
        <v>45937</v>
      </c>
      <c r="J905">
        <v>15500</v>
      </c>
      <c r="K905">
        <v>2550</v>
      </c>
      <c r="L905">
        <v>0</v>
      </c>
      <c r="M905">
        <f>invoices[[#This Row],[rent_amount]]+invoices[[#This Row],[electricity_amount]]+invoices[[#This Row],[other_charges]]</f>
        <v>18050</v>
      </c>
      <c r="N905" t="s">
        <v>28</v>
      </c>
      <c r="O905" t="s">
        <v>1065</v>
      </c>
      <c r="P905">
        <v>0</v>
      </c>
      <c r="Q905" t="b">
        <v>0</v>
      </c>
      <c r="R905" t="s">
        <v>129</v>
      </c>
      <c r="S905">
        <v>0</v>
      </c>
      <c r="T905">
        <f>invoices[[#This Row],[total_amount]]</f>
        <v>18050</v>
      </c>
      <c r="U905" t="s">
        <v>1024</v>
      </c>
      <c r="V905" t="str">
        <f>INDEX([1]!Table1[tenantname],MATCH(invoices[[#This Row],[allotment_id]],[1]!Table1[TenantAllotmentID],0))</f>
        <v>Sruthi Naya P (C43-B2)</v>
      </c>
      <c r="W905" t="s">
        <v>14318</v>
      </c>
      <c r="X905" t="s">
        <v>14318</v>
      </c>
      <c r="Y905" s="4">
        <v>45931</v>
      </c>
      <c r="Z905" t="s">
        <v>15807</v>
      </c>
      <c r="AA905">
        <v>15500</v>
      </c>
      <c r="AB905">
        <v>0</v>
      </c>
      <c r="AC905">
        <v>0</v>
      </c>
      <c r="AD905" s="7">
        <f>invoices[[#This Row],[Rent]]+invoices[[#This Row],[Services]]+invoices[[#This Row],[GST]]</f>
        <v>15500</v>
      </c>
      <c r="AE905" s="7">
        <f>invoices[[#This Row],[Total]]-invoices[[#This Row],[rent_amount]]</f>
        <v>0</v>
      </c>
      <c r="AF905">
        <v>1615</v>
      </c>
      <c r="AG905">
        <v>2550</v>
      </c>
      <c r="AH905">
        <f>invoices[[#This Row],[EB Amount]]-invoices[[#This Row],[electricity_amount]]</f>
        <v>0</v>
      </c>
    </row>
    <row r="906" spans="1:34">
      <c r="A906" t="s">
        <v>4994</v>
      </c>
      <c r="B906" t="s">
        <v>22</v>
      </c>
      <c r="C906" t="s">
        <v>988</v>
      </c>
      <c r="D906" t="s">
        <v>24</v>
      </c>
      <c r="E906" t="s">
        <v>80</v>
      </c>
      <c r="F906" t="s">
        <v>989</v>
      </c>
      <c r="G906" t="s">
        <v>4995</v>
      </c>
      <c r="H906" s="1">
        <f>DATE(YEAR(invoices[[#This Row],[due_date]]),MONTH(invoices[[#This Row],[due_date]]),1)</f>
        <v>45931</v>
      </c>
      <c r="I906" s="1">
        <v>45937</v>
      </c>
      <c r="J906">
        <v>13500</v>
      </c>
      <c r="K906">
        <v>1590</v>
      </c>
      <c r="L906">
        <v>0</v>
      </c>
      <c r="M906">
        <f>invoices[[#This Row],[rent_amount]]+invoices[[#This Row],[electricity_amount]]+invoices[[#This Row],[other_charges]]</f>
        <v>15090</v>
      </c>
      <c r="N906" t="s">
        <v>28</v>
      </c>
      <c r="O906" t="s">
        <v>1065</v>
      </c>
      <c r="P906">
        <v>0</v>
      </c>
      <c r="Q906" t="b">
        <v>0</v>
      </c>
      <c r="R906" t="s">
        <v>129</v>
      </c>
      <c r="S906">
        <v>0</v>
      </c>
      <c r="T906">
        <f>invoices[[#This Row],[total_amount]]</f>
        <v>15090</v>
      </c>
      <c r="U906" t="s">
        <v>991</v>
      </c>
      <c r="V906" t="str">
        <f>INDEX([1]!Table1[tenantname],MATCH(invoices[[#This Row],[allotment_id]],[1]!Table1[TenantAllotmentID],0))</f>
        <v>Varsha Darshini SM (D21-C2)</v>
      </c>
      <c r="W906" t="s">
        <v>14306</v>
      </c>
      <c r="X906" t="s">
        <v>14307</v>
      </c>
      <c r="Y906" s="4">
        <v>45931</v>
      </c>
      <c r="Z906" t="s">
        <v>15807</v>
      </c>
      <c r="AA906">
        <v>13500</v>
      </c>
      <c r="AB906">
        <v>0</v>
      </c>
      <c r="AC906">
        <v>0</v>
      </c>
      <c r="AD906" s="7">
        <f>invoices[[#This Row],[Rent]]+invoices[[#This Row],[Services]]+invoices[[#This Row],[GST]]</f>
        <v>13500</v>
      </c>
      <c r="AE906" s="7">
        <f>invoices[[#This Row],[Total]]-invoices[[#This Row],[rent_amount]]</f>
        <v>0</v>
      </c>
      <c r="AF906">
        <v>1738</v>
      </c>
      <c r="AG906">
        <v>1590</v>
      </c>
      <c r="AH906">
        <f>invoices[[#This Row],[EB Amount]]-invoices[[#This Row],[electricity_amount]]</f>
        <v>0</v>
      </c>
    </row>
    <row r="907" spans="1:34">
      <c r="A907" t="s">
        <v>5004</v>
      </c>
      <c r="B907" t="s">
        <v>22</v>
      </c>
      <c r="C907" t="s">
        <v>1938</v>
      </c>
      <c r="D907" t="s">
        <v>24</v>
      </c>
      <c r="E907" t="s">
        <v>342</v>
      </c>
      <c r="F907" t="s">
        <v>1768</v>
      </c>
      <c r="G907" t="s">
        <v>5005</v>
      </c>
      <c r="H907" s="1">
        <f>DATE(YEAR(invoices[[#This Row],[due_date]]),MONTH(invoices[[#This Row],[due_date]]),1)</f>
        <v>45931</v>
      </c>
      <c r="I907" s="1">
        <v>45937</v>
      </c>
      <c r="J907">
        <v>15500</v>
      </c>
      <c r="K907">
        <v>1710</v>
      </c>
      <c r="L907">
        <v>0</v>
      </c>
      <c r="M907">
        <f>invoices[[#This Row],[rent_amount]]+invoices[[#This Row],[electricity_amount]]+invoices[[#This Row],[other_charges]]</f>
        <v>17210</v>
      </c>
      <c r="N907" t="s">
        <v>28</v>
      </c>
      <c r="O907" t="s">
        <v>1838</v>
      </c>
      <c r="P907">
        <v>0</v>
      </c>
      <c r="Q907" t="b">
        <v>0</v>
      </c>
      <c r="R907" t="s">
        <v>129</v>
      </c>
      <c r="S907">
        <v>0</v>
      </c>
      <c r="T907">
        <f>invoices[[#This Row],[total_amount]]</f>
        <v>17210</v>
      </c>
      <c r="U907" t="s">
        <v>1940</v>
      </c>
      <c r="V907" t="str">
        <f>INDEX([1]!Table1[tenantname],MATCH(invoices[[#This Row],[allotment_id]],[1]!Table1[TenantAllotmentID],0))</f>
        <v>Mounika C S (D11-C1)</v>
      </c>
      <c r="W907" t="s">
        <v>14651</v>
      </c>
      <c r="X907" t="s">
        <v>14652</v>
      </c>
      <c r="Y907" s="4">
        <v>45931</v>
      </c>
      <c r="Z907" t="s">
        <v>15807</v>
      </c>
      <c r="AA907">
        <v>15500</v>
      </c>
      <c r="AB907">
        <v>0</v>
      </c>
      <c r="AC907">
        <v>0</v>
      </c>
      <c r="AD907" s="7">
        <f>invoices[[#This Row],[Rent]]+invoices[[#This Row],[Services]]+invoices[[#This Row],[GST]]</f>
        <v>15500</v>
      </c>
      <c r="AE907" s="7">
        <f>invoices[[#This Row],[Total]]-invoices[[#This Row],[rent_amount]]</f>
        <v>0</v>
      </c>
      <c r="AF907">
        <v>1743</v>
      </c>
      <c r="AG907">
        <v>1710</v>
      </c>
      <c r="AH907">
        <f>invoices[[#This Row],[EB Amount]]-invoices[[#This Row],[electricity_amount]]</f>
        <v>0</v>
      </c>
    </row>
    <row r="908" spans="1:34">
      <c r="A908" t="s">
        <v>5149</v>
      </c>
      <c r="B908" t="s">
        <v>22</v>
      </c>
      <c r="C908" t="s">
        <v>3523</v>
      </c>
      <c r="D908" t="s">
        <v>24</v>
      </c>
      <c r="E908" t="s">
        <v>721</v>
      </c>
      <c r="F908" t="s">
        <v>2961</v>
      </c>
      <c r="G908" t="s">
        <v>5150</v>
      </c>
      <c r="H908" s="1">
        <f>DATE(YEAR(invoices[[#This Row],[due_date]]),MONTH(invoices[[#This Row],[due_date]]),1)</f>
        <v>45931</v>
      </c>
      <c r="I908" s="1">
        <v>45937</v>
      </c>
      <c r="J908">
        <v>19500</v>
      </c>
      <c r="K908">
        <v>1050</v>
      </c>
      <c r="L908">
        <v>0</v>
      </c>
      <c r="M908">
        <f>invoices[[#This Row],[rent_amount]]+invoices[[#This Row],[electricity_amount]]+invoices[[#This Row],[other_charges]]</f>
        <v>20550</v>
      </c>
      <c r="N908" t="s">
        <v>28</v>
      </c>
      <c r="O908" t="s">
        <v>128</v>
      </c>
      <c r="P908">
        <v>0</v>
      </c>
      <c r="Q908" t="b">
        <v>0</v>
      </c>
      <c r="R908" t="s">
        <v>129</v>
      </c>
      <c r="S908">
        <v>0</v>
      </c>
      <c r="T908">
        <f>invoices[[#This Row],[total_amount]]</f>
        <v>20550</v>
      </c>
      <c r="U908" t="s">
        <v>3525</v>
      </c>
      <c r="V908" t="str">
        <f>INDEX([1]!Table1[tenantname],MATCH(invoices[[#This Row],[allotment_id]],[1]!Table1[TenantAllotmentID],0))</f>
        <v>Gautam Jyotishi (A11-A1)</v>
      </c>
      <c r="W908" t="s">
        <v>15074</v>
      </c>
      <c r="X908" t="s">
        <v>15075</v>
      </c>
      <c r="Y908" s="4">
        <v>45931</v>
      </c>
      <c r="Z908" t="s">
        <v>15807</v>
      </c>
      <c r="AA908">
        <v>19500</v>
      </c>
      <c r="AB908">
        <v>0</v>
      </c>
      <c r="AC908">
        <v>0</v>
      </c>
      <c r="AD908" s="7">
        <f>invoices[[#This Row],[Rent]]+invoices[[#This Row],[Services]]+invoices[[#This Row],[GST]]</f>
        <v>19500</v>
      </c>
      <c r="AE908" s="7">
        <f>invoices[[#This Row],[Total]]-invoices[[#This Row],[rent_amount]]</f>
        <v>0</v>
      </c>
      <c r="AF908">
        <v>1812</v>
      </c>
      <c r="AG908">
        <v>1050</v>
      </c>
      <c r="AH908">
        <f>invoices[[#This Row],[EB Amount]]-invoices[[#This Row],[electricity_amount]]</f>
        <v>0</v>
      </c>
    </row>
    <row r="909" spans="1:34">
      <c r="A909" t="s">
        <v>5187</v>
      </c>
      <c r="B909" t="s">
        <v>22</v>
      </c>
      <c r="C909" t="s">
        <v>1048</v>
      </c>
      <c r="D909" t="s">
        <v>24</v>
      </c>
      <c r="E909" t="s">
        <v>88</v>
      </c>
      <c r="F909" t="s">
        <v>442</v>
      </c>
      <c r="G909" t="s">
        <v>5188</v>
      </c>
      <c r="H909" s="1">
        <f>DATE(YEAR(invoices[[#This Row],[due_date]]),MONTH(invoices[[#This Row],[due_date]]),1)</f>
        <v>45931</v>
      </c>
      <c r="I909" s="1">
        <v>45937</v>
      </c>
      <c r="J909">
        <v>19500</v>
      </c>
      <c r="K909">
        <v>1860</v>
      </c>
      <c r="L909">
        <v>0</v>
      </c>
      <c r="M909">
        <f>invoices[[#This Row],[rent_amount]]+invoices[[#This Row],[electricity_amount]]+invoices[[#This Row],[other_charges]]</f>
        <v>21360</v>
      </c>
      <c r="N909" t="s">
        <v>28</v>
      </c>
      <c r="O909" t="s">
        <v>1838</v>
      </c>
      <c r="P909">
        <v>0</v>
      </c>
      <c r="Q909" t="b">
        <v>0</v>
      </c>
      <c r="R909" t="s">
        <v>129</v>
      </c>
      <c r="S909">
        <v>0</v>
      </c>
      <c r="T909">
        <f>invoices[[#This Row],[total_amount]]</f>
        <v>21360</v>
      </c>
      <c r="U909" t="s">
        <v>1051</v>
      </c>
      <c r="V909" t="str">
        <f>INDEX([1]!Table1[tenantname],MATCH(invoices[[#This Row],[allotment_id]],[1]!Table1[TenantAllotmentID],0))</f>
        <v>Sairam CT (B13-A1)</v>
      </c>
      <c r="W909" t="s">
        <v>14329</v>
      </c>
      <c r="X909" t="s">
        <v>14330</v>
      </c>
      <c r="Y909" s="4">
        <v>45931</v>
      </c>
      <c r="Z909" t="s">
        <v>15807</v>
      </c>
      <c r="AA909">
        <v>19500</v>
      </c>
      <c r="AB909">
        <v>0</v>
      </c>
      <c r="AC909">
        <v>0</v>
      </c>
      <c r="AD909" s="7">
        <f>invoices[[#This Row],[Rent]]+invoices[[#This Row],[Services]]+invoices[[#This Row],[GST]]</f>
        <v>19500</v>
      </c>
      <c r="AE909" s="7">
        <f>invoices[[#This Row],[Total]]-invoices[[#This Row],[rent_amount]]</f>
        <v>0</v>
      </c>
      <c r="AF909">
        <v>1829</v>
      </c>
      <c r="AG909">
        <v>1860</v>
      </c>
      <c r="AH909">
        <f>invoices[[#This Row],[EB Amount]]-invoices[[#This Row],[electricity_amount]]</f>
        <v>0</v>
      </c>
    </row>
    <row r="910" spans="1:34">
      <c r="A910" t="s">
        <v>5223</v>
      </c>
      <c r="B910" t="s">
        <v>22</v>
      </c>
      <c r="C910" t="s">
        <v>2128</v>
      </c>
      <c r="D910" t="s">
        <v>24</v>
      </c>
      <c r="E910" t="s">
        <v>50</v>
      </c>
      <c r="F910" t="s">
        <v>1942</v>
      </c>
      <c r="G910" t="s">
        <v>5224</v>
      </c>
      <c r="H910" s="1">
        <f>DATE(YEAR(invoices[[#This Row],[due_date]]),MONTH(invoices[[#This Row],[due_date]]),1)</f>
        <v>45931</v>
      </c>
      <c r="I910" s="1">
        <v>45937</v>
      </c>
      <c r="J910">
        <v>15500</v>
      </c>
      <c r="K910">
        <v>1860</v>
      </c>
      <c r="L910">
        <v>0</v>
      </c>
      <c r="M910">
        <f>invoices[[#This Row],[rent_amount]]+invoices[[#This Row],[electricity_amount]]+invoices[[#This Row],[other_charges]]</f>
        <v>17360</v>
      </c>
      <c r="N910" t="s">
        <v>28</v>
      </c>
      <c r="O910" t="s">
        <v>128</v>
      </c>
      <c r="P910">
        <v>0</v>
      </c>
      <c r="Q910" t="b">
        <v>0</v>
      </c>
      <c r="R910" t="s">
        <v>129</v>
      </c>
      <c r="S910">
        <v>0</v>
      </c>
      <c r="T910">
        <f>invoices[[#This Row],[total_amount]]</f>
        <v>17360</v>
      </c>
      <c r="U910" t="s">
        <v>2130</v>
      </c>
      <c r="V910" t="str">
        <f>INDEX([1]!Table1[tenantname],MATCH(invoices[[#This Row],[allotment_id]],[1]!Table1[TenantAllotmentID],0))</f>
        <v>Mohammad Saif (B32-B1)</v>
      </c>
      <c r="W910" t="s">
        <v>14718</v>
      </c>
      <c r="X910" t="s">
        <v>14719</v>
      </c>
      <c r="Y910" s="4">
        <v>45931</v>
      </c>
      <c r="Z910" t="s">
        <v>15807</v>
      </c>
      <c r="AA910">
        <v>15500</v>
      </c>
      <c r="AB910">
        <v>0</v>
      </c>
      <c r="AC910">
        <v>0</v>
      </c>
      <c r="AD910" s="7">
        <f>invoices[[#This Row],[Rent]]+invoices[[#This Row],[Services]]+invoices[[#This Row],[GST]]</f>
        <v>15500</v>
      </c>
      <c r="AE910" s="7">
        <f>invoices[[#This Row],[Total]]-invoices[[#This Row],[rent_amount]]</f>
        <v>0</v>
      </c>
      <c r="AF910">
        <v>1846</v>
      </c>
      <c r="AG910">
        <v>1860</v>
      </c>
      <c r="AH910">
        <f>invoices[[#This Row],[EB Amount]]-invoices[[#This Row],[electricity_amount]]</f>
        <v>0</v>
      </c>
    </row>
    <row r="911" spans="1:34">
      <c r="A911" t="s">
        <v>5244</v>
      </c>
      <c r="B911" t="s">
        <v>22</v>
      </c>
      <c r="C911" t="s">
        <v>1900</v>
      </c>
      <c r="D911" t="s">
        <v>24</v>
      </c>
      <c r="E911" t="s">
        <v>50</v>
      </c>
      <c r="F911" t="s">
        <v>51</v>
      </c>
      <c r="G911" t="s">
        <v>5245</v>
      </c>
      <c r="H911" s="1">
        <f>DATE(YEAR(invoices[[#This Row],[due_date]]),MONTH(invoices[[#This Row],[due_date]]),1)</f>
        <v>45931</v>
      </c>
      <c r="I911" s="1">
        <v>45937</v>
      </c>
      <c r="J911">
        <v>13097</v>
      </c>
      <c r="K911">
        <v>1830</v>
      </c>
      <c r="L911">
        <v>2250</v>
      </c>
      <c r="M911">
        <f>invoices[[#This Row],[rent_amount]]+invoices[[#This Row],[electricity_amount]]+invoices[[#This Row],[other_charges]]</f>
        <v>17177</v>
      </c>
      <c r="N911" t="s">
        <v>28</v>
      </c>
      <c r="O911" t="s">
        <v>128</v>
      </c>
      <c r="P911">
        <v>0</v>
      </c>
      <c r="Q911" t="b">
        <v>0</v>
      </c>
      <c r="R911" t="s">
        <v>129</v>
      </c>
      <c r="S911">
        <v>0</v>
      </c>
      <c r="T911">
        <f>invoices[[#This Row],[total_amount]]</f>
        <v>17177</v>
      </c>
      <c r="U911" t="s">
        <v>1902</v>
      </c>
      <c r="V911" t="str">
        <f>INDEX([1]!Table1[tenantname],MATCH(invoices[[#This Row],[allotment_id]],[1]!Table1[TenantAllotmentID],0))</f>
        <v>Karthikeyan M (B32-C2)</v>
      </c>
      <c r="W911" t="s">
        <v>14635</v>
      </c>
      <c r="X911" t="s">
        <v>14636</v>
      </c>
      <c r="Y911" s="4">
        <v>45931</v>
      </c>
      <c r="Z911" t="s">
        <v>15807</v>
      </c>
      <c r="AA911">
        <v>13097</v>
      </c>
      <c r="AB911">
        <v>0</v>
      </c>
      <c r="AC911">
        <v>0</v>
      </c>
      <c r="AD911" s="7">
        <f>invoices[[#This Row],[Rent]]+invoices[[#This Row],[Services]]+invoices[[#This Row],[GST]]</f>
        <v>13097</v>
      </c>
      <c r="AE911" s="7">
        <f>invoices[[#This Row],[Total]]-invoices[[#This Row],[rent_amount]]</f>
        <v>0</v>
      </c>
      <c r="AF911">
        <v>1855</v>
      </c>
      <c r="AG911">
        <v>1830</v>
      </c>
      <c r="AH911">
        <f>invoices[[#This Row],[EB Amount]]-invoices[[#This Row],[electricity_amount]]</f>
        <v>0</v>
      </c>
    </row>
    <row r="912" spans="1:34">
      <c r="A912" t="s">
        <v>5262</v>
      </c>
      <c r="B912" t="s">
        <v>22</v>
      </c>
      <c r="C912" t="s">
        <v>1789</v>
      </c>
      <c r="D912" t="s">
        <v>24</v>
      </c>
      <c r="E912" t="s">
        <v>342</v>
      </c>
      <c r="F912" t="s">
        <v>1279</v>
      </c>
      <c r="G912" t="s">
        <v>5263</v>
      </c>
      <c r="H912" s="1">
        <f>DATE(YEAR(invoices[[#This Row],[due_date]]),MONTH(invoices[[#This Row],[due_date]]),1)</f>
        <v>45931</v>
      </c>
      <c r="I912" s="1">
        <v>45937</v>
      </c>
      <c r="J912">
        <v>15500</v>
      </c>
      <c r="K912">
        <v>1710</v>
      </c>
      <c r="L912">
        <v>0</v>
      </c>
      <c r="M912">
        <f>invoices[[#This Row],[rent_amount]]+invoices[[#This Row],[electricity_amount]]+invoices[[#This Row],[other_charges]]</f>
        <v>17210</v>
      </c>
      <c r="N912" t="s">
        <v>28</v>
      </c>
      <c r="O912" t="s">
        <v>128</v>
      </c>
      <c r="P912">
        <v>0</v>
      </c>
      <c r="Q912" t="b">
        <v>0</v>
      </c>
      <c r="R912" t="s">
        <v>129</v>
      </c>
      <c r="S912">
        <v>0</v>
      </c>
      <c r="T912">
        <f>invoices[[#This Row],[total_amount]]</f>
        <v>17210</v>
      </c>
      <c r="U912" t="s">
        <v>1791</v>
      </c>
      <c r="V912" t="str">
        <f>INDEX([1]!Table1[tenantname],MATCH(invoices[[#This Row],[allotment_id]],[1]!Table1[TenantAllotmentID],0))</f>
        <v>Madhumita CM (D11-C2)</v>
      </c>
      <c r="W912" t="s">
        <v>14595</v>
      </c>
      <c r="X912" t="s">
        <v>14596</v>
      </c>
      <c r="Y912" s="4">
        <v>45931</v>
      </c>
      <c r="Z912" t="s">
        <v>15807</v>
      </c>
      <c r="AA912">
        <v>15500</v>
      </c>
      <c r="AB912">
        <v>0</v>
      </c>
      <c r="AC912">
        <v>0</v>
      </c>
      <c r="AD912" s="7">
        <f>invoices[[#This Row],[Rent]]+invoices[[#This Row],[Services]]+invoices[[#This Row],[GST]]</f>
        <v>15500</v>
      </c>
      <c r="AE912" s="7">
        <f>invoices[[#This Row],[Total]]-invoices[[#This Row],[rent_amount]]</f>
        <v>0</v>
      </c>
      <c r="AF912">
        <v>1864</v>
      </c>
      <c r="AG912">
        <v>1710</v>
      </c>
      <c r="AH912">
        <f>invoices[[#This Row],[EB Amount]]-invoices[[#This Row],[electricity_amount]]</f>
        <v>0</v>
      </c>
    </row>
    <row r="913" spans="1:34">
      <c r="A913" t="s">
        <v>5309</v>
      </c>
      <c r="B913" t="s">
        <v>22</v>
      </c>
      <c r="C913" t="s">
        <v>1927</v>
      </c>
      <c r="D913" t="s">
        <v>24</v>
      </c>
      <c r="E913" t="s">
        <v>155</v>
      </c>
      <c r="F913" t="s">
        <v>1928</v>
      </c>
      <c r="G913" t="s">
        <v>5310</v>
      </c>
      <c r="H913" s="1">
        <f>DATE(YEAR(invoices[[#This Row],[due_date]]),MONTH(invoices[[#This Row],[due_date]]),1)</f>
        <v>45931</v>
      </c>
      <c r="I913" s="1">
        <v>45937</v>
      </c>
      <c r="J913">
        <v>15500</v>
      </c>
      <c r="K913">
        <v>2310</v>
      </c>
      <c r="L913">
        <v>0</v>
      </c>
      <c r="M913">
        <f>invoices[[#This Row],[rent_amount]]+invoices[[#This Row],[electricity_amount]]+invoices[[#This Row],[other_charges]]</f>
        <v>17810</v>
      </c>
      <c r="N913" t="s">
        <v>28</v>
      </c>
      <c r="O913" t="s">
        <v>1838</v>
      </c>
      <c r="P913">
        <v>0</v>
      </c>
      <c r="Q913" t="b">
        <v>0</v>
      </c>
      <c r="R913" t="s">
        <v>129</v>
      </c>
      <c r="S913">
        <v>0</v>
      </c>
      <c r="T913">
        <f>invoices[[#This Row],[total_amount]]</f>
        <v>17810</v>
      </c>
      <c r="U913" t="s">
        <v>1930</v>
      </c>
      <c r="V913" t="str">
        <f>INDEX([1]!Table1[tenantname],MATCH(invoices[[#This Row],[allotment_id]],[1]!Table1[TenantAllotmentID],0))</f>
        <v>Parth Agarwal (C44-B1)</v>
      </c>
      <c r="W913" t="s">
        <v>14647</v>
      </c>
      <c r="X913" t="s">
        <v>14648</v>
      </c>
      <c r="Y913" s="4">
        <v>45931</v>
      </c>
      <c r="Z913" t="s">
        <v>15807</v>
      </c>
      <c r="AA913">
        <v>15500</v>
      </c>
      <c r="AB913">
        <v>0</v>
      </c>
      <c r="AC913">
        <v>0</v>
      </c>
      <c r="AD913" s="7">
        <f>invoices[[#This Row],[Rent]]+invoices[[#This Row],[Services]]+invoices[[#This Row],[GST]]</f>
        <v>15500</v>
      </c>
      <c r="AE913" s="7">
        <f>invoices[[#This Row],[Total]]-invoices[[#This Row],[rent_amount]]</f>
        <v>0</v>
      </c>
      <c r="AF913">
        <v>1889</v>
      </c>
      <c r="AG913">
        <v>2310</v>
      </c>
      <c r="AH913">
        <f>invoices[[#This Row],[EB Amount]]-invoices[[#This Row],[electricity_amount]]</f>
        <v>0</v>
      </c>
    </row>
    <row r="914" spans="1:34">
      <c r="A914" t="s">
        <v>5323</v>
      </c>
      <c r="B914" t="s">
        <v>22</v>
      </c>
      <c r="C914" t="s">
        <v>4471</v>
      </c>
      <c r="D914" t="s">
        <v>24</v>
      </c>
      <c r="E914" t="s">
        <v>354</v>
      </c>
      <c r="F914" t="s">
        <v>355</v>
      </c>
      <c r="G914" t="s">
        <v>5324</v>
      </c>
      <c r="H914" s="1">
        <f>DATE(YEAR(invoices[[#This Row],[due_date]]),MONTH(invoices[[#This Row],[due_date]]),1)</f>
        <v>45931</v>
      </c>
      <c r="I914" s="1">
        <v>45937</v>
      </c>
      <c r="J914">
        <v>15500</v>
      </c>
      <c r="K914">
        <v>1530</v>
      </c>
      <c r="L914">
        <v>0</v>
      </c>
      <c r="M914">
        <f>invoices[[#This Row],[rent_amount]]+invoices[[#This Row],[electricity_amount]]+invoices[[#This Row],[other_charges]]</f>
        <v>17030</v>
      </c>
      <c r="N914" t="s">
        <v>28</v>
      </c>
      <c r="O914" t="s">
        <v>577</v>
      </c>
      <c r="P914">
        <v>0</v>
      </c>
      <c r="Q914" t="b">
        <v>0</v>
      </c>
      <c r="R914" t="s">
        <v>129</v>
      </c>
      <c r="S914">
        <v>0</v>
      </c>
      <c r="T914">
        <f>invoices[[#This Row],[total_amount]]</f>
        <v>17030</v>
      </c>
      <c r="U914" t="s">
        <v>4473</v>
      </c>
      <c r="V914" t="str">
        <f>INDEX([1]!Table1[tenantname],MATCH(invoices[[#This Row],[allotment_id]],[1]!Table1[TenantAllotmentID],0))</f>
        <v>Aditya Shinde (B34-B1)</v>
      </c>
      <c r="W914" t="s">
        <v>15241</v>
      </c>
      <c r="X914" t="s">
        <v>15242</v>
      </c>
      <c r="Y914" s="4">
        <v>45931</v>
      </c>
      <c r="Z914" t="s">
        <v>15807</v>
      </c>
      <c r="AA914">
        <v>15500</v>
      </c>
      <c r="AB914">
        <v>0</v>
      </c>
      <c r="AC914">
        <v>0</v>
      </c>
      <c r="AD914" s="7">
        <f>invoices[[#This Row],[Rent]]+invoices[[#This Row],[Services]]+invoices[[#This Row],[GST]]</f>
        <v>15500</v>
      </c>
      <c r="AE914" s="7">
        <f>invoices[[#This Row],[Total]]-invoices[[#This Row],[rent_amount]]</f>
        <v>0</v>
      </c>
      <c r="AF914">
        <v>1896</v>
      </c>
      <c r="AG914">
        <v>1530</v>
      </c>
      <c r="AH914">
        <f>invoices[[#This Row],[EB Amount]]-invoices[[#This Row],[electricity_amount]]</f>
        <v>0</v>
      </c>
    </row>
    <row r="915" spans="1:34">
      <c r="A915" t="s">
        <v>5343</v>
      </c>
      <c r="B915" t="s">
        <v>22</v>
      </c>
      <c r="C915" t="s">
        <v>322</v>
      </c>
      <c r="D915" t="s">
        <v>24</v>
      </c>
      <c r="E915" t="s">
        <v>268</v>
      </c>
      <c r="F915" t="s">
        <v>323</v>
      </c>
      <c r="G915" t="s">
        <v>5344</v>
      </c>
      <c r="H915" s="1">
        <f>DATE(YEAR(invoices[[#This Row],[due_date]]),MONTH(invoices[[#This Row],[due_date]]),1)</f>
        <v>45931</v>
      </c>
      <c r="I915" s="1">
        <v>45937</v>
      </c>
      <c r="J915">
        <v>19500</v>
      </c>
      <c r="K915">
        <v>1920</v>
      </c>
      <c r="L915">
        <v>2250</v>
      </c>
      <c r="M915">
        <f>invoices[[#This Row],[rent_amount]]+invoices[[#This Row],[electricity_amount]]+invoices[[#This Row],[other_charges]]</f>
        <v>23670</v>
      </c>
      <c r="N915" t="s">
        <v>28</v>
      </c>
      <c r="O915" t="s">
        <v>577</v>
      </c>
      <c r="P915">
        <v>0</v>
      </c>
      <c r="Q915" t="b">
        <v>0</v>
      </c>
      <c r="R915" t="s">
        <v>129</v>
      </c>
      <c r="S915">
        <v>0</v>
      </c>
      <c r="T915">
        <f>invoices[[#This Row],[total_amount]]</f>
        <v>23670</v>
      </c>
      <c r="U915" t="s">
        <v>326</v>
      </c>
      <c r="V915" t="str">
        <f>INDEX([1]!Table1[tenantname],MATCH(invoices[[#This Row],[allotment_id]],[1]!Table1[TenantAllotmentID],0))</f>
        <v>Shivang Gupta (C21-A1)</v>
      </c>
      <c r="W915" t="s">
        <v>14068</v>
      </c>
      <c r="X915" t="s">
        <v>14069</v>
      </c>
      <c r="Y915" s="4">
        <v>45931</v>
      </c>
      <c r="Z915" t="s">
        <v>15807</v>
      </c>
      <c r="AA915">
        <v>19500</v>
      </c>
      <c r="AB915">
        <v>0</v>
      </c>
      <c r="AC915">
        <v>0</v>
      </c>
      <c r="AD915" s="7">
        <f>invoices[[#This Row],[Rent]]+invoices[[#This Row],[Services]]+invoices[[#This Row],[GST]]</f>
        <v>19500</v>
      </c>
      <c r="AE915" s="7">
        <f>invoices[[#This Row],[Total]]-invoices[[#This Row],[rent_amount]]</f>
        <v>0</v>
      </c>
      <c r="AF915">
        <v>1906</v>
      </c>
      <c r="AG915">
        <v>1920</v>
      </c>
      <c r="AH915">
        <f>invoices[[#This Row],[EB Amount]]-invoices[[#This Row],[electricity_amount]]</f>
        <v>0</v>
      </c>
    </row>
    <row r="916" spans="1:34">
      <c r="A916" t="s">
        <v>5351</v>
      </c>
      <c r="B916" t="s">
        <v>22</v>
      </c>
      <c r="C916" t="s">
        <v>1217</v>
      </c>
      <c r="D916" t="s">
        <v>24</v>
      </c>
      <c r="E916" t="s">
        <v>349</v>
      </c>
      <c r="F916" t="s">
        <v>1218</v>
      </c>
      <c r="G916" t="s">
        <v>5352</v>
      </c>
      <c r="H916" s="1">
        <f>DATE(YEAR(invoices[[#This Row],[due_date]]),MONTH(invoices[[#This Row],[due_date]]),1)</f>
        <v>45931</v>
      </c>
      <c r="I916" s="1">
        <v>45937</v>
      </c>
      <c r="J916">
        <v>14500</v>
      </c>
      <c r="K916">
        <v>2070</v>
      </c>
      <c r="L916">
        <v>0</v>
      </c>
      <c r="M916">
        <f>invoices[[#This Row],[rent_amount]]+invoices[[#This Row],[electricity_amount]]+invoices[[#This Row],[other_charges]]</f>
        <v>16570</v>
      </c>
      <c r="N916" t="s">
        <v>28</v>
      </c>
      <c r="O916" t="s">
        <v>1838</v>
      </c>
      <c r="P916">
        <v>0</v>
      </c>
      <c r="Q916" t="b">
        <v>0</v>
      </c>
      <c r="R916" t="s">
        <v>129</v>
      </c>
      <c r="S916">
        <v>0</v>
      </c>
      <c r="T916">
        <f>invoices[[#This Row],[total_amount]]</f>
        <v>16570</v>
      </c>
      <c r="U916" t="s">
        <v>1220</v>
      </c>
      <c r="V916" t="str">
        <f>INDEX([1]!Table1[tenantname],MATCH(invoices[[#This Row],[allotment_id]],[1]!Table1[TenantAllotmentID],0))</f>
        <v>Naga Raja Kurakula (B11-C2)</v>
      </c>
      <c r="W916" t="s">
        <v>14386</v>
      </c>
      <c r="X916" t="s">
        <v>14387</v>
      </c>
      <c r="Y916" s="4">
        <v>45931</v>
      </c>
      <c r="Z916" t="s">
        <v>15807</v>
      </c>
      <c r="AA916">
        <v>14500</v>
      </c>
      <c r="AB916">
        <v>0</v>
      </c>
      <c r="AC916">
        <v>0</v>
      </c>
      <c r="AD916" s="7">
        <f>invoices[[#This Row],[Rent]]+invoices[[#This Row],[Services]]+invoices[[#This Row],[GST]]</f>
        <v>14500</v>
      </c>
      <c r="AE916" s="7">
        <f>invoices[[#This Row],[Total]]-invoices[[#This Row],[rent_amount]]</f>
        <v>0</v>
      </c>
      <c r="AF916">
        <v>1911</v>
      </c>
      <c r="AG916">
        <v>2070</v>
      </c>
      <c r="AH916">
        <f>invoices[[#This Row],[EB Amount]]-invoices[[#This Row],[electricity_amount]]</f>
        <v>0</v>
      </c>
    </row>
    <row r="917" spans="1:34">
      <c r="A917" t="s">
        <v>5359</v>
      </c>
      <c r="B917" t="s">
        <v>22</v>
      </c>
      <c r="C917" t="s">
        <v>5360</v>
      </c>
      <c r="D917" t="s">
        <v>24</v>
      </c>
      <c r="E917" t="s">
        <v>96</v>
      </c>
      <c r="F917" t="s">
        <v>97</v>
      </c>
      <c r="G917" t="s">
        <v>5361</v>
      </c>
      <c r="H917" s="1">
        <f>DATE(YEAR(invoices[[#This Row],[due_date]]),MONTH(invoices[[#This Row],[due_date]]),1)</f>
        <v>45931</v>
      </c>
      <c r="I917" s="1">
        <v>45937</v>
      </c>
      <c r="J917">
        <v>8887</v>
      </c>
      <c r="K917">
        <v>0</v>
      </c>
      <c r="L917">
        <v>0</v>
      </c>
      <c r="M917">
        <f>invoices[[#This Row],[rent_amount]]+invoices[[#This Row],[electricity_amount]]+invoices[[#This Row],[other_charges]]</f>
        <v>8887</v>
      </c>
      <c r="N917" t="s">
        <v>28</v>
      </c>
      <c r="O917" t="s">
        <v>128</v>
      </c>
      <c r="P917">
        <v>0</v>
      </c>
      <c r="Q917" t="b">
        <v>0</v>
      </c>
      <c r="R917" t="s">
        <v>129</v>
      </c>
      <c r="S917">
        <v>0</v>
      </c>
      <c r="T917">
        <f>invoices[[#This Row],[total_amount]]</f>
        <v>8887</v>
      </c>
      <c r="U917" t="s">
        <v>5362</v>
      </c>
      <c r="V917" t="str">
        <f>INDEX([1]!Table1[tenantname],MATCH(invoices[[#This Row],[allotment_id]],[1]!Table1[TenantAllotmentID],0))</f>
        <v>Kaila Jagadish Reddy (B33-C2)</v>
      </c>
      <c r="W917" t="s">
        <v>15365</v>
      </c>
      <c r="X917" t="s">
        <v>15366</v>
      </c>
      <c r="Y917" s="4">
        <v>45931</v>
      </c>
      <c r="Z917" t="s">
        <v>15807</v>
      </c>
      <c r="AA917">
        <v>8887</v>
      </c>
      <c r="AB917">
        <v>0</v>
      </c>
      <c r="AC917">
        <v>0</v>
      </c>
      <c r="AD917" s="7">
        <f>invoices[[#This Row],[Rent]]+invoices[[#This Row],[Services]]+invoices[[#This Row],[GST]]</f>
        <v>8887</v>
      </c>
      <c r="AE917" s="7">
        <f>invoices[[#This Row],[Total]]-invoices[[#This Row],[rent_amount]]</f>
        <v>0</v>
      </c>
      <c r="AF917">
        <v>1915</v>
      </c>
      <c r="AG917">
        <v>0</v>
      </c>
      <c r="AH917">
        <f>invoices[[#This Row],[EB Amount]]-invoices[[#This Row],[electricity_amount]]</f>
        <v>0</v>
      </c>
    </row>
    <row r="918" spans="1:34">
      <c r="A918" t="s">
        <v>5365</v>
      </c>
      <c r="B918" t="s">
        <v>22</v>
      </c>
      <c r="C918" t="s">
        <v>901</v>
      </c>
      <c r="D918" t="s">
        <v>24</v>
      </c>
      <c r="E918" t="s">
        <v>329</v>
      </c>
      <c r="F918" t="s">
        <v>902</v>
      </c>
      <c r="G918" t="s">
        <v>5366</v>
      </c>
      <c r="H918" s="1">
        <f>DATE(YEAR(invoices[[#This Row],[due_date]]),MONTH(invoices[[#This Row],[due_date]]),1)</f>
        <v>45931</v>
      </c>
      <c r="I918" s="1">
        <v>45937</v>
      </c>
      <c r="J918">
        <v>14500</v>
      </c>
      <c r="K918">
        <v>2550</v>
      </c>
      <c r="L918">
        <v>0</v>
      </c>
      <c r="M918">
        <f>invoices[[#This Row],[rent_amount]]+invoices[[#This Row],[electricity_amount]]+invoices[[#This Row],[other_charges]]</f>
        <v>17050</v>
      </c>
      <c r="N918" t="s">
        <v>28</v>
      </c>
      <c r="O918" t="s">
        <v>128</v>
      </c>
      <c r="P918">
        <v>0</v>
      </c>
      <c r="Q918" t="b">
        <v>0</v>
      </c>
      <c r="R918" t="s">
        <v>129</v>
      </c>
      <c r="S918">
        <v>0</v>
      </c>
      <c r="T918">
        <f>invoices[[#This Row],[total_amount]]</f>
        <v>17050</v>
      </c>
      <c r="U918" t="s">
        <v>905</v>
      </c>
      <c r="V918" t="str">
        <f>INDEX([1]!Table1[tenantname],MATCH(invoices[[#This Row],[allotment_id]],[1]!Table1[TenantAllotmentID],0))</f>
        <v>Kaarthika K (C43-C2)</v>
      </c>
      <c r="W918" t="s">
        <v>14275</v>
      </c>
      <c r="X918" t="s">
        <v>14275</v>
      </c>
      <c r="Y918" s="4">
        <v>45931</v>
      </c>
      <c r="Z918" t="s">
        <v>15807</v>
      </c>
      <c r="AA918">
        <v>14500</v>
      </c>
      <c r="AB918">
        <v>0</v>
      </c>
      <c r="AC918">
        <v>0</v>
      </c>
      <c r="AD918" s="7">
        <f>invoices[[#This Row],[Rent]]+invoices[[#This Row],[Services]]+invoices[[#This Row],[GST]]</f>
        <v>14500</v>
      </c>
      <c r="AE918" s="7">
        <f>invoices[[#This Row],[Total]]-invoices[[#This Row],[rent_amount]]</f>
        <v>0</v>
      </c>
      <c r="AF918">
        <v>1918</v>
      </c>
      <c r="AG918">
        <v>2550</v>
      </c>
      <c r="AH918">
        <f>invoices[[#This Row],[EB Amount]]-invoices[[#This Row],[electricity_amount]]</f>
        <v>0</v>
      </c>
    </row>
    <row r="919" spans="1:34">
      <c r="A919" t="s">
        <v>5536</v>
      </c>
      <c r="B919" t="s">
        <v>22</v>
      </c>
      <c r="C919" t="s">
        <v>2377</v>
      </c>
      <c r="D919" t="s">
        <v>24</v>
      </c>
      <c r="E919" t="s">
        <v>181</v>
      </c>
      <c r="F919" t="s">
        <v>452</v>
      </c>
      <c r="G919" t="s">
        <v>5537</v>
      </c>
      <c r="H919" s="1">
        <f>DATE(YEAR(invoices[[#This Row],[due_date]]),MONTH(invoices[[#This Row],[due_date]]),1)</f>
        <v>45931</v>
      </c>
      <c r="I919" s="1">
        <v>45937</v>
      </c>
      <c r="J919">
        <v>13500</v>
      </c>
      <c r="K919">
        <v>2010</v>
      </c>
      <c r="L919">
        <v>0</v>
      </c>
      <c r="M919">
        <f>invoices[[#This Row],[rent_amount]]+invoices[[#This Row],[electricity_amount]]+invoices[[#This Row],[other_charges]]</f>
        <v>15510</v>
      </c>
      <c r="N919" t="s">
        <v>28</v>
      </c>
      <c r="O919" t="s">
        <v>1065</v>
      </c>
      <c r="P919">
        <v>0</v>
      </c>
      <c r="Q919" t="b">
        <v>0</v>
      </c>
      <c r="R919" t="s">
        <v>129</v>
      </c>
      <c r="S919">
        <v>0</v>
      </c>
      <c r="T919">
        <f>invoices[[#This Row],[total_amount]]</f>
        <v>15510</v>
      </c>
      <c r="U919" t="s">
        <v>2379</v>
      </c>
      <c r="V919" t="str">
        <f>INDEX([1]!Table1[tenantname],MATCH(invoices[[#This Row],[allotment_id]],[1]!Table1[TenantAllotmentID],0))</f>
        <v>Snehaji N (B24-B1)</v>
      </c>
      <c r="W919" t="s">
        <v>14794</v>
      </c>
      <c r="X919" t="s">
        <v>14795</v>
      </c>
      <c r="Y919" s="4">
        <v>45931</v>
      </c>
      <c r="Z919" t="s">
        <v>15807</v>
      </c>
      <c r="AA919">
        <v>13500</v>
      </c>
      <c r="AB919">
        <v>0</v>
      </c>
      <c r="AC919">
        <v>0</v>
      </c>
      <c r="AD919" s="7">
        <f>invoices[[#This Row],[Rent]]+invoices[[#This Row],[Services]]+invoices[[#This Row],[GST]]</f>
        <v>13500</v>
      </c>
      <c r="AE919" s="7">
        <f>invoices[[#This Row],[Total]]-invoices[[#This Row],[rent_amount]]</f>
        <v>0</v>
      </c>
      <c r="AF919">
        <v>1996</v>
      </c>
      <c r="AG919">
        <v>2010</v>
      </c>
      <c r="AH919">
        <f>invoices[[#This Row],[EB Amount]]-invoices[[#This Row],[electricity_amount]]</f>
        <v>0</v>
      </c>
    </row>
    <row r="920" spans="1:34">
      <c r="A920" t="s">
        <v>5629</v>
      </c>
      <c r="B920" t="s">
        <v>22</v>
      </c>
      <c r="C920" t="s">
        <v>5630</v>
      </c>
      <c r="D920" t="s">
        <v>24</v>
      </c>
      <c r="E920" t="s">
        <v>96</v>
      </c>
      <c r="F920" t="s">
        <v>510</v>
      </c>
      <c r="G920" t="s">
        <v>5631</v>
      </c>
      <c r="H920" s="1">
        <f>DATE(YEAR(invoices[[#This Row],[due_date]]),MONTH(invoices[[#This Row],[due_date]]),1)</f>
        <v>45931</v>
      </c>
      <c r="I920" s="1">
        <v>45937</v>
      </c>
      <c r="J920">
        <v>15500</v>
      </c>
      <c r="K920">
        <v>1800</v>
      </c>
      <c r="L920">
        <v>2250</v>
      </c>
      <c r="M920">
        <f>invoices[[#This Row],[rent_amount]]+invoices[[#This Row],[electricity_amount]]+invoices[[#This Row],[other_charges]]</f>
        <v>19550</v>
      </c>
      <c r="N920" t="s">
        <v>28</v>
      </c>
      <c r="O920" t="s">
        <v>577</v>
      </c>
      <c r="P920">
        <v>0</v>
      </c>
      <c r="Q920" t="b">
        <v>0</v>
      </c>
      <c r="R920" t="s">
        <v>129</v>
      </c>
      <c r="S920">
        <v>0</v>
      </c>
      <c r="T920">
        <f>invoices[[#This Row],[total_amount]]</f>
        <v>19550</v>
      </c>
      <c r="U920" t="s">
        <v>5632</v>
      </c>
      <c r="V920" t="str">
        <f>INDEX([1]!Table1[tenantname],MATCH(invoices[[#This Row],[allotment_id]],[1]!Table1[TenantAllotmentID],0))</f>
        <v>Amar Kumar (B33-B2)</v>
      </c>
      <c r="W920" t="s">
        <v>15403</v>
      </c>
      <c r="X920" t="s">
        <v>15404</v>
      </c>
      <c r="Y920" s="4">
        <v>45931</v>
      </c>
      <c r="Z920" t="s">
        <v>15807</v>
      </c>
      <c r="AA920">
        <v>15500</v>
      </c>
      <c r="AB920">
        <v>0</v>
      </c>
      <c r="AC920">
        <v>0</v>
      </c>
      <c r="AD920" s="7">
        <f>invoices[[#This Row],[Rent]]+invoices[[#This Row],[Services]]+invoices[[#This Row],[GST]]</f>
        <v>15500</v>
      </c>
      <c r="AE920" s="7">
        <f>invoices[[#This Row],[Total]]-invoices[[#This Row],[rent_amount]]</f>
        <v>0</v>
      </c>
      <c r="AF920">
        <v>2042</v>
      </c>
      <c r="AG920">
        <v>1800</v>
      </c>
      <c r="AH920">
        <f>invoices[[#This Row],[EB Amount]]-invoices[[#This Row],[electricity_amount]]</f>
        <v>0</v>
      </c>
    </row>
    <row r="921" spans="1:34">
      <c r="A921" t="s">
        <v>5720</v>
      </c>
      <c r="B921" t="s">
        <v>22</v>
      </c>
      <c r="C921" t="s">
        <v>2520</v>
      </c>
      <c r="D921" t="s">
        <v>24</v>
      </c>
      <c r="E921" t="s">
        <v>354</v>
      </c>
      <c r="F921" t="s">
        <v>812</v>
      </c>
      <c r="G921" t="s">
        <v>5721</v>
      </c>
      <c r="H921" s="1">
        <f>DATE(YEAR(invoices[[#This Row],[due_date]]),MONTH(invoices[[#This Row],[due_date]]),1)</f>
        <v>45931</v>
      </c>
      <c r="I921" s="1">
        <v>45937</v>
      </c>
      <c r="J921">
        <v>13000</v>
      </c>
      <c r="K921">
        <v>0</v>
      </c>
      <c r="L921">
        <v>0</v>
      </c>
      <c r="M921">
        <f>invoices[[#This Row],[rent_amount]]+invoices[[#This Row],[electricity_amount]]+invoices[[#This Row],[other_charges]]</f>
        <v>13000</v>
      </c>
      <c r="N921" t="s">
        <v>28</v>
      </c>
      <c r="O921" t="s">
        <v>577</v>
      </c>
      <c r="P921">
        <v>0</v>
      </c>
      <c r="Q921" t="b">
        <v>0</v>
      </c>
      <c r="R921" t="s">
        <v>129</v>
      </c>
      <c r="S921">
        <v>0</v>
      </c>
      <c r="T921">
        <f>invoices[[#This Row],[total_amount]]</f>
        <v>13000</v>
      </c>
      <c r="U921" t="s">
        <v>2522</v>
      </c>
      <c r="V921" t="str">
        <f>INDEX([1]!Table1[tenantname],MATCH(invoices[[#This Row],[allotment_id]],[1]!Table1[TenantAllotmentID],0))</f>
        <v>Balasanthan K (B34-B2)</v>
      </c>
      <c r="W921" t="s">
        <v>14826</v>
      </c>
      <c r="X921" t="s">
        <v>14827</v>
      </c>
      <c r="Y921" s="4">
        <v>45931</v>
      </c>
      <c r="Z921" t="s">
        <v>15807</v>
      </c>
      <c r="AA921">
        <v>13000</v>
      </c>
      <c r="AB921">
        <v>0</v>
      </c>
      <c r="AC921">
        <v>0</v>
      </c>
      <c r="AD921" s="7">
        <f>invoices[[#This Row],[Rent]]+invoices[[#This Row],[Services]]+invoices[[#This Row],[GST]]</f>
        <v>13000</v>
      </c>
      <c r="AE921" s="7">
        <f>invoices[[#This Row],[Total]]-invoices[[#This Row],[rent_amount]]</f>
        <v>0</v>
      </c>
      <c r="AF921">
        <v>2083</v>
      </c>
      <c r="AG921">
        <v>0</v>
      </c>
      <c r="AH921">
        <f>invoices[[#This Row],[EB Amount]]-invoices[[#This Row],[electricity_amount]]</f>
        <v>0</v>
      </c>
    </row>
    <row r="922" spans="1:34">
      <c r="A922" t="s">
        <v>5742</v>
      </c>
      <c r="B922" t="s">
        <v>22</v>
      </c>
      <c r="C922" t="s">
        <v>1951</v>
      </c>
      <c r="D922" t="s">
        <v>24</v>
      </c>
      <c r="E922" t="s">
        <v>88</v>
      </c>
      <c r="F922" t="s">
        <v>921</v>
      </c>
      <c r="G922" t="s">
        <v>5743</v>
      </c>
      <c r="H922" s="1">
        <f>DATE(YEAR(invoices[[#This Row],[due_date]]),MONTH(invoices[[#This Row],[due_date]]),1)</f>
        <v>45931</v>
      </c>
      <c r="I922" s="1">
        <v>45937</v>
      </c>
      <c r="J922">
        <v>14500</v>
      </c>
      <c r="K922">
        <v>1860</v>
      </c>
      <c r="L922">
        <v>0</v>
      </c>
      <c r="M922">
        <f>invoices[[#This Row],[rent_amount]]+invoices[[#This Row],[electricity_amount]]+invoices[[#This Row],[other_charges]]</f>
        <v>16360</v>
      </c>
      <c r="N922" t="s">
        <v>28</v>
      </c>
      <c r="O922" t="s">
        <v>1838</v>
      </c>
      <c r="P922">
        <v>0</v>
      </c>
      <c r="Q922" t="b">
        <v>0</v>
      </c>
      <c r="R922" t="s">
        <v>129</v>
      </c>
      <c r="S922">
        <v>0</v>
      </c>
      <c r="T922">
        <f>invoices[[#This Row],[total_amount]]</f>
        <v>16360</v>
      </c>
      <c r="U922" t="s">
        <v>1953</v>
      </c>
      <c r="V922" t="str">
        <f>INDEX([1]!Table1[tenantname],MATCH(invoices[[#This Row],[allotment_id]],[1]!Table1[TenantAllotmentID],0))</f>
        <v>Piyush Malhotra (B13-C1)</v>
      </c>
      <c r="W922" t="s">
        <v>14657</v>
      </c>
      <c r="X922" t="s">
        <v>14658</v>
      </c>
      <c r="Y922" s="4">
        <v>45931</v>
      </c>
      <c r="Z922" t="s">
        <v>15807</v>
      </c>
      <c r="AA922">
        <v>14500</v>
      </c>
      <c r="AB922">
        <v>0</v>
      </c>
      <c r="AC922">
        <v>0</v>
      </c>
      <c r="AD922" s="7">
        <f>invoices[[#This Row],[Rent]]+invoices[[#This Row],[Services]]+invoices[[#This Row],[GST]]</f>
        <v>14500</v>
      </c>
      <c r="AE922" s="7">
        <f>invoices[[#This Row],[Total]]-invoices[[#This Row],[rent_amount]]</f>
        <v>0</v>
      </c>
      <c r="AF922">
        <v>2093</v>
      </c>
      <c r="AG922">
        <v>1860</v>
      </c>
      <c r="AH922">
        <f>invoices[[#This Row],[EB Amount]]-invoices[[#This Row],[electricity_amount]]</f>
        <v>0</v>
      </c>
    </row>
    <row r="923" spans="1:34">
      <c r="A923" t="s">
        <v>5783</v>
      </c>
      <c r="B923" t="s">
        <v>22</v>
      </c>
      <c r="C923" t="s">
        <v>591</v>
      </c>
      <c r="D923" t="s">
        <v>24</v>
      </c>
      <c r="E923" t="s">
        <v>592</v>
      </c>
      <c r="F923" t="s">
        <v>593</v>
      </c>
      <c r="G923" t="s">
        <v>5784</v>
      </c>
      <c r="H923" s="1">
        <f>DATE(YEAR(invoices[[#This Row],[due_date]]),MONTH(invoices[[#This Row],[due_date]]),1)</f>
        <v>45931</v>
      </c>
      <c r="I923" s="1">
        <v>45937</v>
      </c>
      <c r="J923">
        <v>8419</v>
      </c>
      <c r="K923">
        <v>0</v>
      </c>
      <c r="L923">
        <v>0</v>
      </c>
      <c r="M923">
        <f>invoices[[#This Row],[rent_amount]]+invoices[[#This Row],[electricity_amount]]+invoices[[#This Row],[other_charges]]</f>
        <v>8419</v>
      </c>
      <c r="N923" t="s">
        <v>28</v>
      </c>
      <c r="O923" t="s">
        <v>1065</v>
      </c>
      <c r="P923">
        <v>0</v>
      </c>
      <c r="Q923" t="b">
        <v>0</v>
      </c>
      <c r="R923" t="s">
        <v>129</v>
      </c>
      <c r="S923">
        <v>0</v>
      </c>
      <c r="T923">
        <f>invoices[[#This Row],[total_amount]]</f>
        <v>8419</v>
      </c>
      <c r="U923" t="s">
        <v>595</v>
      </c>
      <c r="V923" t="str">
        <f>INDEX([1]!Table1[tenantname],MATCH(invoices[[#This Row],[allotment_id]],[1]!Table1[TenantAllotmentID],0))</f>
        <v>Vishal Kumar (A44-C2)</v>
      </c>
      <c r="W923" t="s">
        <v>14163</v>
      </c>
      <c r="X923" t="s">
        <v>14164</v>
      </c>
      <c r="Y923" s="4">
        <v>45931</v>
      </c>
      <c r="Z923" t="s">
        <v>15807</v>
      </c>
      <c r="AA923">
        <v>8419</v>
      </c>
      <c r="AB923">
        <v>0</v>
      </c>
      <c r="AC923">
        <v>0</v>
      </c>
      <c r="AD923" s="7">
        <f>invoices[[#This Row],[Rent]]+invoices[[#This Row],[Services]]+invoices[[#This Row],[GST]]</f>
        <v>8419</v>
      </c>
      <c r="AE923" s="7">
        <f>invoices[[#This Row],[Total]]-invoices[[#This Row],[rent_amount]]</f>
        <v>0</v>
      </c>
      <c r="AF923">
        <v>2114</v>
      </c>
      <c r="AG923">
        <v>0</v>
      </c>
      <c r="AH923">
        <f>invoices[[#This Row],[EB Amount]]-invoices[[#This Row],[electricity_amount]]</f>
        <v>0</v>
      </c>
    </row>
    <row r="924" spans="1:34">
      <c r="A924" t="s">
        <v>5859</v>
      </c>
      <c r="B924" t="s">
        <v>22</v>
      </c>
      <c r="C924" t="s">
        <v>1571</v>
      </c>
      <c r="D924" t="s">
        <v>24</v>
      </c>
      <c r="E924" t="s">
        <v>104</v>
      </c>
      <c r="F924" t="s">
        <v>1572</v>
      </c>
      <c r="G924" t="s">
        <v>5860</v>
      </c>
      <c r="H924" s="1">
        <f>DATE(YEAR(invoices[[#This Row],[due_date]]),MONTH(invoices[[#This Row],[due_date]]),1)</f>
        <v>45931</v>
      </c>
      <c r="I924" s="1">
        <v>45937</v>
      </c>
      <c r="J924">
        <v>15500</v>
      </c>
      <c r="K924">
        <v>1320</v>
      </c>
      <c r="L924">
        <v>0</v>
      </c>
      <c r="M924">
        <f>invoices[[#This Row],[rent_amount]]+invoices[[#This Row],[electricity_amount]]+invoices[[#This Row],[other_charges]]</f>
        <v>16820</v>
      </c>
      <c r="N924" t="s">
        <v>28</v>
      </c>
      <c r="O924" t="s">
        <v>1838</v>
      </c>
      <c r="P924">
        <v>0</v>
      </c>
      <c r="Q924" t="b">
        <v>0</v>
      </c>
      <c r="R924" t="s">
        <v>129</v>
      </c>
      <c r="S924">
        <v>0</v>
      </c>
      <c r="T924">
        <f>invoices[[#This Row],[total_amount]]</f>
        <v>16820</v>
      </c>
      <c r="U924" t="s">
        <v>1574</v>
      </c>
      <c r="V924" t="str">
        <f>INDEX([1]!Table1[tenantname],MATCH(invoices[[#This Row],[allotment_id]],[1]!Table1[TenantAllotmentID],0))</f>
        <v>Ravi S (B14-B2)</v>
      </c>
      <c r="W924" t="s">
        <v>14522</v>
      </c>
      <c r="X924" t="s">
        <v>14523</v>
      </c>
      <c r="Y924" s="4">
        <v>45931</v>
      </c>
      <c r="Z924" t="s">
        <v>15807</v>
      </c>
      <c r="AA924">
        <v>15500</v>
      </c>
      <c r="AB924">
        <v>0</v>
      </c>
      <c r="AC924">
        <v>0</v>
      </c>
      <c r="AD924" s="7">
        <f>invoices[[#This Row],[Rent]]+invoices[[#This Row],[Services]]+invoices[[#This Row],[GST]]</f>
        <v>15500</v>
      </c>
      <c r="AE924" s="7">
        <f>invoices[[#This Row],[Total]]-invoices[[#This Row],[rent_amount]]</f>
        <v>0</v>
      </c>
      <c r="AF924">
        <v>2155</v>
      </c>
      <c r="AG924">
        <v>1320</v>
      </c>
      <c r="AH924">
        <f>invoices[[#This Row],[EB Amount]]-invoices[[#This Row],[electricity_amount]]</f>
        <v>0</v>
      </c>
    </row>
    <row r="925" spans="1:34">
      <c r="A925" t="s">
        <v>5880</v>
      </c>
      <c r="B925" t="s">
        <v>22</v>
      </c>
      <c r="C925" t="s">
        <v>5881</v>
      </c>
      <c r="D925" t="s">
        <v>24</v>
      </c>
      <c r="E925" t="s">
        <v>218</v>
      </c>
      <c r="F925" t="s">
        <v>3024</v>
      </c>
      <c r="G925" t="s">
        <v>5882</v>
      </c>
      <c r="H925" s="1">
        <f>DATE(YEAR(invoices[[#This Row],[due_date]]),MONTH(invoices[[#This Row],[due_date]]),1)</f>
        <v>45931</v>
      </c>
      <c r="I925" s="1">
        <v>45937</v>
      </c>
      <c r="J925">
        <v>19500</v>
      </c>
      <c r="K925">
        <v>744</v>
      </c>
      <c r="L925">
        <v>0</v>
      </c>
      <c r="M925">
        <f>invoices[[#This Row],[rent_amount]]+invoices[[#This Row],[electricity_amount]]+invoices[[#This Row],[other_charges]]</f>
        <v>20244</v>
      </c>
      <c r="N925" t="s">
        <v>28</v>
      </c>
      <c r="O925" t="s">
        <v>1065</v>
      </c>
      <c r="P925">
        <v>0</v>
      </c>
      <c r="Q925" t="b">
        <v>0</v>
      </c>
      <c r="R925" t="s">
        <v>129</v>
      </c>
      <c r="S925">
        <v>0</v>
      </c>
      <c r="T925">
        <f>invoices[[#This Row],[total_amount]]</f>
        <v>20244</v>
      </c>
      <c r="U925" t="s">
        <v>5883</v>
      </c>
      <c r="V925" t="str">
        <f>INDEX([1]!Table1[tenantname],MATCH(invoices[[#This Row],[allotment_id]],[1]!Table1[TenantAllotmentID],0))</f>
        <v>Sri Preethiga (A12-A1)</v>
      </c>
      <c r="W925" t="s">
        <v>15431</v>
      </c>
      <c r="X925" t="s">
        <v>15432</v>
      </c>
      <c r="Y925" s="4">
        <v>45931</v>
      </c>
      <c r="Z925" t="s">
        <v>15807</v>
      </c>
      <c r="AA925">
        <v>19500</v>
      </c>
      <c r="AB925">
        <v>0</v>
      </c>
      <c r="AC925">
        <v>0</v>
      </c>
      <c r="AD925" s="7">
        <f>invoices[[#This Row],[Rent]]+invoices[[#This Row],[Services]]+invoices[[#This Row],[GST]]</f>
        <v>19500</v>
      </c>
      <c r="AE925" s="7">
        <f>invoices[[#This Row],[Total]]-invoices[[#This Row],[rent_amount]]</f>
        <v>0</v>
      </c>
      <c r="AF925">
        <v>2165</v>
      </c>
      <c r="AG925">
        <v>744</v>
      </c>
      <c r="AH925">
        <f>invoices[[#This Row],[EB Amount]]-invoices[[#This Row],[electricity_amount]]</f>
        <v>0</v>
      </c>
    </row>
    <row r="926" spans="1:34">
      <c r="A926" t="s">
        <v>5948</v>
      </c>
      <c r="B926" t="s">
        <v>22</v>
      </c>
      <c r="C926" t="s">
        <v>2743</v>
      </c>
      <c r="D926" t="s">
        <v>24</v>
      </c>
      <c r="E926" t="s">
        <v>399</v>
      </c>
      <c r="F926" t="s">
        <v>2169</v>
      </c>
      <c r="G926" t="s">
        <v>5949</v>
      </c>
      <c r="H926" s="1">
        <f>DATE(YEAR(invoices[[#This Row],[due_date]]),MONTH(invoices[[#This Row],[due_date]]),1)</f>
        <v>45931</v>
      </c>
      <c r="I926" s="1">
        <v>45937</v>
      </c>
      <c r="J926">
        <v>19500</v>
      </c>
      <c r="K926">
        <v>1080</v>
      </c>
      <c r="L926">
        <v>0</v>
      </c>
      <c r="M926">
        <f>invoices[[#This Row],[rent_amount]]+invoices[[#This Row],[electricity_amount]]+invoices[[#This Row],[other_charges]]</f>
        <v>20580</v>
      </c>
      <c r="N926" t="s">
        <v>28</v>
      </c>
      <c r="O926" t="s">
        <v>1065</v>
      </c>
      <c r="P926">
        <v>0</v>
      </c>
      <c r="Q926" t="b">
        <v>0</v>
      </c>
      <c r="R926" t="s">
        <v>129</v>
      </c>
      <c r="S926">
        <v>0</v>
      </c>
      <c r="T926">
        <f>invoices[[#This Row],[total_amount]]</f>
        <v>20580</v>
      </c>
      <c r="U926" t="s">
        <v>2745</v>
      </c>
      <c r="V926" t="str">
        <f>INDEX([1]!Table1[tenantname],MATCH(invoices[[#This Row],[allotment_id]],[1]!Table1[TenantAllotmentID],0))</f>
        <v>Yashwanthi V (B22-A1)</v>
      </c>
      <c r="W926" t="s">
        <v>14883</v>
      </c>
      <c r="X926" t="s">
        <v>14884</v>
      </c>
      <c r="Y926" s="4">
        <v>45931</v>
      </c>
      <c r="Z926" t="s">
        <v>15807</v>
      </c>
      <c r="AA926">
        <v>19500</v>
      </c>
      <c r="AB926">
        <v>0</v>
      </c>
      <c r="AC926">
        <v>0</v>
      </c>
      <c r="AD926" s="7">
        <f>invoices[[#This Row],[Rent]]+invoices[[#This Row],[Services]]+invoices[[#This Row],[GST]]</f>
        <v>19500</v>
      </c>
      <c r="AE926" s="7">
        <f>invoices[[#This Row],[Total]]-invoices[[#This Row],[rent_amount]]</f>
        <v>0</v>
      </c>
      <c r="AF926">
        <v>2198</v>
      </c>
      <c r="AG926">
        <v>1080</v>
      </c>
      <c r="AH926">
        <f>invoices[[#This Row],[EB Amount]]-invoices[[#This Row],[electricity_amount]]</f>
        <v>0</v>
      </c>
    </row>
    <row r="927" spans="1:34">
      <c r="A927" t="s">
        <v>6017</v>
      </c>
      <c r="B927" t="s">
        <v>22</v>
      </c>
      <c r="C927" t="s">
        <v>3203</v>
      </c>
      <c r="D927" t="s">
        <v>24</v>
      </c>
      <c r="E927" t="s">
        <v>476</v>
      </c>
      <c r="F927" t="s">
        <v>1186</v>
      </c>
      <c r="G927" t="s">
        <v>6018</v>
      </c>
      <c r="H927" s="1">
        <f>DATE(YEAR(invoices[[#This Row],[due_date]]),MONTH(invoices[[#This Row],[due_date]]),1)</f>
        <v>45931</v>
      </c>
      <c r="I927" s="1">
        <v>45937</v>
      </c>
      <c r="J927">
        <v>1500</v>
      </c>
      <c r="K927">
        <v>1650</v>
      </c>
      <c r="L927">
        <v>2250</v>
      </c>
      <c r="M927">
        <f>invoices[[#This Row],[rent_amount]]+invoices[[#This Row],[electricity_amount]]+invoices[[#This Row],[other_charges]]</f>
        <v>5400</v>
      </c>
      <c r="N927" t="s">
        <v>28</v>
      </c>
      <c r="O927" t="s">
        <v>128</v>
      </c>
      <c r="P927">
        <v>0</v>
      </c>
      <c r="Q927" t="b">
        <v>0</v>
      </c>
      <c r="R927" t="s">
        <v>129</v>
      </c>
      <c r="S927">
        <v>0</v>
      </c>
      <c r="T927">
        <f>invoices[[#This Row],[total_amount]]</f>
        <v>5400</v>
      </c>
      <c r="U927" t="s">
        <v>3205</v>
      </c>
      <c r="V927" t="str">
        <f>INDEX([1]!Table1[tenantname],MATCH(invoices[[#This Row],[allotment_id]],[1]!Table1[TenantAllotmentID],0))</f>
        <v>Kundan Lenka (B41-B2)</v>
      </c>
      <c r="W927" t="s">
        <v>14998</v>
      </c>
      <c r="X927" t="s">
        <v>14999</v>
      </c>
      <c r="Y927" s="4">
        <v>45931</v>
      </c>
      <c r="Z927" t="s">
        <v>15807</v>
      </c>
      <c r="AA927">
        <v>1500</v>
      </c>
      <c r="AB927">
        <v>0</v>
      </c>
      <c r="AC927">
        <v>0</v>
      </c>
      <c r="AD927" s="7">
        <f>invoices[[#This Row],[Rent]]+invoices[[#This Row],[Services]]+invoices[[#This Row],[GST]]</f>
        <v>1500</v>
      </c>
      <c r="AE927" s="7">
        <f>invoices[[#This Row],[Total]]-invoices[[#This Row],[rent_amount]]</f>
        <v>0</v>
      </c>
      <c r="AF927">
        <v>2233</v>
      </c>
      <c r="AG927">
        <v>1650</v>
      </c>
      <c r="AH927">
        <f>invoices[[#This Row],[EB Amount]]-invoices[[#This Row],[electricity_amount]]</f>
        <v>0</v>
      </c>
    </row>
    <row r="928" spans="1:34">
      <c r="A928" t="s">
        <v>6021</v>
      </c>
      <c r="B928" t="s">
        <v>22</v>
      </c>
      <c r="C928" t="s">
        <v>2852</v>
      </c>
      <c r="D928" t="s">
        <v>24</v>
      </c>
      <c r="E928" t="s">
        <v>268</v>
      </c>
      <c r="F928" t="s">
        <v>359</v>
      </c>
      <c r="G928" t="s">
        <v>6022</v>
      </c>
      <c r="H928" s="1">
        <f>DATE(YEAR(invoices[[#This Row],[due_date]]),MONTH(invoices[[#This Row],[due_date]]),1)</f>
        <v>45931</v>
      </c>
      <c r="I928" s="1">
        <v>45937</v>
      </c>
      <c r="J928">
        <v>25500</v>
      </c>
      <c r="K928">
        <v>1560</v>
      </c>
      <c r="L928">
        <v>0</v>
      </c>
      <c r="M928">
        <f>invoices[[#This Row],[rent_amount]]+invoices[[#This Row],[electricity_amount]]+invoices[[#This Row],[other_charges]]</f>
        <v>27060</v>
      </c>
      <c r="N928" t="s">
        <v>28</v>
      </c>
      <c r="O928" t="s">
        <v>1065</v>
      </c>
      <c r="P928">
        <v>0</v>
      </c>
      <c r="Q928" t="b">
        <v>0</v>
      </c>
      <c r="R928" t="s">
        <v>129</v>
      </c>
      <c r="S928">
        <v>0</v>
      </c>
      <c r="T928">
        <f>invoices[[#This Row],[total_amount]]</f>
        <v>27060</v>
      </c>
      <c r="U928" t="s">
        <v>2854</v>
      </c>
      <c r="V928" t="str">
        <f>INDEX([1]!Table1[tenantname],MATCH(invoices[[#This Row],[allotment_id]],[1]!Table1[TenantAllotmentID],0))</f>
        <v>Vedhamurthy  (C21-D1)</v>
      </c>
      <c r="W928" t="s">
        <v>14911</v>
      </c>
      <c r="X928" t="s">
        <v>14912</v>
      </c>
      <c r="Y928" s="4">
        <v>45931</v>
      </c>
      <c r="Z928" t="s">
        <v>15807</v>
      </c>
      <c r="AA928">
        <v>25500</v>
      </c>
      <c r="AB928">
        <v>0</v>
      </c>
      <c r="AC928">
        <v>0</v>
      </c>
      <c r="AD928" s="7">
        <f>invoices[[#This Row],[Rent]]+invoices[[#This Row],[Services]]+invoices[[#This Row],[GST]]</f>
        <v>25500</v>
      </c>
      <c r="AE928" s="7">
        <f>invoices[[#This Row],[Total]]-invoices[[#This Row],[rent_amount]]</f>
        <v>0</v>
      </c>
      <c r="AF928">
        <v>2236</v>
      </c>
      <c r="AG928">
        <v>1560</v>
      </c>
      <c r="AH928">
        <f>invoices[[#This Row],[EB Amount]]-invoices[[#This Row],[electricity_amount]]</f>
        <v>0</v>
      </c>
    </row>
    <row r="929" spans="1:34">
      <c r="A929" t="s">
        <v>6027</v>
      </c>
      <c r="B929" t="s">
        <v>22</v>
      </c>
      <c r="C929" t="s">
        <v>1030</v>
      </c>
      <c r="D929" t="s">
        <v>24</v>
      </c>
      <c r="E929" t="s">
        <v>201</v>
      </c>
      <c r="F929" s="2" t="s">
        <v>1031</v>
      </c>
      <c r="G929" t="s">
        <v>6028</v>
      </c>
      <c r="H929" s="1">
        <f>DATE(YEAR(invoices[[#This Row],[due_date]]),MONTH(invoices[[#This Row],[due_date]]),1)</f>
        <v>45931</v>
      </c>
      <c r="I929" s="1">
        <v>45937</v>
      </c>
      <c r="J929">
        <v>15500</v>
      </c>
      <c r="K929">
        <v>1230</v>
      </c>
      <c r="L929">
        <v>0</v>
      </c>
      <c r="M929">
        <f>invoices[[#This Row],[rent_amount]]+invoices[[#This Row],[electricity_amount]]+invoices[[#This Row],[other_charges]]</f>
        <v>16730</v>
      </c>
      <c r="N929" t="s">
        <v>28</v>
      </c>
      <c r="O929" t="s">
        <v>577</v>
      </c>
      <c r="P929">
        <v>0</v>
      </c>
      <c r="Q929" t="b">
        <v>0</v>
      </c>
      <c r="R929" t="s">
        <v>129</v>
      </c>
      <c r="S929">
        <v>0</v>
      </c>
      <c r="T929">
        <f>invoices[[#This Row],[total_amount]]</f>
        <v>16730</v>
      </c>
      <c r="U929" t="s">
        <v>1033</v>
      </c>
      <c r="V929" t="str">
        <f>INDEX([1]!Table1[tenantname],MATCH(invoices[[#This Row],[allotment_id]],[1]!Table1[TenantAllotmentID],0))</f>
        <v>Babu Abraham (B31-B1)</v>
      </c>
      <c r="W929" t="s">
        <v>14321</v>
      </c>
      <c r="X929" t="s">
        <v>14322</v>
      </c>
      <c r="Y929" s="4">
        <v>45931</v>
      </c>
      <c r="Z929" t="s">
        <v>15807</v>
      </c>
      <c r="AA929">
        <v>15500</v>
      </c>
      <c r="AB929">
        <v>0</v>
      </c>
      <c r="AC929">
        <v>0</v>
      </c>
      <c r="AD929" s="7">
        <f>invoices[[#This Row],[Rent]]+invoices[[#This Row],[Services]]+invoices[[#This Row],[GST]]</f>
        <v>15500</v>
      </c>
      <c r="AE929" s="7">
        <f>invoices[[#This Row],[Total]]-invoices[[#This Row],[rent_amount]]</f>
        <v>0</v>
      </c>
      <c r="AF929">
        <v>2239</v>
      </c>
      <c r="AG929">
        <v>1230</v>
      </c>
      <c r="AH929">
        <f>invoices[[#This Row],[EB Amount]]-invoices[[#This Row],[electricity_amount]]</f>
        <v>0</v>
      </c>
    </row>
    <row r="930" spans="1:34">
      <c r="A930" t="s">
        <v>6329</v>
      </c>
      <c r="B930" t="s">
        <v>22</v>
      </c>
      <c r="C930" t="s">
        <v>1369</v>
      </c>
      <c r="D930" t="s">
        <v>24</v>
      </c>
      <c r="E930" t="s">
        <v>268</v>
      </c>
      <c r="F930" t="s">
        <v>860</v>
      </c>
      <c r="G930" t="s">
        <v>6330</v>
      </c>
      <c r="H930" s="1">
        <f>DATE(YEAR(invoices[[#This Row],[due_date]]),MONTH(invoices[[#This Row],[due_date]]),1)</f>
        <v>45931</v>
      </c>
      <c r="I930" s="1">
        <v>45937</v>
      </c>
      <c r="J930">
        <v>30000</v>
      </c>
      <c r="K930">
        <v>936</v>
      </c>
      <c r="L930">
        <v>0</v>
      </c>
      <c r="M930">
        <f>invoices[[#This Row],[rent_amount]]+invoices[[#This Row],[electricity_amount]]+invoices[[#This Row],[other_charges]]</f>
        <v>30936</v>
      </c>
      <c r="N930" t="s">
        <v>28</v>
      </c>
      <c r="O930" t="s">
        <v>1065</v>
      </c>
      <c r="P930">
        <v>0</v>
      </c>
      <c r="Q930" t="b">
        <v>0</v>
      </c>
      <c r="R930" t="s">
        <v>129</v>
      </c>
      <c r="S930">
        <v>0</v>
      </c>
      <c r="T930">
        <f>invoices[[#This Row],[total_amount]]</f>
        <v>30936</v>
      </c>
      <c r="U930" t="s">
        <v>1371</v>
      </c>
      <c r="V930" t="str">
        <f>INDEX([1]!Table1[tenantname],MATCH(invoices[[#This Row],[allotment_id]],[1]!Table1[TenantAllotmentID],0))</f>
        <v>Janmesh  (C21-B2)</v>
      </c>
      <c r="W930" t="s">
        <v>14446</v>
      </c>
      <c r="X930" t="s">
        <v>14447</v>
      </c>
      <c r="Y930" s="4">
        <v>45931</v>
      </c>
      <c r="Z930" t="s">
        <v>15807</v>
      </c>
      <c r="AA930">
        <v>30000</v>
      </c>
      <c r="AB930">
        <v>0</v>
      </c>
      <c r="AC930">
        <v>0</v>
      </c>
      <c r="AD930" s="7">
        <f>invoices[[#This Row],[Rent]]+invoices[[#This Row],[Services]]+invoices[[#This Row],[GST]]</f>
        <v>30000</v>
      </c>
      <c r="AE930" s="7">
        <f>invoices[[#This Row],[Total]]-invoices[[#This Row],[rent_amount]]</f>
        <v>0</v>
      </c>
      <c r="AF930">
        <v>2395</v>
      </c>
      <c r="AG930">
        <v>936</v>
      </c>
      <c r="AH930">
        <f>invoices[[#This Row],[EB Amount]]-invoices[[#This Row],[electricity_amount]]</f>
        <v>0</v>
      </c>
    </row>
    <row r="931" spans="1:34">
      <c r="A931" t="s">
        <v>6446</v>
      </c>
      <c r="B931" t="s">
        <v>22</v>
      </c>
      <c r="C931" t="s">
        <v>462</v>
      </c>
      <c r="D931" t="s">
        <v>24</v>
      </c>
      <c r="E931" t="s">
        <v>201</v>
      </c>
      <c r="F931" t="s">
        <v>463</v>
      </c>
      <c r="G931" t="s">
        <v>6447</v>
      </c>
      <c r="H931" s="1">
        <f>DATE(YEAR(invoices[[#This Row],[due_date]]),MONTH(invoices[[#This Row],[due_date]]),1)</f>
        <v>45931</v>
      </c>
      <c r="I931" s="1">
        <v>45937</v>
      </c>
      <c r="J931">
        <v>15500</v>
      </c>
      <c r="K931">
        <v>1230</v>
      </c>
      <c r="L931">
        <v>0</v>
      </c>
      <c r="M931">
        <f>invoices[[#This Row],[rent_amount]]+invoices[[#This Row],[electricity_amount]]+invoices[[#This Row],[other_charges]]</f>
        <v>16730</v>
      </c>
      <c r="N931" t="s">
        <v>28</v>
      </c>
      <c r="O931" t="s">
        <v>577</v>
      </c>
      <c r="P931">
        <v>0</v>
      </c>
      <c r="Q931" t="b">
        <v>0</v>
      </c>
      <c r="R931" t="s">
        <v>129</v>
      </c>
      <c r="S931">
        <v>0</v>
      </c>
      <c r="T931">
        <f>invoices[[#This Row],[total_amount]]</f>
        <v>16730</v>
      </c>
      <c r="U931" t="s">
        <v>465</v>
      </c>
      <c r="V931" t="str">
        <f>INDEX([1]!Table1[tenantname],MATCH(invoices[[#This Row],[allotment_id]],[1]!Table1[TenantAllotmentID],0))</f>
        <v>Aman Kumar Agarwala (B31-B2)</v>
      </c>
      <c r="W931" t="s">
        <v>14120</v>
      </c>
      <c r="X931" t="s">
        <v>14121</v>
      </c>
      <c r="Y931" s="4">
        <v>45931</v>
      </c>
      <c r="Z931" t="s">
        <v>15807</v>
      </c>
      <c r="AA931">
        <v>15500</v>
      </c>
      <c r="AB931">
        <v>0</v>
      </c>
      <c r="AC931">
        <v>0</v>
      </c>
      <c r="AD931" s="7">
        <f>invoices[[#This Row],[Rent]]+invoices[[#This Row],[Services]]+invoices[[#This Row],[GST]]</f>
        <v>15500</v>
      </c>
      <c r="AE931" s="7">
        <f>invoices[[#This Row],[Total]]-invoices[[#This Row],[rent_amount]]</f>
        <v>0</v>
      </c>
      <c r="AF931">
        <v>2454</v>
      </c>
      <c r="AG931">
        <v>1230</v>
      </c>
      <c r="AH931">
        <f>invoices[[#This Row],[EB Amount]]-invoices[[#This Row],[electricity_amount]]</f>
        <v>0</v>
      </c>
    </row>
    <row r="932" spans="1:34">
      <c r="A932" t="s">
        <v>6500</v>
      </c>
      <c r="B932" t="s">
        <v>22</v>
      </c>
      <c r="C932" t="s">
        <v>484</v>
      </c>
      <c r="D932" t="s">
        <v>24</v>
      </c>
      <c r="E932" t="s">
        <v>50</v>
      </c>
      <c r="F932" t="s">
        <v>485</v>
      </c>
      <c r="G932" t="s">
        <v>6501</v>
      </c>
      <c r="H932" s="1">
        <f>DATE(YEAR(invoices[[#This Row],[due_date]]),MONTH(invoices[[#This Row],[due_date]]),1)</f>
        <v>45931</v>
      </c>
      <c r="I932" s="1">
        <v>45937</v>
      </c>
      <c r="J932">
        <v>15500</v>
      </c>
      <c r="K932">
        <v>1860</v>
      </c>
      <c r="L932">
        <v>0</v>
      </c>
      <c r="M932">
        <f>invoices[[#This Row],[rent_amount]]+invoices[[#This Row],[electricity_amount]]+invoices[[#This Row],[other_charges]]</f>
        <v>17360</v>
      </c>
      <c r="N932" t="s">
        <v>28</v>
      </c>
      <c r="O932" t="s">
        <v>1065</v>
      </c>
      <c r="P932">
        <v>0</v>
      </c>
      <c r="Q932" t="b">
        <v>0</v>
      </c>
      <c r="R932" t="s">
        <v>129</v>
      </c>
      <c r="S932">
        <v>0</v>
      </c>
      <c r="T932">
        <f>invoices[[#This Row],[total_amount]]</f>
        <v>17360</v>
      </c>
      <c r="U932" t="s">
        <v>488</v>
      </c>
      <c r="V932" t="str">
        <f>INDEX([1]!Table1[tenantname],MATCH(invoices[[#This Row],[allotment_id]],[1]!Table1[TenantAllotmentID],0))</f>
        <v>Yaduraj P (B32-B2)</v>
      </c>
      <c r="W932" t="s">
        <v>14126</v>
      </c>
      <c r="X932" t="s">
        <v>14127</v>
      </c>
      <c r="Y932" s="4">
        <v>45931</v>
      </c>
      <c r="Z932" t="s">
        <v>15807</v>
      </c>
      <c r="AA932">
        <v>15500</v>
      </c>
      <c r="AB932">
        <v>0</v>
      </c>
      <c r="AC932">
        <v>0</v>
      </c>
      <c r="AD932" s="7">
        <f>invoices[[#This Row],[Rent]]+invoices[[#This Row],[Services]]+invoices[[#This Row],[GST]]</f>
        <v>15500</v>
      </c>
      <c r="AE932" s="7">
        <f>invoices[[#This Row],[Total]]-invoices[[#This Row],[rent_amount]]</f>
        <v>0</v>
      </c>
      <c r="AF932">
        <v>2480</v>
      </c>
      <c r="AG932">
        <v>1860</v>
      </c>
      <c r="AH932">
        <f>invoices[[#This Row],[EB Amount]]-invoices[[#This Row],[electricity_amount]]</f>
        <v>0</v>
      </c>
    </row>
    <row r="933" spans="1:34">
      <c r="A933" t="s">
        <v>6524</v>
      </c>
      <c r="B933" t="s">
        <v>22</v>
      </c>
      <c r="C933" t="s">
        <v>2819</v>
      </c>
      <c r="D933" t="s">
        <v>24</v>
      </c>
      <c r="E933" t="s">
        <v>195</v>
      </c>
      <c r="F933" t="s">
        <v>375</v>
      </c>
      <c r="G933" t="s">
        <v>6525</v>
      </c>
      <c r="H933" s="1">
        <f>DATE(YEAR(invoices[[#This Row],[due_date]]),MONTH(invoices[[#This Row],[due_date]]),1)</f>
        <v>45931</v>
      </c>
      <c r="I933" s="1">
        <v>45937</v>
      </c>
      <c r="J933">
        <v>14500</v>
      </c>
      <c r="K933">
        <v>1710</v>
      </c>
      <c r="L933">
        <v>0</v>
      </c>
      <c r="M933">
        <f>invoices[[#This Row],[rent_amount]]+invoices[[#This Row],[electricity_amount]]+invoices[[#This Row],[other_charges]]</f>
        <v>16210</v>
      </c>
      <c r="N933" t="s">
        <v>28</v>
      </c>
      <c r="O933" t="s">
        <v>577</v>
      </c>
      <c r="P933">
        <v>0</v>
      </c>
      <c r="Q933" t="b">
        <v>0</v>
      </c>
      <c r="R933" t="s">
        <v>129</v>
      </c>
      <c r="S933">
        <v>0</v>
      </c>
      <c r="T933">
        <f>invoices[[#This Row],[total_amount]]</f>
        <v>16210</v>
      </c>
      <c r="U933" t="s">
        <v>2821</v>
      </c>
      <c r="V933" t="str">
        <f>INDEX([1]!Table1[tenantname],MATCH(invoices[[#This Row],[allotment_id]],[1]!Table1[TenantAllotmentID],0))</f>
        <v>Ashmitha baidya (D41-C2)</v>
      </c>
      <c r="W933" t="s">
        <v>14901</v>
      </c>
      <c r="X933" t="s">
        <v>14902</v>
      </c>
      <c r="Y933" s="4">
        <v>45931</v>
      </c>
      <c r="Z933" t="s">
        <v>15807</v>
      </c>
      <c r="AA933">
        <v>14500</v>
      </c>
      <c r="AB933">
        <v>0</v>
      </c>
      <c r="AC933">
        <v>0</v>
      </c>
      <c r="AD933" s="7">
        <f>invoices[[#This Row],[Rent]]+invoices[[#This Row],[Services]]+invoices[[#This Row],[GST]]</f>
        <v>14500</v>
      </c>
      <c r="AE933" s="7">
        <f>invoices[[#This Row],[Total]]-invoices[[#This Row],[rent_amount]]</f>
        <v>0</v>
      </c>
      <c r="AF933">
        <v>2495</v>
      </c>
      <c r="AG933">
        <v>1710</v>
      </c>
      <c r="AH933">
        <f>invoices[[#This Row],[EB Amount]]-invoices[[#This Row],[electricity_amount]]</f>
        <v>0</v>
      </c>
    </row>
    <row r="934" spans="1:34">
      <c r="A934" t="s">
        <v>6630</v>
      </c>
      <c r="B934" t="s">
        <v>22</v>
      </c>
      <c r="C934" t="s">
        <v>2459</v>
      </c>
      <c r="D934" t="s">
        <v>24</v>
      </c>
      <c r="E934" t="s">
        <v>476</v>
      </c>
      <c r="F934" t="s">
        <v>1069</v>
      </c>
      <c r="G934" t="s">
        <v>6631</v>
      </c>
      <c r="H934" s="1">
        <f>DATE(YEAR(invoices[[#This Row],[due_date]]),MONTH(invoices[[#This Row],[due_date]]),1)</f>
        <v>45931</v>
      </c>
      <c r="I934" s="1">
        <v>45937</v>
      </c>
      <c r="J934">
        <v>14500</v>
      </c>
      <c r="K934">
        <v>1770</v>
      </c>
      <c r="L934">
        <v>0</v>
      </c>
      <c r="M934">
        <f>invoices[[#This Row],[rent_amount]]+invoices[[#This Row],[electricity_amount]]+invoices[[#This Row],[other_charges]]</f>
        <v>16270</v>
      </c>
      <c r="N934" t="s">
        <v>28</v>
      </c>
      <c r="O934" t="s">
        <v>1065</v>
      </c>
      <c r="P934">
        <v>0</v>
      </c>
      <c r="Q934" t="b">
        <v>0</v>
      </c>
      <c r="R934" t="s">
        <v>129</v>
      </c>
      <c r="S934">
        <v>0</v>
      </c>
      <c r="T934">
        <f>invoices[[#This Row],[total_amount]]</f>
        <v>16270</v>
      </c>
      <c r="U934" t="s">
        <v>2461</v>
      </c>
      <c r="V934" t="str">
        <f>INDEX([1]!Table1[tenantname],MATCH(invoices[[#This Row],[allotment_id]],[1]!Table1[TenantAllotmentID],0))</f>
        <v>Vishal Chandravanshi (B41-C2)</v>
      </c>
      <c r="W934" t="s">
        <v>14810</v>
      </c>
      <c r="X934" t="s">
        <v>14811</v>
      </c>
      <c r="Y934" s="4">
        <v>45931</v>
      </c>
      <c r="Z934" t="s">
        <v>15807</v>
      </c>
      <c r="AA934">
        <v>14500</v>
      </c>
      <c r="AB934">
        <v>0</v>
      </c>
      <c r="AC934">
        <v>0</v>
      </c>
      <c r="AD934" s="7">
        <f>invoices[[#This Row],[Rent]]+invoices[[#This Row],[Services]]+invoices[[#This Row],[GST]]</f>
        <v>14500</v>
      </c>
      <c r="AE934" s="7">
        <f>invoices[[#This Row],[Total]]-invoices[[#This Row],[rent_amount]]</f>
        <v>0</v>
      </c>
      <c r="AF934">
        <v>2545</v>
      </c>
      <c r="AG934">
        <v>1770</v>
      </c>
      <c r="AH934">
        <f>invoices[[#This Row],[EB Amount]]-invoices[[#This Row],[electricity_amount]]</f>
        <v>0</v>
      </c>
    </row>
    <row r="935" spans="1:34">
      <c r="A935" t="s">
        <v>6634</v>
      </c>
      <c r="B935" t="s">
        <v>22</v>
      </c>
      <c r="C935" t="s">
        <v>4524</v>
      </c>
      <c r="D935" t="s">
        <v>24</v>
      </c>
      <c r="E935" t="s">
        <v>592</v>
      </c>
      <c r="F935" t="s">
        <v>1294</v>
      </c>
      <c r="G935" t="s">
        <v>6635</v>
      </c>
      <c r="H935" s="1">
        <f>DATE(YEAR(invoices[[#This Row],[due_date]]),MONTH(invoices[[#This Row],[due_date]]),1)</f>
        <v>45931</v>
      </c>
      <c r="I935" s="1">
        <v>45937</v>
      </c>
      <c r="J935">
        <v>3581</v>
      </c>
      <c r="K935">
        <v>1890</v>
      </c>
      <c r="L935">
        <v>2250</v>
      </c>
      <c r="M935">
        <f>invoices[[#This Row],[rent_amount]]+invoices[[#This Row],[electricity_amount]]+invoices[[#This Row],[other_charges]]</f>
        <v>7721</v>
      </c>
      <c r="N935" t="s">
        <v>28</v>
      </c>
      <c r="O935" t="s">
        <v>1838</v>
      </c>
      <c r="P935">
        <v>0</v>
      </c>
      <c r="Q935" t="b">
        <v>0</v>
      </c>
      <c r="R935" t="s">
        <v>129</v>
      </c>
      <c r="S935">
        <v>0</v>
      </c>
      <c r="T935">
        <f>invoices[[#This Row],[total_amount]]</f>
        <v>7721</v>
      </c>
      <c r="U935" t="s">
        <v>4526</v>
      </c>
      <c r="V935" t="str">
        <f>INDEX([1]!Table1[tenantname],MATCH(invoices[[#This Row],[allotment_id]],[1]!Table1[TenantAllotmentID],0))</f>
        <v>Sai krishna verma (A44-A1)</v>
      </c>
      <c r="W935" t="s">
        <v>15255</v>
      </c>
      <c r="X935" t="s">
        <v>15256</v>
      </c>
      <c r="Y935" s="4">
        <v>45931</v>
      </c>
      <c r="Z935" t="s">
        <v>15807</v>
      </c>
      <c r="AA935">
        <v>3581</v>
      </c>
      <c r="AB935">
        <v>0</v>
      </c>
      <c r="AC935">
        <v>0</v>
      </c>
      <c r="AD935" s="7">
        <f>invoices[[#This Row],[Rent]]+invoices[[#This Row],[Services]]+invoices[[#This Row],[GST]]</f>
        <v>3581</v>
      </c>
      <c r="AE935" s="7">
        <f>invoices[[#This Row],[Total]]-invoices[[#This Row],[rent_amount]]</f>
        <v>0</v>
      </c>
      <c r="AF935">
        <v>2547</v>
      </c>
      <c r="AG935">
        <v>1890</v>
      </c>
      <c r="AH935">
        <f>invoices[[#This Row],[EB Amount]]-invoices[[#This Row],[electricity_amount]]</f>
        <v>0</v>
      </c>
    </row>
    <row r="936" spans="1:34">
      <c r="A936" t="s">
        <v>6760</v>
      </c>
      <c r="B936" t="s">
        <v>22</v>
      </c>
      <c r="C936" t="s">
        <v>5660</v>
      </c>
      <c r="D936" t="s">
        <v>24</v>
      </c>
      <c r="E936" t="s">
        <v>147</v>
      </c>
      <c r="F936" t="s">
        <v>336</v>
      </c>
      <c r="G936" t="s">
        <v>6761</v>
      </c>
      <c r="H936" s="1">
        <f>DATE(YEAR(invoices[[#This Row],[due_date]]),MONTH(invoices[[#This Row],[due_date]]),1)</f>
        <v>45931</v>
      </c>
      <c r="I936" s="1">
        <v>45937</v>
      </c>
      <c r="J936">
        <v>0</v>
      </c>
      <c r="K936">
        <v>184</v>
      </c>
      <c r="L936">
        <v>2250</v>
      </c>
      <c r="M936">
        <f>invoices[[#This Row],[rent_amount]]+invoices[[#This Row],[electricity_amount]]+invoices[[#This Row],[other_charges]]</f>
        <v>2434</v>
      </c>
      <c r="N936" t="s">
        <v>28</v>
      </c>
      <c r="O936" t="s">
        <v>128</v>
      </c>
      <c r="P936">
        <v>0</v>
      </c>
      <c r="Q936" t="b">
        <v>0</v>
      </c>
      <c r="R936" t="s">
        <v>129</v>
      </c>
      <c r="S936">
        <v>0</v>
      </c>
      <c r="T936">
        <f>invoices[[#This Row],[total_amount]]</f>
        <v>2434</v>
      </c>
      <c r="U936" t="s">
        <v>5662</v>
      </c>
      <c r="V936" t="str">
        <f>INDEX([1]!Table1[tenantname],MATCH(invoices[[#This Row],[allotment_id]],[1]!Table1[TenantAllotmentID],0))</f>
        <v>Hari Prasad M (C31-D1)</v>
      </c>
      <c r="W936" t="s">
        <v>15405</v>
      </c>
      <c r="X936" t="s">
        <v>15406</v>
      </c>
      <c r="Y936" s="4">
        <v>45931</v>
      </c>
      <c r="Z936" t="s">
        <v>15807</v>
      </c>
      <c r="AA936">
        <v>0</v>
      </c>
      <c r="AB936">
        <v>0</v>
      </c>
      <c r="AC936">
        <v>0</v>
      </c>
      <c r="AD936" s="7">
        <f>invoices[[#This Row],[Rent]]+invoices[[#This Row],[Services]]+invoices[[#This Row],[GST]]</f>
        <v>0</v>
      </c>
      <c r="AE936" s="7">
        <f>invoices[[#This Row],[Total]]-invoices[[#This Row],[rent_amount]]</f>
        <v>0</v>
      </c>
      <c r="AF936">
        <v>2608</v>
      </c>
      <c r="AG936">
        <v>184</v>
      </c>
      <c r="AH936">
        <f>invoices[[#This Row],[EB Amount]]-invoices[[#This Row],[electricity_amount]]</f>
        <v>0</v>
      </c>
    </row>
    <row r="937" spans="1:34">
      <c r="A937" t="s">
        <v>6790</v>
      </c>
      <c r="B937" t="s">
        <v>22</v>
      </c>
      <c r="C937" t="s">
        <v>1634</v>
      </c>
      <c r="D937" t="s">
        <v>24</v>
      </c>
      <c r="E937" t="s">
        <v>155</v>
      </c>
      <c r="F937" t="s">
        <v>865</v>
      </c>
      <c r="G937" t="s">
        <v>6791</v>
      </c>
      <c r="H937" s="1">
        <f>DATE(YEAR(invoices[[#This Row],[due_date]]),MONTH(invoices[[#This Row],[due_date]]),1)</f>
        <v>45931</v>
      </c>
      <c r="I937" s="1">
        <v>45937</v>
      </c>
      <c r="J937">
        <v>15500</v>
      </c>
      <c r="K937">
        <v>2310</v>
      </c>
      <c r="L937">
        <v>0</v>
      </c>
      <c r="M937">
        <f>invoices[[#This Row],[rent_amount]]+invoices[[#This Row],[electricity_amount]]+invoices[[#This Row],[other_charges]]</f>
        <v>17810</v>
      </c>
      <c r="N937" t="s">
        <v>28</v>
      </c>
      <c r="O937" t="s">
        <v>1065</v>
      </c>
      <c r="P937">
        <v>0</v>
      </c>
      <c r="Q937" t="b">
        <v>0</v>
      </c>
      <c r="R937" t="s">
        <v>129</v>
      </c>
      <c r="S937">
        <v>0</v>
      </c>
      <c r="T937">
        <f>invoices[[#This Row],[total_amount]]</f>
        <v>17810</v>
      </c>
      <c r="U937" s="2" t="s">
        <v>1636</v>
      </c>
      <c r="V937" t="str">
        <f>INDEX([1]!Table1[tenantname],MATCH(invoices[[#This Row],[allotment_id]],[1]!Table1[TenantAllotmentID],0))</f>
        <v>Venkat Karthik (C44-B2)</v>
      </c>
      <c r="W937" t="s">
        <v>14545</v>
      </c>
      <c r="X937" t="s">
        <v>14546</v>
      </c>
      <c r="Y937" s="4">
        <v>45931</v>
      </c>
      <c r="Z937" t="s">
        <v>15807</v>
      </c>
      <c r="AA937">
        <v>15500</v>
      </c>
      <c r="AB937">
        <v>0</v>
      </c>
      <c r="AC937">
        <v>0</v>
      </c>
      <c r="AD937" s="7">
        <f>invoices[[#This Row],[Rent]]+invoices[[#This Row],[Services]]+invoices[[#This Row],[GST]]</f>
        <v>15500</v>
      </c>
      <c r="AE937" s="7">
        <f>invoices[[#This Row],[Total]]-invoices[[#This Row],[rent_amount]]</f>
        <v>0</v>
      </c>
      <c r="AF937">
        <v>2625</v>
      </c>
      <c r="AG937">
        <v>2310</v>
      </c>
      <c r="AH937">
        <f>invoices[[#This Row],[EB Amount]]-invoices[[#This Row],[electricity_amount]]</f>
        <v>0</v>
      </c>
    </row>
    <row r="938" spans="1:34">
      <c r="A938" t="s">
        <v>6824</v>
      </c>
      <c r="B938" t="s">
        <v>22</v>
      </c>
      <c r="C938" t="s">
        <v>166</v>
      </c>
      <c r="D938" t="s">
        <v>24</v>
      </c>
      <c r="E938" t="s">
        <v>167</v>
      </c>
      <c r="F938" t="s">
        <v>168</v>
      </c>
      <c r="G938" t="s">
        <v>6825</v>
      </c>
      <c r="H938" s="1">
        <f>DATE(YEAR(invoices[[#This Row],[due_date]]),MONTH(invoices[[#This Row],[due_date]]),1)</f>
        <v>45931</v>
      </c>
      <c r="I938" s="1">
        <v>45937</v>
      </c>
      <c r="J938">
        <v>14500</v>
      </c>
      <c r="K938">
        <v>0</v>
      </c>
      <c r="L938">
        <v>0</v>
      </c>
      <c r="M938">
        <f>invoices[[#This Row],[rent_amount]]+invoices[[#This Row],[electricity_amount]]+invoices[[#This Row],[other_charges]]</f>
        <v>14500</v>
      </c>
      <c r="N938" t="s">
        <v>28</v>
      </c>
      <c r="O938" t="s">
        <v>1065</v>
      </c>
      <c r="P938">
        <v>0</v>
      </c>
      <c r="Q938" t="b">
        <v>0</v>
      </c>
      <c r="R938" t="s">
        <v>129</v>
      </c>
      <c r="S938">
        <v>0</v>
      </c>
      <c r="T938">
        <f>invoices[[#This Row],[total_amount]]</f>
        <v>14500</v>
      </c>
      <c r="U938" t="s">
        <v>171</v>
      </c>
      <c r="V938" t="str">
        <f>INDEX([1]!Table1[tenantname],MATCH(invoices[[#This Row],[allotment_id]],[1]!Table1[TenantAllotmentID],0))</f>
        <v>Shubhashish . (B42-C2)</v>
      </c>
      <c r="W938" t="s">
        <v>14022</v>
      </c>
      <c r="X938" t="s">
        <v>14023</v>
      </c>
      <c r="Y938" s="4">
        <v>45931</v>
      </c>
      <c r="Z938" t="s">
        <v>15807</v>
      </c>
      <c r="AA938">
        <v>14500</v>
      </c>
      <c r="AB938">
        <v>0</v>
      </c>
      <c r="AC938">
        <v>0</v>
      </c>
      <c r="AD938" s="7">
        <f>invoices[[#This Row],[Rent]]+invoices[[#This Row],[Services]]+invoices[[#This Row],[GST]]</f>
        <v>14500</v>
      </c>
      <c r="AE938" s="7">
        <f>invoices[[#This Row],[Total]]-invoices[[#This Row],[rent_amount]]</f>
        <v>0</v>
      </c>
      <c r="AF938">
        <v>2643</v>
      </c>
      <c r="AG938">
        <v>0</v>
      </c>
      <c r="AH938">
        <f>invoices[[#This Row],[EB Amount]]-invoices[[#This Row],[electricity_amount]]</f>
        <v>0</v>
      </c>
    </row>
    <row r="939" spans="1:34">
      <c r="A939" t="s">
        <v>6944</v>
      </c>
      <c r="B939" t="s">
        <v>22</v>
      </c>
      <c r="C939" t="s">
        <v>4429</v>
      </c>
      <c r="D939" t="s">
        <v>24</v>
      </c>
      <c r="E939" t="s">
        <v>104</v>
      </c>
      <c r="F939" t="s">
        <v>551</v>
      </c>
      <c r="G939" t="s">
        <v>6945</v>
      </c>
      <c r="H939" s="1">
        <f>DATE(YEAR(invoices[[#This Row],[due_date]]),MONTH(invoices[[#This Row],[due_date]]),1)</f>
        <v>45931</v>
      </c>
      <c r="I939" s="1">
        <v>45937</v>
      </c>
      <c r="J939">
        <v>14500</v>
      </c>
      <c r="K939">
        <v>1320</v>
      </c>
      <c r="L939">
        <v>0</v>
      </c>
      <c r="M939">
        <f>invoices[[#This Row],[rent_amount]]+invoices[[#This Row],[electricity_amount]]+invoices[[#This Row],[other_charges]]</f>
        <v>15820</v>
      </c>
      <c r="N939" t="s">
        <v>28</v>
      </c>
      <c r="O939" t="s">
        <v>128</v>
      </c>
      <c r="P939">
        <v>0</v>
      </c>
      <c r="Q939" t="b">
        <v>0</v>
      </c>
      <c r="R939" t="s">
        <v>129</v>
      </c>
      <c r="S939">
        <v>0</v>
      </c>
      <c r="T939">
        <f>invoices[[#This Row],[total_amount]]</f>
        <v>15820</v>
      </c>
      <c r="U939" t="s">
        <v>4431</v>
      </c>
      <c r="V939" t="str">
        <f>INDEX([1]!Table1[tenantname],MATCH(invoices[[#This Row],[allotment_id]],[1]!Table1[TenantAllotmentID],0))</f>
        <v>Kshitij Gautam (B14-C2)</v>
      </c>
      <c r="W939" t="s">
        <v>15233</v>
      </c>
      <c r="X939" t="s">
        <v>15234</v>
      </c>
      <c r="Y939" s="4">
        <v>45931</v>
      </c>
      <c r="Z939" t="s">
        <v>15807</v>
      </c>
      <c r="AA939">
        <v>14500</v>
      </c>
      <c r="AB939">
        <v>0</v>
      </c>
      <c r="AC939">
        <v>0</v>
      </c>
      <c r="AD939" s="7">
        <f>invoices[[#This Row],[Rent]]+invoices[[#This Row],[Services]]+invoices[[#This Row],[GST]]</f>
        <v>14500</v>
      </c>
      <c r="AE939" s="7">
        <f>invoices[[#This Row],[Total]]-invoices[[#This Row],[rent_amount]]</f>
        <v>0</v>
      </c>
      <c r="AF939">
        <v>2708</v>
      </c>
      <c r="AG939">
        <v>1320</v>
      </c>
      <c r="AH939">
        <f>invoices[[#This Row],[EB Amount]]-invoices[[#This Row],[electricity_amount]]</f>
        <v>0</v>
      </c>
    </row>
    <row r="940" spans="1:34">
      <c r="A940" s="2" t="s">
        <v>6994</v>
      </c>
      <c r="B940" t="s">
        <v>22</v>
      </c>
      <c r="C940" t="s">
        <v>5085</v>
      </c>
      <c r="D940" t="s">
        <v>24</v>
      </c>
      <c r="E940" t="s">
        <v>34</v>
      </c>
      <c r="F940" t="s">
        <v>837</v>
      </c>
      <c r="G940" t="s">
        <v>6995</v>
      </c>
      <c r="H940" s="1">
        <f>DATE(YEAR(invoices[[#This Row],[due_date]]),MONTH(invoices[[#This Row],[due_date]]),1)</f>
        <v>45931</v>
      </c>
      <c r="I940" s="1">
        <v>45937</v>
      </c>
      <c r="J940">
        <v>12161</v>
      </c>
      <c r="K940">
        <v>0</v>
      </c>
      <c r="L940">
        <v>0</v>
      </c>
      <c r="M940">
        <f>invoices[[#This Row],[rent_amount]]+invoices[[#This Row],[electricity_amount]]+invoices[[#This Row],[other_charges]]</f>
        <v>12161</v>
      </c>
      <c r="N940" t="s">
        <v>28</v>
      </c>
      <c r="O940" t="s">
        <v>1065</v>
      </c>
      <c r="P940">
        <v>0</v>
      </c>
      <c r="Q940" t="b">
        <v>0</v>
      </c>
      <c r="R940" t="s">
        <v>129</v>
      </c>
      <c r="S940">
        <v>0</v>
      </c>
      <c r="T940">
        <f>invoices[[#This Row],[total_amount]]</f>
        <v>12161</v>
      </c>
      <c r="U940" t="s">
        <v>5087</v>
      </c>
      <c r="V940" t="str">
        <f>INDEX([1]!Table1[tenantname],MATCH(invoices[[#This Row],[allotment_id]],[1]!Table1[TenantAllotmentID],0))</f>
        <v>Sime Josephine (B43-C1)</v>
      </c>
      <c r="W940" t="s">
        <v>15330</v>
      </c>
      <c r="X940" t="s">
        <v>15331</v>
      </c>
      <c r="Y940" s="4">
        <v>45931</v>
      </c>
      <c r="Z940" t="s">
        <v>15807</v>
      </c>
      <c r="AA940">
        <v>12161</v>
      </c>
      <c r="AB940">
        <v>0</v>
      </c>
      <c r="AC940">
        <v>0</v>
      </c>
      <c r="AD940" s="7">
        <f>invoices[[#This Row],[Rent]]+invoices[[#This Row],[Services]]+invoices[[#This Row],[GST]]</f>
        <v>12161</v>
      </c>
      <c r="AE940" s="7">
        <f>invoices[[#This Row],[Total]]-invoices[[#This Row],[rent_amount]]</f>
        <v>0</v>
      </c>
      <c r="AF940">
        <v>2730</v>
      </c>
      <c r="AG940">
        <v>0</v>
      </c>
      <c r="AH940">
        <f>invoices[[#This Row],[EB Amount]]-invoices[[#This Row],[electricity_amount]]</f>
        <v>0</v>
      </c>
    </row>
    <row r="941" spans="1:34">
      <c r="A941" t="s">
        <v>7136</v>
      </c>
      <c r="B941" t="s">
        <v>22</v>
      </c>
      <c r="C941" t="s">
        <v>2278</v>
      </c>
      <c r="D941" t="s">
        <v>24</v>
      </c>
      <c r="E941" t="s">
        <v>254</v>
      </c>
      <c r="F941" t="s">
        <v>790</v>
      </c>
      <c r="G941" t="s">
        <v>7137</v>
      </c>
      <c r="H941" s="1">
        <f>DATE(YEAR(invoices[[#This Row],[due_date]]),MONTH(invoices[[#This Row],[due_date]]),1)</f>
        <v>45931</v>
      </c>
      <c r="I941" s="1">
        <v>45937</v>
      </c>
      <c r="J941">
        <v>8887</v>
      </c>
      <c r="K941">
        <v>0</v>
      </c>
      <c r="L941">
        <v>0</v>
      </c>
      <c r="M941">
        <f>invoices[[#This Row],[rent_amount]]+invoices[[#This Row],[electricity_amount]]+invoices[[#This Row],[other_charges]]</f>
        <v>8887</v>
      </c>
      <c r="N941" t="s">
        <v>28</v>
      </c>
      <c r="O941" t="s">
        <v>128</v>
      </c>
      <c r="P941">
        <v>0</v>
      </c>
      <c r="Q941" t="b">
        <v>0</v>
      </c>
      <c r="R941" t="s">
        <v>129</v>
      </c>
      <c r="S941">
        <v>0</v>
      </c>
      <c r="T941">
        <f>invoices[[#This Row],[total_amount]]</f>
        <v>8887</v>
      </c>
      <c r="U941" t="s">
        <v>2280</v>
      </c>
      <c r="V941" t="str">
        <f>INDEX([1]!Table1[tenantname],MATCH(invoices[[#This Row],[allotment_id]],[1]!Table1[TenantAllotmentID],0))</f>
        <v>Likhitha Naga  Vigneswari Satuluri (C42-C2)</v>
      </c>
      <c r="W941" t="s">
        <v>14760</v>
      </c>
      <c r="X941" t="s">
        <v>14761</v>
      </c>
      <c r="Y941" s="4">
        <v>45931</v>
      </c>
      <c r="Z941" t="s">
        <v>15807</v>
      </c>
      <c r="AA941">
        <v>8887</v>
      </c>
      <c r="AB941">
        <v>0</v>
      </c>
      <c r="AC941">
        <v>0</v>
      </c>
      <c r="AD941" s="7">
        <f>invoices[[#This Row],[Rent]]+invoices[[#This Row],[Services]]+invoices[[#This Row],[GST]]</f>
        <v>8887</v>
      </c>
      <c r="AE941" s="7">
        <f>invoices[[#This Row],[Total]]-invoices[[#This Row],[rent_amount]]</f>
        <v>0</v>
      </c>
      <c r="AF941">
        <v>2801</v>
      </c>
      <c r="AG941">
        <v>0</v>
      </c>
      <c r="AH941">
        <f>invoices[[#This Row],[EB Amount]]-invoices[[#This Row],[electricity_amount]]</f>
        <v>0</v>
      </c>
    </row>
    <row r="942" spans="1:34">
      <c r="A942" t="s">
        <v>7176</v>
      </c>
      <c r="B942" t="s">
        <v>22</v>
      </c>
      <c r="C942" t="s">
        <v>299</v>
      </c>
      <c r="D942" t="s">
        <v>24</v>
      </c>
      <c r="E942" t="s">
        <v>80</v>
      </c>
      <c r="F942" t="s">
        <v>300</v>
      </c>
      <c r="G942" t="s">
        <v>7177</v>
      </c>
      <c r="H942" s="1">
        <f>DATE(YEAR(invoices[[#This Row],[due_date]]),MONTH(invoices[[#This Row],[due_date]]),1)</f>
        <v>45931</v>
      </c>
      <c r="I942" s="1">
        <v>45937</v>
      </c>
      <c r="J942">
        <v>14500</v>
      </c>
      <c r="K942">
        <v>1590</v>
      </c>
      <c r="L942">
        <v>0</v>
      </c>
      <c r="M942">
        <f>invoices[[#This Row],[rent_amount]]+invoices[[#This Row],[electricity_amount]]+invoices[[#This Row],[other_charges]]</f>
        <v>16090</v>
      </c>
      <c r="N942" t="s">
        <v>28</v>
      </c>
      <c r="O942" t="s">
        <v>128</v>
      </c>
      <c r="P942">
        <v>0</v>
      </c>
      <c r="Q942" t="b">
        <v>0</v>
      </c>
      <c r="R942" t="s">
        <v>129</v>
      </c>
      <c r="S942">
        <v>0</v>
      </c>
      <c r="T942">
        <f>invoices[[#This Row],[total_amount]]</f>
        <v>16090</v>
      </c>
      <c r="U942" t="s">
        <v>302</v>
      </c>
      <c r="V942" t="str">
        <f>INDEX([1]!Table1[tenantname],MATCH(invoices[[#This Row],[allotment_id]],[1]!Table1[TenantAllotmentID],0))</f>
        <v>Kirithiga N (D21-B2)</v>
      </c>
      <c r="W942" t="s">
        <v>14060</v>
      </c>
      <c r="X942" t="s">
        <v>14061</v>
      </c>
      <c r="Y942" s="4">
        <v>45931</v>
      </c>
      <c r="Z942" t="s">
        <v>15807</v>
      </c>
      <c r="AA942">
        <v>14500</v>
      </c>
      <c r="AB942">
        <v>0</v>
      </c>
      <c r="AC942">
        <v>0</v>
      </c>
      <c r="AD942" s="7">
        <f>invoices[[#This Row],[Rent]]+invoices[[#This Row],[Services]]+invoices[[#This Row],[GST]]</f>
        <v>14500</v>
      </c>
      <c r="AE942" s="7">
        <f>invoices[[#This Row],[Total]]-invoices[[#This Row],[rent_amount]]</f>
        <v>0</v>
      </c>
      <c r="AF942">
        <v>2821</v>
      </c>
      <c r="AG942">
        <v>1590</v>
      </c>
      <c r="AH942">
        <f>invoices[[#This Row],[EB Amount]]-invoices[[#This Row],[electricity_amount]]</f>
        <v>0</v>
      </c>
    </row>
    <row r="943" spans="1:34">
      <c r="A943" t="s">
        <v>7237</v>
      </c>
      <c r="B943" t="s">
        <v>22</v>
      </c>
      <c r="C943" t="s">
        <v>335</v>
      </c>
      <c r="D943" t="s">
        <v>24</v>
      </c>
      <c r="E943" t="s">
        <v>147</v>
      </c>
      <c r="F943" t="s">
        <v>336</v>
      </c>
      <c r="G943" t="s">
        <v>7238</v>
      </c>
      <c r="H943" s="1">
        <f>DATE(YEAR(invoices[[#This Row],[due_date]]),MONTH(invoices[[#This Row],[due_date]]),1)</f>
        <v>45931</v>
      </c>
      <c r="I943" s="1">
        <v>45937</v>
      </c>
      <c r="J943">
        <v>25500</v>
      </c>
      <c r="K943">
        <v>1144</v>
      </c>
      <c r="L943">
        <v>0</v>
      </c>
      <c r="M943">
        <f>invoices[[#This Row],[rent_amount]]+invoices[[#This Row],[electricity_amount]]+invoices[[#This Row],[other_charges]]</f>
        <v>26644</v>
      </c>
      <c r="N943" t="s">
        <v>28</v>
      </c>
      <c r="O943" t="s">
        <v>128</v>
      </c>
      <c r="P943">
        <v>0</v>
      </c>
      <c r="Q943" t="b">
        <v>0</v>
      </c>
      <c r="R943" t="s">
        <v>129</v>
      </c>
      <c r="S943">
        <v>0</v>
      </c>
      <c r="T943">
        <f>invoices[[#This Row],[total_amount]]</f>
        <v>26644</v>
      </c>
      <c r="U943" t="s">
        <v>339</v>
      </c>
      <c r="V943" t="str">
        <f>INDEX([1]!Table1[tenantname],MATCH(invoices[[#This Row],[allotment_id]],[1]!Table1[TenantAllotmentID],0))</f>
        <v>Karan M (C31-D1)</v>
      </c>
      <c r="W943" t="s">
        <v>14072</v>
      </c>
      <c r="X943" t="s">
        <v>14073</v>
      </c>
      <c r="Y943" s="4">
        <v>45931</v>
      </c>
      <c r="Z943" t="s">
        <v>15807</v>
      </c>
      <c r="AA943">
        <v>25500</v>
      </c>
      <c r="AB943">
        <v>0</v>
      </c>
      <c r="AC943">
        <v>0</v>
      </c>
      <c r="AD943" s="7">
        <f>invoices[[#This Row],[Rent]]+invoices[[#This Row],[Services]]+invoices[[#This Row],[GST]]</f>
        <v>25500</v>
      </c>
      <c r="AE943" s="7">
        <f>invoices[[#This Row],[Total]]-invoices[[#This Row],[rent_amount]]</f>
        <v>0</v>
      </c>
      <c r="AF943">
        <v>2850</v>
      </c>
      <c r="AG943">
        <v>1144</v>
      </c>
      <c r="AH943">
        <f>invoices[[#This Row],[EB Amount]]-invoices[[#This Row],[electricity_amount]]</f>
        <v>0</v>
      </c>
    </row>
    <row r="944" spans="1:34">
      <c r="A944" t="s">
        <v>7351</v>
      </c>
      <c r="B944" t="s">
        <v>22</v>
      </c>
      <c r="C944" t="s">
        <v>267</v>
      </c>
      <c r="D944" t="s">
        <v>24</v>
      </c>
      <c r="E944" t="s">
        <v>721</v>
      </c>
      <c r="F944" t="s">
        <v>1828</v>
      </c>
      <c r="G944" t="s">
        <v>7352</v>
      </c>
      <c r="H944" s="1">
        <f>DATE(YEAR(invoices[[#This Row],[due_date]]),MONTH(invoices[[#This Row],[due_date]]),1)</f>
        <v>45931</v>
      </c>
      <c r="I944" s="1">
        <v>45937</v>
      </c>
      <c r="J944">
        <v>15500</v>
      </c>
      <c r="K944">
        <v>1050</v>
      </c>
      <c r="L944">
        <v>0</v>
      </c>
      <c r="M944">
        <f>invoices[[#This Row],[rent_amount]]+invoices[[#This Row],[electricity_amount]]+invoices[[#This Row],[other_charges]]</f>
        <v>16550</v>
      </c>
      <c r="N944" t="s">
        <v>28</v>
      </c>
      <c r="O944" t="s">
        <v>1838</v>
      </c>
      <c r="P944">
        <v>0</v>
      </c>
      <c r="Q944" t="b">
        <v>0</v>
      </c>
      <c r="R944" t="s">
        <v>129</v>
      </c>
      <c r="S944">
        <v>0</v>
      </c>
      <c r="T944">
        <f>invoices[[#This Row],[total_amount]]</f>
        <v>16550</v>
      </c>
      <c r="U944" t="s">
        <v>1830</v>
      </c>
      <c r="V944" t="str">
        <f>INDEX([1]!Table1[tenantname],MATCH(invoices[[#This Row],[allotment_id]],[1]!Table1[TenantAllotmentID],0))</f>
        <v>Nikhil Pandey (A11-B2)</v>
      </c>
      <c r="W944" t="s">
        <v>14609</v>
      </c>
      <c r="X944" t="s">
        <v>14610</v>
      </c>
      <c r="Y944" s="4">
        <v>45931</v>
      </c>
      <c r="Z944" t="s">
        <v>15807</v>
      </c>
      <c r="AA944">
        <v>15500</v>
      </c>
      <c r="AB944">
        <v>0</v>
      </c>
      <c r="AC944">
        <v>0</v>
      </c>
      <c r="AD944" s="7">
        <f>invoices[[#This Row],[Rent]]+invoices[[#This Row],[Services]]+invoices[[#This Row],[GST]]</f>
        <v>15500</v>
      </c>
      <c r="AE944" s="7">
        <f>invoices[[#This Row],[Total]]-invoices[[#This Row],[rent_amount]]</f>
        <v>0</v>
      </c>
      <c r="AF944">
        <v>2908</v>
      </c>
      <c r="AG944">
        <v>1050</v>
      </c>
      <c r="AH944">
        <f>invoices[[#This Row],[EB Amount]]-invoices[[#This Row],[electricity_amount]]</f>
        <v>0</v>
      </c>
    </row>
    <row r="945" spans="1:34">
      <c r="A945" t="s">
        <v>7443</v>
      </c>
      <c r="B945" t="s">
        <v>22</v>
      </c>
      <c r="C945" t="s">
        <v>446</v>
      </c>
      <c r="D945" t="s">
        <v>24</v>
      </c>
      <c r="E945" t="s">
        <v>268</v>
      </c>
      <c r="F945" t="s">
        <v>447</v>
      </c>
      <c r="G945" t="s">
        <v>7444</v>
      </c>
      <c r="H945" s="1">
        <f>DATE(YEAR(invoices[[#This Row],[due_date]]),MONTH(invoices[[#This Row],[due_date]]),1)</f>
        <v>45931</v>
      </c>
      <c r="I945" s="1">
        <v>45937</v>
      </c>
      <c r="J945">
        <v>14500</v>
      </c>
      <c r="K945">
        <v>1560</v>
      </c>
      <c r="L945">
        <v>0</v>
      </c>
      <c r="M945">
        <f>invoices[[#This Row],[rent_amount]]+invoices[[#This Row],[electricity_amount]]+invoices[[#This Row],[other_charges]]</f>
        <v>16060</v>
      </c>
      <c r="N945" t="s">
        <v>28</v>
      </c>
      <c r="O945" t="s">
        <v>128</v>
      </c>
      <c r="P945">
        <v>0</v>
      </c>
      <c r="Q945" t="b">
        <v>0</v>
      </c>
      <c r="R945" t="s">
        <v>129</v>
      </c>
      <c r="S945">
        <v>0</v>
      </c>
      <c r="T945">
        <f>invoices[[#This Row],[total_amount]]</f>
        <v>16060</v>
      </c>
      <c r="U945" t="s">
        <v>449</v>
      </c>
      <c r="V945" t="str">
        <f>INDEX([1]!Table1[tenantname],MATCH(invoices[[#This Row],[allotment_id]],[1]!Table1[TenantAllotmentID],0))</f>
        <v>Kiran TR (C21-C2)</v>
      </c>
      <c r="W945" t="s">
        <v>14114</v>
      </c>
      <c r="X945" t="s">
        <v>14115</v>
      </c>
      <c r="Y945" s="4">
        <v>45931</v>
      </c>
      <c r="Z945" t="s">
        <v>15807</v>
      </c>
      <c r="AA945">
        <v>14500</v>
      </c>
      <c r="AB945">
        <v>0</v>
      </c>
      <c r="AC945">
        <v>0</v>
      </c>
      <c r="AD945" s="7">
        <f>invoices[[#This Row],[Rent]]+invoices[[#This Row],[Services]]+invoices[[#This Row],[GST]]</f>
        <v>14500</v>
      </c>
      <c r="AE945" s="7">
        <f>invoices[[#This Row],[Total]]-invoices[[#This Row],[rent_amount]]</f>
        <v>0</v>
      </c>
      <c r="AF945">
        <v>2953</v>
      </c>
      <c r="AG945">
        <v>1560</v>
      </c>
      <c r="AH945">
        <f>invoices[[#This Row],[EB Amount]]-invoices[[#This Row],[electricity_amount]]</f>
        <v>0</v>
      </c>
    </row>
    <row r="946" spans="1:34">
      <c r="A946" t="s">
        <v>7515</v>
      </c>
      <c r="B946" t="s">
        <v>22</v>
      </c>
      <c r="C946" t="s">
        <v>2825</v>
      </c>
      <c r="D946" t="s">
        <v>24</v>
      </c>
      <c r="E946" t="s">
        <v>275</v>
      </c>
      <c r="F946" t="s">
        <v>782</v>
      </c>
      <c r="G946" t="s">
        <v>7516</v>
      </c>
      <c r="H946" s="1">
        <f>DATE(YEAR(invoices[[#This Row],[due_date]]),MONTH(invoices[[#This Row],[due_date]]),1)</f>
        <v>45931</v>
      </c>
      <c r="I946" s="1">
        <v>45937</v>
      </c>
      <c r="J946">
        <v>19000</v>
      </c>
      <c r="K946">
        <v>2520</v>
      </c>
      <c r="L946">
        <v>0</v>
      </c>
      <c r="M946">
        <f>invoices[[#This Row],[rent_amount]]+invoices[[#This Row],[electricity_amount]]+invoices[[#This Row],[other_charges]]</f>
        <v>21520</v>
      </c>
      <c r="N946" t="s">
        <v>28</v>
      </c>
      <c r="O946" t="s">
        <v>1838</v>
      </c>
      <c r="P946">
        <v>0</v>
      </c>
      <c r="Q946" t="b">
        <v>0</v>
      </c>
      <c r="R946" t="s">
        <v>129</v>
      </c>
      <c r="S946">
        <v>0</v>
      </c>
      <c r="T946">
        <f>invoices[[#This Row],[total_amount]]</f>
        <v>21520</v>
      </c>
      <c r="U946" t="s">
        <v>2827</v>
      </c>
      <c r="V946" t="str">
        <f>INDEX([1]!Table1[tenantname],MATCH(invoices[[#This Row],[allotment_id]],[1]!Table1[TenantAllotmentID],0))</f>
        <v>Amala Menon (B44-A1)</v>
      </c>
      <c r="W946" t="s">
        <v>14903</v>
      </c>
      <c r="X946" t="s">
        <v>14904</v>
      </c>
      <c r="Y946" s="4">
        <v>45931</v>
      </c>
      <c r="Z946" t="s">
        <v>15807</v>
      </c>
      <c r="AA946">
        <v>19000</v>
      </c>
      <c r="AB946">
        <v>0</v>
      </c>
      <c r="AC946">
        <v>0</v>
      </c>
      <c r="AD946" s="7">
        <f>invoices[[#This Row],[Rent]]+invoices[[#This Row],[Services]]+invoices[[#This Row],[GST]]</f>
        <v>19000</v>
      </c>
      <c r="AE946" s="7">
        <f>invoices[[#This Row],[Total]]-invoices[[#This Row],[rent_amount]]</f>
        <v>0</v>
      </c>
      <c r="AF946">
        <v>2990</v>
      </c>
      <c r="AG946">
        <v>2520</v>
      </c>
      <c r="AH946">
        <f>invoices[[#This Row],[EB Amount]]-invoices[[#This Row],[electricity_amount]]</f>
        <v>0</v>
      </c>
    </row>
    <row r="947" spans="1:34">
      <c r="A947" t="s">
        <v>7545</v>
      </c>
      <c r="B947" t="s">
        <v>22</v>
      </c>
      <c r="C947" t="s">
        <v>732</v>
      </c>
      <c r="D947" t="s">
        <v>24</v>
      </c>
      <c r="E947" t="s">
        <v>112</v>
      </c>
      <c r="F947" t="s">
        <v>1305</v>
      </c>
      <c r="G947" t="s">
        <v>7546</v>
      </c>
      <c r="H947" s="1">
        <f>DATE(YEAR(invoices[[#This Row],[due_date]]),MONTH(invoices[[#This Row],[due_date]]),1)</f>
        <v>45931</v>
      </c>
      <c r="I947" s="1">
        <v>45937</v>
      </c>
      <c r="J947">
        <v>500</v>
      </c>
      <c r="K947">
        <v>1770</v>
      </c>
      <c r="L947">
        <v>0</v>
      </c>
      <c r="M947">
        <f>invoices[[#This Row],[rent_amount]]+invoices[[#This Row],[electricity_amount]]+invoices[[#This Row],[other_charges]]</f>
        <v>2270</v>
      </c>
      <c r="N947" t="s">
        <v>28</v>
      </c>
      <c r="O947" t="s">
        <v>1838</v>
      </c>
      <c r="P947">
        <v>0</v>
      </c>
      <c r="Q947" t="b">
        <v>0</v>
      </c>
      <c r="R947" t="s">
        <v>129</v>
      </c>
      <c r="S947">
        <v>0</v>
      </c>
      <c r="T947">
        <f>invoices[[#This Row],[total_amount]]</f>
        <v>2270</v>
      </c>
      <c r="U947" t="s">
        <v>2239</v>
      </c>
      <c r="V947" t="str">
        <f>INDEX([1]!Table1[tenantname],MATCH(invoices[[#This Row],[allotment_id]],[1]!Table1[TenantAllotmentID],0))</f>
        <v>Harshith Gavara (A23-B1)</v>
      </c>
      <c r="W947" t="s">
        <v>14211</v>
      </c>
      <c r="X947" t="s">
        <v>14749</v>
      </c>
      <c r="Y947" s="4">
        <v>45931</v>
      </c>
      <c r="Z947" t="s">
        <v>15807</v>
      </c>
      <c r="AA947">
        <v>500</v>
      </c>
      <c r="AB947">
        <v>0</v>
      </c>
      <c r="AC947">
        <v>0</v>
      </c>
      <c r="AD947" s="7">
        <f>invoices[[#This Row],[Rent]]+invoices[[#This Row],[Services]]+invoices[[#This Row],[GST]]</f>
        <v>500</v>
      </c>
      <c r="AE947" s="7">
        <f>invoices[[#This Row],[Total]]-invoices[[#This Row],[rent_amount]]</f>
        <v>0</v>
      </c>
      <c r="AF947">
        <v>3005</v>
      </c>
      <c r="AG947">
        <v>1770</v>
      </c>
      <c r="AH947">
        <f>invoices[[#This Row],[EB Amount]]-invoices[[#This Row],[electricity_amount]]</f>
        <v>0</v>
      </c>
    </row>
    <row r="948" spans="1:34">
      <c r="A948" t="s">
        <v>7625</v>
      </c>
      <c r="B948" t="s">
        <v>22</v>
      </c>
      <c r="C948" t="s">
        <v>1915</v>
      </c>
      <c r="D948" t="s">
        <v>24</v>
      </c>
      <c r="E948" t="s">
        <v>476</v>
      </c>
      <c r="F948" t="s">
        <v>1087</v>
      </c>
      <c r="G948" t="s">
        <v>7626</v>
      </c>
      <c r="H948" s="1">
        <f>DATE(YEAR(invoices[[#This Row],[due_date]]),MONTH(invoices[[#This Row],[due_date]]),1)</f>
        <v>45931</v>
      </c>
      <c r="I948" s="1">
        <v>45937</v>
      </c>
      <c r="J948">
        <v>19500</v>
      </c>
      <c r="K948">
        <v>1770</v>
      </c>
      <c r="L948">
        <v>0</v>
      </c>
      <c r="M948">
        <f>invoices[[#This Row],[rent_amount]]+invoices[[#This Row],[electricity_amount]]+invoices[[#This Row],[other_charges]]</f>
        <v>21270</v>
      </c>
      <c r="N948" t="s">
        <v>28</v>
      </c>
      <c r="O948" t="s">
        <v>1065</v>
      </c>
      <c r="P948">
        <v>0</v>
      </c>
      <c r="Q948" t="b">
        <v>0</v>
      </c>
      <c r="R948" t="s">
        <v>129</v>
      </c>
      <c r="S948">
        <v>0</v>
      </c>
      <c r="T948">
        <f>invoices[[#This Row],[total_amount]]</f>
        <v>21270</v>
      </c>
      <c r="U948" t="s">
        <v>1917</v>
      </c>
      <c r="V948" t="str">
        <f>INDEX([1]!Table1[tenantname],MATCH(invoices[[#This Row],[allotment_id]],[1]!Table1[TenantAllotmentID],0))</f>
        <v>Vijay Babu (B41-A1)</v>
      </c>
      <c r="W948" t="s">
        <v>14641</v>
      </c>
      <c r="X948" t="s">
        <v>14642</v>
      </c>
      <c r="Y948" s="4">
        <v>45931</v>
      </c>
      <c r="Z948" t="s">
        <v>15807</v>
      </c>
      <c r="AA948">
        <v>19500</v>
      </c>
      <c r="AB948">
        <v>0</v>
      </c>
      <c r="AC948">
        <v>0</v>
      </c>
      <c r="AD948" s="7">
        <f>invoices[[#This Row],[Rent]]+invoices[[#This Row],[Services]]+invoices[[#This Row],[GST]]</f>
        <v>19500</v>
      </c>
      <c r="AE948" s="7">
        <f>invoices[[#This Row],[Total]]-invoices[[#This Row],[rent_amount]]</f>
        <v>0</v>
      </c>
      <c r="AF948">
        <v>3044</v>
      </c>
      <c r="AG948">
        <v>1770</v>
      </c>
      <c r="AH948">
        <f>invoices[[#This Row],[EB Amount]]-invoices[[#This Row],[electricity_amount]]</f>
        <v>0</v>
      </c>
    </row>
    <row r="949" spans="1:34">
      <c r="A949" t="s">
        <v>7649</v>
      </c>
      <c r="B949" t="s">
        <v>22</v>
      </c>
      <c r="C949" t="s">
        <v>2224</v>
      </c>
      <c r="D949" t="s">
        <v>24</v>
      </c>
      <c r="E949" t="s">
        <v>519</v>
      </c>
      <c r="F949" t="s">
        <v>2225</v>
      </c>
      <c r="G949" t="s">
        <v>7650</v>
      </c>
      <c r="H949" s="1">
        <f>DATE(YEAR(invoices[[#This Row],[due_date]]),MONTH(invoices[[#This Row],[due_date]]),1)</f>
        <v>45931</v>
      </c>
      <c r="I949" s="1">
        <v>45937</v>
      </c>
      <c r="J949">
        <v>1000</v>
      </c>
      <c r="K949">
        <v>2070</v>
      </c>
      <c r="L949">
        <v>2250</v>
      </c>
      <c r="M949">
        <f>invoices[[#This Row],[rent_amount]]+invoices[[#This Row],[electricity_amount]]+invoices[[#This Row],[other_charges]]</f>
        <v>5320</v>
      </c>
      <c r="N949" t="s">
        <v>28</v>
      </c>
      <c r="O949" t="s">
        <v>577</v>
      </c>
      <c r="P949">
        <v>0</v>
      </c>
      <c r="Q949" t="b">
        <v>0</v>
      </c>
      <c r="R949" t="s">
        <v>129</v>
      </c>
      <c r="S949">
        <v>0</v>
      </c>
      <c r="T949">
        <f>invoices[[#This Row],[total_amount]]</f>
        <v>5320</v>
      </c>
      <c r="U949" t="s">
        <v>2227</v>
      </c>
      <c r="V949" t="str">
        <f>INDEX([1]!Table1[tenantname],MATCH(invoices[[#This Row],[allotment_id]],[1]!Table1[TenantAllotmentID],0))</f>
        <v>Ananay Gupta (C41-B2)</v>
      </c>
      <c r="W949" t="s">
        <v>14747</v>
      </c>
      <c r="X949" t="s">
        <v>14748</v>
      </c>
      <c r="Y949" s="4">
        <v>45931</v>
      </c>
      <c r="Z949" t="s">
        <v>15807</v>
      </c>
      <c r="AA949">
        <v>1000</v>
      </c>
      <c r="AB949">
        <v>0</v>
      </c>
      <c r="AC949">
        <v>0</v>
      </c>
      <c r="AD949" s="7">
        <f>invoices[[#This Row],[Rent]]+invoices[[#This Row],[Services]]+invoices[[#This Row],[GST]]</f>
        <v>1000</v>
      </c>
      <c r="AE949" s="7">
        <f>invoices[[#This Row],[Total]]-invoices[[#This Row],[rent_amount]]</f>
        <v>0</v>
      </c>
      <c r="AF949">
        <v>3056</v>
      </c>
      <c r="AG949">
        <v>2070</v>
      </c>
      <c r="AH949">
        <f>invoices[[#This Row],[EB Amount]]-invoices[[#This Row],[electricity_amount]]</f>
        <v>0</v>
      </c>
    </row>
    <row r="950" spans="1:34">
      <c r="A950" t="s">
        <v>7697</v>
      </c>
      <c r="B950" t="s">
        <v>22</v>
      </c>
      <c r="C950" t="s">
        <v>2257</v>
      </c>
      <c r="D950" t="s">
        <v>24</v>
      </c>
      <c r="E950" t="s">
        <v>167</v>
      </c>
      <c r="F950" t="s">
        <v>2258</v>
      </c>
      <c r="G950" t="s">
        <v>7698</v>
      </c>
      <c r="H950" s="1">
        <f>DATE(YEAR(invoices[[#This Row],[due_date]]),MONTH(invoices[[#This Row],[due_date]]),1)</f>
        <v>45931</v>
      </c>
      <c r="I950" s="1">
        <v>45937</v>
      </c>
      <c r="J950">
        <v>19500</v>
      </c>
      <c r="K950">
        <v>2700</v>
      </c>
      <c r="L950">
        <v>0</v>
      </c>
      <c r="M950">
        <f>invoices[[#This Row],[rent_amount]]+invoices[[#This Row],[electricity_amount]]+invoices[[#This Row],[other_charges]]</f>
        <v>22200</v>
      </c>
      <c r="N950" t="s">
        <v>28</v>
      </c>
      <c r="O950" t="s">
        <v>1065</v>
      </c>
      <c r="P950">
        <v>0</v>
      </c>
      <c r="Q950" t="b">
        <v>0</v>
      </c>
      <c r="R950" t="s">
        <v>129</v>
      </c>
      <c r="S950">
        <v>0</v>
      </c>
      <c r="T950">
        <f>invoices[[#This Row],[total_amount]]</f>
        <v>22200</v>
      </c>
      <c r="U950" t="s">
        <v>2260</v>
      </c>
      <c r="V950" t="str">
        <f>INDEX([1]!Table1[tenantname],MATCH(invoices[[#This Row],[allotment_id]],[1]!Table1[TenantAllotmentID],0))</f>
        <v>Tara Shankar (B42-A1)</v>
      </c>
      <c r="W950" t="s">
        <v>14754</v>
      </c>
      <c r="X950" t="s">
        <v>14755</v>
      </c>
      <c r="Y950" s="4">
        <v>45931</v>
      </c>
      <c r="Z950" t="s">
        <v>15807</v>
      </c>
      <c r="AA950">
        <v>19500</v>
      </c>
      <c r="AB950">
        <v>0</v>
      </c>
      <c r="AC950">
        <v>0</v>
      </c>
      <c r="AD950" s="7">
        <f>invoices[[#This Row],[Rent]]+invoices[[#This Row],[Services]]+invoices[[#This Row],[GST]]</f>
        <v>19500</v>
      </c>
      <c r="AE950" s="7">
        <f>invoices[[#This Row],[Total]]-invoices[[#This Row],[rent_amount]]</f>
        <v>0</v>
      </c>
      <c r="AF950">
        <v>3083</v>
      </c>
      <c r="AG950">
        <v>2700</v>
      </c>
      <c r="AH950">
        <f>invoices[[#This Row],[EB Amount]]-invoices[[#This Row],[electricity_amount]]</f>
        <v>0</v>
      </c>
    </row>
    <row r="951" spans="1:34">
      <c r="A951" t="s">
        <v>7729</v>
      </c>
      <c r="B951" t="s">
        <v>22</v>
      </c>
      <c r="C951" t="s">
        <v>2412</v>
      </c>
      <c r="D951" t="s">
        <v>24</v>
      </c>
      <c r="E951" t="s">
        <v>349</v>
      </c>
      <c r="F951" t="s">
        <v>716</v>
      </c>
      <c r="G951" t="s">
        <v>7730</v>
      </c>
      <c r="H951" s="1">
        <f>DATE(YEAR(invoices[[#This Row],[due_date]]),MONTH(invoices[[#This Row],[due_date]]),1)</f>
        <v>45931</v>
      </c>
      <c r="I951" s="1">
        <v>45937</v>
      </c>
      <c r="J951">
        <v>25500</v>
      </c>
      <c r="K951">
        <v>2070</v>
      </c>
      <c r="L951">
        <v>0</v>
      </c>
      <c r="M951">
        <f>invoices[[#This Row],[rent_amount]]+invoices[[#This Row],[electricity_amount]]+invoices[[#This Row],[other_charges]]</f>
        <v>27570</v>
      </c>
      <c r="N951" t="s">
        <v>28</v>
      </c>
      <c r="O951" t="s">
        <v>1065</v>
      </c>
      <c r="P951">
        <v>0</v>
      </c>
      <c r="Q951" t="b">
        <v>0</v>
      </c>
      <c r="R951" t="s">
        <v>129</v>
      </c>
      <c r="S951">
        <v>0</v>
      </c>
      <c r="T951">
        <f>invoices[[#This Row],[total_amount]]</f>
        <v>27570</v>
      </c>
      <c r="U951" t="s">
        <v>2414</v>
      </c>
      <c r="V951" t="str">
        <f>INDEX([1]!Table1[tenantname],MATCH(invoices[[#This Row],[allotment_id]],[1]!Table1[TenantAllotmentID],0))</f>
        <v>Tushar  (B11-D1)</v>
      </c>
      <c r="W951" t="s">
        <v>14799</v>
      </c>
      <c r="X951" t="s">
        <v>14800</v>
      </c>
      <c r="Y951" s="4">
        <v>45931</v>
      </c>
      <c r="Z951" t="s">
        <v>15807</v>
      </c>
      <c r="AA951">
        <v>25500</v>
      </c>
      <c r="AB951">
        <v>0</v>
      </c>
      <c r="AC951">
        <v>0</v>
      </c>
      <c r="AD951" s="7">
        <f>invoices[[#This Row],[Rent]]+invoices[[#This Row],[Services]]+invoices[[#This Row],[GST]]</f>
        <v>25500</v>
      </c>
      <c r="AE951" s="7">
        <f>invoices[[#This Row],[Total]]-invoices[[#This Row],[rent_amount]]</f>
        <v>0</v>
      </c>
      <c r="AF951">
        <v>3099</v>
      </c>
      <c r="AG951">
        <v>2070</v>
      </c>
      <c r="AH951">
        <f>invoices[[#This Row],[EB Amount]]-invoices[[#This Row],[electricity_amount]]</f>
        <v>0</v>
      </c>
    </row>
    <row r="952" spans="1:34">
      <c r="A952" t="s">
        <v>7802</v>
      </c>
      <c r="B952" t="s">
        <v>22</v>
      </c>
      <c r="C952" t="s">
        <v>398</v>
      </c>
      <c r="D952" t="s">
        <v>24</v>
      </c>
      <c r="E952" t="s">
        <v>399</v>
      </c>
      <c r="F952" t="s">
        <v>2247</v>
      </c>
      <c r="G952" t="s">
        <v>7803</v>
      </c>
      <c r="H952" s="1">
        <f>DATE(YEAR(invoices[[#This Row],[due_date]]),MONTH(invoices[[#This Row],[due_date]]),1)</f>
        <v>45931</v>
      </c>
      <c r="I952" s="1">
        <v>45937</v>
      </c>
      <c r="J952">
        <v>14500</v>
      </c>
      <c r="K952">
        <v>1080</v>
      </c>
      <c r="L952">
        <v>0</v>
      </c>
      <c r="M952">
        <f>invoices[[#This Row],[rent_amount]]+invoices[[#This Row],[electricity_amount]]+invoices[[#This Row],[other_charges]]</f>
        <v>15580</v>
      </c>
      <c r="N952" t="s">
        <v>28</v>
      </c>
      <c r="O952" t="s">
        <v>1838</v>
      </c>
      <c r="P952">
        <v>0</v>
      </c>
      <c r="Q952" t="b">
        <v>0</v>
      </c>
      <c r="R952" t="s">
        <v>129</v>
      </c>
      <c r="S952">
        <v>0</v>
      </c>
      <c r="T952">
        <f>invoices[[#This Row],[total_amount]]</f>
        <v>15580</v>
      </c>
      <c r="U952" t="s">
        <v>3621</v>
      </c>
      <c r="V952" t="str">
        <f>INDEX([1]!Table1[tenantname],MATCH(invoices[[#This Row],[allotment_id]],[1]!Table1[TenantAllotmentID],0))</f>
        <v>Sheethala  (B22-C1)</v>
      </c>
      <c r="W952" t="s">
        <v>14096</v>
      </c>
      <c r="X952" t="s">
        <v>15092</v>
      </c>
      <c r="Y952" s="4">
        <v>45931</v>
      </c>
      <c r="Z952" t="s">
        <v>15807</v>
      </c>
      <c r="AA952">
        <v>14500</v>
      </c>
      <c r="AB952">
        <v>0</v>
      </c>
      <c r="AC952">
        <v>0</v>
      </c>
      <c r="AD952" s="7">
        <f>invoices[[#This Row],[Rent]]+invoices[[#This Row],[Services]]+invoices[[#This Row],[GST]]</f>
        <v>14500</v>
      </c>
      <c r="AE952" s="7">
        <f>invoices[[#This Row],[Total]]-invoices[[#This Row],[rent_amount]]</f>
        <v>0</v>
      </c>
      <c r="AF952">
        <v>3138</v>
      </c>
      <c r="AG952">
        <v>1080</v>
      </c>
      <c r="AH952">
        <f>invoices[[#This Row],[EB Amount]]-invoices[[#This Row],[electricity_amount]]</f>
        <v>0</v>
      </c>
    </row>
    <row r="953" spans="1:34">
      <c r="A953" t="s">
        <v>7886</v>
      </c>
      <c r="B953" t="s">
        <v>22</v>
      </c>
      <c r="C953" t="s">
        <v>2270</v>
      </c>
      <c r="D953" t="s">
        <v>24</v>
      </c>
      <c r="E953" t="s">
        <v>112</v>
      </c>
      <c r="F953" t="s">
        <v>113</v>
      </c>
      <c r="G953" t="s">
        <v>7887</v>
      </c>
      <c r="H953" s="1">
        <f>DATE(YEAR(invoices[[#This Row],[due_date]]),MONTH(invoices[[#This Row],[due_date]]),1)</f>
        <v>45931</v>
      </c>
      <c r="I953" s="1">
        <v>45937</v>
      </c>
      <c r="J953">
        <v>4210</v>
      </c>
      <c r="K953">
        <v>1770</v>
      </c>
      <c r="L953">
        <v>0</v>
      </c>
      <c r="M953">
        <f>invoices[[#This Row],[rent_amount]]+invoices[[#This Row],[electricity_amount]]+invoices[[#This Row],[other_charges]]</f>
        <v>5980</v>
      </c>
      <c r="N953" t="s">
        <v>28</v>
      </c>
      <c r="O953" t="s">
        <v>1838</v>
      </c>
      <c r="P953">
        <v>0</v>
      </c>
      <c r="Q953" t="b">
        <v>0</v>
      </c>
      <c r="R953" t="s">
        <v>129</v>
      </c>
      <c r="S953">
        <v>0</v>
      </c>
      <c r="T953">
        <f>invoices[[#This Row],[total_amount]]</f>
        <v>5980</v>
      </c>
      <c r="U953" t="s">
        <v>2272</v>
      </c>
      <c r="V953" t="str">
        <f>INDEX([1]!Table1[tenantname],MATCH(invoices[[#This Row],[allotment_id]],[1]!Table1[TenantAllotmentID],0))</f>
        <v>Mihir Kadve (A23-C1)</v>
      </c>
      <c r="W953" t="s">
        <v>14758</v>
      </c>
      <c r="X953" t="s">
        <v>14759</v>
      </c>
      <c r="Y953" s="4">
        <v>45931</v>
      </c>
      <c r="Z953" t="s">
        <v>15807</v>
      </c>
      <c r="AA953">
        <v>4210</v>
      </c>
      <c r="AB953">
        <v>0</v>
      </c>
      <c r="AC953">
        <v>0</v>
      </c>
      <c r="AD953" s="7">
        <f>invoices[[#This Row],[Rent]]+invoices[[#This Row],[Services]]+invoices[[#This Row],[GST]]</f>
        <v>4210</v>
      </c>
      <c r="AE953" s="7">
        <f>invoices[[#This Row],[Total]]-invoices[[#This Row],[rent_amount]]</f>
        <v>0</v>
      </c>
      <c r="AF953">
        <v>3180</v>
      </c>
      <c r="AG953">
        <v>1770</v>
      </c>
      <c r="AH953">
        <f>invoices[[#This Row],[EB Amount]]-invoices[[#This Row],[electricity_amount]]</f>
        <v>0</v>
      </c>
    </row>
    <row r="954" spans="1:34">
      <c r="A954" t="s">
        <v>7898</v>
      </c>
      <c r="B954" t="s">
        <v>22</v>
      </c>
      <c r="C954" t="s">
        <v>3376</v>
      </c>
      <c r="D954" t="s">
        <v>24</v>
      </c>
      <c r="E954" t="s">
        <v>354</v>
      </c>
      <c r="F954" t="s">
        <v>1506</v>
      </c>
      <c r="G954" t="s">
        <v>7899</v>
      </c>
      <c r="H954" s="1">
        <f>DATE(YEAR(invoices[[#This Row],[due_date]]),MONTH(invoices[[#This Row],[due_date]]),1)</f>
        <v>45931</v>
      </c>
      <c r="I954" s="1">
        <v>45937</v>
      </c>
      <c r="J954">
        <v>14500</v>
      </c>
      <c r="K954">
        <v>1530</v>
      </c>
      <c r="L954">
        <v>0</v>
      </c>
      <c r="M954">
        <f>invoices[[#This Row],[rent_amount]]+invoices[[#This Row],[electricity_amount]]+invoices[[#This Row],[other_charges]]</f>
        <v>16030</v>
      </c>
      <c r="N954" t="s">
        <v>28</v>
      </c>
      <c r="O954" t="s">
        <v>1838</v>
      </c>
      <c r="P954">
        <v>0</v>
      </c>
      <c r="Q954" t="b">
        <v>0</v>
      </c>
      <c r="R954" t="s">
        <v>129</v>
      </c>
      <c r="S954">
        <v>0</v>
      </c>
      <c r="T954">
        <f>invoices[[#This Row],[total_amount]]</f>
        <v>16030</v>
      </c>
      <c r="U954" t="s">
        <v>3378</v>
      </c>
      <c r="V954" t="str">
        <f>INDEX([1]!Table1[tenantname],MATCH(invoices[[#This Row],[allotment_id]],[1]!Table1[TenantAllotmentID],0))</f>
        <v>Prem CH (B34-C2)</v>
      </c>
      <c r="W954" t="s">
        <v>15042</v>
      </c>
      <c r="X954" t="s">
        <v>15043</v>
      </c>
      <c r="Y954" s="4">
        <v>45931</v>
      </c>
      <c r="Z954" t="s">
        <v>15807</v>
      </c>
      <c r="AA954">
        <v>14500</v>
      </c>
      <c r="AB954">
        <v>0</v>
      </c>
      <c r="AC954">
        <v>0</v>
      </c>
      <c r="AD954" s="7">
        <f>invoices[[#This Row],[Rent]]+invoices[[#This Row],[Services]]+invoices[[#This Row],[GST]]</f>
        <v>14500</v>
      </c>
      <c r="AE954" s="7">
        <f>invoices[[#This Row],[Total]]-invoices[[#This Row],[rent_amount]]</f>
        <v>0</v>
      </c>
      <c r="AF954">
        <v>3185</v>
      </c>
      <c r="AG954">
        <v>1530</v>
      </c>
      <c r="AH954">
        <f>invoices[[#This Row],[EB Amount]]-invoices[[#This Row],[electricity_amount]]</f>
        <v>0</v>
      </c>
    </row>
    <row r="955" spans="1:34">
      <c r="A955" t="s">
        <v>7910</v>
      </c>
      <c r="B955" t="s">
        <v>22</v>
      </c>
      <c r="C955" t="s">
        <v>1181</v>
      </c>
      <c r="D955" t="s">
        <v>24</v>
      </c>
      <c r="E955" t="s">
        <v>247</v>
      </c>
      <c r="F955" t="s">
        <v>417</v>
      </c>
      <c r="G955" t="s">
        <v>7911</v>
      </c>
      <c r="H955" s="1">
        <f>DATE(YEAR(invoices[[#This Row],[due_date]]),MONTH(invoices[[#This Row],[due_date]]),1)</f>
        <v>45931</v>
      </c>
      <c r="I955" s="1">
        <v>45937</v>
      </c>
      <c r="J955">
        <v>15500</v>
      </c>
      <c r="K955">
        <v>1800</v>
      </c>
      <c r="L955">
        <v>0</v>
      </c>
      <c r="M955">
        <f>invoices[[#This Row],[rent_amount]]+invoices[[#This Row],[electricity_amount]]+invoices[[#This Row],[other_charges]]</f>
        <v>17300</v>
      </c>
      <c r="N955" t="s">
        <v>28</v>
      </c>
      <c r="O955" t="s">
        <v>1065</v>
      </c>
      <c r="P955">
        <v>0</v>
      </c>
      <c r="Q955" t="b">
        <v>0</v>
      </c>
      <c r="R955" t="s">
        <v>129</v>
      </c>
      <c r="S955">
        <v>0</v>
      </c>
      <c r="T955">
        <f>invoices[[#This Row],[total_amount]]</f>
        <v>17300</v>
      </c>
      <c r="U955" t="s">
        <v>4500</v>
      </c>
      <c r="V955" t="str">
        <f>INDEX([1]!Table1[tenantname],MATCH(invoices[[#This Row],[allotment_id]],[1]!Table1[TenantAllotmentID],0))</f>
        <v>Sohani Saloni (C11-B2)</v>
      </c>
      <c r="W955" t="s">
        <v>14370</v>
      </c>
      <c r="X955" t="s">
        <v>15249</v>
      </c>
      <c r="Y955" s="4">
        <v>45931</v>
      </c>
      <c r="Z955" t="s">
        <v>15807</v>
      </c>
      <c r="AA955">
        <v>15500</v>
      </c>
      <c r="AB955">
        <v>0</v>
      </c>
      <c r="AC955">
        <v>0</v>
      </c>
      <c r="AD955" s="7">
        <f>invoices[[#This Row],[Rent]]+invoices[[#This Row],[Services]]+invoices[[#This Row],[GST]]</f>
        <v>15500</v>
      </c>
      <c r="AE955" s="7">
        <f>invoices[[#This Row],[Total]]-invoices[[#This Row],[rent_amount]]</f>
        <v>0</v>
      </c>
      <c r="AF955">
        <v>3191</v>
      </c>
      <c r="AG955">
        <v>1800</v>
      </c>
      <c r="AH955">
        <f>invoices[[#This Row],[EB Amount]]-invoices[[#This Row],[electricity_amount]]</f>
        <v>0</v>
      </c>
    </row>
    <row r="956" spans="1:34">
      <c r="A956" t="s">
        <v>7970</v>
      </c>
      <c r="B956" t="s">
        <v>22</v>
      </c>
      <c r="C956" t="s">
        <v>1674</v>
      </c>
      <c r="D956" t="s">
        <v>24</v>
      </c>
      <c r="E956" t="s">
        <v>329</v>
      </c>
      <c r="F956" t="s">
        <v>1352</v>
      </c>
      <c r="G956" t="s">
        <v>7971</v>
      </c>
      <c r="H956" s="1">
        <f>DATE(YEAR(invoices[[#This Row],[due_date]]),MONTH(invoices[[#This Row],[due_date]]),1)</f>
        <v>45931</v>
      </c>
      <c r="I956" s="1">
        <v>45937</v>
      </c>
      <c r="J956">
        <v>15500</v>
      </c>
      <c r="K956">
        <v>2550</v>
      </c>
      <c r="L956">
        <v>0</v>
      </c>
      <c r="M956">
        <f>invoices[[#This Row],[rent_amount]]+invoices[[#This Row],[electricity_amount]]+invoices[[#This Row],[other_charges]]</f>
        <v>18050</v>
      </c>
      <c r="N956" t="s">
        <v>28</v>
      </c>
      <c r="O956" t="s">
        <v>1838</v>
      </c>
      <c r="P956">
        <v>0</v>
      </c>
      <c r="Q956" t="b">
        <v>0</v>
      </c>
      <c r="R956" t="s">
        <v>129</v>
      </c>
      <c r="S956">
        <v>0</v>
      </c>
      <c r="T956">
        <f>invoices[[#This Row],[total_amount]]</f>
        <v>18050</v>
      </c>
      <c r="U956" t="s">
        <v>1677</v>
      </c>
      <c r="V956" t="str">
        <f>INDEX([1]!Table1[tenantname],MATCH(invoices[[#This Row],[allotment_id]],[1]!Table1[TenantAllotmentID],0))</f>
        <v>Oviya S (C43-B1)</v>
      </c>
      <c r="W956" t="s">
        <v>14557</v>
      </c>
      <c r="X956" t="s">
        <v>14557</v>
      </c>
      <c r="Y956" s="4">
        <v>45931</v>
      </c>
      <c r="Z956" t="s">
        <v>15807</v>
      </c>
      <c r="AA956">
        <v>15500</v>
      </c>
      <c r="AB956">
        <v>0</v>
      </c>
      <c r="AC956">
        <v>0</v>
      </c>
      <c r="AD956" s="7">
        <f>invoices[[#This Row],[Rent]]+invoices[[#This Row],[Services]]+invoices[[#This Row],[GST]]</f>
        <v>15500</v>
      </c>
      <c r="AE956" s="7">
        <f>invoices[[#This Row],[Total]]-invoices[[#This Row],[rent_amount]]</f>
        <v>0</v>
      </c>
      <c r="AF956">
        <v>3223</v>
      </c>
      <c r="AG956">
        <v>2550</v>
      </c>
      <c r="AH956">
        <f>invoices[[#This Row],[EB Amount]]-invoices[[#This Row],[electricity_amount]]</f>
        <v>0</v>
      </c>
    </row>
    <row r="957" spans="1:34">
      <c r="A957" t="s">
        <v>8110</v>
      </c>
      <c r="B957" t="s">
        <v>22</v>
      </c>
      <c r="C957" t="s">
        <v>912</v>
      </c>
      <c r="D957" t="s">
        <v>24</v>
      </c>
      <c r="E957" t="s">
        <v>721</v>
      </c>
      <c r="F957" t="s">
        <v>913</v>
      </c>
      <c r="G957" t="s">
        <v>8111</v>
      </c>
      <c r="H957" s="1">
        <f>DATE(YEAR(invoices[[#This Row],[due_date]]),MONTH(invoices[[#This Row],[due_date]]),1)</f>
        <v>45931</v>
      </c>
      <c r="I957" s="1">
        <v>45937</v>
      </c>
      <c r="J957">
        <v>14500</v>
      </c>
      <c r="K957">
        <v>1050</v>
      </c>
      <c r="L957">
        <v>0</v>
      </c>
      <c r="M957">
        <f>invoices[[#This Row],[rent_amount]]+invoices[[#This Row],[electricity_amount]]+invoices[[#This Row],[other_charges]]</f>
        <v>15550</v>
      </c>
      <c r="N957" t="s">
        <v>28</v>
      </c>
      <c r="O957" t="s">
        <v>1065</v>
      </c>
      <c r="P957">
        <v>0</v>
      </c>
      <c r="Q957" t="b">
        <v>0</v>
      </c>
      <c r="R957" t="s">
        <v>129</v>
      </c>
      <c r="S957">
        <v>0</v>
      </c>
      <c r="T957">
        <f>invoices[[#This Row],[total_amount]]</f>
        <v>15550</v>
      </c>
      <c r="U957" t="s">
        <v>915</v>
      </c>
      <c r="V957" t="str">
        <f>INDEX([1]!Table1[tenantname],MATCH(invoices[[#This Row],[allotment_id]],[1]!Table1[TenantAllotmentID],0))</f>
        <v>Shivam Kumar (A11-C2)</v>
      </c>
      <c r="W957" t="s">
        <v>14278</v>
      </c>
      <c r="X957" t="s">
        <v>14279</v>
      </c>
      <c r="Y957" s="4">
        <v>45931</v>
      </c>
      <c r="Z957" t="s">
        <v>15807</v>
      </c>
      <c r="AA957">
        <v>14500</v>
      </c>
      <c r="AB957">
        <v>0</v>
      </c>
      <c r="AC957">
        <v>0</v>
      </c>
      <c r="AD957" s="7">
        <f>invoices[[#This Row],[Rent]]+invoices[[#This Row],[Services]]+invoices[[#This Row],[GST]]</f>
        <v>14500</v>
      </c>
      <c r="AE957" s="7">
        <f>invoices[[#This Row],[Total]]-invoices[[#This Row],[rent_amount]]</f>
        <v>0</v>
      </c>
      <c r="AF957">
        <v>3292</v>
      </c>
      <c r="AG957">
        <v>1050</v>
      </c>
      <c r="AH957">
        <f>invoices[[#This Row],[EB Amount]]-invoices[[#This Row],[electricity_amount]]</f>
        <v>0</v>
      </c>
    </row>
    <row r="958" spans="1:34">
      <c r="A958" t="s">
        <v>8182</v>
      </c>
      <c r="B958" t="s">
        <v>22</v>
      </c>
      <c r="C958" t="s">
        <v>6449</v>
      </c>
      <c r="D958" t="s">
        <v>24</v>
      </c>
      <c r="E958" t="s">
        <v>42</v>
      </c>
      <c r="F958" t="s">
        <v>6008</v>
      </c>
      <c r="G958" t="s">
        <v>8183</v>
      </c>
      <c r="H958" s="1">
        <f>DATE(YEAR(invoices[[#This Row],[due_date]]),MONTH(invoices[[#This Row],[due_date]]),1)</f>
        <v>45931</v>
      </c>
      <c r="I958" s="1">
        <v>45937</v>
      </c>
      <c r="J958">
        <v>13500</v>
      </c>
      <c r="K958">
        <v>2130</v>
      </c>
      <c r="L958">
        <v>0</v>
      </c>
      <c r="M958">
        <f>invoices[[#This Row],[rent_amount]]+invoices[[#This Row],[electricity_amount]]+invoices[[#This Row],[other_charges]]</f>
        <v>15630</v>
      </c>
      <c r="N958" t="s">
        <v>28</v>
      </c>
      <c r="O958" t="s">
        <v>128</v>
      </c>
      <c r="P958">
        <v>0</v>
      </c>
      <c r="Q958" t="b">
        <v>0</v>
      </c>
      <c r="R958" t="s">
        <v>129</v>
      </c>
      <c r="S958">
        <v>0</v>
      </c>
      <c r="T958">
        <f>invoices[[#This Row],[total_amount]]</f>
        <v>15630</v>
      </c>
      <c r="U958" t="s">
        <v>6451</v>
      </c>
      <c r="V958" t="str">
        <f>INDEX([1]!Table1[tenantname],MATCH(invoices[[#This Row],[allotment_id]],[1]!Table1[TenantAllotmentID],0))</f>
        <v>Kanimozhi Udayakumar (C24-B2)</v>
      </c>
      <c r="W958" t="s">
        <v>15472</v>
      </c>
      <c r="X958" t="s">
        <v>15473</v>
      </c>
      <c r="Y958" s="4">
        <v>45931</v>
      </c>
      <c r="Z958" t="s">
        <v>15807</v>
      </c>
      <c r="AA958">
        <v>13500</v>
      </c>
      <c r="AB958">
        <v>0</v>
      </c>
      <c r="AC958">
        <v>0</v>
      </c>
      <c r="AD958" s="7">
        <f>invoices[[#This Row],[Rent]]+invoices[[#This Row],[Services]]+invoices[[#This Row],[GST]]</f>
        <v>13500</v>
      </c>
      <c r="AE958" s="7">
        <f>invoices[[#This Row],[Total]]-invoices[[#This Row],[rent_amount]]</f>
        <v>0</v>
      </c>
      <c r="AF958">
        <v>3327</v>
      </c>
      <c r="AG958">
        <v>2130</v>
      </c>
      <c r="AH958">
        <f>invoices[[#This Row],[EB Amount]]-invoices[[#This Row],[electricity_amount]]</f>
        <v>0</v>
      </c>
    </row>
    <row r="959" spans="1:34">
      <c r="A959" t="s">
        <v>8268</v>
      </c>
      <c r="B959" t="s">
        <v>22</v>
      </c>
      <c r="C959" t="s">
        <v>2027</v>
      </c>
      <c r="D959" t="s">
        <v>24</v>
      </c>
      <c r="E959" t="s">
        <v>80</v>
      </c>
      <c r="F959" t="s">
        <v>1824</v>
      </c>
      <c r="G959" t="s">
        <v>8269</v>
      </c>
      <c r="H959" s="1">
        <f>DATE(YEAR(invoices[[#This Row],[due_date]]),MONTH(invoices[[#This Row],[due_date]]),1)</f>
        <v>45931</v>
      </c>
      <c r="I959" s="1">
        <v>45937</v>
      </c>
      <c r="J959">
        <v>25500</v>
      </c>
      <c r="K959">
        <v>1590</v>
      </c>
      <c r="L959">
        <v>0</v>
      </c>
      <c r="M959">
        <f>invoices[[#This Row],[rent_amount]]+invoices[[#This Row],[electricity_amount]]+invoices[[#This Row],[other_charges]]</f>
        <v>27090</v>
      </c>
      <c r="N959" t="s">
        <v>28</v>
      </c>
      <c r="O959" t="s">
        <v>1065</v>
      </c>
      <c r="P959">
        <v>0</v>
      </c>
      <c r="Q959" t="b">
        <v>0</v>
      </c>
      <c r="R959" t="s">
        <v>129</v>
      </c>
      <c r="S959">
        <v>0</v>
      </c>
      <c r="T959">
        <f>invoices[[#This Row],[total_amount]]</f>
        <v>27090</v>
      </c>
      <c r="U959" t="s">
        <v>2029</v>
      </c>
      <c r="V959" t="str">
        <f>INDEX([1]!Table1[tenantname],MATCH(invoices[[#This Row],[allotment_id]],[1]!Table1[TenantAllotmentID],0))</f>
        <v>Sagarika Das (D21-A1)</v>
      </c>
      <c r="W959" t="s">
        <v>14679</v>
      </c>
      <c r="X959" t="s">
        <v>14680</v>
      </c>
      <c r="Y959" s="4">
        <v>45931</v>
      </c>
      <c r="Z959" t="s">
        <v>15807</v>
      </c>
      <c r="AA959">
        <v>25500</v>
      </c>
      <c r="AB959">
        <v>0</v>
      </c>
      <c r="AC959">
        <v>0</v>
      </c>
      <c r="AD959" s="7">
        <f>invoices[[#This Row],[Rent]]+invoices[[#This Row],[Services]]+invoices[[#This Row],[GST]]</f>
        <v>25500</v>
      </c>
      <c r="AE959" s="7">
        <f>invoices[[#This Row],[Total]]-invoices[[#This Row],[rent_amount]]</f>
        <v>0</v>
      </c>
      <c r="AF959">
        <v>3366</v>
      </c>
      <c r="AG959">
        <v>1590</v>
      </c>
      <c r="AH959">
        <f>invoices[[#This Row],[EB Amount]]-invoices[[#This Row],[electricity_amount]]</f>
        <v>0</v>
      </c>
    </row>
    <row r="960" spans="1:34">
      <c r="A960" t="s">
        <v>8274</v>
      </c>
      <c r="B960" t="s">
        <v>22</v>
      </c>
      <c r="C960" t="s">
        <v>1107</v>
      </c>
      <c r="D960" t="s">
        <v>24</v>
      </c>
      <c r="E960" t="s">
        <v>72</v>
      </c>
      <c r="F960" t="s">
        <v>659</v>
      </c>
      <c r="G960" t="s">
        <v>8275</v>
      </c>
      <c r="H960" s="1">
        <f>DATE(YEAR(invoices[[#This Row],[due_date]]),MONTH(invoices[[#This Row],[due_date]]),1)</f>
        <v>45931</v>
      </c>
      <c r="I960" s="1">
        <v>45937</v>
      </c>
      <c r="J960">
        <v>14500</v>
      </c>
      <c r="K960">
        <v>850</v>
      </c>
      <c r="L960">
        <v>0</v>
      </c>
      <c r="M960">
        <f>invoices[[#This Row],[rent_amount]]+invoices[[#This Row],[electricity_amount]]+invoices[[#This Row],[other_charges]]</f>
        <v>15350</v>
      </c>
      <c r="N960" t="s">
        <v>28</v>
      </c>
      <c r="O960" t="s">
        <v>577</v>
      </c>
      <c r="P960">
        <v>0</v>
      </c>
      <c r="Q960" t="b">
        <v>0</v>
      </c>
      <c r="R960" t="s">
        <v>129</v>
      </c>
      <c r="S960">
        <v>0</v>
      </c>
      <c r="T960">
        <f>invoices[[#This Row],[total_amount]]</f>
        <v>15350</v>
      </c>
      <c r="U960" t="s">
        <v>1109</v>
      </c>
      <c r="V960" t="str">
        <f>INDEX([1]!Table1[tenantname],MATCH(invoices[[#This Row],[allotment_id]],[1]!Table1[TenantAllotmentID],0))</f>
        <v>Aakansha rajhans (C34-C1)</v>
      </c>
      <c r="W960" t="s">
        <v>14350</v>
      </c>
      <c r="X960" t="s">
        <v>14351</v>
      </c>
      <c r="Y960" s="4">
        <v>45931</v>
      </c>
      <c r="Z960" t="s">
        <v>15807</v>
      </c>
      <c r="AA960">
        <v>14500</v>
      </c>
      <c r="AB960">
        <v>0</v>
      </c>
      <c r="AC960">
        <v>0</v>
      </c>
      <c r="AD960" s="7">
        <f>invoices[[#This Row],[Rent]]+invoices[[#This Row],[Services]]+invoices[[#This Row],[GST]]</f>
        <v>14500</v>
      </c>
      <c r="AE960" s="7">
        <f>invoices[[#This Row],[Total]]-invoices[[#This Row],[rent_amount]]</f>
        <v>0</v>
      </c>
      <c r="AF960">
        <v>3369</v>
      </c>
      <c r="AG960">
        <v>850</v>
      </c>
      <c r="AH960">
        <f>invoices[[#This Row],[EB Amount]]-invoices[[#This Row],[electricity_amount]]</f>
        <v>0</v>
      </c>
    </row>
    <row r="961" spans="1:34">
      <c r="A961" t="s">
        <v>8367</v>
      </c>
      <c r="B961" t="s">
        <v>22</v>
      </c>
      <c r="C961" t="s">
        <v>3277</v>
      </c>
      <c r="D961" t="s">
        <v>24</v>
      </c>
      <c r="E961" t="s">
        <v>569</v>
      </c>
      <c r="F961" t="s">
        <v>1493</v>
      </c>
      <c r="G961" t="s">
        <v>8368</v>
      </c>
      <c r="H961" s="1">
        <f>DATE(YEAR(invoices[[#This Row],[due_date]]),MONTH(invoices[[#This Row],[due_date]]),1)</f>
        <v>45931</v>
      </c>
      <c r="I961" s="1">
        <v>45937</v>
      </c>
      <c r="J961">
        <v>13500</v>
      </c>
      <c r="K961">
        <v>1830</v>
      </c>
      <c r="L961">
        <v>2250</v>
      </c>
      <c r="M961">
        <f>invoices[[#This Row],[rent_amount]]+invoices[[#This Row],[electricity_amount]]+invoices[[#This Row],[other_charges]]</f>
        <v>17580</v>
      </c>
      <c r="N961" t="s">
        <v>28</v>
      </c>
      <c r="O961" t="s">
        <v>1065</v>
      </c>
      <c r="P961">
        <v>0</v>
      </c>
      <c r="Q961" t="b">
        <v>0</v>
      </c>
      <c r="R961" t="s">
        <v>129</v>
      </c>
      <c r="S961">
        <v>0</v>
      </c>
      <c r="T961">
        <f>invoices[[#This Row],[total_amount]]</f>
        <v>17580</v>
      </c>
      <c r="U961" t="s">
        <v>3279</v>
      </c>
      <c r="V961" t="str">
        <f>INDEX([1]!Table1[tenantname],MATCH(invoices[[#This Row],[allotment_id]],[1]!Table1[TenantAllotmentID],0))</f>
        <v>Yuva Sherlin J (C12-C1)</v>
      </c>
      <c r="W961" t="s">
        <v>15016</v>
      </c>
      <c r="X961" t="s">
        <v>15017</v>
      </c>
      <c r="Y961" s="4">
        <v>45931</v>
      </c>
      <c r="Z961" t="s">
        <v>15807</v>
      </c>
      <c r="AA961">
        <v>13500</v>
      </c>
      <c r="AB961">
        <v>0</v>
      </c>
      <c r="AC961">
        <v>0</v>
      </c>
      <c r="AD961" s="7">
        <f>invoices[[#This Row],[Rent]]+invoices[[#This Row],[Services]]+invoices[[#This Row],[GST]]</f>
        <v>13500</v>
      </c>
      <c r="AE961" s="7">
        <f>invoices[[#This Row],[Total]]-invoices[[#This Row],[rent_amount]]</f>
        <v>0</v>
      </c>
      <c r="AF961">
        <v>3417</v>
      </c>
      <c r="AG961">
        <v>1830</v>
      </c>
      <c r="AH961">
        <f>invoices[[#This Row],[EB Amount]]-invoices[[#This Row],[electricity_amount]]</f>
        <v>0</v>
      </c>
    </row>
    <row r="962" spans="1:34">
      <c r="A962" t="s">
        <v>8462</v>
      </c>
      <c r="B962" t="s">
        <v>22</v>
      </c>
      <c r="C962" t="s">
        <v>2357</v>
      </c>
      <c r="D962" t="s">
        <v>24</v>
      </c>
      <c r="E962" t="s">
        <v>140</v>
      </c>
      <c r="F962" t="s">
        <v>141</v>
      </c>
      <c r="G962" t="s">
        <v>8463</v>
      </c>
      <c r="H962" s="1">
        <f>DATE(YEAR(invoices[[#This Row],[due_date]]),MONTH(invoices[[#This Row],[due_date]]),1)</f>
        <v>45931</v>
      </c>
      <c r="I962" s="1">
        <v>45937</v>
      </c>
      <c r="J962">
        <v>15500</v>
      </c>
      <c r="K962">
        <v>1512</v>
      </c>
      <c r="L962">
        <v>0</v>
      </c>
      <c r="M962">
        <f>invoices[[#This Row],[rent_amount]]+invoices[[#This Row],[electricity_amount]]+invoices[[#This Row],[other_charges]]</f>
        <v>17012</v>
      </c>
      <c r="N962" t="s">
        <v>28</v>
      </c>
      <c r="O962" t="s">
        <v>1065</v>
      </c>
      <c r="P962">
        <v>0</v>
      </c>
      <c r="Q962" t="b">
        <v>0</v>
      </c>
      <c r="R962" t="s">
        <v>129</v>
      </c>
      <c r="S962">
        <v>0</v>
      </c>
      <c r="T962">
        <f>invoices[[#This Row],[total_amount]]</f>
        <v>17012</v>
      </c>
      <c r="U962" t="s">
        <v>2359</v>
      </c>
      <c r="V962" t="str">
        <f>INDEX([1]!Table1[tenantname],MATCH(invoices[[#This Row],[allotment_id]],[1]!Table1[TenantAllotmentID],0))</f>
        <v>Vibhor  (A41-D2)</v>
      </c>
      <c r="W962" t="s">
        <v>14786</v>
      </c>
      <c r="X962" t="s">
        <v>14787</v>
      </c>
      <c r="Y962" s="4">
        <v>45931</v>
      </c>
      <c r="Z962" t="s">
        <v>15807</v>
      </c>
      <c r="AA962">
        <v>15500</v>
      </c>
      <c r="AB962">
        <v>0</v>
      </c>
      <c r="AC962">
        <v>0</v>
      </c>
      <c r="AD962" s="7">
        <f>invoices[[#This Row],[Rent]]+invoices[[#This Row],[Services]]+invoices[[#This Row],[GST]]</f>
        <v>15500</v>
      </c>
      <c r="AE962" s="7">
        <f>invoices[[#This Row],[Total]]-invoices[[#This Row],[rent_amount]]</f>
        <v>0</v>
      </c>
      <c r="AF962">
        <v>3469</v>
      </c>
      <c r="AG962">
        <v>1512</v>
      </c>
      <c r="AH962">
        <f>invoices[[#This Row],[EB Amount]]-invoices[[#This Row],[electricity_amount]]</f>
        <v>0</v>
      </c>
    </row>
    <row r="963" spans="1:34">
      <c r="A963" t="s">
        <v>9206</v>
      </c>
      <c r="B963" t="s">
        <v>22</v>
      </c>
      <c r="C963" t="s">
        <v>3287</v>
      </c>
      <c r="D963" t="s">
        <v>24</v>
      </c>
      <c r="E963" t="s">
        <v>80</v>
      </c>
      <c r="F963" t="s">
        <v>3288</v>
      </c>
      <c r="G963" t="s">
        <v>9207</v>
      </c>
      <c r="H963" s="1">
        <f>DATE(YEAR(invoices[[#This Row],[due_date]]),MONTH(invoices[[#This Row],[due_date]]),1)</f>
        <v>45931</v>
      </c>
      <c r="I963" s="1">
        <v>45937</v>
      </c>
      <c r="J963">
        <v>13500</v>
      </c>
      <c r="K963">
        <v>1590</v>
      </c>
      <c r="L963">
        <v>0</v>
      </c>
      <c r="M963">
        <f>invoices[[#This Row],[rent_amount]]+invoices[[#This Row],[electricity_amount]]+invoices[[#This Row],[other_charges]]</f>
        <v>15090</v>
      </c>
      <c r="N963" t="s">
        <v>28</v>
      </c>
      <c r="O963" t="s">
        <v>1838</v>
      </c>
      <c r="P963">
        <v>0</v>
      </c>
      <c r="Q963" t="b">
        <v>0</v>
      </c>
      <c r="R963" t="s">
        <v>129</v>
      </c>
      <c r="S963">
        <v>0</v>
      </c>
      <c r="T963">
        <f>invoices[[#This Row],[total_amount]]</f>
        <v>15090</v>
      </c>
      <c r="U963" t="s">
        <v>3290</v>
      </c>
      <c r="V963" t="str">
        <f>INDEX([1]!Table1[tenantname],MATCH(invoices[[#This Row],[allotment_id]],[1]!Table1[TenantAllotmentID],0))</f>
        <v>Roshana S V (D21-C3)</v>
      </c>
      <c r="W963" t="s">
        <v>15018</v>
      </c>
      <c r="X963" t="s">
        <v>15019</v>
      </c>
      <c r="Y963" s="4">
        <v>45931</v>
      </c>
      <c r="Z963" t="s">
        <v>15807</v>
      </c>
      <c r="AA963">
        <v>13500</v>
      </c>
      <c r="AB963">
        <v>0</v>
      </c>
      <c r="AC963">
        <v>0</v>
      </c>
      <c r="AD963" s="7">
        <f>invoices[[#This Row],[Rent]]+invoices[[#This Row],[Services]]+invoices[[#This Row],[GST]]</f>
        <v>13500</v>
      </c>
      <c r="AE963" s="7">
        <f>invoices[[#This Row],[Total]]-invoices[[#This Row],[rent_amount]]</f>
        <v>0</v>
      </c>
      <c r="AF963">
        <v>3867</v>
      </c>
      <c r="AG963">
        <v>1590</v>
      </c>
      <c r="AH963">
        <f>invoices[[#This Row],[EB Amount]]-invoices[[#This Row],[electricity_amount]]</f>
        <v>0</v>
      </c>
    </row>
    <row r="964" spans="1:34">
      <c r="A964" t="s">
        <v>9283</v>
      </c>
      <c r="B964" t="s">
        <v>22</v>
      </c>
      <c r="C964" t="s">
        <v>2657</v>
      </c>
      <c r="D964" t="s">
        <v>24</v>
      </c>
      <c r="E964" t="s">
        <v>247</v>
      </c>
      <c r="F964" t="s">
        <v>2658</v>
      </c>
      <c r="G964" t="s">
        <v>9284</v>
      </c>
      <c r="H964" s="1">
        <f>DATE(YEAR(invoices[[#This Row],[due_date]]),MONTH(invoices[[#This Row],[due_date]]),1)</f>
        <v>45931</v>
      </c>
      <c r="I964" s="1">
        <v>45937</v>
      </c>
      <c r="J964">
        <v>14500</v>
      </c>
      <c r="K964">
        <v>1800</v>
      </c>
      <c r="L964">
        <v>0</v>
      </c>
      <c r="M964">
        <f>invoices[[#This Row],[rent_amount]]+invoices[[#This Row],[electricity_amount]]+invoices[[#This Row],[other_charges]]</f>
        <v>16300</v>
      </c>
      <c r="N964" t="s">
        <v>28</v>
      </c>
      <c r="O964" t="s">
        <v>577</v>
      </c>
      <c r="P964">
        <v>0</v>
      </c>
      <c r="Q964" t="b">
        <v>0</v>
      </c>
      <c r="R964" t="s">
        <v>129</v>
      </c>
      <c r="S964">
        <v>0</v>
      </c>
      <c r="T964">
        <f>invoices[[#This Row],[total_amount]]</f>
        <v>16300</v>
      </c>
      <c r="U964" t="s">
        <v>2660</v>
      </c>
      <c r="V964" t="str">
        <f>INDEX([1]!Table1[tenantname],MATCH(invoices[[#This Row],[allotment_id]],[1]!Table1[TenantAllotmentID],0))</f>
        <v>Aachman Arora (C11-C2)</v>
      </c>
      <c r="W964" t="s">
        <v>14862</v>
      </c>
      <c r="X964" t="s">
        <v>14863</v>
      </c>
      <c r="Y964" s="4">
        <v>45931</v>
      </c>
      <c r="Z964" t="s">
        <v>15807</v>
      </c>
      <c r="AA964">
        <v>14500</v>
      </c>
      <c r="AB964">
        <v>0</v>
      </c>
      <c r="AC964">
        <v>0</v>
      </c>
      <c r="AD964" s="7">
        <f>invoices[[#This Row],[Rent]]+invoices[[#This Row],[Services]]+invoices[[#This Row],[GST]]</f>
        <v>14500</v>
      </c>
      <c r="AE964" s="7">
        <f>invoices[[#This Row],[Total]]-invoices[[#This Row],[rent_amount]]</f>
        <v>0</v>
      </c>
      <c r="AF964">
        <v>3907</v>
      </c>
      <c r="AG964">
        <v>1800</v>
      </c>
      <c r="AH964">
        <f>invoices[[#This Row],[EB Amount]]-invoices[[#This Row],[electricity_amount]]</f>
        <v>0</v>
      </c>
    </row>
    <row r="965" spans="1:34">
      <c r="A965" t="s">
        <v>9371</v>
      </c>
      <c r="B965" t="s">
        <v>22</v>
      </c>
      <c r="C965" t="s">
        <v>1375</v>
      </c>
      <c r="D965" t="s">
        <v>24</v>
      </c>
      <c r="E965" t="s">
        <v>226</v>
      </c>
      <c r="F965" t="s">
        <v>227</v>
      </c>
      <c r="G965" t="s">
        <v>9372</v>
      </c>
      <c r="H965" s="1">
        <f>DATE(YEAR(invoices[[#This Row],[due_date]]),MONTH(invoices[[#This Row],[due_date]]),1)</f>
        <v>45931</v>
      </c>
      <c r="I965" s="1">
        <v>45937</v>
      </c>
      <c r="J965">
        <v>15500</v>
      </c>
      <c r="K965">
        <v>1650</v>
      </c>
      <c r="L965">
        <v>0</v>
      </c>
      <c r="M965">
        <f>invoices[[#This Row],[rent_amount]]+invoices[[#This Row],[electricity_amount]]+invoices[[#This Row],[other_charges]]</f>
        <v>17150</v>
      </c>
      <c r="N965" t="s">
        <v>28</v>
      </c>
      <c r="O965" t="s">
        <v>1838</v>
      </c>
      <c r="P965">
        <v>0</v>
      </c>
      <c r="Q965" t="b">
        <v>0</v>
      </c>
      <c r="R965" t="s">
        <v>129</v>
      </c>
      <c r="S965">
        <v>0</v>
      </c>
      <c r="T965">
        <f>invoices[[#This Row],[total_amount]]</f>
        <v>17150</v>
      </c>
      <c r="U965" t="s">
        <v>1377</v>
      </c>
      <c r="V965" t="str">
        <f>INDEX([1]!Table1[tenantname],MATCH(invoices[[#This Row],[allotment_id]],[1]!Table1[TenantAllotmentID],0))</f>
        <v>Priyadarshini C (B12-B2)</v>
      </c>
      <c r="W965" t="s">
        <v>14448</v>
      </c>
      <c r="X965" t="s">
        <v>14449</v>
      </c>
      <c r="Y965" s="4">
        <v>45931</v>
      </c>
      <c r="Z965" t="s">
        <v>15807</v>
      </c>
      <c r="AA965">
        <v>15500</v>
      </c>
      <c r="AB965">
        <v>0</v>
      </c>
      <c r="AC965">
        <v>0</v>
      </c>
      <c r="AD965" s="7">
        <f>invoices[[#This Row],[Rent]]+invoices[[#This Row],[Services]]+invoices[[#This Row],[GST]]</f>
        <v>15500</v>
      </c>
      <c r="AE965" s="7">
        <f>invoices[[#This Row],[Total]]-invoices[[#This Row],[rent_amount]]</f>
        <v>0</v>
      </c>
      <c r="AF965">
        <v>3957</v>
      </c>
      <c r="AG965">
        <v>1650</v>
      </c>
      <c r="AH965">
        <f>invoices[[#This Row],[EB Amount]]-invoices[[#This Row],[electricity_amount]]</f>
        <v>0</v>
      </c>
    </row>
    <row r="966" spans="1:34">
      <c r="A966" t="s">
        <v>9399</v>
      </c>
      <c r="B966" t="s">
        <v>22</v>
      </c>
      <c r="C966" t="s">
        <v>5502</v>
      </c>
      <c r="D966" t="s">
        <v>24</v>
      </c>
      <c r="E966" t="s">
        <v>25</v>
      </c>
      <c r="F966" t="s">
        <v>1865</v>
      </c>
      <c r="G966" t="s">
        <v>9400</v>
      </c>
      <c r="H966" s="1">
        <f>DATE(YEAR(invoices[[#This Row],[due_date]]),MONTH(invoices[[#This Row],[due_date]]),1)</f>
        <v>45931</v>
      </c>
      <c r="I966" s="1">
        <v>45937</v>
      </c>
      <c r="J966">
        <v>13500</v>
      </c>
      <c r="K966">
        <v>267</v>
      </c>
      <c r="L966">
        <v>0</v>
      </c>
      <c r="M966">
        <f>invoices[[#This Row],[rent_amount]]+invoices[[#This Row],[electricity_amount]]+invoices[[#This Row],[other_charges]]</f>
        <v>13767</v>
      </c>
      <c r="N966" t="s">
        <v>28</v>
      </c>
      <c r="O966" t="s">
        <v>1065</v>
      </c>
      <c r="P966">
        <v>0</v>
      </c>
      <c r="Q966" t="b">
        <v>0</v>
      </c>
      <c r="R966" t="s">
        <v>129</v>
      </c>
      <c r="S966">
        <v>0</v>
      </c>
      <c r="T966">
        <f>invoices[[#This Row],[total_amount]]</f>
        <v>13767</v>
      </c>
      <c r="U966" t="s">
        <v>5504</v>
      </c>
      <c r="V966" t="str">
        <f>INDEX([1]!Table1[tenantname],MATCH(invoices[[#This Row],[allotment_id]],[1]!Table1[TenantAllotmentID],0))</f>
        <v>Parv Aggarwal (A24-B2)</v>
      </c>
      <c r="W966" t="s">
        <v>15383</v>
      </c>
      <c r="X966" t="s">
        <v>15384</v>
      </c>
      <c r="Y966" s="4">
        <v>45931</v>
      </c>
      <c r="Z966" t="s">
        <v>15807</v>
      </c>
      <c r="AA966">
        <v>13500</v>
      </c>
      <c r="AB966">
        <v>0</v>
      </c>
      <c r="AC966">
        <v>0</v>
      </c>
      <c r="AD966" s="7">
        <f>invoices[[#This Row],[Rent]]+invoices[[#This Row],[Services]]+invoices[[#This Row],[GST]]</f>
        <v>13500</v>
      </c>
      <c r="AE966" s="7">
        <f>invoices[[#This Row],[Total]]-invoices[[#This Row],[rent_amount]]</f>
        <v>0</v>
      </c>
      <c r="AF966">
        <v>3971</v>
      </c>
      <c r="AG966">
        <v>267</v>
      </c>
      <c r="AH966">
        <f>invoices[[#This Row],[EB Amount]]-invoices[[#This Row],[electricity_amount]]</f>
        <v>0</v>
      </c>
    </row>
    <row r="967" spans="1:34">
      <c r="A967" t="s">
        <v>9427</v>
      </c>
      <c r="B967" t="s">
        <v>22</v>
      </c>
      <c r="C967" t="s">
        <v>1011</v>
      </c>
      <c r="D967" t="s">
        <v>24</v>
      </c>
      <c r="E967" t="s">
        <v>247</v>
      </c>
      <c r="F967" t="s">
        <v>248</v>
      </c>
      <c r="G967" t="s">
        <v>9428</v>
      </c>
      <c r="H967" s="1">
        <f>DATE(YEAR(invoices[[#This Row],[due_date]]),MONTH(invoices[[#This Row],[due_date]]),1)</f>
        <v>45931</v>
      </c>
      <c r="I967" s="1">
        <v>45937</v>
      </c>
      <c r="J967">
        <v>19500</v>
      </c>
      <c r="K967">
        <v>1320</v>
      </c>
      <c r="L967">
        <v>0</v>
      </c>
      <c r="M967">
        <f>invoices[[#This Row],[rent_amount]]+invoices[[#This Row],[electricity_amount]]+invoices[[#This Row],[other_charges]]</f>
        <v>20820</v>
      </c>
      <c r="N967" t="s">
        <v>28</v>
      </c>
      <c r="O967" t="s">
        <v>128</v>
      </c>
      <c r="P967">
        <v>0</v>
      </c>
      <c r="Q967" t="b">
        <v>0</v>
      </c>
      <c r="R967" t="s">
        <v>129</v>
      </c>
      <c r="S967">
        <v>0</v>
      </c>
      <c r="T967">
        <f>invoices[[#This Row],[total_amount]]</f>
        <v>20820</v>
      </c>
      <c r="U967" t="s">
        <v>1013</v>
      </c>
      <c r="V967" t="str">
        <f>INDEX([1]!Table1[tenantname],MATCH(invoices[[#This Row],[allotment_id]],[1]!Table1[TenantAllotmentID],0))</f>
        <v>Khansa Shahnawaz (C11-A1)</v>
      </c>
      <c r="W967" t="s">
        <v>14314</v>
      </c>
      <c r="X967" t="s">
        <v>14315</v>
      </c>
      <c r="Y967" s="4">
        <v>45931</v>
      </c>
      <c r="Z967" t="s">
        <v>15807</v>
      </c>
      <c r="AA967">
        <v>19500</v>
      </c>
      <c r="AB967">
        <v>0</v>
      </c>
      <c r="AC967">
        <v>0</v>
      </c>
      <c r="AD967" s="7">
        <f>invoices[[#This Row],[Rent]]+invoices[[#This Row],[Services]]+invoices[[#This Row],[GST]]</f>
        <v>19500</v>
      </c>
      <c r="AE967" s="7">
        <f>invoices[[#This Row],[Total]]-invoices[[#This Row],[rent_amount]]</f>
        <v>0</v>
      </c>
      <c r="AF967">
        <v>3986</v>
      </c>
      <c r="AG967">
        <v>1320</v>
      </c>
      <c r="AH967">
        <f>invoices[[#This Row],[EB Amount]]-invoices[[#This Row],[electricity_amount]]</f>
        <v>0</v>
      </c>
    </row>
    <row r="968" spans="1:34">
      <c r="A968" t="s">
        <v>9429</v>
      </c>
      <c r="B968" t="s">
        <v>22</v>
      </c>
      <c r="C968" t="s">
        <v>2112</v>
      </c>
      <c r="D968" t="s">
        <v>24</v>
      </c>
      <c r="E968" t="s">
        <v>147</v>
      </c>
      <c r="F968" t="s">
        <v>733</v>
      </c>
      <c r="G968" t="s">
        <v>9430</v>
      </c>
      <c r="H968" s="1">
        <f>DATE(YEAR(invoices[[#This Row],[due_date]]),MONTH(invoices[[#This Row],[due_date]]),1)</f>
        <v>45931</v>
      </c>
      <c r="I968" s="1">
        <v>45937</v>
      </c>
      <c r="J968">
        <v>15500</v>
      </c>
      <c r="K968">
        <v>1560</v>
      </c>
      <c r="L968">
        <v>0</v>
      </c>
      <c r="M968">
        <f>invoices[[#This Row],[rent_amount]]+invoices[[#This Row],[electricity_amount]]+invoices[[#This Row],[other_charges]]</f>
        <v>17060</v>
      </c>
      <c r="N968" t="s">
        <v>28</v>
      </c>
      <c r="O968" t="s">
        <v>1065</v>
      </c>
      <c r="P968">
        <v>0</v>
      </c>
      <c r="Q968" t="b">
        <v>0</v>
      </c>
      <c r="R968" t="s">
        <v>129</v>
      </c>
      <c r="S968">
        <v>0</v>
      </c>
      <c r="T968">
        <f>invoices[[#This Row],[total_amount]]</f>
        <v>17060</v>
      </c>
      <c r="U968" t="s">
        <v>2114</v>
      </c>
      <c r="V968" t="str">
        <f>INDEX([1]!Table1[tenantname],MATCH(invoices[[#This Row],[allotment_id]],[1]!Table1[TenantAllotmentID],0))</f>
        <v>Sathiyan G (C31-B2)</v>
      </c>
      <c r="W968" t="s">
        <v>14712</v>
      </c>
      <c r="X968" t="s">
        <v>14713</v>
      </c>
      <c r="Y968" s="4">
        <v>45931</v>
      </c>
      <c r="Z968" t="s">
        <v>15807</v>
      </c>
      <c r="AA968">
        <v>15500</v>
      </c>
      <c r="AB968">
        <v>0</v>
      </c>
      <c r="AC968">
        <v>0</v>
      </c>
      <c r="AD968" s="7">
        <f>invoices[[#This Row],[Rent]]+invoices[[#This Row],[Services]]+invoices[[#This Row],[GST]]</f>
        <v>15500</v>
      </c>
      <c r="AE968" s="7">
        <f>invoices[[#This Row],[Total]]-invoices[[#This Row],[rent_amount]]</f>
        <v>0</v>
      </c>
      <c r="AF968">
        <v>3987</v>
      </c>
      <c r="AG968">
        <v>1560</v>
      </c>
      <c r="AH968">
        <f>invoices[[#This Row],[EB Amount]]-invoices[[#This Row],[electricity_amount]]</f>
        <v>0</v>
      </c>
    </row>
    <row r="969" spans="1:34">
      <c r="A969" t="s">
        <v>9787</v>
      </c>
      <c r="B969" t="s">
        <v>22</v>
      </c>
      <c r="C969" t="s">
        <v>1138</v>
      </c>
      <c r="D969" t="s">
        <v>24</v>
      </c>
      <c r="E969" t="s">
        <v>167</v>
      </c>
      <c r="F969" t="s">
        <v>930</v>
      </c>
      <c r="G969" t="s">
        <v>9788</v>
      </c>
      <c r="H969" s="1">
        <f>DATE(YEAR(invoices[[#This Row],[due_date]]),MONTH(invoices[[#This Row],[due_date]]),1)</f>
        <v>45931</v>
      </c>
      <c r="I969" s="1">
        <v>45937</v>
      </c>
      <c r="J969">
        <v>15500</v>
      </c>
      <c r="K969">
        <v>2700</v>
      </c>
      <c r="L969">
        <v>0</v>
      </c>
      <c r="M969">
        <f>invoices[[#This Row],[rent_amount]]+invoices[[#This Row],[electricity_amount]]+invoices[[#This Row],[other_charges]]</f>
        <v>18200</v>
      </c>
      <c r="N969" t="s">
        <v>28</v>
      </c>
      <c r="O969" t="s">
        <v>577</v>
      </c>
      <c r="P969">
        <v>0</v>
      </c>
      <c r="Q969" t="b">
        <v>0</v>
      </c>
      <c r="R969" t="s">
        <v>129</v>
      </c>
      <c r="S969">
        <v>0</v>
      </c>
      <c r="T969">
        <f>invoices[[#This Row],[total_amount]]</f>
        <v>18200</v>
      </c>
      <c r="U969" t="s">
        <v>1140</v>
      </c>
      <c r="V969" t="str">
        <f>INDEX([1]!Table1[tenantname],MATCH(invoices[[#This Row],[allotment_id]],[1]!Table1[TenantAllotmentID],0))</f>
        <v>Akshit Pulluri (B42-B2)</v>
      </c>
      <c r="W969" t="s">
        <v>14358</v>
      </c>
      <c r="X969" t="s">
        <v>14359</v>
      </c>
      <c r="Y969" s="4">
        <v>45931</v>
      </c>
      <c r="Z969" t="s">
        <v>15807</v>
      </c>
      <c r="AA969">
        <v>15500</v>
      </c>
      <c r="AB969">
        <v>0</v>
      </c>
      <c r="AC969">
        <v>0</v>
      </c>
      <c r="AD969" s="7">
        <f>invoices[[#This Row],[Rent]]+invoices[[#This Row],[Services]]+invoices[[#This Row],[GST]]</f>
        <v>15500</v>
      </c>
      <c r="AE969" s="7">
        <f>invoices[[#This Row],[Total]]-invoices[[#This Row],[rent_amount]]</f>
        <v>0</v>
      </c>
      <c r="AF969">
        <v>4166</v>
      </c>
      <c r="AG969">
        <v>2700</v>
      </c>
      <c r="AH969">
        <f>invoices[[#This Row],[EB Amount]]-invoices[[#This Row],[electricity_amount]]</f>
        <v>0</v>
      </c>
    </row>
    <row r="970" spans="1:34">
      <c r="A970" t="s">
        <v>9789</v>
      </c>
      <c r="B970" t="s">
        <v>22</v>
      </c>
      <c r="C970" t="s">
        <v>2203</v>
      </c>
      <c r="D970" t="s">
        <v>24</v>
      </c>
      <c r="E970" t="s">
        <v>569</v>
      </c>
      <c r="F970" t="s">
        <v>999</v>
      </c>
      <c r="G970" t="s">
        <v>9790</v>
      </c>
      <c r="H970" s="1">
        <f>DATE(YEAR(invoices[[#This Row],[due_date]]),MONTH(invoices[[#This Row],[due_date]]),1)</f>
        <v>45931</v>
      </c>
      <c r="I970" s="1">
        <v>45937</v>
      </c>
      <c r="J970">
        <v>500</v>
      </c>
      <c r="K970">
        <v>1830</v>
      </c>
      <c r="L970">
        <v>2250</v>
      </c>
      <c r="M970">
        <f>invoices[[#This Row],[rent_amount]]+invoices[[#This Row],[electricity_amount]]+invoices[[#This Row],[other_charges]]</f>
        <v>4580</v>
      </c>
      <c r="N970" t="s">
        <v>28</v>
      </c>
      <c r="O970" t="s">
        <v>128</v>
      </c>
      <c r="P970">
        <v>0</v>
      </c>
      <c r="Q970" t="b">
        <v>0</v>
      </c>
      <c r="R970" t="s">
        <v>129</v>
      </c>
      <c r="S970">
        <v>0</v>
      </c>
      <c r="T970">
        <f>invoices[[#This Row],[total_amount]]</f>
        <v>4580</v>
      </c>
      <c r="U970" t="s">
        <v>4195</v>
      </c>
      <c r="V970" t="str">
        <f>INDEX([1]!Table1[tenantname],MATCH(invoices[[#This Row],[allotment_id]],[1]!Table1[TenantAllotmentID],0))</f>
        <v>Jeevitha Bethulakshmi (C12-B1)</v>
      </c>
      <c r="W970" t="s">
        <v>14740</v>
      </c>
      <c r="X970" t="s">
        <v>15190</v>
      </c>
      <c r="Y970" s="4">
        <v>45931</v>
      </c>
      <c r="Z970" t="s">
        <v>15807</v>
      </c>
      <c r="AA970">
        <v>500</v>
      </c>
      <c r="AB970">
        <v>0</v>
      </c>
      <c r="AC970">
        <v>0</v>
      </c>
      <c r="AD970" s="7">
        <f>invoices[[#This Row],[Rent]]+invoices[[#This Row],[Services]]+invoices[[#This Row],[GST]]</f>
        <v>500</v>
      </c>
      <c r="AE970" s="7">
        <f>invoices[[#This Row],[Total]]-invoices[[#This Row],[rent_amount]]</f>
        <v>0</v>
      </c>
      <c r="AF970">
        <v>4167</v>
      </c>
      <c r="AG970">
        <v>1830</v>
      </c>
      <c r="AH970">
        <f>invoices[[#This Row],[EB Amount]]-invoices[[#This Row],[electricity_amount]]</f>
        <v>0</v>
      </c>
    </row>
    <row r="971" spans="1:34">
      <c r="A971" t="s">
        <v>9797</v>
      </c>
      <c r="B971" t="s">
        <v>22</v>
      </c>
      <c r="C971" t="s">
        <v>4014</v>
      </c>
      <c r="D971" t="s">
        <v>24</v>
      </c>
      <c r="E971" t="s">
        <v>96</v>
      </c>
      <c r="F971" t="s">
        <v>390</v>
      </c>
      <c r="G971" t="s">
        <v>9798</v>
      </c>
      <c r="H971" s="1">
        <f>DATE(YEAR(invoices[[#This Row],[due_date]]),MONTH(invoices[[#This Row],[due_date]]),1)</f>
        <v>45931</v>
      </c>
      <c r="I971" s="1">
        <v>45937</v>
      </c>
      <c r="J971">
        <v>19500</v>
      </c>
      <c r="K971">
        <v>1800</v>
      </c>
      <c r="L971">
        <v>0</v>
      </c>
      <c r="M971">
        <f>invoices[[#This Row],[rent_amount]]+invoices[[#This Row],[electricity_amount]]+invoices[[#This Row],[other_charges]]</f>
        <v>21300</v>
      </c>
      <c r="N971" t="s">
        <v>28</v>
      </c>
      <c r="O971" t="s">
        <v>1838</v>
      </c>
      <c r="P971">
        <v>0</v>
      </c>
      <c r="Q971" t="b">
        <v>0</v>
      </c>
      <c r="R971" t="s">
        <v>129</v>
      </c>
      <c r="S971">
        <v>0</v>
      </c>
      <c r="T971">
        <f>invoices[[#This Row],[total_amount]]</f>
        <v>21300</v>
      </c>
      <c r="U971" t="s">
        <v>4016</v>
      </c>
      <c r="V971" t="str">
        <f>INDEX([1]!Table1[tenantname],MATCH(invoices[[#This Row],[allotment_id]],[1]!Table1[TenantAllotmentID],0))</f>
        <v>Ranna  (B33-A1)</v>
      </c>
      <c r="W971" t="s">
        <v>15169</v>
      </c>
      <c r="X971" t="s">
        <v>15170</v>
      </c>
      <c r="Y971" s="4">
        <v>45931</v>
      </c>
      <c r="Z971" t="s">
        <v>15807</v>
      </c>
      <c r="AA971">
        <v>19500</v>
      </c>
      <c r="AB971">
        <v>0</v>
      </c>
      <c r="AC971">
        <v>0</v>
      </c>
      <c r="AD971" s="7">
        <f>invoices[[#This Row],[Rent]]+invoices[[#This Row],[Services]]+invoices[[#This Row],[GST]]</f>
        <v>19500</v>
      </c>
      <c r="AE971" s="7">
        <f>invoices[[#This Row],[Total]]-invoices[[#This Row],[rent_amount]]</f>
        <v>0</v>
      </c>
      <c r="AF971">
        <v>4171</v>
      </c>
      <c r="AG971">
        <v>1800</v>
      </c>
      <c r="AH971">
        <f>invoices[[#This Row],[EB Amount]]-invoices[[#This Row],[electricity_amount]]</f>
        <v>0</v>
      </c>
    </row>
    <row r="972" spans="1:34">
      <c r="A972" t="s">
        <v>9825</v>
      </c>
      <c r="B972" t="s">
        <v>22</v>
      </c>
      <c r="C972" s="2" t="s">
        <v>6195</v>
      </c>
      <c r="D972" t="s">
        <v>24</v>
      </c>
      <c r="E972" t="s">
        <v>476</v>
      </c>
      <c r="F972" t="s">
        <v>1388</v>
      </c>
      <c r="G972" t="s">
        <v>9826</v>
      </c>
      <c r="H972" s="1">
        <f>DATE(YEAR(invoices[[#This Row],[due_date]]),MONTH(invoices[[#This Row],[due_date]]),1)</f>
        <v>45931</v>
      </c>
      <c r="I972" s="1">
        <v>45937</v>
      </c>
      <c r="J972">
        <v>15500</v>
      </c>
      <c r="K972">
        <v>1770</v>
      </c>
      <c r="L972">
        <v>0</v>
      </c>
      <c r="M972">
        <f>invoices[[#This Row],[rent_amount]]+invoices[[#This Row],[electricity_amount]]+invoices[[#This Row],[other_charges]]</f>
        <v>17270</v>
      </c>
      <c r="N972" t="s">
        <v>28</v>
      </c>
      <c r="O972" t="s">
        <v>577</v>
      </c>
      <c r="P972">
        <v>0</v>
      </c>
      <c r="Q972" t="b">
        <v>0</v>
      </c>
      <c r="R972" t="s">
        <v>129</v>
      </c>
      <c r="S972">
        <v>0</v>
      </c>
      <c r="T972">
        <f>invoices[[#This Row],[total_amount]]</f>
        <v>17270</v>
      </c>
      <c r="U972" t="s">
        <v>6197</v>
      </c>
      <c r="V972" t="str">
        <f>INDEX([1]!Table1[tenantname],MATCH(invoices[[#This Row],[allotment_id]],[1]!Table1[TenantAllotmentID],0))</f>
        <v>Ajay Adithyan (B41-B1)</v>
      </c>
      <c r="W972" t="s">
        <v>15460</v>
      </c>
      <c r="X972" t="s">
        <v>15461</v>
      </c>
      <c r="Y972" s="4">
        <v>45931</v>
      </c>
      <c r="Z972" t="s">
        <v>15807</v>
      </c>
      <c r="AA972">
        <v>15500</v>
      </c>
      <c r="AB972">
        <v>0</v>
      </c>
      <c r="AC972">
        <v>0</v>
      </c>
      <c r="AD972" s="7">
        <f>invoices[[#This Row],[Rent]]+invoices[[#This Row],[Services]]+invoices[[#This Row],[GST]]</f>
        <v>15500</v>
      </c>
      <c r="AE972" s="7">
        <f>invoices[[#This Row],[Total]]-invoices[[#This Row],[rent_amount]]</f>
        <v>0</v>
      </c>
      <c r="AF972">
        <v>4188</v>
      </c>
      <c r="AG972">
        <v>1770</v>
      </c>
      <c r="AH972">
        <f>invoices[[#This Row],[EB Amount]]-invoices[[#This Row],[electricity_amount]]</f>
        <v>0</v>
      </c>
    </row>
    <row r="973" spans="1:34">
      <c r="A973" t="s">
        <v>10031</v>
      </c>
      <c r="B973" t="s">
        <v>22</v>
      </c>
      <c r="C973" t="s">
        <v>4381</v>
      </c>
      <c r="D973" t="s">
        <v>24</v>
      </c>
      <c r="E973" t="s">
        <v>519</v>
      </c>
      <c r="F973" t="s">
        <v>984</v>
      </c>
      <c r="G973" t="s">
        <v>10032</v>
      </c>
      <c r="H973" s="1">
        <f>DATE(YEAR(invoices[[#This Row],[due_date]]),MONTH(invoices[[#This Row],[due_date]]),1)</f>
        <v>45931</v>
      </c>
      <c r="I973" s="1">
        <v>45937</v>
      </c>
      <c r="J973">
        <v>15500</v>
      </c>
      <c r="K973">
        <v>2520</v>
      </c>
      <c r="L973">
        <v>0</v>
      </c>
      <c r="M973">
        <f>invoices[[#This Row],[rent_amount]]+invoices[[#This Row],[electricity_amount]]+invoices[[#This Row],[other_charges]]</f>
        <v>18020</v>
      </c>
      <c r="N973" t="s">
        <v>28</v>
      </c>
      <c r="O973" t="s">
        <v>1838</v>
      </c>
      <c r="P973">
        <v>0</v>
      </c>
      <c r="Q973" t="b">
        <v>0</v>
      </c>
      <c r="R973" t="s">
        <v>129</v>
      </c>
      <c r="S973">
        <v>0</v>
      </c>
      <c r="T973">
        <f>invoices[[#This Row],[total_amount]]</f>
        <v>18020</v>
      </c>
      <c r="U973" t="s">
        <v>4383</v>
      </c>
      <c r="V973" t="str">
        <f>INDEX([1]!Table1[tenantname],MATCH(invoices[[#This Row],[allotment_id]],[1]!Table1[TenantAllotmentID],0))</f>
        <v>Pratham Mishra  (C41-B1)</v>
      </c>
      <c r="W973" t="s">
        <v>15223</v>
      </c>
      <c r="X973" t="s">
        <v>15224</v>
      </c>
      <c r="Y973" s="4">
        <v>45931</v>
      </c>
      <c r="Z973" t="s">
        <v>15807</v>
      </c>
      <c r="AA973">
        <v>15500</v>
      </c>
      <c r="AB973">
        <v>0</v>
      </c>
      <c r="AC973">
        <v>0</v>
      </c>
      <c r="AD973" s="7">
        <f>invoices[[#This Row],[Rent]]+invoices[[#This Row],[Services]]+invoices[[#This Row],[GST]]</f>
        <v>15500</v>
      </c>
      <c r="AE973" s="7">
        <f>invoices[[#This Row],[Total]]-invoices[[#This Row],[rent_amount]]</f>
        <v>0</v>
      </c>
      <c r="AF973">
        <v>4295</v>
      </c>
      <c r="AG973">
        <v>2520</v>
      </c>
      <c r="AH973">
        <f>invoices[[#This Row],[EB Amount]]-invoices[[#This Row],[electricity_amount]]</f>
        <v>0</v>
      </c>
    </row>
    <row r="974" spans="1:34">
      <c r="A974" t="s">
        <v>10069</v>
      </c>
      <c r="B974" t="s">
        <v>22</v>
      </c>
      <c r="C974" t="s">
        <v>4491</v>
      </c>
      <c r="D974" t="s">
        <v>24</v>
      </c>
      <c r="E974" t="s">
        <v>96</v>
      </c>
      <c r="F974" t="s">
        <v>1982</v>
      </c>
      <c r="G974" t="s">
        <v>10070</v>
      </c>
      <c r="H974" s="1">
        <f>DATE(YEAR(invoices[[#This Row],[due_date]]),MONTH(invoices[[#This Row],[due_date]]),1)</f>
        <v>45931</v>
      </c>
      <c r="I974" s="1">
        <v>45937</v>
      </c>
      <c r="J974">
        <v>8419</v>
      </c>
      <c r="K974">
        <v>0</v>
      </c>
      <c r="L974">
        <v>0</v>
      </c>
      <c r="M974">
        <f>invoices[[#This Row],[rent_amount]]+invoices[[#This Row],[electricity_amount]]+invoices[[#This Row],[other_charges]]</f>
        <v>8419</v>
      </c>
      <c r="N974" t="s">
        <v>28</v>
      </c>
      <c r="O974" t="s">
        <v>128</v>
      </c>
      <c r="P974">
        <v>0</v>
      </c>
      <c r="Q974" t="b">
        <v>0</v>
      </c>
      <c r="R974" t="s">
        <v>129</v>
      </c>
      <c r="S974">
        <v>0</v>
      </c>
      <c r="T974">
        <f>invoices[[#This Row],[total_amount]]</f>
        <v>8419</v>
      </c>
      <c r="U974" t="s">
        <v>4493</v>
      </c>
      <c r="V974" t="str">
        <f>INDEX([1]!Table1[tenantname],MATCH(invoices[[#This Row],[allotment_id]],[1]!Table1[TenantAllotmentID],0))</f>
        <v>Mohammed Shoaib Khan (B33-C1)</v>
      </c>
      <c r="W974" t="s">
        <v>15247</v>
      </c>
      <c r="X974" t="s">
        <v>15248</v>
      </c>
      <c r="Y974" s="4">
        <v>45931</v>
      </c>
      <c r="Z974" t="s">
        <v>15807</v>
      </c>
      <c r="AA974">
        <v>8419</v>
      </c>
      <c r="AB974">
        <v>0</v>
      </c>
      <c r="AC974">
        <v>0</v>
      </c>
      <c r="AD974" s="7">
        <f>invoices[[#This Row],[Rent]]+invoices[[#This Row],[Services]]+invoices[[#This Row],[GST]]</f>
        <v>8419</v>
      </c>
      <c r="AE974" s="7">
        <f>invoices[[#This Row],[Total]]-invoices[[#This Row],[rent_amount]]</f>
        <v>0</v>
      </c>
      <c r="AF974">
        <v>4315</v>
      </c>
      <c r="AG974">
        <v>0</v>
      </c>
      <c r="AH974">
        <f>invoices[[#This Row],[EB Amount]]-invoices[[#This Row],[electricity_amount]]</f>
        <v>0</v>
      </c>
    </row>
    <row r="975" spans="1:34">
      <c r="A975" t="s">
        <v>10079</v>
      </c>
      <c r="B975" t="s">
        <v>22</v>
      </c>
      <c r="C975" t="s">
        <v>2309</v>
      </c>
      <c r="D975" t="s">
        <v>24</v>
      </c>
      <c r="E975" t="s">
        <v>155</v>
      </c>
      <c r="F975" t="s">
        <v>742</v>
      </c>
      <c r="G975" t="s">
        <v>10080</v>
      </c>
      <c r="H975" s="1">
        <f>DATE(YEAR(invoices[[#This Row],[due_date]]),MONTH(invoices[[#This Row],[due_date]]),1)</f>
        <v>45931</v>
      </c>
      <c r="I975" s="1">
        <v>45937</v>
      </c>
      <c r="J975">
        <v>14500</v>
      </c>
      <c r="K975">
        <v>2310</v>
      </c>
      <c r="L975">
        <v>0</v>
      </c>
      <c r="M975">
        <f>invoices[[#This Row],[rent_amount]]+invoices[[#This Row],[electricity_amount]]+invoices[[#This Row],[other_charges]]</f>
        <v>16810</v>
      </c>
      <c r="N975" t="s">
        <v>28</v>
      </c>
      <c r="O975" t="s">
        <v>128</v>
      </c>
      <c r="P975">
        <v>0</v>
      </c>
      <c r="Q975" t="b">
        <v>0</v>
      </c>
      <c r="R975" t="s">
        <v>129</v>
      </c>
      <c r="S975">
        <v>0</v>
      </c>
      <c r="T975">
        <f>invoices[[#This Row],[total_amount]]</f>
        <v>16810</v>
      </c>
      <c r="U975" t="s">
        <v>2311</v>
      </c>
      <c r="V975" t="str">
        <f>INDEX([1]!Table1[tenantname],MATCH(invoices[[#This Row],[allotment_id]],[1]!Table1[TenantAllotmentID],0))</f>
        <v>Ganesh Selvam (C44-C1)</v>
      </c>
      <c r="W975" t="s">
        <v>14768</v>
      </c>
      <c r="X975" t="s">
        <v>14769</v>
      </c>
      <c r="Y975" s="4">
        <v>45931</v>
      </c>
      <c r="Z975" t="s">
        <v>15807</v>
      </c>
      <c r="AA975">
        <v>14500</v>
      </c>
      <c r="AB975">
        <v>0</v>
      </c>
      <c r="AC975">
        <v>0</v>
      </c>
      <c r="AD975" s="7">
        <f>invoices[[#This Row],[Rent]]+invoices[[#This Row],[Services]]+invoices[[#This Row],[GST]]</f>
        <v>14500</v>
      </c>
      <c r="AE975" s="7">
        <f>invoices[[#This Row],[Total]]-invoices[[#This Row],[rent_amount]]</f>
        <v>0</v>
      </c>
      <c r="AF975">
        <v>4321</v>
      </c>
      <c r="AG975">
        <v>2310</v>
      </c>
      <c r="AH975">
        <f>invoices[[#This Row],[EB Amount]]-invoices[[#This Row],[electricity_amount]]</f>
        <v>0</v>
      </c>
    </row>
    <row r="976" spans="1:34">
      <c r="A976" t="s">
        <v>10102</v>
      </c>
      <c r="B976" t="s">
        <v>22</v>
      </c>
      <c r="C976" t="s">
        <v>4281</v>
      </c>
      <c r="D976" t="s">
        <v>24</v>
      </c>
      <c r="E976" t="s">
        <v>72</v>
      </c>
      <c r="F976" t="s">
        <v>665</v>
      </c>
      <c r="G976" t="s">
        <v>10103</v>
      </c>
      <c r="H976" s="1">
        <f>DATE(YEAR(invoices[[#This Row],[due_date]]),MONTH(invoices[[#This Row],[due_date]]),1)</f>
        <v>45931</v>
      </c>
      <c r="I976" s="1">
        <v>45937</v>
      </c>
      <c r="J976">
        <v>18500</v>
      </c>
      <c r="K976">
        <v>1020</v>
      </c>
      <c r="L976">
        <v>0</v>
      </c>
      <c r="M976">
        <f>invoices[[#This Row],[rent_amount]]+invoices[[#This Row],[electricity_amount]]+invoices[[#This Row],[other_charges]]</f>
        <v>19520</v>
      </c>
      <c r="N976" t="s">
        <v>28</v>
      </c>
      <c r="O976" t="s">
        <v>1838</v>
      </c>
      <c r="P976">
        <v>0</v>
      </c>
      <c r="Q976" t="b">
        <v>0</v>
      </c>
      <c r="R976" t="s">
        <v>129</v>
      </c>
      <c r="S976">
        <v>0</v>
      </c>
      <c r="T976">
        <f>invoices[[#This Row],[total_amount]]</f>
        <v>19520</v>
      </c>
      <c r="U976" t="s">
        <v>4283</v>
      </c>
      <c r="V976" t="str">
        <f>INDEX([1]!Table1[tenantname],MATCH(invoices[[#This Row],[allotment_id]],[1]!Table1[TenantAllotmentID],0))</f>
        <v>Shivani  (C34-A1)</v>
      </c>
      <c r="W976" t="s">
        <v>15205</v>
      </c>
      <c r="X976" t="s">
        <v>15206</v>
      </c>
      <c r="Y976" s="4">
        <v>45931</v>
      </c>
      <c r="Z976" t="s">
        <v>15807</v>
      </c>
      <c r="AA976">
        <v>18500</v>
      </c>
      <c r="AB976">
        <v>0</v>
      </c>
      <c r="AC976">
        <v>0</v>
      </c>
      <c r="AD976" s="7">
        <f>invoices[[#This Row],[Rent]]+invoices[[#This Row],[Services]]+invoices[[#This Row],[GST]]</f>
        <v>18500</v>
      </c>
      <c r="AE976" s="7">
        <f>invoices[[#This Row],[Total]]-invoices[[#This Row],[rent_amount]]</f>
        <v>0</v>
      </c>
      <c r="AF976">
        <v>4336</v>
      </c>
      <c r="AG976">
        <v>1020</v>
      </c>
      <c r="AH976">
        <f>invoices[[#This Row],[EB Amount]]-invoices[[#This Row],[electricity_amount]]</f>
        <v>0</v>
      </c>
    </row>
    <row r="977" spans="1:34">
      <c r="A977" t="s">
        <v>10144</v>
      </c>
      <c r="B977" t="s">
        <v>22</v>
      </c>
      <c r="C977" t="s">
        <v>5180</v>
      </c>
      <c r="D977" t="s">
        <v>24</v>
      </c>
      <c r="E977" t="s">
        <v>519</v>
      </c>
      <c r="F977" t="s">
        <v>2225</v>
      </c>
      <c r="G977" t="s">
        <v>10145</v>
      </c>
      <c r="H977" s="1">
        <f>DATE(YEAR(invoices[[#This Row],[due_date]]),MONTH(invoices[[#This Row],[due_date]]),1)</f>
        <v>45931</v>
      </c>
      <c r="I977" s="1">
        <v>45937</v>
      </c>
      <c r="J977">
        <v>11500</v>
      </c>
      <c r="K977">
        <v>0</v>
      </c>
      <c r="L977">
        <v>0</v>
      </c>
      <c r="M977">
        <f>invoices[[#This Row],[rent_amount]]+invoices[[#This Row],[electricity_amount]]+invoices[[#This Row],[other_charges]]</f>
        <v>11500</v>
      </c>
      <c r="N977" t="s">
        <v>28</v>
      </c>
      <c r="O977" t="s">
        <v>1838</v>
      </c>
      <c r="P977">
        <v>0</v>
      </c>
      <c r="Q977" t="b">
        <v>0</v>
      </c>
      <c r="R977" t="s">
        <v>129</v>
      </c>
      <c r="S977">
        <v>0</v>
      </c>
      <c r="T977">
        <f>invoices[[#This Row],[total_amount]]</f>
        <v>11500</v>
      </c>
      <c r="U977" t="s">
        <v>5182</v>
      </c>
      <c r="V977" t="str">
        <f>INDEX([1]!Table1[tenantname],MATCH(invoices[[#This Row],[allotment_id]],[1]!Table1[TenantAllotmentID],0))</f>
        <v>Prashanth P  (C41-B2)</v>
      </c>
      <c r="W977" t="s">
        <v>15345</v>
      </c>
      <c r="X977" t="s">
        <v>15346</v>
      </c>
      <c r="Y977" s="4">
        <v>45931</v>
      </c>
      <c r="Z977" t="s">
        <v>15807</v>
      </c>
      <c r="AA977">
        <v>11500</v>
      </c>
      <c r="AB977">
        <v>0</v>
      </c>
      <c r="AC977">
        <v>0</v>
      </c>
      <c r="AD977" s="7">
        <f>invoices[[#This Row],[Rent]]+invoices[[#This Row],[Services]]+invoices[[#This Row],[GST]]</f>
        <v>11500</v>
      </c>
      <c r="AE977" s="7">
        <f>invoices[[#This Row],[Total]]-invoices[[#This Row],[rent_amount]]</f>
        <v>0</v>
      </c>
      <c r="AF977">
        <v>4358</v>
      </c>
      <c r="AG977">
        <v>0</v>
      </c>
      <c r="AH977">
        <f>invoices[[#This Row],[EB Amount]]-invoices[[#This Row],[electricity_amount]]</f>
        <v>0</v>
      </c>
    </row>
    <row r="978" spans="1:34">
      <c r="A978" t="s">
        <v>10178</v>
      </c>
      <c r="B978" t="s">
        <v>22</v>
      </c>
      <c r="C978" t="s">
        <v>965</v>
      </c>
      <c r="D978" t="s">
        <v>24</v>
      </c>
      <c r="E978" t="s">
        <v>234</v>
      </c>
      <c r="F978" t="s">
        <v>286</v>
      </c>
      <c r="G978" t="s">
        <v>10179</v>
      </c>
      <c r="H978" s="1">
        <f>DATE(YEAR(invoices[[#This Row],[due_date]]),MONTH(invoices[[#This Row],[due_date]]),1)</f>
        <v>45931</v>
      </c>
      <c r="I978" s="1">
        <v>45937</v>
      </c>
      <c r="J978">
        <v>15500</v>
      </c>
      <c r="K978">
        <v>1012</v>
      </c>
      <c r="L978">
        <v>0</v>
      </c>
      <c r="M978">
        <f>invoices[[#This Row],[rent_amount]]+invoices[[#This Row],[electricity_amount]]+invoices[[#This Row],[other_charges]]</f>
        <v>16512</v>
      </c>
      <c r="N978" t="s">
        <v>28</v>
      </c>
      <c r="O978" t="s">
        <v>1838</v>
      </c>
      <c r="P978">
        <v>0</v>
      </c>
      <c r="Q978" t="b">
        <v>0</v>
      </c>
      <c r="R978" t="s">
        <v>129</v>
      </c>
      <c r="S978">
        <v>0</v>
      </c>
      <c r="T978">
        <f>invoices[[#This Row],[total_amount]]</f>
        <v>16512</v>
      </c>
      <c r="U978" t="s">
        <v>967</v>
      </c>
      <c r="V978" t="str">
        <f>INDEX([1]!Table1[tenantname],MATCH(invoices[[#This Row],[allotment_id]],[1]!Table1[TenantAllotmentID],0))</f>
        <v>Ruth Sylvia (D12-B1)</v>
      </c>
      <c r="W978" t="s">
        <v>14296</v>
      </c>
      <c r="X978" t="s">
        <v>14297</v>
      </c>
      <c r="Y978" s="4">
        <v>45931</v>
      </c>
      <c r="Z978" t="s">
        <v>15807</v>
      </c>
      <c r="AA978">
        <v>15500</v>
      </c>
      <c r="AB978">
        <v>0</v>
      </c>
      <c r="AC978">
        <v>0</v>
      </c>
      <c r="AD978" s="7">
        <f>invoices[[#This Row],[Rent]]+invoices[[#This Row],[Services]]+invoices[[#This Row],[GST]]</f>
        <v>15500</v>
      </c>
      <c r="AE978" s="7">
        <f>invoices[[#This Row],[Total]]-invoices[[#This Row],[rent_amount]]</f>
        <v>0</v>
      </c>
      <c r="AF978">
        <v>4377</v>
      </c>
      <c r="AG978">
        <v>1012</v>
      </c>
      <c r="AH978">
        <f>invoices[[#This Row],[EB Amount]]-invoices[[#This Row],[electricity_amount]]</f>
        <v>0</v>
      </c>
    </row>
    <row r="979" spans="1:34">
      <c r="A979" t="s">
        <v>10216</v>
      </c>
      <c r="B979" t="s">
        <v>22</v>
      </c>
      <c r="C979" t="s">
        <v>720</v>
      </c>
      <c r="D979" t="s">
        <v>24</v>
      </c>
      <c r="E979" t="s">
        <v>721</v>
      </c>
      <c r="F979" t="s">
        <v>722</v>
      </c>
      <c r="G979" t="s">
        <v>10217</v>
      </c>
      <c r="H979" s="1">
        <f>DATE(YEAR(invoices[[#This Row],[due_date]]),MONTH(invoices[[#This Row],[due_date]]),1)</f>
        <v>45931</v>
      </c>
      <c r="I979" s="1">
        <v>45937</v>
      </c>
      <c r="J979">
        <v>14500</v>
      </c>
      <c r="K979">
        <v>1050</v>
      </c>
      <c r="L979">
        <v>0</v>
      </c>
      <c r="M979">
        <f>invoices[[#This Row],[rent_amount]]+invoices[[#This Row],[electricity_amount]]+invoices[[#This Row],[other_charges]]</f>
        <v>15550</v>
      </c>
      <c r="N979" t="s">
        <v>28</v>
      </c>
      <c r="O979" t="s">
        <v>577</v>
      </c>
      <c r="P979">
        <v>0</v>
      </c>
      <c r="Q979" t="b">
        <v>0</v>
      </c>
      <c r="R979" t="s">
        <v>129</v>
      </c>
      <c r="S979">
        <v>0</v>
      </c>
      <c r="T979">
        <f>invoices[[#This Row],[total_amount]]</f>
        <v>15550</v>
      </c>
      <c r="U979" t="s">
        <v>724</v>
      </c>
      <c r="V979" t="str">
        <f>INDEX([1]!Table1[tenantname],MATCH(invoices[[#This Row],[allotment_id]],[1]!Table1[TenantAllotmentID],0))</f>
        <v>Aritra Kumar Das (A11-C1)</v>
      </c>
      <c r="W979" t="s">
        <v>14207</v>
      </c>
      <c r="X979" t="s">
        <v>14208</v>
      </c>
      <c r="Y979" s="4">
        <v>45931</v>
      </c>
      <c r="Z979" t="s">
        <v>15807</v>
      </c>
      <c r="AA979">
        <v>14500</v>
      </c>
      <c r="AB979">
        <v>0</v>
      </c>
      <c r="AC979">
        <v>0</v>
      </c>
      <c r="AD979" s="7">
        <f>invoices[[#This Row],[Rent]]+invoices[[#This Row],[Services]]+invoices[[#This Row],[GST]]</f>
        <v>14500</v>
      </c>
      <c r="AE979" s="7">
        <f>invoices[[#This Row],[Total]]-invoices[[#This Row],[rent_amount]]</f>
        <v>0</v>
      </c>
      <c r="AF979">
        <v>4397</v>
      </c>
      <c r="AG979">
        <v>1050</v>
      </c>
      <c r="AH979">
        <f>invoices[[#This Row],[EB Amount]]-invoices[[#This Row],[electricity_amount]]</f>
        <v>0</v>
      </c>
    </row>
    <row r="980" spans="1:34">
      <c r="A980" t="s">
        <v>10371</v>
      </c>
      <c r="B980" t="s">
        <v>22</v>
      </c>
      <c r="C980" t="s">
        <v>1591</v>
      </c>
      <c r="D980" t="s">
        <v>24</v>
      </c>
      <c r="E980" t="s">
        <v>80</v>
      </c>
      <c r="F980" t="s">
        <v>1592</v>
      </c>
      <c r="G980" t="s">
        <v>10372</v>
      </c>
      <c r="H980" s="1">
        <f>DATE(YEAR(invoices[[#This Row],[due_date]]),MONTH(invoices[[#This Row],[due_date]]),1)</f>
        <v>45931</v>
      </c>
      <c r="I980" s="1">
        <v>45937</v>
      </c>
      <c r="J980">
        <v>13500</v>
      </c>
      <c r="K980">
        <v>1590</v>
      </c>
      <c r="L980">
        <v>0</v>
      </c>
      <c r="M980">
        <f>invoices[[#This Row],[rent_amount]]+invoices[[#This Row],[electricity_amount]]+invoices[[#This Row],[other_charges]]</f>
        <v>15090</v>
      </c>
      <c r="N980" t="s">
        <v>28</v>
      </c>
      <c r="O980" t="s">
        <v>1065</v>
      </c>
      <c r="P980">
        <v>0</v>
      </c>
      <c r="Q980" t="b">
        <v>0</v>
      </c>
      <c r="R980" t="s">
        <v>129</v>
      </c>
      <c r="S980">
        <v>0</v>
      </c>
      <c r="T980">
        <f>invoices[[#This Row],[total_amount]]</f>
        <v>15090</v>
      </c>
      <c r="U980" t="s">
        <v>1594</v>
      </c>
      <c r="V980" t="str">
        <f>INDEX([1]!Table1[tenantname],MATCH(invoices[[#This Row],[allotment_id]],[1]!Table1[TenantAllotmentID],0))</f>
        <v>Sharon Swetha (D21-C1)</v>
      </c>
      <c r="W980" t="s">
        <v>14530</v>
      </c>
      <c r="X980" t="s">
        <v>14531</v>
      </c>
      <c r="Y980" s="4">
        <v>45931</v>
      </c>
      <c r="Z980" t="s">
        <v>15807</v>
      </c>
      <c r="AA980">
        <v>13500</v>
      </c>
      <c r="AB980">
        <v>0</v>
      </c>
      <c r="AC980">
        <v>0</v>
      </c>
      <c r="AD980" s="7">
        <f>invoices[[#This Row],[Rent]]+invoices[[#This Row],[Services]]+invoices[[#This Row],[GST]]</f>
        <v>13500</v>
      </c>
      <c r="AE980" s="7">
        <f>invoices[[#This Row],[Total]]-invoices[[#This Row],[rent_amount]]</f>
        <v>0</v>
      </c>
      <c r="AF980">
        <v>4476</v>
      </c>
      <c r="AG980">
        <v>1590</v>
      </c>
      <c r="AH980">
        <f>invoices[[#This Row],[EB Amount]]-invoices[[#This Row],[electricity_amount]]</f>
        <v>0</v>
      </c>
    </row>
    <row r="981" spans="1:34">
      <c r="A981" t="s">
        <v>10428</v>
      </c>
      <c r="B981" t="s">
        <v>22</v>
      </c>
      <c r="C981" t="s">
        <v>2703</v>
      </c>
      <c r="D981" t="s">
        <v>24</v>
      </c>
      <c r="E981" t="s">
        <v>349</v>
      </c>
      <c r="F981" t="s">
        <v>878</v>
      </c>
      <c r="G981" t="s">
        <v>10429</v>
      </c>
      <c r="H981" s="1">
        <f>DATE(YEAR(invoices[[#This Row],[due_date]]),MONTH(invoices[[#This Row],[due_date]]),1)</f>
        <v>45931</v>
      </c>
      <c r="I981" s="1">
        <v>45937</v>
      </c>
      <c r="J981">
        <v>19500</v>
      </c>
      <c r="K981">
        <v>2070</v>
      </c>
      <c r="L981">
        <v>0</v>
      </c>
      <c r="M981">
        <f>invoices[[#This Row],[rent_amount]]+invoices[[#This Row],[electricity_amount]]+invoices[[#This Row],[other_charges]]</f>
        <v>21570</v>
      </c>
      <c r="N981" t="s">
        <v>28</v>
      </c>
      <c r="O981" t="s">
        <v>1838</v>
      </c>
      <c r="P981">
        <v>0</v>
      </c>
      <c r="Q981" t="b">
        <v>0</v>
      </c>
      <c r="R981" t="s">
        <v>129</v>
      </c>
      <c r="S981">
        <v>0</v>
      </c>
      <c r="T981">
        <f>invoices[[#This Row],[total_amount]]</f>
        <v>21570</v>
      </c>
      <c r="U981" t="s">
        <v>2705</v>
      </c>
      <c r="V981" t="str">
        <f>INDEX([1]!Table1[tenantname],MATCH(invoices[[#This Row],[allotment_id]],[1]!Table1[TenantAllotmentID],0))</f>
        <v>Rajesh Anand (B11-A1)</v>
      </c>
      <c r="W981" t="s">
        <v>14871</v>
      </c>
      <c r="X981" t="s">
        <v>14872</v>
      </c>
      <c r="Y981" s="4">
        <v>45931</v>
      </c>
      <c r="Z981" t="s">
        <v>15807</v>
      </c>
      <c r="AA981">
        <v>19500</v>
      </c>
      <c r="AB981">
        <v>0</v>
      </c>
      <c r="AC981">
        <v>0</v>
      </c>
      <c r="AD981" s="7">
        <f>invoices[[#This Row],[Rent]]+invoices[[#This Row],[Services]]+invoices[[#This Row],[GST]]</f>
        <v>19500</v>
      </c>
      <c r="AE981" s="7">
        <f>invoices[[#This Row],[Total]]-invoices[[#This Row],[rent_amount]]</f>
        <v>0</v>
      </c>
      <c r="AF981">
        <v>4502</v>
      </c>
      <c r="AG981">
        <v>2070</v>
      </c>
      <c r="AH981">
        <f>invoices[[#This Row],[EB Amount]]-invoices[[#This Row],[electricity_amount]]</f>
        <v>0</v>
      </c>
    </row>
    <row r="982" spans="1:34">
      <c r="A982" t="s">
        <v>10508</v>
      </c>
      <c r="B982" t="s">
        <v>22</v>
      </c>
      <c r="C982" t="s">
        <v>416</v>
      </c>
      <c r="D982" t="s">
        <v>24</v>
      </c>
      <c r="E982" t="s">
        <v>96</v>
      </c>
      <c r="F982" t="s">
        <v>1982</v>
      </c>
      <c r="G982" t="s">
        <v>10509</v>
      </c>
      <c r="H982" s="1">
        <f>DATE(YEAR(invoices[[#This Row],[due_date]]),MONTH(invoices[[#This Row],[due_date]]),1)</f>
        <v>45931</v>
      </c>
      <c r="I982" s="1">
        <v>45937</v>
      </c>
      <c r="J982">
        <v>5613</v>
      </c>
      <c r="K982">
        <v>1800</v>
      </c>
      <c r="L982">
        <v>2250</v>
      </c>
      <c r="M982">
        <f>invoices[[#This Row],[rent_amount]]+invoices[[#This Row],[electricity_amount]]+invoices[[#This Row],[other_charges]]</f>
        <v>9663</v>
      </c>
      <c r="N982" t="s">
        <v>28</v>
      </c>
      <c r="O982" t="s">
        <v>577</v>
      </c>
      <c r="P982">
        <v>0</v>
      </c>
      <c r="Q982" t="b">
        <v>0</v>
      </c>
      <c r="R982" t="s">
        <v>129</v>
      </c>
      <c r="S982">
        <v>0</v>
      </c>
      <c r="T982">
        <f>invoices[[#This Row],[total_amount]]</f>
        <v>9663</v>
      </c>
      <c r="U982" t="s">
        <v>3227</v>
      </c>
      <c r="V982" t="str">
        <f>INDEX([1]!Table1[tenantname],MATCH(invoices[[#This Row],[allotment_id]],[1]!Table1[TenantAllotmentID],0))</f>
        <v>Ashuthosh N B (B33-C1)</v>
      </c>
      <c r="W982" t="s">
        <v>14102</v>
      </c>
      <c r="X982" t="s">
        <v>15003</v>
      </c>
      <c r="Y982" s="4">
        <v>45931</v>
      </c>
      <c r="Z982" t="s">
        <v>15807</v>
      </c>
      <c r="AA982">
        <v>5613</v>
      </c>
      <c r="AB982">
        <v>0</v>
      </c>
      <c r="AC982">
        <v>0</v>
      </c>
      <c r="AD982" s="7">
        <f>invoices[[#This Row],[Rent]]+invoices[[#This Row],[Services]]+invoices[[#This Row],[GST]]</f>
        <v>5613</v>
      </c>
      <c r="AE982" s="7">
        <f>invoices[[#This Row],[Total]]-invoices[[#This Row],[rent_amount]]</f>
        <v>0</v>
      </c>
      <c r="AF982">
        <v>4545</v>
      </c>
      <c r="AG982">
        <v>1800</v>
      </c>
      <c r="AH982">
        <f>invoices[[#This Row],[EB Amount]]-invoices[[#This Row],[electricity_amount]]</f>
        <v>0</v>
      </c>
    </row>
    <row r="983" spans="1:34">
      <c r="A983" t="s">
        <v>10522</v>
      </c>
      <c r="B983" t="s">
        <v>22</v>
      </c>
      <c r="C983" t="s">
        <v>410</v>
      </c>
      <c r="D983" t="s">
        <v>24</v>
      </c>
      <c r="E983" t="s">
        <v>275</v>
      </c>
      <c r="F983" t="s">
        <v>411</v>
      </c>
      <c r="G983" t="s">
        <v>10523</v>
      </c>
      <c r="H983" s="1">
        <f>DATE(YEAR(invoices[[#This Row],[due_date]]),MONTH(invoices[[#This Row],[due_date]]),1)</f>
        <v>45931</v>
      </c>
      <c r="I983" s="1">
        <v>45937</v>
      </c>
      <c r="J983">
        <v>15500</v>
      </c>
      <c r="K983">
        <v>2520</v>
      </c>
      <c r="L983">
        <v>0</v>
      </c>
      <c r="M983">
        <f>invoices[[#This Row],[rent_amount]]+invoices[[#This Row],[electricity_amount]]+invoices[[#This Row],[other_charges]]</f>
        <v>18020</v>
      </c>
      <c r="N983" t="s">
        <v>28</v>
      </c>
      <c r="O983" t="s">
        <v>577</v>
      </c>
      <c r="P983">
        <v>0</v>
      </c>
      <c r="Q983" t="b">
        <v>0</v>
      </c>
      <c r="R983" t="s">
        <v>129</v>
      </c>
      <c r="S983">
        <v>0</v>
      </c>
      <c r="T983">
        <f>invoices[[#This Row],[total_amount]]</f>
        <v>18020</v>
      </c>
      <c r="U983" t="s">
        <v>414</v>
      </c>
      <c r="V983" t="str">
        <f>INDEX([1]!Table1[tenantname],MATCH(invoices[[#This Row],[allotment_id]],[1]!Table1[TenantAllotmentID],0))</f>
        <v>Brinda Vivek (B44-B2)</v>
      </c>
      <c r="W983" t="s">
        <v>14100</v>
      </c>
      <c r="X983" t="s">
        <v>14101</v>
      </c>
      <c r="Y983" s="4">
        <v>45931</v>
      </c>
      <c r="Z983" t="s">
        <v>15807</v>
      </c>
      <c r="AA983">
        <v>15500</v>
      </c>
      <c r="AB983">
        <v>0</v>
      </c>
      <c r="AC983">
        <v>0</v>
      </c>
      <c r="AD983" s="7">
        <f>invoices[[#This Row],[Rent]]+invoices[[#This Row],[Services]]+invoices[[#This Row],[GST]]</f>
        <v>15500</v>
      </c>
      <c r="AE983" s="7">
        <f>invoices[[#This Row],[Total]]-invoices[[#This Row],[rent_amount]]</f>
        <v>0</v>
      </c>
      <c r="AF983">
        <v>4552</v>
      </c>
      <c r="AG983">
        <v>2520</v>
      </c>
      <c r="AH983">
        <f>invoices[[#This Row],[EB Amount]]-invoices[[#This Row],[electricity_amount]]</f>
        <v>0</v>
      </c>
    </row>
    <row r="984" spans="1:34">
      <c r="A984" t="s">
        <v>10526</v>
      </c>
      <c r="B984" t="s">
        <v>22</v>
      </c>
      <c r="C984" t="s">
        <v>4802</v>
      </c>
      <c r="D984" t="s">
        <v>24</v>
      </c>
      <c r="E984" t="s">
        <v>275</v>
      </c>
      <c r="F984" t="s">
        <v>276</v>
      </c>
      <c r="G984" t="s">
        <v>10527</v>
      </c>
      <c r="H984" s="1">
        <f>DATE(YEAR(invoices[[#This Row],[due_date]]),MONTH(invoices[[#This Row],[due_date]]),1)</f>
        <v>45931</v>
      </c>
      <c r="I984" s="1">
        <v>45937</v>
      </c>
      <c r="J984">
        <v>14500</v>
      </c>
      <c r="K984">
        <v>2520</v>
      </c>
      <c r="L984">
        <v>0</v>
      </c>
      <c r="M984">
        <f>invoices[[#This Row],[rent_amount]]+invoices[[#This Row],[electricity_amount]]+invoices[[#This Row],[other_charges]]</f>
        <v>17020</v>
      </c>
      <c r="N984" t="s">
        <v>28</v>
      </c>
      <c r="O984" t="s">
        <v>1838</v>
      </c>
      <c r="P984">
        <v>0</v>
      </c>
      <c r="Q984" t="b">
        <v>0</v>
      </c>
      <c r="R984" t="s">
        <v>129</v>
      </c>
      <c r="S984">
        <v>0</v>
      </c>
      <c r="T984">
        <f>invoices[[#This Row],[total_amount]]</f>
        <v>17020</v>
      </c>
      <c r="U984" t="s">
        <v>4804</v>
      </c>
      <c r="V984" t="str">
        <f>INDEX([1]!Table1[tenantname],MATCH(invoices[[#This Row],[allotment_id]],[1]!Table1[TenantAllotmentID],0))</f>
        <v>Roshini Mahendrakumar (B44-C2)</v>
      </c>
      <c r="W984" t="s">
        <v>15291</v>
      </c>
      <c r="X984" t="s">
        <v>15292</v>
      </c>
      <c r="Y984" s="4">
        <v>45931</v>
      </c>
      <c r="Z984" t="s">
        <v>15807</v>
      </c>
      <c r="AA984">
        <v>14500</v>
      </c>
      <c r="AB984">
        <v>0</v>
      </c>
      <c r="AC984">
        <v>0</v>
      </c>
      <c r="AD984" s="7">
        <f>invoices[[#This Row],[Rent]]+invoices[[#This Row],[Services]]+invoices[[#This Row],[GST]]</f>
        <v>14500</v>
      </c>
      <c r="AE984" s="7">
        <f>invoices[[#This Row],[Total]]-invoices[[#This Row],[rent_amount]]</f>
        <v>0</v>
      </c>
      <c r="AF984">
        <v>4554</v>
      </c>
      <c r="AG984">
        <v>2520</v>
      </c>
      <c r="AH984">
        <f>invoices[[#This Row],[EB Amount]]-invoices[[#This Row],[electricity_amount]]</f>
        <v>0</v>
      </c>
    </row>
    <row r="985" spans="1:34">
      <c r="A985" t="s">
        <v>10528</v>
      </c>
      <c r="B985" t="s">
        <v>22</v>
      </c>
      <c r="C985" t="s">
        <v>1146</v>
      </c>
      <c r="D985" t="s">
        <v>24</v>
      </c>
      <c r="E985" t="s">
        <v>195</v>
      </c>
      <c r="F985" t="s">
        <v>650</v>
      </c>
      <c r="G985" t="s">
        <v>10529</v>
      </c>
      <c r="H985" s="1">
        <f>DATE(YEAR(invoices[[#This Row],[due_date]]),MONTH(invoices[[#This Row],[due_date]]),1)</f>
        <v>45931</v>
      </c>
      <c r="I985" s="1">
        <v>45937</v>
      </c>
      <c r="J985">
        <v>15500</v>
      </c>
      <c r="K985">
        <v>342</v>
      </c>
      <c r="L985">
        <v>0</v>
      </c>
      <c r="M985">
        <f>invoices[[#This Row],[rent_amount]]+invoices[[#This Row],[electricity_amount]]+invoices[[#This Row],[other_charges]]</f>
        <v>15842</v>
      </c>
      <c r="N985" t="s">
        <v>28</v>
      </c>
      <c r="O985" t="s">
        <v>128</v>
      </c>
      <c r="P985">
        <v>0</v>
      </c>
      <c r="Q985" t="b">
        <v>0</v>
      </c>
      <c r="R985" t="s">
        <v>129</v>
      </c>
      <c r="S985">
        <v>0</v>
      </c>
      <c r="T985">
        <f>invoices[[#This Row],[total_amount]]</f>
        <v>15842</v>
      </c>
      <c r="U985" t="s">
        <v>1149</v>
      </c>
      <c r="V985" t="str">
        <f>INDEX([1]!Table1[tenantname],MATCH(invoices[[#This Row],[allotment_id]],[1]!Table1[TenantAllotmentID],0))</f>
        <v>Joan Betcy (D41-B2)</v>
      </c>
      <c r="W985" t="s">
        <v>14362</v>
      </c>
      <c r="X985" t="s">
        <v>14363</v>
      </c>
      <c r="Y985" s="4">
        <v>45931</v>
      </c>
      <c r="Z985" t="s">
        <v>15807</v>
      </c>
      <c r="AA985">
        <v>15500</v>
      </c>
      <c r="AB985">
        <v>0</v>
      </c>
      <c r="AC985">
        <v>0</v>
      </c>
      <c r="AD985" s="7">
        <f>invoices[[#This Row],[Rent]]+invoices[[#This Row],[Services]]+invoices[[#This Row],[GST]]</f>
        <v>15500</v>
      </c>
      <c r="AE985" s="7">
        <f>invoices[[#This Row],[Total]]-invoices[[#This Row],[rent_amount]]</f>
        <v>0</v>
      </c>
      <c r="AF985">
        <v>4555</v>
      </c>
      <c r="AG985">
        <v>342</v>
      </c>
      <c r="AH985">
        <f>invoices[[#This Row],[EB Amount]]-invoices[[#This Row],[electricity_amount]]</f>
        <v>0</v>
      </c>
    </row>
    <row r="986" spans="1:34">
      <c r="A986" t="s">
        <v>10711</v>
      </c>
      <c r="B986" t="s">
        <v>22</v>
      </c>
      <c r="C986" t="s">
        <v>829</v>
      </c>
      <c r="D986" t="s">
        <v>24</v>
      </c>
      <c r="E986" t="s">
        <v>476</v>
      </c>
      <c r="F986" t="s">
        <v>477</v>
      </c>
      <c r="G986" t="s">
        <v>10712</v>
      </c>
      <c r="H986" s="1">
        <f>DATE(YEAR(invoices[[#This Row],[due_date]]),MONTH(invoices[[#This Row],[due_date]]),1)</f>
        <v>45931</v>
      </c>
      <c r="I986" s="1">
        <v>45937</v>
      </c>
      <c r="J986">
        <v>25500</v>
      </c>
      <c r="K986">
        <v>1770</v>
      </c>
      <c r="L986">
        <v>0</v>
      </c>
      <c r="M986">
        <f>invoices[[#This Row],[rent_amount]]+invoices[[#This Row],[electricity_amount]]+invoices[[#This Row],[other_charges]]</f>
        <v>27270</v>
      </c>
      <c r="N986" t="s">
        <v>28</v>
      </c>
      <c r="O986" t="s">
        <v>1838</v>
      </c>
      <c r="P986">
        <v>0</v>
      </c>
      <c r="Q986" t="b">
        <v>0</v>
      </c>
      <c r="R986" t="s">
        <v>129</v>
      </c>
      <c r="S986">
        <v>0</v>
      </c>
      <c r="T986">
        <f>invoices[[#This Row],[total_amount]]</f>
        <v>27270</v>
      </c>
      <c r="U986" t="s">
        <v>831</v>
      </c>
      <c r="V986" t="str">
        <f>INDEX([1]!Table1[tenantname],MATCH(invoices[[#This Row],[allotment_id]],[1]!Table1[TenantAllotmentID],0))</f>
        <v>Ranjan Rai (B41-D1)</v>
      </c>
      <c r="W986" t="s">
        <v>14247</v>
      </c>
      <c r="X986" t="s">
        <v>14248</v>
      </c>
      <c r="Y986" s="4">
        <v>45931</v>
      </c>
      <c r="Z986" t="s">
        <v>15807</v>
      </c>
      <c r="AA986">
        <v>25500</v>
      </c>
      <c r="AB986">
        <v>0</v>
      </c>
      <c r="AC986">
        <v>0</v>
      </c>
      <c r="AD986" s="7">
        <f>invoices[[#This Row],[Rent]]+invoices[[#This Row],[Services]]+invoices[[#This Row],[GST]]</f>
        <v>25500</v>
      </c>
      <c r="AE986" s="7">
        <f>invoices[[#This Row],[Total]]-invoices[[#This Row],[rent_amount]]</f>
        <v>0</v>
      </c>
      <c r="AF986">
        <v>4649</v>
      </c>
      <c r="AG986">
        <v>1770</v>
      </c>
      <c r="AH986">
        <f>invoices[[#This Row],[EB Amount]]-invoices[[#This Row],[electricity_amount]]</f>
        <v>0</v>
      </c>
    </row>
    <row r="987" spans="1:34">
      <c r="A987" t="s">
        <v>10747</v>
      </c>
      <c r="B987" t="s">
        <v>22</v>
      </c>
      <c r="C987" t="s">
        <v>2682</v>
      </c>
      <c r="D987" t="s">
        <v>24</v>
      </c>
      <c r="E987" t="s">
        <v>42</v>
      </c>
      <c r="F987" t="s">
        <v>2100</v>
      </c>
      <c r="G987" t="s">
        <v>10748</v>
      </c>
      <c r="H987" s="1">
        <f>DATE(YEAR(invoices[[#This Row],[due_date]]),MONTH(invoices[[#This Row],[due_date]]),1)</f>
        <v>45931</v>
      </c>
      <c r="I987" s="1">
        <v>45937</v>
      </c>
      <c r="J987">
        <v>8710</v>
      </c>
      <c r="K987">
        <v>639</v>
      </c>
      <c r="L987">
        <v>0</v>
      </c>
      <c r="M987">
        <f>invoices[[#This Row],[rent_amount]]+invoices[[#This Row],[electricity_amount]]+invoices[[#This Row],[other_charges]]</f>
        <v>9349</v>
      </c>
      <c r="N987" t="s">
        <v>28</v>
      </c>
      <c r="O987" t="s">
        <v>577</v>
      </c>
      <c r="P987">
        <v>0</v>
      </c>
      <c r="Q987" t="b">
        <v>0</v>
      </c>
      <c r="R987" t="s">
        <v>129</v>
      </c>
      <c r="S987">
        <v>0</v>
      </c>
      <c r="T987">
        <f>invoices[[#This Row],[total_amount]]</f>
        <v>9349</v>
      </c>
      <c r="U987" t="s">
        <v>3079</v>
      </c>
      <c r="V987" t="str">
        <f>INDEX([1]!Table1[tenantname],MATCH(invoices[[#This Row],[allotment_id]],[1]!Table1[TenantAllotmentID],0))</f>
        <v>Amita Asthana (C24-B1)</v>
      </c>
      <c r="W987" t="s">
        <v>14866</v>
      </c>
      <c r="X987" t="s">
        <v>14965</v>
      </c>
      <c r="Y987" s="4">
        <v>45931</v>
      </c>
      <c r="Z987" t="s">
        <v>15807</v>
      </c>
      <c r="AA987">
        <v>8710</v>
      </c>
      <c r="AB987">
        <v>0</v>
      </c>
      <c r="AC987">
        <v>0</v>
      </c>
      <c r="AD987" s="7">
        <f>invoices[[#This Row],[Rent]]+invoices[[#This Row],[Services]]+invoices[[#This Row],[GST]]</f>
        <v>8710</v>
      </c>
      <c r="AE987" s="7">
        <f>invoices[[#This Row],[Total]]-invoices[[#This Row],[rent_amount]]</f>
        <v>0</v>
      </c>
      <c r="AF987">
        <v>4666</v>
      </c>
      <c r="AG987">
        <v>639</v>
      </c>
      <c r="AH987">
        <f>invoices[[#This Row],[EB Amount]]-invoices[[#This Row],[electricity_amount]]</f>
        <v>0</v>
      </c>
    </row>
    <row r="988" spans="1:34">
      <c r="A988" t="s">
        <v>10791</v>
      </c>
      <c r="B988" t="s">
        <v>22</v>
      </c>
      <c r="C988" t="s">
        <v>794</v>
      </c>
      <c r="D988" t="s">
        <v>24</v>
      </c>
      <c r="E988" t="s">
        <v>342</v>
      </c>
      <c r="F988" t="s">
        <v>795</v>
      </c>
      <c r="G988" t="s">
        <v>10792</v>
      </c>
      <c r="H988" s="1">
        <f>DATE(YEAR(invoices[[#This Row],[due_date]]),MONTH(invoices[[#This Row],[due_date]]),1)</f>
        <v>45931</v>
      </c>
      <c r="I988" s="1">
        <v>45937</v>
      </c>
      <c r="J988">
        <v>13500</v>
      </c>
      <c r="K988">
        <v>1710</v>
      </c>
      <c r="L988">
        <v>0</v>
      </c>
      <c r="M988">
        <f>invoices[[#This Row],[rent_amount]]+invoices[[#This Row],[electricity_amount]]+invoices[[#This Row],[other_charges]]</f>
        <v>15210</v>
      </c>
      <c r="N988" t="s">
        <v>28</v>
      </c>
      <c r="O988" t="s">
        <v>577</v>
      </c>
      <c r="P988">
        <v>0</v>
      </c>
      <c r="Q988" t="b">
        <v>0</v>
      </c>
      <c r="R988" t="s">
        <v>129</v>
      </c>
      <c r="S988">
        <v>0</v>
      </c>
      <c r="T988">
        <f>invoices[[#This Row],[total_amount]]</f>
        <v>15210</v>
      </c>
      <c r="U988" t="s">
        <v>797</v>
      </c>
      <c r="V988" t="str">
        <f>INDEX([1]!Table1[tenantname],MATCH(invoices[[#This Row],[allotment_id]],[1]!Table1[TenantAllotmentID],0))</f>
        <v>Dhivya Parthasarthy (D11-D2)</v>
      </c>
      <c r="W988" t="s">
        <v>14235</v>
      </c>
      <c r="X988" t="s">
        <v>14236</v>
      </c>
      <c r="Y988" s="4">
        <v>45931</v>
      </c>
      <c r="Z988" t="s">
        <v>15807</v>
      </c>
      <c r="AA988">
        <v>13500</v>
      </c>
      <c r="AB988">
        <v>0</v>
      </c>
      <c r="AC988">
        <v>0</v>
      </c>
      <c r="AD988" s="7">
        <f>invoices[[#This Row],[Rent]]+invoices[[#This Row],[Services]]+invoices[[#This Row],[GST]]</f>
        <v>13500</v>
      </c>
      <c r="AE988" s="7">
        <f>invoices[[#This Row],[Total]]-invoices[[#This Row],[rent_amount]]</f>
        <v>0</v>
      </c>
      <c r="AF988">
        <v>4690</v>
      </c>
      <c r="AG988">
        <v>1710</v>
      </c>
      <c r="AH988">
        <f>invoices[[#This Row],[EB Amount]]-invoices[[#This Row],[electricity_amount]]</f>
        <v>0</v>
      </c>
    </row>
    <row r="989" spans="1:34">
      <c r="A989" t="s">
        <v>10846</v>
      </c>
      <c r="B989" t="s">
        <v>22</v>
      </c>
      <c r="C989" t="s">
        <v>41</v>
      </c>
      <c r="D989" t="s">
        <v>24</v>
      </c>
      <c r="E989" t="s">
        <v>42</v>
      </c>
      <c r="F989" t="s">
        <v>43</v>
      </c>
      <c r="G989" t="s">
        <v>10847</v>
      </c>
      <c r="H989" s="1">
        <f>DATE(YEAR(invoices[[#This Row],[due_date]]),MONTH(invoices[[#This Row],[due_date]]),1)</f>
        <v>45931</v>
      </c>
      <c r="I989" s="1">
        <v>45937</v>
      </c>
      <c r="J989">
        <v>14500</v>
      </c>
      <c r="K989">
        <v>2130</v>
      </c>
      <c r="L989">
        <v>0</v>
      </c>
      <c r="M989">
        <f>invoices[[#This Row],[rent_amount]]+invoices[[#This Row],[electricity_amount]]+invoices[[#This Row],[other_charges]]</f>
        <v>16630</v>
      </c>
      <c r="N989" t="s">
        <v>28</v>
      </c>
      <c r="O989" t="s">
        <v>128</v>
      </c>
      <c r="P989">
        <v>0</v>
      </c>
      <c r="Q989" t="b">
        <v>0</v>
      </c>
      <c r="R989" t="s">
        <v>129</v>
      </c>
      <c r="S989">
        <v>0</v>
      </c>
      <c r="T989">
        <f>invoices[[#This Row],[total_amount]]</f>
        <v>16630</v>
      </c>
      <c r="U989" t="s">
        <v>47</v>
      </c>
      <c r="V989" t="str">
        <f>INDEX([1]!Table1[tenantname],MATCH(invoices[[#This Row],[allotment_id]],[1]!Table1[TenantAllotmentID],0))</f>
        <v>Harrsha T (C24-C1)</v>
      </c>
      <c r="W989" t="s">
        <v>13988</v>
      </c>
      <c r="X989" t="s">
        <v>13989</v>
      </c>
      <c r="Y989" s="4">
        <v>45931</v>
      </c>
      <c r="Z989" t="s">
        <v>15807</v>
      </c>
      <c r="AA989">
        <v>14500</v>
      </c>
      <c r="AB989">
        <v>0</v>
      </c>
      <c r="AC989">
        <v>0</v>
      </c>
      <c r="AD989" s="7">
        <f>invoices[[#This Row],[Rent]]+invoices[[#This Row],[Services]]+invoices[[#This Row],[GST]]</f>
        <v>14500</v>
      </c>
      <c r="AE989" s="7">
        <f>invoices[[#This Row],[Total]]-invoices[[#This Row],[rent_amount]]</f>
        <v>0</v>
      </c>
      <c r="AF989">
        <v>4718</v>
      </c>
      <c r="AG989">
        <v>2130</v>
      </c>
      <c r="AH989">
        <f>invoices[[#This Row],[EB Amount]]-invoices[[#This Row],[electricity_amount]]</f>
        <v>0</v>
      </c>
    </row>
    <row r="990" spans="1:34">
      <c r="A990" t="s">
        <v>10880</v>
      </c>
      <c r="B990" t="s">
        <v>22</v>
      </c>
      <c r="C990" t="s">
        <v>8225</v>
      </c>
      <c r="D990" t="s">
        <v>24</v>
      </c>
      <c r="E990" t="s">
        <v>1062</v>
      </c>
      <c r="F990" t="s">
        <v>8226</v>
      </c>
      <c r="G990" t="s">
        <v>10881</v>
      </c>
      <c r="H990" s="1">
        <f>DATE(YEAR(invoices[[#This Row],[due_date]]),MONTH(invoices[[#This Row],[due_date]]),1)</f>
        <v>45931</v>
      </c>
      <c r="I990" s="1">
        <v>45937</v>
      </c>
      <c r="J990">
        <v>15500</v>
      </c>
      <c r="K990">
        <v>1290</v>
      </c>
      <c r="L990">
        <v>0</v>
      </c>
      <c r="M990">
        <f>invoices[[#This Row],[rent_amount]]+invoices[[#This Row],[electricity_amount]]+invoices[[#This Row],[other_charges]]</f>
        <v>16790</v>
      </c>
      <c r="N990" t="s">
        <v>28</v>
      </c>
      <c r="O990" t="s">
        <v>1838</v>
      </c>
      <c r="P990">
        <v>0</v>
      </c>
      <c r="Q990" t="b">
        <v>0</v>
      </c>
      <c r="R990" t="s">
        <v>129</v>
      </c>
      <c r="S990">
        <v>0</v>
      </c>
      <c r="T990">
        <f>invoices[[#This Row],[total_amount]]</f>
        <v>16790</v>
      </c>
      <c r="U990" t="s">
        <v>8228</v>
      </c>
      <c r="V990" t="str">
        <f>INDEX([1]!Table1[tenantname],MATCH(invoices[[#This Row],[allotment_id]],[1]!Table1[TenantAllotmentID],0))</f>
        <v>Pranav Purkar  (A22-B1)</v>
      </c>
      <c r="W990" t="s">
        <v>15600</v>
      </c>
      <c r="X990" t="s">
        <v>15601</v>
      </c>
      <c r="Y990" s="4">
        <v>45931</v>
      </c>
      <c r="Z990" t="s">
        <v>15807</v>
      </c>
      <c r="AA990">
        <v>15500</v>
      </c>
      <c r="AB990">
        <v>0</v>
      </c>
      <c r="AC990">
        <v>0</v>
      </c>
      <c r="AD990" s="7">
        <f>invoices[[#This Row],[Rent]]+invoices[[#This Row],[Services]]+invoices[[#This Row],[GST]]</f>
        <v>15500</v>
      </c>
      <c r="AE990" s="7">
        <f>invoices[[#This Row],[Total]]-invoices[[#This Row],[rent_amount]]</f>
        <v>0</v>
      </c>
      <c r="AF990">
        <v>4735</v>
      </c>
      <c r="AG990">
        <v>1290</v>
      </c>
      <c r="AH990">
        <f>invoices[[#This Row],[EB Amount]]-invoices[[#This Row],[electricity_amount]]</f>
        <v>0</v>
      </c>
    </row>
    <row r="991" spans="1:34">
      <c r="A991" t="s">
        <v>10951</v>
      </c>
      <c r="B991" t="s">
        <v>22</v>
      </c>
      <c r="C991" t="s">
        <v>2835</v>
      </c>
      <c r="D991" t="s">
        <v>24</v>
      </c>
      <c r="E991" t="s">
        <v>226</v>
      </c>
      <c r="F991" t="s">
        <v>2836</v>
      </c>
      <c r="G991" t="s">
        <v>10952</v>
      </c>
      <c r="H991" s="1">
        <f>DATE(YEAR(invoices[[#This Row],[due_date]]),MONTH(invoices[[#This Row],[due_date]]),1)</f>
        <v>45931</v>
      </c>
      <c r="I991" s="1">
        <v>45937</v>
      </c>
      <c r="J991">
        <v>15500</v>
      </c>
      <c r="K991">
        <v>1650</v>
      </c>
      <c r="L991">
        <v>0</v>
      </c>
      <c r="M991">
        <f>invoices[[#This Row],[rent_amount]]+invoices[[#This Row],[electricity_amount]]+invoices[[#This Row],[other_charges]]</f>
        <v>17150</v>
      </c>
      <c r="N991" t="s">
        <v>28</v>
      </c>
      <c r="O991" t="s">
        <v>1838</v>
      </c>
      <c r="P991">
        <v>0</v>
      </c>
      <c r="Q991" t="b">
        <v>0</v>
      </c>
      <c r="R991" t="s">
        <v>129</v>
      </c>
      <c r="S991">
        <v>0</v>
      </c>
      <c r="T991">
        <f>invoices[[#This Row],[total_amount]]</f>
        <v>17150</v>
      </c>
      <c r="U991" s="2" t="s">
        <v>2838</v>
      </c>
      <c r="V991" t="str">
        <f>INDEX([1]!Table1[tenantname],MATCH(invoices[[#This Row],[allotment_id]],[1]!Table1[TenantAllotmentID],0))</f>
        <v>Nivetha Marimuthu (B12-B1)</v>
      </c>
      <c r="W991" t="s">
        <v>14907</v>
      </c>
      <c r="X991" t="s">
        <v>14908</v>
      </c>
      <c r="Y991" s="4">
        <v>45931</v>
      </c>
      <c r="Z991" t="s">
        <v>15807</v>
      </c>
      <c r="AA991">
        <v>15500</v>
      </c>
      <c r="AB991">
        <v>0</v>
      </c>
      <c r="AC991">
        <v>0</v>
      </c>
      <c r="AD991" s="7">
        <f>invoices[[#This Row],[Rent]]+invoices[[#This Row],[Services]]+invoices[[#This Row],[GST]]</f>
        <v>15500</v>
      </c>
      <c r="AE991" s="7">
        <f>invoices[[#This Row],[Total]]-invoices[[#This Row],[rent_amount]]</f>
        <v>0</v>
      </c>
      <c r="AF991">
        <v>4773</v>
      </c>
      <c r="AG991">
        <v>1650</v>
      </c>
      <c r="AH991">
        <f>invoices[[#This Row],[EB Amount]]-invoices[[#This Row],[electricity_amount]]</f>
        <v>0</v>
      </c>
    </row>
    <row r="992" spans="1:34">
      <c r="A992" t="s">
        <v>10959</v>
      </c>
      <c r="B992" t="s">
        <v>22</v>
      </c>
      <c r="C992" t="s">
        <v>4506</v>
      </c>
      <c r="D992" t="s">
        <v>24</v>
      </c>
      <c r="E992" t="s">
        <v>275</v>
      </c>
      <c r="F992" t="s">
        <v>505</v>
      </c>
      <c r="G992" t="s">
        <v>10960</v>
      </c>
      <c r="H992" s="1">
        <f>DATE(YEAR(invoices[[#This Row],[due_date]]),MONTH(invoices[[#This Row],[due_date]]),1)</f>
        <v>45931</v>
      </c>
      <c r="I992" s="1">
        <v>45937</v>
      </c>
      <c r="J992">
        <v>14500</v>
      </c>
      <c r="K992">
        <v>2520</v>
      </c>
      <c r="L992">
        <v>0</v>
      </c>
      <c r="M992">
        <f>invoices[[#This Row],[rent_amount]]+invoices[[#This Row],[electricity_amount]]+invoices[[#This Row],[other_charges]]</f>
        <v>17020</v>
      </c>
      <c r="N992" t="s">
        <v>28</v>
      </c>
      <c r="O992" t="s">
        <v>128</v>
      </c>
      <c r="P992">
        <v>0</v>
      </c>
      <c r="Q992" t="b">
        <v>0</v>
      </c>
      <c r="R992" t="s">
        <v>129</v>
      </c>
      <c r="S992">
        <v>0</v>
      </c>
      <c r="T992">
        <f>invoices[[#This Row],[total_amount]]</f>
        <v>17020</v>
      </c>
      <c r="U992" t="s">
        <v>4508</v>
      </c>
      <c r="V992" t="str">
        <f>INDEX([1]!Table1[tenantname],MATCH(invoices[[#This Row],[allotment_id]],[1]!Table1[TenantAllotmentID],0))</f>
        <v>Iravati Dutta (B44-C1)</v>
      </c>
      <c r="W992" t="s">
        <v>15250</v>
      </c>
      <c r="X992" t="s">
        <v>15251</v>
      </c>
      <c r="Y992" s="4">
        <v>45931</v>
      </c>
      <c r="Z992" t="s">
        <v>15807</v>
      </c>
      <c r="AA992">
        <v>14500</v>
      </c>
      <c r="AB992">
        <v>0</v>
      </c>
      <c r="AC992">
        <v>0</v>
      </c>
      <c r="AD992" s="7">
        <f>invoices[[#This Row],[Rent]]+invoices[[#This Row],[Services]]+invoices[[#This Row],[GST]]</f>
        <v>14500</v>
      </c>
      <c r="AE992" s="7">
        <f>invoices[[#This Row],[Total]]-invoices[[#This Row],[rent_amount]]</f>
        <v>0</v>
      </c>
      <c r="AF992">
        <v>4777</v>
      </c>
      <c r="AG992">
        <v>2520</v>
      </c>
      <c r="AH992">
        <f>invoices[[#This Row],[EB Amount]]-invoices[[#This Row],[electricity_amount]]</f>
        <v>0</v>
      </c>
    </row>
    <row r="993" spans="1:34">
      <c r="A993" t="s">
        <v>10963</v>
      </c>
      <c r="B993" t="s">
        <v>22</v>
      </c>
      <c r="C993" t="s">
        <v>2039</v>
      </c>
      <c r="D993" t="s">
        <v>24</v>
      </c>
      <c r="E993" t="s">
        <v>34</v>
      </c>
      <c r="F993" t="s">
        <v>805</v>
      </c>
      <c r="G993" t="s">
        <v>10964</v>
      </c>
      <c r="H993" s="1">
        <f>DATE(YEAR(invoices[[#This Row],[due_date]]),MONTH(invoices[[#This Row],[due_date]]),1)</f>
        <v>45931</v>
      </c>
      <c r="I993" s="1">
        <v>45937</v>
      </c>
      <c r="J993">
        <v>19500</v>
      </c>
      <c r="K993">
        <v>1850</v>
      </c>
      <c r="L993">
        <v>0</v>
      </c>
      <c r="M993">
        <f>invoices[[#This Row],[rent_amount]]+invoices[[#This Row],[electricity_amount]]+invoices[[#This Row],[other_charges]]</f>
        <v>21350</v>
      </c>
      <c r="N993" t="s">
        <v>28</v>
      </c>
      <c r="O993" t="s">
        <v>1838</v>
      </c>
      <c r="P993">
        <v>0</v>
      </c>
      <c r="Q993" t="b">
        <v>0</v>
      </c>
      <c r="R993" t="s">
        <v>129</v>
      </c>
      <c r="S993">
        <v>0</v>
      </c>
      <c r="T993">
        <f>invoices[[#This Row],[total_amount]]</f>
        <v>21350</v>
      </c>
      <c r="U993" t="s">
        <v>2041</v>
      </c>
      <c r="V993" t="str">
        <f>INDEX([1]!Table1[tenantname],MATCH(invoices[[#This Row],[allotment_id]],[1]!Table1[TenantAllotmentID],0))</f>
        <v>Priya Dasshini (B43-A1)</v>
      </c>
      <c r="W993" t="s">
        <v>14685</v>
      </c>
      <c r="X993" t="s">
        <v>14686</v>
      </c>
      <c r="Y993" s="4">
        <v>45931</v>
      </c>
      <c r="Z993" t="s">
        <v>15807</v>
      </c>
      <c r="AA993">
        <v>19500</v>
      </c>
      <c r="AB993">
        <v>0</v>
      </c>
      <c r="AC993">
        <v>0</v>
      </c>
      <c r="AD993" s="7">
        <f>invoices[[#This Row],[Rent]]+invoices[[#This Row],[Services]]+invoices[[#This Row],[GST]]</f>
        <v>19500</v>
      </c>
      <c r="AE993" s="7">
        <f>invoices[[#This Row],[Total]]-invoices[[#This Row],[rent_amount]]</f>
        <v>0</v>
      </c>
      <c r="AF993">
        <v>4779</v>
      </c>
      <c r="AG993">
        <v>1850</v>
      </c>
      <c r="AH993">
        <f>invoices[[#This Row],[EB Amount]]-invoices[[#This Row],[electricity_amount]]</f>
        <v>0</v>
      </c>
    </row>
    <row r="994" spans="1:34">
      <c r="A994" t="s">
        <v>10971</v>
      </c>
      <c r="B994" t="s">
        <v>22</v>
      </c>
      <c r="C994" t="s">
        <v>1719</v>
      </c>
      <c r="D994" t="s">
        <v>24</v>
      </c>
      <c r="E994" t="s">
        <v>112</v>
      </c>
      <c r="F994" t="s">
        <v>1343</v>
      </c>
      <c r="G994" t="s">
        <v>10972</v>
      </c>
      <c r="H994" s="1">
        <f>DATE(YEAR(invoices[[#This Row],[due_date]]),MONTH(invoices[[#This Row],[due_date]]),1)</f>
        <v>45931</v>
      </c>
      <c r="I994" s="1">
        <v>45937</v>
      </c>
      <c r="J994">
        <v>19500</v>
      </c>
      <c r="K994">
        <v>1500</v>
      </c>
      <c r="L994">
        <v>0</v>
      </c>
      <c r="M994">
        <f>invoices[[#This Row],[rent_amount]]+invoices[[#This Row],[electricity_amount]]+invoices[[#This Row],[other_charges]]</f>
        <v>21000</v>
      </c>
      <c r="N994" t="s">
        <v>28</v>
      </c>
      <c r="O994" t="s">
        <v>1065</v>
      </c>
      <c r="P994">
        <v>0</v>
      </c>
      <c r="Q994" t="b">
        <v>0</v>
      </c>
      <c r="R994" t="s">
        <v>129</v>
      </c>
      <c r="S994">
        <v>0</v>
      </c>
      <c r="T994">
        <f>invoices[[#This Row],[total_amount]]</f>
        <v>21000</v>
      </c>
      <c r="U994" t="s">
        <v>1721</v>
      </c>
      <c r="V994" t="str">
        <f>INDEX([1]!Table1[tenantname],MATCH(invoices[[#This Row],[allotment_id]],[1]!Table1[TenantAllotmentID],0))</f>
        <v>N Srivatsava  (A23-A1)</v>
      </c>
      <c r="W994" t="s">
        <v>14574</v>
      </c>
      <c r="X994" t="s">
        <v>14575</v>
      </c>
      <c r="Y994" s="4">
        <v>45931</v>
      </c>
      <c r="Z994" t="s">
        <v>15807</v>
      </c>
      <c r="AA994">
        <v>19500</v>
      </c>
      <c r="AB994">
        <v>0</v>
      </c>
      <c r="AC994">
        <v>0</v>
      </c>
      <c r="AD994" s="7">
        <f>invoices[[#This Row],[Rent]]+invoices[[#This Row],[Services]]+invoices[[#This Row],[GST]]</f>
        <v>19500</v>
      </c>
      <c r="AE994" s="7">
        <f>invoices[[#This Row],[Total]]-invoices[[#This Row],[rent_amount]]</f>
        <v>0</v>
      </c>
      <c r="AF994">
        <v>4783</v>
      </c>
      <c r="AG994">
        <v>1500</v>
      </c>
      <c r="AH994">
        <f>invoices[[#This Row],[EB Amount]]-invoices[[#This Row],[electricity_amount]]</f>
        <v>0</v>
      </c>
    </row>
    <row r="995" spans="1:34">
      <c r="A995" t="s">
        <v>11009</v>
      </c>
      <c r="B995" t="s">
        <v>22</v>
      </c>
      <c r="C995" t="s">
        <v>946</v>
      </c>
      <c r="D995" t="s">
        <v>24</v>
      </c>
      <c r="E995" t="s">
        <v>349</v>
      </c>
      <c r="F995" t="s">
        <v>947</v>
      </c>
      <c r="G995" t="s">
        <v>11010</v>
      </c>
      <c r="H995" s="1">
        <f>DATE(YEAR(invoices[[#This Row],[due_date]]),MONTH(invoices[[#This Row],[due_date]]),1)</f>
        <v>45931</v>
      </c>
      <c r="I995" s="1">
        <v>45937</v>
      </c>
      <c r="J995">
        <v>15500</v>
      </c>
      <c r="K995">
        <v>2070</v>
      </c>
      <c r="L995">
        <v>0</v>
      </c>
      <c r="M995">
        <f>invoices[[#This Row],[rent_amount]]+invoices[[#This Row],[electricity_amount]]+invoices[[#This Row],[other_charges]]</f>
        <v>17570</v>
      </c>
      <c r="N995" t="s">
        <v>28</v>
      </c>
      <c r="O995" t="s">
        <v>128</v>
      </c>
      <c r="P995">
        <v>0</v>
      </c>
      <c r="Q995" t="b">
        <v>0</v>
      </c>
      <c r="R995" t="s">
        <v>129</v>
      </c>
      <c r="S995">
        <v>0</v>
      </c>
      <c r="T995">
        <f>invoices[[#This Row],[total_amount]]</f>
        <v>17570</v>
      </c>
      <c r="U995" t="s">
        <v>949</v>
      </c>
      <c r="V995" t="str">
        <f>INDEX([1]!Table1[tenantname],MATCH(invoices[[#This Row],[allotment_id]],[1]!Table1[TenantAllotmentID],0))</f>
        <v>Harikrishnan P (B11-B1)</v>
      </c>
      <c r="W995" t="s">
        <v>14288</v>
      </c>
      <c r="X995" t="s">
        <v>14289</v>
      </c>
      <c r="Y995" s="4">
        <v>45931</v>
      </c>
      <c r="Z995" t="s">
        <v>15807</v>
      </c>
      <c r="AA995">
        <v>15500</v>
      </c>
      <c r="AB995">
        <v>0</v>
      </c>
      <c r="AC995">
        <v>0</v>
      </c>
      <c r="AD995" s="7">
        <f>invoices[[#This Row],[Rent]]+invoices[[#This Row],[Services]]+invoices[[#This Row],[GST]]</f>
        <v>15500</v>
      </c>
      <c r="AE995" s="7">
        <f>invoices[[#This Row],[Total]]-invoices[[#This Row],[rent_amount]]</f>
        <v>0</v>
      </c>
      <c r="AF995">
        <v>4802</v>
      </c>
      <c r="AG995">
        <v>2070</v>
      </c>
      <c r="AH995">
        <f>invoices[[#This Row],[EB Amount]]-invoices[[#This Row],[electricity_amount]]</f>
        <v>0</v>
      </c>
    </row>
    <row r="996" spans="1:34">
      <c r="A996" t="s">
        <v>11021</v>
      </c>
      <c r="B996" t="s">
        <v>22</v>
      </c>
      <c r="C996" t="s">
        <v>1161</v>
      </c>
      <c r="D996" t="s">
        <v>24</v>
      </c>
      <c r="E996" t="s">
        <v>140</v>
      </c>
      <c r="F996" t="s">
        <v>675</v>
      </c>
      <c r="G996" t="s">
        <v>11022</v>
      </c>
      <c r="H996" s="1">
        <f>DATE(YEAR(invoices[[#This Row],[due_date]]),MONTH(invoices[[#This Row],[due_date]]),1)</f>
        <v>45931</v>
      </c>
      <c r="I996" s="1">
        <v>45937</v>
      </c>
      <c r="J996">
        <v>14500</v>
      </c>
      <c r="K996">
        <v>1620</v>
      </c>
      <c r="L996">
        <v>0</v>
      </c>
      <c r="M996">
        <f>invoices[[#This Row],[rent_amount]]+invoices[[#This Row],[electricity_amount]]+invoices[[#This Row],[other_charges]]</f>
        <v>16120</v>
      </c>
      <c r="N996" t="s">
        <v>28</v>
      </c>
      <c r="O996" t="s">
        <v>128</v>
      </c>
      <c r="P996">
        <v>0</v>
      </c>
      <c r="Q996" t="b">
        <v>0</v>
      </c>
      <c r="R996" t="s">
        <v>129</v>
      </c>
      <c r="S996">
        <v>0</v>
      </c>
      <c r="T996">
        <f>invoices[[#This Row],[total_amount]]</f>
        <v>16120</v>
      </c>
      <c r="U996" t="s">
        <v>1163</v>
      </c>
      <c r="V996" t="str">
        <f>INDEX([1]!Table1[tenantname],MATCH(invoices[[#This Row],[allotment_id]],[1]!Table1[TenantAllotmentID],0))</f>
        <v>Harish G (A41-C1)</v>
      </c>
      <c r="W996" t="s">
        <v>14365</v>
      </c>
      <c r="X996" t="s">
        <v>14366</v>
      </c>
      <c r="Y996" s="4">
        <v>45931</v>
      </c>
      <c r="Z996" t="s">
        <v>15807</v>
      </c>
      <c r="AA996">
        <v>14500</v>
      </c>
      <c r="AB996">
        <v>0</v>
      </c>
      <c r="AC996">
        <v>0</v>
      </c>
      <c r="AD996" s="7">
        <f>invoices[[#This Row],[Rent]]+invoices[[#This Row],[Services]]+invoices[[#This Row],[GST]]</f>
        <v>14500</v>
      </c>
      <c r="AE996" s="7">
        <f>invoices[[#This Row],[Total]]-invoices[[#This Row],[rent_amount]]</f>
        <v>0</v>
      </c>
      <c r="AF996">
        <v>4810</v>
      </c>
      <c r="AG996">
        <v>1620</v>
      </c>
      <c r="AH996">
        <f>invoices[[#This Row],[EB Amount]]-invoices[[#This Row],[electricity_amount]]</f>
        <v>0</v>
      </c>
    </row>
    <row r="997" spans="1:34">
      <c r="A997" t="s">
        <v>11124</v>
      </c>
      <c r="B997" t="s">
        <v>22</v>
      </c>
      <c r="C997" t="s">
        <v>1091</v>
      </c>
      <c r="D997" t="s">
        <v>24</v>
      </c>
      <c r="E997" t="s">
        <v>254</v>
      </c>
      <c r="F997" t="s">
        <v>1092</v>
      </c>
      <c r="G997" t="s">
        <v>11125</v>
      </c>
      <c r="H997" s="1">
        <f>DATE(YEAR(invoices[[#This Row],[due_date]]),MONTH(invoices[[#This Row],[due_date]]),1)</f>
        <v>45931</v>
      </c>
      <c r="I997" s="1">
        <v>45937</v>
      </c>
      <c r="J997">
        <v>15500</v>
      </c>
      <c r="K997">
        <v>3360</v>
      </c>
      <c r="L997">
        <v>0</v>
      </c>
      <c r="M997">
        <f>invoices[[#This Row],[rent_amount]]+invoices[[#This Row],[electricity_amount]]+invoices[[#This Row],[other_charges]]</f>
        <v>18860</v>
      </c>
      <c r="N997" t="s">
        <v>28</v>
      </c>
      <c r="O997" t="s">
        <v>128</v>
      </c>
      <c r="P997">
        <v>0</v>
      </c>
      <c r="Q997" t="b">
        <v>0</v>
      </c>
      <c r="R997" t="s">
        <v>129</v>
      </c>
      <c r="S997">
        <v>0</v>
      </c>
      <c r="T997">
        <f>invoices[[#This Row],[total_amount]]</f>
        <v>18860</v>
      </c>
      <c r="U997" t="s">
        <v>1094</v>
      </c>
      <c r="V997" t="str">
        <f>INDEX([1]!Table1[tenantname],MATCH(invoices[[#This Row],[allotment_id]],[1]!Table1[TenantAllotmentID],0))</f>
        <v>Meghna Ravuru (C42-B2)</v>
      </c>
      <c r="W997" t="s">
        <v>14344</v>
      </c>
      <c r="X997" t="s">
        <v>14345</v>
      </c>
      <c r="Y997" s="4">
        <v>45931</v>
      </c>
      <c r="Z997" t="s">
        <v>15807</v>
      </c>
      <c r="AA997">
        <v>15500</v>
      </c>
      <c r="AB997">
        <v>0</v>
      </c>
      <c r="AC997">
        <v>0</v>
      </c>
      <c r="AD997" s="7">
        <f>invoices[[#This Row],[Rent]]+invoices[[#This Row],[Services]]+invoices[[#This Row],[GST]]</f>
        <v>15500</v>
      </c>
      <c r="AE997" s="7">
        <f>invoices[[#This Row],[Total]]-invoices[[#This Row],[rent_amount]]</f>
        <v>0</v>
      </c>
      <c r="AF997">
        <v>4864</v>
      </c>
      <c r="AG997">
        <v>3360</v>
      </c>
      <c r="AH997">
        <f>invoices[[#This Row],[EB Amount]]-invoices[[#This Row],[electricity_amount]]</f>
        <v>0</v>
      </c>
    </row>
    <row r="998" spans="1:34">
      <c r="A998" t="s">
        <v>11210</v>
      </c>
      <c r="B998" t="s">
        <v>22</v>
      </c>
      <c r="C998" t="s">
        <v>1853</v>
      </c>
      <c r="D998" t="s">
        <v>24</v>
      </c>
      <c r="E998" t="s">
        <v>234</v>
      </c>
      <c r="F998" t="s">
        <v>1854</v>
      </c>
      <c r="G998" t="s">
        <v>11211</v>
      </c>
      <c r="H998" s="1">
        <f>DATE(YEAR(invoices[[#This Row],[due_date]]),MONTH(invoices[[#This Row],[due_date]]),1)</f>
        <v>45931</v>
      </c>
      <c r="I998" s="1">
        <v>45937</v>
      </c>
      <c r="J998">
        <v>14500</v>
      </c>
      <c r="K998">
        <v>1380</v>
      </c>
      <c r="L998">
        <v>0</v>
      </c>
      <c r="M998">
        <f>invoices[[#This Row],[rent_amount]]+invoices[[#This Row],[electricity_amount]]+invoices[[#This Row],[other_charges]]</f>
        <v>15880</v>
      </c>
      <c r="N998" t="s">
        <v>28</v>
      </c>
      <c r="O998" t="s">
        <v>128</v>
      </c>
      <c r="P998">
        <v>0</v>
      </c>
      <c r="Q998" t="b">
        <v>0</v>
      </c>
      <c r="R998" t="s">
        <v>129</v>
      </c>
      <c r="S998">
        <v>0</v>
      </c>
      <c r="T998">
        <f>invoices[[#This Row],[total_amount]]</f>
        <v>15880</v>
      </c>
      <c r="U998" t="s">
        <v>1856</v>
      </c>
      <c r="V998" t="str">
        <f>INDEX([1]!Table1[tenantname],MATCH(invoices[[#This Row],[allotment_id]],[1]!Table1[TenantAllotmentID],0))</f>
        <v>Hema Varshini Gnanavel (D12-C1)</v>
      </c>
      <c r="W998" t="s">
        <v>14619</v>
      </c>
      <c r="X998" t="s">
        <v>14620</v>
      </c>
      <c r="Y998" s="4">
        <v>45931</v>
      </c>
      <c r="Z998" t="s">
        <v>15807</v>
      </c>
      <c r="AA998">
        <v>14500</v>
      </c>
      <c r="AB998">
        <v>0</v>
      </c>
      <c r="AC998">
        <v>0</v>
      </c>
      <c r="AD998" s="7">
        <f>invoices[[#This Row],[Rent]]+invoices[[#This Row],[Services]]+invoices[[#This Row],[GST]]</f>
        <v>14500</v>
      </c>
      <c r="AE998" s="7">
        <f>invoices[[#This Row],[Total]]-invoices[[#This Row],[rent_amount]]</f>
        <v>0</v>
      </c>
      <c r="AF998">
        <v>4905</v>
      </c>
      <c r="AG998">
        <v>1380</v>
      </c>
      <c r="AH998">
        <f>invoices[[#This Row],[EB Amount]]-invoices[[#This Row],[electricity_amount]]</f>
        <v>0</v>
      </c>
    </row>
    <row r="999" spans="1:34">
      <c r="A999" t="s">
        <v>11240</v>
      </c>
      <c r="B999" t="s">
        <v>22</v>
      </c>
      <c r="C999" t="s">
        <v>1691</v>
      </c>
      <c r="D999" t="s">
        <v>24</v>
      </c>
      <c r="E999" t="s">
        <v>399</v>
      </c>
      <c r="F999" t="s">
        <v>1525</v>
      </c>
      <c r="G999" t="s">
        <v>11241</v>
      </c>
      <c r="H999" s="1">
        <f>DATE(YEAR(invoices[[#This Row],[due_date]]),MONTH(invoices[[#This Row],[due_date]]),1)</f>
        <v>45931</v>
      </c>
      <c r="I999" s="1">
        <v>45937</v>
      </c>
      <c r="J999">
        <v>15500</v>
      </c>
      <c r="K999">
        <v>1080</v>
      </c>
      <c r="L999">
        <v>0</v>
      </c>
      <c r="M999">
        <f>invoices[[#This Row],[rent_amount]]+invoices[[#This Row],[electricity_amount]]+invoices[[#This Row],[other_charges]]</f>
        <v>16580</v>
      </c>
      <c r="N999" t="s">
        <v>28</v>
      </c>
      <c r="O999" t="s">
        <v>577</v>
      </c>
      <c r="P999">
        <v>0</v>
      </c>
      <c r="Q999" t="b">
        <v>0</v>
      </c>
      <c r="R999" t="s">
        <v>129</v>
      </c>
      <c r="S999">
        <v>0</v>
      </c>
      <c r="T999">
        <f>invoices[[#This Row],[total_amount]]</f>
        <v>16580</v>
      </c>
      <c r="U999" t="s">
        <v>1693</v>
      </c>
      <c r="V999" t="str">
        <f>INDEX([1]!Table1[tenantname],MATCH(invoices[[#This Row],[allotment_id]],[1]!Table1[TenantAllotmentID],0))</f>
        <v>Chandini S (B22-B1)</v>
      </c>
      <c r="W999" t="s">
        <v>14562</v>
      </c>
      <c r="X999" t="s">
        <v>14563</v>
      </c>
      <c r="Y999" s="4">
        <v>45931</v>
      </c>
      <c r="Z999" t="s">
        <v>15807</v>
      </c>
      <c r="AA999">
        <v>15500</v>
      </c>
      <c r="AB999">
        <v>0</v>
      </c>
      <c r="AC999">
        <v>0</v>
      </c>
      <c r="AD999" s="7">
        <f>invoices[[#This Row],[Rent]]+invoices[[#This Row],[Services]]+invoices[[#This Row],[GST]]</f>
        <v>15500</v>
      </c>
      <c r="AE999" s="7">
        <f>invoices[[#This Row],[Total]]-invoices[[#This Row],[rent_amount]]</f>
        <v>0</v>
      </c>
      <c r="AF999">
        <v>4920</v>
      </c>
      <c r="AG999">
        <v>1080</v>
      </c>
      <c r="AH999">
        <f>invoices[[#This Row],[EB Amount]]-invoices[[#This Row],[electricity_amount]]</f>
        <v>0</v>
      </c>
    </row>
    <row r="1000" spans="1:34">
      <c r="A1000" t="s">
        <v>11329</v>
      </c>
      <c r="B1000" t="s">
        <v>22</v>
      </c>
      <c r="C1000" t="s">
        <v>2652</v>
      </c>
      <c r="D1000" t="s">
        <v>24</v>
      </c>
      <c r="E1000" t="s">
        <v>218</v>
      </c>
      <c r="F1000" t="s">
        <v>2653</v>
      </c>
      <c r="G1000" t="s">
        <v>11330</v>
      </c>
      <c r="H1000" s="1">
        <f>DATE(YEAR(invoices[[#This Row],[due_date]]),MONTH(invoices[[#This Row],[due_date]]),1)</f>
        <v>45931</v>
      </c>
      <c r="I1000" s="1">
        <v>45937</v>
      </c>
      <c r="J1000">
        <v>15500</v>
      </c>
      <c r="K1000">
        <v>930</v>
      </c>
      <c r="L1000">
        <v>0</v>
      </c>
      <c r="M1000">
        <f>invoices[[#This Row],[rent_amount]]+invoices[[#This Row],[electricity_amount]]+invoices[[#This Row],[other_charges]]</f>
        <v>16430</v>
      </c>
      <c r="N1000" t="s">
        <v>28</v>
      </c>
      <c r="O1000" t="s">
        <v>128</v>
      </c>
      <c r="P1000">
        <v>0</v>
      </c>
      <c r="Q1000" t="b">
        <v>0</v>
      </c>
      <c r="R1000" t="s">
        <v>129</v>
      </c>
      <c r="S1000">
        <v>0</v>
      </c>
      <c r="T1000">
        <f>invoices[[#This Row],[total_amount]]</f>
        <v>16430</v>
      </c>
      <c r="U1000" t="s">
        <v>2655</v>
      </c>
      <c r="V1000" t="str">
        <f>INDEX([1]!Table1[tenantname],MATCH(invoices[[#This Row],[allotment_id]],[1]!Table1[TenantAllotmentID],0))</f>
        <v>Dongkame Karimchi O Sangma (A12-B2)</v>
      </c>
      <c r="W1000" t="s">
        <v>14860</v>
      </c>
      <c r="X1000" t="s">
        <v>14861</v>
      </c>
      <c r="Y1000" s="4">
        <v>45931</v>
      </c>
      <c r="Z1000" t="s">
        <v>15807</v>
      </c>
      <c r="AA1000">
        <v>15500</v>
      </c>
      <c r="AB1000">
        <v>0</v>
      </c>
      <c r="AC1000">
        <v>0</v>
      </c>
      <c r="AD1000" s="7">
        <f>invoices[[#This Row],[Rent]]+invoices[[#This Row],[Services]]+invoices[[#This Row],[GST]]</f>
        <v>15500</v>
      </c>
      <c r="AE1000" s="7">
        <f>invoices[[#This Row],[Total]]-invoices[[#This Row],[rent_amount]]</f>
        <v>0</v>
      </c>
      <c r="AF1000">
        <v>4961</v>
      </c>
      <c r="AG1000">
        <v>930</v>
      </c>
      <c r="AH1000">
        <f>invoices[[#This Row],[EB Amount]]-invoices[[#This Row],[electricity_amount]]</f>
        <v>0</v>
      </c>
    </row>
    <row r="1001" spans="1:34">
      <c r="A1001" t="s">
        <v>11369</v>
      </c>
      <c r="B1001" t="s">
        <v>22</v>
      </c>
      <c r="C1001" t="s">
        <v>597</v>
      </c>
      <c r="D1001" t="s">
        <v>24</v>
      </c>
      <c r="E1001" t="s">
        <v>399</v>
      </c>
      <c r="F1001" t="s">
        <v>400</v>
      </c>
      <c r="G1001" t="s">
        <v>11370</v>
      </c>
      <c r="H1001" s="1">
        <f>DATE(YEAR(invoices[[#This Row],[due_date]]),MONTH(invoices[[#This Row],[due_date]]),1)</f>
        <v>45931</v>
      </c>
      <c r="I1001" s="1">
        <v>45937</v>
      </c>
      <c r="J1001">
        <v>15500</v>
      </c>
      <c r="K1001">
        <v>1044</v>
      </c>
      <c r="L1001">
        <v>0</v>
      </c>
      <c r="M1001">
        <f>invoices[[#This Row],[rent_amount]]+invoices[[#This Row],[electricity_amount]]+invoices[[#This Row],[other_charges]]</f>
        <v>16544</v>
      </c>
      <c r="N1001" t="s">
        <v>28</v>
      </c>
      <c r="O1001" t="s">
        <v>128</v>
      </c>
      <c r="P1001">
        <v>0</v>
      </c>
      <c r="Q1001" t="b">
        <v>0</v>
      </c>
      <c r="R1001" t="s">
        <v>129</v>
      </c>
      <c r="S1001">
        <v>0</v>
      </c>
      <c r="T1001">
        <f>invoices[[#This Row],[total_amount]]</f>
        <v>16544</v>
      </c>
      <c r="U1001" t="s">
        <v>600</v>
      </c>
      <c r="V1001" t="str">
        <f>INDEX([1]!Table1[tenantname],MATCH(invoices[[#This Row],[allotment_id]],[1]!Table1[TenantAllotmentID],0))</f>
        <v>Drishti Sudhakar (B22-B2)</v>
      </c>
      <c r="W1001" t="s">
        <v>14165</v>
      </c>
      <c r="X1001" t="s">
        <v>14166</v>
      </c>
      <c r="Y1001" s="4">
        <v>45931</v>
      </c>
      <c r="Z1001" t="s">
        <v>15807</v>
      </c>
      <c r="AA1001">
        <v>15500</v>
      </c>
      <c r="AB1001">
        <v>0</v>
      </c>
      <c r="AC1001">
        <v>0</v>
      </c>
      <c r="AD1001" s="7">
        <f>invoices[[#This Row],[Rent]]+invoices[[#This Row],[Services]]+invoices[[#This Row],[GST]]</f>
        <v>15500</v>
      </c>
      <c r="AE1001" s="7">
        <f>invoices[[#This Row],[Total]]-invoices[[#This Row],[rent_amount]]</f>
        <v>0</v>
      </c>
      <c r="AF1001">
        <v>4981</v>
      </c>
      <c r="AG1001">
        <v>1044</v>
      </c>
      <c r="AH1001">
        <f>invoices[[#This Row],[EB Amount]]-invoices[[#This Row],[electricity_amount]]</f>
        <v>0</v>
      </c>
    </row>
    <row r="1002" spans="1:34">
      <c r="A1002" t="s">
        <v>11419</v>
      </c>
      <c r="B1002" t="s">
        <v>22</v>
      </c>
      <c r="C1002" t="s">
        <v>162</v>
      </c>
      <c r="D1002" t="s">
        <v>24</v>
      </c>
      <c r="E1002" t="s">
        <v>80</v>
      </c>
      <c r="F1002" t="s">
        <v>81</v>
      </c>
      <c r="G1002" t="s">
        <v>11420</v>
      </c>
      <c r="H1002" s="1">
        <f>DATE(YEAR(invoices[[#This Row],[due_date]]),MONTH(invoices[[#This Row],[due_date]]),1)</f>
        <v>45931</v>
      </c>
      <c r="I1002" s="1">
        <v>45937</v>
      </c>
      <c r="J1002">
        <v>15500</v>
      </c>
      <c r="K1002">
        <v>1590</v>
      </c>
      <c r="L1002">
        <v>0</v>
      </c>
      <c r="M1002">
        <f>invoices[[#This Row],[rent_amount]]+invoices[[#This Row],[electricity_amount]]+invoices[[#This Row],[other_charges]]</f>
        <v>17090</v>
      </c>
      <c r="N1002" t="s">
        <v>28</v>
      </c>
      <c r="O1002" t="s">
        <v>1065</v>
      </c>
      <c r="P1002">
        <v>0</v>
      </c>
      <c r="Q1002" t="b">
        <v>0</v>
      </c>
      <c r="R1002" t="s">
        <v>129</v>
      </c>
      <c r="S1002">
        <v>0</v>
      </c>
      <c r="T1002">
        <f>invoices[[#This Row],[total_amount]]</f>
        <v>17090</v>
      </c>
      <c r="U1002" t="s">
        <v>164</v>
      </c>
      <c r="V1002" t="str">
        <f>INDEX([1]!Table1[tenantname],MATCH(invoices[[#This Row],[allotment_id]],[1]!Table1[TenantAllotmentID],0))</f>
        <v>Shaily  (D21-B1)</v>
      </c>
      <c r="W1002" t="s">
        <v>14020</v>
      </c>
      <c r="X1002" t="s">
        <v>14021</v>
      </c>
      <c r="Y1002" s="4">
        <v>45931</v>
      </c>
      <c r="Z1002" t="s">
        <v>15807</v>
      </c>
      <c r="AA1002">
        <v>15500</v>
      </c>
      <c r="AB1002">
        <v>0</v>
      </c>
      <c r="AC1002">
        <v>0</v>
      </c>
      <c r="AD1002" s="7">
        <f>invoices[[#This Row],[Rent]]+invoices[[#This Row],[Services]]+invoices[[#This Row],[GST]]</f>
        <v>15500</v>
      </c>
      <c r="AE1002" s="7">
        <f>invoices[[#This Row],[Total]]-invoices[[#This Row],[rent_amount]]</f>
        <v>0</v>
      </c>
      <c r="AF1002">
        <v>5005</v>
      </c>
      <c r="AG1002">
        <v>1590</v>
      </c>
      <c r="AH1002">
        <f>invoices[[#This Row],[EB Amount]]-invoices[[#This Row],[electricity_amount]]</f>
        <v>0</v>
      </c>
    </row>
    <row r="1003" spans="1:34">
      <c r="A1003" t="s">
        <v>11441</v>
      </c>
      <c r="B1003" t="s">
        <v>22</v>
      </c>
      <c r="C1003" t="s">
        <v>1815</v>
      </c>
      <c r="D1003" t="s">
        <v>24</v>
      </c>
      <c r="E1003" t="s">
        <v>354</v>
      </c>
      <c r="F1003" t="s">
        <v>431</v>
      </c>
      <c r="G1003" t="s">
        <v>11442</v>
      </c>
      <c r="H1003" s="1">
        <f>DATE(YEAR(invoices[[#This Row],[due_date]]),MONTH(invoices[[#This Row],[due_date]]),1)</f>
        <v>45931</v>
      </c>
      <c r="I1003" s="1">
        <v>45937</v>
      </c>
      <c r="J1003">
        <v>3145</v>
      </c>
      <c r="K1003">
        <v>1440</v>
      </c>
      <c r="L1003">
        <v>2250</v>
      </c>
      <c r="M1003">
        <f>invoices[[#This Row],[rent_amount]]+invoices[[#This Row],[electricity_amount]]+invoices[[#This Row],[other_charges]]</f>
        <v>6835</v>
      </c>
      <c r="N1003" t="s">
        <v>28</v>
      </c>
      <c r="O1003" t="s">
        <v>577</v>
      </c>
      <c r="P1003">
        <v>0</v>
      </c>
      <c r="Q1003" t="b">
        <v>0</v>
      </c>
      <c r="R1003" t="s">
        <v>129</v>
      </c>
      <c r="S1003">
        <v>0</v>
      </c>
      <c r="T1003">
        <f>invoices[[#This Row],[total_amount]]</f>
        <v>6835</v>
      </c>
      <c r="U1003" t="s">
        <v>1817</v>
      </c>
      <c r="V1003" t="str">
        <f>INDEX([1]!Table1[tenantname],MATCH(invoices[[#This Row],[allotment_id]],[1]!Table1[TenantAllotmentID],0))</f>
        <v>Armaan Thakur (B34-A1)</v>
      </c>
      <c r="W1003" t="s">
        <v>14603</v>
      </c>
      <c r="X1003" t="s">
        <v>14604</v>
      </c>
      <c r="Y1003" s="4">
        <v>45931</v>
      </c>
      <c r="Z1003" t="s">
        <v>15807</v>
      </c>
      <c r="AA1003">
        <v>3145</v>
      </c>
      <c r="AB1003">
        <v>0</v>
      </c>
      <c r="AC1003">
        <v>0</v>
      </c>
      <c r="AD1003" s="7">
        <f>invoices[[#This Row],[Rent]]+invoices[[#This Row],[Services]]+invoices[[#This Row],[GST]]</f>
        <v>3145</v>
      </c>
      <c r="AE1003" s="7">
        <f>invoices[[#This Row],[Total]]-invoices[[#This Row],[rent_amount]]</f>
        <v>0</v>
      </c>
      <c r="AF1003">
        <v>5016</v>
      </c>
      <c r="AG1003">
        <v>1440</v>
      </c>
      <c r="AH1003">
        <f>invoices[[#This Row],[EB Amount]]-invoices[[#This Row],[electricity_amount]]</f>
        <v>0</v>
      </c>
    </row>
    <row r="1004" spans="1:34">
      <c r="A1004" t="s">
        <v>11485</v>
      </c>
      <c r="B1004" t="s">
        <v>22</v>
      </c>
      <c r="C1004" t="s">
        <v>2286</v>
      </c>
      <c r="D1004" t="s">
        <v>24</v>
      </c>
      <c r="E1004" t="s">
        <v>592</v>
      </c>
      <c r="F1004" t="s">
        <v>1184</v>
      </c>
      <c r="G1004" t="s">
        <v>11486</v>
      </c>
      <c r="H1004" s="1">
        <f>DATE(YEAR(invoices[[#This Row],[due_date]]),MONTH(invoices[[#This Row],[due_date]]),1)</f>
        <v>45931</v>
      </c>
      <c r="I1004" s="1">
        <v>45937</v>
      </c>
      <c r="J1004">
        <v>25500</v>
      </c>
      <c r="K1004">
        <v>2130</v>
      </c>
      <c r="L1004">
        <v>0</v>
      </c>
      <c r="M1004">
        <f>invoices[[#This Row],[rent_amount]]+invoices[[#This Row],[electricity_amount]]+invoices[[#This Row],[other_charges]]</f>
        <v>27630</v>
      </c>
      <c r="N1004" t="s">
        <v>28</v>
      </c>
      <c r="O1004" t="s">
        <v>577</v>
      </c>
      <c r="P1004">
        <v>0</v>
      </c>
      <c r="Q1004" t="b">
        <v>0</v>
      </c>
      <c r="R1004" t="s">
        <v>129</v>
      </c>
      <c r="S1004">
        <v>0</v>
      </c>
      <c r="T1004">
        <f>invoices[[#This Row],[total_amount]]</f>
        <v>27630</v>
      </c>
      <c r="U1004" t="s">
        <v>2288</v>
      </c>
      <c r="V1004" t="str">
        <f>INDEX([1]!Table1[tenantname],MATCH(invoices[[#This Row],[allotment_id]],[1]!Table1[TenantAllotmentID],0))</f>
        <v>Aditya A (A44-D1)</v>
      </c>
      <c r="W1004" t="s">
        <v>14762</v>
      </c>
      <c r="X1004" t="s">
        <v>14763</v>
      </c>
      <c r="Y1004" s="4">
        <v>45931</v>
      </c>
      <c r="Z1004" t="s">
        <v>15807</v>
      </c>
      <c r="AA1004">
        <v>25500</v>
      </c>
      <c r="AB1004">
        <v>0</v>
      </c>
      <c r="AC1004">
        <v>0</v>
      </c>
      <c r="AD1004" s="7">
        <f>invoices[[#This Row],[Rent]]+invoices[[#This Row],[Services]]+invoices[[#This Row],[GST]]</f>
        <v>25500</v>
      </c>
      <c r="AE1004" s="7">
        <f>invoices[[#This Row],[Total]]-invoices[[#This Row],[rent_amount]]</f>
        <v>0</v>
      </c>
      <c r="AF1004">
        <v>5039</v>
      </c>
      <c r="AG1004">
        <v>2130</v>
      </c>
      <c r="AH1004">
        <f>invoices[[#This Row],[EB Amount]]-invoices[[#This Row],[electricity_amount]]</f>
        <v>0</v>
      </c>
    </row>
    <row r="1005" spans="1:34">
      <c r="A1005" t="s">
        <v>11623</v>
      </c>
      <c r="B1005" t="s">
        <v>22</v>
      </c>
      <c r="C1005" t="s">
        <v>2710</v>
      </c>
      <c r="D1005" t="s">
        <v>24</v>
      </c>
      <c r="E1005" t="s">
        <v>88</v>
      </c>
      <c r="F1005" t="s">
        <v>1314</v>
      </c>
      <c r="G1005" t="s">
        <v>11624</v>
      </c>
      <c r="H1005" s="1">
        <f>DATE(YEAR(invoices[[#This Row],[due_date]]),MONTH(invoices[[#This Row],[due_date]]),1)</f>
        <v>45931</v>
      </c>
      <c r="I1005" s="1">
        <v>45937</v>
      </c>
      <c r="J1005">
        <v>15500</v>
      </c>
      <c r="K1005">
        <v>1860</v>
      </c>
      <c r="L1005">
        <v>0</v>
      </c>
      <c r="M1005">
        <f>invoices[[#This Row],[rent_amount]]+invoices[[#This Row],[electricity_amount]]+invoices[[#This Row],[other_charges]]</f>
        <v>17360</v>
      </c>
      <c r="N1005" t="s">
        <v>28</v>
      </c>
      <c r="O1005" t="s">
        <v>1838</v>
      </c>
      <c r="P1005">
        <v>0</v>
      </c>
      <c r="Q1005" t="b">
        <v>0</v>
      </c>
      <c r="R1005" t="s">
        <v>129</v>
      </c>
      <c r="S1005">
        <v>0</v>
      </c>
      <c r="T1005">
        <f>invoices[[#This Row],[total_amount]]</f>
        <v>17360</v>
      </c>
      <c r="U1005" t="s">
        <v>2712</v>
      </c>
      <c r="V1005" t="str">
        <f>INDEX([1]!Table1[tenantname],MATCH(invoices[[#This Row],[allotment_id]],[1]!Table1[TenantAllotmentID],0))</f>
        <v>Ram Roshan R (B13-B1)</v>
      </c>
      <c r="W1005" t="s">
        <v>14873</v>
      </c>
      <c r="X1005" t="s">
        <v>14874</v>
      </c>
      <c r="Y1005" s="4">
        <v>45931</v>
      </c>
      <c r="Z1005" t="s">
        <v>15807</v>
      </c>
      <c r="AA1005">
        <v>15500</v>
      </c>
      <c r="AB1005">
        <v>0</v>
      </c>
      <c r="AC1005">
        <v>0</v>
      </c>
      <c r="AD1005" s="7">
        <f>invoices[[#This Row],[Rent]]+invoices[[#This Row],[Services]]+invoices[[#This Row],[GST]]</f>
        <v>15500</v>
      </c>
      <c r="AE1005" s="7">
        <f>invoices[[#This Row],[Total]]-invoices[[#This Row],[rent_amount]]</f>
        <v>0</v>
      </c>
      <c r="AF1005">
        <v>5118</v>
      </c>
      <c r="AG1005">
        <v>1860</v>
      </c>
      <c r="AH1005">
        <f>invoices[[#This Row],[EB Amount]]-invoices[[#This Row],[electricity_amount]]</f>
        <v>0</v>
      </c>
    </row>
    <row r="1006" spans="1:34">
      <c r="A1006" t="s">
        <v>11655</v>
      </c>
      <c r="B1006" t="s">
        <v>22</v>
      </c>
      <c r="C1006" t="s">
        <v>180</v>
      </c>
      <c r="D1006" t="s">
        <v>24</v>
      </c>
      <c r="E1006" t="s">
        <v>181</v>
      </c>
      <c r="F1006" t="s">
        <v>182</v>
      </c>
      <c r="G1006" t="s">
        <v>11656</v>
      </c>
      <c r="H1006" s="1">
        <f>DATE(YEAR(invoices[[#This Row],[due_date]]),MONTH(invoices[[#This Row],[due_date]]),1)</f>
        <v>45931</v>
      </c>
      <c r="I1006" s="1">
        <v>45937</v>
      </c>
      <c r="J1006">
        <v>13500</v>
      </c>
      <c r="K1006">
        <v>2010</v>
      </c>
      <c r="L1006">
        <v>0</v>
      </c>
      <c r="M1006">
        <f>invoices[[#This Row],[rent_amount]]+invoices[[#This Row],[electricity_amount]]+invoices[[#This Row],[other_charges]]</f>
        <v>15510</v>
      </c>
      <c r="N1006" t="s">
        <v>28</v>
      </c>
      <c r="O1006" t="s">
        <v>577</v>
      </c>
      <c r="P1006">
        <v>0</v>
      </c>
      <c r="Q1006" t="b">
        <v>0</v>
      </c>
      <c r="R1006" t="s">
        <v>129</v>
      </c>
      <c r="S1006">
        <v>0</v>
      </c>
      <c r="T1006">
        <f>invoices[[#This Row],[total_amount]]</f>
        <v>15510</v>
      </c>
      <c r="U1006" t="s">
        <v>185</v>
      </c>
      <c r="V1006" t="str">
        <f>INDEX([1]!Table1[tenantname],MATCH(invoices[[#This Row],[allotment_id]],[1]!Table1[TenantAllotmentID],0))</f>
        <v>Akshayaa  (B24-B3)</v>
      </c>
      <c r="W1006" t="s">
        <v>14026</v>
      </c>
      <c r="X1006" t="s">
        <v>14027</v>
      </c>
      <c r="Y1006" s="4">
        <v>45931</v>
      </c>
      <c r="Z1006" t="s">
        <v>15807</v>
      </c>
      <c r="AA1006">
        <v>13500</v>
      </c>
      <c r="AB1006">
        <v>0</v>
      </c>
      <c r="AC1006">
        <v>0</v>
      </c>
      <c r="AD1006" s="7">
        <f>invoices[[#This Row],[Rent]]+invoices[[#This Row],[Services]]+invoices[[#This Row],[GST]]</f>
        <v>13500</v>
      </c>
      <c r="AE1006" s="7">
        <f>invoices[[#This Row],[Total]]-invoices[[#This Row],[rent_amount]]</f>
        <v>0</v>
      </c>
      <c r="AF1006">
        <v>5134</v>
      </c>
      <c r="AG1006">
        <v>2010</v>
      </c>
      <c r="AH1006">
        <f>invoices[[#This Row],[EB Amount]]-invoices[[#This Row],[electricity_amount]]</f>
        <v>0</v>
      </c>
    </row>
    <row r="1007" spans="1:34">
      <c r="A1007" t="s">
        <v>11685</v>
      </c>
      <c r="B1007" t="s">
        <v>22</v>
      </c>
      <c r="C1007" t="s">
        <v>6575</v>
      </c>
      <c r="D1007" t="s">
        <v>24</v>
      </c>
      <c r="E1007" t="s">
        <v>342</v>
      </c>
      <c r="F1007" t="s">
        <v>753</v>
      </c>
      <c r="G1007" t="s">
        <v>11686</v>
      </c>
      <c r="H1007" s="1">
        <f>DATE(YEAR(invoices[[#This Row],[due_date]]),MONTH(invoices[[#This Row],[due_date]]),1)</f>
        <v>45931</v>
      </c>
      <c r="I1007" s="1">
        <v>45937</v>
      </c>
      <c r="J1007">
        <v>8710</v>
      </c>
      <c r="K1007">
        <v>1800</v>
      </c>
      <c r="L1007">
        <v>2250</v>
      </c>
      <c r="M1007">
        <f>invoices[[#This Row],[rent_amount]]+invoices[[#This Row],[electricity_amount]]+invoices[[#This Row],[other_charges]]</f>
        <v>12760</v>
      </c>
      <c r="N1007" t="s">
        <v>28</v>
      </c>
      <c r="O1007" t="s">
        <v>577</v>
      </c>
      <c r="P1007">
        <v>0</v>
      </c>
      <c r="Q1007" t="b">
        <v>0</v>
      </c>
      <c r="R1007" t="s">
        <v>129</v>
      </c>
      <c r="S1007">
        <v>0</v>
      </c>
      <c r="T1007">
        <f>invoices[[#This Row],[total_amount]]</f>
        <v>12760</v>
      </c>
      <c r="U1007" t="s">
        <v>6577</v>
      </c>
      <c r="V1007" t="str">
        <f>INDEX([1]!Table1[tenantname],MATCH(invoices[[#This Row],[allotment_id]],[1]!Table1[TenantAllotmentID],0))</f>
        <v>Chaithra  (D11-D3)</v>
      </c>
      <c r="W1007" t="s">
        <v>15488</v>
      </c>
      <c r="X1007" t="s">
        <v>15489</v>
      </c>
      <c r="Y1007" s="4">
        <v>45931</v>
      </c>
      <c r="Z1007" t="s">
        <v>15807</v>
      </c>
      <c r="AA1007">
        <v>8710</v>
      </c>
      <c r="AB1007">
        <v>0</v>
      </c>
      <c r="AC1007">
        <v>0</v>
      </c>
      <c r="AD1007" s="7">
        <f>invoices[[#This Row],[Rent]]+invoices[[#This Row],[Services]]+invoices[[#This Row],[GST]]</f>
        <v>8710</v>
      </c>
      <c r="AE1007" s="7">
        <f>invoices[[#This Row],[Total]]-invoices[[#This Row],[rent_amount]]</f>
        <v>0</v>
      </c>
      <c r="AF1007">
        <v>5150</v>
      </c>
      <c r="AG1007">
        <v>1800</v>
      </c>
      <c r="AH1007">
        <f>invoices[[#This Row],[EB Amount]]-invoices[[#This Row],[electricity_amount]]</f>
        <v>0</v>
      </c>
    </row>
    <row r="1008" spans="1:34">
      <c r="A1008" t="s">
        <v>11699</v>
      </c>
      <c r="B1008" t="s">
        <v>22</v>
      </c>
      <c r="C1008" t="s">
        <v>132</v>
      </c>
      <c r="D1008" t="s">
        <v>24</v>
      </c>
      <c r="E1008" t="s">
        <v>50</v>
      </c>
      <c r="F1008" t="s">
        <v>133</v>
      </c>
      <c r="G1008" t="s">
        <v>11700</v>
      </c>
      <c r="H1008" s="1">
        <f>DATE(YEAR(invoices[[#This Row],[due_date]]),MONTH(invoices[[#This Row],[due_date]]),1)</f>
        <v>45931</v>
      </c>
      <c r="I1008" s="1">
        <v>45937</v>
      </c>
      <c r="J1008">
        <v>14500</v>
      </c>
      <c r="K1008">
        <v>1860</v>
      </c>
      <c r="L1008">
        <v>0</v>
      </c>
      <c r="M1008">
        <f>invoices[[#This Row],[rent_amount]]+invoices[[#This Row],[electricity_amount]]+invoices[[#This Row],[other_charges]]</f>
        <v>16360</v>
      </c>
      <c r="N1008" t="s">
        <v>28</v>
      </c>
      <c r="O1008" t="s">
        <v>1065</v>
      </c>
      <c r="P1008">
        <v>0</v>
      </c>
      <c r="Q1008" t="b">
        <v>0</v>
      </c>
      <c r="R1008" t="s">
        <v>129</v>
      </c>
      <c r="S1008">
        <v>0</v>
      </c>
      <c r="T1008">
        <f>invoices[[#This Row],[total_amount]]</f>
        <v>16360</v>
      </c>
      <c r="U1008" t="s">
        <v>137</v>
      </c>
      <c r="V1008" t="str">
        <f>INDEX([1]!Table1[tenantname],MATCH(invoices[[#This Row],[allotment_id]],[1]!Table1[TenantAllotmentID],0))</f>
        <v>Uma Saikumar Torikonda (B32-C1)</v>
      </c>
      <c r="W1008" t="s">
        <v>14012</v>
      </c>
      <c r="X1008" t="s">
        <v>14013</v>
      </c>
      <c r="Y1008" s="4">
        <v>45931</v>
      </c>
      <c r="Z1008" t="s">
        <v>15807</v>
      </c>
      <c r="AA1008">
        <v>14500</v>
      </c>
      <c r="AB1008">
        <v>0</v>
      </c>
      <c r="AC1008">
        <v>0</v>
      </c>
      <c r="AD1008" s="7">
        <f>invoices[[#This Row],[Rent]]+invoices[[#This Row],[Services]]+invoices[[#This Row],[GST]]</f>
        <v>14500</v>
      </c>
      <c r="AE1008" s="7">
        <f>invoices[[#This Row],[Total]]-invoices[[#This Row],[rent_amount]]</f>
        <v>0</v>
      </c>
      <c r="AF1008">
        <v>5157</v>
      </c>
      <c r="AG1008">
        <v>1860</v>
      </c>
      <c r="AH1008">
        <f>invoices[[#This Row],[EB Amount]]-invoices[[#This Row],[electricity_amount]]</f>
        <v>0</v>
      </c>
    </row>
    <row r="1009" spans="1:34">
      <c r="A1009" t="s">
        <v>11742</v>
      </c>
      <c r="B1009" t="s">
        <v>22</v>
      </c>
      <c r="C1009" t="s">
        <v>4983</v>
      </c>
      <c r="D1009" t="s">
        <v>24</v>
      </c>
      <c r="E1009" t="s">
        <v>25</v>
      </c>
      <c r="F1009" t="s">
        <v>385</v>
      </c>
      <c r="G1009" t="s">
        <v>11743</v>
      </c>
      <c r="H1009" s="1">
        <f>DATE(YEAR(invoices[[#This Row],[due_date]]),MONTH(invoices[[#This Row],[due_date]]),1)</f>
        <v>45931</v>
      </c>
      <c r="I1009" s="1">
        <v>45937</v>
      </c>
      <c r="J1009">
        <v>13500</v>
      </c>
      <c r="K1009">
        <v>267</v>
      </c>
      <c r="L1009">
        <v>0</v>
      </c>
      <c r="M1009">
        <f>invoices[[#This Row],[rent_amount]]+invoices[[#This Row],[electricity_amount]]+invoices[[#This Row],[other_charges]]</f>
        <v>13767</v>
      </c>
      <c r="N1009" t="s">
        <v>28</v>
      </c>
      <c r="O1009" t="s">
        <v>577</v>
      </c>
      <c r="P1009">
        <v>0</v>
      </c>
      <c r="Q1009" t="b">
        <v>0</v>
      </c>
      <c r="R1009" t="s">
        <v>129</v>
      </c>
      <c r="S1009">
        <v>0</v>
      </c>
      <c r="T1009">
        <f>invoices[[#This Row],[total_amount]]</f>
        <v>13767</v>
      </c>
      <c r="U1009" t="s">
        <v>4985</v>
      </c>
      <c r="V1009" t="str">
        <f>INDEX([1]!Table1[tenantname],MATCH(invoices[[#This Row],[allotment_id]],[1]!Table1[TenantAllotmentID],0))</f>
        <v>Dev Bhasin (A24-B3)</v>
      </c>
      <c r="W1009" t="s">
        <v>15318</v>
      </c>
      <c r="X1009" t="s">
        <v>15319</v>
      </c>
      <c r="Y1009" s="4">
        <v>45931</v>
      </c>
      <c r="Z1009" t="s">
        <v>15807</v>
      </c>
      <c r="AA1009">
        <v>13500</v>
      </c>
      <c r="AB1009">
        <v>0</v>
      </c>
      <c r="AC1009">
        <v>0</v>
      </c>
      <c r="AD1009" s="7">
        <f>invoices[[#This Row],[Rent]]+invoices[[#This Row],[Services]]+invoices[[#This Row],[GST]]</f>
        <v>13500</v>
      </c>
      <c r="AE1009" s="7">
        <f>invoices[[#This Row],[Total]]-invoices[[#This Row],[rent_amount]]</f>
        <v>0</v>
      </c>
      <c r="AF1009">
        <v>5178</v>
      </c>
      <c r="AG1009">
        <v>267</v>
      </c>
      <c r="AH1009">
        <f>invoices[[#This Row],[EB Amount]]-invoices[[#This Row],[electricity_amount]]</f>
        <v>0</v>
      </c>
    </row>
    <row r="1010" spans="1:34">
      <c r="A1010" t="s">
        <v>11744</v>
      </c>
      <c r="B1010" t="s">
        <v>22</v>
      </c>
      <c r="C1010" t="s">
        <v>847</v>
      </c>
      <c r="D1010" t="s">
        <v>24</v>
      </c>
      <c r="E1010" t="s">
        <v>354</v>
      </c>
      <c r="F1010" t="s">
        <v>812</v>
      </c>
      <c r="G1010" t="s">
        <v>11745</v>
      </c>
      <c r="H1010" s="1">
        <f>DATE(YEAR(invoices[[#This Row],[due_date]]),MONTH(invoices[[#This Row],[due_date]]),1)</f>
        <v>45931</v>
      </c>
      <c r="I1010" s="1">
        <v>45937</v>
      </c>
      <c r="J1010">
        <v>1000</v>
      </c>
      <c r="K1010">
        <v>1440</v>
      </c>
      <c r="L1010">
        <v>0</v>
      </c>
      <c r="M1010">
        <f>invoices[[#This Row],[rent_amount]]+invoices[[#This Row],[electricity_amount]]+invoices[[#This Row],[other_charges]]</f>
        <v>2440</v>
      </c>
      <c r="N1010" t="s">
        <v>28</v>
      </c>
      <c r="O1010" t="s">
        <v>1838</v>
      </c>
      <c r="P1010">
        <v>0</v>
      </c>
      <c r="Q1010" t="b">
        <v>0</v>
      </c>
      <c r="R1010" t="s">
        <v>129</v>
      </c>
      <c r="S1010">
        <v>0</v>
      </c>
      <c r="T1010">
        <f>invoices[[#This Row],[total_amount]]</f>
        <v>2440</v>
      </c>
      <c r="U1010" t="s">
        <v>849</v>
      </c>
      <c r="V1010" t="str">
        <f>INDEX([1]!Table1[tenantname],MATCH(invoices[[#This Row],[allotment_id]],[1]!Table1[TenantAllotmentID],0))</f>
        <v>Narendhren RR (B34-B2)</v>
      </c>
      <c r="W1010" t="s">
        <v>14253</v>
      </c>
      <c r="X1010" t="s">
        <v>14254</v>
      </c>
      <c r="Y1010" s="4">
        <v>45931</v>
      </c>
      <c r="Z1010" t="s">
        <v>15807</v>
      </c>
      <c r="AA1010">
        <v>1000</v>
      </c>
      <c r="AB1010">
        <v>0</v>
      </c>
      <c r="AC1010">
        <v>0</v>
      </c>
      <c r="AD1010" s="7">
        <f>invoices[[#This Row],[Rent]]+invoices[[#This Row],[Services]]+invoices[[#This Row],[GST]]</f>
        <v>1000</v>
      </c>
      <c r="AE1010" s="7">
        <f>invoices[[#This Row],[Total]]-invoices[[#This Row],[rent_amount]]</f>
        <v>0</v>
      </c>
      <c r="AF1010">
        <v>5179</v>
      </c>
      <c r="AG1010">
        <v>1440</v>
      </c>
      <c r="AH1010">
        <f>invoices[[#This Row],[EB Amount]]-invoices[[#This Row],[electricity_amount]]</f>
        <v>0</v>
      </c>
    </row>
    <row r="1011" spans="1:34">
      <c r="A1011" t="s">
        <v>11854</v>
      </c>
      <c r="B1011" t="s">
        <v>22</v>
      </c>
      <c r="C1011" t="s">
        <v>1328</v>
      </c>
      <c r="D1011" t="s">
        <v>24</v>
      </c>
      <c r="E1011" t="s">
        <v>349</v>
      </c>
      <c r="F1011" t="s">
        <v>350</v>
      </c>
      <c r="G1011" t="s">
        <v>11855</v>
      </c>
      <c r="H1011" s="1">
        <f>DATE(YEAR(invoices[[#This Row],[due_date]]),MONTH(invoices[[#This Row],[due_date]]),1)</f>
        <v>45931</v>
      </c>
      <c r="I1011" s="1">
        <v>45937</v>
      </c>
      <c r="J1011">
        <v>14500</v>
      </c>
      <c r="K1011">
        <v>2070</v>
      </c>
      <c r="L1011">
        <v>0</v>
      </c>
      <c r="M1011">
        <f>invoices[[#This Row],[rent_amount]]+invoices[[#This Row],[electricity_amount]]+invoices[[#This Row],[other_charges]]</f>
        <v>16570</v>
      </c>
      <c r="N1011" t="s">
        <v>28</v>
      </c>
      <c r="O1011" t="s">
        <v>1065</v>
      </c>
      <c r="P1011">
        <v>0</v>
      </c>
      <c r="Q1011" t="b">
        <v>0</v>
      </c>
      <c r="R1011" t="s">
        <v>129</v>
      </c>
      <c r="S1011">
        <v>0</v>
      </c>
      <c r="T1011">
        <f>invoices[[#This Row],[total_amount]]</f>
        <v>16570</v>
      </c>
      <c r="U1011" t="s">
        <v>1330</v>
      </c>
      <c r="V1011" t="str">
        <f>INDEX([1]!Table1[tenantname],MATCH(invoices[[#This Row],[allotment_id]],[1]!Table1[TenantAllotmentID],0))</f>
        <v>Souradeep Das (B11-C1)</v>
      </c>
      <c r="W1011" t="s">
        <v>14430</v>
      </c>
      <c r="X1011" t="s">
        <v>14431</v>
      </c>
      <c r="Y1011" s="4">
        <v>45931</v>
      </c>
      <c r="Z1011" t="s">
        <v>15807</v>
      </c>
      <c r="AA1011">
        <v>14500</v>
      </c>
      <c r="AB1011">
        <v>0</v>
      </c>
      <c r="AC1011">
        <v>0</v>
      </c>
      <c r="AD1011" s="7">
        <f>invoices[[#This Row],[Rent]]+invoices[[#This Row],[Services]]+invoices[[#This Row],[GST]]</f>
        <v>14500</v>
      </c>
      <c r="AE1011" s="7">
        <f>invoices[[#This Row],[Total]]-invoices[[#This Row],[rent_amount]]</f>
        <v>0</v>
      </c>
      <c r="AF1011">
        <v>5239</v>
      </c>
      <c r="AG1011">
        <v>2070</v>
      </c>
      <c r="AH1011">
        <f>invoices[[#This Row],[EB Amount]]-invoices[[#This Row],[electricity_amount]]</f>
        <v>0</v>
      </c>
    </row>
    <row r="1012" spans="1:34">
      <c r="A1012" t="s">
        <v>11896</v>
      </c>
      <c r="B1012" t="s">
        <v>22</v>
      </c>
      <c r="C1012" t="s">
        <v>2973</v>
      </c>
      <c r="D1012" t="s">
        <v>24</v>
      </c>
      <c r="E1012" t="s">
        <v>476</v>
      </c>
      <c r="F1012" t="s">
        <v>620</v>
      </c>
      <c r="G1012" t="s">
        <v>11897</v>
      </c>
      <c r="H1012" s="1">
        <f>DATE(YEAR(invoices[[#This Row],[due_date]]),MONTH(invoices[[#This Row],[due_date]]),1)</f>
        <v>45931</v>
      </c>
      <c r="I1012" s="1">
        <v>45937</v>
      </c>
      <c r="J1012">
        <v>14500</v>
      </c>
      <c r="K1012">
        <v>1770</v>
      </c>
      <c r="L1012">
        <v>0</v>
      </c>
      <c r="M1012">
        <f>invoices[[#This Row],[rent_amount]]+invoices[[#This Row],[electricity_amount]]+invoices[[#This Row],[other_charges]]</f>
        <v>16270</v>
      </c>
      <c r="N1012" t="s">
        <v>28</v>
      </c>
      <c r="O1012" t="s">
        <v>1838</v>
      </c>
      <c r="P1012">
        <v>0</v>
      </c>
      <c r="Q1012" t="b">
        <v>0</v>
      </c>
      <c r="R1012" t="s">
        <v>129</v>
      </c>
      <c r="S1012">
        <v>0</v>
      </c>
      <c r="T1012">
        <f>invoices[[#This Row],[total_amount]]</f>
        <v>16270</v>
      </c>
      <c r="U1012" t="s">
        <v>2975</v>
      </c>
      <c r="V1012" t="str">
        <f>INDEX([1]!Table1[tenantname],MATCH(invoices[[#This Row],[allotment_id]],[1]!Table1[TenantAllotmentID],0))</f>
        <v>Rohit Jain (B41-C1)</v>
      </c>
      <c r="W1012" t="s">
        <v>14937</v>
      </c>
      <c r="X1012" t="s">
        <v>14938</v>
      </c>
      <c r="Y1012" s="4">
        <v>45931</v>
      </c>
      <c r="Z1012" t="s">
        <v>15807</v>
      </c>
      <c r="AA1012">
        <v>14500</v>
      </c>
      <c r="AB1012">
        <v>0</v>
      </c>
      <c r="AC1012">
        <v>0</v>
      </c>
      <c r="AD1012" s="7">
        <f>invoices[[#This Row],[Rent]]+invoices[[#This Row],[Services]]+invoices[[#This Row],[GST]]</f>
        <v>14500</v>
      </c>
      <c r="AE1012" s="7">
        <f>invoices[[#This Row],[Total]]-invoices[[#This Row],[rent_amount]]</f>
        <v>0</v>
      </c>
      <c r="AF1012">
        <v>5262</v>
      </c>
      <c r="AG1012">
        <v>1770</v>
      </c>
      <c r="AH1012">
        <f>invoices[[#This Row],[EB Amount]]-invoices[[#This Row],[electricity_amount]]</f>
        <v>0</v>
      </c>
    </row>
    <row r="1013" spans="1:34">
      <c r="A1013" t="s">
        <v>12051</v>
      </c>
      <c r="B1013" t="s">
        <v>22</v>
      </c>
      <c r="C1013" t="s">
        <v>1121</v>
      </c>
      <c r="D1013" t="s">
        <v>24</v>
      </c>
      <c r="E1013" t="s">
        <v>147</v>
      </c>
      <c r="F1013" t="s">
        <v>1122</v>
      </c>
      <c r="G1013" t="s">
        <v>12052</v>
      </c>
      <c r="H1013" s="1">
        <f>DATE(YEAR(invoices[[#This Row],[due_date]]),MONTH(invoices[[#This Row],[due_date]]),1)</f>
        <v>45931</v>
      </c>
      <c r="I1013" s="1">
        <v>45937</v>
      </c>
      <c r="J1013">
        <v>15500</v>
      </c>
      <c r="K1013">
        <v>1560</v>
      </c>
      <c r="L1013">
        <v>0</v>
      </c>
      <c r="M1013">
        <f>invoices[[#This Row],[rent_amount]]+invoices[[#This Row],[electricity_amount]]+invoices[[#This Row],[other_charges]]</f>
        <v>17060</v>
      </c>
      <c r="N1013" t="s">
        <v>28</v>
      </c>
      <c r="O1013" t="s">
        <v>1838</v>
      </c>
      <c r="P1013">
        <v>0</v>
      </c>
      <c r="Q1013" t="b">
        <v>0</v>
      </c>
      <c r="R1013" t="s">
        <v>129</v>
      </c>
      <c r="S1013">
        <v>0</v>
      </c>
      <c r="T1013">
        <f>invoices[[#This Row],[total_amount]]</f>
        <v>17060</v>
      </c>
      <c r="U1013" t="s">
        <v>1125</v>
      </c>
      <c r="V1013" t="str">
        <f>INDEX([1]!Table1[tenantname],MATCH(invoices[[#This Row],[allotment_id]],[1]!Table1[TenantAllotmentID],0))</f>
        <v>Navin Joseph (C31-B1)</v>
      </c>
      <c r="W1013" t="s">
        <v>14356</v>
      </c>
      <c r="X1013" t="s">
        <v>14357</v>
      </c>
      <c r="Y1013" s="4">
        <v>45931</v>
      </c>
      <c r="Z1013" t="s">
        <v>15807</v>
      </c>
      <c r="AA1013">
        <v>15500</v>
      </c>
      <c r="AB1013">
        <v>0</v>
      </c>
      <c r="AC1013">
        <v>0</v>
      </c>
      <c r="AD1013" s="7">
        <f>invoices[[#This Row],[Rent]]+invoices[[#This Row],[Services]]+invoices[[#This Row],[GST]]</f>
        <v>15500</v>
      </c>
      <c r="AE1013" s="7">
        <f>invoices[[#This Row],[Total]]-invoices[[#This Row],[rent_amount]]</f>
        <v>0</v>
      </c>
      <c r="AF1013">
        <v>5347</v>
      </c>
      <c r="AG1013">
        <v>1560</v>
      </c>
      <c r="AH1013">
        <f>invoices[[#This Row],[EB Amount]]-invoices[[#This Row],[electricity_amount]]</f>
        <v>0</v>
      </c>
    </row>
    <row r="1014" spans="1:34">
      <c r="A1014" t="s">
        <v>12099</v>
      </c>
      <c r="B1014" t="s">
        <v>22</v>
      </c>
      <c r="C1014" t="s">
        <v>518</v>
      </c>
      <c r="D1014" t="s">
        <v>24</v>
      </c>
      <c r="E1014" t="s">
        <v>519</v>
      </c>
      <c r="F1014" t="s">
        <v>520</v>
      </c>
      <c r="G1014" t="s">
        <v>12100</v>
      </c>
      <c r="H1014" s="1">
        <f>DATE(YEAR(invoices[[#This Row],[due_date]]),MONTH(invoices[[#This Row],[due_date]]),1)</f>
        <v>45931</v>
      </c>
      <c r="I1014" s="1">
        <v>45937</v>
      </c>
      <c r="J1014">
        <v>19500</v>
      </c>
      <c r="K1014">
        <v>2520</v>
      </c>
      <c r="L1014">
        <v>0</v>
      </c>
      <c r="M1014">
        <f>invoices[[#This Row],[rent_amount]]+invoices[[#This Row],[electricity_amount]]+invoices[[#This Row],[other_charges]]</f>
        <v>22020</v>
      </c>
      <c r="N1014" t="s">
        <v>28</v>
      </c>
      <c r="O1014" t="s">
        <v>577</v>
      </c>
      <c r="P1014">
        <v>0</v>
      </c>
      <c r="Q1014" t="b">
        <v>0</v>
      </c>
      <c r="R1014" t="s">
        <v>129</v>
      </c>
      <c r="S1014">
        <v>0</v>
      </c>
      <c r="T1014">
        <f>invoices[[#This Row],[total_amount]]</f>
        <v>22020</v>
      </c>
      <c r="U1014" t="s">
        <v>524</v>
      </c>
      <c r="V1014" t="str">
        <f>INDEX([1]!Table1[tenantname],MATCH(invoices[[#This Row],[allotment_id]],[1]!Table1[TenantAllotmentID],0))</f>
        <v>Avilekh Gautam (C41-A1)</v>
      </c>
      <c r="W1014" t="s">
        <v>14140</v>
      </c>
      <c r="X1014" t="s">
        <v>14141</v>
      </c>
      <c r="Y1014" s="4">
        <v>45931</v>
      </c>
      <c r="Z1014" t="s">
        <v>15807</v>
      </c>
      <c r="AA1014">
        <v>19500</v>
      </c>
      <c r="AB1014">
        <v>0</v>
      </c>
      <c r="AC1014">
        <v>0</v>
      </c>
      <c r="AD1014" s="7">
        <f>invoices[[#This Row],[Rent]]+invoices[[#This Row],[Services]]+invoices[[#This Row],[GST]]</f>
        <v>19500</v>
      </c>
      <c r="AE1014" s="7">
        <f>invoices[[#This Row],[Total]]-invoices[[#This Row],[rent_amount]]</f>
        <v>0</v>
      </c>
      <c r="AF1014">
        <v>5373</v>
      </c>
      <c r="AG1014">
        <v>2520</v>
      </c>
      <c r="AH1014">
        <f>invoices[[#This Row],[EB Amount]]-invoices[[#This Row],[electricity_amount]]</f>
        <v>0</v>
      </c>
    </row>
    <row r="1015" spans="1:34">
      <c r="A1015" t="s">
        <v>12231</v>
      </c>
      <c r="B1015" t="s">
        <v>22</v>
      </c>
      <c r="C1015" t="s">
        <v>4560</v>
      </c>
      <c r="D1015" t="s">
        <v>24</v>
      </c>
      <c r="E1015" t="s">
        <v>519</v>
      </c>
      <c r="F1015" t="s">
        <v>681</v>
      </c>
      <c r="G1015" t="s">
        <v>12232</v>
      </c>
      <c r="H1015" s="1">
        <f>DATE(YEAR(invoices[[#This Row],[due_date]]),MONTH(invoices[[#This Row],[due_date]]),1)</f>
        <v>45931</v>
      </c>
      <c r="I1015" s="1">
        <v>45937</v>
      </c>
      <c r="J1015">
        <v>14500</v>
      </c>
      <c r="K1015">
        <v>2100</v>
      </c>
      <c r="L1015">
        <v>0</v>
      </c>
      <c r="M1015">
        <f>invoices[[#This Row],[rent_amount]]+invoices[[#This Row],[electricity_amount]]+invoices[[#This Row],[other_charges]]</f>
        <v>16600</v>
      </c>
      <c r="N1015" t="s">
        <v>28</v>
      </c>
      <c r="O1015" t="s">
        <v>128</v>
      </c>
      <c r="P1015">
        <v>0</v>
      </c>
      <c r="Q1015" t="b">
        <v>0</v>
      </c>
      <c r="R1015" t="s">
        <v>129</v>
      </c>
      <c r="S1015">
        <v>0</v>
      </c>
      <c r="T1015">
        <f>invoices[[#This Row],[total_amount]]</f>
        <v>16600</v>
      </c>
      <c r="U1015" t="s">
        <v>4562</v>
      </c>
      <c r="V1015" t="str">
        <f>INDEX([1]!Table1[tenantname],MATCH(invoices[[#This Row],[allotment_id]],[1]!Table1[TenantAllotmentID],0))</f>
        <v>Manoj  (C41-C1)</v>
      </c>
      <c r="W1015" t="s">
        <v>15261</v>
      </c>
      <c r="X1015" t="s">
        <v>15262</v>
      </c>
      <c r="Y1015" s="4">
        <v>45931</v>
      </c>
      <c r="Z1015" t="s">
        <v>15807</v>
      </c>
      <c r="AA1015">
        <v>14500</v>
      </c>
      <c r="AB1015">
        <v>0</v>
      </c>
      <c r="AC1015">
        <v>0</v>
      </c>
      <c r="AD1015" s="7">
        <f>invoices[[#This Row],[Rent]]+invoices[[#This Row],[Services]]+invoices[[#This Row],[GST]]</f>
        <v>14500</v>
      </c>
      <c r="AE1015" s="7">
        <f>invoices[[#This Row],[Total]]-invoices[[#This Row],[rent_amount]]</f>
        <v>0</v>
      </c>
      <c r="AF1015">
        <v>5440</v>
      </c>
      <c r="AG1015">
        <v>2100</v>
      </c>
      <c r="AH1015">
        <f>invoices[[#This Row],[EB Amount]]-invoices[[#This Row],[electricity_amount]]</f>
        <v>0</v>
      </c>
    </row>
    <row r="1016" spans="1:34">
      <c r="A1016" t="s">
        <v>12291</v>
      </c>
      <c r="B1016" t="s">
        <v>22</v>
      </c>
      <c r="C1016" t="s">
        <v>804</v>
      </c>
      <c r="D1016" t="s">
        <v>24</v>
      </c>
      <c r="E1016" t="s">
        <v>34</v>
      </c>
      <c r="F1016" t="s">
        <v>58</v>
      </c>
      <c r="G1016" t="s">
        <v>12292</v>
      </c>
      <c r="H1016" s="1">
        <f>DATE(YEAR(invoices[[#This Row],[due_date]]),MONTH(invoices[[#This Row],[due_date]]),1)</f>
        <v>45931</v>
      </c>
      <c r="I1016" s="1">
        <v>45937</v>
      </c>
      <c r="J1016">
        <v>15500</v>
      </c>
      <c r="K1016">
        <v>2220</v>
      </c>
      <c r="L1016">
        <v>0</v>
      </c>
      <c r="M1016">
        <f>invoices[[#This Row],[rent_amount]]+invoices[[#This Row],[electricity_amount]]+invoices[[#This Row],[other_charges]]</f>
        <v>17720</v>
      </c>
      <c r="N1016" t="s">
        <v>28</v>
      </c>
      <c r="O1016" t="s">
        <v>577</v>
      </c>
      <c r="P1016">
        <v>0</v>
      </c>
      <c r="Q1016" t="b">
        <v>0</v>
      </c>
      <c r="R1016" t="s">
        <v>129</v>
      </c>
      <c r="S1016">
        <v>0</v>
      </c>
      <c r="T1016">
        <f>invoices[[#This Row],[total_amount]]</f>
        <v>17720</v>
      </c>
      <c r="U1016" t="s">
        <v>2394</v>
      </c>
      <c r="V1016" t="str">
        <f>INDEX([1]!Table1[tenantname],MATCH(invoices[[#This Row],[allotment_id]],[1]!Table1[TenantAllotmentID],0))</f>
        <v>Diya Suresh (B43-B2)</v>
      </c>
      <c r="W1016" t="s">
        <v>14239</v>
      </c>
      <c r="X1016" t="s">
        <v>14796</v>
      </c>
      <c r="Y1016" s="4">
        <v>45931</v>
      </c>
      <c r="Z1016" t="s">
        <v>15807</v>
      </c>
      <c r="AA1016">
        <v>15500</v>
      </c>
      <c r="AB1016">
        <v>0</v>
      </c>
      <c r="AC1016">
        <v>0</v>
      </c>
      <c r="AD1016" s="7">
        <f>invoices[[#This Row],[Rent]]+invoices[[#This Row],[Services]]+invoices[[#This Row],[GST]]</f>
        <v>15500</v>
      </c>
      <c r="AE1016" s="7">
        <f>invoices[[#This Row],[Total]]-invoices[[#This Row],[rent_amount]]</f>
        <v>0</v>
      </c>
      <c r="AF1016">
        <v>5473</v>
      </c>
      <c r="AG1016">
        <v>2220</v>
      </c>
      <c r="AH1016">
        <f>invoices[[#This Row],[EB Amount]]-invoices[[#This Row],[electricity_amount]]</f>
        <v>0</v>
      </c>
    </row>
    <row r="1017" spans="1:34">
      <c r="A1017" t="s">
        <v>12437</v>
      </c>
      <c r="B1017" t="s">
        <v>22</v>
      </c>
      <c r="C1017" t="s">
        <v>4649</v>
      </c>
      <c r="D1017" t="s">
        <v>24</v>
      </c>
      <c r="E1017" t="s">
        <v>195</v>
      </c>
      <c r="F1017" s="2" t="s">
        <v>1745</v>
      </c>
      <c r="G1017" t="s">
        <v>12438</v>
      </c>
      <c r="H1017" s="1">
        <f>DATE(YEAR(invoices[[#This Row],[due_date]]),MONTH(invoices[[#This Row],[due_date]]),1)</f>
        <v>45931</v>
      </c>
      <c r="I1017" s="1">
        <v>45937</v>
      </c>
      <c r="J1017">
        <v>14500</v>
      </c>
      <c r="K1017">
        <v>1710</v>
      </c>
      <c r="L1017">
        <v>0</v>
      </c>
      <c r="M1017">
        <f>invoices[[#This Row],[rent_amount]]+invoices[[#This Row],[electricity_amount]]+invoices[[#This Row],[other_charges]]</f>
        <v>16210</v>
      </c>
      <c r="N1017" t="s">
        <v>28</v>
      </c>
      <c r="O1017" t="s">
        <v>128</v>
      </c>
      <c r="P1017">
        <v>0</v>
      </c>
      <c r="Q1017" t="b">
        <v>0</v>
      </c>
      <c r="R1017" t="s">
        <v>129</v>
      </c>
      <c r="S1017">
        <v>0</v>
      </c>
      <c r="T1017">
        <f>invoices[[#This Row],[total_amount]]</f>
        <v>16210</v>
      </c>
      <c r="U1017" t="s">
        <v>4651</v>
      </c>
      <c r="V1017" t="str">
        <f>INDEX([1]!Table1[tenantname],MATCH(invoices[[#This Row],[allotment_id]],[1]!Table1[TenantAllotmentID],0))</f>
        <v>Jayashree Arun (D41-C1)</v>
      </c>
      <c r="W1017" t="s">
        <v>15273</v>
      </c>
      <c r="X1017" t="s">
        <v>15274</v>
      </c>
      <c r="Y1017" s="4">
        <v>45931</v>
      </c>
      <c r="Z1017" t="s">
        <v>15807</v>
      </c>
      <c r="AA1017">
        <v>14500</v>
      </c>
      <c r="AB1017">
        <v>0</v>
      </c>
      <c r="AC1017">
        <v>0</v>
      </c>
      <c r="AD1017" s="7">
        <f>invoices[[#This Row],[Rent]]+invoices[[#This Row],[Services]]+invoices[[#This Row],[GST]]</f>
        <v>14500</v>
      </c>
      <c r="AE1017" s="7">
        <f>invoices[[#This Row],[Total]]-invoices[[#This Row],[rent_amount]]</f>
        <v>0</v>
      </c>
      <c r="AF1017">
        <v>5553</v>
      </c>
      <c r="AG1017">
        <v>1710</v>
      </c>
      <c r="AH1017">
        <f>invoices[[#This Row],[EB Amount]]-invoices[[#This Row],[electricity_amount]]</f>
        <v>0</v>
      </c>
    </row>
    <row r="1018" spans="1:34">
      <c r="A1018" t="s">
        <v>12539</v>
      </c>
      <c r="B1018" t="s">
        <v>22</v>
      </c>
      <c r="C1018" t="s">
        <v>71</v>
      </c>
      <c r="D1018" t="s">
        <v>24</v>
      </c>
      <c r="E1018" t="s">
        <v>72</v>
      </c>
      <c r="F1018" t="s">
        <v>73</v>
      </c>
      <c r="G1018" t="s">
        <v>12540</v>
      </c>
      <c r="H1018" s="1">
        <f>DATE(YEAR(invoices[[#This Row],[due_date]]),MONTH(invoices[[#This Row],[due_date]]),1)</f>
        <v>45931</v>
      </c>
      <c r="I1018" s="1">
        <v>45937</v>
      </c>
      <c r="J1018">
        <v>15500</v>
      </c>
      <c r="K1018">
        <v>1020</v>
      </c>
      <c r="L1018">
        <v>0</v>
      </c>
      <c r="M1018">
        <f>invoices[[#This Row],[rent_amount]]+invoices[[#This Row],[electricity_amount]]+invoices[[#This Row],[other_charges]]</f>
        <v>16520</v>
      </c>
      <c r="N1018" t="s">
        <v>28</v>
      </c>
      <c r="O1018" t="s">
        <v>1838</v>
      </c>
      <c r="P1018">
        <v>0</v>
      </c>
      <c r="Q1018" t="b">
        <v>0</v>
      </c>
      <c r="R1018" t="s">
        <v>129</v>
      </c>
      <c r="S1018">
        <v>0</v>
      </c>
      <c r="T1018">
        <f>invoices[[#This Row],[total_amount]]</f>
        <v>16520</v>
      </c>
      <c r="U1018" t="s">
        <v>77</v>
      </c>
      <c r="V1018" t="str">
        <f>INDEX([1]!Table1[tenantname],MATCH(invoices[[#This Row],[allotment_id]],[1]!Table1[TenantAllotmentID],0))</f>
        <v>Nirmala  A (C34-B1)</v>
      </c>
      <c r="W1018" t="s">
        <v>13996</v>
      </c>
      <c r="X1018" t="s">
        <v>13997</v>
      </c>
      <c r="Y1018" s="4">
        <v>45931</v>
      </c>
      <c r="Z1018" t="s">
        <v>15807</v>
      </c>
      <c r="AA1018">
        <v>15500</v>
      </c>
      <c r="AB1018">
        <v>0</v>
      </c>
      <c r="AC1018">
        <v>0</v>
      </c>
      <c r="AD1018" s="7">
        <f>invoices[[#This Row],[Rent]]+invoices[[#This Row],[Services]]+invoices[[#This Row],[GST]]</f>
        <v>15500</v>
      </c>
      <c r="AE1018" s="7">
        <f>invoices[[#This Row],[Total]]-invoices[[#This Row],[rent_amount]]</f>
        <v>0</v>
      </c>
      <c r="AF1018">
        <v>5610</v>
      </c>
      <c r="AG1018">
        <v>1020</v>
      </c>
      <c r="AH1018">
        <f>invoices[[#This Row],[EB Amount]]-invoices[[#This Row],[electricity_amount]]</f>
        <v>0</v>
      </c>
    </row>
    <row r="1019" spans="1:34">
      <c r="A1019" t="s">
        <v>12543</v>
      </c>
      <c r="B1019" t="s">
        <v>22</v>
      </c>
      <c r="C1019" t="s">
        <v>1470</v>
      </c>
      <c r="D1019" t="s">
        <v>24</v>
      </c>
      <c r="E1019" t="s">
        <v>112</v>
      </c>
      <c r="F1019" s="2" t="s">
        <v>1471</v>
      </c>
      <c r="G1019" t="s">
        <v>12544</v>
      </c>
      <c r="H1019" s="1">
        <f>DATE(YEAR(invoices[[#This Row],[due_date]]),MONTH(invoices[[#This Row],[due_date]]),1)</f>
        <v>45931</v>
      </c>
      <c r="I1019" s="1">
        <v>45937</v>
      </c>
      <c r="J1019">
        <v>14500</v>
      </c>
      <c r="K1019">
        <v>1500</v>
      </c>
      <c r="L1019">
        <v>0</v>
      </c>
      <c r="M1019">
        <f>invoices[[#This Row],[rent_amount]]+invoices[[#This Row],[electricity_amount]]+invoices[[#This Row],[other_charges]]</f>
        <v>16000</v>
      </c>
      <c r="N1019" t="s">
        <v>28</v>
      </c>
      <c r="O1019" t="s">
        <v>128</v>
      </c>
      <c r="P1019">
        <v>0</v>
      </c>
      <c r="Q1019" t="b">
        <v>0</v>
      </c>
      <c r="R1019" t="s">
        <v>129</v>
      </c>
      <c r="S1019">
        <v>0</v>
      </c>
      <c r="T1019">
        <f>invoices[[#This Row],[total_amount]]</f>
        <v>16000</v>
      </c>
      <c r="U1019" t="s">
        <v>1473</v>
      </c>
      <c r="V1019" t="str">
        <f>INDEX([1]!Table1[tenantname],MATCH(invoices[[#This Row],[allotment_id]],[1]!Table1[TenantAllotmentID],0))</f>
        <v>Krishanu Kashyap (A23-C2)</v>
      </c>
      <c r="W1019" t="s">
        <v>14487</v>
      </c>
      <c r="X1019" t="s">
        <v>14488</v>
      </c>
      <c r="Y1019" s="4">
        <v>45931</v>
      </c>
      <c r="Z1019" t="s">
        <v>15807</v>
      </c>
      <c r="AA1019">
        <v>14500</v>
      </c>
      <c r="AB1019">
        <v>0</v>
      </c>
      <c r="AC1019">
        <v>0</v>
      </c>
      <c r="AD1019" s="7">
        <f>invoices[[#This Row],[Rent]]+invoices[[#This Row],[Services]]+invoices[[#This Row],[GST]]</f>
        <v>14500</v>
      </c>
      <c r="AE1019" s="7">
        <f>invoices[[#This Row],[Total]]-invoices[[#This Row],[rent_amount]]</f>
        <v>0</v>
      </c>
      <c r="AF1019">
        <v>5612</v>
      </c>
      <c r="AG1019">
        <v>1500</v>
      </c>
      <c r="AH1019">
        <f>invoices[[#This Row],[EB Amount]]-invoices[[#This Row],[electricity_amount]]</f>
        <v>0</v>
      </c>
    </row>
    <row r="1020" spans="1:34">
      <c r="A1020" t="s">
        <v>12545</v>
      </c>
      <c r="B1020" t="s">
        <v>22</v>
      </c>
      <c r="C1020" t="s">
        <v>1165</v>
      </c>
      <c r="D1020" t="s">
        <v>24</v>
      </c>
      <c r="E1020" t="s">
        <v>140</v>
      </c>
      <c r="F1020" t="s">
        <v>1166</v>
      </c>
      <c r="G1020" t="s">
        <v>12546</v>
      </c>
      <c r="H1020" s="1">
        <f>DATE(YEAR(invoices[[#This Row],[due_date]]),MONTH(invoices[[#This Row],[due_date]]),1)</f>
        <v>45931</v>
      </c>
      <c r="I1020" s="1">
        <v>45937</v>
      </c>
      <c r="J1020">
        <v>13500</v>
      </c>
      <c r="K1020">
        <v>1620</v>
      </c>
      <c r="L1020">
        <v>0</v>
      </c>
      <c r="M1020">
        <f>invoices[[#This Row],[rent_amount]]+invoices[[#This Row],[electricity_amount]]+invoices[[#This Row],[other_charges]]</f>
        <v>15120</v>
      </c>
      <c r="N1020" t="s">
        <v>28</v>
      </c>
      <c r="O1020" t="s">
        <v>577</v>
      </c>
      <c r="P1020">
        <v>0</v>
      </c>
      <c r="Q1020" t="b">
        <v>0</v>
      </c>
      <c r="R1020" t="s">
        <v>129</v>
      </c>
      <c r="S1020">
        <v>0</v>
      </c>
      <c r="T1020">
        <f>invoices[[#This Row],[total_amount]]</f>
        <v>15120</v>
      </c>
      <c r="U1020" t="s">
        <v>1168</v>
      </c>
      <c r="V1020" t="str">
        <f>INDEX([1]!Table1[tenantname],MATCH(invoices[[#This Row],[allotment_id]],[1]!Table1[TenantAllotmentID],0))</f>
        <v>akshay verma (A41-B3)</v>
      </c>
      <c r="W1020" t="s">
        <v>14367</v>
      </c>
      <c r="X1020" t="s">
        <v>14368</v>
      </c>
      <c r="Y1020" s="4">
        <v>45931</v>
      </c>
      <c r="Z1020" t="s">
        <v>15807</v>
      </c>
      <c r="AA1020">
        <v>13500</v>
      </c>
      <c r="AB1020">
        <v>0</v>
      </c>
      <c r="AC1020">
        <v>0</v>
      </c>
      <c r="AD1020" s="7">
        <f>invoices[[#This Row],[Rent]]+invoices[[#This Row],[Services]]+invoices[[#This Row],[GST]]</f>
        <v>13500</v>
      </c>
      <c r="AE1020" s="7">
        <f>invoices[[#This Row],[Total]]-invoices[[#This Row],[rent_amount]]</f>
        <v>0</v>
      </c>
      <c r="AF1020">
        <v>5613</v>
      </c>
      <c r="AG1020">
        <v>1620</v>
      </c>
      <c r="AH1020">
        <f>invoices[[#This Row],[EB Amount]]-invoices[[#This Row],[electricity_amount]]</f>
        <v>0</v>
      </c>
    </row>
    <row r="1021" spans="1:34">
      <c r="A1021" t="s">
        <v>12569</v>
      </c>
      <c r="B1021" t="s">
        <v>22</v>
      </c>
      <c r="C1021" t="s">
        <v>6609</v>
      </c>
      <c r="D1021" t="s">
        <v>24</v>
      </c>
      <c r="E1021" t="s">
        <v>349</v>
      </c>
      <c r="F1021" t="s">
        <v>1626</v>
      </c>
      <c r="G1021" t="s">
        <v>12570</v>
      </c>
      <c r="H1021" s="1">
        <f>DATE(YEAR(invoices[[#This Row],[due_date]]),MONTH(invoices[[#This Row],[due_date]]),1)</f>
        <v>45931</v>
      </c>
      <c r="I1021" s="1">
        <v>45937</v>
      </c>
      <c r="J1021">
        <v>9000</v>
      </c>
      <c r="K1021">
        <v>0</v>
      </c>
      <c r="L1021">
        <v>0</v>
      </c>
      <c r="M1021">
        <f>invoices[[#This Row],[rent_amount]]+invoices[[#This Row],[electricity_amount]]+invoices[[#This Row],[other_charges]]</f>
        <v>9000</v>
      </c>
      <c r="N1021" t="s">
        <v>28</v>
      </c>
      <c r="O1021" t="s">
        <v>1065</v>
      </c>
      <c r="P1021">
        <v>0</v>
      </c>
      <c r="Q1021" t="b">
        <v>0</v>
      </c>
      <c r="R1021" t="s">
        <v>129</v>
      </c>
      <c r="S1021">
        <v>0</v>
      </c>
      <c r="T1021">
        <f>invoices[[#This Row],[total_amount]]</f>
        <v>9000</v>
      </c>
      <c r="U1021" t="s">
        <v>6611</v>
      </c>
      <c r="V1021" t="str">
        <f>INDEX([1]!Table1[tenantname],MATCH(invoices[[#This Row],[allotment_id]],[1]!Table1[TenantAllotmentID],0))</f>
        <v>Savio Sajan moloparambil (B11-B2)</v>
      </c>
      <c r="W1021" t="s">
        <v>15492</v>
      </c>
      <c r="X1021" t="s">
        <v>15493</v>
      </c>
      <c r="Y1021" s="4">
        <v>45931</v>
      </c>
      <c r="Z1021" t="s">
        <v>15807</v>
      </c>
      <c r="AA1021">
        <v>9000</v>
      </c>
      <c r="AB1021">
        <v>0</v>
      </c>
      <c r="AC1021">
        <v>0</v>
      </c>
      <c r="AD1021" s="7">
        <f>invoices[[#This Row],[Rent]]+invoices[[#This Row],[Services]]+invoices[[#This Row],[GST]]</f>
        <v>9000</v>
      </c>
      <c r="AE1021" s="7">
        <f>invoices[[#This Row],[Total]]-invoices[[#This Row],[rent_amount]]</f>
        <v>0</v>
      </c>
      <c r="AF1021">
        <v>5626</v>
      </c>
      <c r="AG1021">
        <v>0</v>
      </c>
      <c r="AH1021">
        <f>invoices[[#This Row],[EB Amount]]-invoices[[#This Row],[electricity_amount]]</f>
        <v>0</v>
      </c>
    </row>
    <row r="1022" spans="1:34">
      <c r="A1022" t="s">
        <v>12611</v>
      </c>
      <c r="B1022" t="s">
        <v>22</v>
      </c>
      <c r="C1022" t="s">
        <v>4853</v>
      </c>
      <c r="D1022" t="s">
        <v>24</v>
      </c>
      <c r="E1022" t="s">
        <v>25</v>
      </c>
      <c r="F1022" t="s">
        <v>65</v>
      </c>
      <c r="G1022" t="s">
        <v>12612</v>
      </c>
      <c r="H1022" s="1">
        <f>DATE(YEAR(invoices[[#This Row],[due_date]]),MONTH(invoices[[#This Row],[due_date]]),1)</f>
        <v>45931</v>
      </c>
      <c r="I1022" s="1">
        <v>45937</v>
      </c>
      <c r="J1022">
        <v>14500</v>
      </c>
      <c r="K1022">
        <v>0</v>
      </c>
      <c r="L1022">
        <v>0</v>
      </c>
      <c r="M1022">
        <f>invoices[[#This Row],[rent_amount]]+invoices[[#This Row],[electricity_amount]]+invoices[[#This Row],[other_charges]]</f>
        <v>14500</v>
      </c>
      <c r="N1022" t="s">
        <v>28</v>
      </c>
      <c r="O1022" t="s">
        <v>1838</v>
      </c>
      <c r="P1022">
        <v>0</v>
      </c>
      <c r="Q1022" t="b">
        <v>0</v>
      </c>
      <c r="R1022" t="s">
        <v>129</v>
      </c>
      <c r="S1022">
        <v>0</v>
      </c>
      <c r="T1022">
        <f>invoices[[#This Row],[total_amount]]</f>
        <v>14500</v>
      </c>
      <c r="U1022" t="s">
        <v>4855</v>
      </c>
      <c r="V1022" t="str">
        <f>INDEX([1]!Table1[tenantname],MATCH(invoices[[#This Row],[allotment_id]],[1]!Table1[TenantAllotmentID],0))</f>
        <v>Prabu V  (A24-C2)</v>
      </c>
      <c r="W1022" t="s">
        <v>15303</v>
      </c>
      <c r="X1022" t="s">
        <v>15304</v>
      </c>
      <c r="Y1022" s="4">
        <v>45931</v>
      </c>
      <c r="Z1022" t="s">
        <v>15807</v>
      </c>
      <c r="AA1022">
        <v>14500</v>
      </c>
      <c r="AB1022">
        <v>0</v>
      </c>
      <c r="AC1022">
        <v>0</v>
      </c>
      <c r="AD1022" s="7">
        <f>invoices[[#This Row],[Rent]]+invoices[[#This Row],[Services]]+invoices[[#This Row],[GST]]</f>
        <v>14500</v>
      </c>
      <c r="AE1022" s="7">
        <f>invoices[[#This Row],[Total]]-invoices[[#This Row],[rent_amount]]</f>
        <v>0</v>
      </c>
      <c r="AF1022">
        <v>5647</v>
      </c>
      <c r="AG1022">
        <v>0</v>
      </c>
      <c r="AH1022">
        <f>invoices[[#This Row],[EB Amount]]-invoices[[#This Row],[electricity_amount]]</f>
        <v>0</v>
      </c>
    </row>
    <row r="1023" spans="1:34">
      <c r="A1023" t="s">
        <v>12647</v>
      </c>
      <c r="B1023" t="s">
        <v>22</v>
      </c>
      <c r="C1023" t="s">
        <v>2629</v>
      </c>
      <c r="D1023" t="s">
        <v>24</v>
      </c>
      <c r="E1023" t="s">
        <v>254</v>
      </c>
      <c r="F1023" t="s">
        <v>2299</v>
      </c>
      <c r="G1023" t="s">
        <v>12648</v>
      </c>
      <c r="H1023" s="1">
        <f>DATE(YEAR(invoices[[#This Row],[due_date]]),MONTH(invoices[[#This Row],[due_date]]),1)</f>
        <v>45931</v>
      </c>
      <c r="I1023" s="1">
        <v>45937</v>
      </c>
      <c r="J1023">
        <v>12629</v>
      </c>
      <c r="K1023">
        <v>979</v>
      </c>
      <c r="L1023">
        <v>0</v>
      </c>
      <c r="M1023">
        <f>invoices[[#This Row],[rent_amount]]+invoices[[#This Row],[electricity_amount]]+invoices[[#This Row],[other_charges]]</f>
        <v>13608</v>
      </c>
      <c r="N1023" t="s">
        <v>28</v>
      </c>
      <c r="O1023" t="s">
        <v>577</v>
      </c>
      <c r="P1023">
        <v>0</v>
      </c>
      <c r="Q1023" t="b">
        <v>0</v>
      </c>
      <c r="R1023" t="s">
        <v>129</v>
      </c>
      <c r="S1023">
        <v>0</v>
      </c>
      <c r="T1023">
        <f>invoices[[#This Row],[total_amount]]</f>
        <v>13608</v>
      </c>
      <c r="U1023" t="s">
        <v>2631</v>
      </c>
      <c r="V1023" t="str">
        <f>INDEX([1]!Table1[tenantname],MATCH(invoices[[#This Row],[allotment_id]],[1]!Table1[TenantAllotmentID],0))</f>
        <v>Divya Ponnuvel (C42-C1)</v>
      </c>
      <c r="W1023" t="s">
        <v>14853</v>
      </c>
      <c r="X1023" t="s">
        <v>14854</v>
      </c>
      <c r="Y1023" s="4">
        <v>45931</v>
      </c>
      <c r="Z1023" t="s">
        <v>15807</v>
      </c>
      <c r="AA1023">
        <v>12629</v>
      </c>
      <c r="AB1023">
        <v>0</v>
      </c>
      <c r="AC1023">
        <v>0</v>
      </c>
      <c r="AD1023" s="7">
        <f>invoices[[#This Row],[Rent]]+invoices[[#This Row],[Services]]+invoices[[#This Row],[GST]]</f>
        <v>12629</v>
      </c>
      <c r="AE1023" s="7">
        <f>invoices[[#This Row],[Total]]-invoices[[#This Row],[rent_amount]]</f>
        <v>0</v>
      </c>
      <c r="AF1023">
        <v>5667</v>
      </c>
      <c r="AG1023">
        <v>979</v>
      </c>
      <c r="AH1023">
        <f>invoices[[#This Row],[EB Amount]]-invoices[[#This Row],[electricity_amount]]</f>
        <v>0</v>
      </c>
    </row>
    <row r="1024" spans="1:34">
      <c r="A1024" t="s">
        <v>12702</v>
      </c>
      <c r="B1024" t="s">
        <v>22</v>
      </c>
      <c r="C1024" t="s">
        <v>436</v>
      </c>
      <c r="D1024" t="s">
        <v>24</v>
      </c>
      <c r="E1024" t="s">
        <v>140</v>
      </c>
      <c r="F1024" t="s">
        <v>437</v>
      </c>
      <c r="G1024" t="s">
        <v>12703</v>
      </c>
      <c r="H1024" s="1">
        <f>DATE(YEAR(invoices[[#This Row],[due_date]]),MONTH(invoices[[#This Row],[due_date]]),1)</f>
        <v>45931</v>
      </c>
      <c r="I1024" s="1">
        <v>45937</v>
      </c>
      <c r="J1024">
        <v>14500</v>
      </c>
      <c r="K1024">
        <v>1620</v>
      </c>
      <c r="L1024">
        <v>0</v>
      </c>
      <c r="M1024">
        <f>invoices[[#This Row],[rent_amount]]+invoices[[#This Row],[electricity_amount]]+invoices[[#This Row],[other_charges]]</f>
        <v>16120</v>
      </c>
      <c r="N1024" t="s">
        <v>28</v>
      </c>
      <c r="O1024" t="s">
        <v>1065</v>
      </c>
      <c r="P1024">
        <v>0</v>
      </c>
      <c r="Q1024" t="b">
        <v>0</v>
      </c>
      <c r="R1024" t="s">
        <v>129</v>
      </c>
      <c r="S1024">
        <v>0</v>
      </c>
      <c r="T1024">
        <f>invoices[[#This Row],[total_amount]]</f>
        <v>16120</v>
      </c>
      <c r="U1024" t="s">
        <v>439</v>
      </c>
      <c r="V1024" t="str">
        <f>INDEX([1]!Table1[tenantname],MATCH(invoices[[#This Row],[allotment_id]],[1]!Table1[TenantAllotmentID],0))</f>
        <v>Zaheer Khan (A41-C2)</v>
      </c>
      <c r="W1024" t="s">
        <v>14110</v>
      </c>
      <c r="X1024" t="s">
        <v>14111</v>
      </c>
      <c r="Y1024" s="4">
        <v>45931</v>
      </c>
      <c r="Z1024" t="s">
        <v>15807</v>
      </c>
      <c r="AA1024">
        <v>14500</v>
      </c>
      <c r="AB1024">
        <v>0</v>
      </c>
      <c r="AC1024">
        <v>0</v>
      </c>
      <c r="AD1024" s="7">
        <f>invoices[[#This Row],[Rent]]+invoices[[#This Row],[Services]]+invoices[[#This Row],[GST]]</f>
        <v>14500</v>
      </c>
      <c r="AE1024" s="7">
        <f>invoices[[#This Row],[Total]]-invoices[[#This Row],[rent_amount]]</f>
        <v>0</v>
      </c>
      <c r="AF1024">
        <v>5694</v>
      </c>
      <c r="AG1024">
        <v>1620</v>
      </c>
      <c r="AH1024">
        <f>invoices[[#This Row],[EB Amount]]-invoices[[#This Row],[electricity_amount]]</f>
        <v>0</v>
      </c>
    </row>
    <row r="1025" spans="1:34">
      <c r="A1025" t="s">
        <v>12706</v>
      </c>
      <c r="B1025" t="s">
        <v>22</v>
      </c>
      <c r="C1025" t="s">
        <v>260</v>
      </c>
      <c r="D1025" t="s">
        <v>24</v>
      </c>
      <c r="E1025" t="s">
        <v>226</v>
      </c>
      <c r="F1025" t="s">
        <v>261</v>
      </c>
      <c r="G1025" t="s">
        <v>12707</v>
      </c>
      <c r="H1025" s="1">
        <f>DATE(YEAR(invoices[[#This Row],[due_date]]),MONTH(invoices[[#This Row],[due_date]]),1)</f>
        <v>45931</v>
      </c>
      <c r="I1025" s="1">
        <v>45937</v>
      </c>
      <c r="J1025">
        <v>14500</v>
      </c>
      <c r="K1025">
        <v>1650</v>
      </c>
      <c r="L1025">
        <v>0</v>
      </c>
      <c r="M1025">
        <f>invoices[[#This Row],[rent_amount]]+invoices[[#This Row],[electricity_amount]]+invoices[[#This Row],[other_charges]]</f>
        <v>16150</v>
      </c>
      <c r="N1025" t="s">
        <v>28</v>
      </c>
      <c r="O1025" t="s">
        <v>128</v>
      </c>
      <c r="P1025">
        <v>0</v>
      </c>
      <c r="Q1025" t="b">
        <v>0</v>
      </c>
      <c r="R1025" t="s">
        <v>129</v>
      </c>
      <c r="S1025">
        <v>0</v>
      </c>
      <c r="T1025">
        <f>invoices[[#This Row],[total_amount]]</f>
        <v>16150</v>
      </c>
      <c r="U1025" t="s">
        <v>265</v>
      </c>
      <c r="V1025" t="str">
        <f>INDEX([1]!Table1[tenantname],MATCH(invoices[[#This Row],[allotment_id]],[1]!Table1[TenantAllotmentID],0))</f>
        <v>Indira Ch (B12-C1)</v>
      </c>
      <c r="W1025" t="s">
        <v>14048</v>
      </c>
      <c r="X1025" t="s">
        <v>14049</v>
      </c>
      <c r="Y1025" s="4">
        <v>45931</v>
      </c>
      <c r="Z1025" t="s">
        <v>15807</v>
      </c>
      <c r="AA1025">
        <v>14500</v>
      </c>
      <c r="AB1025">
        <v>0</v>
      </c>
      <c r="AC1025">
        <v>0</v>
      </c>
      <c r="AD1025" s="7">
        <f>invoices[[#This Row],[Rent]]+invoices[[#This Row],[Services]]+invoices[[#This Row],[GST]]</f>
        <v>14500</v>
      </c>
      <c r="AE1025" s="7">
        <f>invoices[[#This Row],[Total]]-invoices[[#This Row],[rent_amount]]</f>
        <v>0</v>
      </c>
      <c r="AF1025">
        <v>5697</v>
      </c>
      <c r="AG1025">
        <v>1650</v>
      </c>
      <c r="AH1025">
        <f>invoices[[#This Row],[EB Amount]]-invoices[[#This Row],[electricity_amount]]</f>
        <v>0</v>
      </c>
    </row>
    <row r="1026" spans="1:34">
      <c r="A1026" t="s">
        <v>12712</v>
      </c>
      <c r="B1026" t="s">
        <v>22</v>
      </c>
      <c r="C1026" t="s">
        <v>2061</v>
      </c>
      <c r="D1026" t="s">
        <v>24</v>
      </c>
      <c r="E1026" t="s">
        <v>1062</v>
      </c>
      <c r="F1026" t="s">
        <v>2062</v>
      </c>
      <c r="G1026" t="s">
        <v>12713</v>
      </c>
      <c r="H1026" s="1">
        <f>DATE(YEAR(invoices[[#This Row],[due_date]]),MONTH(invoices[[#This Row],[due_date]]),1)</f>
        <v>45931</v>
      </c>
      <c r="I1026" s="1">
        <v>45937</v>
      </c>
      <c r="J1026">
        <v>14500</v>
      </c>
      <c r="K1026">
        <v>1290</v>
      </c>
      <c r="L1026">
        <v>0</v>
      </c>
      <c r="M1026">
        <f>invoices[[#This Row],[rent_amount]]+invoices[[#This Row],[electricity_amount]]+invoices[[#This Row],[other_charges]]</f>
        <v>15790</v>
      </c>
      <c r="N1026" t="s">
        <v>28</v>
      </c>
      <c r="O1026" t="s">
        <v>577</v>
      </c>
      <c r="P1026">
        <v>0</v>
      </c>
      <c r="Q1026" t="b">
        <v>0</v>
      </c>
      <c r="R1026" t="s">
        <v>129</v>
      </c>
      <c r="S1026">
        <v>0</v>
      </c>
      <c r="T1026">
        <f>invoices[[#This Row],[total_amount]]</f>
        <v>15790</v>
      </c>
      <c r="U1026" t="s">
        <v>2064</v>
      </c>
      <c r="V1026" t="str">
        <f>INDEX([1]!Table1[tenantname],MATCH(invoices[[#This Row],[allotment_id]],[1]!Table1[TenantAllotmentID],0))</f>
        <v>Aditya Das (A22-C1)</v>
      </c>
      <c r="W1026" t="s">
        <v>14694</v>
      </c>
      <c r="X1026" t="s">
        <v>14695</v>
      </c>
      <c r="Y1026" s="4">
        <v>45931</v>
      </c>
      <c r="Z1026" t="s">
        <v>15807</v>
      </c>
      <c r="AA1026">
        <v>14500</v>
      </c>
      <c r="AB1026">
        <v>0</v>
      </c>
      <c r="AC1026">
        <v>0</v>
      </c>
      <c r="AD1026" s="7">
        <f>invoices[[#This Row],[Rent]]+invoices[[#This Row],[Services]]+invoices[[#This Row],[GST]]</f>
        <v>14500</v>
      </c>
      <c r="AE1026" s="7">
        <f>invoices[[#This Row],[Total]]-invoices[[#This Row],[rent_amount]]</f>
        <v>0</v>
      </c>
      <c r="AF1026">
        <v>5701</v>
      </c>
      <c r="AG1026">
        <v>1290</v>
      </c>
      <c r="AH1026">
        <f>invoices[[#This Row],[EB Amount]]-invoices[[#This Row],[electricity_amount]]</f>
        <v>0</v>
      </c>
    </row>
    <row r="1027" spans="1:34">
      <c r="A1027" t="s">
        <v>12822</v>
      </c>
      <c r="B1027" t="s">
        <v>22</v>
      </c>
      <c r="C1027" t="s">
        <v>3975</v>
      </c>
      <c r="D1027" t="s">
        <v>24</v>
      </c>
      <c r="E1027" t="s">
        <v>275</v>
      </c>
      <c r="F1027" t="s">
        <v>1397</v>
      </c>
      <c r="G1027" t="s">
        <v>12823</v>
      </c>
      <c r="H1027" s="1">
        <f>DATE(YEAR(invoices[[#This Row],[due_date]]),MONTH(invoices[[#This Row],[due_date]]),1)</f>
        <v>45931</v>
      </c>
      <c r="I1027" s="1">
        <v>45937</v>
      </c>
      <c r="J1027">
        <v>15500</v>
      </c>
      <c r="K1027">
        <v>2520</v>
      </c>
      <c r="L1027">
        <v>0</v>
      </c>
      <c r="M1027">
        <f>invoices[[#This Row],[rent_amount]]+invoices[[#This Row],[electricity_amount]]+invoices[[#This Row],[other_charges]]</f>
        <v>18020</v>
      </c>
      <c r="N1027" t="s">
        <v>28</v>
      </c>
      <c r="O1027" t="s">
        <v>1838</v>
      </c>
      <c r="P1027">
        <v>0</v>
      </c>
      <c r="Q1027" t="b">
        <v>0</v>
      </c>
      <c r="R1027" t="s">
        <v>129</v>
      </c>
      <c r="S1027">
        <v>0</v>
      </c>
      <c r="T1027">
        <f>invoices[[#This Row],[total_amount]]</f>
        <v>18020</v>
      </c>
      <c r="U1027" t="s">
        <v>3977</v>
      </c>
      <c r="V1027" t="str">
        <f>INDEX([1]!Table1[tenantname],MATCH(invoices[[#This Row],[allotment_id]],[1]!Table1[TenantAllotmentID],0))</f>
        <v>Pallavi Reddy Gaddam (B44-B1)</v>
      </c>
      <c r="W1027" t="s">
        <v>14625</v>
      </c>
      <c r="X1027" t="s">
        <v>14626</v>
      </c>
      <c r="Y1027" s="4">
        <v>45931</v>
      </c>
      <c r="Z1027" t="s">
        <v>15807</v>
      </c>
      <c r="AA1027">
        <v>15500</v>
      </c>
      <c r="AB1027">
        <v>0</v>
      </c>
      <c r="AC1027">
        <v>0</v>
      </c>
      <c r="AD1027" s="7">
        <f>invoices[[#This Row],[Rent]]+invoices[[#This Row],[Services]]+invoices[[#This Row],[GST]]</f>
        <v>15500</v>
      </c>
      <c r="AE1027" s="7">
        <f>invoices[[#This Row],[Total]]-invoices[[#This Row],[rent_amount]]</f>
        <v>0</v>
      </c>
      <c r="AF1027">
        <v>5755</v>
      </c>
      <c r="AG1027">
        <v>2520</v>
      </c>
      <c r="AH1027">
        <f>invoices[[#This Row],[EB Amount]]-invoices[[#This Row],[electricity_amount]]</f>
        <v>0</v>
      </c>
    </row>
    <row r="1028" spans="1:34">
      <c r="A1028" t="s">
        <v>12832</v>
      </c>
      <c r="B1028" t="s">
        <v>22</v>
      </c>
      <c r="C1028" t="s">
        <v>1564</v>
      </c>
      <c r="D1028" t="s">
        <v>24</v>
      </c>
      <c r="E1028" t="s">
        <v>342</v>
      </c>
      <c r="F1028" t="s">
        <v>1565</v>
      </c>
      <c r="G1028" t="s">
        <v>12833</v>
      </c>
      <c r="H1028" s="1">
        <f>DATE(YEAR(invoices[[#This Row],[due_date]]),MONTH(invoices[[#This Row],[due_date]]),1)</f>
        <v>45931</v>
      </c>
      <c r="I1028" s="1">
        <v>45937</v>
      </c>
      <c r="J1028">
        <v>13500</v>
      </c>
      <c r="K1028">
        <v>1710</v>
      </c>
      <c r="L1028">
        <v>0</v>
      </c>
      <c r="M1028">
        <f>invoices[[#This Row],[rent_amount]]+invoices[[#This Row],[electricity_amount]]+invoices[[#This Row],[other_charges]]</f>
        <v>15210</v>
      </c>
      <c r="N1028" t="s">
        <v>28</v>
      </c>
      <c r="O1028" t="s">
        <v>1065</v>
      </c>
      <c r="P1028">
        <v>0</v>
      </c>
      <c r="Q1028" t="b">
        <v>0</v>
      </c>
      <c r="R1028" t="s">
        <v>129</v>
      </c>
      <c r="S1028">
        <v>0</v>
      </c>
      <c r="T1028">
        <f>invoices[[#This Row],[total_amount]]</f>
        <v>15210</v>
      </c>
      <c r="U1028" t="s">
        <v>1567</v>
      </c>
      <c r="V1028" t="str">
        <f>INDEX([1]!Table1[tenantname],MATCH(invoices[[#This Row],[allotment_id]],[1]!Table1[TenantAllotmentID],0))</f>
        <v>Suvetha V (D11-D1)</v>
      </c>
      <c r="W1028" t="s">
        <v>14520</v>
      </c>
      <c r="X1028" t="s">
        <v>14521</v>
      </c>
      <c r="Y1028" s="4">
        <v>45931</v>
      </c>
      <c r="Z1028" t="s">
        <v>15807</v>
      </c>
      <c r="AA1028">
        <v>13500</v>
      </c>
      <c r="AB1028">
        <v>0</v>
      </c>
      <c r="AC1028">
        <v>0</v>
      </c>
      <c r="AD1028" s="7">
        <f>invoices[[#This Row],[Rent]]+invoices[[#This Row],[Services]]+invoices[[#This Row],[GST]]</f>
        <v>13500</v>
      </c>
      <c r="AE1028" s="7">
        <f>invoices[[#This Row],[Total]]-invoices[[#This Row],[rent_amount]]</f>
        <v>0</v>
      </c>
      <c r="AF1028">
        <v>5760</v>
      </c>
      <c r="AG1028">
        <v>1710</v>
      </c>
      <c r="AH1028">
        <f>invoices[[#This Row],[EB Amount]]-invoices[[#This Row],[electricity_amount]]</f>
        <v>0</v>
      </c>
    </row>
    <row r="1029" spans="1:34">
      <c r="A1029" t="s">
        <v>12979</v>
      </c>
      <c r="B1029" t="s">
        <v>22</v>
      </c>
      <c r="C1029" t="s">
        <v>1039</v>
      </c>
      <c r="D1029" t="s">
        <v>24</v>
      </c>
      <c r="E1029" t="s">
        <v>167</v>
      </c>
      <c r="F1029" t="s">
        <v>495</v>
      </c>
      <c r="G1029" t="s">
        <v>12980</v>
      </c>
      <c r="H1029" s="1">
        <f>DATE(YEAR(invoices[[#This Row],[due_date]]),MONTH(invoices[[#This Row],[due_date]]),1)</f>
        <v>45931</v>
      </c>
      <c r="I1029" s="1">
        <v>45937</v>
      </c>
      <c r="J1029">
        <v>14500</v>
      </c>
      <c r="K1029">
        <v>1620</v>
      </c>
      <c r="L1029">
        <v>0</v>
      </c>
      <c r="M1029">
        <f>invoices[[#This Row],[rent_amount]]+invoices[[#This Row],[electricity_amount]]+invoices[[#This Row],[other_charges]]</f>
        <v>16120</v>
      </c>
      <c r="N1029" t="s">
        <v>28</v>
      </c>
      <c r="O1029" t="s">
        <v>577</v>
      </c>
      <c r="P1029">
        <v>0</v>
      </c>
      <c r="Q1029" t="b">
        <v>0</v>
      </c>
      <c r="R1029" t="s">
        <v>129</v>
      </c>
      <c r="S1029">
        <v>0</v>
      </c>
      <c r="T1029">
        <f>invoices[[#This Row],[total_amount]]</f>
        <v>16120</v>
      </c>
      <c r="U1029" t="s">
        <v>3154</v>
      </c>
      <c r="V1029" t="str">
        <f>INDEX([1]!Table1[tenantname],MATCH(invoices[[#This Row],[allotment_id]],[1]!Table1[TenantAllotmentID],0))</f>
        <v>Arindraja Kundu (B42-C1)</v>
      </c>
      <c r="W1029" t="s">
        <v>14325</v>
      </c>
      <c r="X1029" t="s">
        <v>14986</v>
      </c>
      <c r="Y1029" s="4">
        <v>45931</v>
      </c>
      <c r="Z1029" t="s">
        <v>15807</v>
      </c>
      <c r="AA1029">
        <v>14500</v>
      </c>
      <c r="AB1029">
        <v>0</v>
      </c>
      <c r="AC1029">
        <v>0</v>
      </c>
      <c r="AD1029" s="7">
        <f>invoices[[#This Row],[Rent]]+invoices[[#This Row],[Services]]+invoices[[#This Row],[GST]]</f>
        <v>14500</v>
      </c>
      <c r="AE1029" s="7">
        <f>invoices[[#This Row],[Total]]-invoices[[#This Row],[rent_amount]]</f>
        <v>0</v>
      </c>
      <c r="AF1029">
        <v>5840</v>
      </c>
      <c r="AG1029">
        <v>1620</v>
      </c>
      <c r="AH1029">
        <f>invoices[[#This Row],[EB Amount]]-invoices[[#This Row],[electricity_amount]]</f>
        <v>0</v>
      </c>
    </row>
    <row r="1030" spans="1:34">
      <c r="A1030" t="s">
        <v>13125</v>
      </c>
      <c r="B1030" t="s">
        <v>22</v>
      </c>
      <c r="C1030" t="s">
        <v>613</v>
      </c>
      <c r="D1030" t="s">
        <v>24</v>
      </c>
      <c r="E1030" t="s">
        <v>72</v>
      </c>
      <c r="F1030" t="s">
        <v>559</v>
      </c>
      <c r="G1030" t="s">
        <v>13126</v>
      </c>
      <c r="H1030" s="1">
        <f>DATE(YEAR(invoices[[#This Row],[due_date]]),MONTH(invoices[[#This Row],[due_date]]),1)</f>
        <v>45931</v>
      </c>
      <c r="I1030" s="1">
        <v>45937</v>
      </c>
      <c r="J1030">
        <v>15500</v>
      </c>
      <c r="K1030">
        <v>1020</v>
      </c>
      <c r="L1030">
        <v>0</v>
      </c>
      <c r="M1030">
        <f>invoices[[#This Row],[rent_amount]]+invoices[[#This Row],[electricity_amount]]+invoices[[#This Row],[other_charges]]</f>
        <v>16520</v>
      </c>
      <c r="N1030" t="s">
        <v>28</v>
      </c>
      <c r="O1030" t="s">
        <v>128</v>
      </c>
      <c r="P1030">
        <v>0</v>
      </c>
      <c r="Q1030" t="b">
        <v>0</v>
      </c>
      <c r="R1030" t="s">
        <v>129</v>
      </c>
      <c r="S1030">
        <v>0</v>
      </c>
      <c r="T1030">
        <f>invoices[[#This Row],[total_amount]]</f>
        <v>16520</v>
      </c>
      <c r="U1030" t="s">
        <v>615</v>
      </c>
      <c r="V1030" t="str">
        <f>INDEX([1]!Table1[tenantname],MATCH(invoices[[#This Row],[allotment_id]],[1]!Table1[TenantAllotmentID],0))</f>
        <v>Keerthana M C (C34-B2)</v>
      </c>
      <c r="W1030" t="s">
        <v>14171</v>
      </c>
      <c r="X1030" t="s">
        <v>14172</v>
      </c>
      <c r="Y1030" s="4">
        <v>45931</v>
      </c>
      <c r="Z1030" t="s">
        <v>15807</v>
      </c>
      <c r="AA1030">
        <v>15500</v>
      </c>
      <c r="AB1030">
        <v>0</v>
      </c>
      <c r="AC1030">
        <v>0</v>
      </c>
      <c r="AD1030" s="7">
        <f>invoices[[#This Row],[Rent]]+invoices[[#This Row],[Services]]+invoices[[#This Row],[GST]]</f>
        <v>15500</v>
      </c>
      <c r="AE1030" s="7">
        <f>invoices[[#This Row],[Total]]-invoices[[#This Row],[rent_amount]]</f>
        <v>0</v>
      </c>
      <c r="AF1030">
        <v>5922</v>
      </c>
      <c r="AG1030">
        <v>1020</v>
      </c>
      <c r="AH1030">
        <f>invoices[[#This Row],[EB Amount]]-invoices[[#This Row],[electricity_amount]]</f>
        <v>0</v>
      </c>
    </row>
    <row r="1031" spans="1:34">
      <c r="A1031" t="s">
        <v>13161</v>
      </c>
      <c r="B1031" t="s">
        <v>22</v>
      </c>
      <c r="C1031" t="s">
        <v>5753</v>
      </c>
      <c r="D1031" t="s">
        <v>24</v>
      </c>
      <c r="E1031" t="s">
        <v>112</v>
      </c>
      <c r="F1031" t="s">
        <v>1305</v>
      </c>
      <c r="G1031" t="s">
        <v>13162</v>
      </c>
      <c r="H1031" s="1">
        <f>DATE(YEAR(invoices[[#This Row],[due_date]]),MONTH(invoices[[#This Row],[due_date]]),1)</f>
        <v>45931</v>
      </c>
      <c r="I1031" s="1">
        <v>45937</v>
      </c>
      <c r="J1031">
        <v>14000</v>
      </c>
      <c r="K1031">
        <v>0</v>
      </c>
      <c r="L1031">
        <v>0</v>
      </c>
      <c r="M1031">
        <f>invoices[[#This Row],[rent_amount]]+invoices[[#This Row],[electricity_amount]]+invoices[[#This Row],[other_charges]]</f>
        <v>14000</v>
      </c>
      <c r="N1031" t="s">
        <v>28</v>
      </c>
      <c r="O1031" t="s">
        <v>1838</v>
      </c>
      <c r="P1031">
        <v>0</v>
      </c>
      <c r="Q1031" t="b">
        <v>0</v>
      </c>
      <c r="R1031" t="s">
        <v>129</v>
      </c>
      <c r="S1031">
        <v>0</v>
      </c>
      <c r="T1031">
        <f>invoices[[#This Row],[total_amount]]</f>
        <v>14000</v>
      </c>
      <c r="U1031" t="s">
        <v>5755</v>
      </c>
      <c r="V1031" t="str">
        <f>INDEX([1]!Table1[tenantname],MATCH(invoices[[#This Row],[allotment_id]],[1]!Table1[TenantAllotmentID],0))</f>
        <v>Premnath M S (A23-B1)</v>
      </c>
      <c r="W1031" t="s">
        <v>15419</v>
      </c>
      <c r="X1031" t="s">
        <v>15420</v>
      </c>
      <c r="Y1031" s="4">
        <v>45931</v>
      </c>
      <c r="Z1031" t="s">
        <v>15807</v>
      </c>
      <c r="AA1031">
        <v>14000</v>
      </c>
      <c r="AB1031">
        <v>0</v>
      </c>
      <c r="AC1031">
        <v>0</v>
      </c>
      <c r="AD1031" s="7">
        <f>invoices[[#This Row],[Rent]]+invoices[[#This Row],[Services]]+invoices[[#This Row],[GST]]</f>
        <v>14000</v>
      </c>
      <c r="AE1031" s="7">
        <f>invoices[[#This Row],[Total]]-invoices[[#This Row],[rent_amount]]</f>
        <v>0</v>
      </c>
      <c r="AF1031">
        <v>5940</v>
      </c>
      <c r="AG1031">
        <v>0</v>
      </c>
      <c r="AH1031">
        <f>invoices[[#This Row],[EB Amount]]-invoices[[#This Row],[electricity_amount]]</f>
        <v>0</v>
      </c>
    </row>
    <row r="1032" spans="1:34">
      <c r="A1032" t="s">
        <v>13167</v>
      </c>
      <c r="B1032" t="s">
        <v>22</v>
      </c>
      <c r="C1032" t="s">
        <v>103</v>
      </c>
      <c r="D1032" t="s">
        <v>24</v>
      </c>
      <c r="E1032" t="s">
        <v>104</v>
      </c>
      <c r="F1032" t="s">
        <v>105</v>
      </c>
      <c r="G1032" t="s">
        <v>13168</v>
      </c>
      <c r="H1032" s="1">
        <f>DATE(YEAR(invoices[[#This Row],[due_date]]),MONTH(invoices[[#This Row],[due_date]]),1)</f>
        <v>45931</v>
      </c>
      <c r="I1032" s="1">
        <v>45937</v>
      </c>
      <c r="J1032">
        <v>14500</v>
      </c>
      <c r="K1032">
        <v>1320</v>
      </c>
      <c r="L1032">
        <v>0</v>
      </c>
      <c r="M1032">
        <f>invoices[[#This Row],[rent_amount]]+invoices[[#This Row],[electricity_amount]]+invoices[[#This Row],[other_charges]]</f>
        <v>15820</v>
      </c>
      <c r="N1032" t="s">
        <v>28</v>
      </c>
      <c r="O1032" t="s">
        <v>128</v>
      </c>
      <c r="P1032">
        <v>0</v>
      </c>
      <c r="Q1032" t="b">
        <v>0</v>
      </c>
      <c r="R1032" t="s">
        <v>129</v>
      </c>
      <c r="S1032">
        <v>0</v>
      </c>
      <c r="T1032">
        <f>invoices[[#This Row],[total_amount]]</f>
        <v>15820</v>
      </c>
      <c r="U1032" t="s">
        <v>109</v>
      </c>
      <c r="V1032" t="str">
        <f>INDEX([1]!Table1[tenantname],MATCH(invoices[[#This Row],[allotment_id]],[1]!Table1[TenantAllotmentID],0))</f>
        <v>Harish Kumar (B14-C1)</v>
      </c>
      <c r="W1032" t="s">
        <v>14004</v>
      </c>
      <c r="X1032" t="s">
        <v>14005</v>
      </c>
      <c r="Y1032" s="4">
        <v>45931</v>
      </c>
      <c r="Z1032" t="s">
        <v>15807</v>
      </c>
      <c r="AA1032">
        <v>14500</v>
      </c>
      <c r="AB1032">
        <v>0</v>
      </c>
      <c r="AC1032">
        <v>0</v>
      </c>
      <c r="AD1032" s="7">
        <f>invoices[[#This Row],[Rent]]+invoices[[#This Row],[Services]]+invoices[[#This Row],[GST]]</f>
        <v>14500</v>
      </c>
      <c r="AE1032" s="7">
        <f>invoices[[#This Row],[Total]]-invoices[[#This Row],[rent_amount]]</f>
        <v>0</v>
      </c>
      <c r="AF1032">
        <v>5943</v>
      </c>
      <c r="AG1032">
        <v>1320</v>
      </c>
      <c r="AH1032">
        <f>invoices[[#This Row],[EB Amount]]-invoices[[#This Row],[electricity_amount]]</f>
        <v>0</v>
      </c>
    </row>
    <row r="1033" spans="1:34">
      <c r="A1033" t="s">
        <v>13175</v>
      </c>
      <c r="B1033" t="s">
        <v>22</v>
      </c>
      <c r="C1033" t="s">
        <v>2345</v>
      </c>
      <c r="D1033" t="s">
        <v>24</v>
      </c>
      <c r="E1033" t="s">
        <v>181</v>
      </c>
      <c r="F1033" t="s">
        <v>427</v>
      </c>
      <c r="G1033" t="s">
        <v>13176</v>
      </c>
      <c r="H1033" s="1">
        <f>DATE(YEAR(invoices[[#This Row],[due_date]]),MONTH(invoices[[#This Row],[due_date]]),1)</f>
        <v>45931</v>
      </c>
      <c r="I1033" s="1">
        <v>45937</v>
      </c>
      <c r="J1033">
        <v>6968</v>
      </c>
      <c r="K1033">
        <v>2010</v>
      </c>
      <c r="L1033">
        <v>2250</v>
      </c>
      <c r="M1033">
        <f>invoices[[#This Row],[rent_amount]]+invoices[[#This Row],[electricity_amount]]+invoices[[#This Row],[other_charges]]</f>
        <v>11228</v>
      </c>
      <c r="N1033" t="s">
        <v>28</v>
      </c>
      <c r="O1033" t="s">
        <v>1838</v>
      </c>
      <c r="P1033">
        <v>0</v>
      </c>
      <c r="Q1033" t="b">
        <v>0</v>
      </c>
      <c r="R1033" t="s">
        <v>129</v>
      </c>
      <c r="S1033">
        <v>0</v>
      </c>
      <c r="T1033">
        <f>invoices[[#This Row],[total_amount]]</f>
        <v>11228</v>
      </c>
      <c r="U1033" t="s">
        <v>2347</v>
      </c>
      <c r="V1033" t="str">
        <f>INDEX([1]!Table1[tenantname],MATCH(invoices[[#This Row],[allotment_id]],[1]!Table1[TenantAllotmentID],0))</f>
        <v>Mansi Dwivedi (B24-B2)</v>
      </c>
      <c r="W1033" t="s">
        <v>14780</v>
      </c>
      <c r="X1033" t="s">
        <v>14781</v>
      </c>
      <c r="Y1033" s="4">
        <v>45931</v>
      </c>
      <c r="Z1033" t="s">
        <v>15807</v>
      </c>
      <c r="AA1033">
        <v>6968</v>
      </c>
      <c r="AB1033">
        <v>0</v>
      </c>
      <c r="AC1033">
        <v>0</v>
      </c>
      <c r="AD1033" s="7">
        <f>invoices[[#This Row],[Rent]]+invoices[[#This Row],[Services]]+invoices[[#This Row],[GST]]</f>
        <v>6968</v>
      </c>
      <c r="AE1033" s="7">
        <f>invoices[[#This Row],[Total]]-invoices[[#This Row],[rent_amount]]</f>
        <v>0</v>
      </c>
      <c r="AF1033">
        <v>5949</v>
      </c>
      <c r="AG1033">
        <v>2010</v>
      </c>
      <c r="AH1033">
        <f>invoices[[#This Row],[EB Amount]]-invoices[[#This Row],[electricity_amount]]</f>
        <v>0</v>
      </c>
    </row>
    <row r="1034" spans="1:34">
      <c r="A1034" t="s">
        <v>13330</v>
      </c>
      <c r="B1034" t="s">
        <v>22</v>
      </c>
      <c r="C1034" t="s">
        <v>1274</v>
      </c>
      <c r="D1034" t="s">
        <v>24</v>
      </c>
      <c r="E1034" t="s">
        <v>195</v>
      </c>
      <c r="F1034" t="s">
        <v>1753</v>
      </c>
      <c r="G1034" t="s">
        <v>13331</v>
      </c>
      <c r="H1034" s="1">
        <f>DATE(YEAR(invoices[[#This Row],[due_date]]),MONTH(invoices[[#This Row],[due_date]]),1)</f>
        <v>45931</v>
      </c>
      <c r="I1034" s="1">
        <v>45937</v>
      </c>
      <c r="J1034">
        <v>18200</v>
      </c>
      <c r="K1034">
        <v>1026</v>
      </c>
      <c r="L1034">
        <v>0</v>
      </c>
      <c r="M1034">
        <f>invoices[[#This Row],[rent_amount]]+invoices[[#This Row],[electricity_amount]]+invoices[[#This Row],[other_charges]]</f>
        <v>19226</v>
      </c>
      <c r="N1034" t="s">
        <v>28</v>
      </c>
      <c r="O1034" t="s">
        <v>128</v>
      </c>
      <c r="P1034">
        <v>0</v>
      </c>
      <c r="Q1034" t="b">
        <v>0</v>
      </c>
      <c r="R1034" t="s">
        <v>129</v>
      </c>
      <c r="S1034">
        <v>0</v>
      </c>
      <c r="T1034">
        <f>invoices[[#This Row],[total_amount]]</f>
        <v>19226</v>
      </c>
      <c r="U1034" t="s">
        <v>1755</v>
      </c>
      <c r="V1034" t="str">
        <f>INDEX([1]!Table1[tenantname],MATCH(invoices[[#This Row],[allotment_id]],[1]!Table1[TenantAllotmentID],0))</f>
        <v>Sreyashi Chowdhury (D41-A1)</v>
      </c>
      <c r="W1034" t="s">
        <v>14409</v>
      </c>
      <c r="X1034" t="s">
        <v>14584</v>
      </c>
      <c r="Y1034" s="4">
        <v>45931</v>
      </c>
      <c r="Z1034" t="s">
        <v>15807</v>
      </c>
      <c r="AA1034">
        <v>18200</v>
      </c>
      <c r="AB1034">
        <v>0</v>
      </c>
      <c r="AC1034">
        <v>0</v>
      </c>
      <c r="AD1034" s="7">
        <f>invoices[[#This Row],[Rent]]+invoices[[#This Row],[Services]]+invoices[[#This Row],[GST]]</f>
        <v>18200</v>
      </c>
      <c r="AE1034" s="7">
        <f>invoices[[#This Row],[Total]]-invoices[[#This Row],[rent_amount]]</f>
        <v>0</v>
      </c>
      <c r="AF1034">
        <v>6033</v>
      </c>
      <c r="AG1034">
        <v>1026</v>
      </c>
      <c r="AH1034">
        <f>invoices[[#This Row],[EB Amount]]-invoices[[#This Row],[electricity_amount]]</f>
        <v>0</v>
      </c>
    </row>
    <row r="1035" spans="1:34">
      <c r="A1035" t="s">
        <v>13366</v>
      </c>
      <c r="B1035" t="s">
        <v>22</v>
      </c>
      <c r="C1035" t="s">
        <v>253</v>
      </c>
      <c r="D1035" t="s">
        <v>24</v>
      </c>
      <c r="E1035" t="s">
        <v>254</v>
      </c>
      <c r="F1035" t="s">
        <v>255</v>
      </c>
      <c r="G1035" t="s">
        <v>13367</v>
      </c>
      <c r="H1035" s="1">
        <f>DATE(YEAR(invoices[[#This Row],[due_date]]),MONTH(invoices[[#This Row],[due_date]]),1)</f>
        <v>45931</v>
      </c>
      <c r="I1035" s="1">
        <v>45937</v>
      </c>
      <c r="J1035">
        <v>19500</v>
      </c>
      <c r="K1035">
        <v>3360</v>
      </c>
      <c r="L1035">
        <v>0</v>
      </c>
      <c r="M1035">
        <f>invoices[[#This Row],[rent_amount]]+invoices[[#This Row],[electricity_amount]]+invoices[[#This Row],[other_charges]]</f>
        <v>22860</v>
      </c>
      <c r="N1035" t="s">
        <v>28</v>
      </c>
      <c r="O1035" t="s">
        <v>577</v>
      </c>
      <c r="P1035">
        <v>0</v>
      </c>
      <c r="Q1035" t="b">
        <v>0</v>
      </c>
      <c r="R1035" t="s">
        <v>129</v>
      </c>
      <c r="S1035">
        <v>0</v>
      </c>
      <c r="T1035">
        <f>invoices[[#This Row],[total_amount]]</f>
        <v>22860</v>
      </c>
      <c r="U1035" t="s">
        <v>258</v>
      </c>
      <c r="V1035" t="str">
        <f>INDEX([1]!Table1[tenantname],MATCH(invoices[[#This Row],[allotment_id]],[1]!Table1[TenantAllotmentID],0))</f>
        <v>Akshuni Raghuwanshi (C42-A1)</v>
      </c>
      <c r="W1035" t="s">
        <v>14046</v>
      </c>
      <c r="X1035" t="s">
        <v>14047</v>
      </c>
      <c r="Y1035" s="4">
        <v>45931</v>
      </c>
      <c r="Z1035" t="s">
        <v>15807</v>
      </c>
      <c r="AA1035">
        <v>19500</v>
      </c>
      <c r="AB1035">
        <v>0</v>
      </c>
      <c r="AC1035">
        <v>0</v>
      </c>
      <c r="AD1035" s="7">
        <f>invoices[[#This Row],[Rent]]+invoices[[#This Row],[Services]]+invoices[[#This Row],[GST]]</f>
        <v>19500</v>
      </c>
      <c r="AE1035" s="7">
        <f>invoices[[#This Row],[Total]]-invoices[[#This Row],[rent_amount]]</f>
        <v>0</v>
      </c>
      <c r="AF1035">
        <v>6052</v>
      </c>
      <c r="AG1035">
        <v>3360</v>
      </c>
      <c r="AH1035">
        <f>invoices[[#This Row],[EB Amount]]-invoices[[#This Row],[electricity_amount]]</f>
        <v>0</v>
      </c>
    </row>
    <row r="1036" spans="1:34">
      <c r="A1036" t="s">
        <v>13474</v>
      </c>
      <c r="B1036" t="s">
        <v>22</v>
      </c>
      <c r="C1036" t="s">
        <v>4140</v>
      </c>
      <c r="D1036" t="s">
        <v>24</v>
      </c>
      <c r="E1036" t="s">
        <v>234</v>
      </c>
      <c r="F1036" t="s">
        <v>544</v>
      </c>
      <c r="G1036" t="s">
        <v>13475</v>
      </c>
      <c r="H1036" s="1">
        <f>DATE(YEAR(invoices[[#This Row],[due_date]]),MONTH(invoices[[#This Row],[due_date]]),1)</f>
        <v>45931</v>
      </c>
      <c r="I1036" s="1">
        <v>45937</v>
      </c>
      <c r="J1036">
        <v>15500</v>
      </c>
      <c r="K1036">
        <v>1380</v>
      </c>
      <c r="L1036">
        <v>0</v>
      </c>
      <c r="M1036">
        <f>invoices[[#This Row],[rent_amount]]+invoices[[#This Row],[electricity_amount]]+invoices[[#This Row],[other_charges]]</f>
        <v>16880</v>
      </c>
      <c r="N1036" t="s">
        <v>28</v>
      </c>
      <c r="O1036" t="s">
        <v>577</v>
      </c>
      <c r="P1036">
        <v>0</v>
      </c>
      <c r="Q1036" t="b">
        <v>0</v>
      </c>
      <c r="R1036" t="s">
        <v>129</v>
      </c>
      <c r="S1036">
        <v>0</v>
      </c>
      <c r="T1036">
        <f>invoices[[#This Row],[total_amount]]</f>
        <v>16880</v>
      </c>
      <c r="U1036" t="s">
        <v>4142</v>
      </c>
      <c r="V1036" t="str">
        <f>INDEX([1]!Table1[tenantname],MATCH(invoices[[#This Row],[allotment_id]],[1]!Table1[TenantAllotmentID],0))</f>
        <v>Benentia Alice Sanjana N (D12-B2)</v>
      </c>
      <c r="W1036" t="s">
        <v>15179</v>
      </c>
      <c r="X1036" t="s">
        <v>15180</v>
      </c>
      <c r="Y1036" s="4">
        <v>45931</v>
      </c>
      <c r="Z1036" t="s">
        <v>15807</v>
      </c>
      <c r="AA1036">
        <v>15500</v>
      </c>
      <c r="AB1036">
        <v>0</v>
      </c>
      <c r="AC1036">
        <v>0</v>
      </c>
      <c r="AD1036" s="7">
        <f>invoices[[#This Row],[Rent]]+invoices[[#This Row],[Services]]+invoices[[#This Row],[GST]]</f>
        <v>15500</v>
      </c>
      <c r="AE1036" s="7">
        <f>invoices[[#This Row],[Total]]-invoices[[#This Row],[rent_amount]]</f>
        <v>0</v>
      </c>
      <c r="AF1036">
        <v>6114</v>
      </c>
      <c r="AG1036">
        <v>1380</v>
      </c>
      <c r="AH1036">
        <f>invoices[[#This Row],[EB Amount]]-invoices[[#This Row],[electricity_amount]]</f>
        <v>0</v>
      </c>
    </row>
    <row r="1037" spans="1:34">
      <c r="A1037" t="s">
        <v>13554</v>
      </c>
      <c r="B1037" t="s">
        <v>22</v>
      </c>
      <c r="C1037" t="s">
        <v>1111</v>
      </c>
      <c r="D1037" t="s">
        <v>24</v>
      </c>
      <c r="E1037" t="s">
        <v>569</v>
      </c>
      <c r="F1037" t="s">
        <v>1112</v>
      </c>
      <c r="G1037" t="s">
        <v>13555</v>
      </c>
      <c r="H1037" s="1">
        <f>DATE(YEAR(invoices[[#This Row],[due_date]]),MONTH(invoices[[#This Row],[due_date]]),1)</f>
        <v>45931</v>
      </c>
      <c r="I1037" s="1">
        <v>45937</v>
      </c>
      <c r="J1037">
        <v>13500</v>
      </c>
      <c r="K1037">
        <v>1830</v>
      </c>
      <c r="L1037">
        <v>0</v>
      </c>
      <c r="M1037">
        <f>invoices[[#This Row],[rent_amount]]+invoices[[#This Row],[electricity_amount]]+invoices[[#This Row],[other_charges]]</f>
        <v>15330</v>
      </c>
      <c r="N1037" t="s">
        <v>28</v>
      </c>
      <c r="O1037" t="s">
        <v>1838</v>
      </c>
      <c r="P1037">
        <v>0</v>
      </c>
      <c r="Q1037" t="b">
        <v>0</v>
      </c>
      <c r="R1037" t="s">
        <v>129</v>
      </c>
      <c r="S1037">
        <v>0</v>
      </c>
      <c r="T1037">
        <f>invoices[[#This Row],[total_amount]]</f>
        <v>15330</v>
      </c>
      <c r="U1037" t="s">
        <v>1114</v>
      </c>
      <c r="V1037" t="str">
        <f>INDEX([1]!Table1[tenantname],MATCH(invoices[[#This Row],[allotment_id]],[1]!Table1[TenantAllotmentID],0))</f>
        <v>Muskan Goyal (C12-C2)</v>
      </c>
      <c r="W1037" t="s">
        <v>14352</v>
      </c>
      <c r="X1037" t="s">
        <v>14353</v>
      </c>
      <c r="Y1037" s="4">
        <v>45931</v>
      </c>
      <c r="Z1037" t="s">
        <v>15807</v>
      </c>
      <c r="AA1037">
        <v>13500</v>
      </c>
      <c r="AB1037">
        <v>0</v>
      </c>
      <c r="AC1037">
        <v>0</v>
      </c>
      <c r="AD1037" s="7">
        <f>invoices[[#This Row],[Rent]]+invoices[[#This Row],[Services]]+invoices[[#This Row],[GST]]</f>
        <v>13500</v>
      </c>
      <c r="AE1037" s="7">
        <f>invoices[[#This Row],[Total]]-invoices[[#This Row],[rent_amount]]</f>
        <v>0</v>
      </c>
      <c r="AF1037">
        <v>6158</v>
      </c>
      <c r="AG1037">
        <v>1830</v>
      </c>
      <c r="AH1037">
        <f>invoices[[#This Row],[EB Amount]]-invoices[[#This Row],[electricity_amount]]</f>
        <v>0</v>
      </c>
    </row>
    <row r="1038" spans="1:34">
      <c r="A1038" t="s">
        <v>13602</v>
      </c>
      <c r="B1038" t="s">
        <v>22</v>
      </c>
      <c r="C1038" t="s">
        <v>217</v>
      </c>
      <c r="D1038" t="s">
        <v>24</v>
      </c>
      <c r="E1038" t="s">
        <v>218</v>
      </c>
      <c r="F1038" t="s">
        <v>219</v>
      </c>
      <c r="G1038" t="s">
        <v>13603</v>
      </c>
      <c r="H1038" s="1">
        <f>DATE(YEAR(invoices[[#This Row],[due_date]]),MONTH(invoices[[#This Row],[due_date]]),1)</f>
        <v>45931</v>
      </c>
      <c r="I1038" s="1">
        <v>45937</v>
      </c>
      <c r="J1038">
        <v>15500</v>
      </c>
      <c r="K1038">
        <v>930</v>
      </c>
      <c r="L1038">
        <v>0</v>
      </c>
      <c r="M1038">
        <f>invoices[[#This Row],[rent_amount]]+invoices[[#This Row],[electricity_amount]]+invoices[[#This Row],[other_charges]]</f>
        <v>16430</v>
      </c>
      <c r="N1038" t="s">
        <v>28</v>
      </c>
      <c r="O1038" t="s">
        <v>1838</v>
      </c>
      <c r="P1038">
        <v>0</v>
      </c>
      <c r="Q1038" t="b">
        <v>0</v>
      </c>
      <c r="R1038" t="s">
        <v>129</v>
      </c>
      <c r="S1038">
        <v>0</v>
      </c>
      <c r="T1038">
        <f>invoices[[#This Row],[total_amount]]</f>
        <v>16430</v>
      </c>
      <c r="U1038" t="s">
        <v>223</v>
      </c>
      <c r="V1038" t="str">
        <f>INDEX([1]!Table1[tenantname],MATCH(invoices[[#This Row],[allotment_id]],[1]!Table1[TenantAllotmentID],0))</f>
        <v>Pangkame Sangma (A12-B1)</v>
      </c>
      <c r="W1038" t="s">
        <v>14036</v>
      </c>
      <c r="X1038" t="s">
        <v>14037</v>
      </c>
      <c r="Y1038" s="4">
        <v>45931</v>
      </c>
      <c r="Z1038" t="s">
        <v>15807</v>
      </c>
      <c r="AA1038">
        <v>15500</v>
      </c>
      <c r="AB1038">
        <v>0</v>
      </c>
      <c r="AC1038">
        <v>0</v>
      </c>
      <c r="AD1038" s="7">
        <f>invoices[[#This Row],[Rent]]+invoices[[#This Row],[Services]]+invoices[[#This Row],[GST]]</f>
        <v>15500</v>
      </c>
      <c r="AE1038" s="7">
        <f>invoices[[#This Row],[Total]]-invoices[[#This Row],[rent_amount]]</f>
        <v>0</v>
      </c>
      <c r="AF1038">
        <v>6184</v>
      </c>
      <c r="AG1038">
        <v>930</v>
      </c>
      <c r="AH1038">
        <f>invoices[[#This Row],[EB Amount]]-invoices[[#This Row],[electricity_amount]]</f>
        <v>0</v>
      </c>
    </row>
    <row r="1039" spans="1:34">
      <c r="A1039" t="s">
        <v>13758</v>
      </c>
      <c r="B1039" t="s">
        <v>22</v>
      </c>
      <c r="C1039" t="s">
        <v>2047</v>
      </c>
      <c r="D1039" t="s">
        <v>24</v>
      </c>
      <c r="E1039" t="s">
        <v>181</v>
      </c>
      <c r="F1039" t="s">
        <v>758</v>
      </c>
      <c r="G1039" t="s">
        <v>13759</v>
      </c>
      <c r="H1039" s="1">
        <f>DATE(YEAR(invoices[[#This Row],[due_date]]),MONTH(invoices[[#This Row],[due_date]]),1)</f>
        <v>45931</v>
      </c>
      <c r="I1039" s="1">
        <v>45937</v>
      </c>
      <c r="J1039">
        <v>14500</v>
      </c>
      <c r="K1039">
        <v>2010</v>
      </c>
      <c r="L1039">
        <v>0</v>
      </c>
      <c r="M1039">
        <f>invoices[[#This Row],[rent_amount]]+invoices[[#This Row],[electricity_amount]]+invoices[[#This Row],[other_charges]]</f>
        <v>16510</v>
      </c>
      <c r="N1039" t="s">
        <v>28</v>
      </c>
      <c r="O1039" t="s">
        <v>1838</v>
      </c>
      <c r="P1039">
        <v>0</v>
      </c>
      <c r="Q1039" t="b">
        <v>0</v>
      </c>
      <c r="R1039" t="s">
        <v>129</v>
      </c>
      <c r="S1039">
        <v>0</v>
      </c>
      <c r="T1039">
        <f>invoices[[#This Row],[total_amount]]</f>
        <v>16510</v>
      </c>
      <c r="U1039" t="s">
        <v>2049</v>
      </c>
      <c r="V1039" t="str">
        <f>INDEX([1]!Table1[tenantname],MATCH(invoices[[#This Row],[allotment_id]],[1]!Table1[TenantAllotmentID],0))</f>
        <v>Riya Mahesh  Marve (B24-C2)</v>
      </c>
      <c r="W1039" t="s">
        <v>14689</v>
      </c>
      <c r="X1039" t="s">
        <v>14690</v>
      </c>
      <c r="Y1039" s="4">
        <v>45931</v>
      </c>
      <c r="Z1039" t="s">
        <v>15807</v>
      </c>
      <c r="AA1039">
        <v>14500</v>
      </c>
      <c r="AB1039">
        <v>0</v>
      </c>
      <c r="AC1039">
        <v>0</v>
      </c>
      <c r="AD1039" s="7">
        <f>invoices[[#This Row],[Rent]]+invoices[[#This Row],[Services]]+invoices[[#This Row],[GST]]</f>
        <v>14500</v>
      </c>
      <c r="AE1039" s="7">
        <f>invoices[[#This Row],[Total]]-invoices[[#This Row],[rent_amount]]</f>
        <v>0</v>
      </c>
      <c r="AF1039">
        <v>6263</v>
      </c>
      <c r="AG1039">
        <v>2010</v>
      </c>
      <c r="AH1039">
        <f>invoices[[#This Row],[EB Amount]]-invoices[[#This Row],[electricity_amount]]</f>
        <v>0</v>
      </c>
    </row>
    <row r="1040" spans="1:34">
      <c r="A1040" t="s">
        <v>13794</v>
      </c>
      <c r="B1040" t="s">
        <v>22</v>
      </c>
      <c r="C1040" t="s">
        <v>173</v>
      </c>
      <c r="D1040" t="s">
        <v>24</v>
      </c>
      <c r="E1040" t="s">
        <v>140</v>
      </c>
      <c r="F1040" t="s">
        <v>174</v>
      </c>
      <c r="G1040" t="s">
        <v>13795</v>
      </c>
      <c r="H1040" s="1">
        <f>DATE(YEAR(invoices[[#This Row],[due_date]]),MONTH(invoices[[#This Row],[due_date]]),1)</f>
        <v>45931</v>
      </c>
      <c r="I1040" s="1">
        <v>45937</v>
      </c>
      <c r="J1040">
        <v>15500</v>
      </c>
      <c r="K1040">
        <v>1620</v>
      </c>
      <c r="L1040">
        <v>0</v>
      </c>
      <c r="M1040">
        <f>invoices[[#This Row],[rent_amount]]+invoices[[#This Row],[electricity_amount]]+invoices[[#This Row],[other_charges]]</f>
        <v>17120</v>
      </c>
      <c r="N1040" t="s">
        <v>28</v>
      </c>
      <c r="O1040" t="s">
        <v>1065</v>
      </c>
      <c r="P1040">
        <v>0</v>
      </c>
      <c r="Q1040" t="b">
        <v>0</v>
      </c>
      <c r="R1040" t="s">
        <v>129</v>
      </c>
      <c r="S1040">
        <v>0</v>
      </c>
      <c r="T1040">
        <f>invoices[[#This Row],[total_amount]]</f>
        <v>17120</v>
      </c>
      <c r="U1040" t="s">
        <v>178</v>
      </c>
      <c r="V1040" t="str">
        <f>INDEX([1]!Table1[tenantname],MATCH(invoices[[#This Row],[allotment_id]],[1]!Table1[TenantAllotmentID],0))</f>
        <v>VijayaSekar P (A41-D1)</v>
      </c>
      <c r="W1040" t="s">
        <v>14024</v>
      </c>
      <c r="X1040" t="s">
        <v>14025</v>
      </c>
      <c r="Y1040" s="4">
        <v>45931</v>
      </c>
      <c r="Z1040" t="s">
        <v>15807</v>
      </c>
      <c r="AA1040">
        <v>15500</v>
      </c>
      <c r="AB1040">
        <v>0</v>
      </c>
      <c r="AC1040">
        <v>0</v>
      </c>
      <c r="AD1040" s="7">
        <f>invoices[[#This Row],[Rent]]+invoices[[#This Row],[Services]]+invoices[[#This Row],[GST]]</f>
        <v>15500</v>
      </c>
      <c r="AE1040" s="7">
        <f>invoices[[#This Row],[Total]]-invoices[[#This Row],[rent_amount]]</f>
        <v>0</v>
      </c>
      <c r="AF1040">
        <v>6282</v>
      </c>
      <c r="AG1040">
        <v>1620</v>
      </c>
      <c r="AH1040">
        <f>invoices[[#This Row],[EB Amount]]-invoices[[#This Row],[electricity_amount]]</f>
        <v>0</v>
      </c>
    </row>
    <row r="1041" spans="1:34">
      <c r="A1041" t="s">
        <v>13808</v>
      </c>
      <c r="B1041" t="s">
        <v>22</v>
      </c>
      <c r="C1041" t="s">
        <v>240</v>
      </c>
      <c r="D1041" t="s">
        <v>24</v>
      </c>
      <c r="E1041" t="s">
        <v>72</v>
      </c>
      <c r="F1041" t="s">
        <v>241</v>
      </c>
      <c r="G1041" t="s">
        <v>13809</v>
      </c>
      <c r="H1041" s="1">
        <f>DATE(YEAR(invoices[[#This Row],[due_date]]),MONTH(invoices[[#This Row],[due_date]]),1)</f>
        <v>45931</v>
      </c>
      <c r="I1041" s="1">
        <v>45937</v>
      </c>
      <c r="J1041">
        <v>14500</v>
      </c>
      <c r="K1041">
        <v>1020</v>
      </c>
      <c r="L1041">
        <v>0</v>
      </c>
      <c r="M1041">
        <f>invoices[[#This Row],[rent_amount]]+invoices[[#This Row],[electricity_amount]]+invoices[[#This Row],[other_charges]]</f>
        <v>15520</v>
      </c>
      <c r="N1041" t="s">
        <v>28</v>
      </c>
      <c r="O1041" t="s">
        <v>128</v>
      </c>
      <c r="P1041">
        <v>0</v>
      </c>
      <c r="Q1041" t="b">
        <v>0</v>
      </c>
      <c r="R1041" t="s">
        <v>129</v>
      </c>
      <c r="S1041">
        <v>0</v>
      </c>
      <c r="T1041">
        <f>invoices[[#This Row],[total_amount]]</f>
        <v>15520</v>
      </c>
      <c r="U1041" t="s">
        <v>244</v>
      </c>
      <c r="V1041" t="str">
        <f>INDEX([1]!Table1[tenantname],MATCH(invoices[[#This Row],[allotment_id]],[1]!Table1[TenantAllotmentID],0))</f>
        <v>Khushboo Sahani (C34-C2)</v>
      </c>
      <c r="W1041" t="s">
        <v>14042</v>
      </c>
      <c r="X1041" t="s">
        <v>14043</v>
      </c>
      <c r="Y1041" s="4">
        <v>45931</v>
      </c>
      <c r="Z1041" t="s">
        <v>15807</v>
      </c>
      <c r="AA1041">
        <v>14500</v>
      </c>
      <c r="AB1041">
        <v>0</v>
      </c>
      <c r="AC1041">
        <v>0</v>
      </c>
      <c r="AD1041" s="7">
        <f>invoices[[#This Row],[Rent]]+invoices[[#This Row],[Services]]+invoices[[#This Row],[GST]]</f>
        <v>14500</v>
      </c>
      <c r="AE1041" s="7">
        <f>invoices[[#This Row],[Total]]-invoices[[#This Row],[rent_amount]]</f>
        <v>0</v>
      </c>
      <c r="AF1041">
        <v>6290</v>
      </c>
      <c r="AG1041">
        <v>1020</v>
      </c>
      <c r="AH1041">
        <f>invoices[[#This Row],[EB Amount]]-invoices[[#This Row],[electricity_amount]]</f>
        <v>0</v>
      </c>
    </row>
    <row r="1042" spans="1:34">
      <c r="A1042" t="s">
        <v>13866</v>
      </c>
      <c r="B1042" t="s">
        <v>22</v>
      </c>
      <c r="C1042" t="s">
        <v>799</v>
      </c>
      <c r="D1042" t="s">
        <v>24</v>
      </c>
      <c r="E1042" t="s">
        <v>721</v>
      </c>
      <c r="F1042" t="s">
        <v>800</v>
      </c>
      <c r="G1042" t="s">
        <v>13867</v>
      </c>
      <c r="H1042" s="1">
        <f>DATE(YEAR(invoices[[#This Row],[due_date]]),MONTH(invoices[[#This Row],[due_date]]),1)</f>
        <v>45931</v>
      </c>
      <c r="I1042" s="1">
        <v>45937</v>
      </c>
      <c r="J1042">
        <v>15500</v>
      </c>
      <c r="K1042">
        <v>1050</v>
      </c>
      <c r="L1042">
        <v>0</v>
      </c>
      <c r="M1042">
        <f>invoices[[#This Row],[rent_amount]]+invoices[[#This Row],[electricity_amount]]+invoices[[#This Row],[other_charges]]</f>
        <v>16550</v>
      </c>
      <c r="N1042" t="s">
        <v>28</v>
      </c>
      <c r="O1042" t="s">
        <v>128</v>
      </c>
      <c r="P1042">
        <v>0</v>
      </c>
      <c r="Q1042" t="b">
        <v>0</v>
      </c>
      <c r="R1042" t="s">
        <v>129</v>
      </c>
      <c r="S1042">
        <v>0</v>
      </c>
      <c r="T1042">
        <f>invoices[[#This Row],[total_amount]]</f>
        <v>16550</v>
      </c>
      <c r="U1042" t="s">
        <v>802</v>
      </c>
      <c r="V1042" t="str">
        <f>INDEX([1]!Table1[tenantname],MATCH(invoices[[#This Row],[allotment_id]],[1]!Table1[TenantAllotmentID],0))</f>
        <v>Joel Shajan (A11-B1)</v>
      </c>
      <c r="W1042" t="s">
        <v>14237</v>
      </c>
      <c r="X1042" t="s">
        <v>14238</v>
      </c>
      <c r="Y1042" s="4">
        <v>45931</v>
      </c>
      <c r="Z1042" t="s">
        <v>15807</v>
      </c>
      <c r="AA1042">
        <v>15500</v>
      </c>
      <c r="AB1042">
        <v>0</v>
      </c>
      <c r="AC1042">
        <v>0</v>
      </c>
      <c r="AD1042" s="7">
        <f>invoices[[#This Row],[Rent]]+invoices[[#This Row],[Services]]+invoices[[#This Row],[GST]]</f>
        <v>15500</v>
      </c>
      <c r="AE1042" s="7">
        <f>invoices[[#This Row],[Total]]-invoices[[#This Row],[rent_amount]]</f>
        <v>0</v>
      </c>
      <c r="AF1042">
        <v>6323</v>
      </c>
      <c r="AG1042">
        <v>1050</v>
      </c>
      <c r="AH1042">
        <f>invoices[[#This Row],[EB Amount]]-invoices[[#This Row],[electricity_amount]]</f>
        <v>0</v>
      </c>
    </row>
    <row r="1043" spans="1:34">
      <c r="A1043" t="s">
        <v>13904</v>
      </c>
      <c r="B1043" t="s">
        <v>22</v>
      </c>
      <c r="C1043" t="s">
        <v>3961</v>
      </c>
      <c r="D1043" t="s">
        <v>24</v>
      </c>
      <c r="E1043" t="s">
        <v>88</v>
      </c>
      <c r="F1043" t="s">
        <v>89</v>
      </c>
      <c r="G1043" t="s">
        <v>13905</v>
      </c>
      <c r="H1043" s="1">
        <f>DATE(YEAR(invoices[[#This Row],[due_date]]),MONTH(invoices[[#This Row],[due_date]]),1)</f>
        <v>45931</v>
      </c>
      <c r="I1043" s="1">
        <v>45937</v>
      </c>
      <c r="J1043">
        <v>15500</v>
      </c>
      <c r="K1043">
        <v>138</v>
      </c>
      <c r="L1043">
        <v>0</v>
      </c>
      <c r="M1043">
        <f>invoices[[#This Row],[rent_amount]]+invoices[[#This Row],[electricity_amount]]+invoices[[#This Row],[other_charges]]</f>
        <v>15638</v>
      </c>
      <c r="N1043" t="s">
        <v>28</v>
      </c>
      <c r="O1043" t="s">
        <v>577</v>
      </c>
      <c r="P1043">
        <v>0</v>
      </c>
      <c r="Q1043" t="b">
        <v>0</v>
      </c>
      <c r="R1043" t="s">
        <v>129</v>
      </c>
      <c r="S1043">
        <v>0</v>
      </c>
      <c r="T1043">
        <f>invoices[[#This Row],[total_amount]]</f>
        <v>15638</v>
      </c>
      <c r="U1043" t="s">
        <v>3963</v>
      </c>
      <c r="V1043" t="str">
        <f>INDEX([1]!Table1[tenantname],MATCH(invoices[[#This Row],[allotment_id]],[1]!Table1[TenantAllotmentID],0))</f>
        <v>Anagh Manamal (B13-B2)</v>
      </c>
      <c r="W1043" t="s">
        <v>15157</v>
      </c>
      <c r="X1043" t="s">
        <v>15158</v>
      </c>
      <c r="Y1043" s="4">
        <v>45931</v>
      </c>
      <c r="Z1043" t="s">
        <v>15807</v>
      </c>
      <c r="AA1043">
        <v>15500</v>
      </c>
      <c r="AB1043">
        <v>0</v>
      </c>
      <c r="AC1043">
        <v>0</v>
      </c>
      <c r="AD1043" s="7">
        <f>invoices[[#This Row],[Rent]]+invoices[[#This Row],[Services]]+invoices[[#This Row],[GST]]</f>
        <v>15500</v>
      </c>
      <c r="AE1043" s="7">
        <f>invoices[[#This Row],[Total]]-invoices[[#This Row],[rent_amount]]</f>
        <v>0</v>
      </c>
      <c r="AF1043">
        <v>6343</v>
      </c>
      <c r="AG1043">
        <v>138</v>
      </c>
      <c r="AH1043">
        <f>invoices[[#This Row],[EB Amount]]-invoices[[#This Row],[electricity_amount]]</f>
        <v>0</v>
      </c>
    </row>
    <row r="1044" spans="1:34">
      <c r="A1044" t="s">
        <v>13969</v>
      </c>
      <c r="B1044" t="s">
        <v>22</v>
      </c>
      <c r="C1044" t="s">
        <v>315</v>
      </c>
      <c r="D1044" t="s">
        <v>24</v>
      </c>
      <c r="E1044" t="s">
        <v>42</v>
      </c>
      <c r="F1044" t="s">
        <v>316</v>
      </c>
      <c r="G1044" t="s">
        <v>13970</v>
      </c>
      <c r="H1044" s="1">
        <f>DATE(YEAR(invoices[[#This Row],[due_date]]),MONTH(invoices[[#This Row],[due_date]]),1)</f>
        <v>45931</v>
      </c>
      <c r="I1044" s="1">
        <v>45937</v>
      </c>
      <c r="J1044">
        <v>14500</v>
      </c>
      <c r="K1044">
        <v>2130</v>
      </c>
      <c r="L1044">
        <v>0</v>
      </c>
      <c r="M1044">
        <f>invoices[[#This Row],[rent_amount]]+invoices[[#This Row],[electricity_amount]]+invoices[[#This Row],[other_charges]]</f>
        <v>16630</v>
      </c>
      <c r="N1044" t="s">
        <v>28</v>
      </c>
      <c r="O1044" t="s">
        <v>128</v>
      </c>
      <c r="P1044">
        <v>0</v>
      </c>
      <c r="Q1044" t="b">
        <v>0</v>
      </c>
      <c r="R1044" t="s">
        <v>129</v>
      </c>
      <c r="S1044">
        <v>0</v>
      </c>
      <c r="T1044">
        <f>invoices[[#This Row],[total_amount]]</f>
        <v>16630</v>
      </c>
      <c r="U1044" t="s">
        <v>320</v>
      </c>
      <c r="V1044" t="str">
        <f>INDEX([1]!Table1[tenantname],MATCH(invoices[[#This Row],[allotment_id]],[1]!Table1[TenantAllotmentID],0))</f>
        <v>Jayagowri Karthikeyan (C24-C2)</v>
      </c>
      <c r="W1044" t="s">
        <v>14066</v>
      </c>
      <c r="X1044" t="s">
        <v>14067</v>
      </c>
      <c r="Y1044" s="4">
        <v>45931</v>
      </c>
      <c r="Z1044" t="s">
        <v>15807</v>
      </c>
      <c r="AA1044">
        <v>14500</v>
      </c>
      <c r="AB1044">
        <v>0</v>
      </c>
      <c r="AC1044">
        <v>0</v>
      </c>
      <c r="AD1044" s="7">
        <f>invoices[[#This Row],[Rent]]+invoices[[#This Row],[Services]]+invoices[[#This Row],[GST]]</f>
        <v>14500</v>
      </c>
      <c r="AE1044" s="7">
        <f>invoices[[#This Row],[Total]]-invoices[[#This Row],[rent_amount]]</f>
        <v>0</v>
      </c>
      <c r="AF1044">
        <v>6376</v>
      </c>
      <c r="AG1044">
        <v>2130</v>
      </c>
      <c r="AH1044">
        <f>invoices[[#This Row],[EB Amount]]-invoices[[#This Row],[electricity_amount]]</f>
        <v>0</v>
      </c>
    </row>
    <row r="1045" spans="1:34">
      <c r="A1045" t="s">
        <v>40</v>
      </c>
      <c r="B1045" t="s">
        <v>22</v>
      </c>
      <c r="C1045" t="s">
        <v>41</v>
      </c>
      <c r="D1045" t="s">
        <v>24</v>
      </c>
      <c r="E1045" t="s">
        <v>42</v>
      </c>
      <c r="F1045" t="s">
        <v>43</v>
      </c>
      <c r="G1045" t="s">
        <v>44</v>
      </c>
      <c r="H1045" s="1">
        <f>DATE(YEAR(invoices[[#This Row],[due_date]]),MONTH(invoices[[#This Row],[due_date]]),1)</f>
        <v>45901</v>
      </c>
      <c r="I1045" s="1">
        <v>45907</v>
      </c>
      <c r="J1045">
        <v>14500</v>
      </c>
      <c r="K1045">
        <v>2170</v>
      </c>
      <c r="L1045">
        <v>0</v>
      </c>
      <c r="M1045">
        <f>invoices[[#This Row],[rent_amount]]+invoices[[#This Row],[electricity_amount]]+invoices[[#This Row],[other_charges]]</f>
        <v>16670</v>
      </c>
      <c r="N1045" t="s">
        <v>28</v>
      </c>
      <c r="O1045" t="s">
        <v>45</v>
      </c>
      <c r="P1045">
        <v>0</v>
      </c>
      <c r="Q1045" t="b">
        <v>0</v>
      </c>
      <c r="R1045" t="s">
        <v>46</v>
      </c>
      <c r="S1045">
        <v>0</v>
      </c>
      <c r="T1045">
        <f>invoices[[#This Row],[total_amount]]</f>
        <v>16670</v>
      </c>
      <c r="U1045" t="s">
        <v>47</v>
      </c>
      <c r="V1045" t="str">
        <f>INDEX([1]!Table1[tenantname],MATCH(invoices[[#This Row],[allotment_id]],[1]!Table1[TenantAllotmentID],0))</f>
        <v>Harrsha T (C24-C1)</v>
      </c>
      <c r="W1045" t="s">
        <v>13988</v>
      </c>
      <c r="X1045" t="s">
        <v>13989</v>
      </c>
      <c r="Y1045" s="4">
        <v>45901</v>
      </c>
      <c r="Z1045" t="s">
        <v>15807</v>
      </c>
      <c r="AA1045">
        <v>14500</v>
      </c>
      <c r="AB1045">
        <v>0</v>
      </c>
      <c r="AC1045">
        <v>0</v>
      </c>
      <c r="AD1045" s="7">
        <f>invoices[[#This Row],[Rent]]+invoices[[#This Row],[Services]]+invoices[[#This Row],[GST]]</f>
        <v>14500</v>
      </c>
      <c r="AE1045" s="7">
        <f>invoices[[#This Row],[Total]]-invoices[[#This Row],[rent_amount]]</f>
        <v>0</v>
      </c>
      <c r="AF1045">
        <v>3</v>
      </c>
      <c r="AG1045">
        <v>2170</v>
      </c>
      <c r="AH1045">
        <f>invoices[[#This Row],[EB Amount]]-invoices[[#This Row],[electricity_amount]]</f>
        <v>0</v>
      </c>
    </row>
    <row r="1046" spans="1:34">
      <c r="A1046" t="s">
        <v>340</v>
      </c>
      <c r="B1046" t="s">
        <v>22</v>
      </c>
      <c r="C1046" t="s">
        <v>341</v>
      </c>
      <c r="D1046" t="s">
        <v>24</v>
      </c>
      <c r="E1046" t="s">
        <v>342</v>
      </c>
      <c r="F1046" t="s">
        <v>343</v>
      </c>
      <c r="G1046" t="s">
        <v>344</v>
      </c>
      <c r="H1046" s="1">
        <f>DATE(YEAR(invoices[[#This Row],[due_date]]),MONTH(invoices[[#This Row],[due_date]]),1)</f>
        <v>45901</v>
      </c>
      <c r="I1046" s="1">
        <v>45907</v>
      </c>
      <c r="J1046">
        <v>25000</v>
      </c>
      <c r="K1046">
        <v>1860</v>
      </c>
      <c r="L1046">
        <v>0</v>
      </c>
      <c r="M1046">
        <f>invoices[[#This Row],[rent_amount]]+invoices[[#This Row],[electricity_amount]]+invoices[[#This Row],[other_charges]]</f>
        <v>26860</v>
      </c>
      <c r="N1046" t="s">
        <v>28</v>
      </c>
      <c r="O1046" t="s">
        <v>345</v>
      </c>
      <c r="P1046">
        <v>0</v>
      </c>
      <c r="Q1046" t="b">
        <v>0</v>
      </c>
      <c r="R1046" t="s">
        <v>46</v>
      </c>
      <c r="S1046">
        <v>0</v>
      </c>
      <c r="T1046">
        <f>invoices[[#This Row],[total_amount]]</f>
        <v>26860</v>
      </c>
      <c r="U1046" t="s">
        <v>346</v>
      </c>
      <c r="V1046" t="str">
        <f>INDEX([1]!Table1[tenantname],MATCH(invoices[[#This Row],[allotment_id]],[1]!Table1[TenantAllotmentID],0))</f>
        <v>Tanusha C Karlekar (D11-B1)</v>
      </c>
      <c r="W1046" t="s">
        <v>14074</v>
      </c>
      <c r="X1046" t="s">
        <v>14075</v>
      </c>
      <c r="Y1046" s="4">
        <v>45901</v>
      </c>
      <c r="Z1046" t="s">
        <v>15807</v>
      </c>
      <c r="AA1046">
        <v>25000</v>
      </c>
      <c r="AB1046">
        <v>0</v>
      </c>
      <c r="AC1046">
        <v>0</v>
      </c>
      <c r="AD1046" s="7">
        <f>invoices[[#This Row],[Rent]]+invoices[[#This Row],[Services]]+invoices[[#This Row],[GST]]</f>
        <v>25000</v>
      </c>
      <c r="AE1046" s="7">
        <f>invoices[[#This Row],[Total]]-invoices[[#This Row],[rent_amount]]</f>
        <v>0</v>
      </c>
      <c r="AF1046">
        <v>47</v>
      </c>
      <c r="AG1046">
        <v>1860</v>
      </c>
      <c r="AH1046">
        <f>invoices[[#This Row],[EB Amount]]-invoices[[#This Row],[electricity_amount]]</f>
        <v>0</v>
      </c>
    </row>
    <row r="1047" spans="1:34">
      <c r="A1047" t="s">
        <v>445</v>
      </c>
      <c r="B1047" t="s">
        <v>22</v>
      </c>
      <c r="C1047" t="s">
        <v>446</v>
      </c>
      <c r="D1047" t="s">
        <v>24</v>
      </c>
      <c r="E1047" t="s">
        <v>268</v>
      </c>
      <c r="F1047" t="s">
        <v>447</v>
      </c>
      <c r="G1047" t="s">
        <v>448</v>
      </c>
      <c r="H1047" s="1">
        <f>DATE(YEAR(invoices[[#This Row],[due_date]]),MONTH(invoices[[#This Row],[due_date]]),1)</f>
        <v>45901</v>
      </c>
      <c r="I1047" s="1">
        <v>45907</v>
      </c>
      <c r="J1047">
        <v>14500</v>
      </c>
      <c r="K1047">
        <v>1984</v>
      </c>
      <c r="L1047">
        <v>0</v>
      </c>
      <c r="M1047">
        <f>invoices[[#This Row],[rent_amount]]+invoices[[#This Row],[electricity_amount]]+invoices[[#This Row],[other_charges]]</f>
        <v>16484</v>
      </c>
      <c r="N1047" t="s">
        <v>28</v>
      </c>
      <c r="O1047" t="s">
        <v>45</v>
      </c>
      <c r="P1047">
        <v>0</v>
      </c>
      <c r="Q1047" t="b">
        <v>0</v>
      </c>
      <c r="R1047" t="s">
        <v>46</v>
      </c>
      <c r="S1047">
        <v>0</v>
      </c>
      <c r="T1047">
        <f>invoices[[#This Row],[total_amount]]</f>
        <v>16484</v>
      </c>
      <c r="U1047" t="s">
        <v>449</v>
      </c>
      <c r="V1047" t="str">
        <f>INDEX([1]!Table1[tenantname],MATCH(invoices[[#This Row],[allotment_id]],[1]!Table1[TenantAllotmentID],0))</f>
        <v>Kiran TR (C21-C2)</v>
      </c>
      <c r="W1047" t="s">
        <v>14114</v>
      </c>
      <c r="X1047" t="s">
        <v>14115</v>
      </c>
      <c r="Y1047" s="4">
        <v>45901</v>
      </c>
      <c r="Z1047" t="s">
        <v>15807</v>
      </c>
      <c r="AA1047">
        <v>14500</v>
      </c>
      <c r="AB1047">
        <v>0</v>
      </c>
      <c r="AC1047">
        <v>0</v>
      </c>
      <c r="AD1047" s="7">
        <f>invoices[[#This Row],[Rent]]+invoices[[#This Row],[Services]]+invoices[[#This Row],[GST]]</f>
        <v>14500</v>
      </c>
      <c r="AE1047" s="7">
        <f>invoices[[#This Row],[Total]]-invoices[[#This Row],[rent_amount]]</f>
        <v>0</v>
      </c>
      <c r="AF1047">
        <v>67</v>
      </c>
      <c r="AG1047">
        <v>1984</v>
      </c>
      <c r="AH1047">
        <f>invoices[[#This Row],[EB Amount]]-invoices[[#This Row],[electricity_amount]]</f>
        <v>0</v>
      </c>
    </row>
    <row r="1048" spans="1:34">
      <c r="A1048" t="s">
        <v>466</v>
      </c>
      <c r="B1048" t="s">
        <v>22</v>
      </c>
      <c r="C1048" t="s">
        <v>166</v>
      </c>
      <c r="D1048" t="s">
        <v>24</v>
      </c>
      <c r="E1048" t="s">
        <v>167</v>
      </c>
      <c r="F1048" t="s">
        <v>168</v>
      </c>
      <c r="G1048" t="s">
        <v>467</v>
      </c>
      <c r="H1048" s="1">
        <f>DATE(YEAR(invoices[[#This Row],[due_date]]),MONTH(invoices[[#This Row],[due_date]]),1)</f>
        <v>45901</v>
      </c>
      <c r="I1048" s="1">
        <v>45907</v>
      </c>
      <c r="J1048">
        <v>14500</v>
      </c>
      <c r="K1048">
        <v>2201</v>
      </c>
      <c r="L1048">
        <v>0</v>
      </c>
      <c r="M1048">
        <f>invoices[[#This Row],[rent_amount]]+invoices[[#This Row],[electricity_amount]]+invoices[[#This Row],[other_charges]]</f>
        <v>16701</v>
      </c>
      <c r="N1048" t="s">
        <v>28</v>
      </c>
      <c r="O1048" t="s">
        <v>345</v>
      </c>
      <c r="P1048">
        <v>0</v>
      </c>
      <c r="Q1048" t="b">
        <v>0</v>
      </c>
      <c r="R1048" t="s">
        <v>46</v>
      </c>
      <c r="S1048">
        <v>0</v>
      </c>
      <c r="T1048">
        <f>invoices[[#This Row],[total_amount]]</f>
        <v>16701</v>
      </c>
      <c r="U1048" t="s">
        <v>171</v>
      </c>
      <c r="V1048" t="str">
        <f>INDEX([1]!Table1[tenantname],MATCH(invoices[[#This Row],[allotment_id]],[1]!Table1[TenantAllotmentID],0))</f>
        <v>Shubhashish . (B42-C2)</v>
      </c>
      <c r="W1048" t="s">
        <v>14022</v>
      </c>
      <c r="X1048" t="s">
        <v>14023</v>
      </c>
      <c r="Y1048" s="4">
        <v>45901</v>
      </c>
      <c r="Z1048" t="s">
        <v>15807</v>
      </c>
      <c r="AA1048">
        <v>14500</v>
      </c>
      <c r="AB1048">
        <v>0</v>
      </c>
      <c r="AC1048">
        <v>0</v>
      </c>
      <c r="AD1048" s="7">
        <f>invoices[[#This Row],[Rent]]+invoices[[#This Row],[Services]]+invoices[[#This Row],[GST]]</f>
        <v>14500</v>
      </c>
      <c r="AE1048" s="7">
        <f>invoices[[#This Row],[Total]]-invoices[[#This Row],[rent_amount]]</f>
        <v>0</v>
      </c>
      <c r="AF1048">
        <v>71</v>
      </c>
      <c r="AG1048">
        <v>2201</v>
      </c>
      <c r="AH1048">
        <f>invoices[[#This Row],[EB Amount]]-invoices[[#This Row],[electricity_amount]]</f>
        <v>0</v>
      </c>
    </row>
    <row r="1049" spans="1:34">
      <c r="A1049" t="s">
        <v>798</v>
      </c>
      <c r="B1049" t="s">
        <v>22</v>
      </c>
      <c r="C1049" t="s">
        <v>799</v>
      </c>
      <c r="D1049" t="s">
        <v>24</v>
      </c>
      <c r="E1049" t="s">
        <v>721</v>
      </c>
      <c r="F1049" t="s">
        <v>800</v>
      </c>
      <c r="G1049" t="s">
        <v>801</v>
      </c>
      <c r="H1049" s="1">
        <f>DATE(YEAR(invoices[[#This Row],[due_date]]),MONTH(invoices[[#This Row],[due_date]]),1)</f>
        <v>45901</v>
      </c>
      <c r="I1049" s="1">
        <v>45907</v>
      </c>
      <c r="J1049">
        <v>15500</v>
      </c>
      <c r="K1049">
        <v>408</v>
      </c>
      <c r="L1049">
        <v>0</v>
      </c>
      <c r="M1049">
        <f>invoices[[#This Row],[rent_amount]]+invoices[[#This Row],[electricity_amount]]+invoices[[#This Row],[other_charges]]</f>
        <v>15908</v>
      </c>
      <c r="N1049" t="s">
        <v>28</v>
      </c>
      <c r="O1049" t="s">
        <v>45</v>
      </c>
      <c r="P1049">
        <v>0</v>
      </c>
      <c r="Q1049" t="b">
        <v>0</v>
      </c>
      <c r="R1049" t="s">
        <v>46</v>
      </c>
      <c r="S1049">
        <v>0</v>
      </c>
      <c r="T1049">
        <f>invoices[[#This Row],[total_amount]]</f>
        <v>15908</v>
      </c>
      <c r="U1049" t="s">
        <v>802</v>
      </c>
      <c r="V1049" t="str">
        <f>INDEX([1]!Table1[tenantname],MATCH(invoices[[#This Row],[allotment_id]],[1]!Table1[TenantAllotmentID],0))</f>
        <v>Joel Shajan (A11-B1)</v>
      </c>
      <c r="W1049" t="s">
        <v>14237</v>
      </c>
      <c r="X1049" t="s">
        <v>14238</v>
      </c>
      <c r="Y1049" s="4">
        <v>45901</v>
      </c>
      <c r="Z1049" t="s">
        <v>15807</v>
      </c>
      <c r="AA1049">
        <v>15500</v>
      </c>
      <c r="AB1049">
        <v>0</v>
      </c>
      <c r="AC1049">
        <v>0</v>
      </c>
      <c r="AD1049" s="7">
        <f>invoices[[#This Row],[Rent]]+invoices[[#This Row],[Services]]+invoices[[#This Row],[GST]]</f>
        <v>15500</v>
      </c>
      <c r="AE1049" s="7">
        <f>invoices[[#This Row],[Total]]-invoices[[#This Row],[rent_amount]]</f>
        <v>0</v>
      </c>
      <c r="AF1049">
        <v>144</v>
      </c>
      <c r="AG1049">
        <v>408</v>
      </c>
      <c r="AH1049">
        <f>invoices[[#This Row],[EB Amount]]-invoices[[#This Row],[electricity_amount]]</f>
        <v>0</v>
      </c>
    </row>
    <row r="1050" spans="1:34">
      <c r="A1050" t="s">
        <v>916</v>
      </c>
      <c r="B1050" t="s">
        <v>22</v>
      </c>
      <c r="C1050" t="s">
        <v>638</v>
      </c>
      <c r="D1050" t="s">
        <v>24</v>
      </c>
      <c r="E1050" t="s">
        <v>247</v>
      </c>
      <c r="F1050" t="s">
        <v>365</v>
      </c>
      <c r="G1050" t="s">
        <v>917</v>
      </c>
      <c r="H1050" s="1">
        <f>DATE(YEAR(invoices[[#This Row],[due_date]]),MONTH(invoices[[#This Row],[due_date]]),1)</f>
        <v>45901</v>
      </c>
      <c r="I1050" s="1">
        <v>45907</v>
      </c>
      <c r="J1050">
        <v>14500</v>
      </c>
      <c r="K1050">
        <v>1860</v>
      </c>
      <c r="L1050">
        <v>0</v>
      </c>
      <c r="M1050">
        <f>invoices[[#This Row],[rent_amount]]+invoices[[#This Row],[electricity_amount]]+invoices[[#This Row],[other_charges]]</f>
        <v>16360</v>
      </c>
      <c r="N1050" t="s">
        <v>28</v>
      </c>
      <c r="O1050" t="s">
        <v>918</v>
      </c>
      <c r="P1050">
        <v>0</v>
      </c>
      <c r="Q1050" t="b">
        <v>0</v>
      </c>
      <c r="R1050" t="s">
        <v>46</v>
      </c>
      <c r="S1050">
        <v>0</v>
      </c>
      <c r="T1050">
        <f>invoices[[#This Row],[total_amount]]</f>
        <v>16360</v>
      </c>
      <c r="U1050" s="2" t="s">
        <v>641</v>
      </c>
      <c r="V1050" t="str">
        <f>INDEX([1]!Table1[tenantname],MATCH(invoices[[#This Row],[allotment_id]],[1]!Table1[TenantAllotmentID],0))</f>
        <v>Niharika Shanbhogue (C11-C1)</v>
      </c>
      <c r="W1050" t="s">
        <v>14179</v>
      </c>
      <c r="X1050" t="s">
        <v>14180</v>
      </c>
      <c r="Y1050" s="4">
        <v>45901</v>
      </c>
      <c r="Z1050" t="s">
        <v>15807</v>
      </c>
      <c r="AA1050">
        <v>14500</v>
      </c>
      <c r="AB1050">
        <v>0</v>
      </c>
      <c r="AC1050">
        <v>0</v>
      </c>
      <c r="AD1050" s="7">
        <f>invoices[[#This Row],[Rent]]+invoices[[#This Row],[Services]]+invoices[[#This Row],[GST]]</f>
        <v>14500</v>
      </c>
      <c r="AE1050" s="7">
        <f>invoices[[#This Row],[Total]]-invoices[[#This Row],[rent_amount]]</f>
        <v>0</v>
      </c>
      <c r="AF1050">
        <v>171</v>
      </c>
      <c r="AG1050">
        <v>1860</v>
      </c>
      <c r="AH1050">
        <f>invoices[[#This Row],[EB Amount]]-invoices[[#This Row],[electricity_amount]]</f>
        <v>0</v>
      </c>
    </row>
    <row r="1051" spans="1:34">
      <c r="A1051" t="s">
        <v>924</v>
      </c>
      <c r="B1051" t="s">
        <v>22</v>
      </c>
      <c r="C1051" t="s">
        <v>925</v>
      </c>
      <c r="D1051" t="s">
        <v>24</v>
      </c>
      <c r="E1051" t="s">
        <v>218</v>
      </c>
      <c r="F1051" t="s">
        <v>926</v>
      </c>
      <c r="G1051" t="s">
        <v>927</v>
      </c>
      <c r="H1051" s="1">
        <f>DATE(YEAR(invoices[[#This Row],[due_date]]),MONTH(invoices[[#This Row],[due_date]]),1)</f>
        <v>45901</v>
      </c>
      <c r="I1051" s="1">
        <v>45907</v>
      </c>
      <c r="J1051">
        <v>14500</v>
      </c>
      <c r="K1051">
        <v>810</v>
      </c>
      <c r="L1051">
        <v>0</v>
      </c>
      <c r="M1051">
        <f>invoices[[#This Row],[rent_amount]]+invoices[[#This Row],[electricity_amount]]+invoices[[#This Row],[other_charges]]</f>
        <v>15310</v>
      </c>
      <c r="N1051" t="s">
        <v>28</v>
      </c>
      <c r="O1051" t="s">
        <v>45</v>
      </c>
      <c r="P1051">
        <v>0</v>
      </c>
      <c r="Q1051" t="b">
        <v>0</v>
      </c>
      <c r="R1051" t="s">
        <v>46</v>
      </c>
      <c r="S1051">
        <v>0</v>
      </c>
      <c r="T1051">
        <f>invoices[[#This Row],[total_amount]]</f>
        <v>15310</v>
      </c>
      <c r="U1051" t="s">
        <v>928</v>
      </c>
      <c r="V1051" t="str">
        <f>INDEX([1]!Table1[tenantname],MATCH(invoices[[#This Row],[allotment_id]],[1]!Table1[TenantAllotmentID],0))</f>
        <v>Himika Bhagwat (A12-C1)</v>
      </c>
      <c r="W1051" t="s">
        <v>14282</v>
      </c>
      <c r="X1051" t="s">
        <v>14283</v>
      </c>
      <c r="Y1051" s="4">
        <v>45901</v>
      </c>
      <c r="Z1051" t="s">
        <v>15807</v>
      </c>
      <c r="AA1051">
        <v>14500</v>
      </c>
      <c r="AB1051">
        <v>0</v>
      </c>
      <c r="AC1051">
        <v>0</v>
      </c>
      <c r="AD1051" s="7">
        <f>invoices[[#This Row],[Rent]]+invoices[[#This Row],[Services]]+invoices[[#This Row],[GST]]</f>
        <v>14500</v>
      </c>
      <c r="AE1051" s="7">
        <f>invoices[[#This Row],[Total]]-invoices[[#This Row],[rent_amount]]</f>
        <v>0</v>
      </c>
      <c r="AF1051">
        <v>173</v>
      </c>
      <c r="AG1051">
        <v>810</v>
      </c>
      <c r="AH1051">
        <f>invoices[[#This Row],[EB Amount]]-invoices[[#This Row],[electricity_amount]]</f>
        <v>0</v>
      </c>
    </row>
    <row r="1052" spans="1:34">
      <c r="A1052" t="s">
        <v>943</v>
      </c>
      <c r="B1052" t="s">
        <v>22</v>
      </c>
      <c r="C1052" t="s">
        <v>901</v>
      </c>
      <c r="D1052" t="s">
        <v>24</v>
      </c>
      <c r="E1052" t="s">
        <v>329</v>
      </c>
      <c r="F1052" t="s">
        <v>902</v>
      </c>
      <c r="G1052" t="s">
        <v>944</v>
      </c>
      <c r="H1052" s="1">
        <f>DATE(YEAR(invoices[[#This Row],[due_date]]),MONTH(invoices[[#This Row],[due_date]]),1)</f>
        <v>45901</v>
      </c>
      <c r="I1052" s="1">
        <v>45907</v>
      </c>
      <c r="J1052">
        <v>14500</v>
      </c>
      <c r="K1052">
        <v>2449</v>
      </c>
      <c r="L1052">
        <v>0</v>
      </c>
      <c r="M1052">
        <f>invoices[[#This Row],[rent_amount]]+invoices[[#This Row],[electricity_amount]]+invoices[[#This Row],[other_charges]]</f>
        <v>16949</v>
      </c>
      <c r="N1052" t="s">
        <v>28</v>
      </c>
      <c r="O1052" t="s">
        <v>45</v>
      </c>
      <c r="P1052">
        <v>0</v>
      </c>
      <c r="Q1052" t="b">
        <v>0</v>
      </c>
      <c r="R1052" t="s">
        <v>46</v>
      </c>
      <c r="S1052">
        <v>0</v>
      </c>
      <c r="T1052">
        <f>invoices[[#This Row],[total_amount]]</f>
        <v>16949</v>
      </c>
      <c r="U1052" t="s">
        <v>905</v>
      </c>
      <c r="V1052" t="str">
        <f>INDEX([1]!Table1[tenantname],MATCH(invoices[[#This Row],[allotment_id]],[1]!Table1[TenantAllotmentID],0))</f>
        <v>Kaarthika K (C43-C2)</v>
      </c>
      <c r="W1052" t="s">
        <v>14275</v>
      </c>
      <c r="X1052" t="s">
        <v>14275</v>
      </c>
      <c r="Y1052" s="4">
        <v>45901</v>
      </c>
      <c r="Z1052" t="s">
        <v>15807</v>
      </c>
      <c r="AA1052">
        <v>14500</v>
      </c>
      <c r="AB1052">
        <v>0</v>
      </c>
      <c r="AC1052">
        <v>0</v>
      </c>
      <c r="AD1052" s="7">
        <f>invoices[[#This Row],[Rent]]+invoices[[#This Row],[Services]]+invoices[[#This Row],[GST]]</f>
        <v>14500</v>
      </c>
      <c r="AE1052" s="7">
        <f>invoices[[#This Row],[Total]]-invoices[[#This Row],[rent_amount]]</f>
        <v>0</v>
      </c>
      <c r="AF1052">
        <v>178</v>
      </c>
      <c r="AG1052">
        <v>2449</v>
      </c>
      <c r="AH1052">
        <f>invoices[[#This Row],[EB Amount]]-invoices[[#This Row],[electricity_amount]]</f>
        <v>0</v>
      </c>
    </row>
    <row r="1053" spans="1:34">
      <c r="A1053" t="s">
        <v>964</v>
      </c>
      <c r="B1053" t="s">
        <v>22</v>
      </c>
      <c r="C1053" t="s">
        <v>965</v>
      </c>
      <c r="D1053" t="s">
        <v>24</v>
      </c>
      <c r="E1053" t="s">
        <v>234</v>
      </c>
      <c r="F1053" t="s">
        <v>286</v>
      </c>
      <c r="G1053" t="s">
        <v>966</v>
      </c>
      <c r="H1053" s="1">
        <f>DATE(YEAR(invoices[[#This Row],[due_date]]),MONTH(invoices[[#This Row],[due_date]]),1)</f>
        <v>45901</v>
      </c>
      <c r="I1053" s="1">
        <v>45907</v>
      </c>
      <c r="J1053">
        <v>11367</v>
      </c>
      <c r="K1053">
        <v>0</v>
      </c>
      <c r="L1053">
        <v>0</v>
      </c>
      <c r="M1053">
        <f>invoices[[#This Row],[rent_amount]]+invoices[[#This Row],[electricity_amount]]+invoices[[#This Row],[other_charges]]</f>
        <v>11367</v>
      </c>
      <c r="N1053" t="s">
        <v>28</v>
      </c>
      <c r="O1053" t="s">
        <v>918</v>
      </c>
      <c r="P1053">
        <v>0</v>
      </c>
      <c r="Q1053" t="b">
        <v>0</v>
      </c>
      <c r="R1053" t="s">
        <v>46</v>
      </c>
      <c r="S1053">
        <v>0</v>
      </c>
      <c r="T1053">
        <f>invoices[[#This Row],[total_amount]]</f>
        <v>11367</v>
      </c>
      <c r="U1053" t="s">
        <v>967</v>
      </c>
      <c r="V1053" t="str">
        <f>INDEX([1]!Table1[tenantname],MATCH(invoices[[#This Row],[allotment_id]],[1]!Table1[TenantAllotmentID],0))</f>
        <v>Ruth Sylvia (D12-B1)</v>
      </c>
      <c r="W1053" t="s">
        <v>14296</v>
      </c>
      <c r="X1053" t="s">
        <v>14297</v>
      </c>
      <c r="Y1053" s="4">
        <v>45901</v>
      </c>
      <c r="Z1053" t="s">
        <v>15807</v>
      </c>
      <c r="AA1053">
        <v>11367</v>
      </c>
      <c r="AB1053">
        <v>0</v>
      </c>
      <c r="AC1053">
        <v>0</v>
      </c>
      <c r="AD1053" s="7">
        <f>invoices[[#This Row],[Rent]]+invoices[[#This Row],[Services]]+invoices[[#This Row],[GST]]</f>
        <v>11367</v>
      </c>
      <c r="AE1053" s="7">
        <f>invoices[[#This Row],[Total]]-invoices[[#This Row],[rent_amount]]</f>
        <v>0</v>
      </c>
      <c r="AF1053">
        <v>183</v>
      </c>
      <c r="AG1053">
        <v>0</v>
      </c>
      <c r="AH1053">
        <f>invoices[[#This Row],[EB Amount]]-invoices[[#This Row],[electricity_amount]]</f>
        <v>0</v>
      </c>
    </row>
    <row r="1054" spans="1:34">
      <c r="A1054" t="s">
        <v>1010</v>
      </c>
      <c r="B1054" t="s">
        <v>22</v>
      </c>
      <c r="C1054" t="s">
        <v>1011</v>
      </c>
      <c r="D1054" t="s">
        <v>24</v>
      </c>
      <c r="E1054" t="s">
        <v>247</v>
      </c>
      <c r="F1054" t="s">
        <v>248</v>
      </c>
      <c r="G1054" t="s">
        <v>1012</v>
      </c>
      <c r="H1054" s="1">
        <f>DATE(YEAR(invoices[[#This Row],[due_date]]),MONTH(invoices[[#This Row],[due_date]]),1)</f>
        <v>45901</v>
      </c>
      <c r="I1054" s="1">
        <v>45907</v>
      </c>
      <c r="J1054">
        <v>14300</v>
      </c>
      <c r="K1054">
        <v>0</v>
      </c>
      <c r="L1054">
        <v>0</v>
      </c>
      <c r="M1054">
        <f>invoices[[#This Row],[rent_amount]]+invoices[[#This Row],[electricity_amount]]+invoices[[#This Row],[other_charges]]</f>
        <v>14300</v>
      </c>
      <c r="N1054" t="s">
        <v>28</v>
      </c>
      <c r="O1054" t="s">
        <v>45</v>
      </c>
      <c r="P1054">
        <v>0</v>
      </c>
      <c r="Q1054" t="b">
        <v>0</v>
      </c>
      <c r="R1054" t="s">
        <v>46</v>
      </c>
      <c r="S1054">
        <v>0</v>
      </c>
      <c r="T1054">
        <f>invoices[[#This Row],[total_amount]]</f>
        <v>14300</v>
      </c>
      <c r="U1054" t="s">
        <v>1013</v>
      </c>
      <c r="V1054" t="str">
        <f>INDEX([1]!Table1[tenantname],MATCH(invoices[[#This Row],[allotment_id]],[1]!Table1[TenantAllotmentID],0))</f>
        <v>Khansa Shahnawaz (C11-A1)</v>
      </c>
      <c r="W1054" t="s">
        <v>14314</v>
      </c>
      <c r="X1054" t="s">
        <v>14315</v>
      </c>
      <c r="Y1054" s="4">
        <v>45901</v>
      </c>
      <c r="Z1054" t="s">
        <v>15807</v>
      </c>
      <c r="AA1054">
        <v>14300</v>
      </c>
      <c r="AB1054">
        <v>0</v>
      </c>
      <c r="AC1054">
        <v>0</v>
      </c>
      <c r="AD1054" s="7">
        <f>invoices[[#This Row],[Rent]]+invoices[[#This Row],[Services]]+invoices[[#This Row],[GST]]</f>
        <v>14300</v>
      </c>
      <c r="AE1054" s="7">
        <f>invoices[[#This Row],[Total]]-invoices[[#This Row],[rent_amount]]</f>
        <v>0</v>
      </c>
      <c r="AF1054">
        <v>196</v>
      </c>
      <c r="AG1054">
        <v>0</v>
      </c>
      <c r="AH1054">
        <f>invoices[[#This Row],[EB Amount]]-invoices[[#This Row],[electricity_amount]]</f>
        <v>0</v>
      </c>
    </row>
    <row r="1055" spans="1:34">
      <c r="A1055" t="s">
        <v>1077</v>
      </c>
      <c r="B1055" t="s">
        <v>22</v>
      </c>
      <c r="C1055" t="s">
        <v>1078</v>
      </c>
      <c r="D1055" t="s">
        <v>24</v>
      </c>
      <c r="E1055" t="s">
        <v>25</v>
      </c>
      <c r="F1055" t="s">
        <v>26</v>
      </c>
      <c r="G1055" t="s">
        <v>1079</v>
      </c>
      <c r="H1055" s="1">
        <f>DATE(YEAR(invoices[[#This Row],[due_date]]),MONTH(invoices[[#This Row],[due_date]]),1)</f>
        <v>45901</v>
      </c>
      <c r="I1055" s="1">
        <v>45907</v>
      </c>
      <c r="J1055">
        <v>8700</v>
      </c>
      <c r="K1055">
        <v>1612</v>
      </c>
      <c r="L1055">
        <v>2250</v>
      </c>
      <c r="M1055">
        <f>invoices[[#This Row],[rent_amount]]+invoices[[#This Row],[electricity_amount]]+invoices[[#This Row],[other_charges]]</f>
        <v>12562</v>
      </c>
      <c r="N1055" t="s">
        <v>28</v>
      </c>
      <c r="O1055" t="s">
        <v>1080</v>
      </c>
      <c r="P1055">
        <v>0</v>
      </c>
      <c r="Q1055" t="b">
        <v>0</v>
      </c>
      <c r="R1055" t="s">
        <v>46</v>
      </c>
      <c r="S1055">
        <v>0</v>
      </c>
      <c r="T1055">
        <f>invoices[[#This Row],[total_amount]]</f>
        <v>12562</v>
      </c>
      <c r="U1055" t="s">
        <v>1081</v>
      </c>
      <c r="V1055" t="str">
        <f>INDEX([1]!Table1[tenantname],MATCH(invoices[[#This Row],[allotment_id]],[1]!Table1[TenantAllotmentID],0))</f>
        <v>Ankit
 Mishra (A24-C1)</v>
      </c>
      <c r="W1055" t="s">
        <v>14341</v>
      </c>
      <c r="X1055" t="s">
        <v>14342</v>
      </c>
      <c r="Y1055" s="4">
        <v>45901</v>
      </c>
      <c r="Z1055" t="s">
        <v>15807</v>
      </c>
      <c r="AA1055">
        <v>8700</v>
      </c>
      <c r="AB1055">
        <v>0</v>
      </c>
      <c r="AC1055">
        <v>0</v>
      </c>
      <c r="AD1055" s="7">
        <f>invoices[[#This Row],[Rent]]+invoices[[#This Row],[Services]]+invoices[[#This Row],[GST]]</f>
        <v>8700</v>
      </c>
      <c r="AE1055" s="7">
        <f>invoices[[#This Row],[Total]]-invoices[[#This Row],[rent_amount]]</f>
        <v>0</v>
      </c>
      <c r="AF1055">
        <v>212</v>
      </c>
      <c r="AG1055">
        <v>1612</v>
      </c>
      <c r="AH1055">
        <f>invoices[[#This Row],[EB Amount]]-invoices[[#This Row],[electricity_amount]]</f>
        <v>0</v>
      </c>
    </row>
    <row r="1056" spans="1:34">
      <c r="A1056" t="s">
        <v>1463</v>
      </c>
      <c r="B1056" t="s">
        <v>22</v>
      </c>
      <c r="C1056" t="s">
        <v>253</v>
      </c>
      <c r="D1056" t="s">
        <v>24</v>
      </c>
      <c r="E1056" t="s">
        <v>254</v>
      </c>
      <c r="F1056" t="s">
        <v>255</v>
      </c>
      <c r="G1056" t="s">
        <v>1464</v>
      </c>
      <c r="H1056" s="1">
        <f>DATE(YEAR(invoices[[#This Row],[due_date]]),MONTH(invoices[[#This Row],[due_date]]),1)</f>
        <v>45901</v>
      </c>
      <c r="I1056" s="1">
        <v>45907</v>
      </c>
      <c r="J1056">
        <v>19500</v>
      </c>
      <c r="K1056">
        <v>2759</v>
      </c>
      <c r="L1056">
        <v>0</v>
      </c>
      <c r="M1056">
        <f>invoices[[#This Row],[rent_amount]]+invoices[[#This Row],[electricity_amount]]+invoices[[#This Row],[other_charges]]</f>
        <v>22259</v>
      </c>
      <c r="N1056" t="s">
        <v>28</v>
      </c>
      <c r="O1056" t="s">
        <v>1080</v>
      </c>
      <c r="P1056">
        <v>0</v>
      </c>
      <c r="Q1056" t="b">
        <v>0</v>
      </c>
      <c r="R1056" t="s">
        <v>46</v>
      </c>
      <c r="S1056">
        <v>0</v>
      </c>
      <c r="T1056">
        <f>invoices[[#This Row],[total_amount]]</f>
        <v>22259</v>
      </c>
      <c r="U1056" t="s">
        <v>258</v>
      </c>
      <c r="V1056" t="str">
        <f>INDEX([1]!Table1[tenantname],MATCH(invoices[[#This Row],[allotment_id]],[1]!Table1[TenantAllotmentID],0))</f>
        <v>Akshuni Raghuwanshi (C42-A1)</v>
      </c>
      <c r="W1056" t="s">
        <v>14046</v>
      </c>
      <c r="X1056" t="s">
        <v>14047</v>
      </c>
      <c r="Y1056" s="4">
        <v>45901</v>
      </c>
      <c r="Z1056" t="s">
        <v>15807</v>
      </c>
      <c r="AA1056">
        <v>19500</v>
      </c>
      <c r="AB1056">
        <v>0</v>
      </c>
      <c r="AC1056">
        <v>0</v>
      </c>
      <c r="AD1056" s="7">
        <f>invoices[[#This Row],[Rent]]+invoices[[#This Row],[Services]]+invoices[[#This Row],[GST]]</f>
        <v>19500</v>
      </c>
      <c r="AE1056" s="7">
        <f>invoices[[#This Row],[Total]]-invoices[[#This Row],[rent_amount]]</f>
        <v>0</v>
      </c>
      <c r="AF1056">
        <v>322</v>
      </c>
      <c r="AG1056">
        <v>2759</v>
      </c>
      <c r="AH1056">
        <f>invoices[[#This Row],[EB Amount]]-invoices[[#This Row],[electricity_amount]]</f>
        <v>0</v>
      </c>
    </row>
    <row r="1057" spans="1:34">
      <c r="A1057" t="s">
        <v>1528</v>
      </c>
      <c r="B1057" t="s">
        <v>22</v>
      </c>
      <c r="C1057" t="s">
        <v>132</v>
      </c>
      <c r="D1057" t="s">
        <v>24</v>
      </c>
      <c r="E1057" t="s">
        <v>50</v>
      </c>
      <c r="F1057" t="s">
        <v>133</v>
      </c>
      <c r="G1057" t="s">
        <v>1529</v>
      </c>
      <c r="H1057" s="1">
        <f>DATE(YEAR(invoices[[#This Row],[due_date]]),MONTH(invoices[[#This Row],[due_date]]),1)</f>
        <v>45901</v>
      </c>
      <c r="I1057" s="1">
        <v>45907</v>
      </c>
      <c r="J1057">
        <v>14500</v>
      </c>
      <c r="K1057">
        <v>1891</v>
      </c>
      <c r="L1057">
        <v>0</v>
      </c>
      <c r="M1057">
        <f>invoices[[#This Row],[rent_amount]]+invoices[[#This Row],[electricity_amount]]+invoices[[#This Row],[other_charges]]</f>
        <v>16391</v>
      </c>
      <c r="N1057" t="s">
        <v>28</v>
      </c>
      <c r="O1057" t="s">
        <v>345</v>
      </c>
      <c r="P1057">
        <v>0</v>
      </c>
      <c r="Q1057" t="b">
        <v>0</v>
      </c>
      <c r="R1057" t="s">
        <v>46</v>
      </c>
      <c r="S1057">
        <v>0</v>
      </c>
      <c r="T1057">
        <f>invoices[[#This Row],[total_amount]]</f>
        <v>16391</v>
      </c>
      <c r="U1057" t="s">
        <v>137</v>
      </c>
      <c r="V1057" t="str">
        <f>INDEX([1]!Table1[tenantname],MATCH(invoices[[#This Row],[allotment_id]],[1]!Table1[TenantAllotmentID],0))</f>
        <v>Uma Saikumar Torikonda (B32-C1)</v>
      </c>
      <c r="W1057" t="s">
        <v>14012</v>
      </c>
      <c r="X1057" t="s">
        <v>14013</v>
      </c>
      <c r="Y1057" s="4">
        <v>45901</v>
      </c>
      <c r="Z1057" t="s">
        <v>15807</v>
      </c>
      <c r="AA1057">
        <v>14500</v>
      </c>
      <c r="AB1057">
        <v>0</v>
      </c>
      <c r="AC1057">
        <v>0</v>
      </c>
      <c r="AD1057" s="7">
        <f>invoices[[#This Row],[Rent]]+invoices[[#This Row],[Services]]+invoices[[#This Row],[GST]]</f>
        <v>14500</v>
      </c>
      <c r="AE1057" s="7">
        <f>invoices[[#This Row],[Total]]-invoices[[#This Row],[rent_amount]]</f>
        <v>0</v>
      </c>
      <c r="AF1057">
        <v>341</v>
      </c>
      <c r="AG1057">
        <v>1891</v>
      </c>
      <c r="AH1057">
        <f>invoices[[#This Row],[EB Amount]]-invoices[[#This Row],[electricity_amount]]</f>
        <v>0</v>
      </c>
    </row>
    <row r="1058" spans="1:34">
      <c r="A1058" t="s">
        <v>1553</v>
      </c>
      <c r="B1058" t="s">
        <v>22</v>
      </c>
      <c r="C1058" t="s">
        <v>1554</v>
      </c>
      <c r="D1058" t="s">
        <v>24</v>
      </c>
      <c r="E1058" t="s">
        <v>195</v>
      </c>
      <c r="F1058" t="s">
        <v>196</v>
      </c>
      <c r="G1058" t="s">
        <v>1555</v>
      </c>
      <c r="H1058" s="1">
        <f>DATE(YEAR(invoices[[#This Row],[due_date]]),MONTH(invoices[[#This Row],[due_date]]),1)</f>
        <v>45901</v>
      </c>
      <c r="I1058" s="1">
        <v>45907</v>
      </c>
      <c r="J1058">
        <v>15500</v>
      </c>
      <c r="K1058">
        <v>2755</v>
      </c>
      <c r="L1058">
        <v>0</v>
      </c>
      <c r="M1058">
        <f>invoices[[#This Row],[rent_amount]]+invoices[[#This Row],[electricity_amount]]+invoices[[#This Row],[other_charges]]</f>
        <v>18255</v>
      </c>
      <c r="N1058" t="s">
        <v>28</v>
      </c>
      <c r="O1058" t="s">
        <v>1080</v>
      </c>
      <c r="P1058">
        <v>0</v>
      </c>
      <c r="Q1058" t="b">
        <v>0</v>
      </c>
      <c r="R1058" t="s">
        <v>46</v>
      </c>
      <c r="S1058">
        <v>0</v>
      </c>
      <c r="T1058">
        <f>invoices[[#This Row],[total_amount]]</f>
        <v>18255</v>
      </c>
      <c r="U1058" t="s">
        <v>1556</v>
      </c>
      <c r="V1058" t="str">
        <f>INDEX([1]!Table1[tenantname],MATCH(invoices[[#This Row],[allotment_id]],[1]!Table1[TenantAllotmentID],0))</f>
        <v>Fiza Faizal (D41-B1)</v>
      </c>
      <c r="W1058" t="s">
        <v>14516</v>
      </c>
      <c r="X1058" t="s">
        <v>14517</v>
      </c>
      <c r="Y1058" s="4">
        <v>45901</v>
      </c>
      <c r="Z1058" t="s">
        <v>15807</v>
      </c>
      <c r="AA1058">
        <v>15500</v>
      </c>
      <c r="AB1058">
        <v>0</v>
      </c>
      <c r="AC1058">
        <v>0</v>
      </c>
      <c r="AD1058" s="7">
        <f>invoices[[#This Row],[Rent]]+invoices[[#This Row],[Services]]+invoices[[#This Row],[GST]]</f>
        <v>15500</v>
      </c>
      <c r="AE1058" s="7">
        <f>invoices[[#This Row],[Total]]-invoices[[#This Row],[rent_amount]]</f>
        <v>0</v>
      </c>
      <c r="AF1058">
        <v>349</v>
      </c>
      <c r="AG1058">
        <v>2755</v>
      </c>
      <c r="AH1058">
        <f>invoices[[#This Row],[EB Amount]]-invoices[[#This Row],[electricity_amount]]</f>
        <v>0</v>
      </c>
    </row>
    <row r="1059" spans="1:34">
      <c r="A1059" t="s">
        <v>1732</v>
      </c>
      <c r="B1059" t="s">
        <v>22</v>
      </c>
      <c r="C1059" t="s">
        <v>1733</v>
      </c>
      <c r="D1059" t="s">
        <v>24</v>
      </c>
      <c r="E1059" t="s">
        <v>399</v>
      </c>
      <c r="F1059" t="s">
        <v>400</v>
      </c>
      <c r="G1059" t="s">
        <v>1734</v>
      </c>
      <c r="H1059" s="1">
        <f>DATE(YEAR(invoices[[#This Row],[due_date]]),MONTH(invoices[[#This Row],[due_date]]),1)</f>
        <v>45901</v>
      </c>
      <c r="I1059" s="1">
        <v>45907</v>
      </c>
      <c r="J1059">
        <v>10333</v>
      </c>
      <c r="K1059">
        <v>1224</v>
      </c>
      <c r="L1059">
        <v>2250</v>
      </c>
      <c r="M1059">
        <f>invoices[[#This Row],[rent_amount]]+invoices[[#This Row],[electricity_amount]]+invoices[[#This Row],[other_charges]]</f>
        <v>13807</v>
      </c>
      <c r="N1059" t="s">
        <v>28</v>
      </c>
      <c r="O1059" t="s">
        <v>345</v>
      </c>
      <c r="P1059">
        <v>0</v>
      </c>
      <c r="Q1059" t="b">
        <v>0</v>
      </c>
      <c r="R1059" t="s">
        <v>46</v>
      </c>
      <c r="S1059">
        <v>0</v>
      </c>
      <c r="T1059">
        <f>invoices[[#This Row],[total_amount]]</f>
        <v>13807</v>
      </c>
      <c r="U1059" s="2" t="s">
        <v>1735</v>
      </c>
      <c r="V1059" t="str">
        <f>INDEX([1]!Table1[tenantname],MATCH(invoices[[#This Row],[allotment_id]],[1]!Table1[TenantAllotmentID],0))</f>
        <v>Simran Tyagi (B22-B2)</v>
      </c>
      <c r="W1059" t="s">
        <v>14576</v>
      </c>
      <c r="X1059" t="s">
        <v>14577</v>
      </c>
      <c r="Y1059" s="4">
        <v>45901</v>
      </c>
      <c r="Z1059" t="s">
        <v>15807</v>
      </c>
      <c r="AA1059">
        <v>10333</v>
      </c>
      <c r="AB1059">
        <v>0</v>
      </c>
      <c r="AC1059">
        <v>0</v>
      </c>
      <c r="AD1059" s="7">
        <f>invoices[[#This Row],[Rent]]+invoices[[#This Row],[Services]]+invoices[[#This Row],[GST]]</f>
        <v>10333</v>
      </c>
      <c r="AE1059" s="7">
        <f>invoices[[#This Row],[Total]]-invoices[[#This Row],[rent_amount]]</f>
        <v>0</v>
      </c>
      <c r="AF1059">
        <v>404</v>
      </c>
      <c r="AG1059">
        <v>1224</v>
      </c>
      <c r="AH1059">
        <f>invoices[[#This Row],[EB Amount]]-invoices[[#This Row],[electricity_amount]]</f>
        <v>0</v>
      </c>
    </row>
    <row r="1060" spans="1:34">
      <c r="A1060" t="s">
        <v>1827</v>
      </c>
      <c r="B1060" t="s">
        <v>22</v>
      </c>
      <c r="C1060" t="s">
        <v>267</v>
      </c>
      <c r="D1060" t="s">
        <v>24</v>
      </c>
      <c r="E1060" t="s">
        <v>721</v>
      </c>
      <c r="F1060" t="s">
        <v>1828</v>
      </c>
      <c r="G1060" t="s">
        <v>1829</v>
      </c>
      <c r="H1060" s="1">
        <f>DATE(YEAR(invoices[[#This Row],[due_date]]),MONTH(invoices[[#This Row],[due_date]]),1)</f>
        <v>45901</v>
      </c>
      <c r="I1060" s="1">
        <v>45907</v>
      </c>
      <c r="J1060">
        <v>15500</v>
      </c>
      <c r="K1060">
        <v>360</v>
      </c>
      <c r="L1060">
        <v>0</v>
      </c>
      <c r="M1060">
        <f>invoices[[#This Row],[rent_amount]]+invoices[[#This Row],[electricity_amount]]+invoices[[#This Row],[other_charges]]</f>
        <v>15860</v>
      </c>
      <c r="N1060" t="s">
        <v>28</v>
      </c>
      <c r="O1060" t="s">
        <v>918</v>
      </c>
      <c r="P1060">
        <v>0</v>
      </c>
      <c r="Q1060" t="b">
        <v>0</v>
      </c>
      <c r="R1060" t="s">
        <v>46</v>
      </c>
      <c r="S1060">
        <v>0</v>
      </c>
      <c r="T1060">
        <f>invoices[[#This Row],[total_amount]]</f>
        <v>15860</v>
      </c>
      <c r="U1060" t="s">
        <v>1830</v>
      </c>
      <c r="V1060" t="str">
        <f>INDEX([1]!Table1[tenantname],MATCH(invoices[[#This Row],[allotment_id]],[1]!Table1[TenantAllotmentID],0))</f>
        <v>Nikhil Pandey (A11-B2)</v>
      </c>
      <c r="W1060" t="s">
        <v>14609</v>
      </c>
      <c r="X1060" t="s">
        <v>14610</v>
      </c>
      <c r="Y1060" s="4">
        <v>45901</v>
      </c>
      <c r="Z1060" t="s">
        <v>15807</v>
      </c>
      <c r="AA1060">
        <v>15500</v>
      </c>
      <c r="AB1060">
        <v>0</v>
      </c>
      <c r="AC1060">
        <v>0</v>
      </c>
      <c r="AD1060" s="7">
        <f>invoices[[#This Row],[Rent]]+invoices[[#This Row],[Services]]+invoices[[#This Row],[GST]]</f>
        <v>15500</v>
      </c>
      <c r="AE1060" s="7">
        <f>invoices[[#This Row],[Total]]-invoices[[#This Row],[rent_amount]]</f>
        <v>0</v>
      </c>
      <c r="AF1060">
        <v>433</v>
      </c>
      <c r="AG1060">
        <v>360</v>
      </c>
      <c r="AH1060">
        <f>invoices[[#This Row],[EB Amount]]-invoices[[#This Row],[electricity_amount]]</f>
        <v>0</v>
      </c>
    </row>
    <row r="1061" spans="1:34">
      <c r="A1061" t="s">
        <v>1926</v>
      </c>
      <c r="B1061" t="s">
        <v>22</v>
      </c>
      <c r="C1061" t="s">
        <v>1927</v>
      </c>
      <c r="D1061" t="s">
        <v>24</v>
      </c>
      <c r="E1061" t="s">
        <v>155</v>
      </c>
      <c r="F1061" t="s">
        <v>1928</v>
      </c>
      <c r="G1061" t="s">
        <v>1929</v>
      </c>
      <c r="H1061" s="1">
        <f>DATE(YEAR(invoices[[#This Row],[due_date]]),MONTH(invoices[[#This Row],[due_date]]),1)</f>
        <v>45901</v>
      </c>
      <c r="I1061" s="1">
        <v>45907</v>
      </c>
      <c r="J1061">
        <v>15500</v>
      </c>
      <c r="K1061">
        <v>2418</v>
      </c>
      <c r="L1061">
        <v>0</v>
      </c>
      <c r="M1061">
        <f>invoices[[#This Row],[rent_amount]]+invoices[[#This Row],[electricity_amount]]+invoices[[#This Row],[other_charges]]</f>
        <v>17918</v>
      </c>
      <c r="N1061" t="s">
        <v>28</v>
      </c>
      <c r="O1061" t="s">
        <v>918</v>
      </c>
      <c r="P1061">
        <v>0</v>
      </c>
      <c r="Q1061" t="b">
        <v>0</v>
      </c>
      <c r="R1061" t="s">
        <v>46</v>
      </c>
      <c r="S1061">
        <v>0</v>
      </c>
      <c r="T1061">
        <f>invoices[[#This Row],[total_amount]]</f>
        <v>17918</v>
      </c>
      <c r="U1061" t="s">
        <v>1930</v>
      </c>
      <c r="V1061" t="str">
        <f>INDEX([1]!Table1[tenantname],MATCH(invoices[[#This Row],[allotment_id]],[1]!Table1[TenantAllotmentID],0))</f>
        <v>Parth Agarwal (C44-B1)</v>
      </c>
      <c r="W1061" t="s">
        <v>14647</v>
      </c>
      <c r="X1061" t="s">
        <v>14648</v>
      </c>
      <c r="Y1061" s="4">
        <v>45901</v>
      </c>
      <c r="Z1061" t="s">
        <v>15807</v>
      </c>
      <c r="AA1061">
        <v>15500</v>
      </c>
      <c r="AB1061">
        <v>0</v>
      </c>
      <c r="AC1061">
        <v>0</v>
      </c>
      <c r="AD1061" s="7">
        <f>invoices[[#This Row],[Rent]]+invoices[[#This Row],[Services]]+invoices[[#This Row],[GST]]</f>
        <v>15500</v>
      </c>
      <c r="AE1061" s="7">
        <f>invoices[[#This Row],[Total]]-invoices[[#This Row],[rent_amount]]</f>
        <v>0</v>
      </c>
      <c r="AF1061">
        <v>466</v>
      </c>
      <c r="AG1061">
        <v>2418</v>
      </c>
      <c r="AH1061">
        <f>invoices[[#This Row],[EB Amount]]-invoices[[#This Row],[electricity_amount]]</f>
        <v>0</v>
      </c>
    </row>
    <row r="1062" spans="1:34">
      <c r="A1062" t="s">
        <v>1937</v>
      </c>
      <c r="B1062" t="s">
        <v>22</v>
      </c>
      <c r="C1062" t="s">
        <v>1938</v>
      </c>
      <c r="D1062" t="s">
        <v>24</v>
      </c>
      <c r="E1062" t="s">
        <v>342</v>
      </c>
      <c r="F1062" t="s">
        <v>1768</v>
      </c>
      <c r="G1062" t="s">
        <v>1939</v>
      </c>
      <c r="H1062" s="1">
        <f>DATE(YEAR(invoices[[#This Row],[due_date]]),MONTH(invoices[[#This Row],[due_date]]),1)</f>
        <v>45901</v>
      </c>
      <c r="I1062" s="1">
        <v>45907</v>
      </c>
      <c r="J1062">
        <v>15500</v>
      </c>
      <c r="K1062">
        <v>1860</v>
      </c>
      <c r="L1062">
        <v>0</v>
      </c>
      <c r="M1062">
        <f>invoices[[#This Row],[rent_amount]]+invoices[[#This Row],[electricity_amount]]+invoices[[#This Row],[other_charges]]</f>
        <v>17360</v>
      </c>
      <c r="N1062" t="s">
        <v>28</v>
      </c>
      <c r="O1062" t="s">
        <v>918</v>
      </c>
      <c r="P1062">
        <v>0</v>
      </c>
      <c r="Q1062" t="b">
        <v>0</v>
      </c>
      <c r="R1062" t="s">
        <v>46</v>
      </c>
      <c r="S1062">
        <v>0</v>
      </c>
      <c r="T1062">
        <f>invoices[[#This Row],[total_amount]]</f>
        <v>17360</v>
      </c>
      <c r="U1062" t="s">
        <v>1940</v>
      </c>
      <c r="V1062" t="str">
        <f>INDEX([1]!Table1[tenantname],MATCH(invoices[[#This Row],[allotment_id]],[1]!Table1[TenantAllotmentID],0))</f>
        <v>Mounika C S (D11-C1)</v>
      </c>
      <c r="W1062" t="s">
        <v>14651</v>
      </c>
      <c r="X1062" t="s">
        <v>14652</v>
      </c>
      <c r="Y1062" s="4">
        <v>45901</v>
      </c>
      <c r="Z1062" t="s">
        <v>15807</v>
      </c>
      <c r="AA1062">
        <v>15500</v>
      </c>
      <c r="AB1062">
        <v>0</v>
      </c>
      <c r="AC1062">
        <v>0</v>
      </c>
      <c r="AD1062" s="7">
        <f>invoices[[#This Row],[Rent]]+invoices[[#This Row],[Services]]+invoices[[#This Row],[GST]]</f>
        <v>15500</v>
      </c>
      <c r="AE1062" s="7">
        <f>invoices[[#This Row],[Total]]-invoices[[#This Row],[rent_amount]]</f>
        <v>0</v>
      </c>
      <c r="AF1062">
        <v>469</v>
      </c>
      <c r="AG1062">
        <v>1860</v>
      </c>
      <c r="AH1062">
        <f>invoices[[#This Row],[EB Amount]]-invoices[[#This Row],[electricity_amount]]</f>
        <v>0</v>
      </c>
    </row>
    <row r="1063" spans="1:34">
      <c r="A1063" t="s">
        <v>2038</v>
      </c>
      <c r="B1063" t="s">
        <v>22</v>
      </c>
      <c r="C1063" t="s">
        <v>2039</v>
      </c>
      <c r="D1063" t="s">
        <v>24</v>
      </c>
      <c r="E1063" t="s">
        <v>34</v>
      </c>
      <c r="F1063" t="s">
        <v>805</v>
      </c>
      <c r="G1063" t="s">
        <v>2040</v>
      </c>
      <c r="H1063" s="1">
        <f>DATE(YEAR(invoices[[#This Row],[due_date]]),MONTH(invoices[[#This Row],[due_date]]),1)</f>
        <v>45901</v>
      </c>
      <c r="I1063" s="1">
        <v>45907</v>
      </c>
      <c r="J1063">
        <v>16250</v>
      </c>
      <c r="K1063">
        <v>0</v>
      </c>
      <c r="L1063">
        <v>0</v>
      </c>
      <c r="M1063">
        <f>invoices[[#This Row],[rent_amount]]+invoices[[#This Row],[electricity_amount]]+invoices[[#This Row],[other_charges]]</f>
        <v>16250</v>
      </c>
      <c r="N1063" t="s">
        <v>28</v>
      </c>
      <c r="O1063" t="s">
        <v>918</v>
      </c>
      <c r="P1063">
        <v>0</v>
      </c>
      <c r="Q1063" t="b">
        <v>0</v>
      </c>
      <c r="R1063" t="s">
        <v>46</v>
      </c>
      <c r="S1063">
        <v>0</v>
      </c>
      <c r="T1063">
        <f>invoices[[#This Row],[total_amount]]</f>
        <v>16250</v>
      </c>
      <c r="U1063" t="s">
        <v>2041</v>
      </c>
      <c r="V1063" t="str">
        <f>INDEX([1]!Table1[tenantname],MATCH(invoices[[#This Row],[allotment_id]],[1]!Table1[TenantAllotmentID],0))</f>
        <v>Priya Dasshini (B43-A1)</v>
      </c>
      <c r="W1063" t="s">
        <v>14685</v>
      </c>
      <c r="X1063" t="s">
        <v>14686</v>
      </c>
      <c r="Y1063" s="4">
        <v>45901</v>
      </c>
      <c r="Z1063" t="s">
        <v>15807</v>
      </c>
      <c r="AA1063">
        <v>16250</v>
      </c>
      <c r="AB1063">
        <v>0</v>
      </c>
      <c r="AC1063">
        <v>0</v>
      </c>
      <c r="AD1063" s="7">
        <f>invoices[[#This Row],[Rent]]+invoices[[#This Row],[Services]]+invoices[[#This Row],[GST]]</f>
        <v>16250</v>
      </c>
      <c r="AE1063" s="7">
        <f>invoices[[#This Row],[Total]]-invoices[[#This Row],[rent_amount]]</f>
        <v>0</v>
      </c>
      <c r="AF1063">
        <v>507</v>
      </c>
      <c r="AG1063">
        <v>0</v>
      </c>
      <c r="AH1063">
        <f>invoices[[#This Row],[EB Amount]]-invoices[[#This Row],[electricity_amount]]</f>
        <v>0</v>
      </c>
    </row>
    <row r="1064" spans="1:34">
      <c r="A1064" s="2" t="s">
        <v>2060</v>
      </c>
      <c r="B1064" t="s">
        <v>22</v>
      </c>
      <c r="C1064" t="s">
        <v>2061</v>
      </c>
      <c r="D1064" t="s">
        <v>24</v>
      </c>
      <c r="E1064" t="s">
        <v>1062</v>
      </c>
      <c r="F1064" t="s">
        <v>2062</v>
      </c>
      <c r="G1064" t="s">
        <v>2063</v>
      </c>
      <c r="H1064" s="1">
        <f>DATE(YEAR(invoices[[#This Row],[due_date]]),MONTH(invoices[[#This Row],[due_date]]),1)</f>
        <v>45901</v>
      </c>
      <c r="I1064" s="1">
        <v>45907</v>
      </c>
      <c r="J1064">
        <v>14500</v>
      </c>
      <c r="K1064">
        <v>726</v>
      </c>
      <c r="L1064">
        <v>0</v>
      </c>
      <c r="M1064">
        <f>invoices[[#This Row],[rent_amount]]+invoices[[#This Row],[electricity_amount]]+invoices[[#This Row],[other_charges]]</f>
        <v>15226</v>
      </c>
      <c r="N1064" t="s">
        <v>28</v>
      </c>
      <c r="O1064" t="s">
        <v>1080</v>
      </c>
      <c r="P1064">
        <v>0</v>
      </c>
      <c r="Q1064" t="b">
        <v>0</v>
      </c>
      <c r="R1064" t="s">
        <v>46</v>
      </c>
      <c r="S1064">
        <v>0</v>
      </c>
      <c r="T1064">
        <f>invoices[[#This Row],[total_amount]]</f>
        <v>15226</v>
      </c>
      <c r="U1064" t="s">
        <v>2064</v>
      </c>
      <c r="V1064" t="str">
        <f>INDEX([1]!Table1[tenantname],MATCH(invoices[[#This Row],[allotment_id]],[1]!Table1[TenantAllotmentID],0))</f>
        <v>Aditya Das (A22-C1)</v>
      </c>
      <c r="W1064" t="s">
        <v>14694</v>
      </c>
      <c r="X1064" t="s">
        <v>14695</v>
      </c>
      <c r="Y1064" s="4">
        <v>45901</v>
      </c>
      <c r="Z1064" t="s">
        <v>15807</v>
      </c>
      <c r="AA1064">
        <v>14500</v>
      </c>
      <c r="AB1064">
        <v>0</v>
      </c>
      <c r="AC1064">
        <v>0</v>
      </c>
      <c r="AD1064" s="7">
        <f>invoices[[#This Row],[Rent]]+invoices[[#This Row],[Services]]+invoices[[#This Row],[GST]]</f>
        <v>14500</v>
      </c>
      <c r="AE1064" s="7">
        <f>invoices[[#This Row],[Total]]-invoices[[#This Row],[rent_amount]]</f>
        <v>0</v>
      </c>
      <c r="AF1064">
        <v>513</v>
      </c>
      <c r="AG1064">
        <v>726</v>
      </c>
      <c r="AH1064">
        <f>invoices[[#This Row],[EB Amount]]-invoices[[#This Row],[electricity_amount]]</f>
        <v>0</v>
      </c>
    </row>
    <row r="1065" spans="1:34">
      <c r="A1065" t="s">
        <v>2308</v>
      </c>
      <c r="B1065" t="s">
        <v>22</v>
      </c>
      <c r="C1065" t="s">
        <v>2309</v>
      </c>
      <c r="D1065" t="s">
        <v>24</v>
      </c>
      <c r="E1065" t="s">
        <v>155</v>
      </c>
      <c r="F1065" t="s">
        <v>742</v>
      </c>
      <c r="G1065" t="s">
        <v>2310</v>
      </c>
      <c r="H1065" s="1">
        <f>DATE(YEAR(invoices[[#This Row],[due_date]]),MONTH(invoices[[#This Row],[due_date]]),1)</f>
        <v>45901</v>
      </c>
      <c r="I1065" s="1">
        <v>45907</v>
      </c>
      <c r="J1065">
        <v>14500</v>
      </c>
      <c r="K1065">
        <v>1170</v>
      </c>
      <c r="L1065">
        <v>0</v>
      </c>
      <c r="M1065">
        <f>invoices[[#This Row],[rent_amount]]+invoices[[#This Row],[electricity_amount]]+invoices[[#This Row],[other_charges]]</f>
        <v>15670</v>
      </c>
      <c r="N1065" t="s">
        <v>28</v>
      </c>
      <c r="O1065" t="s">
        <v>1080</v>
      </c>
      <c r="P1065">
        <v>0</v>
      </c>
      <c r="Q1065" t="b">
        <v>0</v>
      </c>
      <c r="R1065" t="s">
        <v>46</v>
      </c>
      <c r="S1065">
        <v>0</v>
      </c>
      <c r="T1065">
        <f>invoices[[#This Row],[total_amount]]</f>
        <v>15670</v>
      </c>
      <c r="U1065" t="s">
        <v>2311</v>
      </c>
      <c r="V1065" t="str">
        <f>INDEX([1]!Table1[tenantname],MATCH(invoices[[#This Row],[allotment_id]],[1]!Table1[TenantAllotmentID],0))</f>
        <v>Ganesh Selvam (C44-C1)</v>
      </c>
      <c r="W1065" t="s">
        <v>14768</v>
      </c>
      <c r="X1065" t="s">
        <v>14769</v>
      </c>
      <c r="Y1065" s="4">
        <v>45901</v>
      </c>
      <c r="Z1065" t="s">
        <v>15807</v>
      </c>
      <c r="AA1065">
        <v>14500</v>
      </c>
      <c r="AB1065">
        <v>0</v>
      </c>
      <c r="AC1065">
        <v>0</v>
      </c>
      <c r="AD1065" s="7">
        <f>invoices[[#This Row],[Rent]]+invoices[[#This Row],[Services]]+invoices[[#This Row],[GST]]</f>
        <v>14500</v>
      </c>
      <c r="AE1065" s="7">
        <f>invoices[[#This Row],[Total]]-invoices[[#This Row],[rent_amount]]</f>
        <v>0</v>
      </c>
      <c r="AF1065">
        <v>599</v>
      </c>
      <c r="AG1065">
        <v>1170</v>
      </c>
      <c r="AH1065">
        <f>invoices[[#This Row],[EB Amount]]-invoices[[#This Row],[electricity_amount]]</f>
        <v>0</v>
      </c>
    </row>
    <row r="1066" spans="1:34">
      <c r="A1066" t="s">
        <v>2356</v>
      </c>
      <c r="B1066" t="s">
        <v>22</v>
      </c>
      <c r="C1066" t="s">
        <v>2357</v>
      </c>
      <c r="D1066" t="s">
        <v>24</v>
      </c>
      <c r="E1066" t="s">
        <v>140</v>
      </c>
      <c r="F1066" t="s">
        <v>141</v>
      </c>
      <c r="G1066" t="s">
        <v>2358</v>
      </c>
      <c r="H1066" s="1">
        <f>DATE(YEAR(invoices[[#This Row],[due_date]]),MONTH(invoices[[#This Row],[due_date]]),1)</f>
        <v>45901</v>
      </c>
      <c r="I1066" s="1">
        <v>45907</v>
      </c>
      <c r="J1066">
        <v>14467</v>
      </c>
      <c r="K1066">
        <v>0</v>
      </c>
      <c r="L1066">
        <v>0</v>
      </c>
      <c r="M1066">
        <f>invoices[[#This Row],[rent_amount]]+invoices[[#This Row],[electricity_amount]]+invoices[[#This Row],[other_charges]]</f>
        <v>14467</v>
      </c>
      <c r="N1066" t="s">
        <v>28</v>
      </c>
      <c r="O1066" t="s">
        <v>345</v>
      </c>
      <c r="P1066">
        <v>0</v>
      </c>
      <c r="Q1066" t="b">
        <v>0</v>
      </c>
      <c r="R1066" t="s">
        <v>46</v>
      </c>
      <c r="S1066">
        <v>0</v>
      </c>
      <c r="T1066">
        <f>invoices[[#This Row],[total_amount]]</f>
        <v>14467</v>
      </c>
      <c r="U1066" t="s">
        <v>2359</v>
      </c>
      <c r="V1066" t="str">
        <f>INDEX([1]!Table1[tenantname],MATCH(invoices[[#This Row],[allotment_id]],[1]!Table1[TenantAllotmentID],0))</f>
        <v>Vibhor  (A41-D2)</v>
      </c>
      <c r="W1066" t="s">
        <v>14786</v>
      </c>
      <c r="X1066" t="s">
        <v>14787</v>
      </c>
      <c r="Y1066" s="4">
        <v>45901</v>
      </c>
      <c r="Z1066" t="s">
        <v>15807</v>
      </c>
      <c r="AA1066">
        <v>14467</v>
      </c>
      <c r="AB1066">
        <v>0</v>
      </c>
      <c r="AC1066">
        <v>0</v>
      </c>
      <c r="AD1066" s="7">
        <f>invoices[[#This Row],[Rent]]+invoices[[#This Row],[Services]]+invoices[[#This Row],[GST]]</f>
        <v>14467</v>
      </c>
      <c r="AE1066" s="7">
        <f>invoices[[#This Row],[Total]]-invoices[[#This Row],[rent_amount]]</f>
        <v>0</v>
      </c>
      <c r="AF1066">
        <v>614</v>
      </c>
      <c r="AG1066">
        <v>0</v>
      </c>
      <c r="AH1066">
        <f>invoices[[#This Row],[EB Amount]]-invoices[[#This Row],[electricity_amount]]</f>
        <v>0</v>
      </c>
    </row>
    <row r="1067" spans="1:34">
      <c r="A1067" t="s">
        <v>2372</v>
      </c>
      <c r="B1067" t="s">
        <v>22</v>
      </c>
      <c r="C1067" t="s">
        <v>2373</v>
      </c>
      <c r="D1067" t="s">
        <v>24</v>
      </c>
      <c r="E1067" t="s">
        <v>25</v>
      </c>
      <c r="F1067" t="s">
        <v>908</v>
      </c>
      <c r="G1067" t="s">
        <v>2374</v>
      </c>
      <c r="H1067" s="1">
        <f>DATE(YEAR(invoices[[#This Row],[due_date]]),MONTH(invoices[[#This Row],[due_date]]),1)</f>
        <v>45901</v>
      </c>
      <c r="I1067" s="1">
        <v>45907</v>
      </c>
      <c r="J1067">
        <v>13500</v>
      </c>
      <c r="K1067">
        <v>1612</v>
      </c>
      <c r="L1067">
        <v>0</v>
      </c>
      <c r="M1067">
        <f>invoices[[#This Row],[rent_amount]]+invoices[[#This Row],[electricity_amount]]+invoices[[#This Row],[other_charges]]</f>
        <v>15112</v>
      </c>
      <c r="N1067" t="s">
        <v>28</v>
      </c>
      <c r="O1067" t="s">
        <v>1080</v>
      </c>
      <c r="P1067">
        <v>0</v>
      </c>
      <c r="Q1067" t="b">
        <v>0</v>
      </c>
      <c r="R1067" t="s">
        <v>46</v>
      </c>
      <c r="S1067">
        <v>0</v>
      </c>
      <c r="T1067">
        <f>invoices[[#This Row],[total_amount]]</f>
        <v>15112</v>
      </c>
      <c r="U1067" t="s">
        <v>2375</v>
      </c>
      <c r="V1067" t="str">
        <f>INDEX([1]!Table1[tenantname],MATCH(invoices[[#This Row],[allotment_id]],[1]!Table1[TenantAllotmentID],0))</f>
        <v>Gaurav Agarwal (A24-B1)</v>
      </c>
      <c r="W1067" t="s">
        <v>14792</v>
      </c>
      <c r="X1067" t="s">
        <v>14793</v>
      </c>
      <c r="Y1067" s="4">
        <v>45901</v>
      </c>
      <c r="Z1067" t="s">
        <v>15807</v>
      </c>
      <c r="AA1067">
        <v>13500</v>
      </c>
      <c r="AB1067">
        <v>0</v>
      </c>
      <c r="AC1067">
        <v>0</v>
      </c>
      <c r="AD1067" s="7">
        <f>invoices[[#This Row],[Rent]]+invoices[[#This Row],[Services]]+invoices[[#This Row],[GST]]</f>
        <v>13500</v>
      </c>
      <c r="AE1067" s="7">
        <f>invoices[[#This Row],[Total]]-invoices[[#This Row],[rent_amount]]</f>
        <v>0</v>
      </c>
      <c r="AF1067">
        <v>619</v>
      </c>
      <c r="AG1067">
        <v>1612</v>
      </c>
      <c r="AH1067">
        <f>invoices[[#This Row],[EB Amount]]-invoices[[#This Row],[electricity_amount]]</f>
        <v>0</v>
      </c>
    </row>
    <row r="1068" spans="1:34">
      <c r="A1068" t="s">
        <v>2417</v>
      </c>
      <c r="B1068" t="s">
        <v>22</v>
      </c>
      <c r="C1068" t="s">
        <v>212</v>
      </c>
      <c r="D1068" t="s">
        <v>24</v>
      </c>
      <c r="E1068" t="s">
        <v>140</v>
      </c>
      <c r="F1068" t="s">
        <v>213</v>
      </c>
      <c r="G1068" t="s">
        <v>2418</v>
      </c>
      <c r="H1068" s="1">
        <f>DATE(YEAR(invoices[[#This Row],[due_date]]),MONTH(invoices[[#This Row],[due_date]]),1)</f>
        <v>45901</v>
      </c>
      <c r="I1068" s="1">
        <v>45907</v>
      </c>
      <c r="J1068">
        <v>13500</v>
      </c>
      <c r="K1068">
        <v>1953</v>
      </c>
      <c r="L1068">
        <v>0</v>
      </c>
      <c r="M1068">
        <f>invoices[[#This Row],[rent_amount]]+invoices[[#This Row],[electricity_amount]]+invoices[[#This Row],[other_charges]]</f>
        <v>15453</v>
      </c>
      <c r="N1068" t="s">
        <v>28</v>
      </c>
      <c r="O1068" t="s">
        <v>1080</v>
      </c>
      <c r="P1068">
        <v>0</v>
      </c>
      <c r="Q1068" t="b">
        <v>0</v>
      </c>
      <c r="R1068" t="s">
        <v>46</v>
      </c>
      <c r="S1068">
        <v>0</v>
      </c>
      <c r="T1068">
        <f>invoices[[#This Row],[total_amount]]</f>
        <v>15453</v>
      </c>
      <c r="U1068" t="s">
        <v>215</v>
      </c>
      <c r="V1068" t="str">
        <f>INDEX([1]!Table1[tenantname],MATCH(invoices[[#This Row],[allotment_id]],[1]!Table1[TenantAllotmentID],0))</f>
        <v>Arnav Raj (A41-B2)</v>
      </c>
      <c r="W1068" t="s">
        <v>14034</v>
      </c>
      <c r="X1068" t="s">
        <v>14035</v>
      </c>
      <c r="Y1068" s="4">
        <v>45901</v>
      </c>
      <c r="Z1068" t="s">
        <v>15807</v>
      </c>
      <c r="AA1068">
        <v>13500</v>
      </c>
      <c r="AB1068">
        <v>0</v>
      </c>
      <c r="AC1068">
        <v>0</v>
      </c>
      <c r="AD1068" s="7">
        <f>invoices[[#This Row],[Rent]]+invoices[[#This Row],[Services]]+invoices[[#This Row],[GST]]</f>
        <v>13500</v>
      </c>
      <c r="AE1068" s="7">
        <f>invoices[[#This Row],[Total]]-invoices[[#This Row],[rent_amount]]</f>
        <v>0</v>
      </c>
      <c r="AF1068">
        <v>638</v>
      </c>
      <c r="AG1068">
        <v>1953</v>
      </c>
      <c r="AH1068">
        <f>invoices[[#This Row],[EB Amount]]-invoices[[#This Row],[electricity_amount]]</f>
        <v>0</v>
      </c>
    </row>
    <row r="1069" spans="1:34">
      <c r="A1069" t="s">
        <v>2628</v>
      </c>
      <c r="B1069" t="s">
        <v>22</v>
      </c>
      <c r="C1069" t="s">
        <v>2629</v>
      </c>
      <c r="D1069" t="s">
        <v>24</v>
      </c>
      <c r="E1069" t="s">
        <v>254</v>
      </c>
      <c r="F1069" t="s">
        <v>2299</v>
      </c>
      <c r="G1069" t="s">
        <v>2630</v>
      </c>
      <c r="H1069" s="1">
        <f>DATE(YEAR(invoices[[#This Row],[due_date]]),MONTH(invoices[[#This Row],[due_date]]),1)</f>
        <v>45901</v>
      </c>
      <c r="I1069" s="1">
        <v>45907</v>
      </c>
      <c r="J1069">
        <v>14500</v>
      </c>
      <c r="K1069">
        <v>2759</v>
      </c>
      <c r="L1069">
        <v>0</v>
      </c>
      <c r="M1069">
        <f>invoices[[#This Row],[rent_amount]]+invoices[[#This Row],[electricity_amount]]+invoices[[#This Row],[other_charges]]</f>
        <v>17259</v>
      </c>
      <c r="N1069" t="s">
        <v>28</v>
      </c>
      <c r="O1069" t="s">
        <v>1080</v>
      </c>
      <c r="P1069">
        <v>0</v>
      </c>
      <c r="Q1069" t="b">
        <v>0</v>
      </c>
      <c r="R1069" t="s">
        <v>46</v>
      </c>
      <c r="S1069">
        <v>0</v>
      </c>
      <c r="T1069">
        <f>invoices[[#This Row],[total_amount]]</f>
        <v>17259</v>
      </c>
      <c r="U1069" t="s">
        <v>2631</v>
      </c>
      <c r="V1069" t="str">
        <f>INDEX([1]!Table1[tenantname],MATCH(invoices[[#This Row],[allotment_id]],[1]!Table1[TenantAllotmentID],0))</f>
        <v>Divya Ponnuvel (C42-C1)</v>
      </c>
      <c r="W1069" t="s">
        <v>14853</v>
      </c>
      <c r="X1069" t="s">
        <v>14854</v>
      </c>
      <c r="Y1069" s="4">
        <v>45901</v>
      </c>
      <c r="Z1069" t="s">
        <v>15807</v>
      </c>
      <c r="AA1069">
        <v>14500</v>
      </c>
      <c r="AB1069">
        <v>0</v>
      </c>
      <c r="AC1069">
        <v>0</v>
      </c>
      <c r="AD1069" s="7">
        <f>invoices[[#This Row],[Rent]]+invoices[[#This Row],[Services]]+invoices[[#This Row],[GST]]</f>
        <v>14500</v>
      </c>
      <c r="AE1069" s="7">
        <f>invoices[[#This Row],[Total]]-invoices[[#This Row],[rent_amount]]</f>
        <v>0</v>
      </c>
      <c r="AF1069">
        <v>724</v>
      </c>
      <c r="AG1069">
        <v>2759</v>
      </c>
      <c r="AH1069">
        <f>invoices[[#This Row],[EB Amount]]-invoices[[#This Row],[electricity_amount]]</f>
        <v>0</v>
      </c>
    </row>
    <row r="1070" spans="1:34">
      <c r="A1070" t="s">
        <v>2731</v>
      </c>
      <c r="B1070" t="s">
        <v>22</v>
      </c>
      <c r="C1070" t="s">
        <v>2270</v>
      </c>
      <c r="D1070" t="s">
        <v>24</v>
      </c>
      <c r="E1070" t="s">
        <v>112</v>
      </c>
      <c r="F1070" t="s">
        <v>113</v>
      </c>
      <c r="G1070" t="s">
        <v>2732</v>
      </c>
      <c r="H1070" s="1">
        <f>DATE(YEAR(invoices[[#This Row],[due_date]]),MONTH(invoices[[#This Row],[due_date]]),1)</f>
        <v>45901</v>
      </c>
      <c r="I1070" s="1">
        <v>45907</v>
      </c>
      <c r="J1070">
        <v>14500</v>
      </c>
      <c r="K1070">
        <v>1829</v>
      </c>
      <c r="L1070">
        <v>0</v>
      </c>
      <c r="M1070">
        <f>invoices[[#This Row],[rent_amount]]+invoices[[#This Row],[electricity_amount]]+invoices[[#This Row],[other_charges]]</f>
        <v>16329</v>
      </c>
      <c r="N1070" t="s">
        <v>28</v>
      </c>
      <c r="O1070" t="s">
        <v>45</v>
      </c>
      <c r="P1070">
        <v>0</v>
      </c>
      <c r="Q1070" t="b">
        <v>0</v>
      </c>
      <c r="R1070" t="s">
        <v>46</v>
      </c>
      <c r="S1070">
        <v>0</v>
      </c>
      <c r="T1070">
        <f>invoices[[#This Row],[total_amount]]</f>
        <v>16329</v>
      </c>
      <c r="U1070" t="s">
        <v>2272</v>
      </c>
      <c r="V1070" t="str">
        <f>INDEX([1]!Table1[tenantname],MATCH(invoices[[#This Row],[allotment_id]],[1]!Table1[TenantAllotmentID],0))</f>
        <v>Mihir Kadve (A23-C1)</v>
      </c>
      <c r="W1070" t="s">
        <v>14758</v>
      </c>
      <c r="X1070" t="s">
        <v>14759</v>
      </c>
      <c r="Y1070" s="4">
        <v>45901</v>
      </c>
      <c r="Z1070" t="s">
        <v>15807</v>
      </c>
      <c r="AA1070">
        <v>14500</v>
      </c>
      <c r="AB1070">
        <v>0</v>
      </c>
      <c r="AC1070">
        <v>0</v>
      </c>
      <c r="AD1070" s="7">
        <f>invoices[[#This Row],[Rent]]+invoices[[#This Row],[Services]]+invoices[[#This Row],[GST]]</f>
        <v>14500</v>
      </c>
      <c r="AE1070" s="7">
        <f>invoices[[#This Row],[Total]]-invoices[[#This Row],[rent_amount]]</f>
        <v>0</v>
      </c>
      <c r="AF1070">
        <v>765</v>
      </c>
      <c r="AG1070">
        <v>1829</v>
      </c>
      <c r="AH1070">
        <f>invoices[[#This Row],[EB Amount]]-invoices[[#This Row],[electricity_amount]]</f>
        <v>0</v>
      </c>
    </row>
    <row r="1071" spans="1:34">
      <c r="A1071" t="s">
        <v>2791</v>
      </c>
      <c r="B1071" t="s">
        <v>22</v>
      </c>
      <c r="C1071" t="s">
        <v>1832</v>
      </c>
      <c r="D1071" t="s">
        <v>24</v>
      </c>
      <c r="E1071" t="s">
        <v>247</v>
      </c>
      <c r="F1071" t="s">
        <v>870</v>
      </c>
      <c r="G1071" t="s">
        <v>2792</v>
      </c>
      <c r="H1071" s="1">
        <f>DATE(YEAR(invoices[[#This Row],[due_date]]),MONTH(invoices[[#This Row],[due_date]]),1)</f>
        <v>45901</v>
      </c>
      <c r="I1071" s="1">
        <v>45907</v>
      </c>
      <c r="J1071">
        <v>15500</v>
      </c>
      <c r="K1071">
        <v>1860</v>
      </c>
      <c r="L1071">
        <v>0</v>
      </c>
      <c r="M1071">
        <f>invoices[[#This Row],[rent_amount]]+invoices[[#This Row],[electricity_amount]]+invoices[[#This Row],[other_charges]]</f>
        <v>17360</v>
      </c>
      <c r="N1071" t="s">
        <v>28</v>
      </c>
      <c r="O1071" t="s">
        <v>345</v>
      </c>
      <c r="P1071">
        <v>0</v>
      </c>
      <c r="Q1071" t="b">
        <v>0</v>
      </c>
      <c r="R1071" t="s">
        <v>46</v>
      </c>
      <c r="S1071">
        <v>0</v>
      </c>
      <c r="T1071">
        <f>invoices[[#This Row],[total_amount]]</f>
        <v>17360</v>
      </c>
      <c r="U1071" t="s">
        <v>1834</v>
      </c>
      <c r="V1071" t="str">
        <f>INDEX([1]!Table1[tenantname],MATCH(invoices[[#This Row],[allotment_id]],[1]!Table1[TenantAllotmentID],0))</f>
        <v>Vaibhavi Patel (C11-B1)</v>
      </c>
      <c r="W1071" t="s">
        <v>14611</v>
      </c>
      <c r="X1071" t="s">
        <v>14612</v>
      </c>
      <c r="Y1071" s="4">
        <v>45901</v>
      </c>
      <c r="Z1071" t="s">
        <v>15807</v>
      </c>
      <c r="AA1071">
        <v>15500</v>
      </c>
      <c r="AB1071">
        <v>0</v>
      </c>
      <c r="AC1071">
        <v>0</v>
      </c>
      <c r="AD1071" s="7">
        <f>invoices[[#This Row],[Rent]]+invoices[[#This Row],[Services]]+invoices[[#This Row],[GST]]</f>
        <v>15500</v>
      </c>
      <c r="AE1071" s="7">
        <f>invoices[[#This Row],[Total]]-invoices[[#This Row],[rent_amount]]</f>
        <v>0</v>
      </c>
      <c r="AF1071">
        <v>791</v>
      </c>
      <c r="AG1071">
        <v>1860</v>
      </c>
      <c r="AH1071">
        <f>invoices[[#This Row],[EB Amount]]-invoices[[#This Row],[electricity_amount]]</f>
        <v>0</v>
      </c>
    </row>
    <row r="1072" spans="1:34">
      <c r="A1072" t="s">
        <v>2834</v>
      </c>
      <c r="B1072" t="s">
        <v>22</v>
      </c>
      <c r="C1072" t="s">
        <v>2835</v>
      </c>
      <c r="D1072" t="s">
        <v>24</v>
      </c>
      <c r="E1072" t="s">
        <v>226</v>
      </c>
      <c r="F1072" t="s">
        <v>2836</v>
      </c>
      <c r="G1072" t="s">
        <v>2837</v>
      </c>
      <c r="H1072" s="1">
        <f>DATE(YEAR(invoices[[#This Row],[due_date]]),MONTH(invoices[[#This Row],[due_date]]),1)</f>
        <v>45901</v>
      </c>
      <c r="I1072" s="1">
        <v>45907</v>
      </c>
      <c r="J1072">
        <v>15500</v>
      </c>
      <c r="K1072">
        <v>1457</v>
      </c>
      <c r="L1072">
        <v>0</v>
      </c>
      <c r="M1072">
        <f>invoices[[#This Row],[rent_amount]]+invoices[[#This Row],[electricity_amount]]+invoices[[#This Row],[other_charges]]</f>
        <v>16957</v>
      </c>
      <c r="N1072" t="s">
        <v>28</v>
      </c>
      <c r="O1072" t="s">
        <v>918</v>
      </c>
      <c r="P1072">
        <v>0</v>
      </c>
      <c r="Q1072" t="b">
        <v>0</v>
      </c>
      <c r="R1072" t="s">
        <v>46</v>
      </c>
      <c r="S1072">
        <v>0</v>
      </c>
      <c r="T1072">
        <f>invoices[[#This Row],[total_amount]]</f>
        <v>16957</v>
      </c>
      <c r="U1072" s="2" t="s">
        <v>2838</v>
      </c>
      <c r="V1072" t="str">
        <f>INDEX([1]!Table1[tenantname],MATCH(invoices[[#This Row],[allotment_id]],[1]!Table1[TenantAllotmentID],0))</f>
        <v>Nivetha Marimuthu (B12-B1)</v>
      </c>
      <c r="W1072" t="s">
        <v>14907</v>
      </c>
      <c r="X1072" t="s">
        <v>14908</v>
      </c>
      <c r="Y1072" s="4">
        <v>45901</v>
      </c>
      <c r="Z1072" t="s">
        <v>15807</v>
      </c>
      <c r="AA1072">
        <v>15500</v>
      </c>
      <c r="AB1072">
        <v>0</v>
      </c>
      <c r="AC1072">
        <v>0</v>
      </c>
      <c r="AD1072" s="7">
        <f>invoices[[#This Row],[Rent]]+invoices[[#This Row],[Services]]+invoices[[#This Row],[GST]]</f>
        <v>15500</v>
      </c>
      <c r="AE1072" s="7">
        <f>invoices[[#This Row],[Total]]-invoices[[#This Row],[rent_amount]]</f>
        <v>0</v>
      </c>
      <c r="AF1072">
        <v>808</v>
      </c>
      <c r="AG1072">
        <v>1457</v>
      </c>
      <c r="AH1072">
        <f>invoices[[#This Row],[EB Amount]]-invoices[[#This Row],[electricity_amount]]</f>
        <v>0</v>
      </c>
    </row>
    <row r="1073" spans="1:34">
      <c r="A1073" t="s">
        <v>3041</v>
      </c>
      <c r="B1073" t="s">
        <v>22</v>
      </c>
      <c r="C1073" t="s">
        <v>2112</v>
      </c>
      <c r="D1073" t="s">
        <v>24</v>
      </c>
      <c r="E1073" t="s">
        <v>147</v>
      </c>
      <c r="F1073" t="s">
        <v>733</v>
      </c>
      <c r="G1073" t="s">
        <v>3042</v>
      </c>
      <c r="H1073" s="1">
        <f>DATE(YEAR(invoices[[#This Row],[due_date]]),MONTH(invoices[[#This Row],[due_date]]),1)</f>
        <v>45901</v>
      </c>
      <c r="I1073" s="1">
        <v>45907</v>
      </c>
      <c r="J1073">
        <v>15500</v>
      </c>
      <c r="K1073">
        <v>1426</v>
      </c>
      <c r="L1073">
        <v>0</v>
      </c>
      <c r="M1073">
        <f>invoices[[#This Row],[rent_amount]]+invoices[[#This Row],[electricity_amount]]+invoices[[#This Row],[other_charges]]</f>
        <v>16926</v>
      </c>
      <c r="N1073" t="s">
        <v>28</v>
      </c>
      <c r="O1073" t="s">
        <v>918</v>
      </c>
      <c r="P1073">
        <v>0</v>
      </c>
      <c r="Q1073" t="b">
        <v>0</v>
      </c>
      <c r="R1073" t="s">
        <v>46</v>
      </c>
      <c r="S1073">
        <v>0</v>
      </c>
      <c r="T1073">
        <f>invoices[[#This Row],[total_amount]]</f>
        <v>16926</v>
      </c>
      <c r="U1073" t="s">
        <v>2114</v>
      </c>
      <c r="V1073" t="str">
        <f>INDEX([1]!Table1[tenantname],MATCH(invoices[[#This Row],[allotment_id]],[1]!Table1[TenantAllotmentID],0))</f>
        <v>Sathiyan G (C31-B2)</v>
      </c>
      <c r="W1073" t="s">
        <v>14712</v>
      </c>
      <c r="X1073" t="s">
        <v>14713</v>
      </c>
      <c r="Y1073" s="4">
        <v>45901</v>
      </c>
      <c r="Z1073" t="s">
        <v>15807</v>
      </c>
      <c r="AA1073">
        <v>15500</v>
      </c>
      <c r="AB1073">
        <v>0</v>
      </c>
      <c r="AC1073">
        <v>0</v>
      </c>
      <c r="AD1073" s="7">
        <f>invoices[[#This Row],[Rent]]+invoices[[#This Row],[Services]]+invoices[[#This Row],[GST]]</f>
        <v>15500</v>
      </c>
      <c r="AE1073" s="7">
        <f>invoices[[#This Row],[Total]]-invoices[[#This Row],[rent_amount]]</f>
        <v>0</v>
      </c>
      <c r="AF1073">
        <v>889</v>
      </c>
      <c r="AG1073">
        <v>1426</v>
      </c>
      <c r="AH1073">
        <f>invoices[[#This Row],[EB Amount]]-invoices[[#This Row],[electricity_amount]]</f>
        <v>0</v>
      </c>
    </row>
    <row r="1074" spans="1:34">
      <c r="A1074" t="s">
        <v>3061</v>
      </c>
      <c r="B1074" t="s">
        <v>22</v>
      </c>
      <c r="C1074" t="s">
        <v>1245</v>
      </c>
      <c r="D1074" t="s">
        <v>24</v>
      </c>
      <c r="E1074" t="s">
        <v>592</v>
      </c>
      <c r="F1074" t="s">
        <v>883</v>
      </c>
      <c r="G1074" t="s">
        <v>3062</v>
      </c>
      <c r="H1074" s="1">
        <f>DATE(YEAR(invoices[[#This Row],[due_date]]),MONTH(invoices[[#This Row],[due_date]]),1)</f>
        <v>45901</v>
      </c>
      <c r="I1074" s="1">
        <v>45907</v>
      </c>
      <c r="J1074">
        <v>15500</v>
      </c>
      <c r="K1074">
        <v>1953</v>
      </c>
      <c r="L1074">
        <v>0</v>
      </c>
      <c r="M1074">
        <f>invoices[[#This Row],[rent_amount]]+invoices[[#This Row],[electricity_amount]]+invoices[[#This Row],[other_charges]]</f>
        <v>17453</v>
      </c>
      <c r="N1074" t="s">
        <v>28</v>
      </c>
      <c r="O1074" t="s">
        <v>1080</v>
      </c>
      <c r="P1074">
        <v>0</v>
      </c>
      <c r="Q1074" t="b">
        <v>0</v>
      </c>
      <c r="R1074" t="s">
        <v>46</v>
      </c>
      <c r="S1074">
        <v>0</v>
      </c>
      <c r="T1074">
        <f>invoices[[#This Row],[total_amount]]</f>
        <v>17453</v>
      </c>
      <c r="U1074" t="s">
        <v>1248</v>
      </c>
      <c r="V1074" t="str">
        <f>INDEX([1]!Table1[tenantname],MATCH(invoices[[#This Row],[allotment_id]],[1]!Table1[TenantAllotmentID],0))</f>
        <v>Abhilash V  (A44-B1)</v>
      </c>
      <c r="W1074" t="s">
        <v>14396</v>
      </c>
      <c r="X1074" t="s">
        <v>14397</v>
      </c>
      <c r="Y1074" s="4">
        <v>45901</v>
      </c>
      <c r="Z1074" t="s">
        <v>15807</v>
      </c>
      <c r="AA1074">
        <v>15500</v>
      </c>
      <c r="AB1074">
        <v>0</v>
      </c>
      <c r="AC1074">
        <v>0</v>
      </c>
      <c r="AD1074" s="7">
        <f>invoices[[#This Row],[Rent]]+invoices[[#This Row],[Services]]+invoices[[#This Row],[GST]]</f>
        <v>15500</v>
      </c>
      <c r="AE1074" s="7">
        <f>invoices[[#This Row],[Total]]-invoices[[#This Row],[rent_amount]]</f>
        <v>0</v>
      </c>
      <c r="AF1074">
        <v>897</v>
      </c>
      <c r="AG1074">
        <v>1953</v>
      </c>
      <c r="AH1074">
        <f>invoices[[#This Row],[EB Amount]]-invoices[[#This Row],[electricity_amount]]</f>
        <v>0</v>
      </c>
    </row>
    <row r="1075" spans="1:34">
      <c r="A1075" t="s">
        <v>3065</v>
      </c>
      <c r="B1075" t="s">
        <v>22</v>
      </c>
      <c r="C1075" t="s">
        <v>2286</v>
      </c>
      <c r="D1075" t="s">
        <v>24</v>
      </c>
      <c r="E1075" t="s">
        <v>592</v>
      </c>
      <c r="F1075" t="s">
        <v>1184</v>
      </c>
      <c r="G1075" t="s">
        <v>3066</v>
      </c>
      <c r="H1075" s="1">
        <f>DATE(YEAR(invoices[[#This Row],[due_date]]),MONTH(invoices[[#This Row],[due_date]]),1)</f>
        <v>45901</v>
      </c>
      <c r="I1075" s="1">
        <v>45907</v>
      </c>
      <c r="J1075">
        <v>25500</v>
      </c>
      <c r="K1075">
        <v>1953</v>
      </c>
      <c r="L1075">
        <v>0</v>
      </c>
      <c r="M1075">
        <f>invoices[[#This Row],[rent_amount]]+invoices[[#This Row],[electricity_amount]]+invoices[[#This Row],[other_charges]]</f>
        <v>27453</v>
      </c>
      <c r="N1075" t="s">
        <v>28</v>
      </c>
      <c r="O1075" t="s">
        <v>1080</v>
      </c>
      <c r="P1075">
        <v>0</v>
      </c>
      <c r="Q1075" t="b">
        <v>0</v>
      </c>
      <c r="R1075" t="s">
        <v>46</v>
      </c>
      <c r="S1075">
        <v>0</v>
      </c>
      <c r="T1075">
        <f>invoices[[#This Row],[total_amount]]</f>
        <v>27453</v>
      </c>
      <c r="U1075" t="s">
        <v>2288</v>
      </c>
      <c r="V1075" t="str">
        <f>INDEX([1]!Table1[tenantname],MATCH(invoices[[#This Row],[allotment_id]],[1]!Table1[TenantAllotmentID],0))</f>
        <v>Aditya A (A44-D1)</v>
      </c>
      <c r="W1075" t="s">
        <v>14762</v>
      </c>
      <c r="X1075" t="s">
        <v>14763</v>
      </c>
      <c r="Y1075" s="4">
        <v>45901</v>
      </c>
      <c r="Z1075" t="s">
        <v>15807</v>
      </c>
      <c r="AA1075">
        <v>25500</v>
      </c>
      <c r="AB1075">
        <v>0</v>
      </c>
      <c r="AC1075">
        <v>0</v>
      </c>
      <c r="AD1075" s="7">
        <f>invoices[[#This Row],[Rent]]+invoices[[#This Row],[Services]]+invoices[[#This Row],[GST]]</f>
        <v>25500</v>
      </c>
      <c r="AE1075" s="7">
        <f>invoices[[#This Row],[Total]]-invoices[[#This Row],[rent_amount]]</f>
        <v>0</v>
      </c>
      <c r="AF1075">
        <v>899</v>
      </c>
      <c r="AG1075">
        <v>1953</v>
      </c>
      <c r="AH1075">
        <f>invoices[[#This Row],[EB Amount]]-invoices[[#This Row],[electricity_amount]]</f>
        <v>0</v>
      </c>
    </row>
    <row r="1076" spans="1:34">
      <c r="A1076" t="s">
        <v>3155</v>
      </c>
      <c r="B1076" t="s">
        <v>22</v>
      </c>
      <c r="C1076" t="s">
        <v>1107</v>
      </c>
      <c r="D1076" t="s">
        <v>24</v>
      </c>
      <c r="E1076" t="s">
        <v>72</v>
      </c>
      <c r="F1076" t="s">
        <v>659</v>
      </c>
      <c r="G1076" t="s">
        <v>3156</v>
      </c>
      <c r="H1076" s="1">
        <f>DATE(YEAR(invoices[[#This Row],[due_date]]),MONTH(invoices[[#This Row],[due_date]]),1)</f>
        <v>45901</v>
      </c>
      <c r="I1076" s="1">
        <v>45907</v>
      </c>
      <c r="J1076">
        <v>12083</v>
      </c>
      <c r="K1076">
        <v>0</v>
      </c>
      <c r="L1076">
        <v>0</v>
      </c>
      <c r="M1076">
        <f>invoices[[#This Row],[rent_amount]]+invoices[[#This Row],[electricity_amount]]+invoices[[#This Row],[other_charges]]</f>
        <v>12083</v>
      </c>
      <c r="N1076" t="s">
        <v>28</v>
      </c>
      <c r="O1076" t="s">
        <v>1080</v>
      </c>
      <c r="P1076">
        <v>0</v>
      </c>
      <c r="Q1076" t="b">
        <v>0</v>
      </c>
      <c r="R1076" t="s">
        <v>46</v>
      </c>
      <c r="S1076">
        <v>0</v>
      </c>
      <c r="T1076">
        <f>invoices[[#This Row],[total_amount]]</f>
        <v>12083</v>
      </c>
      <c r="U1076" t="s">
        <v>1109</v>
      </c>
      <c r="V1076" t="str">
        <f>INDEX([1]!Table1[tenantname],MATCH(invoices[[#This Row],[allotment_id]],[1]!Table1[TenantAllotmentID],0))</f>
        <v>Aakansha rajhans (C34-C1)</v>
      </c>
      <c r="W1076" t="s">
        <v>14350</v>
      </c>
      <c r="X1076" t="s">
        <v>14351</v>
      </c>
      <c r="Y1076" s="4">
        <v>45901</v>
      </c>
      <c r="Z1076" t="s">
        <v>15807</v>
      </c>
      <c r="AA1076">
        <v>12083</v>
      </c>
      <c r="AB1076">
        <v>0</v>
      </c>
      <c r="AC1076">
        <v>0</v>
      </c>
      <c r="AD1076" s="7">
        <f>invoices[[#This Row],[Rent]]+invoices[[#This Row],[Services]]+invoices[[#This Row],[GST]]</f>
        <v>12083</v>
      </c>
      <c r="AE1076" s="7">
        <f>invoices[[#This Row],[Total]]-invoices[[#This Row],[rent_amount]]</f>
        <v>0</v>
      </c>
      <c r="AF1076">
        <v>935</v>
      </c>
      <c r="AG1076">
        <v>0</v>
      </c>
      <c r="AH1076">
        <f>invoices[[#This Row],[EB Amount]]-invoices[[#This Row],[electricity_amount]]</f>
        <v>0</v>
      </c>
    </row>
    <row r="1077" spans="1:34">
      <c r="A1077" t="s">
        <v>3167</v>
      </c>
      <c r="B1077" t="s">
        <v>22</v>
      </c>
      <c r="C1077" t="s">
        <v>260</v>
      </c>
      <c r="D1077" t="s">
        <v>24</v>
      </c>
      <c r="E1077" t="s">
        <v>226</v>
      </c>
      <c r="F1077" t="s">
        <v>261</v>
      </c>
      <c r="G1077" t="s">
        <v>3168</v>
      </c>
      <c r="H1077" s="1">
        <f>DATE(YEAR(invoices[[#This Row],[due_date]]),MONTH(invoices[[#This Row],[due_date]]),1)</f>
        <v>45901</v>
      </c>
      <c r="I1077" s="1">
        <v>45907</v>
      </c>
      <c r="J1077">
        <v>14500</v>
      </c>
      <c r="K1077">
        <v>1457</v>
      </c>
      <c r="L1077">
        <v>0</v>
      </c>
      <c r="M1077">
        <f>invoices[[#This Row],[rent_amount]]+invoices[[#This Row],[electricity_amount]]+invoices[[#This Row],[other_charges]]</f>
        <v>15957</v>
      </c>
      <c r="N1077" t="s">
        <v>28</v>
      </c>
      <c r="O1077" t="s">
        <v>45</v>
      </c>
      <c r="P1077">
        <v>0</v>
      </c>
      <c r="Q1077" t="b">
        <v>0</v>
      </c>
      <c r="R1077" t="s">
        <v>46</v>
      </c>
      <c r="S1077">
        <v>0</v>
      </c>
      <c r="T1077">
        <f>invoices[[#This Row],[total_amount]]</f>
        <v>15957</v>
      </c>
      <c r="U1077" t="s">
        <v>265</v>
      </c>
      <c r="V1077" t="str">
        <f>INDEX([1]!Table1[tenantname],MATCH(invoices[[#This Row],[allotment_id]],[1]!Table1[TenantAllotmentID],0))</f>
        <v>Indira Ch (B12-C1)</v>
      </c>
      <c r="W1077" t="s">
        <v>14048</v>
      </c>
      <c r="X1077" t="s">
        <v>14049</v>
      </c>
      <c r="Y1077" s="4">
        <v>45901</v>
      </c>
      <c r="Z1077" t="s">
        <v>15807</v>
      </c>
      <c r="AA1077">
        <v>14500</v>
      </c>
      <c r="AB1077">
        <v>0</v>
      </c>
      <c r="AC1077">
        <v>0</v>
      </c>
      <c r="AD1077" s="7">
        <f>invoices[[#This Row],[Rent]]+invoices[[#This Row],[Services]]+invoices[[#This Row],[GST]]</f>
        <v>14500</v>
      </c>
      <c r="AE1077" s="7">
        <f>invoices[[#This Row],[Total]]-invoices[[#This Row],[rent_amount]]</f>
        <v>0</v>
      </c>
      <c r="AF1077">
        <v>939</v>
      </c>
      <c r="AG1077">
        <v>1457</v>
      </c>
      <c r="AH1077">
        <f>invoices[[#This Row],[EB Amount]]-invoices[[#This Row],[electricity_amount]]</f>
        <v>0</v>
      </c>
    </row>
    <row r="1078" spans="1:34">
      <c r="A1078" t="s">
        <v>3459</v>
      </c>
      <c r="B1078" t="s">
        <v>22</v>
      </c>
      <c r="C1078" t="s">
        <v>847</v>
      </c>
      <c r="D1078" t="s">
        <v>24</v>
      </c>
      <c r="E1078" t="s">
        <v>354</v>
      </c>
      <c r="F1078" t="s">
        <v>812</v>
      </c>
      <c r="G1078" t="s">
        <v>3460</v>
      </c>
      <c r="H1078" s="1">
        <f>DATE(YEAR(invoices[[#This Row],[due_date]]),MONTH(invoices[[#This Row],[due_date]]),1)</f>
        <v>45901</v>
      </c>
      <c r="I1078" s="1">
        <v>45907</v>
      </c>
      <c r="J1078">
        <v>15500</v>
      </c>
      <c r="K1078">
        <v>1488</v>
      </c>
      <c r="L1078">
        <v>0</v>
      </c>
      <c r="M1078">
        <f>invoices[[#This Row],[rent_amount]]+invoices[[#This Row],[electricity_amount]]+invoices[[#This Row],[other_charges]]</f>
        <v>16988</v>
      </c>
      <c r="N1078" t="s">
        <v>28</v>
      </c>
      <c r="O1078" t="s">
        <v>918</v>
      </c>
      <c r="P1078">
        <v>0</v>
      </c>
      <c r="Q1078" t="b">
        <v>0</v>
      </c>
      <c r="R1078" t="s">
        <v>46</v>
      </c>
      <c r="S1078">
        <v>0</v>
      </c>
      <c r="T1078">
        <f>invoices[[#This Row],[total_amount]]</f>
        <v>16988</v>
      </c>
      <c r="U1078" t="s">
        <v>849</v>
      </c>
      <c r="V1078" t="str">
        <f>INDEX([1]!Table1[tenantname],MATCH(invoices[[#This Row],[allotment_id]],[1]!Table1[TenantAllotmentID],0))</f>
        <v>Narendhren RR (B34-B2)</v>
      </c>
      <c r="W1078" t="s">
        <v>14253</v>
      </c>
      <c r="X1078" t="s">
        <v>14254</v>
      </c>
      <c r="Y1078" s="4">
        <v>45901</v>
      </c>
      <c r="Z1078" t="s">
        <v>15807</v>
      </c>
      <c r="AA1078">
        <v>15500</v>
      </c>
      <c r="AB1078">
        <v>0</v>
      </c>
      <c r="AC1078">
        <v>0</v>
      </c>
      <c r="AD1078" s="7">
        <f>invoices[[#This Row],[Rent]]+invoices[[#This Row],[Services]]+invoices[[#This Row],[GST]]</f>
        <v>15500</v>
      </c>
      <c r="AE1078" s="7">
        <f>invoices[[#This Row],[Total]]-invoices[[#This Row],[rent_amount]]</f>
        <v>0</v>
      </c>
      <c r="AF1078">
        <v>1065</v>
      </c>
      <c r="AG1078">
        <v>1488</v>
      </c>
      <c r="AH1078">
        <f>invoices[[#This Row],[EB Amount]]-invoices[[#This Row],[electricity_amount]]</f>
        <v>0</v>
      </c>
    </row>
    <row r="1079" spans="1:34">
      <c r="A1079" t="s">
        <v>3494</v>
      </c>
      <c r="B1079" t="s">
        <v>22</v>
      </c>
      <c r="C1079" t="s">
        <v>3495</v>
      </c>
      <c r="D1079" t="s">
        <v>24</v>
      </c>
      <c r="E1079" t="s">
        <v>25</v>
      </c>
      <c r="F1079" t="s">
        <v>1200</v>
      </c>
      <c r="G1079" t="s">
        <v>3496</v>
      </c>
      <c r="H1079" s="1">
        <f>DATE(YEAR(invoices[[#This Row],[due_date]]),MONTH(invoices[[#This Row],[due_date]]),1)</f>
        <v>45901</v>
      </c>
      <c r="I1079" s="1">
        <v>45907</v>
      </c>
      <c r="J1079">
        <v>18500</v>
      </c>
      <c r="K1079">
        <v>1612</v>
      </c>
      <c r="L1079">
        <v>2250</v>
      </c>
      <c r="M1079">
        <f>invoices[[#This Row],[rent_amount]]+invoices[[#This Row],[electricity_amount]]+invoices[[#This Row],[other_charges]]</f>
        <v>22362</v>
      </c>
      <c r="N1079" t="s">
        <v>28</v>
      </c>
      <c r="O1079" t="s">
        <v>45</v>
      </c>
      <c r="P1079">
        <v>0</v>
      </c>
      <c r="Q1079" t="b">
        <v>0</v>
      </c>
      <c r="R1079" t="s">
        <v>46</v>
      </c>
      <c r="S1079">
        <v>0</v>
      </c>
      <c r="T1079">
        <f>invoices[[#This Row],[total_amount]]</f>
        <v>22362</v>
      </c>
      <c r="U1079" t="s">
        <v>3497</v>
      </c>
      <c r="V1079" t="str">
        <f>INDEX([1]!Table1[tenantname],MATCH(invoices[[#This Row],[allotment_id]],[1]!Table1[TenantAllotmentID],0))</f>
        <v>Ebrahim Marakkar (A24-A1)</v>
      </c>
      <c r="W1079" t="s">
        <v>15070</v>
      </c>
      <c r="X1079" t="s">
        <v>15071</v>
      </c>
      <c r="Y1079" s="4">
        <v>45901</v>
      </c>
      <c r="Z1079" t="s">
        <v>15807</v>
      </c>
      <c r="AA1079">
        <v>18500</v>
      </c>
      <c r="AB1079">
        <v>0</v>
      </c>
      <c r="AC1079">
        <v>0</v>
      </c>
      <c r="AD1079" s="7">
        <f>invoices[[#This Row],[Rent]]+invoices[[#This Row],[Services]]+invoices[[#This Row],[GST]]</f>
        <v>18500</v>
      </c>
      <c r="AE1079" s="7">
        <f>invoices[[#This Row],[Total]]-invoices[[#This Row],[rent_amount]]</f>
        <v>0</v>
      </c>
      <c r="AF1079">
        <v>1077</v>
      </c>
      <c r="AG1079">
        <v>1612</v>
      </c>
      <c r="AH1079">
        <f>invoices[[#This Row],[EB Amount]]-invoices[[#This Row],[electricity_amount]]</f>
        <v>0</v>
      </c>
    </row>
    <row r="1080" spans="1:34">
      <c r="A1080" t="s">
        <v>3530</v>
      </c>
      <c r="B1080" t="s">
        <v>22</v>
      </c>
      <c r="C1080" t="s">
        <v>3531</v>
      </c>
      <c r="D1080" t="s">
        <v>24</v>
      </c>
      <c r="E1080" t="s">
        <v>569</v>
      </c>
      <c r="F1080" t="s">
        <v>3532</v>
      </c>
      <c r="G1080" t="s">
        <v>3533</v>
      </c>
      <c r="H1080" s="1">
        <f>DATE(YEAR(invoices[[#This Row],[due_date]]),MONTH(invoices[[#This Row],[due_date]]),1)</f>
        <v>45901</v>
      </c>
      <c r="I1080" s="1">
        <v>45907</v>
      </c>
      <c r="J1080">
        <v>11600</v>
      </c>
      <c r="K1080">
        <v>1891</v>
      </c>
      <c r="L1080">
        <v>2250</v>
      </c>
      <c r="M1080">
        <f>invoices[[#This Row],[rent_amount]]+invoices[[#This Row],[electricity_amount]]+invoices[[#This Row],[other_charges]]</f>
        <v>15741</v>
      </c>
      <c r="N1080" t="s">
        <v>28</v>
      </c>
      <c r="O1080" t="s">
        <v>45</v>
      </c>
      <c r="P1080">
        <v>0</v>
      </c>
      <c r="Q1080" t="b">
        <v>0</v>
      </c>
      <c r="R1080" t="s">
        <v>46</v>
      </c>
      <c r="S1080">
        <v>0</v>
      </c>
      <c r="T1080">
        <f>invoices[[#This Row],[total_amount]]</f>
        <v>15741</v>
      </c>
      <c r="U1080" t="s">
        <v>3534</v>
      </c>
      <c r="V1080" t="str">
        <f>INDEX([1]!Table1[tenantname],MATCH(invoices[[#This Row],[allotment_id]],[1]!Table1[TenantAllotmentID],0))</f>
        <v>Komal Kumari (C12-D1)</v>
      </c>
      <c r="W1080" t="s">
        <v>15076</v>
      </c>
      <c r="X1080" t="s">
        <v>15077</v>
      </c>
      <c r="Y1080" s="4">
        <v>45901</v>
      </c>
      <c r="Z1080" t="s">
        <v>15807</v>
      </c>
      <c r="AA1080">
        <v>11600</v>
      </c>
      <c r="AB1080">
        <v>0</v>
      </c>
      <c r="AC1080">
        <v>0</v>
      </c>
      <c r="AD1080" s="7">
        <f>invoices[[#This Row],[Rent]]+invoices[[#This Row],[Services]]+invoices[[#This Row],[GST]]</f>
        <v>11600</v>
      </c>
      <c r="AE1080" s="7">
        <f>invoices[[#This Row],[Total]]-invoices[[#This Row],[rent_amount]]</f>
        <v>0</v>
      </c>
      <c r="AF1080">
        <v>1095</v>
      </c>
      <c r="AG1080">
        <v>1891</v>
      </c>
      <c r="AH1080">
        <f>invoices[[#This Row],[EB Amount]]-invoices[[#This Row],[electricity_amount]]</f>
        <v>0</v>
      </c>
    </row>
    <row r="1081" spans="1:34">
      <c r="A1081" t="s">
        <v>3567</v>
      </c>
      <c r="B1081" t="s">
        <v>22</v>
      </c>
      <c r="C1081" t="s">
        <v>1224</v>
      </c>
      <c r="D1081" t="s">
        <v>24</v>
      </c>
      <c r="E1081" t="s">
        <v>201</v>
      </c>
      <c r="F1081" t="s">
        <v>1225</v>
      </c>
      <c r="G1081" t="s">
        <v>3568</v>
      </c>
      <c r="H1081" s="1">
        <f>DATE(YEAR(invoices[[#This Row],[due_date]]),MONTH(invoices[[#This Row],[due_date]]),1)</f>
        <v>45901</v>
      </c>
      <c r="I1081" s="1">
        <v>45907</v>
      </c>
      <c r="J1081">
        <v>15500</v>
      </c>
      <c r="K1081">
        <v>992</v>
      </c>
      <c r="L1081">
        <v>0</v>
      </c>
      <c r="M1081">
        <f>invoices[[#This Row],[rent_amount]]+invoices[[#This Row],[electricity_amount]]+invoices[[#This Row],[other_charges]]</f>
        <v>16492</v>
      </c>
      <c r="N1081" t="s">
        <v>28</v>
      </c>
      <c r="O1081" t="s">
        <v>918</v>
      </c>
      <c r="P1081">
        <v>0</v>
      </c>
      <c r="Q1081" t="b">
        <v>0</v>
      </c>
      <c r="R1081" t="s">
        <v>46</v>
      </c>
      <c r="S1081">
        <v>0</v>
      </c>
      <c r="T1081">
        <f>invoices[[#This Row],[total_amount]]</f>
        <v>16492</v>
      </c>
      <c r="U1081" t="s">
        <v>1227</v>
      </c>
      <c r="V1081" t="str">
        <f>INDEX([1]!Table1[tenantname],MATCH(invoices[[#This Row],[allotment_id]],[1]!Table1[TenantAllotmentID],0))</f>
        <v>Senthil Kumar (B31-C1)</v>
      </c>
      <c r="W1081" t="s">
        <v>14388</v>
      </c>
      <c r="X1081" t="s">
        <v>14389</v>
      </c>
      <c r="Y1081" s="4">
        <v>45901</v>
      </c>
      <c r="Z1081" t="s">
        <v>15807</v>
      </c>
      <c r="AA1081">
        <v>15500</v>
      </c>
      <c r="AB1081">
        <v>0</v>
      </c>
      <c r="AC1081">
        <v>0</v>
      </c>
      <c r="AD1081" s="7">
        <f>invoices[[#This Row],[Rent]]+invoices[[#This Row],[Services]]+invoices[[#This Row],[GST]]</f>
        <v>15500</v>
      </c>
      <c r="AE1081" s="7">
        <f>invoices[[#This Row],[Total]]-invoices[[#This Row],[rent_amount]]</f>
        <v>0</v>
      </c>
      <c r="AF1081">
        <v>1109</v>
      </c>
      <c r="AG1081">
        <v>992</v>
      </c>
      <c r="AH1081">
        <f>invoices[[#This Row],[EB Amount]]-invoices[[#This Row],[electricity_amount]]</f>
        <v>0</v>
      </c>
    </row>
    <row r="1082" spans="1:34">
      <c r="A1082" t="s">
        <v>3774</v>
      </c>
      <c r="B1082" t="s">
        <v>22</v>
      </c>
      <c r="C1082" t="s">
        <v>3199</v>
      </c>
      <c r="D1082" t="s">
        <v>24</v>
      </c>
      <c r="E1082" t="s">
        <v>25</v>
      </c>
      <c r="F1082" t="s">
        <v>26</v>
      </c>
      <c r="G1082" t="s">
        <v>3775</v>
      </c>
      <c r="H1082" s="1">
        <f>DATE(YEAR(invoices[[#This Row],[due_date]]),MONTH(invoices[[#This Row],[due_date]]),1)</f>
        <v>45901</v>
      </c>
      <c r="I1082" s="1">
        <v>45907</v>
      </c>
      <c r="J1082">
        <v>5800</v>
      </c>
      <c r="K1082">
        <v>0</v>
      </c>
      <c r="L1082">
        <v>0</v>
      </c>
      <c r="M1082">
        <f>invoices[[#This Row],[rent_amount]]+invoices[[#This Row],[electricity_amount]]+invoices[[#This Row],[other_charges]]</f>
        <v>5800</v>
      </c>
      <c r="N1082" t="s">
        <v>28</v>
      </c>
      <c r="O1082" t="s">
        <v>345</v>
      </c>
      <c r="P1082">
        <v>0</v>
      </c>
      <c r="Q1082" t="b">
        <v>0</v>
      </c>
      <c r="R1082" t="s">
        <v>46</v>
      </c>
      <c r="S1082">
        <v>0</v>
      </c>
      <c r="T1082">
        <f>invoices[[#This Row],[total_amount]]</f>
        <v>5800</v>
      </c>
      <c r="U1082" t="s">
        <v>3201</v>
      </c>
      <c r="V1082" t="str">
        <f>INDEX([1]!Table1[tenantname],MATCH(invoices[[#This Row],[allotment_id]],[1]!Table1[TenantAllotmentID],0))</f>
        <v>Sujith Deva J  (A24-C1)</v>
      </c>
      <c r="W1082" t="s">
        <v>14996</v>
      </c>
      <c r="X1082" t="s">
        <v>14997</v>
      </c>
      <c r="Y1082" s="4">
        <v>45901</v>
      </c>
      <c r="Z1082" t="s">
        <v>15807</v>
      </c>
      <c r="AA1082">
        <v>5800</v>
      </c>
      <c r="AB1082">
        <v>0</v>
      </c>
      <c r="AC1082">
        <v>0</v>
      </c>
      <c r="AD1082" s="7">
        <f>invoices[[#This Row],[Rent]]+invoices[[#This Row],[Services]]+invoices[[#This Row],[GST]]</f>
        <v>5800</v>
      </c>
      <c r="AE1082" s="7">
        <f>invoices[[#This Row],[Total]]-invoices[[#This Row],[rent_amount]]</f>
        <v>0</v>
      </c>
      <c r="AF1082">
        <v>1193</v>
      </c>
      <c r="AG1082">
        <v>0</v>
      </c>
      <c r="AH1082">
        <f>invoices[[#This Row],[EB Amount]]-invoices[[#This Row],[electricity_amount]]</f>
        <v>0</v>
      </c>
    </row>
    <row r="1083" spans="1:34">
      <c r="A1083" t="s">
        <v>3859</v>
      </c>
      <c r="B1083" t="s">
        <v>22</v>
      </c>
      <c r="C1083" t="s">
        <v>1497</v>
      </c>
      <c r="D1083" t="s">
        <v>24</v>
      </c>
      <c r="E1083" t="s">
        <v>155</v>
      </c>
      <c r="F1083" t="s">
        <v>156</v>
      </c>
      <c r="G1083" t="s">
        <v>3860</v>
      </c>
      <c r="H1083" s="1">
        <f>DATE(YEAR(invoices[[#This Row],[due_date]]),MONTH(invoices[[#This Row],[due_date]]),1)</f>
        <v>45901</v>
      </c>
      <c r="I1083" s="1">
        <v>45907</v>
      </c>
      <c r="J1083">
        <v>11717</v>
      </c>
      <c r="K1083">
        <v>2418</v>
      </c>
      <c r="L1083">
        <v>2250</v>
      </c>
      <c r="M1083">
        <f>invoices[[#This Row],[rent_amount]]+invoices[[#This Row],[electricity_amount]]+invoices[[#This Row],[other_charges]]</f>
        <v>16385</v>
      </c>
      <c r="N1083" t="s">
        <v>28</v>
      </c>
      <c r="O1083" t="s">
        <v>45</v>
      </c>
      <c r="P1083">
        <v>0</v>
      </c>
      <c r="Q1083" t="b">
        <v>0</v>
      </c>
      <c r="R1083" t="s">
        <v>46</v>
      </c>
      <c r="S1083">
        <v>0</v>
      </c>
      <c r="T1083">
        <f>invoices[[#This Row],[total_amount]]</f>
        <v>16385</v>
      </c>
      <c r="U1083" t="s">
        <v>3372</v>
      </c>
      <c r="V1083" t="str">
        <f>INDEX([1]!Table1[tenantname],MATCH(invoices[[#This Row],[allotment_id]],[1]!Table1[TenantAllotmentID],0))</f>
        <v>Debargha  (C44-A1)</v>
      </c>
      <c r="W1083" t="s">
        <v>15040</v>
      </c>
      <c r="X1083" t="s">
        <v>15041</v>
      </c>
      <c r="Y1083" s="4">
        <v>45901</v>
      </c>
      <c r="Z1083" t="s">
        <v>15807</v>
      </c>
      <c r="AA1083">
        <v>11717</v>
      </c>
      <c r="AB1083">
        <v>0</v>
      </c>
      <c r="AC1083">
        <v>0</v>
      </c>
      <c r="AD1083" s="7">
        <f>invoices[[#This Row],[Rent]]+invoices[[#This Row],[Services]]+invoices[[#This Row],[GST]]</f>
        <v>11717</v>
      </c>
      <c r="AE1083" s="7">
        <f>invoices[[#This Row],[Total]]-invoices[[#This Row],[rent_amount]]</f>
        <v>0</v>
      </c>
      <c r="AF1083">
        <v>1232</v>
      </c>
      <c r="AG1083">
        <v>2418</v>
      </c>
      <c r="AH1083">
        <f>invoices[[#This Row],[EB Amount]]-invoices[[#This Row],[electricity_amount]]</f>
        <v>0</v>
      </c>
    </row>
    <row r="1084" spans="1:34">
      <c r="A1084" t="s">
        <v>3918</v>
      </c>
      <c r="B1084" t="s">
        <v>22</v>
      </c>
      <c r="C1084" t="s">
        <v>436</v>
      </c>
      <c r="D1084" t="s">
        <v>24</v>
      </c>
      <c r="E1084" t="s">
        <v>140</v>
      </c>
      <c r="F1084" t="s">
        <v>437</v>
      </c>
      <c r="G1084" t="s">
        <v>3919</v>
      </c>
      <c r="H1084" s="1">
        <f>DATE(YEAR(invoices[[#This Row],[due_date]]),MONTH(invoices[[#This Row],[due_date]]),1)</f>
        <v>45901</v>
      </c>
      <c r="I1084" s="1">
        <v>45907</v>
      </c>
      <c r="J1084">
        <v>14500</v>
      </c>
      <c r="K1084">
        <v>1953</v>
      </c>
      <c r="L1084">
        <v>0</v>
      </c>
      <c r="M1084">
        <f>invoices[[#This Row],[rent_amount]]+invoices[[#This Row],[electricity_amount]]+invoices[[#This Row],[other_charges]]</f>
        <v>16453</v>
      </c>
      <c r="N1084" t="s">
        <v>28</v>
      </c>
      <c r="O1084" t="s">
        <v>345</v>
      </c>
      <c r="P1084">
        <v>0</v>
      </c>
      <c r="Q1084" t="b">
        <v>0</v>
      </c>
      <c r="R1084" t="s">
        <v>46</v>
      </c>
      <c r="S1084">
        <v>0</v>
      </c>
      <c r="T1084">
        <f>invoices[[#This Row],[total_amount]]</f>
        <v>16453</v>
      </c>
      <c r="U1084" t="s">
        <v>439</v>
      </c>
      <c r="V1084" t="str">
        <f>INDEX([1]!Table1[tenantname],MATCH(invoices[[#This Row],[allotment_id]],[1]!Table1[TenantAllotmentID],0))</f>
        <v>Zaheer Khan (A41-C2)</v>
      </c>
      <c r="W1084" t="s">
        <v>14110</v>
      </c>
      <c r="X1084" t="s">
        <v>14111</v>
      </c>
      <c r="Y1084" s="4">
        <v>45901</v>
      </c>
      <c r="Z1084" t="s">
        <v>15807</v>
      </c>
      <c r="AA1084">
        <v>14500</v>
      </c>
      <c r="AB1084">
        <v>0</v>
      </c>
      <c r="AC1084">
        <v>0</v>
      </c>
      <c r="AD1084" s="7">
        <f>invoices[[#This Row],[Rent]]+invoices[[#This Row],[Services]]+invoices[[#This Row],[GST]]</f>
        <v>14500</v>
      </c>
      <c r="AE1084" s="7">
        <f>invoices[[#This Row],[Total]]-invoices[[#This Row],[rent_amount]]</f>
        <v>0</v>
      </c>
      <c r="AF1084">
        <v>1258</v>
      </c>
      <c r="AG1084">
        <v>1953</v>
      </c>
      <c r="AH1084">
        <f>invoices[[#This Row],[EB Amount]]-invoices[[#This Row],[electricity_amount]]</f>
        <v>0</v>
      </c>
    </row>
    <row r="1085" spans="1:34">
      <c r="A1085" t="s">
        <v>4035</v>
      </c>
      <c r="B1085" t="s">
        <v>22</v>
      </c>
      <c r="C1085" t="s">
        <v>3523</v>
      </c>
      <c r="D1085" t="s">
        <v>24</v>
      </c>
      <c r="E1085" t="s">
        <v>721</v>
      </c>
      <c r="F1085" t="s">
        <v>2961</v>
      </c>
      <c r="G1085" t="s">
        <v>4036</v>
      </c>
      <c r="H1085" s="1">
        <f>DATE(YEAR(invoices[[#This Row],[due_date]]),MONTH(invoices[[#This Row],[due_date]]),1)</f>
        <v>45901</v>
      </c>
      <c r="I1085" s="1">
        <v>45907</v>
      </c>
      <c r="J1085">
        <v>19500</v>
      </c>
      <c r="K1085">
        <v>576</v>
      </c>
      <c r="L1085">
        <v>0</v>
      </c>
      <c r="M1085">
        <f>invoices[[#This Row],[rent_amount]]+invoices[[#This Row],[electricity_amount]]+invoices[[#This Row],[other_charges]]</f>
        <v>20076</v>
      </c>
      <c r="N1085" t="s">
        <v>28</v>
      </c>
      <c r="O1085" t="s">
        <v>45</v>
      </c>
      <c r="P1085">
        <v>0</v>
      </c>
      <c r="Q1085" t="b">
        <v>0</v>
      </c>
      <c r="R1085" t="s">
        <v>46</v>
      </c>
      <c r="S1085">
        <v>0</v>
      </c>
      <c r="T1085">
        <f>invoices[[#This Row],[total_amount]]</f>
        <v>20076</v>
      </c>
      <c r="U1085" t="s">
        <v>3525</v>
      </c>
      <c r="V1085" t="str">
        <f>INDEX([1]!Table1[tenantname],MATCH(invoices[[#This Row],[allotment_id]],[1]!Table1[TenantAllotmentID],0))</f>
        <v>Gautam Jyotishi (A11-A1)</v>
      </c>
      <c r="W1085" t="s">
        <v>15074</v>
      </c>
      <c r="X1085" t="s">
        <v>15075</v>
      </c>
      <c r="Y1085" s="4">
        <v>45901</v>
      </c>
      <c r="Z1085" t="s">
        <v>15807</v>
      </c>
      <c r="AA1085">
        <v>19500</v>
      </c>
      <c r="AB1085">
        <v>0</v>
      </c>
      <c r="AC1085">
        <v>0</v>
      </c>
      <c r="AD1085" s="7">
        <f>invoices[[#This Row],[Rent]]+invoices[[#This Row],[Services]]+invoices[[#This Row],[GST]]</f>
        <v>19500</v>
      </c>
      <c r="AE1085" s="7">
        <f>invoices[[#This Row],[Total]]-invoices[[#This Row],[rent_amount]]</f>
        <v>0</v>
      </c>
      <c r="AF1085">
        <v>1310</v>
      </c>
      <c r="AG1085">
        <v>576</v>
      </c>
      <c r="AH1085">
        <f>invoices[[#This Row],[EB Amount]]-invoices[[#This Row],[electricity_amount]]</f>
        <v>0</v>
      </c>
    </row>
    <row r="1086" spans="1:34">
      <c r="A1086" t="s">
        <v>4139</v>
      </c>
      <c r="B1086" t="s">
        <v>22</v>
      </c>
      <c r="C1086" t="s">
        <v>4140</v>
      </c>
      <c r="D1086" t="s">
        <v>24</v>
      </c>
      <c r="E1086" t="s">
        <v>234</v>
      </c>
      <c r="F1086" t="s">
        <v>544</v>
      </c>
      <c r="G1086" t="s">
        <v>4141</v>
      </c>
      <c r="H1086" s="1">
        <f>DATE(YEAR(invoices[[#This Row],[due_date]]),MONTH(invoices[[#This Row],[due_date]]),1)</f>
        <v>45901</v>
      </c>
      <c r="I1086" s="1">
        <v>45907</v>
      </c>
      <c r="J1086">
        <v>15500</v>
      </c>
      <c r="K1086">
        <v>1271</v>
      </c>
      <c r="L1086">
        <v>0</v>
      </c>
      <c r="M1086">
        <f>invoices[[#This Row],[rent_amount]]+invoices[[#This Row],[electricity_amount]]+invoices[[#This Row],[other_charges]]</f>
        <v>16771</v>
      </c>
      <c r="N1086" t="s">
        <v>28</v>
      </c>
      <c r="O1086" t="s">
        <v>1080</v>
      </c>
      <c r="P1086">
        <v>0</v>
      </c>
      <c r="Q1086" t="b">
        <v>0</v>
      </c>
      <c r="R1086" t="s">
        <v>46</v>
      </c>
      <c r="S1086">
        <v>0</v>
      </c>
      <c r="T1086">
        <f>invoices[[#This Row],[total_amount]]</f>
        <v>16771</v>
      </c>
      <c r="U1086" t="s">
        <v>4142</v>
      </c>
      <c r="V1086" t="str">
        <f>INDEX([1]!Table1[tenantname],MATCH(invoices[[#This Row],[allotment_id]],[1]!Table1[TenantAllotmentID],0))</f>
        <v>Benentia Alice Sanjana N (D12-B2)</v>
      </c>
      <c r="W1086" t="s">
        <v>15179</v>
      </c>
      <c r="X1086" t="s">
        <v>15180</v>
      </c>
      <c r="Y1086" s="4">
        <v>45901</v>
      </c>
      <c r="Z1086" t="s">
        <v>15807</v>
      </c>
      <c r="AA1086">
        <v>15500</v>
      </c>
      <c r="AB1086">
        <v>0</v>
      </c>
      <c r="AC1086">
        <v>0</v>
      </c>
      <c r="AD1086" s="7">
        <f>invoices[[#This Row],[Rent]]+invoices[[#This Row],[Services]]+invoices[[#This Row],[GST]]</f>
        <v>15500</v>
      </c>
      <c r="AE1086" s="7">
        <f>invoices[[#This Row],[Total]]-invoices[[#This Row],[rent_amount]]</f>
        <v>0</v>
      </c>
      <c r="AF1086">
        <v>1361</v>
      </c>
      <c r="AG1086">
        <v>1271</v>
      </c>
      <c r="AH1086">
        <f>invoices[[#This Row],[EB Amount]]-invoices[[#This Row],[electricity_amount]]</f>
        <v>0</v>
      </c>
    </row>
    <row r="1087" spans="1:34">
      <c r="A1087" t="s">
        <v>4317</v>
      </c>
      <c r="B1087" t="s">
        <v>22</v>
      </c>
      <c r="C1087" t="s">
        <v>765</v>
      </c>
      <c r="D1087" t="s">
        <v>24</v>
      </c>
      <c r="E1087" t="s">
        <v>50</v>
      </c>
      <c r="F1087" t="s">
        <v>766</v>
      </c>
      <c r="G1087" t="s">
        <v>4318</v>
      </c>
      <c r="H1087" s="1">
        <f>DATE(YEAR(invoices[[#This Row],[due_date]]),MONTH(invoices[[#This Row],[due_date]]),1)</f>
        <v>45901</v>
      </c>
      <c r="I1087" s="1">
        <v>45907</v>
      </c>
      <c r="J1087">
        <v>19500</v>
      </c>
      <c r="K1087">
        <v>1891</v>
      </c>
      <c r="L1087">
        <v>0</v>
      </c>
      <c r="M1087">
        <f>invoices[[#This Row],[rent_amount]]+invoices[[#This Row],[electricity_amount]]+invoices[[#This Row],[other_charges]]</f>
        <v>21391</v>
      </c>
      <c r="N1087" t="s">
        <v>28</v>
      </c>
      <c r="O1087" t="s">
        <v>1080</v>
      </c>
      <c r="P1087">
        <v>0</v>
      </c>
      <c r="Q1087" t="b">
        <v>0</v>
      </c>
      <c r="R1087" t="s">
        <v>46</v>
      </c>
      <c r="S1087">
        <v>0</v>
      </c>
      <c r="T1087">
        <f>invoices[[#This Row],[total_amount]]</f>
        <v>21391</v>
      </c>
      <c r="U1087" t="s">
        <v>769</v>
      </c>
      <c r="V1087" t="str">
        <f>INDEX([1]!Table1[tenantname],MATCH(invoices[[#This Row],[allotment_id]],[1]!Table1[TenantAllotmentID],0))</f>
        <v>Dhanaganapathy Madhavan (B32-A1)</v>
      </c>
      <c r="W1087" t="s">
        <v>14223</v>
      </c>
      <c r="X1087" t="s">
        <v>14224</v>
      </c>
      <c r="Y1087" s="4">
        <v>45901</v>
      </c>
      <c r="Z1087" t="s">
        <v>15807</v>
      </c>
      <c r="AA1087">
        <v>19500</v>
      </c>
      <c r="AB1087">
        <v>0</v>
      </c>
      <c r="AC1087">
        <v>0</v>
      </c>
      <c r="AD1087" s="7">
        <f>invoices[[#This Row],[Rent]]+invoices[[#This Row],[Services]]+invoices[[#This Row],[GST]]</f>
        <v>19500</v>
      </c>
      <c r="AE1087" s="7">
        <f>invoices[[#This Row],[Total]]-invoices[[#This Row],[rent_amount]]</f>
        <v>0</v>
      </c>
      <c r="AF1087">
        <v>1435</v>
      </c>
      <c r="AG1087">
        <v>1891</v>
      </c>
      <c r="AH1087">
        <f>invoices[[#This Row],[EB Amount]]-invoices[[#This Row],[electricity_amount]]</f>
        <v>0</v>
      </c>
    </row>
    <row r="1088" spans="1:34">
      <c r="A1088" t="s">
        <v>4356</v>
      </c>
      <c r="B1088" t="s">
        <v>22</v>
      </c>
      <c r="C1088" t="s">
        <v>937</v>
      </c>
      <c r="D1088" t="s">
        <v>24</v>
      </c>
      <c r="E1088" t="s">
        <v>140</v>
      </c>
      <c r="F1088" t="s">
        <v>938</v>
      </c>
      <c r="G1088" t="s">
        <v>4357</v>
      </c>
      <c r="H1088" s="1">
        <f>DATE(YEAR(invoices[[#This Row],[due_date]]),MONTH(invoices[[#This Row],[due_date]]),1)</f>
        <v>45901</v>
      </c>
      <c r="I1088" s="1">
        <v>45907</v>
      </c>
      <c r="J1088">
        <v>19500</v>
      </c>
      <c r="K1088">
        <v>0</v>
      </c>
      <c r="L1088">
        <v>0</v>
      </c>
      <c r="M1088">
        <f>invoices[[#This Row],[rent_amount]]+invoices[[#This Row],[electricity_amount]]+invoices[[#This Row],[other_charges]]</f>
        <v>19500</v>
      </c>
      <c r="N1088" t="s">
        <v>28</v>
      </c>
      <c r="O1088" t="s">
        <v>345</v>
      </c>
      <c r="P1088">
        <v>0</v>
      </c>
      <c r="Q1088" t="b">
        <v>0</v>
      </c>
      <c r="R1088" t="s">
        <v>46</v>
      </c>
      <c r="S1088">
        <v>0</v>
      </c>
      <c r="T1088">
        <f>invoices[[#This Row],[total_amount]]</f>
        <v>19500</v>
      </c>
      <c r="U1088" t="s">
        <v>940</v>
      </c>
      <c r="V1088" t="str">
        <f>INDEX([1]!Table1[tenantname],MATCH(invoices[[#This Row],[allotment_id]],[1]!Table1[TenantAllotmentID],0))</f>
        <v>Sri Maruthi Ram (A41-A1)</v>
      </c>
      <c r="W1088" t="s">
        <v>14286</v>
      </c>
      <c r="X1088" t="s">
        <v>14287</v>
      </c>
      <c r="Y1088" s="4">
        <v>45901</v>
      </c>
      <c r="Z1088" t="s">
        <v>15807</v>
      </c>
      <c r="AA1088">
        <v>19500</v>
      </c>
      <c r="AB1088">
        <v>0</v>
      </c>
      <c r="AC1088">
        <v>0</v>
      </c>
      <c r="AD1088" s="7">
        <f>invoices[[#This Row],[Rent]]+invoices[[#This Row],[Services]]+invoices[[#This Row],[GST]]</f>
        <v>19500</v>
      </c>
      <c r="AE1088" s="7">
        <f>invoices[[#This Row],[Total]]-invoices[[#This Row],[rent_amount]]</f>
        <v>0</v>
      </c>
      <c r="AF1088">
        <v>1451</v>
      </c>
      <c r="AG1088">
        <v>0</v>
      </c>
      <c r="AH1088">
        <f>invoices[[#This Row],[EB Amount]]-invoices[[#This Row],[electricity_amount]]</f>
        <v>0</v>
      </c>
    </row>
    <row r="1089" spans="1:34">
      <c r="A1089" t="s">
        <v>4424</v>
      </c>
      <c r="B1089" t="s">
        <v>22</v>
      </c>
      <c r="C1089" t="s">
        <v>955</v>
      </c>
      <c r="D1089" t="s">
        <v>24</v>
      </c>
      <c r="E1089" t="s">
        <v>329</v>
      </c>
      <c r="F1089" t="s">
        <v>956</v>
      </c>
      <c r="G1089" t="s">
        <v>4425</v>
      </c>
      <c r="H1089" s="1">
        <f>DATE(YEAR(invoices[[#This Row],[due_date]]),MONTH(invoices[[#This Row],[due_date]]),1)</f>
        <v>45901</v>
      </c>
      <c r="I1089" s="1">
        <v>45907</v>
      </c>
      <c r="J1089">
        <v>14500</v>
      </c>
      <c r="K1089">
        <v>948</v>
      </c>
      <c r="L1089">
        <v>0</v>
      </c>
      <c r="M1089">
        <f>invoices[[#This Row],[rent_amount]]+invoices[[#This Row],[electricity_amount]]+invoices[[#This Row],[other_charges]]</f>
        <v>15448</v>
      </c>
      <c r="N1089" t="s">
        <v>28</v>
      </c>
      <c r="O1089" t="s">
        <v>1080</v>
      </c>
      <c r="P1089">
        <v>0</v>
      </c>
      <c r="Q1089" t="b">
        <v>0</v>
      </c>
      <c r="R1089" t="s">
        <v>46</v>
      </c>
      <c r="S1089">
        <v>0</v>
      </c>
      <c r="T1089">
        <f>invoices[[#This Row],[total_amount]]</f>
        <v>15448</v>
      </c>
      <c r="U1089" t="s">
        <v>3150</v>
      </c>
      <c r="V1089" t="str">
        <f>INDEX([1]!Table1[tenantname],MATCH(invoices[[#This Row],[allotment_id]],[1]!Table1[TenantAllotmentID],0))</f>
        <v>Anjali Saluja (C43-C1)</v>
      </c>
      <c r="W1089" t="s">
        <v>14984</v>
      </c>
      <c r="X1089" t="s">
        <v>14985</v>
      </c>
      <c r="Y1089" s="4">
        <v>45901</v>
      </c>
      <c r="Z1089" t="s">
        <v>15807</v>
      </c>
      <c r="AA1089">
        <v>14500</v>
      </c>
      <c r="AB1089">
        <v>0</v>
      </c>
      <c r="AC1089">
        <v>0</v>
      </c>
      <c r="AD1089" s="7">
        <f>invoices[[#This Row],[Rent]]+invoices[[#This Row],[Services]]+invoices[[#This Row],[GST]]</f>
        <v>14500</v>
      </c>
      <c r="AE1089" s="7">
        <f>invoices[[#This Row],[Total]]-invoices[[#This Row],[rent_amount]]</f>
        <v>0</v>
      </c>
      <c r="AF1089">
        <v>1478</v>
      </c>
      <c r="AG1089">
        <v>948</v>
      </c>
      <c r="AH1089">
        <f>invoices[[#This Row],[EB Amount]]-invoices[[#This Row],[electricity_amount]]</f>
        <v>0</v>
      </c>
    </row>
    <row r="1090" spans="1:34">
      <c r="A1090" t="s">
        <v>4432</v>
      </c>
      <c r="B1090" t="s">
        <v>22</v>
      </c>
      <c r="C1090" t="s">
        <v>2203</v>
      </c>
      <c r="D1090" t="s">
        <v>24</v>
      </c>
      <c r="E1090" t="s">
        <v>569</v>
      </c>
      <c r="F1090" t="s">
        <v>999</v>
      </c>
      <c r="G1090" t="s">
        <v>4433</v>
      </c>
      <c r="H1090" s="1">
        <f>DATE(YEAR(invoices[[#This Row],[due_date]]),MONTH(invoices[[#This Row],[due_date]]),1)</f>
        <v>45901</v>
      </c>
      <c r="I1090" s="1">
        <v>45907</v>
      </c>
      <c r="J1090">
        <v>15500</v>
      </c>
      <c r="K1090">
        <v>1891</v>
      </c>
      <c r="L1090">
        <v>0</v>
      </c>
      <c r="M1090">
        <f>invoices[[#This Row],[rent_amount]]+invoices[[#This Row],[electricity_amount]]+invoices[[#This Row],[other_charges]]</f>
        <v>17391</v>
      </c>
      <c r="N1090" t="s">
        <v>28</v>
      </c>
      <c r="O1090" t="s">
        <v>45</v>
      </c>
      <c r="P1090">
        <v>0</v>
      </c>
      <c r="Q1090" t="b">
        <v>0</v>
      </c>
      <c r="R1090" t="s">
        <v>46</v>
      </c>
      <c r="S1090">
        <v>0</v>
      </c>
      <c r="T1090">
        <f>invoices[[#This Row],[total_amount]]</f>
        <v>17391</v>
      </c>
      <c r="U1090" t="s">
        <v>4195</v>
      </c>
      <c r="V1090" t="str">
        <f>INDEX([1]!Table1[tenantname],MATCH(invoices[[#This Row],[allotment_id]],[1]!Table1[TenantAllotmentID],0))</f>
        <v>Jeevitha Bethulakshmi (C12-B1)</v>
      </c>
      <c r="W1090" t="s">
        <v>14740</v>
      </c>
      <c r="X1090" t="s">
        <v>15190</v>
      </c>
      <c r="Y1090" s="4">
        <v>45901</v>
      </c>
      <c r="Z1090" t="s">
        <v>15807</v>
      </c>
      <c r="AA1090">
        <v>15500</v>
      </c>
      <c r="AB1090">
        <v>0</v>
      </c>
      <c r="AC1090">
        <v>0</v>
      </c>
      <c r="AD1090" s="7">
        <f>invoices[[#This Row],[Rent]]+invoices[[#This Row],[Services]]+invoices[[#This Row],[GST]]</f>
        <v>15500</v>
      </c>
      <c r="AE1090" s="7">
        <f>invoices[[#This Row],[Total]]-invoices[[#This Row],[rent_amount]]</f>
        <v>0</v>
      </c>
      <c r="AF1090">
        <v>1481</v>
      </c>
      <c r="AG1090">
        <v>1891</v>
      </c>
      <c r="AH1090">
        <f>invoices[[#This Row],[EB Amount]]-invoices[[#This Row],[electricity_amount]]</f>
        <v>0</v>
      </c>
    </row>
    <row r="1091" spans="1:34">
      <c r="A1091" t="s">
        <v>4438</v>
      </c>
      <c r="B1091" t="s">
        <v>22</v>
      </c>
      <c r="C1091" t="s">
        <v>1900</v>
      </c>
      <c r="D1091" t="s">
        <v>24</v>
      </c>
      <c r="E1091" t="s">
        <v>50</v>
      </c>
      <c r="F1091" t="s">
        <v>51</v>
      </c>
      <c r="G1091" t="s">
        <v>4439</v>
      </c>
      <c r="H1091" s="1">
        <f>DATE(YEAR(invoices[[#This Row],[due_date]]),MONTH(invoices[[#This Row],[due_date]]),1)</f>
        <v>45901</v>
      </c>
      <c r="I1091" s="1">
        <v>45907</v>
      </c>
      <c r="J1091">
        <v>14500</v>
      </c>
      <c r="K1091">
        <v>1891</v>
      </c>
      <c r="L1091">
        <v>0</v>
      </c>
      <c r="M1091">
        <f>invoices[[#This Row],[rent_amount]]+invoices[[#This Row],[electricity_amount]]+invoices[[#This Row],[other_charges]]</f>
        <v>16391</v>
      </c>
      <c r="N1091" t="s">
        <v>28</v>
      </c>
      <c r="O1091" t="s">
        <v>45</v>
      </c>
      <c r="P1091">
        <v>0</v>
      </c>
      <c r="Q1091" t="b">
        <v>0</v>
      </c>
      <c r="R1091" t="s">
        <v>46</v>
      </c>
      <c r="S1091">
        <v>0</v>
      </c>
      <c r="T1091">
        <f>invoices[[#This Row],[total_amount]]</f>
        <v>16391</v>
      </c>
      <c r="U1091" t="s">
        <v>1902</v>
      </c>
      <c r="V1091" t="str">
        <f>INDEX([1]!Table1[tenantname],MATCH(invoices[[#This Row],[allotment_id]],[1]!Table1[TenantAllotmentID],0))</f>
        <v>Karthikeyan M (B32-C2)</v>
      </c>
      <c r="W1091" t="s">
        <v>14635</v>
      </c>
      <c r="X1091" t="s">
        <v>14636</v>
      </c>
      <c r="Y1091" s="4">
        <v>45901</v>
      </c>
      <c r="Z1091" t="s">
        <v>15807</v>
      </c>
      <c r="AA1091">
        <v>14500</v>
      </c>
      <c r="AB1091">
        <v>0</v>
      </c>
      <c r="AC1091">
        <v>0</v>
      </c>
      <c r="AD1091" s="7">
        <f>invoices[[#This Row],[Rent]]+invoices[[#This Row],[Services]]+invoices[[#This Row],[GST]]</f>
        <v>14500</v>
      </c>
      <c r="AE1091" s="7">
        <f>invoices[[#This Row],[Total]]-invoices[[#This Row],[rent_amount]]</f>
        <v>0</v>
      </c>
      <c r="AF1091">
        <v>1484</v>
      </c>
      <c r="AG1091">
        <v>1891</v>
      </c>
      <c r="AH1091">
        <f>invoices[[#This Row],[EB Amount]]-invoices[[#This Row],[electricity_amount]]</f>
        <v>0</v>
      </c>
    </row>
    <row r="1092" spans="1:34">
      <c r="A1092" t="s">
        <v>4513</v>
      </c>
      <c r="B1092" t="s">
        <v>22</v>
      </c>
      <c r="C1092" t="s">
        <v>2377</v>
      </c>
      <c r="D1092" t="s">
        <v>24</v>
      </c>
      <c r="E1092" t="s">
        <v>181</v>
      </c>
      <c r="F1092" t="s">
        <v>452</v>
      </c>
      <c r="G1092" t="s">
        <v>4514</v>
      </c>
      <c r="H1092" s="1">
        <f>DATE(YEAR(invoices[[#This Row],[due_date]]),MONTH(invoices[[#This Row],[due_date]]),1)</f>
        <v>45901</v>
      </c>
      <c r="I1092" s="1">
        <v>45907</v>
      </c>
      <c r="J1092">
        <v>13500</v>
      </c>
      <c r="K1092">
        <v>2170</v>
      </c>
      <c r="L1092">
        <v>0</v>
      </c>
      <c r="M1092">
        <f>invoices[[#This Row],[rent_amount]]+invoices[[#This Row],[electricity_amount]]+invoices[[#This Row],[other_charges]]</f>
        <v>15670</v>
      </c>
      <c r="N1092" t="s">
        <v>28</v>
      </c>
      <c r="O1092" t="s">
        <v>345</v>
      </c>
      <c r="P1092">
        <v>0</v>
      </c>
      <c r="Q1092" t="b">
        <v>0</v>
      </c>
      <c r="R1092" t="s">
        <v>46</v>
      </c>
      <c r="S1092">
        <v>0</v>
      </c>
      <c r="T1092">
        <f>invoices[[#This Row],[total_amount]]</f>
        <v>15670</v>
      </c>
      <c r="U1092" t="s">
        <v>2379</v>
      </c>
      <c r="V1092" t="str">
        <f>INDEX([1]!Table1[tenantname],MATCH(invoices[[#This Row],[allotment_id]],[1]!Table1[TenantAllotmentID],0))</f>
        <v>Snehaji N (B24-B1)</v>
      </c>
      <c r="W1092" t="s">
        <v>14794</v>
      </c>
      <c r="X1092" t="s">
        <v>14795</v>
      </c>
      <c r="Y1092" s="4">
        <v>45901</v>
      </c>
      <c r="Z1092" t="s">
        <v>15807</v>
      </c>
      <c r="AA1092">
        <v>13500</v>
      </c>
      <c r="AB1092">
        <v>0</v>
      </c>
      <c r="AC1092">
        <v>0</v>
      </c>
      <c r="AD1092" s="7">
        <f>invoices[[#This Row],[Rent]]+invoices[[#This Row],[Services]]+invoices[[#This Row],[GST]]</f>
        <v>13500</v>
      </c>
      <c r="AE1092" s="7">
        <f>invoices[[#This Row],[Total]]-invoices[[#This Row],[rent_amount]]</f>
        <v>0</v>
      </c>
      <c r="AF1092">
        <v>1520</v>
      </c>
      <c r="AG1092">
        <v>2170</v>
      </c>
      <c r="AH1092">
        <f>invoices[[#This Row],[EB Amount]]-invoices[[#This Row],[electricity_amount]]</f>
        <v>0</v>
      </c>
    </row>
    <row r="1093" spans="1:34">
      <c r="A1093" t="s">
        <v>4527</v>
      </c>
      <c r="B1093" t="s">
        <v>22</v>
      </c>
      <c r="C1093" t="s">
        <v>2412</v>
      </c>
      <c r="D1093" t="s">
        <v>24</v>
      </c>
      <c r="E1093" t="s">
        <v>349</v>
      </c>
      <c r="F1093" t="s">
        <v>716</v>
      </c>
      <c r="G1093" t="s">
        <v>4528</v>
      </c>
      <c r="H1093" s="1">
        <f>DATE(YEAR(invoices[[#This Row],[due_date]]),MONTH(invoices[[#This Row],[due_date]]),1)</f>
        <v>45901</v>
      </c>
      <c r="I1093" s="1">
        <v>45907</v>
      </c>
      <c r="J1093">
        <v>25500</v>
      </c>
      <c r="K1093">
        <v>2418</v>
      </c>
      <c r="L1093">
        <v>0</v>
      </c>
      <c r="M1093">
        <f>invoices[[#This Row],[rent_amount]]+invoices[[#This Row],[electricity_amount]]+invoices[[#This Row],[other_charges]]</f>
        <v>27918</v>
      </c>
      <c r="N1093" t="s">
        <v>28</v>
      </c>
      <c r="O1093" t="s">
        <v>345</v>
      </c>
      <c r="P1093">
        <v>0</v>
      </c>
      <c r="Q1093" t="b">
        <v>0</v>
      </c>
      <c r="R1093" t="s">
        <v>46</v>
      </c>
      <c r="S1093">
        <v>0</v>
      </c>
      <c r="T1093">
        <f>invoices[[#This Row],[total_amount]]</f>
        <v>27918</v>
      </c>
      <c r="U1093" t="s">
        <v>2414</v>
      </c>
      <c r="V1093" t="str">
        <f>INDEX([1]!Table1[tenantname],MATCH(invoices[[#This Row],[allotment_id]],[1]!Table1[TenantAllotmentID],0))</f>
        <v>Tushar  (B11-D1)</v>
      </c>
      <c r="W1093" t="s">
        <v>14799</v>
      </c>
      <c r="X1093" t="s">
        <v>14800</v>
      </c>
      <c r="Y1093" s="4">
        <v>45901</v>
      </c>
      <c r="Z1093" t="s">
        <v>15807</v>
      </c>
      <c r="AA1093">
        <v>25500</v>
      </c>
      <c r="AB1093">
        <v>0</v>
      </c>
      <c r="AC1093">
        <v>0</v>
      </c>
      <c r="AD1093" s="7">
        <f>invoices[[#This Row],[Rent]]+invoices[[#This Row],[Services]]+invoices[[#This Row],[GST]]</f>
        <v>25500</v>
      </c>
      <c r="AE1093" s="7">
        <f>invoices[[#This Row],[Total]]-invoices[[#This Row],[rent_amount]]</f>
        <v>0</v>
      </c>
      <c r="AF1093">
        <v>1525</v>
      </c>
      <c r="AG1093">
        <v>2418</v>
      </c>
      <c r="AH1093">
        <f>invoices[[#This Row],[EB Amount]]-invoices[[#This Row],[electricity_amount]]</f>
        <v>0</v>
      </c>
    </row>
    <row r="1094" spans="1:34">
      <c r="A1094" t="s">
        <v>4601</v>
      </c>
      <c r="B1094" t="s">
        <v>22</v>
      </c>
      <c r="C1094" t="s">
        <v>2703</v>
      </c>
      <c r="D1094" t="s">
        <v>24</v>
      </c>
      <c r="E1094" t="s">
        <v>349</v>
      </c>
      <c r="F1094" t="s">
        <v>878</v>
      </c>
      <c r="G1094" t="s">
        <v>4602</v>
      </c>
      <c r="H1094" s="1">
        <f>DATE(YEAR(invoices[[#This Row],[due_date]]),MONTH(invoices[[#This Row],[due_date]]),1)</f>
        <v>45901</v>
      </c>
      <c r="I1094" s="1">
        <v>45907</v>
      </c>
      <c r="J1094">
        <v>19500</v>
      </c>
      <c r="K1094">
        <v>468</v>
      </c>
      <c r="L1094">
        <v>0</v>
      </c>
      <c r="M1094">
        <f>invoices[[#This Row],[rent_amount]]+invoices[[#This Row],[electricity_amount]]+invoices[[#This Row],[other_charges]]</f>
        <v>19968</v>
      </c>
      <c r="N1094" t="s">
        <v>28</v>
      </c>
      <c r="O1094" t="s">
        <v>918</v>
      </c>
      <c r="P1094">
        <v>0</v>
      </c>
      <c r="Q1094" t="b">
        <v>0</v>
      </c>
      <c r="R1094" t="s">
        <v>46</v>
      </c>
      <c r="S1094">
        <v>0</v>
      </c>
      <c r="T1094">
        <f>invoices[[#This Row],[total_amount]]</f>
        <v>19968</v>
      </c>
      <c r="U1094" t="s">
        <v>2705</v>
      </c>
      <c r="V1094" t="str">
        <f>INDEX([1]!Table1[tenantname],MATCH(invoices[[#This Row],[allotment_id]],[1]!Table1[TenantAllotmentID],0))</f>
        <v>Rajesh Anand (B11-A1)</v>
      </c>
      <c r="W1094" t="s">
        <v>14871</v>
      </c>
      <c r="X1094" t="s">
        <v>14872</v>
      </c>
      <c r="Y1094" s="4">
        <v>45901</v>
      </c>
      <c r="Z1094" t="s">
        <v>15807</v>
      </c>
      <c r="AA1094">
        <v>19500</v>
      </c>
      <c r="AB1094">
        <v>0</v>
      </c>
      <c r="AC1094">
        <v>0</v>
      </c>
      <c r="AD1094" s="7">
        <f>invoices[[#This Row],[Rent]]+invoices[[#This Row],[Services]]+invoices[[#This Row],[GST]]</f>
        <v>19500</v>
      </c>
      <c r="AE1094" s="7">
        <f>invoices[[#This Row],[Total]]-invoices[[#This Row],[rent_amount]]</f>
        <v>0</v>
      </c>
      <c r="AF1094">
        <v>1556</v>
      </c>
      <c r="AG1094">
        <v>468</v>
      </c>
      <c r="AH1094">
        <f>invoices[[#This Row],[EB Amount]]-invoices[[#This Row],[electricity_amount]]</f>
        <v>0</v>
      </c>
    </row>
    <row r="1095" spans="1:34">
      <c r="A1095" t="s">
        <v>4656</v>
      </c>
      <c r="B1095" t="s">
        <v>22</v>
      </c>
      <c r="C1095" t="s">
        <v>829</v>
      </c>
      <c r="D1095" t="s">
        <v>24</v>
      </c>
      <c r="E1095" t="s">
        <v>476</v>
      </c>
      <c r="F1095" t="s">
        <v>477</v>
      </c>
      <c r="G1095" t="s">
        <v>4657</v>
      </c>
      <c r="H1095" s="1">
        <f>DATE(YEAR(invoices[[#This Row],[due_date]]),MONTH(invoices[[#This Row],[due_date]]),1)</f>
        <v>45901</v>
      </c>
      <c r="I1095" s="1">
        <v>45907</v>
      </c>
      <c r="J1095">
        <v>25500</v>
      </c>
      <c r="K1095">
        <v>1705</v>
      </c>
      <c r="L1095">
        <v>0</v>
      </c>
      <c r="M1095">
        <f>invoices[[#This Row],[rent_amount]]+invoices[[#This Row],[electricity_amount]]+invoices[[#This Row],[other_charges]]</f>
        <v>27205</v>
      </c>
      <c r="N1095" t="s">
        <v>28</v>
      </c>
      <c r="O1095" t="s">
        <v>918</v>
      </c>
      <c r="P1095">
        <v>0</v>
      </c>
      <c r="Q1095" t="b">
        <v>0</v>
      </c>
      <c r="R1095" t="s">
        <v>46</v>
      </c>
      <c r="S1095">
        <v>0</v>
      </c>
      <c r="T1095">
        <f>invoices[[#This Row],[total_amount]]</f>
        <v>27205</v>
      </c>
      <c r="U1095" t="s">
        <v>831</v>
      </c>
      <c r="V1095" t="str">
        <f>INDEX([1]!Table1[tenantname],MATCH(invoices[[#This Row],[allotment_id]],[1]!Table1[TenantAllotmentID],0))</f>
        <v>Ranjan Rai (B41-D1)</v>
      </c>
      <c r="W1095" t="s">
        <v>14247</v>
      </c>
      <c r="X1095" t="s">
        <v>14248</v>
      </c>
      <c r="Y1095" s="4">
        <v>45901</v>
      </c>
      <c r="Z1095" t="s">
        <v>15807</v>
      </c>
      <c r="AA1095">
        <v>25500</v>
      </c>
      <c r="AB1095">
        <v>0</v>
      </c>
      <c r="AC1095">
        <v>0</v>
      </c>
      <c r="AD1095" s="7">
        <f>invoices[[#This Row],[Rent]]+invoices[[#This Row],[Services]]+invoices[[#This Row],[GST]]</f>
        <v>25500</v>
      </c>
      <c r="AE1095" s="7">
        <f>invoices[[#This Row],[Total]]-invoices[[#This Row],[rent_amount]]</f>
        <v>0</v>
      </c>
      <c r="AF1095">
        <v>1583</v>
      </c>
      <c r="AG1095">
        <v>1705</v>
      </c>
      <c r="AH1095">
        <f>invoices[[#This Row],[EB Amount]]-invoices[[#This Row],[electricity_amount]]</f>
        <v>0</v>
      </c>
    </row>
    <row r="1096" spans="1:34">
      <c r="A1096" t="s">
        <v>4709</v>
      </c>
      <c r="B1096" t="s">
        <v>22</v>
      </c>
      <c r="C1096" t="s">
        <v>823</v>
      </c>
      <c r="D1096" t="s">
        <v>24</v>
      </c>
      <c r="E1096" t="s">
        <v>519</v>
      </c>
      <c r="F1096" t="s">
        <v>824</v>
      </c>
      <c r="G1096" t="s">
        <v>4710</v>
      </c>
      <c r="H1096" s="1">
        <f>DATE(YEAR(invoices[[#This Row],[due_date]]),MONTH(invoices[[#This Row],[due_date]]),1)</f>
        <v>45901</v>
      </c>
      <c r="I1096" s="1">
        <v>45907</v>
      </c>
      <c r="J1096">
        <v>24500</v>
      </c>
      <c r="K1096">
        <v>2139</v>
      </c>
      <c r="L1096">
        <v>0</v>
      </c>
      <c r="M1096">
        <f>invoices[[#This Row],[rent_amount]]+invoices[[#This Row],[electricity_amount]]+invoices[[#This Row],[other_charges]]</f>
        <v>26639</v>
      </c>
      <c r="N1096" t="s">
        <v>28</v>
      </c>
      <c r="O1096" t="s">
        <v>45</v>
      </c>
      <c r="P1096">
        <v>0</v>
      </c>
      <c r="Q1096" t="b">
        <v>0</v>
      </c>
      <c r="R1096" t="s">
        <v>46</v>
      </c>
      <c r="S1096">
        <v>0</v>
      </c>
      <c r="T1096">
        <f>invoices[[#This Row],[total_amount]]</f>
        <v>26639</v>
      </c>
      <c r="U1096" t="s">
        <v>827</v>
      </c>
      <c r="V1096" t="str">
        <f>INDEX([1]!Table1[tenantname],MATCH(invoices[[#This Row],[allotment_id]],[1]!Table1[TenantAllotmentID],0))</f>
        <v>Prateek Sharma (C41-D1)</v>
      </c>
      <c r="W1096" t="s">
        <v>14245</v>
      </c>
      <c r="X1096" t="s">
        <v>14246</v>
      </c>
      <c r="Y1096" s="4">
        <v>45901</v>
      </c>
      <c r="Z1096" t="s">
        <v>15807</v>
      </c>
      <c r="AA1096">
        <v>24500</v>
      </c>
      <c r="AB1096">
        <v>0</v>
      </c>
      <c r="AC1096">
        <v>0</v>
      </c>
      <c r="AD1096" s="7">
        <f>invoices[[#This Row],[Rent]]+invoices[[#This Row],[Services]]+invoices[[#This Row],[GST]]</f>
        <v>24500</v>
      </c>
      <c r="AE1096" s="7">
        <f>invoices[[#This Row],[Total]]-invoices[[#This Row],[rent_amount]]</f>
        <v>0</v>
      </c>
      <c r="AF1096">
        <v>1607</v>
      </c>
      <c r="AG1096">
        <v>2139</v>
      </c>
      <c r="AH1096">
        <f>invoices[[#This Row],[EB Amount]]-invoices[[#This Row],[electricity_amount]]</f>
        <v>0</v>
      </c>
    </row>
    <row r="1097" spans="1:34">
      <c r="A1097" t="s">
        <v>4781</v>
      </c>
      <c r="B1097" t="s">
        <v>22</v>
      </c>
      <c r="C1097" t="s">
        <v>2652</v>
      </c>
      <c r="D1097" t="s">
        <v>24</v>
      </c>
      <c r="E1097" t="s">
        <v>218</v>
      </c>
      <c r="F1097" t="s">
        <v>2653</v>
      </c>
      <c r="G1097" t="s">
        <v>4782</v>
      </c>
      <c r="H1097" s="1">
        <f>DATE(YEAR(invoices[[#This Row],[due_date]]),MONTH(invoices[[#This Row],[due_date]]),1)</f>
        <v>45901</v>
      </c>
      <c r="I1097" s="1">
        <v>45907</v>
      </c>
      <c r="J1097">
        <v>15500</v>
      </c>
      <c r="K1097">
        <v>780</v>
      </c>
      <c r="L1097">
        <v>0</v>
      </c>
      <c r="M1097">
        <f>invoices[[#This Row],[rent_amount]]+invoices[[#This Row],[electricity_amount]]+invoices[[#This Row],[other_charges]]</f>
        <v>16280</v>
      </c>
      <c r="N1097" t="s">
        <v>28</v>
      </c>
      <c r="O1097" t="s">
        <v>1080</v>
      </c>
      <c r="P1097">
        <v>0</v>
      </c>
      <c r="Q1097" t="b">
        <v>0</v>
      </c>
      <c r="R1097" t="s">
        <v>46</v>
      </c>
      <c r="S1097">
        <v>0</v>
      </c>
      <c r="T1097">
        <f>invoices[[#This Row],[total_amount]]</f>
        <v>16280</v>
      </c>
      <c r="U1097" t="s">
        <v>2655</v>
      </c>
      <c r="V1097" t="str">
        <f>INDEX([1]!Table1[tenantname],MATCH(invoices[[#This Row],[allotment_id]],[1]!Table1[TenantAllotmentID],0))</f>
        <v>Dongkame Karimchi O Sangma (A12-B2)</v>
      </c>
      <c r="W1097" t="s">
        <v>14860</v>
      </c>
      <c r="X1097" t="s">
        <v>14861</v>
      </c>
      <c r="Y1097" s="4">
        <v>45901</v>
      </c>
      <c r="Z1097" t="s">
        <v>15807</v>
      </c>
      <c r="AA1097">
        <v>15500</v>
      </c>
      <c r="AB1097">
        <v>0</v>
      </c>
      <c r="AC1097">
        <v>0</v>
      </c>
      <c r="AD1097" s="7">
        <f>invoices[[#This Row],[Rent]]+invoices[[#This Row],[Services]]+invoices[[#This Row],[GST]]</f>
        <v>15500</v>
      </c>
      <c r="AE1097" s="7">
        <f>invoices[[#This Row],[Total]]-invoices[[#This Row],[rent_amount]]</f>
        <v>0</v>
      </c>
      <c r="AF1097">
        <v>1640</v>
      </c>
      <c r="AG1097">
        <v>780</v>
      </c>
      <c r="AH1097">
        <f>invoices[[#This Row],[EB Amount]]-invoices[[#This Row],[electricity_amount]]</f>
        <v>0</v>
      </c>
    </row>
    <row r="1098" spans="1:34">
      <c r="A1098" t="s">
        <v>4823</v>
      </c>
      <c r="B1098" t="s">
        <v>22</v>
      </c>
      <c r="C1098" t="s">
        <v>1571</v>
      </c>
      <c r="D1098" t="s">
        <v>24</v>
      </c>
      <c r="E1098" t="s">
        <v>104</v>
      </c>
      <c r="F1098" t="s">
        <v>1572</v>
      </c>
      <c r="G1098" t="s">
        <v>4824</v>
      </c>
      <c r="H1098" s="1">
        <f>DATE(YEAR(invoices[[#This Row],[due_date]]),MONTH(invoices[[#This Row],[due_date]]),1)</f>
        <v>45901</v>
      </c>
      <c r="I1098" s="1">
        <v>45907</v>
      </c>
      <c r="J1098">
        <v>15500</v>
      </c>
      <c r="K1098">
        <v>1240</v>
      </c>
      <c r="L1098">
        <v>0</v>
      </c>
      <c r="M1098">
        <f>invoices[[#This Row],[rent_amount]]+invoices[[#This Row],[electricity_amount]]+invoices[[#This Row],[other_charges]]</f>
        <v>16740</v>
      </c>
      <c r="N1098" t="s">
        <v>28</v>
      </c>
      <c r="O1098" t="s">
        <v>918</v>
      </c>
      <c r="P1098">
        <v>0</v>
      </c>
      <c r="Q1098" t="b">
        <v>0</v>
      </c>
      <c r="R1098" t="s">
        <v>46</v>
      </c>
      <c r="S1098">
        <v>0</v>
      </c>
      <c r="T1098">
        <f>invoices[[#This Row],[total_amount]]</f>
        <v>16740</v>
      </c>
      <c r="U1098" t="s">
        <v>1574</v>
      </c>
      <c r="V1098" t="str">
        <f>INDEX([1]!Table1[tenantname],MATCH(invoices[[#This Row],[allotment_id]],[1]!Table1[TenantAllotmentID],0))</f>
        <v>Ravi S (B14-B2)</v>
      </c>
      <c r="W1098" t="s">
        <v>14522</v>
      </c>
      <c r="X1098" t="s">
        <v>14523</v>
      </c>
      <c r="Y1098" s="4">
        <v>45901</v>
      </c>
      <c r="Z1098" t="s">
        <v>15807</v>
      </c>
      <c r="AA1098">
        <v>15500</v>
      </c>
      <c r="AB1098">
        <v>0</v>
      </c>
      <c r="AC1098">
        <v>0</v>
      </c>
      <c r="AD1098" s="7">
        <f>invoices[[#This Row],[Rent]]+invoices[[#This Row],[Services]]+invoices[[#This Row],[GST]]</f>
        <v>15500</v>
      </c>
      <c r="AE1098" s="7">
        <f>invoices[[#This Row],[Total]]-invoices[[#This Row],[rent_amount]]</f>
        <v>0</v>
      </c>
      <c r="AF1098">
        <v>1657</v>
      </c>
      <c r="AG1098">
        <v>1240</v>
      </c>
      <c r="AH1098">
        <f>invoices[[#This Row],[EB Amount]]-invoices[[#This Row],[electricity_amount]]</f>
        <v>0</v>
      </c>
    </row>
    <row r="1099" spans="1:34">
      <c r="A1099" t="s">
        <v>4829</v>
      </c>
      <c r="B1099" t="s">
        <v>22</v>
      </c>
      <c r="C1099" t="s">
        <v>1874</v>
      </c>
      <c r="D1099" t="s">
        <v>24</v>
      </c>
      <c r="E1099" t="s">
        <v>275</v>
      </c>
      <c r="F1099" t="s">
        <v>1397</v>
      </c>
      <c r="G1099" t="s">
        <v>4830</v>
      </c>
      <c r="H1099" s="1">
        <f>DATE(YEAR(invoices[[#This Row],[due_date]]),MONTH(invoices[[#This Row],[due_date]]),1)</f>
        <v>45901</v>
      </c>
      <c r="I1099" s="1">
        <v>45907</v>
      </c>
      <c r="J1099">
        <v>15500</v>
      </c>
      <c r="K1099">
        <v>2408</v>
      </c>
      <c r="L1099">
        <v>0</v>
      </c>
      <c r="M1099">
        <f>invoices[[#This Row],[rent_amount]]+invoices[[#This Row],[electricity_amount]]+invoices[[#This Row],[other_charges]]</f>
        <v>17908</v>
      </c>
      <c r="N1099" t="s">
        <v>28</v>
      </c>
      <c r="O1099" t="s">
        <v>918</v>
      </c>
      <c r="P1099">
        <v>0</v>
      </c>
      <c r="Q1099" t="b">
        <v>0</v>
      </c>
      <c r="R1099" t="s">
        <v>46</v>
      </c>
      <c r="S1099">
        <v>0</v>
      </c>
      <c r="T1099">
        <f>invoices[[#This Row],[total_amount]]</f>
        <v>17908</v>
      </c>
      <c r="U1099" t="s">
        <v>1876</v>
      </c>
      <c r="V1099" t="str">
        <f>INDEX([1]!Table1[tenantname],MATCH(invoices[[#This Row],[allotment_id]],[1]!Table1[TenantAllotmentID],0))</f>
        <v>Pallavi Reddy Gaddam (B44-B1)</v>
      </c>
      <c r="W1099" t="s">
        <v>14625</v>
      </c>
      <c r="X1099" t="s">
        <v>14626</v>
      </c>
      <c r="Y1099" s="4">
        <v>45901</v>
      </c>
      <c r="Z1099" t="s">
        <v>15807</v>
      </c>
      <c r="AA1099">
        <v>15500</v>
      </c>
      <c r="AB1099">
        <v>0</v>
      </c>
      <c r="AC1099">
        <v>0</v>
      </c>
      <c r="AD1099" s="7">
        <f>invoices[[#This Row],[Rent]]+invoices[[#This Row],[Services]]+invoices[[#This Row],[GST]]</f>
        <v>15500</v>
      </c>
      <c r="AE1099" s="7">
        <f>invoices[[#This Row],[Total]]-invoices[[#This Row],[rent_amount]]</f>
        <v>0</v>
      </c>
      <c r="AF1099">
        <v>1660</v>
      </c>
      <c r="AG1099">
        <v>2408</v>
      </c>
      <c r="AH1099">
        <f>invoices[[#This Row],[EB Amount]]-invoices[[#This Row],[electricity_amount]]</f>
        <v>0</v>
      </c>
    </row>
    <row r="1100" spans="1:34">
      <c r="A1100" t="s">
        <v>4874</v>
      </c>
      <c r="B1100" t="s">
        <v>22</v>
      </c>
      <c r="C1100" t="s">
        <v>4014</v>
      </c>
      <c r="D1100" t="s">
        <v>24</v>
      </c>
      <c r="E1100" t="s">
        <v>96</v>
      </c>
      <c r="F1100" t="s">
        <v>390</v>
      </c>
      <c r="G1100" t="s">
        <v>4875</v>
      </c>
      <c r="H1100" s="1">
        <f>DATE(YEAR(invoices[[#This Row],[due_date]]),MONTH(invoices[[#This Row],[due_date]]),1)</f>
        <v>45901</v>
      </c>
      <c r="I1100" s="1">
        <v>45907</v>
      </c>
      <c r="J1100">
        <v>19500</v>
      </c>
      <c r="K1100">
        <v>1581</v>
      </c>
      <c r="L1100">
        <v>0</v>
      </c>
      <c r="M1100">
        <f>invoices[[#This Row],[rent_amount]]+invoices[[#This Row],[electricity_amount]]+invoices[[#This Row],[other_charges]]</f>
        <v>21081</v>
      </c>
      <c r="N1100" t="s">
        <v>28</v>
      </c>
      <c r="O1100" t="s">
        <v>918</v>
      </c>
      <c r="P1100">
        <v>0</v>
      </c>
      <c r="Q1100" t="b">
        <v>0</v>
      </c>
      <c r="R1100" t="s">
        <v>46</v>
      </c>
      <c r="S1100">
        <v>0</v>
      </c>
      <c r="T1100">
        <f>invoices[[#This Row],[total_amount]]</f>
        <v>21081</v>
      </c>
      <c r="U1100" t="s">
        <v>4016</v>
      </c>
      <c r="V1100" t="str">
        <f>INDEX([1]!Table1[tenantname],MATCH(invoices[[#This Row],[allotment_id]],[1]!Table1[TenantAllotmentID],0))</f>
        <v>Ranna  (B33-A1)</v>
      </c>
      <c r="W1100" t="s">
        <v>15169</v>
      </c>
      <c r="X1100" t="s">
        <v>15170</v>
      </c>
      <c r="Y1100" s="4">
        <v>45901</v>
      </c>
      <c r="Z1100" t="s">
        <v>15807</v>
      </c>
      <c r="AA1100">
        <v>19500</v>
      </c>
      <c r="AB1100">
        <v>0</v>
      </c>
      <c r="AC1100">
        <v>0</v>
      </c>
      <c r="AD1100" s="7">
        <f>invoices[[#This Row],[Rent]]+invoices[[#This Row],[Services]]+invoices[[#This Row],[GST]]</f>
        <v>19500</v>
      </c>
      <c r="AE1100" s="7">
        <f>invoices[[#This Row],[Total]]-invoices[[#This Row],[rent_amount]]</f>
        <v>0</v>
      </c>
      <c r="AF1100">
        <v>1680</v>
      </c>
      <c r="AG1100">
        <v>1581</v>
      </c>
      <c r="AH1100">
        <f>invoices[[#This Row],[EB Amount]]-invoices[[#This Row],[electricity_amount]]</f>
        <v>0</v>
      </c>
    </row>
    <row r="1101" spans="1:34">
      <c r="A1101" t="s">
        <v>4884</v>
      </c>
      <c r="B1101" t="s">
        <v>22</v>
      </c>
      <c r="C1101" t="s">
        <v>462</v>
      </c>
      <c r="D1101" t="s">
        <v>24</v>
      </c>
      <c r="E1101" t="s">
        <v>201</v>
      </c>
      <c r="F1101" t="s">
        <v>463</v>
      </c>
      <c r="G1101" t="s">
        <v>4885</v>
      </c>
      <c r="H1101" s="1">
        <f>DATE(YEAR(invoices[[#This Row],[due_date]]),MONTH(invoices[[#This Row],[due_date]]),1)</f>
        <v>45901</v>
      </c>
      <c r="I1101" s="1">
        <v>45907</v>
      </c>
      <c r="J1101">
        <v>15500</v>
      </c>
      <c r="K1101">
        <v>992</v>
      </c>
      <c r="L1101">
        <v>0</v>
      </c>
      <c r="M1101">
        <f>invoices[[#This Row],[rent_amount]]+invoices[[#This Row],[electricity_amount]]+invoices[[#This Row],[other_charges]]</f>
        <v>16492</v>
      </c>
      <c r="N1101" t="s">
        <v>28</v>
      </c>
      <c r="O1101" t="s">
        <v>1080</v>
      </c>
      <c r="P1101">
        <v>0</v>
      </c>
      <c r="Q1101" t="b">
        <v>0</v>
      </c>
      <c r="R1101" t="s">
        <v>46</v>
      </c>
      <c r="S1101">
        <v>0</v>
      </c>
      <c r="T1101">
        <f>invoices[[#This Row],[total_amount]]</f>
        <v>16492</v>
      </c>
      <c r="U1101" t="s">
        <v>465</v>
      </c>
      <c r="V1101" t="str">
        <f>INDEX([1]!Table1[tenantname],MATCH(invoices[[#This Row],[allotment_id]],[1]!Table1[TenantAllotmentID],0))</f>
        <v>Aman Kumar Agarwala (B31-B2)</v>
      </c>
      <c r="W1101" t="s">
        <v>14120</v>
      </c>
      <c r="X1101" t="s">
        <v>14121</v>
      </c>
      <c r="Y1101" s="4">
        <v>45901</v>
      </c>
      <c r="Z1101" t="s">
        <v>15807</v>
      </c>
      <c r="AA1101">
        <v>15500</v>
      </c>
      <c r="AB1101">
        <v>0</v>
      </c>
      <c r="AC1101">
        <v>0</v>
      </c>
      <c r="AD1101" s="7">
        <f>invoices[[#This Row],[Rent]]+invoices[[#This Row],[Services]]+invoices[[#This Row],[GST]]</f>
        <v>15500</v>
      </c>
      <c r="AE1101" s="7">
        <f>invoices[[#This Row],[Total]]-invoices[[#This Row],[rent_amount]]</f>
        <v>0</v>
      </c>
      <c r="AF1101">
        <v>1684</v>
      </c>
      <c r="AG1101">
        <v>992</v>
      </c>
      <c r="AH1101">
        <f>invoices[[#This Row],[EB Amount]]-invoices[[#This Row],[electricity_amount]]</f>
        <v>0</v>
      </c>
    </row>
    <row r="1102" spans="1:34">
      <c r="A1102" t="s">
        <v>5054</v>
      </c>
      <c r="B1102" t="s">
        <v>22</v>
      </c>
      <c r="C1102" t="s">
        <v>1030</v>
      </c>
      <c r="D1102" t="s">
        <v>24</v>
      </c>
      <c r="E1102" t="s">
        <v>201</v>
      </c>
      <c r="F1102" s="2" t="s">
        <v>1031</v>
      </c>
      <c r="G1102" t="s">
        <v>5055</v>
      </c>
      <c r="H1102" s="1">
        <f>DATE(YEAR(invoices[[#This Row],[due_date]]),MONTH(invoices[[#This Row],[due_date]]),1)</f>
        <v>45901</v>
      </c>
      <c r="I1102" s="1">
        <v>45907</v>
      </c>
      <c r="J1102">
        <v>15500</v>
      </c>
      <c r="K1102">
        <v>992</v>
      </c>
      <c r="L1102">
        <v>0</v>
      </c>
      <c r="M1102">
        <f>invoices[[#This Row],[rent_amount]]+invoices[[#This Row],[electricity_amount]]+invoices[[#This Row],[other_charges]]</f>
        <v>16492</v>
      </c>
      <c r="N1102" t="s">
        <v>28</v>
      </c>
      <c r="O1102" t="s">
        <v>1080</v>
      </c>
      <c r="P1102">
        <v>0</v>
      </c>
      <c r="Q1102" t="b">
        <v>0</v>
      </c>
      <c r="R1102" t="s">
        <v>46</v>
      </c>
      <c r="S1102">
        <v>0</v>
      </c>
      <c r="T1102">
        <f>invoices[[#This Row],[total_amount]]</f>
        <v>16492</v>
      </c>
      <c r="U1102" t="s">
        <v>1033</v>
      </c>
      <c r="V1102" t="str">
        <f>INDEX([1]!Table1[tenantname],MATCH(invoices[[#This Row],[allotment_id]],[1]!Table1[TenantAllotmentID],0))</f>
        <v>Babu Abraham (B31-B1)</v>
      </c>
      <c r="W1102" t="s">
        <v>14321</v>
      </c>
      <c r="X1102" t="s">
        <v>14322</v>
      </c>
      <c r="Y1102" s="4">
        <v>45901</v>
      </c>
      <c r="Z1102" t="s">
        <v>15807</v>
      </c>
      <c r="AA1102">
        <v>15500</v>
      </c>
      <c r="AB1102">
        <v>0</v>
      </c>
      <c r="AC1102">
        <v>0</v>
      </c>
      <c r="AD1102" s="7">
        <f>invoices[[#This Row],[Rent]]+invoices[[#This Row],[Services]]+invoices[[#This Row],[GST]]</f>
        <v>15500</v>
      </c>
      <c r="AE1102" s="7">
        <f>invoices[[#This Row],[Total]]-invoices[[#This Row],[rent_amount]]</f>
        <v>0</v>
      </c>
      <c r="AF1102">
        <v>1765</v>
      </c>
      <c r="AG1102">
        <v>992</v>
      </c>
      <c r="AH1102">
        <f>invoices[[#This Row],[EB Amount]]-invoices[[#This Row],[electricity_amount]]</f>
        <v>0</v>
      </c>
    </row>
    <row r="1103" spans="1:34">
      <c r="A1103" s="2" t="s">
        <v>5078</v>
      </c>
      <c r="B1103" t="s">
        <v>22</v>
      </c>
      <c r="C1103" t="s">
        <v>1039</v>
      </c>
      <c r="D1103" t="s">
        <v>24</v>
      </c>
      <c r="E1103" t="s">
        <v>167</v>
      </c>
      <c r="F1103" t="s">
        <v>495</v>
      </c>
      <c r="G1103" t="s">
        <v>5079</v>
      </c>
      <c r="H1103" s="1">
        <f>DATE(YEAR(invoices[[#This Row],[due_date]]),MONTH(invoices[[#This Row],[due_date]]),1)</f>
        <v>45901</v>
      </c>
      <c r="I1103" s="1">
        <v>45907</v>
      </c>
      <c r="J1103">
        <v>14500</v>
      </c>
      <c r="K1103">
        <v>2201</v>
      </c>
      <c r="L1103">
        <v>0</v>
      </c>
      <c r="M1103">
        <f>invoices[[#This Row],[rent_amount]]+invoices[[#This Row],[electricity_amount]]+invoices[[#This Row],[other_charges]]</f>
        <v>16701</v>
      </c>
      <c r="N1103" t="s">
        <v>28</v>
      </c>
      <c r="O1103" t="s">
        <v>1080</v>
      </c>
      <c r="P1103">
        <v>0</v>
      </c>
      <c r="Q1103" t="b">
        <v>0</v>
      </c>
      <c r="R1103" t="s">
        <v>46</v>
      </c>
      <c r="S1103">
        <v>0</v>
      </c>
      <c r="T1103">
        <f>invoices[[#This Row],[total_amount]]</f>
        <v>16701</v>
      </c>
      <c r="U1103" t="s">
        <v>3154</v>
      </c>
      <c r="V1103" t="str">
        <f>INDEX([1]!Table1[tenantname],MATCH(invoices[[#This Row],[allotment_id]],[1]!Table1[TenantAllotmentID],0))</f>
        <v>Arindraja Kundu (B42-C1)</v>
      </c>
      <c r="W1103" t="s">
        <v>14325</v>
      </c>
      <c r="X1103" t="s">
        <v>14986</v>
      </c>
      <c r="Y1103" s="4">
        <v>45901</v>
      </c>
      <c r="Z1103" t="s">
        <v>15807</v>
      </c>
      <c r="AA1103">
        <v>14500</v>
      </c>
      <c r="AB1103">
        <v>0</v>
      </c>
      <c r="AC1103">
        <v>0</v>
      </c>
      <c r="AD1103" s="7">
        <f>invoices[[#This Row],[Rent]]+invoices[[#This Row],[Services]]+invoices[[#This Row],[GST]]</f>
        <v>14500</v>
      </c>
      <c r="AE1103" s="7">
        <f>invoices[[#This Row],[Total]]-invoices[[#This Row],[rent_amount]]</f>
        <v>0</v>
      </c>
      <c r="AF1103">
        <v>1778</v>
      </c>
      <c r="AG1103">
        <v>2201</v>
      </c>
      <c r="AH1103">
        <f>invoices[[#This Row],[EB Amount]]-invoices[[#This Row],[electricity_amount]]</f>
        <v>0</v>
      </c>
    </row>
    <row r="1104" spans="1:34">
      <c r="A1104" t="s">
        <v>5147</v>
      </c>
      <c r="B1104" t="s">
        <v>22</v>
      </c>
      <c r="C1104" t="s">
        <v>794</v>
      </c>
      <c r="D1104" t="s">
        <v>24</v>
      </c>
      <c r="E1104" t="s">
        <v>342</v>
      </c>
      <c r="F1104" t="s">
        <v>795</v>
      </c>
      <c r="G1104" t="s">
        <v>5148</v>
      </c>
      <c r="H1104" s="1">
        <f>DATE(YEAR(invoices[[#This Row],[due_date]]),MONTH(invoices[[#This Row],[due_date]]),1)</f>
        <v>45901</v>
      </c>
      <c r="I1104" s="1">
        <v>45907</v>
      </c>
      <c r="J1104">
        <v>13500</v>
      </c>
      <c r="K1104">
        <v>1860</v>
      </c>
      <c r="L1104">
        <v>0</v>
      </c>
      <c r="M1104">
        <f>invoices[[#This Row],[rent_amount]]+invoices[[#This Row],[electricity_amount]]+invoices[[#This Row],[other_charges]]</f>
        <v>15360</v>
      </c>
      <c r="N1104" t="s">
        <v>28</v>
      </c>
      <c r="O1104" t="s">
        <v>1080</v>
      </c>
      <c r="P1104">
        <v>0</v>
      </c>
      <c r="Q1104" t="b">
        <v>0</v>
      </c>
      <c r="R1104" t="s">
        <v>46</v>
      </c>
      <c r="S1104">
        <v>0</v>
      </c>
      <c r="T1104">
        <f>invoices[[#This Row],[total_amount]]</f>
        <v>15360</v>
      </c>
      <c r="U1104" t="s">
        <v>797</v>
      </c>
      <c r="V1104" t="str">
        <f>INDEX([1]!Table1[tenantname],MATCH(invoices[[#This Row],[allotment_id]],[1]!Table1[TenantAllotmentID],0))</f>
        <v>Dhivya Parthasarthy (D11-D2)</v>
      </c>
      <c r="W1104" t="s">
        <v>14235</v>
      </c>
      <c r="X1104" t="s">
        <v>14236</v>
      </c>
      <c r="Y1104" s="4">
        <v>45901</v>
      </c>
      <c r="Z1104" t="s">
        <v>15807</v>
      </c>
      <c r="AA1104">
        <v>13500</v>
      </c>
      <c r="AB1104">
        <v>0</v>
      </c>
      <c r="AC1104">
        <v>0</v>
      </c>
      <c r="AD1104" s="7">
        <f>invoices[[#This Row],[Rent]]+invoices[[#This Row],[Services]]+invoices[[#This Row],[GST]]</f>
        <v>13500</v>
      </c>
      <c r="AE1104" s="7">
        <f>invoices[[#This Row],[Total]]-invoices[[#This Row],[rent_amount]]</f>
        <v>0</v>
      </c>
      <c r="AF1104">
        <v>1810</v>
      </c>
      <c r="AG1104">
        <v>1860</v>
      </c>
      <c r="AH1104">
        <f>invoices[[#This Row],[EB Amount]]-invoices[[#This Row],[electricity_amount]]</f>
        <v>0</v>
      </c>
    </row>
    <row r="1105" spans="1:34">
      <c r="A1105" t="s">
        <v>5199</v>
      </c>
      <c r="B1105" t="s">
        <v>22</v>
      </c>
      <c r="C1105" t="s">
        <v>1328</v>
      </c>
      <c r="D1105" t="s">
        <v>24</v>
      </c>
      <c r="E1105" t="s">
        <v>349</v>
      </c>
      <c r="F1105" t="s">
        <v>350</v>
      </c>
      <c r="G1105" t="s">
        <v>5200</v>
      </c>
      <c r="H1105" s="1">
        <f>DATE(YEAR(invoices[[#This Row],[due_date]]),MONTH(invoices[[#This Row],[due_date]]),1)</f>
        <v>45901</v>
      </c>
      <c r="I1105" s="1">
        <v>45907</v>
      </c>
      <c r="J1105">
        <v>14500</v>
      </c>
      <c r="K1105">
        <v>546</v>
      </c>
      <c r="L1105">
        <v>0</v>
      </c>
      <c r="M1105">
        <f>invoices[[#This Row],[rent_amount]]+invoices[[#This Row],[electricity_amount]]+invoices[[#This Row],[other_charges]]</f>
        <v>15046</v>
      </c>
      <c r="N1105" t="s">
        <v>28</v>
      </c>
      <c r="O1105" t="s">
        <v>345</v>
      </c>
      <c r="P1105">
        <v>0</v>
      </c>
      <c r="Q1105" t="b">
        <v>0</v>
      </c>
      <c r="R1105" t="s">
        <v>46</v>
      </c>
      <c r="S1105">
        <v>0</v>
      </c>
      <c r="T1105">
        <f>invoices[[#This Row],[total_amount]]</f>
        <v>15046</v>
      </c>
      <c r="U1105" t="s">
        <v>1330</v>
      </c>
      <c r="V1105" t="str">
        <f>INDEX([1]!Table1[tenantname],MATCH(invoices[[#This Row],[allotment_id]],[1]!Table1[TenantAllotmentID],0))</f>
        <v>Souradeep Das (B11-C1)</v>
      </c>
      <c r="W1105" t="s">
        <v>14430</v>
      </c>
      <c r="X1105" t="s">
        <v>14431</v>
      </c>
      <c r="Y1105" s="4">
        <v>45901</v>
      </c>
      <c r="Z1105" t="s">
        <v>15807</v>
      </c>
      <c r="AA1105">
        <v>14500</v>
      </c>
      <c r="AB1105">
        <v>0</v>
      </c>
      <c r="AC1105">
        <v>0</v>
      </c>
      <c r="AD1105" s="7">
        <f>invoices[[#This Row],[Rent]]+invoices[[#This Row],[Services]]+invoices[[#This Row],[GST]]</f>
        <v>14500</v>
      </c>
      <c r="AE1105" s="7">
        <f>invoices[[#This Row],[Total]]-invoices[[#This Row],[rent_amount]]</f>
        <v>0</v>
      </c>
      <c r="AF1105">
        <v>1835</v>
      </c>
      <c r="AG1105">
        <v>546</v>
      </c>
      <c r="AH1105">
        <f>invoices[[#This Row],[EB Amount]]-invoices[[#This Row],[electricity_amount]]</f>
        <v>0</v>
      </c>
    </row>
    <row r="1106" spans="1:34">
      <c r="A1106" t="s">
        <v>5201</v>
      </c>
      <c r="B1106" t="s">
        <v>22</v>
      </c>
      <c r="C1106" t="s">
        <v>2315</v>
      </c>
      <c r="D1106" t="s">
        <v>24</v>
      </c>
      <c r="E1106" t="s">
        <v>181</v>
      </c>
      <c r="F1106" t="s">
        <v>305</v>
      </c>
      <c r="G1106" t="s">
        <v>5202</v>
      </c>
      <c r="H1106" s="1">
        <f>DATE(YEAR(invoices[[#This Row],[due_date]]),MONTH(invoices[[#This Row],[due_date]]),1)</f>
        <v>45901</v>
      </c>
      <c r="I1106" s="1">
        <v>45907</v>
      </c>
      <c r="J1106">
        <v>14500</v>
      </c>
      <c r="K1106">
        <v>2170</v>
      </c>
      <c r="L1106">
        <v>0</v>
      </c>
      <c r="M1106">
        <f>invoices[[#This Row],[rent_amount]]+invoices[[#This Row],[electricity_amount]]+invoices[[#This Row],[other_charges]]</f>
        <v>16670</v>
      </c>
      <c r="N1106" t="s">
        <v>28</v>
      </c>
      <c r="O1106" t="s">
        <v>918</v>
      </c>
      <c r="P1106">
        <v>0</v>
      </c>
      <c r="Q1106" t="b">
        <v>0</v>
      </c>
      <c r="R1106" t="s">
        <v>46</v>
      </c>
      <c r="S1106">
        <v>0</v>
      </c>
      <c r="T1106">
        <f>invoices[[#This Row],[total_amount]]</f>
        <v>16670</v>
      </c>
      <c r="U1106" t="s">
        <v>2317</v>
      </c>
      <c r="V1106" t="str">
        <f>INDEX([1]!Table1[tenantname],MATCH(invoices[[#This Row],[allotment_id]],[1]!Table1[TenantAllotmentID],0))</f>
        <v>Rishitha Thota (B24-C1)</v>
      </c>
      <c r="W1106" t="s">
        <v>14770</v>
      </c>
      <c r="X1106" t="s">
        <v>14771</v>
      </c>
      <c r="Y1106" s="4">
        <v>45901</v>
      </c>
      <c r="Z1106" t="s">
        <v>15807</v>
      </c>
      <c r="AA1106">
        <v>14500</v>
      </c>
      <c r="AB1106">
        <v>0</v>
      </c>
      <c r="AC1106">
        <v>0</v>
      </c>
      <c r="AD1106" s="7">
        <f>invoices[[#This Row],[Rent]]+invoices[[#This Row],[Services]]+invoices[[#This Row],[GST]]</f>
        <v>14500</v>
      </c>
      <c r="AE1106" s="7">
        <f>invoices[[#This Row],[Total]]-invoices[[#This Row],[rent_amount]]</f>
        <v>0</v>
      </c>
      <c r="AF1106">
        <v>1836</v>
      </c>
      <c r="AG1106">
        <v>2170</v>
      </c>
      <c r="AH1106">
        <f>invoices[[#This Row],[EB Amount]]-invoices[[#This Row],[electricity_amount]]</f>
        <v>0</v>
      </c>
    </row>
    <row r="1107" spans="1:34">
      <c r="A1107" t="s">
        <v>5400</v>
      </c>
      <c r="B1107" t="s">
        <v>22</v>
      </c>
      <c r="C1107" t="s">
        <v>626</v>
      </c>
      <c r="D1107" t="s">
        <v>24</v>
      </c>
      <c r="E1107" t="s">
        <v>42</v>
      </c>
      <c r="F1107" t="s">
        <v>627</v>
      </c>
      <c r="G1107" t="s">
        <v>5401</v>
      </c>
      <c r="H1107" s="1">
        <f>DATE(YEAR(invoices[[#This Row],[due_date]]),MONTH(invoices[[#This Row],[due_date]]),1)</f>
        <v>45901</v>
      </c>
      <c r="I1107" s="1">
        <v>45907</v>
      </c>
      <c r="J1107">
        <v>13500</v>
      </c>
      <c r="K1107">
        <v>2170</v>
      </c>
      <c r="L1107">
        <v>0</v>
      </c>
      <c r="M1107">
        <f>invoices[[#This Row],[rent_amount]]+invoices[[#This Row],[electricity_amount]]+invoices[[#This Row],[other_charges]]</f>
        <v>15670</v>
      </c>
      <c r="N1107" t="s">
        <v>28</v>
      </c>
      <c r="O1107" t="s">
        <v>918</v>
      </c>
      <c r="P1107">
        <v>0</v>
      </c>
      <c r="Q1107" t="b">
        <v>0</v>
      </c>
      <c r="R1107" t="s">
        <v>46</v>
      </c>
      <c r="S1107">
        <v>0</v>
      </c>
      <c r="T1107">
        <f>invoices[[#This Row],[total_amount]]</f>
        <v>15670</v>
      </c>
      <c r="U1107" t="s">
        <v>630</v>
      </c>
      <c r="V1107" t="str">
        <f>INDEX([1]!Table1[tenantname],MATCH(invoices[[#This Row],[allotment_id]],[1]!Table1[TenantAllotmentID],0))</f>
        <v>Rishita Tulsyan (C24-B3)</v>
      </c>
      <c r="W1107" t="s">
        <v>14177</v>
      </c>
      <c r="X1107" t="s">
        <v>14178</v>
      </c>
      <c r="Y1107" s="4">
        <v>45901</v>
      </c>
      <c r="Z1107" t="s">
        <v>15807</v>
      </c>
      <c r="AA1107">
        <v>13500</v>
      </c>
      <c r="AB1107">
        <v>0</v>
      </c>
      <c r="AC1107">
        <v>0</v>
      </c>
      <c r="AD1107" s="7">
        <f>invoices[[#This Row],[Rent]]+invoices[[#This Row],[Services]]+invoices[[#This Row],[GST]]</f>
        <v>13500</v>
      </c>
      <c r="AE1107" s="7">
        <f>invoices[[#This Row],[Total]]-invoices[[#This Row],[rent_amount]]</f>
        <v>0</v>
      </c>
      <c r="AF1107">
        <v>1935</v>
      </c>
      <c r="AG1107">
        <v>2170</v>
      </c>
      <c r="AH1107">
        <f>invoices[[#This Row],[EB Amount]]-invoices[[#This Row],[electricity_amount]]</f>
        <v>0</v>
      </c>
    </row>
    <row r="1108" spans="1:34">
      <c r="A1108" t="s">
        <v>5501</v>
      </c>
      <c r="B1108" t="s">
        <v>22</v>
      </c>
      <c r="C1108" t="s">
        <v>5502</v>
      </c>
      <c r="D1108" t="s">
        <v>24</v>
      </c>
      <c r="E1108" t="s">
        <v>25</v>
      </c>
      <c r="F1108" t="s">
        <v>1865</v>
      </c>
      <c r="G1108" t="s">
        <v>5503</v>
      </c>
      <c r="H1108" s="1">
        <f>DATE(YEAR(invoices[[#This Row],[due_date]]),MONTH(invoices[[#This Row],[due_date]]),1)</f>
        <v>45901</v>
      </c>
      <c r="I1108" s="1">
        <v>45907</v>
      </c>
      <c r="J1108">
        <v>1350</v>
      </c>
      <c r="K1108">
        <v>0</v>
      </c>
      <c r="L1108">
        <v>0</v>
      </c>
      <c r="M1108">
        <f>invoices[[#This Row],[rent_amount]]+invoices[[#This Row],[electricity_amount]]+invoices[[#This Row],[other_charges]]</f>
        <v>1350</v>
      </c>
      <c r="N1108" t="s">
        <v>28</v>
      </c>
      <c r="O1108" t="s">
        <v>345</v>
      </c>
      <c r="P1108">
        <v>0</v>
      </c>
      <c r="Q1108" t="b">
        <v>0</v>
      </c>
      <c r="R1108" t="s">
        <v>46</v>
      </c>
      <c r="S1108">
        <v>0</v>
      </c>
      <c r="T1108">
        <f>invoices[[#This Row],[total_amount]]</f>
        <v>1350</v>
      </c>
      <c r="U1108" t="s">
        <v>5504</v>
      </c>
      <c r="V1108" t="str">
        <f>INDEX([1]!Table1[tenantname],MATCH(invoices[[#This Row],[allotment_id]],[1]!Table1[TenantAllotmentID],0))</f>
        <v>Parv Aggarwal (A24-B2)</v>
      </c>
      <c r="W1108" t="s">
        <v>15383</v>
      </c>
      <c r="X1108" t="s">
        <v>15384</v>
      </c>
      <c r="Y1108" s="4">
        <v>45901</v>
      </c>
      <c r="Z1108" t="s">
        <v>15807</v>
      </c>
      <c r="AA1108">
        <v>1350</v>
      </c>
      <c r="AB1108">
        <v>0</v>
      </c>
      <c r="AC1108">
        <v>0</v>
      </c>
      <c r="AD1108" s="7">
        <f>invoices[[#This Row],[Rent]]+invoices[[#This Row],[Services]]+invoices[[#This Row],[GST]]</f>
        <v>1350</v>
      </c>
      <c r="AE1108" s="7">
        <f>invoices[[#This Row],[Total]]-invoices[[#This Row],[rent_amount]]</f>
        <v>0</v>
      </c>
      <c r="AF1108">
        <v>1983</v>
      </c>
      <c r="AG1108">
        <v>0</v>
      </c>
      <c r="AH1108">
        <f>invoices[[#This Row],[EB Amount]]-invoices[[#This Row],[electricity_amount]]</f>
        <v>0</v>
      </c>
    </row>
    <row r="1109" spans="1:34">
      <c r="A1109" t="s">
        <v>5562</v>
      </c>
      <c r="B1109" t="s">
        <v>22</v>
      </c>
      <c r="C1109" t="s">
        <v>1719</v>
      </c>
      <c r="D1109" t="s">
        <v>24</v>
      </c>
      <c r="E1109" t="s">
        <v>112</v>
      </c>
      <c r="F1109" t="s">
        <v>1343</v>
      </c>
      <c r="G1109" t="s">
        <v>5563</v>
      </c>
      <c r="H1109" s="1">
        <f>DATE(YEAR(invoices[[#This Row],[due_date]]),MONTH(invoices[[#This Row],[due_date]]),1)</f>
        <v>45901</v>
      </c>
      <c r="I1109" s="1">
        <v>45907</v>
      </c>
      <c r="J1109">
        <v>19500</v>
      </c>
      <c r="K1109">
        <v>0</v>
      </c>
      <c r="L1109">
        <v>0</v>
      </c>
      <c r="M1109">
        <f>invoices[[#This Row],[rent_amount]]+invoices[[#This Row],[electricity_amount]]+invoices[[#This Row],[other_charges]]</f>
        <v>19500</v>
      </c>
      <c r="N1109" t="s">
        <v>28</v>
      </c>
      <c r="O1109" t="s">
        <v>345</v>
      </c>
      <c r="P1109">
        <v>0</v>
      </c>
      <c r="Q1109" t="b">
        <v>0</v>
      </c>
      <c r="R1109" t="s">
        <v>46</v>
      </c>
      <c r="S1109">
        <v>0</v>
      </c>
      <c r="T1109">
        <f>invoices[[#This Row],[total_amount]]</f>
        <v>19500</v>
      </c>
      <c r="U1109" t="s">
        <v>1721</v>
      </c>
      <c r="V1109" t="str">
        <f>INDEX([1]!Table1[tenantname],MATCH(invoices[[#This Row],[allotment_id]],[1]!Table1[TenantAllotmentID],0))</f>
        <v>N Srivatsava  (A23-A1)</v>
      </c>
      <c r="W1109" t="s">
        <v>14574</v>
      </c>
      <c r="X1109" t="s">
        <v>14575</v>
      </c>
      <c r="Y1109" s="4">
        <v>45901</v>
      </c>
      <c r="Z1109" t="s">
        <v>15807</v>
      </c>
      <c r="AA1109">
        <v>19500</v>
      </c>
      <c r="AB1109">
        <v>0</v>
      </c>
      <c r="AC1109">
        <v>0</v>
      </c>
      <c r="AD1109" s="7">
        <f>invoices[[#This Row],[Rent]]+invoices[[#This Row],[Services]]+invoices[[#This Row],[GST]]</f>
        <v>19500</v>
      </c>
      <c r="AE1109" s="7">
        <f>invoices[[#This Row],[Total]]-invoices[[#This Row],[rent_amount]]</f>
        <v>0</v>
      </c>
      <c r="AF1109">
        <v>2008</v>
      </c>
      <c r="AG1109">
        <v>0</v>
      </c>
      <c r="AH1109">
        <f>invoices[[#This Row],[EB Amount]]-invoices[[#This Row],[electricity_amount]]</f>
        <v>0</v>
      </c>
    </row>
    <row r="1110" spans="1:34">
      <c r="A1110" t="s">
        <v>5712</v>
      </c>
      <c r="B1110" t="s">
        <v>22</v>
      </c>
      <c r="C1110" t="s">
        <v>1061</v>
      </c>
      <c r="D1110" t="s">
        <v>24</v>
      </c>
      <c r="E1110" t="s">
        <v>1062</v>
      </c>
      <c r="F1110" t="s">
        <v>1063</v>
      </c>
      <c r="G1110" t="s">
        <v>5713</v>
      </c>
      <c r="H1110" s="1">
        <f>DATE(YEAR(invoices[[#This Row],[due_date]]),MONTH(invoices[[#This Row],[due_date]]),1)</f>
        <v>45901</v>
      </c>
      <c r="I1110" s="1">
        <v>45907</v>
      </c>
      <c r="J1110">
        <v>14500</v>
      </c>
      <c r="K1110">
        <v>726</v>
      </c>
      <c r="L1110">
        <v>0</v>
      </c>
      <c r="M1110">
        <f>invoices[[#This Row],[rent_amount]]+invoices[[#This Row],[electricity_amount]]+invoices[[#This Row],[other_charges]]</f>
        <v>15226</v>
      </c>
      <c r="N1110" t="s">
        <v>28</v>
      </c>
      <c r="O1110" t="s">
        <v>345</v>
      </c>
      <c r="P1110">
        <v>0</v>
      </c>
      <c r="Q1110" t="b">
        <v>0</v>
      </c>
      <c r="R1110" t="s">
        <v>46</v>
      </c>
      <c r="S1110">
        <v>0</v>
      </c>
      <c r="T1110">
        <f>invoices[[#This Row],[total_amount]]</f>
        <v>15226</v>
      </c>
      <c r="U1110" t="s">
        <v>1066</v>
      </c>
      <c r="V1110" t="str">
        <f>INDEX([1]!Table1[tenantname],MATCH(invoices[[#This Row],[allotment_id]],[1]!Table1[TenantAllotmentID],0))</f>
        <v>Sourabh D  (A22-C2)</v>
      </c>
      <c r="W1110" t="s">
        <v>14335</v>
      </c>
      <c r="X1110" t="s">
        <v>14336</v>
      </c>
      <c r="Y1110" s="4">
        <v>45901</v>
      </c>
      <c r="Z1110" t="s">
        <v>15807</v>
      </c>
      <c r="AA1110">
        <v>14500</v>
      </c>
      <c r="AB1110">
        <v>0</v>
      </c>
      <c r="AC1110">
        <v>0</v>
      </c>
      <c r="AD1110" s="7">
        <f>invoices[[#This Row],[Rent]]+invoices[[#This Row],[Services]]+invoices[[#This Row],[GST]]</f>
        <v>14500</v>
      </c>
      <c r="AE1110" s="7">
        <f>invoices[[#This Row],[Total]]-invoices[[#This Row],[rent_amount]]</f>
        <v>0</v>
      </c>
      <c r="AF1110">
        <v>2079</v>
      </c>
      <c r="AG1110">
        <v>726</v>
      </c>
      <c r="AH1110">
        <f>invoices[[#This Row],[EB Amount]]-invoices[[#This Row],[electricity_amount]]</f>
        <v>0</v>
      </c>
    </row>
    <row r="1111" spans="1:34">
      <c r="A1111" t="s">
        <v>5738</v>
      </c>
      <c r="B1111" t="s">
        <v>22</v>
      </c>
      <c r="C1111" t="s">
        <v>5739</v>
      </c>
      <c r="D1111" t="s">
        <v>24</v>
      </c>
      <c r="E1111" t="s">
        <v>147</v>
      </c>
      <c r="F1111" t="s">
        <v>1605</v>
      </c>
      <c r="G1111" t="s">
        <v>5740</v>
      </c>
      <c r="H1111" s="1">
        <f>DATE(YEAR(invoices[[#This Row],[due_date]]),MONTH(invoices[[#This Row],[due_date]]),1)</f>
        <v>45901</v>
      </c>
      <c r="I1111" s="1">
        <v>45907</v>
      </c>
      <c r="J1111">
        <v>14500</v>
      </c>
      <c r="K1111">
        <v>0</v>
      </c>
      <c r="L1111">
        <v>2250</v>
      </c>
      <c r="M1111">
        <f>invoices[[#This Row],[rent_amount]]+invoices[[#This Row],[electricity_amount]]+invoices[[#This Row],[other_charges]]</f>
        <v>16750</v>
      </c>
      <c r="N1111" t="s">
        <v>28</v>
      </c>
      <c r="O1111" t="s">
        <v>918</v>
      </c>
      <c r="P1111">
        <v>0</v>
      </c>
      <c r="Q1111" t="b">
        <v>0</v>
      </c>
      <c r="R1111" t="s">
        <v>46</v>
      </c>
      <c r="S1111">
        <v>0</v>
      </c>
      <c r="T1111">
        <f>invoices[[#This Row],[total_amount]]</f>
        <v>16750</v>
      </c>
      <c r="U1111" t="s">
        <v>5741</v>
      </c>
      <c r="V1111" t="str">
        <f>INDEX([1]!Table1[tenantname],MATCH(invoices[[#This Row],[allotment_id]],[1]!Table1[TenantAllotmentID],0))</f>
        <v>Rajesh Gupta (C31-C2)</v>
      </c>
      <c r="W1111" t="s">
        <v>15417</v>
      </c>
      <c r="X1111" t="s">
        <v>15418</v>
      </c>
      <c r="Y1111" s="4">
        <v>45901</v>
      </c>
      <c r="Z1111" t="s">
        <v>15807</v>
      </c>
      <c r="AA1111">
        <v>14500</v>
      </c>
      <c r="AB1111">
        <v>0</v>
      </c>
      <c r="AC1111">
        <v>0</v>
      </c>
      <c r="AD1111" s="7">
        <f>invoices[[#This Row],[Rent]]+invoices[[#This Row],[Services]]+invoices[[#This Row],[GST]]</f>
        <v>14500</v>
      </c>
      <c r="AE1111" s="7">
        <f>invoices[[#This Row],[Total]]-invoices[[#This Row],[rent_amount]]</f>
        <v>0</v>
      </c>
      <c r="AF1111">
        <v>2092</v>
      </c>
      <c r="AG1111">
        <v>0</v>
      </c>
      <c r="AH1111">
        <f>invoices[[#This Row],[EB Amount]]-invoices[[#This Row],[electricity_amount]]</f>
        <v>0</v>
      </c>
    </row>
    <row r="1112" spans="1:34">
      <c r="A1112" t="s">
        <v>5796</v>
      </c>
      <c r="B1112" t="s">
        <v>22</v>
      </c>
      <c r="C1112" t="s">
        <v>315</v>
      </c>
      <c r="D1112" t="s">
        <v>24</v>
      </c>
      <c r="E1112" t="s">
        <v>42</v>
      </c>
      <c r="F1112" t="s">
        <v>316</v>
      </c>
      <c r="G1112" t="s">
        <v>5797</v>
      </c>
      <c r="H1112" s="1">
        <f>DATE(YEAR(invoices[[#This Row],[due_date]]),MONTH(invoices[[#This Row],[due_date]]),1)</f>
        <v>45901</v>
      </c>
      <c r="I1112" s="1">
        <v>45907</v>
      </c>
      <c r="J1112">
        <v>14500</v>
      </c>
      <c r="K1112">
        <v>2170</v>
      </c>
      <c r="L1112">
        <v>0</v>
      </c>
      <c r="M1112">
        <f>invoices[[#This Row],[rent_amount]]+invoices[[#This Row],[electricity_amount]]+invoices[[#This Row],[other_charges]]</f>
        <v>16670</v>
      </c>
      <c r="N1112" t="s">
        <v>28</v>
      </c>
      <c r="O1112" t="s">
        <v>45</v>
      </c>
      <c r="P1112">
        <v>0</v>
      </c>
      <c r="Q1112" t="b">
        <v>0</v>
      </c>
      <c r="R1112" t="s">
        <v>46</v>
      </c>
      <c r="S1112">
        <v>0</v>
      </c>
      <c r="T1112">
        <f>invoices[[#This Row],[total_amount]]</f>
        <v>16670</v>
      </c>
      <c r="U1112" t="s">
        <v>320</v>
      </c>
      <c r="V1112" t="str">
        <f>INDEX([1]!Table1[tenantname],MATCH(invoices[[#This Row],[allotment_id]],[1]!Table1[TenantAllotmentID],0))</f>
        <v>Jayagowri Karthikeyan (C24-C2)</v>
      </c>
      <c r="W1112" t="s">
        <v>14066</v>
      </c>
      <c r="X1112" t="s">
        <v>14067</v>
      </c>
      <c r="Y1112" s="4">
        <v>45901</v>
      </c>
      <c r="Z1112" t="s">
        <v>15807</v>
      </c>
      <c r="AA1112">
        <v>14500</v>
      </c>
      <c r="AB1112">
        <v>0</v>
      </c>
      <c r="AC1112">
        <v>0</v>
      </c>
      <c r="AD1112" s="7">
        <f>invoices[[#This Row],[Rent]]+invoices[[#This Row],[Services]]+invoices[[#This Row],[GST]]</f>
        <v>14500</v>
      </c>
      <c r="AE1112" s="7">
        <f>invoices[[#This Row],[Total]]-invoices[[#This Row],[rent_amount]]</f>
        <v>0</v>
      </c>
      <c r="AF1112">
        <v>2119</v>
      </c>
      <c r="AG1112">
        <v>2170</v>
      </c>
      <c r="AH1112">
        <f>invoices[[#This Row],[EB Amount]]-invoices[[#This Row],[electricity_amount]]</f>
        <v>0</v>
      </c>
    </row>
    <row r="1113" spans="1:34">
      <c r="A1113" t="s">
        <v>5846</v>
      </c>
      <c r="B1113" t="s">
        <v>22</v>
      </c>
      <c r="C1113" t="s">
        <v>4649</v>
      </c>
      <c r="D1113" t="s">
        <v>24</v>
      </c>
      <c r="E1113" t="s">
        <v>195</v>
      </c>
      <c r="F1113" s="2" t="s">
        <v>1745</v>
      </c>
      <c r="G1113" t="s">
        <v>5847</v>
      </c>
      <c r="H1113" s="1">
        <f>DATE(YEAR(invoices[[#This Row],[due_date]]),MONTH(invoices[[#This Row],[due_date]]),1)</f>
        <v>45901</v>
      </c>
      <c r="I1113" s="1">
        <v>45907</v>
      </c>
      <c r="J1113">
        <v>14500</v>
      </c>
      <c r="K1113">
        <v>0</v>
      </c>
      <c r="L1113">
        <v>0</v>
      </c>
      <c r="M1113">
        <f>invoices[[#This Row],[rent_amount]]+invoices[[#This Row],[electricity_amount]]+invoices[[#This Row],[other_charges]]</f>
        <v>14500</v>
      </c>
      <c r="N1113" t="s">
        <v>28</v>
      </c>
      <c r="O1113" t="s">
        <v>45</v>
      </c>
      <c r="P1113">
        <v>0</v>
      </c>
      <c r="Q1113" t="b">
        <v>0</v>
      </c>
      <c r="R1113" t="s">
        <v>46</v>
      </c>
      <c r="S1113">
        <v>0</v>
      </c>
      <c r="T1113">
        <f>invoices[[#This Row],[total_amount]]</f>
        <v>14500</v>
      </c>
      <c r="U1113" t="s">
        <v>4651</v>
      </c>
      <c r="V1113" t="str">
        <f>INDEX([1]!Table1[tenantname],MATCH(invoices[[#This Row],[allotment_id]],[1]!Table1[TenantAllotmentID],0))</f>
        <v>Jayashree Arun (D41-C1)</v>
      </c>
      <c r="W1113" t="s">
        <v>15273</v>
      </c>
      <c r="X1113" t="s">
        <v>15274</v>
      </c>
      <c r="Y1113" s="4">
        <v>45901</v>
      </c>
      <c r="Z1113" t="s">
        <v>15807</v>
      </c>
      <c r="AA1113">
        <v>14500</v>
      </c>
      <c r="AB1113">
        <v>0</v>
      </c>
      <c r="AC1113">
        <v>0</v>
      </c>
      <c r="AD1113" s="7">
        <f>invoices[[#This Row],[Rent]]+invoices[[#This Row],[Services]]+invoices[[#This Row],[GST]]</f>
        <v>14500</v>
      </c>
      <c r="AE1113" s="7">
        <f>invoices[[#This Row],[Total]]-invoices[[#This Row],[rent_amount]]</f>
        <v>0</v>
      </c>
      <c r="AF1113">
        <v>2149</v>
      </c>
      <c r="AG1113">
        <v>0</v>
      </c>
      <c r="AH1113">
        <f>invoices[[#This Row],[EB Amount]]-invoices[[#This Row],[electricity_amount]]</f>
        <v>0</v>
      </c>
    </row>
    <row r="1114" spans="1:34">
      <c r="A1114" t="s">
        <v>5855</v>
      </c>
      <c r="B1114" t="s">
        <v>22</v>
      </c>
      <c r="C1114" t="s">
        <v>1591</v>
      </c>
      <c r="D1114" t="s">
        <v>24</v>
      </c>
      <c r="E1114" t="s">
        <v>80</v>
      </c>
      <c r="F1114" t="s">
        <v>1592</v>
      </c>
      <c r="G1114" t="s">
        <v>5856</v>
      </c>
      <c r="H1114" s="1">
        <f>DATE(YEAR(invoices[[#This Row],[due_date]]),MONTH(invoices[[#This Row],[due_date]]),1)</f>
        <v>45901</v>
      </c>
      <c r="I1114" s="1">
        <v>45907</v>
      </c>
      <c r="J1114">
        <v>13500</v>
      </c>
      <c r="K1114">
        <v>1519</v>
      </c>
      <c r="L1114">
        <v>0</v>
      </c>
      <c r="M1114">
        <f>invoices[[#This Row],[rent_amount]]+invoices[[#This Row],[electricity_amount]]+invoices[[#This Row],[other_charges]]</f>
        <v>15019</v>
      </c>
      <c r="N1114" t="s">
        <v>28</v>
      </c>
      <c r="O1114" t="s">
        <v>345</v>
      </c>
      <c r="P1114">
        <v>0</v>
      </c>
      <c r="Q1114" t="b">
        <v>0</v>
      </c>
      <c r="R1114" t="s">
        <v>46</v>
      </c>
      <c r="S1114">
        <v>0</v>
      </c>
      <c r="T1114">
        <f>invoices[[#This Row],[total_amount]]</f>
        <v>15019</v>
      </c>
      <c r="U1114" t="s">
        <v>1594</v>
      </c>
      <c r="V1114" t="str">
        <f>INDEX([1]!Table1[tenantname],MATCH(invoices[[#This Row],[allotment_id]],[1]!Table1[TenantAllotmentID],0))</f>
        <v>Sharon Swetha (D21-C1)</v>
      </c>
      <c r="W1114" t="s">
        <v>14530</v>
      </c>
      <c r="X1114" t="s">
        <v>14531</v>
      </c>
      <c r="Y1114" s="4">
        <v>45901</v>
      </c>
      <c r="Z1114" t="s">
        <v>15807</v>
      </c>
      <c r="AA1114">
        <v>13500</v>
      </c>
      <c r="AB1114">
        <v>0</v>
      </c>
      <c r="AC1114">
        <v>0</v>
      </c>
      <c r="AD1114" s="7">
        <f>invoices[[#This Row],[Rent]]+invoices[[#This Row],[Services]]+invoices[[#This Row],[GST]]</f>
        <v>13500</v>
      </c>
      <c r="AE1114" s="7">
        <f>invoices[[#This Row],[Total]]-invoices[[#This Row],[rent_amount]]</f>
        <v>0</v>
      </c>
      <c r="AF1114">
        <v>2153</v>
      </c>
      <c r="AG1114">
        <v>1519</v>
      </c>
      <c r="AH1114">
        <f>invoices[[#This Row],[EB Amount]]-invoices[[#This Row],[electricity_amount]]</f>
        <v>0</v>
      </c>
    </row>
    <row r="1115" spans="1:34">
      <c r="A1115" t="s">
        <v>5980</v>
      </c>
      <c r="B1115" t="s">
        <v>22</v>
      </c>
      <c r="C1115" t="s">
        <v>2257</v>
      </c>
      <c r="D1115" t="s">
        <v>24</v>
      </c>
      <c r="E1115" t="s">
        <v>167</v>
      </c>
      <c r="F1115" t="s">
        <v>2258</v>
      </c>
      <c r="G1115" t="s">
        <v>5981</v>
      </c>
      <c r="H1115" s="1">
        <f>DATE(YEAR(invoices[[#This Row],[due_date]]),MONTH(invoices[[#This Row],[due_date]]),1)</f>
        <v>45901</v>
      </c>
      <c r="I1115" s="1">
        <v>45907</v>
      </c>
      <c r="J1115">
        <v>19500</v>
      </c>
      <c r="K1115">
        <v>2201</v>
      </c>
      <c r="L1115">
        <v>0</v>
      </c>
      <c r="M1115">
        <f>invoices[[#This Row],[rent_amount]]+invoices[[#This Row],[electricity_amount]]+invoices[[#This Row],[other_charges]]</f>
        <v>21701</v>
      </c>
      <c r="N1115" t="s">
        <v>28</v>
      </c>
      <c r="O1115" t="s">
        <v>345</v>
      </c>
      <c r="P1115">
        <v>0</v>
      </c>
      <c r="Q1115" t="b">
        <v>0</v>
      </c>
      <c r="R1115" t="s">
        <v>46</v>
      </c>
      <c r="S1115">
        <v>0</v>
      </c>
      <c r="T1115">
        <f>invoices[[#This Row],[total_amount]]</f>
        <v>21701</v>
      </c>
      <c r="U1115" t="s">
        <v>2260</v>
      </c>
      <c r="V1115" t="str">
        <f>INDEX([1]!Table1[tenantname],MATCH(invoices[[#This Row],[allotment_id]],[1]!Table1[TenantAllotmentID],0))</f>
        <v>Tara Shankar (B42-A1)</v>
      </c>
      <c r="W1115" t="s">
        <v>14754</v>
      </c>
      <c r="X1115" t="s">
        <v>14755</v>
      </c>
      <c r="Y1115" s="4">
        <v>45901</v>
      </c>
      <c r="Z1115" t="s">
        <v>15807</v>
      </c>
      <c r="AA1115">
        <v>19500</v>
      </c>
      <c r="AB1115">
        <v>0</v>
      </c>
      <c r="AC1115">
        <v>0</v>
      </c>
      <c r="AD1115" s="7">
        <f>invoices[[#This Row],[Rent]]+invoices[[#This Row],[Services]]+invoices[[#This Row],[GST]]</f>
        <v>19500</v>
      </c>
      <c r="AE1115" s="7">
        <f>invoices[[#This Row],[Total]]-invoices[[#This Row],[rent_amount]]</f>
        <v>0</v>
      </c>
      <c r="AF1115">
        <v>2216</v>
      </c>
      <c r="AG1115">
        <v>2201</v>
      </c>
      <c r="AH1115">
        <f>invoices[[#This Row],[EB Amount]]-invoices[[#This Row],[electricity_amount]]</f>
        <v>0</v>
      </c>
    </row>
    <row r="1116" spans="1:34">
      <c r="A1116" t="s">
        <v>6095</v>
      </c>
      <c r="B1116" t="s">
        <v>22</v>
      </c>
      <c r="C1116" t="s">
        <v>3277</v>
      </c>
      <c r="D1116" t="s">
        <v>24</v>
      </c>
      <c r="E1116" t="s">
        <v>569</v>
      </c>
      <c r="F1116" t="s">
        <v>1493</v>
      </c>
      <c r="G1116" t="s">
        <v>6096</v>
      </c>
      <c r="H1116" s="1">
        <f>DATE(YEAR(invoices[[#This Row],[due_date]]),MONTH(invoices[[#This Row],[due_date]]),1)</f>
        <v>45901</v>
      </c>
      <c r="I1116" s="1">
        <v>45907</v>
      </c>
      <c r="J1116">
        <v>13500</v>
      </c>
      <c r="K1116">
        <v>1891</v>
      </c>
      <c r="L1116">
        <v>0</v>
      </c>
      <c r="M1116">
        <f>invoices[[#This Row],[rent_amount]]+invoices[[#This Row],[electricity_amount]]+invoices[[#This Row],[other_charges]]</f>
        <v>15391</v>
      </c>
      <c r="N1116" t="s">
        <v>28</v>
      </c>
      <c r="O1116" t="s">
        <v>345</v>
      </c>
      <c r="P1116">
        <v>0</v>
      </c>
      <c r="Q1116" t="b">
        <v>0</v>
      </c>
      <c r="R1116" t="s">
        <v>46</v>
      </c>
      <c r="S1116">
        <v>0</v>
      </c>
      <c r="T1116">
        <f>invoices[[#This Row],[total_amount]]</f>
        <v>15391</v>
      </c>
      <c r="U1116" t="s">
        <v>3279</v>
      </c>
      <c r="V1116" t="str">
        <f>INDEX([1]!Table1[tenantname],MATCH(invoices[[#This Row],[allotment_id]],[1]!Table1[TenantAllotmentID],0))</f>
        <v>Yuva Sherlin J (C12-C1)</v>
      </c>
      <c r="W1116" t="s">
        <v>15016</v>
      </c>
      <c r="X1116" t="s">
        <v>15017</v>
      </c>
      <c r="Y1116" s="4">
        <v>45901</v>
      </c>
      <c r="Z1116" t="s">
        <v>15807</v>
      </c>
      <c r="AA1116">
        <v>13500</v>
      </c>
      <c r="AB1116">
        <v>0</v>
      </c>
      <c r="AC1116">
        <v>0</v>
      </c>
      <c r="AD1116" s="7">
        <f>invoices[[#This Row],[Rent]]+invoices[[#This Row],[Services]]+invoices[[#This Row],[GST]]</f>
        <v>13500</v>
      </c>
      <c r="AE1116" s="7">
        <f>invoices[[#This Row],[Total]]-invoices[[#This Row],[rent_amount]]</f>
        <v>0</v>
      </c>
      <c r="AF1116">
        <v>2272</v>
      </c>
      <c r="AG1116">
        <v>1891</v>
      </c>
      <c r="AH1116">
        <f>invoices[[#This Row],[EB Amount]]-invoices[[#This Row],[electricity_amount]]</f>
        <v>0</v>
      </c>
    </row>
    <row r="1117" spans="1:34">
      <c r="A1117" t="s">
        <v>6103</v>
      </c>
      <c r="B1117" t="s">
        <v>22</v>
      </c>
      <c r="C1117" t="s">
        <v>2076</v>
      </c>
      <c r="D1117" t="s">
        <v>24</v>
      </c>
      <c r="E1117" t="s">
        <v>569</v>
      </c>
      <c r="F1117" t="s">
        <v>2077</v>
      </c>
      <c r="G1117" t="s">
        <v>6104</v>
      </c>
      <c r="H1117" s="1">
        <f>DATE(YEAR(invoices[[#This Row],[due_date]]),MONTH(invoices[[#This Row],[due_date]]),1)</f>
        <v>45901</v>
      </c>
      <c r="I1117" s="1">
        <v>45907</v>
      </c>
      <c r="J1117">
        <v>15500</v>
      </c>
      <c r="K1117">
        <v>1891</v>
      </c>
      <c r="L1117">
        <v>0</v>
      </c>
      <c r="M1117">
        <f>invoices[[#This Row],[rent_amount]]+invoices[[#This Row],[electricity_amount]]+invoices[[#This Row],[other_charges]]</f>
        <v>17391</v>
      </c>
      <c r="N1117" t="s">
        <v>28</v>
      </c>
      <c r="O1117" t="s">
        <v>345</v>
      </c>
      <c r="P1117">
        <v>0</v>
      </c>
      <c r="Q1117" t="b">
        <v>0</v>
      </c>
      <c r="R1117" t="s">
        <v>46</v>
      </c>
      <c r="S1117">
        <v>0</v>
      </c>
      <c r="T1117">
        <f>invoices[[#This Row],[total_amount]]</f>
        <v>17391</v>
      </c>
      <c r="U1117" t="s">
        <v>2079</v>
      </c>
      <c r="V1117" t="str">
        <f>INDEX([1]!Table1[tenantname],MATCH(invoices[[#This Row],[allotment_id]],[1]!Table1[TenantAllotmentID],0))</f>
        <v>Sathya Priya Balasegaran (C12-B2)</v>
      </c>
      <c r="W1117" t="s">
        <v>14700</v>
      </c>
      <c r="X1117" t="s">
        <v>14701</v>
      </c>
      <c r="Y1117" s="4">
        <v>45901</v>
      </c>
      <c r="Z1117" t="s">
        <v>15807</v>
      </c>
      <c r="AA1117">
        <v>15500</v>
      </c>
      <c r="AB1117">
        <v>0</v>
      </c>
      <c r="AC1117">
        <v>0</v>
      </c>
      <c r="AD1117" s="7">
        <f>invoices[[#This Row],[Rent]]+invoices[[#This Row],[Services]]+invoices[[#This Row],[GST]]</f>
        <v>15500</v>
      </c>
      <c r="AE1117" s="7">
        <f>invoices[[#This Row],[Total]]-invoices[[#This Row],[rent_amount]]</f>
        <v>0</v>
      </c>
      <c r="AF1117">
        <v>2276</v>
      </c>
      <c r="AG1117">
        <v>1891</v>
      </c>
      <c r="AH1117">
        <f>invoices[[#This Row],[EB Amount]]-invoices[[#This Row],[electricity_amount]]</f>
        <v>0</v>
      </c>
    </row>
    <row r="1118" spans="1:34">
      <c r="A1118" t="s">
        <v>6139</v>
      </c>
      <c r="B1118" t="s">
        <v>22</v>
      </c>
      <c r="C1118" t="s">
        <v>1789</v>
      </c>
      <c r="D1118" t="s">
        <v>24</v>
      </c>
      <c r="E1118" t="s">
        <v>342</v>
      </c>
      <c r="F1118" t="s">
        <v>1279</v>
      </c>
      <c r="G1118" t="s">
        <v>6140</v>
      </c>
      <c r="H1118" s="1">
        <f>DATE(YEAR(invoices[[#This Row],[due_date]]),MONTH(invoices[[#This Row],[due_date]]),1)</f>
        <v>45901</v>
      </c>
      <c r="I1118" s="1">
        <v>45907</v>
      </c>
      <c r="J1118">
        <v>15500</v>
      </c>
      <c r="K1118">
        <v>1860</v>
      </c>
      <c r="L1118">
        <v>0</v>
      </c>
      <c r="M1118">
        <f>invoices[[#This Row],[rent_amount]]+invoices[[#This Row],[electricity_amount]]+invoices[[#This Row],[other_charges]]</f>
        <v>17360</v>
      </c>
      <c r="N1118" t="s">
        <v>28</v>
      </c>
      <c r="O1118" t="s">
        <v>45</v>
      </c>
      <c r="P1118">
        <v>0</v>
      </c>
      <c r="Q1118" t="b">
        <v>0</v>
      </c>
      <c r="R1118" t="s">
        <v>46</v>
      </c>
      <c r="S1118">
        <v>0</v>
      </c>
      <c r="T1118">
        <f>invoices[[#This Row],[total_amount]]</f>
        <v>17360</v>
      </c>
      <c r="U1118" t="s">
        <v>1791</v>
      </c>
      <c r="V1118" t="str">
        <f>INDEX([1]!Table1[tenantname],MATCH(invoices[[#This Row],[allotment_id]],[1]!Table1[TenantAllotmentID],0))</f>
        <v>Madhumita CM (D11-C2)</v>
      </c>
      <c r="W1118" t="s">
        <v>14595</v>
      </c>
      <c r="X1118" t="s">
        <v>14596</v>
      </c>
      <c r="Y1118" s="4">
        <v>45901</v>
      </c>
      <c r="Z1118" t="s">
        <v>15807</v>
      </c>
      <c r="AA1118">
        <v>15500</v>
      </c>
      <c r="AB1118">
        <v>0</v>
      </c>
      <c r="AC1118">
        <v>0</v>
      </c>
      <c r="AD1118" s="7">
        <f>invoices[[#This Row],[Rent]]+invoices[[#This Row],[Services]]+invoices[[#This Row],[GST]]</f>
        <v>15500</v>
      </c>
      <c r="AE1118" s="7">
        <f>invoices[[#This Row],[Total]]-invoices[[#This Row],[rent_amount]]</f>
        <v>0</v>
      </c>
      <c r="AF1118">
        <v>2292</v>
      </c>
      <c r="AG1118">
        <v>1860</v>
      </c>
      <c r="AH1118">
        <f>invoices[[#This Row],[EB Amount]]-invoices[[#This Row],[electricity_amount]]</f>
        <v>0</v>
      </c>
    </row>
    <row r="1119" spans="1:34">
      <c r="A1119" t="s">
        <v>6270</v>
      </c>
      <c r="B1119" t="s">
        <v>22</v>
      </c>
      <c r="C1119" t="s">
        <v>613</v>
      </c>
      <c r="D1119" t="s">
        <v>24</v>
      </c>
      <c r="E1119" t="s">
        <v>72</v>
      </c>
      <c r="F1119" t="s">
        <v>559</v>
      </c>
      <c r="G1119" t="s">
        <v>6271</v>
      </c>
      <c r="H1119" s="1">
        <f>DATE(YEAR(invoices[[#This Row],[due_date]]),MONTH(invoices[[#This Row],[due_date]]),1)</f>
        <v>45901</v>
      </c>
      <c r="I1119" s="1">
        <v>45907</v>
      </c>
      <c r="J1119">
        <v>15500</v>
      </c>
      <c r="K1119">
        <v>1333</v>
      </c>
      <c r="L1119">
        <v>0</v>
      </c>
      <c r="M1119">
        <f>invoices[[#This Row],[rent_amount]]+invoices[[#This Row],[electricity_amount]]+invoices[[#This Row],[other_charges]]</f>
        <v>16833</v>
      </c>
      <c r="N1119" t="s">
        <v>28</v>
      </c>
      <c r="O1119" t="s">
        <v>45</v>
      </c>
      <c r="P1119">
        <v>0</v>
      </c>
      <c r="Q1119" t="b">
        <v>0</v>
      </c>
      <c r="R1119" t="s">
        <v>46</v>
      </c>
      <c r="S1119">
        <v>0</v>
      </c>
      <c r="T1119">
        <f>invoices[[#This Row],[total_amount]]</f>
        <v>16833</v>
      </c>
      <c r="U1119" t="s">
        <v>615</v>
      </c>
      <c r="V1119" t="str">
        <f>INDEX([1]!Table1[tenantname],MATCH(invoices[[#This Row],[allotment_id]],[1]!Table1[TenantAllotmentID],0))</f>
        <v>Keerthana M C (C34-B2)</v>
      </c>
      <c r="W1119" t="s">
        <v>14171</v>
      </c>
      <c r="X1119" t="s">
        <v>14172</v>
      </c>
      <c r="Y1119" s="4">
        <v>45901</v>
      </c>
      <c r="Z1119" t="s">
        <v>15807</v>
      </c>
      <c r="AA1119">
        <v>15500</v>
      </c>
      <c r="AB1119">
        <v>0</v>
      </c>
      <c r="AC1119">
        <v>0</v>
      </c>
      <c r="AD1119" s="7">
        <f>invoices[[#This Row],[Rent]]+invoices[[#This Row],[Services]]+invoices[[#This Row],[GST]]</f>
        <v>15500</v>
      </c>
      <c r="AE1119" s="7">
        <f>invoices[[#This Row],[Total]]-invoices[[#This Row],[rent_amount]]</f>
        <v>0</v>
      </c>
      <c r="AF1119">
        <v>2360</v>
      </c>
      <c r="AG1119">
        <v>1333</v>
      </c>
      <c r="AH1119">
        <f>invoices[[#This Row],[EB Amount]]-invoices[[#This Row],[electricity_amount]]</f>
        <v>0</v>
      </c>
    </row>
    <row r="1120" spans="1:34">
      <c r="A1120" t="s">
        <v>6351</v>
      </c>
      <c r="B1120" t="s">
        <v>22</v>
      </c>
      <c r="C1120" t="s">
        <v>1161</v>
      </c>
      <c r="D1120" t="s">
        <v>24</v>
      </c>
      <c r="E1120" t="s">
        <v>140</v>
      </c>
      <c r="F1120" t="s">
        <v>675</v>
      </c>
      <c r="G1120" t="s">
        <v>6352</v>
      </c>
      <c r="H1120" s="1">
        <f>DATE(YEAR(invoices[[#This Row],[due_date]]),MONTH(invoices[[#This Row],[due_date]]),1)</f>
        <v>45901</v>
      </c>
      <c r="I1120" s="1">
        <v>45907</v>
      </c>
      <c r="J1120">
        <v>14500</v>
      </c>
      <c r="K1120">
        <v>504</v>
      </c>
      <c r="L1120">
        <v>0</v>
      </c>
      <c r="M1120">
        <f>invoices[[#This Row],[rent_amount]]+invoices[[#This Row],[electricity_amount]]+invoices[[#This Row],[other_charges]]</f>
        <v>15004</v>
      </c>
      <c r="N1120" t="s">
        <v>28</v>
      </c>
      <c r="O1120" t="s">
        <v>45</v>
      </c>
      <c r="P1120">
        <v>0</v>
      </c>
      <c r="Q1120" t="b">
        <v>0</v>
      </c>
      <c r="R1120" t="s">
        <v>46</v>
      </c>
      <c r="S1120">
        <v>0</v>
      </c>
      <c r="T1120">
        <f>invoices[[#This Row],[total_amount]]</f>
        <v>15004</v>
      </c>
      <c r="U1120" t="s">
        <v>1163</v>
      </c>
      <c r="V1120" t="str">
        <f>INDEX([1]!Table1[tenantname],MATCH(invoices[[#This Row],[allotment_id]],[1]!Table1[TenantAllotmentID],0))</f>
        <v>Harish G (A41-C1)</v>
      </c>
      <c r="W1120" t="s">
        <v>14365</v>
      </c>
      <c r="X1120" t="s">
        <v>14366</v>
      </c>
      <c r="Y1120" s="4">
        <v>45901</v>
      </c>
      <c r="Z1120" t="s">
        <v>15807</v>
      </c>
      <c r="AA1120">
        <v>14500</v>
      </c>
      <c r="AB1120">
        <v>0</v>
      </c>
      <c r="AC1120">
        <v>0</v>
      </c>
      <c r="AD1120" s="7">
        <f>invoices[[#This Row],[Rent]]+invoices[[#This Row],[Services]]+invoices[[#This Row],[GST]]</f>
        <v>14500</v>
      </c>
      <c r="AE1120" s="7">
        <f>invoices[[#This Row],[Total]]-invoices[[#This Row],[rent_amount]]</f>
        <v>0</v>
      </c>
      <c r="AF1120">
        <v>2405</v>
      </c>
      <c r="AG1120">
        <v>504</v>
      </c>
      <c r="AH1120">
        <f>invoices[[#This Row],[EB Amount]]-invoices[[#This Row],[electricity_amount]]</f>
        <v>0</v>
      </c>
    </row>
    <row r="1121" spans="1:34">
      <c r="A1121" t="s">
        <v>6353</v>
      </c>
      <c r="B1121" t="s">
        <v>22</v>
      </c>
      <c r="C1121" t="s">
        <v>3665</v>
      </c>
      <c r="D1121" t="s">
        <v>24</v>
      </c>
      <c r="E1121" t="s">
        <v>226</v>
      </c>
      <c r="F1121" t="s">
        <v>586</v>
      </c>
      <c r="G1121" t="s">
        <v>6354</v>
      </c>
      <c r="H1121" s="1">
        <f>DATE(YEAR(invoices[[#This Row],[due_date]]),MONTH(invoices[[#This Row],[due_date]]),1)</f>
        <v>45901</v>
      </c>
      <c r="I1121" s="1">
        <v>45907</v>
      </c>
      <c r="J1121">
        <v>14500</v>
      </c>
      <c r="K1121">
        <v>1457</v>
      </c>
      <c r="L1121">
        <v>0</v>
      </c>
      <c r="M1121">
        <f>invoices[[#This Row],[rent_amount]]+invoices[[#This Row],[electricity_amount]]+invoices[[#This Row],[other_charges]]</f>
        <v>15957</v>
      </c>
      <c r="N1121" t="s">
        <v>28</v>
      </c>
      <c r="O1121" t="s">
        <v>345</v>
      </c>
      <c r="P1121">
        <v>0</v>
      </c>
      <c r="Q1121" t="b">
        <v>0</v>
      </c>
      <c r="R1121" t="s">
        <v>46</v>
      </c>
      <c r="S1121">
        <v>0</v>
      </c>
      <c r="T1121">
        <f>invoices[[#This Row],[total_amount]]</f>
        <v>15957</v>
      </c>
      <c r="U1121" t="s">
        <v>3667</v>
      </c>
      <c r="V1121" t="str">
        <f>INDEX([1]!Table1[tenantname],MATCH(invoices[[#This Row],[allotment_id]],[1]!Table1[TenantAllotmentID],0))</f>
        <v>Swathi  (B12-C2)</v>
      </c>
      <c r="W1121" t="s">
        <v>15105</v>
      </c>
      <c r="X1121" t="s">
        <v>15106</v>
      </c>
      <c r="Y1121" s="4">
        <v>45901</v>
      </c>
      <c r="Z1121" t="s">
        <v>15807</v>
      </c>
      <c r="AA1121">
        <v>14500</v>
      </c>
      <c r="AB1121">
        <v>0</v>
      </c>
      <c r="AC1121">
        <v>0</v>
      </c>
      <c r="AD1121" s="7">
        <f>invoices[[#This Row],[Rent]]+invoices[[#This Row],[Services]]+invoices[[#This Row],[GST]]</f>
        <v>14500</v>
      </c>
      <c r="AE1121" s="7">
        <f>invoices[[#This Row],[Total]]-invoices[[#This Row],[rent_amount]]</f>
        <v>0</v>
      </c>
      <c r="AF1121">
        <v>2406</v>
      </c>
      <c r="AG1121">
        <v>1457</v>
      </c>
      <c r="AH1121">
        <f>invoices[[#This Row],[EB Amount]]-invoices[[#This Row],[electricity_amount]]</f>
        <v>0</v>
      </c>
    </row>
    <row r="1122" spans="1:34">
      <c r="A1122" t="s">
        <v>6392</v>
      </c>
      <c r="B1122" t="s">
        <v>22</v>
      </c>
      <c r="C1122" t="s">
        <v>1604</v>
      </c>
      <c r="D1122" t="s">
        <v>24</v>
      </c>
      <c r="E1122" t="s">
        <v>147</v>
      </c>
      <c r="F1122" t="s">
        <v>1605</v>
      </c>
      <c r="G1122" t="s">
        <v>6393</v>
      </c>
      <c r="H1122" s="1">
        <f>DATE(YEAR(invoices[[#This Row],[due_date]]),MONTH(invoices[[#This Row],[due_date]]),1)</f>
        <v>45901</v>
      </c>
      <c r="I1122" s="1">
        <v>45907</v>
      </c>
      <c r="J1122">
        <v>1450</v>
      </c>
      <c r="K1122">
        <v>1334</v>
      </c>
      <c r="L1122">
        <v>2250</v>
      </c>
      <c r="M1122">
        <f>invoices[[#This Row],[rent_amount]]+invoices[[#This Row],[electricity_amount]]+invoices[[#This Row],[other_charges]]</f>
        <v>5034</v>
      </c>
      <c r="N1122" t="s">
        <v>28</v>
      </c>
      <c r="O1122" t="s">
        <v>918</v>
      </c>
      <c r="P1122">
        <v>0</v>
      </c>
      <c r="Q1122" t="b">
        <v>0</v>
      </c>
      <c r="R1122" t="s">
        <v>46</v>
      </c>
      <c r="S1122">
        <v>0</v>
      </c>
      <c r="T1122">
        <f>invoices[[#This Row],[total_amount]]</f>
        <v>5034</v>
      </c>
      <c r="U1122" t="s">
        <v>1607</v>
      </c>
      <c r="V1122" t="str">
        <f>INDEX([1]!Table1[tenantname],MATCH(invoices[[#This Row],[allotment_id]],[1]!Table1[TenantAllotmentID],0))</f>
        <v>Pushparaja Shanmugam (C31-C2)</v>
      </c>
      <c r="W1122" t="s">
        <v>14532</v>
      </c>
      <c r="X1122" t="s">
        <v>14533</v>
      </c>
      <c r="Y1122" s="4">
        <v>45901</v>
      </c>
      <c r="Z1122" t="s">
        <v>15807</v>
      </c>
      <c r="AA1122">
        <v>1450</v>
      </c>
      <c r="AB1122">
        <v>0</v>
      </c>
      <c r="AC1122">
        <v>0</v>
      </c>
      <c r="AD1122" s="7">
        <f>invoices[[#This Row],[Rent]]+invoices[[#This Row],[Services]]+invoices[[#This Row],[GST]]</f>
        <v>1450</v>
      </c>
      <c r="AE1122" s="7">
        <f>invoices[[#This Row],[Total]]-invoices[[#This Row],[rent_amount]]</f>
        <v>0</v>
      </c>
      <c r="AF1122">
        <v>2427</v>
      </c>
      <c r="AG1122">
        <v>1334</v>
      </c>
      <c r="AH1122">
        <f>invoices[[#This Row],[EB Amount]]-invoices[[#This Row],[electricity_amount]]</f>
        <v>0</v>
      </c>
    </row>
    <row r="1123" spans="1:34">
      <c r="A1123" t="s">
        <v>6402</v>
      </c>
      <c r="B1123" t="s">
        <v>22</v>
      </c>
      <c r="C1123" t="s">
        <v>71</v>
      </c>
      <c r="D1123" t="s">
        <v>24</v>
      </c>
      <c r="E1123" t="s">
        <v>72</v>
      </c>
      <c r="F1123" t="s">
        <v>73</v>
      </c>
      <c r="G1123" t="s">
        <v>6403</v>
      </c>
      <c r="H1123" s="1">
        <f>DATE(YEAR(invoices[[#This Row],[due_date]]),MONTH(invoices[[#This Row],[due_date]]),1)</f>
        <v>45901</v>
      </c>
      <c r="I1123" s="1">
        <v>45907</v>
      </c>
      <c r="J1123">
        <v>15500</v>
      </c>
      <c r="K1123">
        <v>1333</v>
      </c>
      <c r="L1123">
        <v>0</v>
      </c>
      <c r="M1123">
        <f>invoices[[#This Row],[rent_amount]]+invoices[[#This Row],[electricity_amount]]+invoices[[#This Row],[other_charges]]</f>
        <v>16833</v>
      </c>
      <c r="N1123" t="s">
        <v>28</v>
      </c>
      <c r="O1123" t="s">
        <v>918</v>
      </c>
      <c r="P1123">
        <v>0</v>
      </c>
      <c r="Q1123" t="b">
        <v>0</v>
      </c>
      <c r="R1123" t="s">
        <v>46</v>
      </c>
      <c r="S1123">
        <v>0</v>
      </c>
      <c r="T1123">
        <f>invoices[[#This Row],[total_amount]]</f>
        <v>16833</v>
      </c>
      <c r="U1123" t="s">
        <v>77</v>
      </c>
      <c r="V1123" t="str">
        <f>INDEX([1]!Table1[tenantname],MATCH(invoices[[#This Row],[allotment_id]],[1]!Table1[TenantAllotmentID],0))</f>
        <v>Nirmala  A (C34-B1)</v>
      </c>
      <c r="W1123" t="s">
        <v>13996</v>
      </c>
      <c r="X1123" t="s">
        <v>13997</v>
      </c>
      <c r="Y1123" s="4">
        <v>45901</v>
      </c>
      <c r="Z1123" t="s">
        <v>15807</v>
      </c>
      <c r="AA1123">
        <v>15500</v>
      </c>
      <c r="AB1123">
        <v>0</v>
      </c>
      <c r="AC1123">
        <v>0</v>
      </c>
      <c r="AD1123" s="7">
        <f>invoices[[#This Row],[Rent]]+invoices[[#This Row],[Services]]+invoices[[#This Row],[GST]]</f>
        <v>15500</v>
      </c>
      <c r="AE1123" s="7">
        <f>invoices[[#This Row],[Total]]-invoices[[#This Row],[rent_amount]]</f>
        <v>0</v>
      </c>
      <c r="AF1123">
        <v>2432</v>
      </c>
      <c r="AG1123">
        <v>1333</v>
      </c>
      <c r="AH1123">
        <f>invoices[[#This Row],[EB Amount]]-invoices[[#This Row],[electricity_amount]]</f>
        <v>0</v>
      </c>
    </row>
    <row r="1124" spans="1:34">
      <c r="A1124" t="s">
        <v>6532</v>
      </c>
      <c r="B1124" t="s">
        <v>22</v>
      </c>
      <c r="C1124" t="s">
        <v>1048</v>
      </c>
      <c r="D1124" t="s">
        <v>24</v>
      </c>
      <c r="E1124" t="s">
        <v>88</v>
      </c>
      <c r="F1124" t="s">
        <v>442</v>
      </c>
      <c r="G1124" t="s">
        <v>6533</v>
      </c>
      <c r="H1124" s="1">
        <f>DATE(YEAR(invoices[[#This Row],[due_date]]),MONTH(invoices[[#This Row],[due_date]]),1)</f>
        <v>45901</v>
      </c>
      <c r="I1124" s="1">
        <v>45907</v>
      </c>
      <c r="J1124">
        <v>19500</v>
      </c>
      <c r="K1124">
        <v>1612</v>
      </c>
      <c r="L1124">
        <v>0</v>
      </c>
      <c r="M1124">
        <f>invoices[[#This Row],[rent_amount]]+invoices[[#This Row],[electricity_amount]]+invoices[[#This Row],[other_charges]]</f>
        <v>21112</v>
      </c>
      <c r="N1124" t="s">
        <v>28</v>
      </c>
      <c r="O1124" t="s">
        <v>918</v>
      </c>
      <c r="P1124">
        <v>0</v>
      </c>
      <c r="Q1124" t="b">
        <v>0</v>
      </c>
      <c r="R1124" t="s">
        <v>46</v>
      </c>
      <c r="S1124">
        <v>0</v>
      </c>
      <c r="T1124">
        <f>invoices[[#This Row],[total_amount]]</f>
        <v>21112</v>
      </c>
      <c r="U1124" t="s">
        <v>1051</v>
      </c>
      <c r="V1124" t="str">
        <f>INDEX([1]!Table1[tenantname],MATCH(invoices[[#This Row],[allotment_id]],[1]!Table1[TenantAllotmentID],0))</f>
        <v>Sairam CT (B13-A1)</v>
      </c>
      <c r="W1124" t="s">
        <v>14329</v>
      </c>
      <c r="X1124" t="s">
        <v>14330</v>
      </c>
      <c r="Y1124" s="4">
        <v>45901</v>
      </c>
      <c r="Z1124" t="s">
        <v>15807</v>
      </c>
      <c r="AA1124">
        <v>19500</v>
      </c>
      <c r="AB1124">
        <v>0</v>
      </c>
      <c r="AC1124">
        <v>0</v>
      </c>
      <c r="AD1124" s="7">
        <f>invoices[[#This Row],[Rent]]+invoices[[#This Row],[Services]]+invoices[[#This Row],[GST]]</f>
        <v>19500</v>
      </c>
      <c r="AE1124" s="7">
        <f>invoices[[#This Row],[Total]]-invoices[[#This Row],[rent_amount]]</f>
        <v>0</v>
      </c>
      <c r="AF1124">
        <v>2499</v>
      </c>
      <c r="AG1124">
        <v>1612</v>
      </c>
      <c r="AH1124">
        <f>invoices[[#This Row],[EB Amount]]-invoices[[#This Row],[electricity_amount]]</f>
        <v>0</v>
      </c>
    </row>
    <row r="1125" spans="1:34">
      <c r="A1125" s="2" t="s">
        <v>6569</v>
      </c>
      <c r="B1125" t="s">
        <v>22</v>
      </c>
      <c r="C1125" t="s">
        <v>4983</v>
      </c>
      <c r="D1125" t="s">
        <v>24</v>
      </c>
      <c r="E1125" t="s">
        <v>592</v>
      </c>
      <c r="F1125" t="s">
        <v>593</v>
      </c>
      <c r="G1125" t="s">
        <v>6570</v>
      </c>
      <c r="H1125" s="1">
        <f>DATE(YEAR(invoices[[#This Row],[due_date]]),MONTH(invoices[[#This Row],[due_date]]),1)</f>
        <v>45901</v>
      </c>
      <c r="I1125" s="1">
        <v>45907</v>
      </c>
      <c r="J1125">
        <v>13050</v>
      </c>
      <c r="K1125">
        <v>1512</v>
      </c>
      <c r="L1125">
        <v>2250</v>
      </c>
      <c r="M1125">
        <f>invoices[[#This Row],[rent_amount]]+invoices[[#This Row],[electricity_amount]]+invoices[[#This Row],[other_charges]]</f>
        <v>16812</v>
      </c>
      <c r="N1125" t="s">
        <v>28</v>
      </c>
      <c r="O1125" t="s">
        <v>1080</v>
      </c>
      <c r="P1125">
        <v>0</v>
      </c>
      <c r="Q1125" t="b">
        <v>0</v>
      </c>
      <c r="R1125" t="s">
        <v>46</v>
      </c>
      <c r="S1125">
        <v>0</v>
      </c>
      <c r="T1125">
        <f>invoices[[#This Row],[total_amount]]</f>
        <v>16812</v>
      </c>
      <c r="U1125" t="s">
        <v>6571</v>
      </c>
      <c r="V1125" t="str">
        <f>INDEX([1]!Table1[tenantname],MATCH(invoices[[#This Row],[allotment_id]],[1]!Table1[TenantAllotmentID],0))</f>
        <v>Dev Bhasin (A44-C2)</v>
      </c>
      <c r="W1125" t="s">
        <v>15318</v>
      </c>
      <c r="X1125" t="s">
        <v>15487</v>
      </c>
      <c r="Y1125" s="4">
        <v>45901</v>
      </c>
      <c r="Z1125" t="s">
        <v>15807</v>
      </c>
      <c r="AA1125">
        <v>13050</v>
      </c>
      <c r="AB1125">
        <v>0</v>
      </c>
      <c r="AC1125">
        <v>0</v>
      </c>
      <c r="AD1125" s="7">
        <f>invoices[[#This Row],[Rent]]+invoices[[#This Row],[Services]]+invoices[[#This Row],[GST]]</f>
        <v>13050</v>
      </c>
      <c r="AE1125" s="7">
        <f>invoices[[#This Row],[Total]]-invoices[[#This Row],[rent_amount]]</f>
        <v>0</v>
      </c>
      <c r="AF1125">
        <v>2518</v>
      </c>
      <c r="AG1125">
        <v>1512</v>
      </c>
      <c r="AH1125">
        <f>invoices[[#This Row],[EB Amount]]-invoices[[#This Row],[electricity_amount]]</f>
        <v>0</v>
      </c>
    </row>
    <row r="1126" spans="1:34">
      <c r="A1126" t="s">
        <v>6590</v>
      </c>
      <c r="B1126" t="s">
        <v>22</v>
      </c>
      <c r="C1126" t="s">
        <v>2825</v>
      </c>
      <c r="D1126" t="s">
        <v>24</v>
      </c>
      <c r="E1126" t="s">
        <v>275</v>
      </c>
      <c r="F1126" t="s">
        <v>782</v>
      </c>
      <c r="G1126" t="s">
        <v>6591</v>
      </c>
      <c r="H1126" s="1">
        <f>DATE(YEAR(invoices[[#This Row],[due_date]]),MONTH(invoices[[#This Row],[due_date]]),1)</f>
        <v>45901</v>
      </c>
      <c r="I1126" s="1">
        <v>45907</v>
      </c>
      <c r="J1126">
        <v>19000</v>
      </c>
      <c r="K1126">
        <v>2666</v>
      </c>
      <c r="L1126">
        <v>0</v>
      </c>
      <c r="M1126">
        <f>invoices[[#This Row],[rent_amount]]+invoices[[#This Row],[electricity_amount]]+invoices[[#This Row],[other_charges]]</f>
        <v>21666</v>
      </c>
      <c r="N1126" t="s">
        <v>28</v>
      </c>
      <c r="O1126" t="s">
        <v>918</v>
      </c>
      <c r="P1126">
        <v>0</v>
      </c>
      <c r="Q1126" t="b">
        <v>0</v>
      </c>
      <c r="R1126" t="s">
        <v>46</v>
      </c>
      <c r="S1126">
        <v>0</v>
      </c>
      <c r="T1126">
        <f>invoices[[#This Row],[total_amount]]</f>
        <v>21666</v>
      </c>
      <c r="U1126" t="s">
        <v>2827</v>
      </c>
      <c r="V1126" t="str">
        <f>INDEX([1]!Table1[tenantname],MATCH(invoices[[#This Row],[allotment_id]],[1]!Table1[TenantAllotmentID],0))</f>
        <v>Amala Menon (B44-A1)</v>
      </c>
      <c r="W1126" t="s">
        <v>14903</v>
      </c>
      <c r="X1126" t="s">
        <v>14904</v>
      </c>
      <c r="Y1126" s="4">
        <v>45901</v>
      </c>
      <c r="Z1126" t="s">
        <v>15807</v>
      </c>
      <c r="AA1126">
        <v>19000</v>
      </c>
      <c r="AB1126">
        <v>0</v>
      </c>
      <c r="AC1126">
        <v>0</v>
      </c>
      <c r="AD1126" s="7">
        <f>invoices[[#This Row],[Rent]]+invoices[[#This Row],[Services]]+invoices[[#This Row],[GST]]</f>
        <v>19000</v>
      </c>
      <c r="AE1126" s="7">
        <f>invoices[[#This Row],[Total]]-invoices[[#This Row],[rent_amount]]</f>
        <v>0</v>
      </c>
      <c r="AF1126">
        <v>2527</v>
      </c>
      <c r="AG1126">
        <v>2666</v>
      </c>
      <c r="AH1126">
        <f>invoices[[#This Row],[EB Amount]]-invoices[[#This Row],[electricity_amount]]</f>
        <v>0</v>
      </c>
    </row>
    <row r="1127" spans="1:34">
      <c r="A1127" t="s">
        <v>6644</v>
      </c>
      <c r="B1127" t="s">
        <v>22</v>
      </c>
      <c r="C1127" t="s">
        <v>4506</v>
      </c>
      <c r="D1127" t="s">
        <v>24</v>
      </c>
      <c r="E1127" t="s">
        <v>275</v>
      </c>
      <c r="F1127" t="s">
        <v>505</v>
      </c>
      <c r="G1127" t="s">
        <v>6645</v>
      </c>
      <c r="H1127" s="1">
        <f>DATE(YEAR(invoices[[#This Row],[due_date]]),MONTH(invoices[[#This Row],[due_date]]),1)</f>
        <v>45901</v>
      </c>
      <c r="I1127" s="1">
        <v>45907</v>
      </c>
      <c r="J1127">
        <v>14500</v>
      </c>
      <c r="K1127">
        <v>2666</v>
      </c>
      <c r="L1127">
        <v>0</v>
      </c>
      <c r="M1127">
        <f>invoices[[#This Row],[rent_amount]]+invoices[[#This Row],[electricity_amount]]+invoices[[#This Row],[other_charges]]</f>
        <v>17166</v>
      </c>
      <c r="N1127" t="s">
        <v>28</v>
      </c>
      <c r="O1127" t="s">
        <v>45</v>
      </c>
      <c r="P1127">
        <v>0</v>
      </c>
      <c r="Q1127" t="b">
        <v>0</v>
      </c>
      <c r="R1127" t="s">
        <v>46</v>
      </c>
      <c r="S1127">
        <v>0</v>
      </c>
      <c r="T1127">
        <f>invoices[[#This Row],[total_amount]]</f>
        <v>17166</v>
      </c>
      <c r="U1127" t="s">
        <v>4508</v>
      </c>
      <c r="V1127" t="str">
        <f>INDEX([1]!Table1[tenantname],MATCH(invoices[[#This Row],[allotment_id]],[1]!Table1[TenantAllotmentID],0))</f>
        <v>Iravati Dutta (B44-C1)</v>
      </c>
      <c r="W1127" t="s">
        <v>15250</v>
      </c>
      <c r="X1127" t="s">
        <v>15251</v>
      </c>
      <c r="Y1127" s="4">
        <v>45901</v>
      </c>
      <c r="Z1127" t="s">
        <v>15807</v>
      </c>
      <c r="AA1127">
        <v>14500</v>
      </c>
      <c r="AB1127">
        <v>0</v>
      </c>
      <c r="AC1127">
        <v>0</v>
      </c>
      <c r="AD1127" s="7">
        <f>invoices[[#This Row],[Rent]]+invoices[[#This Row],[Services]]+invoices[[#This Row],[GST]]</f>
        <v>14500</v>
      </c>
      <c r="AE1127" s="7">
        <f>invoices[[#This Row],[Total]]-invoices[[#This Row],[rent_amount]]</f>
        <v>0</v>
      </c>
      <c r="AF1127">
        <v>2551</v>
      </c>
      <c r="AG1127">
        <v>2666</v>
      </c>
      <c r="AH1127">
        <f>invoices[[#This Row],[EB Amount]]-invoices[[#This Row],[electricity_amount]]</f>
        <v>0</v>
      </c>
    </row>
    <row r="1128" spans="1:34">
      <c r="A1128" t="s">
        <v>6740</v>
      </c>
      <c r="B1128" t="s">
        <v>22</v>
      </c>
      <c r="C1128" t="s">
        <v>2682</v>
      </c>
      <c r="D1128" t="s">
        <v>24</v>
      </c>
      <c r="E1128" t="s">
        <v>42</v>
      </c>
      <c r="F1128" t="s">
        <v>2100</v>
      </c>
      <c r="G1128" t="s">
        <v>6741</v>
      </c>
      <c r="H1128" s="1">
        <f>DATE(YEAR(invoices[[#This Row],[due_date]]),MONTH(invoices[[#This Row],[due_date]]),1)</f>
        <v>45901</v>
      </c>
      <c r="I1128" s="1">
        <v>45907</v>
      </c>
      <c r="J1128">
        <v>13500</v>
      </c>
      <c r="K1128">
        <v>1540</v>
      </c>
      <c r="L1128">
        <v>0</v>
      </c>
      <c r="M1128">
        <f>invoices[[#This Row],[rent_amount]]+invoices[[#This Row],[electricity_amount]]+invoices[[#This Row],[other_charges]]</f>
        <v>15040</v>
      </c>
      <c r="N1128" t="s">
        <v>28</v>
      </c>
      <c r="O1128" t="s">
        <v>1080</v>
      </c>
      <c r="P1128">
        <v>0</v>
      </c>
      <c r="Q1128" t="b">
        <v>0</v>
      </c>
      <c r="R1128" t="s">
        <v>46</v>
      </c>
      <c r="S1128">
        <v>0</v>
      </c>
      <c r="T1128">
        <f>invoices[[#This Row],[total_amount]]</f>
        <v>15040</v>
      </c>
      <c r="U1128" t="s">
        <v>3079</v>
      </c>
      <c r="V1128" t="str">
        <f>INDEX([1]!Table1[tenantname],MATCH(invoices[[#This Row],[allotment_id]],[1]!Table1[TenantAllotmentID],0))</f>
        <v>Amita Asthana (C24-B1)</v>
      </c>
      <c r="W1128" t="s">
        <v>14866</v>
      </c>
      <c r="X1128" t="s">
        <v>14965</v>
      </c>
      <c r="Y1128" s="4">
        <v>45901</v>
      </c>
      <c r="Z1128" t="s">
        <v>15807</v>
      </c>
      <c r="AA1128">
        <v>13500</v>
      </c>
      <c r="AB1128">
        <v>0</v>
      </c>
      <c r="AC1128">
        <v>0</v>
      </c>
      <c r="AD1128" s="7">
        <f>invoices[[#This Row],[Rent]]+invoices[[#This Row],[Services]]+invoices[[#This Row],[GST]]</f>
        <v>13500</v>
      </c>
      <c r="AE1128" s="7">
        <f>invoices[[#This Row],[Total]]-invoices[[#This Row],[rent_amount]]</f>
        <v>0</v>
      </c>
      <c r="AF1128">
        <v>2598</v>
      </c>
      <c r="AG1128">
        <v>1540</v>
      </c>
      <c r="AH1128">
        <f>invoices[[#This Row],[EB Amount]]-invoices[[#This Row],[electricity_amount]]</f>
        <v>0</v>
      </c>
    </row>
    <row r="1129" spans="1:34">
      <c r="A1129" t="s">
        <v>6850</v>
      </c>
      <c r="B1129" t="s">
        <v>22</v>
      </c>
      <c r="C1129" t="s">
        <v>1853</v>
      </c>
      <c r="D1129" t="s">
        <v>24</v>
      </c>
      <c r="E1129" t="s">
        <v>234</v>
      </c>
      <c r="F1129" t="s">
        <v>1854</v>
      </c>
      <c r="G1129" t="s">
        <v>6851</v>
      </c>
      <c r="H1129" s="1">
        <f>DATE(YEAR(invoices[[#This Row],[due_date]]),MONTH(invoices[[#This Row],[due_date]]),1)</f>
        <v>45901</v>
      </c>
      <c r="I1129" s="1">
        <v>45907</v>
      </c>
      <c r="J1129">
        <v>14500</v>
      </c>
      <c r="K1129">
        <v>1271</v>
      </c>
      <c r="L1129">
        <v>0</v>
      </c>
      <c r="M1129">
        <f>invoices[[#This Row],[rent_amount]]+invoices[[#This Row],[electricity_amount]]+invoices[[#This Row],[other_charges]]</f>
        <v>15771</v>
      </c>
      <c r="N1129" t="s">
        <v>28</v>
      </c>
      <c r="O1129" t="s">
        <v>45</v>
      </c>
      <c r="P1129">
        <v>0</v>
      </c>
      <c r="Q1129" t="b">
        <v>0</v>
      </c>
      <c r="R1129" t="s">
        <v>46</v>
      </c>
      <c r="S1129">
        <v>0</v>
      </c>
      <c r="T1129">
        <f>invoices[[#This Row],[total_amount]]</f>
        <v>15771</v>
      </c>
      <c r="U1129" t="s">
        <v>1856</v>
      </c>
      <c r="V1129" t="str">
        <f>INDEX([1]!Table1[tenantname],MATCH(invoices[[#This Row],[allotment_id]],[1]!Table1[TenantAllotmentID],0))</f>
        <v>Hema Varshini Gnanavel (D12-C1)</v>
      </c>
      <c r="W1129" t="s">
        <v>14619</v>
      </c>
      <c r="X1129" t="s">
        <v>14620</v>
      </c>
      <c r="Y1129" s="4">
        <v>45901</v>
      </c>
      <c r="Z1129" t="s">
        <v>15807</v>
      </c>
      <c r="AA1129">
        <v>14500</v>
      </c>
      <c r="AB1129">
        <v>0</v>
      </c>
      <c r="AC1129">
        <v>0</v>
      </c>
      <c r="AD1129" s="7">
        <f>invoices[[#This Row],[Rent]]+invoices[[#This Row],[Services]]+invoices[[#This Row],[GST]]</f>
        <v>14500</v>
      </c>
      <c r="AE1129" s="7">
        <f>invoices[[#This Row],[Total]]-invoices[[#This Row],[rent_amount]]</f>
        <v>0</v>
      </c>
      <c r="AF1129">
        <v>2658</v>
      </c>
      <c r="AG1129">
        <v>1271</v>
      </c>
      <c r="AH1129">
        <f>invoices[[#This Row],[EB Amount]]-invoices[[#This Row],[electricity_amount]]</f>
        <v>0</v>
      </c>
    </row>
    <row r="1130" spans="1:34">
      <c r="A1130" t="s">
        <v>6895</v>
      </c>
      <c r="B1130" t="s">
        <v>22</v>
      </c>
      <c r="C1130" t="s">
        <v>4429</v>
      </c>
      <c r="D1130" t="s">
        <v>24</v>
      </c>
      <c r="E1130" t="s">
        <v>104</v>
      </c>
      <c r="F1130" t="s">
        <v>551</v>
      </c>
      <c r="G1130" t="s">
        <v>6896</v>
      </c>
      <c r="H1130" s="1">
        <f>DATE(YEAR(invoices[[#This Row],[due_date]]),MONTH(invoices[[#This Row],[due_date]]),1)</f>
        <v>45901</v>
      </c>
      <c r="I1130" s="1">
        <v>45907</v>
      </c>
      <c r="J1130">
        <v>14500</v>
      </c>
      <c r="K1130">
        <v>280</v>
      </c>
      <c r="L1130">
        <v>0</v>
      </c>
      <c r="M1130">
        <f>invoices[[#This Row],[rent_amount]]+invoices[[#This Row],[electricity_amount]]+invoices[[#This Row],[other_charges]]</f>
        <v>14780</v>
      </c>
      <c r="N1130" t="s">
        <v>28</v>
      </c>
      <c r="O1130" t="s">
        <v>45</v>
      </c>
      <c r="P1130">
        <v>0</v>
      </c>
      <c r="Q1130" t="b">
        <v>0</v>
      </c>
      <c r="R1130" t="s">
        <v>46</v>
      </c>
      <c r="S1130">
        <v>0</v>
      </c>
      <c r="T1130">
        <f>invoices[[#This Row],[total_amount]]</f>
        <v>14780</v>
      </c>
      <c r="U1130" t="s">
        <v>4431</v>
      </c>
      <c r="V1130" t="str">
        <f>INDEX([1]!Table1[tenantname],MATCH(invoices[[#This Row],[allotment_id]],[1]!Table1[TenantAllotmentID],0))</f>
        <v>Kshitij Gautam (B14-C2)</v>
      </c>
      <c r="W1130" t="s">
        <v>15233</v>
      </c>
      <c r="X1130" t="s">
        <v>15234</v>
      </c>
      <c r="Y1130" s="4">
        <v>45901</v>
      </c>
      <c r="Z1130" t="s">
        <v>15807</v>
      </c>
      <c r="AA1130">
        <v>14500</v>
      </c>
      <c r="AB1130">
        <v>0</v>
      </c>
      <c r="AC1130">
        <v>0</v>
      </c>
      <c r="AD1130" s="7">
        <f>invoices[[#This Row],[Rent]]+invoices[[#This Row],[Services]]+invoices[[#This Row],[GST]]</f>
        <v>14500</v>
      </c>
      <c r="AE1130" s="7">
        <f>invoices[[#This Row],[Total]]-invoices[[#This Row],[rent_amount]]</f>
        <v>0</v>
      </c>
      <c r="AF1130">
        <v>2681</v>
      </c>
      <c r="AG1130">
        <v>280</v>
      </c>
      <c r="AH1130">
        <f>invoices[[#This Row],[EB Amount]]-invoices[[#This Row],[electricity_amount]]</f>
        <v>0</v>
      </c>
    </row>
    <row r="1131" spans="1:34">
      <c r="A1131" t="s">
        <v>6968</v>
      </c>
      <c r="B1131" t="s">
        <v>22</v>
      </c>
      <c r="C1131" t="s">
        <v>103</v>
      </c>
      <c r="D1131" t="s">
        <v>24</v>
      </c>
      <c r="E1131" t="s">
        <v>104</v>
      </c>
      <c r="F1131" t="s">
        <v>105</v>
      </c>
      <c r="G1131" t="s">
        <v>6969</v>
      </c>
      <c r="H1131" s="1">
        <f>DATE(YEAR(invoices[[#This Row],[due_date]]),MONTH(invoices[[#This Row],[due_date]]),1)</f>
        <v>45901</v>
      </c>
      <c r="I1131" s="1">
        <v>45907</v>
      </c>
      <c r="J1131">
        <v>14500</v>
      </c>
      <c r="K1131">
        <v>1240</v>
      </c>
      <c r="L1131">
        <v>0</v>
      </c>
      <c r="M1131">
        <f>invoices[[#This Row],[rent_amount]]+invoices[[#This Row],[electricity_amount]]+invoices[[#This Row],[other_charges]]</f>
        <v>15740</v>
      </c>
      <c r="N1131" t="s">
        <v>28</v>
      </c>
      <c r="O1131" t="s">
        <v>45</v>
      </c>
      <c r="P1131">
        <v>0</v>
      </c>
      <c r="Q1131" t="b">
        <v>0</v>
      </c>
      <c r="R1131" t="s">
        <v>46</v>
      </c>
      <c r="S1131">
        <v>0</v>
      </c>
      <c r="T1131">
        <f>invoices[[#This Row],[total_amount]]</f>
        <v>15740</v>
      </c>
      <c r="U1131" t="s">
        <v>109</v>
      </c>
      <c r="V1131" t="str">
        <f>INDEX([1]!Table1[tenantname],MATCH(invoices[[#This Row],[allotment_id]],[1]!Table1[TenantAllotmentID],0))</f>
        <v>Harish Kumar (B14-C1)</v>
      </c>
      <c r="W1131" t="s">
        <v>14004</v>
      </c>
      <c r="X1131" t="s">
        <v>14005</v>
      </c>
      <c r="Y1131" s="4">
        <v>45901</v>
      </c>
      <c r="Z1131" t="s">
        <v>15807</v>
      </c>
      <c r="AA1131">
        <v>14500</v>
      </c>
      <c r="AB1131">
        <v>0</v>
      </c>
      <c r="AC1131">
        <v>0</v>
      </c>
      <c r="AD1131" s="7">
        <f>invoices[[#This Row],[Rent]]+invoices[[#This Row],[Services]]+invoices[[#This Row],[GST]]</f>
        <v>14500</v>
      </c>
      <c r="AE1131" s="7">
        <f>invoices[[#This Row],[Total]]-invoices[[#This Row],[rent_amount]]</f>
        <v>0</v>
      </c>
      <c r="AF1131">
        <v>2718</v>
      </c>
      <c r="AG1131">
        <v>1240</v>
      </c>
      <c r="AH1131">
        <f>invoices[[#This Row],[EB Amount]]-invoices[[#This Row],[electricity_amount]]</f>
        <v>0</v>
      </c>
    </row>
    <row r="1132" spans="1:34">
      <c r="A1132" t="s">
        <v>7010</v>
      </c>
      <c r="B1132" t="s">
        <v>22</v>
      </c>
      <c r="C1132" t="s">
        <v>2319</v>
      </c>
      <c r="D1132" t="s">
        <v>24</v>
      </c>
      <c r="E1132" t="s">
        <v>112</v>
      </c>
      <c r="F1132" t="s">
        <v>2320</v>
      </c>
      <c r="G1132" t="s">
        <v>7011</v>
      </c>
      <c r="H1132" s="1">
        <f>DATE(YEAR(invoices[[#This Row],[due_date]]),MONTH(invoices[[#This Row],[due_date]]),1)</f>
        <v>45901</v>
      </c>
      <c r="I1132" s="1">
        <v>45907</v>
      </c>
      <c r="J1132">
        <v>15500</v>
      </c>
      <c r="K1132">
        <v>1829</v>
      </c>
      <c r="L1132">
        <v>0</v>
      </c>
      <c r="M1132">
        <f>invoices[[#This Row],[rent_amount]]+invoices[[#This Row],[electricity_amount]]+invoices[[#This Row],[other_charges]]</f>
        <v>17329</v>
      </c>
      <c r="N1132" t="s">
        <v>28</v>
      </c>
      <c r="O1132" t="s">
        <v>918</v>
      </c>
      <c r="P1132">
        <v>0</v>
      </c>
      <c r="Q1132" t="b">
        <v>0</v>
      </c>
      <c r="R1132" t="s">
        <v>46</v>
      </c>
      <c r="S1132">
        <v>0</v>
      </c>
      <c r="T1132">
        <f>invoices[[#This Row],[total_amount]]</f>
        <v>17329</v>
      </c>
      <c r="U1132" t="s">
        <v>2322</v>
      </c>
      <c r="V1132" t="str">
        <f>INDEX([1]!Table1[tenantname],MATCH(invoices[[#This Row],[allotment_id]],[1]!Table1[TenantAllotmentID],0))</f>
        <v>Rangabashyam S (A23-B2)</v>
      </c>
      <c r="W1132" t="s">
        <v>14772</v>
      </c>
      <c r="X1132" t="s">
        <v>14773</v>
      </c>
      <c r="Y1132" s="4">
        <v>45901</v>
      </c>
      <c r="Z1132" t="s">
        <v>15807</v>
      </c>
      <c r="AA1132">
        <v>15500</v>
      </c>
      <c r="AB1132">
        <v>0</v>
      </c>
      <c r="AC1132">
        <v>0</v>
      </c>
      <c r="AD1132" s="7">
        <f>invoices[[#This Row],[Rent]]+invoices[[#This Row],[Services]]+invoices[[#This Row],[GST]]</f>
        <v>15500</v>
      </c>
      <c r="AE1132" s="7">
        <f>invoices[[#This Row],[Total]]-invoices[[#This Row],[rent_amount]]</f>
        <v>0</v>
      </c>
      <c r="AF1132">
        <v>2738</v>
      </c>
      <c r="AG1132">
        <v>1829</v>
      </c>
      <c r="AH1132">
        <f>invoices[[#This Row],[EB Amount]]-invoices[[#This Row],[electricity_amount]]</f>
        <v>0</v>
      </c>
    </row>
    <row r="1133" spans="1:34">
      <c r="A1133" t="s">
        <v>7251</v>
      </c>
      <c r="B1133" t="s">
        <v>22</v>
      </c>
      <c r="C1133" t="s">
        <v>897</v>
      </c>
      <c r="D1133" t="s">
        <v>24</v>
      </c>
      <c r="E1133" t="s">
        <v>1062</v>
      </c>
      <c r="F1133" t="s">
        <v>4574</v>
      </c>
      <c r="G1133" t="s">
        <v>7252</v>
      </c>
      <c r="H1133" s="1">
        <f>DATE(YEAR(invoices[[#This Row],[due_date]]),MONTH(invoices[[#This Row],[due_date]]),1)</f>
        <v>45901</v>
      </c>
      <c r="I1133" s="1">
        <v>45907</v>
      </c>
      <c r="J1133">
        <v>15500</v>
      </c>
      <c r="K1133">
        <v>726</v>
      </c>
      <c r="L1133">
        <v>0</v>
      </c>
      <c r="M1133">
        <f>invoices[[#This Row],[rent_amount]]+invoices[[#This Row],[electricity_amount]]+invoices[[#This Row],[other_charges]]</f>
        <v>16226</v>
      </c>
      <c r="N1133" t="s">
        <v>28</v>
      </c>
      <c r="O1133" t="s">
        <v>45</v>
      </c>
      <c r="P1133">
        <v>0</v>
      </c>
      <c r="Q1133" t="b">
        <v>0</v>
      </c>
      <c r="R1133" t="s">
        <v>46</v>
      </c>
      <c r="S1133">
        <v>0</v>
      </c>
      <c r="T1133">
        <f>invoices[[#This Row],[total_amount]]</f>
        <v>16226</v>
      </c>
      <c r="U1133" s="2" t="s">
        <v>4576</v>
      </c>
      <c r="V1133" t="str">
        <f>INDEX([1]!Table1[tenantname],MATCH(invoices[[#This Row],[allotment_id]],[1]!Table1[TenantAllotmentID],0))</f>
        <v>Manish  Joshi (A22-B2)</v>
      </c>
      <c r="W1133" t="s">
        <v>14273</v>
      </c>
      <c r="X1133" t="s">
        <v>15265</v>
      </c>
      <c r="Y1133" s="4">
        <v>45901</v>
      </c>
      <c r="Z1133" t="s">
        <v>15807</v>
      </c>
      <c r="AA1133">
        <v>15500</v>
      </c>
      <c r="AB1133">
        <v>0</v>
      </c>
      <c r="AC1133">
        <v>0</v>
      </c>
      <c r="AD1133" s="7">
        <f>invoices[[#This Row],[Rent]]+invoices[[#This Row],[Services]]+invoices[[#This Row],[GST]]</f>
        <v>15500</v>
      </c>
      <c r="AE1133" s="7">
        <f>invoices[[#This Row],[Total]]-invoices[[#This Row],[rent_amount]]</f>
        <v>0</v>
      </c>
      <c r="AF1133">
        <v>2857</v>
      </c>
      <c r="AG1133">
        <v>726</v>
      </c>
      <c r="AH1133">
        <f>invoices[[#This Row],[EB Amount]]-invoices[[#This Row],[electricity_amount]]</f>
        <v>0</v>
      </c>
    </row>
    <row r="1134" spans="1:34">
      <c r="A1134" t="s">
        <v>7253</v>
      </c>
      <c r="B1134" t="s">
        <v>22</v>
      </c>
      <c r="C1134" t="s">
        <v>3891</v>
      </c>
      <c r="D1134" t="s">
        <v>24</v>
      </c>
      <c r="E1134" t="s">
        <v>96</v>
      </c>
      <c r="F1134" t="s">
        <v>1426</v>
      </c>
      <c r="G1134" t="s">
        <v>7254</v>
      </c>
      <c r="H1134" s="1">
        <f>DATE(YEAR(invoices[[#This Row],[due_date]]),MONTH(invoices[[#This Row],[due_date]]),1)</f>
        <v>45901</v>
      </c>
      <c r="I1134" s="1">
        <v>45907</v>
      </c>
      <c r="J1134">
        <v>15500</v>
      </c>
      <c r="K1134">
        <v>1428</v>
      </c>
      <c r="L1134">
        <v>0</v>
      </c>
      <c r="M1134">
        <f>invoices[[#This Row],[rent_amount]]+invoices[[#This Row],[electricity_amount]]+invoices[[#This Row],[other_charges]]</f>
        <v>16928</v>
      </c>
      <c r="N1134" t="s">
        <v>28</v>
      </c>
      <c r="O1134" t="s">
        <v>1080</v>
      </c>
      <c r="P1134">
        <v>0</v>
      </c>
      <c r="Q1134" t="b">
        <v>0</v>
      </c>
      <c r="R1134" t="s">
        <v>46</v>
      </c>
      <c r="S1134">
        <v>0</v>
      </c>
      <c r="T1134">
        <f>invoices[[#This Row],[total_amount]]</f>
        <v>16928</v>
      </c>
      <c r="U1134" t="s">
        <v>3893</v>
      </c>
      <c r="V1134" t="str">
        <f>INDEX([1]!Table1[tenantname],MATCH(invoices[[#This Row],[allotment_id]],[1]!Table1[TenantAllotmentID],0))</f>
        <v>Aryan Barnwal (B33-B1)</v>
      </c>
      <c r="W1134" t="s">
        <v>15146</v>
      </c>
      <c r="X1134" t="s">
        <v>15147</v>
      </c>
      <c r="Y1134" s="4">
        <v>45901</v>
      </c>
      <c r="Z1134" t="s">
        <v>15807</v>
      </c>
      <c r="AA1134">
        <v>15500</v>
      </c>
      <c r="AB1134">
        <v>0</v>
      </c>
      <c r="AC1134">
        <v>0</v>
      </c>
      <c r="AD1134" s="7">
        <f>invoices[[#This Row],[Rent]]+invoices[[#This Row],[Services]]+invoices[[#This Row],[GST]]</f>
        <v>15500</v>
      </c>
      <c r="AE1134" s="7">
        <f>invoices[[#This Row],[Total]]-invoices[[#This Row],[rent_amount]]</f>
        <v>0</v>
      </c>
      <c r="AF1134">
        <v>2858</v>
      </c>
      <c r="AG1134">
        <v>1428</v>
      </c>
      <c r="AH1134">
        <f>invoices[[#This Row],[EB Amount]]-invoices[[#This Row],[electricity_amount]]</f>
        <v>0</v>
      </c>
    </row>
    <row r="1135" spans="1:34">
      <c r="A1135" t="s">
        <v>7285</v>
      </c>
      <c r="B1135" t="s">
        <v>22</v>
      </c>
      <c r="C1135" t="s">
        <v>1189</v>
      </c>
      <c r="D1135" t="s">
        <v>24</v>
      </c>
      <c r="E1135" t="s">
        <v>354</v>
      </c>
      <c r="F1135" t="s">
        <v>540</v>
      </c>
      <c r="G1135" t="s">
        <v>7286</v>
      </c>
      <c r="H1135" s="1">
        <f>DATE(YEAR(invoices[[#This Row],[due_date]]),MONTH(invoices[[#This Row],[due_date]]),1)</f>
        <v>45901</v>
      </c>
      <c r="I1135" s="1">
        <v>45907</v>
      </c>
      <c r="J1135">
        <v>14500</v>
      </c>
      <c r="K1135">
        <v>1488</v>
      </c>
      <c r="L1135">
        <v>0</v>
      </c>
      <c r="M1135">
        <f>invoices[[#This Row],[rent_amount]]+invoices[[#This Row],[electricity_amount]]+invoices[[#This Row],[other_charges]]</f>
        <v>15988</v>
      </c>
      <c r="N1135" t="s">
        <v>28</v>
      </c>
      <c r="O1135" t="s">
        <v>345</v>
      </c>
      <c r="P1135">
        <v>0</v>
      </c>
      <c r="Q1135" t="b">
        <v>0</v>
      </c>
      <c r="R1135" t="s">
        <v>46</v>
      </c>
      <c r="S1135">
        <v>0</v>
      </c>
      <c r="T1135">
        <f>invoices[[#This Row],[total_amount]]</f>
        <v>15988</v>
      </c>
      <c r="U1135" t="s">
        <v>1191</v>
      </c>
      <c r="V1135" t="str">
        <f>INDEX([1]!Table1[tenantname],MATCH(invoices[[#This Row],[allotment_id]],[1]!Table1[TenantAllotmentID],0))</f>
        <v>Vardaan Mongia (B34-C1)</v>
      </c>
      <c r="W1135" t="s">
        <v>14374</v>
      </c>
      <c r="X1135" t="s">
        <v>14375</v>
      </c>
      <c r="Y1135" s="4">
        <v>45901</v>
      </c>
      <c r="Z1135" t="s">
        <v>15807</v>
      </c>
      <c r="AA1135">
        <v>14500</v>
      </c>
      <c r="AB1135">
        <v>0</v>
      </c>
      <c r="AC1135">
        <v>0</v>
      </c>
      <c r="AD1135" s="7">
        <f>invoices[[#This Row],[Rent]]+invoices[[#This Row],[Services]]+invoices[[#This Row],[GST]]</f>
        <v>14500</v>
      </c>
      <c r="AE1135" s="7">
        <f>invoices[[#This Row],[Total]]-invoices[[#This Row],[rent_amount]]</f>
        <v>0</v>
      </c>
      <c r="AF1135">
        <v>2873</v>
      </c>
      <c r="AG1135">
        <v>1488</v>
      </c>
      <c r="AH1135">
        <f>invoices[[#This Row],[EB Amount]]-invoices[[#This Row],[electricity_amount]]</f>
        <v>0</v>
      </c>
    </row>
    <row r="1136" spans="1:34">
      <c r="A1136" t="s">
        <v>7361</v>
      </c>
      <c r="B1136" t="s">
        <v>22</v>
      </c>
      <c r="C1136" t="s">
        <v>2224</v>
      </c>
      <c r="D1136" t="s">
        <v>24</v>
      </c>
      <c r="E1136" t="s">
        <v>519</v>
      </c>
      <c r="F1136" t="s">
        <v>2225</v>
      </c>
      <c r="G1136" t="s">
        <v>7362</v>
      </c>
      <c r="H1136" s="1">
        <f>DATE(YEAR(invoices[[#This Row],[due_date]]),MONTH(invoices[[#This Row],[due_date]]),1)</f>
        <v>45901</v>
      </c>
      <c r="I1136" s="1">
        <v>45907</v>
      </c>
      <c r="J1136">
        <v>15500</v>
      </c>
      <c r="K1136">
        <v>2139</v>
      </c>
      <c r="L1136">
        <v>0</v>
      </c>
      <c r="M1136">
        <f>invoices[[#This Row],[rent_amount]]+invoices[[#This Row],[electricity_amount]]+invoices[[#This Row],[other_charges]]</f>
        <v>17639</v>
      </c>
      <c r="N1136" t="s">
        <v>28</v>
      </c>
      <c r="O1136" t="s">
        <v>1080</v>
      </c>
      <c r="P1136">
        <v>0</v>
      </c>
      <c r="Q1136" t="b">
        <v>0</v>
      </c>
      <c r="R1136" t="s">
        <v>46</v>
      </c>
      <c r="S1136">
        <v>0</v>
      </c>
      <c r="T1136">
        <f>invoices[[#This Row],[total_amount]]</f>
        <v>17639</v>
      </c>
      <c r="U1136" t="s">
        <v>2227</v>
      </c>
      <c r="V1136" t="str">
        <f>INDEX([1]!Table1[tenantname],MATCH(invoices[[#This Row],[allotment_id]],[1]!Table1[TenantAllotmentID],0))</f>
        <v>Ananay Gupta (C41-B2)</v>
      </c>
      <c r="W1136" t="s">
        <v>14747</v>
      </c>
      <c r="X1136" t="s">
        <v>14748</v>
      </c>
      <c r="Y1136" s="4">
        <v>45901</v>
      </c>
      <c r="Z1136" t="s">
        <v>15807</v>
      </c>
      <c r="AA1136">
        <v>15500</v>
      </c>
      <c r="AB1136">
        <v>0</v>
      </c>
      <c r="AC1136">
        <v>0</v>
      </c>
      <c r="AD1136" s="7">
        <f>invoices[[#This Row],[Rent]]+invoices[[#This Row],[Services]]+invoices[[#This Row],[GST]]</f>
        <v>15500</v>
      </c>
      <c r="AE1136" s="7">
        <f>invoices[[#This Row],[Total]]-invoices[[#This Row],[rent_amount]]</f>
        <v>0</v>
      </c>
      <c r="AF1136">
        <v>2913</v>
      </c>
      <c r="AG1136">
        <v>2139</v>
      </c>
      <c r="AH1136">
        <f>invoices[[#This Row],[EB Amount]]-invoices[[#This Row],[electricity_amount]]</f>
        <v>0</v>
      </c>
    </row>
    <row r="1137" spans="1:34">
      <c r="A1137" t="s">
        <v>7385</v>
      </c>
      <c r="B1137" t="s">
        <v>22</v>
      </c>
      <c r="C1137" t="s">
        <v>180</v>
      </c>
      <c r="D1137" t="s">
        <v>24</v>
      </c>
      <c r="E1137" t="s">
        <v>181</v>
      </c>
      <c r="F1137" t="s">
        <v>182</v>
      </c>
      <c r="G1137" t="s">
        <v>7386</v>
      </c>
      <c r="H1137" s="1">
        <f>DATE(YEAR(invoices[[#This Row],[due_date]]),MONTH(invoices[[#This Row],[due_date]]),1)</f>
        <v>45901</v>
      </c>
      <c r="I1137" s="1">
        <v>45907</v>
      </c>
      <c r="J1137">
        <v>13500</v>
      </c>
      <c r="K1137">
        <v>2170</v>
      </c>
      <c r="L1137">
        <v>0</v>
      </c>
      <c r="M1137">
        <f>invoices[[#This Row],[rent_amount]]+invoices[[#This Row],[electricity_amount]]+invoices[[#This Row],[other_charges]]</f>
        <v>15670</v>
      </c>
      <c r="N1137" t="s">
        <v>28</v>
      </c>
      <c r="O1137" t="s">
        <v>1080</v>
      </c>
      <c r="P1137">
        <v>0</v>
      </c>
      <c r="Q1137" t="b">
        <v>0</v>
      </c>
      <c r="R1137" t="s">
        <v>46</v>
      </c>
      <c r="S1137">
        <v>0</v>
      </c>
      <c r="T1137">
        <f>invoices[[#This Row],[total_amount]]</f>
        <v>15670</v>
      </c>
      <c r="U1137" t="s">
        <v>185</v>
      </c>
      <c r="V1137" t="str">
        <f>INDEX([1]!Table1[tenantname],MATCH(invoices[[#This Row],[allotment_id]],[1]!Table1[TenantAllotmentID],0))</f>
        <v>Akshayaa  (B24-B3)</v>
      </c>
      <c r="W1137" t="s">
        <v>14026</v>
      </c>
      <c r="X1137" t="s">
        <v>14027</v>
      </c>
      <c r="Y1137" s="4">
        <v>45901</v>
      </c>
      <c r="Z1137" t="s">
        <v>15807</v>
      </c>
      <c r="AA1137">
        <v>13500</v>
      </c>
      <c r="AB1137">
        <v>0</v>
      </c>
      <c r="AC1137">
        <v>0</v>
      </c>
      <c r="AD1137" s="7">
        <f>invoices[[#This Row],[Rent]]+invoices[[#This Row],[Services]]+invoices[[#This Row],[GST]]</f>
        <v>13500</v>
      </c>
      <c r="AE1137" s="7">
        <f>invoices[[#This Row],[Total]]-invoices[[#This Row],[rent_amount]]</f>
        <v>0</v>
      </c>
      <c r="AF1137">
        <v>2924</v>
      </c>
      <c r="AG1137">
        <v>2170</v>
      </c>
      <c r="AH1137">
        <f>invoices[[#This Row],[EB Amount]]-invoices[[#This Row],[electricity_amount]]</f>
        <v>0</v>
      </c>
    </row>
    <row r="1138" spans="1:34">
      <c r="A1138" t="s">
        <v>7419</v>
      </c>
      <c r="B1138" t="s">
        <v>22</v>
      </c>
      <c r="C1138" t="s">
        <v>398</v>
      </c>
      <c r="D1138" t="s">
        <v>24</v>
      </c>
      <c r="E1138" t="s">
        <v>399</v>
      </c>
      <c r="F1138" t="s">
        <v>2247</v>
      </c>
      <c r="G1138" t="s">
        <v>7420</v>
      </c>
      <c r="H1138" s="1">
        <f>DATE(YEAR(invoices[[#This Row],[due_date]]),MONTH(invoices[[#This Row],[due_date]]),1)</f>
        <v>45901</v>
      </c>
      <c r="I1138" s="1">
        <v>45907</v>
      </c>
      <c r="J1138">
        <v>14500</v>
      </c>
      <c r="K1138">
        <v>1178</v>
      </c>
      <c r="L1138">
        <v>0</v>
      </c>
      <c r="M1138">
        <f>invoices[[#This Row],[rent_amount]]+invoices[[#This Row],[electricity_amount]]+invoices[[#This Row],[other_charges]]</f>
        <v>15678</v>
      </c>
      <c r="N1138" t="s">
        <v>28</v>
      </c>
      <c r="O1138" t="s">
        <v>918</v>
      </c>
      <c r="P1138">
        <v>0</v>
      </c>
      <c r="Q1138" t="b">
        <v>0</v>
      </c>
      <c r="R1138" t="s">
        <v>46</v>
      </c>
      <c r="S1138">
        <v>0</v>
      </c>
      <c r="T1138">
        <f>invoices[[#This Row],[total_amount]]</f>
        <v>15678</v>
      </c>
      <c r="U1138" t="s">
        <v>3621</v>
      </c>
      <c r="V1138" t="str">
        <f>INDEX([1]!Table1[tenantname],MATCH(invoices[[#This Row],[allotment_id]],[1]!Table1[TenantAllotmentID],0))</f>
        <v>Sheethala  (B22-C1)</v>
      </c>
      <c r="W1138" t="s">
        <v>14096</v>
      </c>
      <c r="X1138" t="s">
        <v>15092</v>
      </c>
      <c r="Y1138" s="4">
        <v>45901</v>
      </c>
      <c r="Z1138" t="s">
        <v>15807</v>
      </c>
      <c r="AA1138">
        <v>14500</v>
      </c>
      <c r="AB1138">
        <v>0</v>
      </c>
      <c r="AC1138">
        <v>0</v>
      </c>
      <c r="AD1138" s="7">
        <f>invoices[[#This Row],[Rent]]+invoices[[#This Row],[Services]]+invoices[[#This Row],[GST]]</f>
        <v>14500</v>
      </c>
      <c r="AE1138" s="7">
        <f>invoices[[#This Row],[Total]]-invoices[[#This Row],[rent_amount]]</f>
        <v>0</v>
      </c>
      <c r="AF1138">
        <v>2941</v>
      </c>
      <c r="AG1138">
        <v>1178</v>
      </c>
      <c r="AH1138">
        <f>invoices[[#This Row],[EB Amount]]-invoices[[#This Row],[electricity_amount]]</f>
        <v>0</v>
      </c>
    </row>
    <row r="1139" spans="1:34">
      <c r="A1139" t="s">
        <v>7455</v>
      </c>
      <c r="B1139" t="s">
        <v>22</v>
      </c>
      <c r="C1139" t="s">
        <v>859</v>
      </c>
      <c r="D1139" t="s">
        <v>24</v>
      </c>
      <c r="E1139" t="s">
        <v>268</v>
      </c>
      <c r="F1139" t="s">
        <v>860</v>
      </c>
      <c r="G1139" t="s">
        <v>7456</v>
      </c>
      <c r="H1139" s="1">
        <f>DATE(YEAR(invoices[[#This Row],[due_date]]),MONTH(invoices[[#This Row],[due_date]]),1)</f>
        <v>45901</v>
      </c>
      <c r="I1139" s="1">
        <v>45907</v>
      </c>
      <c r="J1139">
        <v>9000</v>
      </c>
      <c r="K1139">
        <v>640</v>
      </c>
      <c r="L1139">
        <v>0</v>
      </c>
      <c r="M1139">
        <f>invoices[[#This Row],[rent_amount]]+invoices[[#This Row],[electricity_amount]]+invoices[[#This Row],[other_charges]]</f>
        <v>9640</v>
      </c>
      <c r="N1139" t="s">
        <v>28</v>
      </c>
      <c r="O1139" t="s">
        <v>345</v>
      </c>
      <c r="P1139">
        <v>0</v>
      </c>
      <c r="Q1139" t="b">
        <v>0</v>
      </c>
      <c r="R1139" t="s">
        <v>46</v>
      </c>
      <c r="S1139">
        <v>0</v>
      </c>
      <c r="T1139">
        <f>invoices[[#This Row],[total_amount]]</f>
        <v>9640</v>
      </c>
      <c r="U1139" t="s">
        <v>862</v>
      </c>
      <c r="V1139" t="str">
        <f>INDEX([1]!Table1[tenantname],MATCH(invoices[[#This Row],[allotment_id]],[1]!Table1[TenantAllotmentID],0))</f>
        <v>Ramkumar Ganesan (C21-B2)</v>
      </c>
      <c r="W1139" t="s">
        <v>14259</v>
      </c>
      <c r="X1139" t="s">
        <v>14260</v>
      </c>
      <c r="Y1139" s="4">
        <v>45901</v>
      </c>
      <c r="Z1139" t="s">
        <v>15807</v>
      </c>
      <c r="AA1139">
        <v>9000</v>
      </c>
      <c r="AB1139">
        <v>0</v>
      </c>
      <c r="AC1139">
        <v>0</v>
      </c>
      <c r="AD1139" s="7">
        <f>invoices[[#This Row],[Rent]]+invoices[[#This Row],[Services]]+invoices[[#This Row],[GST]]</f>
        <v>9000</v>
      </c>
      <c r="AE1139" s="7">
        <f>invoices[[#This Row],[Total]]-invoices[[#This Row],[rent_amount]]</f>
        <v>0</v>
      </c>
      <c r="AF1139">
        <v>2959</v>
      </c>
      <c r="AG1139">
        <v>640</v>
      </c>
      <c r="AH1139">
        <f>invoices[[#This Row],[EB Amount]]-invoices[[#This Row],[electricity_amount]]</f>
        <v>0</v>
      </c>
    </row>
    <row r="1140" spans="1:34">
      <c r="A1140" t="s">
        <v>7457</v>
      </c>
      <c r="B1140" t="s">
        <v>22</v>
      </c>
      <c r="C1140" t="s">
        <v>1237</v>
      </c>
      <c r="D1140" t="s">
        <v>24</v>
      </c>
      <c r="E1140" t="s">
        <v>226</v>
      </c>
      <c r="F1140" t="s">
        <v>1238</v>
      </c>
      <c r="G1140" t="s">
        <v>7458</v>
      </c>
      <c r="H1140" s="1">
        <f>DATE(YEAR(invoices[[#This Row],[due_date]]),MONTH(invoices[[#This Row],[due_date]]),1)</f>
        <v>45901</v>
      </c>
      <c r="I1140" s="1">
        <v>45907</v>
      </c>
      <c r="J1140">
        <v>19500</v>
      </c>
      <c r="K1140">
        <v>1457</v>
      </c>
      <c r="L1140">
        <v>0</v>
      </c>
      <c r="M1140">
        <f>invoices[[#This Row],[rent_amount]]+invoices[[#This Row],[electricity_amount]]+invoices[[#This Row],[other_charges]]</f>
        <v>20957</v>
      </c>
      <c r="N1140" t="s">
        <v>28</v>
      </c>
      <c r="O1140" t="s">
        <v>345</v>
      </c>
      <c r="P1140">
        <v>0</v>
      </c>
      <c r="Q1140" t="b">
        <v>0</v>
      </c>
      <c r="R1140" t="s">
        <v>46</v>
      </c>
      <c r="S1140">
        <v>0</v>
      </c>
      <c r="T1140">
        <f>invoices[[#This Row],[total_amount]]</f>
        <v>20957</v>
      </c>
      <c r="U1140" t="s">
        <v>1241</v>
      </c>
      <c r="V1140" t="str">
        <f>INDEX([1]!Table1[tenantname],MATCH(invoices[[#This Row],[allotment_id]],[1]!Table1[TenantAllotmentID],0))</f>
        <v>Surbhi Sharma (B12-A1)</v>
      </c>
      <c r="W1140" t="s">
        <v>14394</v>
      </c>
      <c r="X1140" t="s">
        <v>14395</v>
      </c>
      <c r="Y1140" s="4">
        <v>45901</v>
      </c>
      <c r="Z1140" t="s">
        <v>15807</v>
      </c>
      <c r="AA1140">
        <v>19500</v>
      </c>
      <c r="AB1140">
        <v>0</v>
      </c>
      <c r="AC1140">
        <v>0</v>
      </c>
      <c r="AD1140" s="7">
        <f>invoices[[#This Row],[Rent]]+invoices[[#This Row],[Services]]+invoices[[#This Row],[GST]]</f>
        <v>19500</v>
      </c>
      <c r="AE1140" s="7">
        <f>invoices[[#This Row],[Total]]-invoices[[#This Row],[rent_amount]]</f>
        <v>0</v>
      </c>
      <c r="AF1140">
        <v>2960</v>
      </c>
      <c r="AG1140">
        <v>1457</v>
      </c>
      <c r="AH1140">
        <f>invoices[[#This Row],[EB Amount]]-invoices[[#This Row],[electricity_amount]]</f>
        <v>0</v>
      </c>
    </row>
    <row r="1141" spans="1:34">
      <c r="A1141" t="s">
        <v>7471</v>
      </c>
      <c r="B1141" t="s">
        <v>22</v>
      </c>
      <c r="C1141" t="s">
        <v>1020</v>
      </c>
      <c r="D1141" t="s">
        <v>24</v>
      </c>
      <c r="E1141" t="s">
        <v>329</v>
      </c>
      <c r="F1141" t="s">
        <v>1021</v>
      </c>
      <c r="G1141" t="s">
        <v>7472</v>
      </c>
      <c r="H1141" s="1">
        <f>DATE(YEAR(invoices[[#This Row],[due_date]]),MONTH(invoices[[#This Row],[due_date]]),1)</f>
        <v>45901</v>
      </c>
      <c r="I1141" s="1">
        <v>45907</v>
      </c>
      <c r="J1141">
        <v>15500</v>
      </c>
      <c r="K1141">
        <v>2449</v>
      </c>
      <c r="L1141">
        <v>0</v>
      </c>
      <c r="M1141">
        <f>invoices[[#This Row],[rent_amount]]+invoices[[#This Row],[electricity_amount]]+invoices[[#This Row],[other_charges]]</f>
        <v>17949</v>
      </c>
      <c r="N1141" t="s">
        <v>28</v>
      </c>
      <c r="O1141" t="s">
        <v>345</v>
      </c>
      <c r="P1141">
        <v>0</v>
      </c>
      <c r="Q1141" t="b">
        <v>0</v>
      </c>
      <c r="R1141" t="s">
        <v>46</v>
      </c>
      <c r="S1141">
        <v>0</v>
      </c>
      <c r="T1141">
        <f>invoices[[#This Row],[total_amount]]</f>
        <v>17949</v>
      </c>
      <c r="U1141" t="s">
        <v>1024</v>
      </c>
      <c r="V1141" t="str">
        <f>INDEX([1]!Table1[tenantname],MATCH(invoices[[#This Row],[allotment_id]],[1]!Table1[TenantAllotmentID],0))</f>
        <v>Sruthi Naya P (C43-B2)</v>
      </c>
      <c r="W1141" t="s">
        <v>14318</v>
      </c>
      <c r="X1141" t="s">
        <v>14318</v>
      </c>
      <c r="Y1141" s="4">
        <v>45901</v>
      </c>
      <c r="Z1141" t="s">
        <v>15807</v>
      </c>
      <c r="AA1141">
        <v>15500</v>
      </c>
      <c r="AB1141">
        <v>0</v>
      </c>
      <c r="AC1141">
        <v>0</v>
      </c>
      <c r="AD1141" s="7">
        <f>invoices[[#This Row],[Rent]]+invoices[[#This Row],[Services]]+invoices[[#This Row],[GST]]</f>
        <v>15500</v>
      </c>
      <c r="AE1141" s="7">
        <f>invoices[[#This Row],[Total]]-invoices[[#This Row],[rent_amount]]</f>
        <v>0</v>
      </c>
      <c r="AF1141">
        <v>2968</v>
      </c>
      <c r="AG1141">
        <v>2449</v>
      </c>
      <c r="AH1141">
        <f>invoices[[#This Row],[EB Amount]]-invoices[[#This Row],[electricity_amount]]</f>
        <v>0</v>
      </c>
    </row>
    <row r="1142" spans="1:34">
      <c r="A1142" t="s">
        <v>7557</v>
      </c>
      <c r="B1142" t="s">
        <v>22</v>
      </c>
      <c r="C1142" t="s">
        <v>1369</v>
      </c>
      <c r="D1142" t="s">
        <v>24</v>
      </c>
      <c r="E1142" t="s">
        <v>147</v>
      </c>
      <c r="F1142" t="s">
        <v>370</v>
      </c>
      <c r="G1142" t="s">
        <v>7558</v>
      </c>
      <c r="H1142" s="1">
        <f>DATE(YEAR(invoices[[#This Row],[due_date]]),MONTH(invoices[[#This Row],[due_date]]),1)</f>
        <v>45901</v>
      </c>
      <c r="I1142" s="1">
        <v>45907</v>
      </c>
      <c r="J1142">
        <v>7800</v>
      </c>
      <c r="K1142">
        <v>506</v>
      </c>
      <c r="L1142">
        <v>2250</v>
      </c>
      <c r="M1142">
        <f>invoices[[#This Row],[rent_amount]]+invoices[[#This Row],[electricity_amount]]+invoices[[#This Row],[other_charges]]</f>
        <v>10556</v>
      </c>
      <c r="N1142" t="s">
        <v>28</v>
      </c>
      <c r="O1142" t="s">
        <v>45</v>
      </c>
      <c r="P1142">
        <v>0</v>
      </c>
      <c r="Q1142" t="b">
        <v>0</v>
      </c>
      <c r="R1142" t="s">
        <v>46</v>
      </c>
      <c r="S1142">
        <v>0</v>
      </c>
      <c r="T1142">
        <f>invoices[[#This Row],[total_amount]]</f>
        <v>10556</v>
      </c>
      <c r="U1142" t="s">
        <v>7559</v>
      </c>
      <c r="V1142" t="str">
        <f>INDEX([1]!Table1[tenantname],MATCH(invoices[[#This Row],[allotment_id]],[1]!Table1[TenantAllotmentID],0))</f>
        <v>Janmesh  (C31-A1)</v>
      </c>
      <c r="W1142" t="s">
        <v>14446</v>
      </c>
      <c r="X1142" t="s">
        <v>15556</v>
      </c>
      <c r="Y1142" s="4">
        <v>45901</v>
      </c>
      <c r="Z1142" t="s">
        <v>15807</v>
      </c>
      <c r="AA1142">
        <v>7800</v>
      </c>
      <c r="AB1142">
        <v>0</v>
      </c>
      <c r="AC1142">
        <v>0</v>
      </c>
      <c r="AD1142" s="7">
        <f>invoices[[#This Row],[Rent]]+invoices[[#This Row],[Services]]+invoices[[#This Row],[GST]]</f>
        <v>7800</v>
      </c>
      <c r="AE1142" s="7">
        <f>invoices[[#This Row],[Total]]-invoices[[#This Row],[rent_amount]]</f>
        <v>0</v>
      </c>
      <c r="AF1142">
        <v>3012</v>
      </c>
      <c r="AG1142">
        <v>506</v>
      </c>
      <c r="AH1142">
        <f>invoices[[#This Row],[EB Amount]]-invoices[[#This Row],[electricity_amount]]</f>
        <v>0</v>
      </c>
    </row>
    <row r="1143" spans="1:34">
      <c r="A1143" t="s">
        <v>7580</v>
      </c>
      <c r="B1143" t="s">
        <v>22</v>
      </c>
      <c r="C1143" t="s">
        <v>1501</v>
      </c>
      <c r="D1143" t="s">
        <v>24</v>
      </c>
      <c r="E1143" t="s">
        <v>569</v>
      </c>
      <c r="F1143" t="s">
        <v>570</v>
      </c>
      <c r="G1143" t="s">
        <v>7581</v>
      </c>
      <c r="H1143" s="1">
        <f>DATE(YEAR(invoices[[#This Row],[due_date]]),MONTH(invoices[[#This Row],[due_date]]),1)</f>
        <v>45901</v>
      </c>
      <c r="I1143" s="1">
        <v>45907</v>
      </c>
      <c r="J1143">
        <v>11600</v>
      </c>
      <c r="K1143">
        <v>1891</v>
      </c>
      <c r="L1143">
        <v>2250</v>
      </c>
      <c r="M1143">
        <f>invoices[[#This Row],[rent_amount]]+invoices[[#This Row],[electricity_amount]]+invoices[[#This Row],[other_charges]]</f>
        <v>15741</v>
      </c>
      <c r="N1143" t="s">
        <v>28</v>
      </c>
      <c r="O1143" t="s">
        <v>1080</v>
      </c>
      <c r="P1143">
        <v>0</v>
      </c>
      <c r="Q1143" t="b">
        <v>0</v>
      </c>
      <c r="R1143" t="s">
        <v>46</v>
      </c>
      <c r="S1143">
        <v>0</v>
      </c>
      <c r="T1143">
        <f>invoices[[#This Row],[total_amount]]</f>
        <v>15741</v>
      </c>
      <c r="U1143" t="s">
        <v>1503</v>
      </c>
      <c r="V1143" t="str">
        <f>INDEX([1]!Table1[tenantname],MATCH(invoices[[#This Row],[allotment_id]],[1]!Table1[TenantAllotmentID],0))</f>
        <v>Ankita Saini (C12-D2)</v>
      </c>
      <c r="W1143" t="s">
        <v>14497</v>
      </c>
      <c r="X1143" t="s">
        <v>14498</v>
      </c>
      <c r="Y1143" s="4">
        <v>45901</v>
      </c>
      <c r="Z1143" t="s">
        <v>15807</v>
      </c>
      <c r="AA1143">
        <v>11600</v>
      </c>
      <c r="AB1143">
        <v>0</v>
      </c>
      <c r="AC1143">
        <v>0</v>
      </c>
      <c r="AD1143" s="7">
        <f>invoices[[#This Row],[Rent]]+invoices[[#This Row],[Services]]+invoices[[#This Row],[GST]]</f>
        <v>11600</v>
      </c>
      <c r="AE1143" s="7">
        <f>invoices[[#This Row],[Total]]-invoices[[#This Row],[rent_amount]]</f>
        <v>0</v>
      </c>
      <c r="AF1143">
        <v>3024</v>
      </c>
      <c r="AG1143">
        <v>1891</v>
      </c>
      <c r="AH1143">
        <f>invoices[[#This Row],[EB Amount]]-invoices[[#This Row],[electricity_amount]]</f>
        <v>0</v>
      </c>
    </row>
    <row r="1144" spans="1:34">
      <c r="A1144" t="s">
        <v>7633</v>
      </c>
      <c r="B1144" t="s">
        <v>22</v>
      </c>
      <c r="C1144" t="s">
        <v>173</v>
      </c>
      <c r="D1144" t="s">
        <v>24</v>
      </c>
      <c r="E1144" t="s">
        <v>140</v>
      </c>
      <c r="F1144" t="s">
        <v>174</v>
      </c>
      <c r="G1144" t="s">
        <v>7634</v>
      </c>
      <c r="H1144" s="1">
        <f>DATE(YEAR(invoices[[#This Row],[due_date]]),MONTH(invoices[[#This Row],[due_date]]),1)</f>
        <v>45901</v>
      </c>
      <c r="I1144" s="1">
        <v>45907</v>
      </c>
      <c r="J1144">
        <v>15500</v>
      </c>
      <c r="K1144">
        <v>1953</v>
      </c>
      <c r="L1144">
        <v>0</v>
      </c>
      <c r="M1144">
        <f>invoices[[#This Row],[rent_amount]]+invoices[[#This Row],[electricity_amount]]+invoices[[#This Row],[other_charges]]</f>
        <v>17453</v>
      </c>
      <c r="N1144" t="s">
        <v>28</v>
      </c>
      <c r="O1144" t="s">
        <v>345</v>
      </c>
      <c r="P1144">
        <v>0</v>
      </c>
      <c r="Q1144" t="b">
        <v>0</v>
      </c>
      <c r="R1144" t="s">
        <v>46</v>
      </c>
      <c r="S1144">
        <v>0</v>
      </c>
      <c r="T1144">
        <f>invoices[[#This Row],[total_amount]]</f>
        <v>17453</v>
      </c>
      <c r="U1144" t="s">
        <v>178</v>
      </c>
      <c r="V1144" t="str">
        <f>INDEX([1]!Table1[tenantname],MATCH(invoices[[#This Row],[allotment_id]],[1]!Table1[TenantAllotmentID],0))</f>
        <v>VijayaSekar P (A41-D1)</v>
      </c>
      <c r="W1144" t="s">
        <v>14024</v>
      </c>
      <c r="X1144" t="s">
        <v>14025</v>
      </c>
      <c r="Y1144" s="4">
        <v>45901</v>
      </c>
      <c r="Z1144" t="s">
        <v>15807</v>
      </c>
      <c r="AA1144">
        <v>15500</v>
      </c>
      <c r="AB1144">
        <v>0</v>
      </c>
      <c r="AC1144">
        <v>0</v>
      </c>
      <c r="AD1144" s="7">
        <f>invoices[[#This Row],[Rent]]+invoices[[#This Row],[Services]]+invoices[[#This Row],[GST]]</f>
        <v>15500</v>
      </c>
      <c r="AE1144" s="7">
        <f>invoices[[#This Row],[Total]]-invoices[[#This Row],[rent_amount]]</f>
        <v>0</v>
      </c>
      <c r="AF1144">
        <v>3048</v>
      </c>
      <c r="AG1144">
        <v>1953</v>
      </c>
      <c r="AH1144">
        <f>invoices[[#This Row],[EB Amount]]-invoices[[#This Row],[electricity_amount]]</f>
        <v>0</v>
      </c>
    </row>
    <row r="1145" spans="1:34">
      <c r="A1145" t="s">
        <v>7701</v>
      </c>
      <c r="B1145" t="s">
        <v>22</v>
      </c>
      <c r="C1145" t="s">
        <v>2989</v>
      </c>
      <c r="D1145" t="s">
        <v>24</v>
      </c>
      <c r="E1145" t="s">
        <v>147</v>
      </c>
      <c r="F1145" t="s">
        <v>148</v>
      </c>
      <c r="G1145" t="s">
        <v>7702</v>
      </c>
      <c r="H1145" s="1">
        <f>DATE(YEAR(invoices[[#This Row],[due_date]]),MONTH(invoices[[#This Row],[due_date]]),1)</f>
        <v>45901</v>
      </c>
      <c r="I1145" s="1">
        <v>45907</v>
      </c>
      <c r="J1145">
        <v>14500</v>
      </c>
      <c r="K1145">
        <v>1288</v>
      </c>
      <c r="L1145">
        <v>0</v>
      </c>
      <c r="M1145">
        <f>invoices[[#This Row],[rent_amount]]+invoices[[#This Row],[electricity_amount]]+invoices[[#This Row],[other_charges]]</f>
        <v>15788</v>
      </c>
      <c r="N1145" t="s">
        <v>28</v>
      </c>
      <c r="O1145" t="s">
        <v>918</v>
      </c>
      <c r="P1145">
        <v>0</v>
      </c>
      <c r="Q1145" t="b">
        <v>0</v>
      </c>
      <c r="R1145" t="s">
        <v>46</v>
      </c>
      <c r="S1145">
        <v>0</v>
      </c>
      <c r="T1145">
        <f>invoices[[#This Row],[total_amount]]</f>
        <v>15788</v>
      </c>
      <c r="U1145" t="s">
        <v>2991</v>
      </c>
      <c r="V1145" t="str">
        <f>INDEX([1]!Table1[tenantname],MATCH(invoices[[#This Row],[allotment_id]],[1]!Table1[TenantAllotmentID],0))</f>
        <v>Rohan  (C31-C1)</v>
      </c>
      <c r="W1145" t="s">
        <v>14941</v>
      </c>
      <c r="X1145" t="s">
        <v>14942</v>
      </c>
      <c r="Y1145" s="4">
        <v>45901</v>
      </c>
      <c r="Z1145" t="s">
        <v>15807</v>
      </c>
      <c r="AA1145">
        <v>14500</v>
      </c>
      <c r="AB1145">
        <v>0</v>
      </c>
      <c r="AC1145">
        <v>0</v>
      </c>
      <c r="AD1145" s="7">
        <f>invoices[[#This Row],[Rent]]+invoices[[#This Row],[Services]]+invoices[[#This Row],[GST]]</f>
        <v>14500</v>
      </c>
      <c r="AE1145" s="7">
        <f>invoices[[#This Row],[Total]]-invoices[[#This Row],[rent_amount]]</f>
        <v>0</v>
      </c>
      <c r="AF1145">
        <v>3086</v>
      </c>
      <c r="AG1145">
        <v>1288</v>
      </c>
      <c r="AH1145">
        <f>invoices[[#This Row],[EB Amount]]-invoices[[#This Row],[electricity_amount]]</f>
        <v>0</v>
      </c>
    </row>
    <row r="1146" spans="1:34">
      <c r="A1146" t="s">
        <v>7751</v>
      </c>
      <c r="B1146" t="s">
        <v>22</v>
      </c>
      <c r="C1146" t="s">
        <v>2609</v>
      </c>
      <c r="D1146" t="s">
        <v>24</v>
      </c>
      <c r="E1146" t="s">
        <v>140</v>
      </c>
      <c r="F1146" t="s">
        <v>938</v>
      </c>
      <c r="G1146" t="s">
        <v>7752</v>
      </c>
      <c r="H1146" s="1">
        <f>DATE(YEAR(invoices[[#This Row],[due_date]]),MONTH(invoices[[#This Row],[due_date]]),1)</f>
        <v>45901</v>
      </c>
      <c r="I1146" s="1">
        <v>45907</v>
      </c>
      <c r="J1146">
        <v>15600</v>
      </c>
      <c r="K1146">
        <v>0</v>
      </c>
      <c r="L1146">
        <v>0</v>
      </c>
      <c r="M1146">
        <f>invoices[[#This Row],[rent_amount]]+invoices[[#This Row],[electricity_amount]]+invoices[[#This Row],[other_charges]]</f>
        <v>15600</v>
      </c>
      <c r="N1146" t="s">
        <v>28</v>
      </c>
      <c r="O1146" t="s">
        <v>45</v>
      </c>
      <c r="P1146">
        <v>0</v>
      </c>
      <c r="Q1146" t="b">
        <v>0</v>
      </c>
      <c r="R1146" t="s">
        <v>46</v>
      </c>
      <c r="S1146">
        <v>0</v>
      </c>
      <c r="T1146">
        <f>invoices[[#This Row],[total_amount]]</f>
        <v>15600</v>
      </c>
      <c r="U1146" t="s">
        <v>2611</v>
      </c>
      <c r="V1146" t="str">
        <f>INDEX([1]!Table1[tenantname],MATCH(invoices[[#This Row],[allotment_id]],[1]!Table1[TenantAllotmentID],0))</f>
        <v>Midhun Akash (A41-A1)</v>
      </c>
      <c r="W1146" t="s">
        <v>14847</v>
      </c>
      <c r="X1146" t="s">
        <v>14848</v>
      </c>
      <c r="Y1146" s="4">
        <v>45901</v>
      </c>
      <c r="Z1146" t="s">
        <v>15807</v>
      </c>
      <c r="AA1146">
        <v>15600</v>
      </c>
      <c r="AB1146">
        <v>0</v>
      </c>
      <c r="AC1146">
        <v>0</v>
      </c>
      <c r="AD1146" s="7">
        <f>invoices[[#This Row],[Rent]]+invoices[[#This Row],[Services]]+invoices[[#This Row],[GST]]</f>
        <v>15600</v>
      </c>
      <c r="AE1146" s="7">
        <f>invoices[[#This Row],[Total]]-invoices[[#This Row],[rent_amount]]</f>
        <v>0</v>
      </c>
      <c r="AF1146">
        <v>3110</v>
      </c>
      <c r="AG1146">
        <v>0</v>
      </c>
      <c r="AH1146">
        <f>invoices[[#This Row],[EB Amount]]-invoices[[#This Row],[electricity_amount]]</f>
        <v>0</v>
      </c>
    </row>
    <row r="1147" spans="1:34">
      <c r="A1147" t="s">
        <v>7828</v>
      </c>
      <c r="B1147" t="s">
        <v>22</v>
      </c>
      <c r="C1147" t="s">
        <v>6575</v>
      </c>
      <c r="D1147" t="s">
        <v>24</v>
      </c>
      <c r="E1147" t="s">
        <v>342</v>
      </c>
      <c r="F1147" t="s">
        <v>753</v>
      </c>
      <c r="G1147" t="s">
        <v>7829</v>
      </c>
      <c r="H1147" s="1">
        <f>DATE(YEAR(invoices[[#This Row],[due_date]]),MONTH(invoices[[#This Row],[due_date]]),1)</f>
        <v>45901</v>
      </c>
      <c r="I1147" s="1">
        <v>45907</v>
      </c>
      <c r="J1147">
        <v>13500</v>
      </c>
      <c r="K1147">
        <v>1740</v>
      </c>
      <c r="L1147">
        <v>0</v>
      </c>
      <c r="M1147">
        <f>invoices[[#This Row],[rent_amount]]+invoices[[#This Row],[electricity_amount]]+invoices[[#This Row],[other_charges]]</f>
        <v>15240</v>
      </c>
      <c r="N1147" t="s">
        <v>28</v>
      </c>
      <c r="O1147" t="s">
        <v>1080</v>
      </c>
      <c r="P1147">
        <v>0</v>
      </c>
      <c r="Q1147" t="b">
        <v>0</v>
      </c>
      <c r="R1147" t="s">
        <v>46</v>
      </c>
      <c r="S1147">
        <v>0</v>
      </c>
      <c r="T1147">
        <f>invoices[[#This Row],[total_amount]]</f>
        <v>15240</v>
      </c>
      <c r="U1147" t="s">
        <v>6577</v>
      </c>
      <c r="V1147" t="str">
        <f>INDEX([1]!Table1[tenantname],MATCH(invoices[[#This Row],[allotment_id]],[1]!Table1[TenantAllotmentID],0))</f>
        <v>Chaithra  (D11-D3)</v>
      </c>
      <c r="W1147" t="s">
        <v>15488</v>
      </c>
      <c r="X1147" t="s">
        <v>15489</v>
      </c>
      <c r="Y1147" s="4">
        <v>45901</v>
      </c>
      <c r="Z1147" t="s">
        <v>15807</v>
      </c>
      <c r="AA1147">
        <v>13500</v>
      </c>
      <c r="AB1147">
        <v>0</v>
      </c>
      <c r="AC1147">
        <v>0</v>
      </c>
      <c r="AD1147" s="7">
        <f>invoices[[#This Row],[Rent]]+invoices[[#This Row],[Services]]+invoices[[#This Row],[GST]]</f>
        <v>13500</v>
      </c>
      <c r="AE1147" s="7">
        <f>invoices[[#This Row],[Total]]-invoices[[#This Row],[rent_amount]]</f>
        <v>0</v>
      </c>
      <c r="AF1147">
        <v>3152</v>
      </c>
      <c r="AG1147">
        <v>1740</v>
      </c>
      <c r="AH1147">
        <f>invoices[[#This Row],[EB Amount]]-invoices[[#This Row],[electricity_amount]]</f>
        <v>0</v>
      </c>
    </row>
    <row r="1148" spans="1:34">
      <c r="A1148" t="s">
        <v>7832</v>
      </c>
      <c r="B1148" t="s">
        <v>22</v>
      </c>
      <c r="C1148" t="s">
        <v>7833</v>
      </c>
      <c r="D1148" t="s">
        <v>24</v>
      </c>
      <c r="E1148" t="s">
        <v>234</v>
      </c>
      <c r="F1148" t="s">
        <v>286</v>
      </c>
      <c r="G1148" t="s">
        <v>7834</v>
      </c>
      <c r="H1148" s="1">
        <f>DATE(YEAR(invoices[[#This Row],[due_date]]),MONTH(invoices[[#This Row],[due_date]]),1)</f>
        <v>45901</v>
      </c>
      <c r="I1148" s="1">
        <v>45907</v>
      </c>
      <c r="J1148">
        <v>3100</v>
      </c>
      <c r="K1148">
        <v>1271</v>
      </c>
      <c r="L1148">
        <v>2250</v>
      </c>
      <c r="M1148">
        <f>invoices[[#This Row],[rent_amount]]+invoices[[#This Row],[electricity_amount]]+invoices[[#This Row],[other_charges]]</f>
        <v>6621</v>
      </c>
      <c r="N1148" t="s">
        <v>28</v>
      </c>
      <c r="O1148" t="s">
        <v>1080</v>
      </c>
      <c r="P1148">
        <v>0</v>
      </c>
      <c r="Q1148" t="b">
        <v>0</v>
      </c>
      <c r="R1148" t="s">
        <v>46</v>
      </c>
      <c r="S1148">
        <v>0</v>
      </c>
      <c r="T1148">
        <f>invoices[[#This Row],[total_amount]]</f>
        <v>6621</v>
      </c>
      <c r="U1148" t="s">
        <v>7835</v>
      </c>
      <c r="V1148" t="str">
        <f>INDEX([1]!Table1[tenantname],MATCH(invoices[[#This Row],[allotment_id]],[1]!Table1[TenantAllotmentID],0))</f>
        <v>Asmitha Rajesh (D12-B1)</v>
      </c>
      <c r="W1148" t="s">
        <v>15577</v>
      </c>
      <c r="X1148" t="s">
        <v>15578</v>
      </c>
      <c r="Y1148" s="4">
        <v>45901</v>
      </c>
      <c r="Z1148" t="s">
        <v>15807</v>
      </c>
      <c r="AA1148">
        <v>3100</v>
      </c>
      <c r="AB1148">
        <v>0</v>
      </c>
      <c r="AC1148">
        <v>0</v>
      </c>
      <c r="AD1148" s="7">
        <f>invoices[[#This Row],[Rent]]+invoices[[#This Row],[Services]]+invoices[[#This Row],[GST]]</f>
        <v>3100</v>
      </c>
      <c r="AE1148" s="7">
        <f>invoices[[#This Row],[Total]]-invoices[[#This Row],[rent_amount]]</f>
        <v>0</v>
      </c>
      <c r="AF1148">
        <v>3154</v>
      </c>
      <c r="AG1148">
        <v>1271</v>
      </c>
      <c r="AH1148">
        <f>invoices[[#This Row],[EB Amount]]-invoices[[#This Row],[electricity_amount]]</f>
        <v>0</v>
      </c>
    </row>
    <row r="1149" spans="1:34">
      <c r="A1149" t="s">
        <v>7846</v>
      </c>
      <c r="B1149" t="s">
        <v>22</v>
      </c>
      <c r="C1149" t="s">
        <v>804</v>
      </c>
      <c r="D1149" t="s">
        <v>24</v>
      </c>
      <c r="E1149" t="s">
        <v>34</v>
      </c>
      <c r="F1149" t="s">
        <v>58</v>
      </c>
      <c r="G1149" t="s">
        <v>7847</v>
      </c>
      <c r="H1149" s="1">
        <f>DATE(YEAR(invoices[[#This Row],[due_date]]),MONTH(invoices[[#This Row],[due_date]]),1)</f>
        <v>45901</v>
      </c>
      <c r="I1149" s="1">
        <v>45907</v>
      </c>
      <c r="J1149">
        <v>15500</v>
      </c>
      <c r="K1149">
        <v>1550</v>
      </c>
      <c r="L1149">
        <v>0</v>
      </c>
      <c r="M1149">
        <f>invoices[[#This Row],[rent_amount]]+invoices[[#This Row],[electricity_amount]]+invoices[[#This Row],[other_charges]]</f>
        <v>17050</v>
      </c>
      <c r="N1149" t="s">
        <v>28</v>
      </c>
      <c r="O1149" t="s">
        <v>1080</v>
      </c>
      <c r="P1149">
        <v>0</v>
      </c>
      <c r="Q1149" t="b">
        <v>0</v>
      </c>
      <c r="R1149" t="s">
        <v>46</v>
      </c>
      <c r="S1149">
        <v>0</v>
      </c>
      <c r="T1149">
        <f>invoices[[#This Row],[total_amount]]</f>
        <v>17050</v>
      </c>
      <c r="U1149" t="s">
        <v>2394</v>
      </c>
      <c r="V1149" t="str">
        <f>INDEX([1]!Table1[tenantname],MATCH(invoices[[#This Row],[allotment_id]],[1]!Table1[TenantAllotmentID],0))</f>
        <v>Diya Suresh (B43-B2)</v>
      </c>
      <c r="W1149" t="s">
        <v>14239</v>
      </c>
      <c r="X1149" t="s">
        <v>14796</v>
      </c>
      <c r="Y1149" s="4">
        <v>45901</v>
      </c>
      <c r="Z1149" t="s">
        <v>15807</v>
      </c>
      <c r="AA1149">
        <v>15500</v>
      </c>
      <c r="AB1149">
        <v>0</v>
      </c>
      <c r="AC1149">
        <v>0</v>
      </c>
      <c r="AD1149" s="7">
        <f>invoices[[#This Row],[Rent]]+invoices[[#This Row],[Services]]+invoices[[#This Row],[GST]]</f>
        <v>15500</v>
      </c>
      <c r="AE1149" s="7">
        <f>invoices[[#This Row],[Total]]-invoices[[#This Row],[rent_amount]]</f>
        <v>0</v>
      </c>
      <c r="AF1149">
        <v>3161</v>
      </c>
      <c r="AG1149">
        <v>1550</v>
      </c>
      <c r="AH1149">
        <f>invoices[[#This Row],[EB Amount]]-invoices[[#This Row],[electricity_amount]]</f>
        <v>0</v>
      </c>
    </row>
    <row r="1150" spans="1:34">
      <c r="A1150" t="s">
        <v>7876</v>
      </c>
      <c r="B1150" t="s">
        <v>22</v>
      </c>
      <c r="C1150" t="s">
        <v>1011</v>
      </c>
      <c r="D1150" t="s">
        <v>24</v>
      </c>
      <c r="E1150" t="s">
        <v>234</v>
      </c>
      <c r="F1150" t="s">
        <v>235</v>
      </c>
      <c r="G1150" t="s">
        <v>7877</v>
      </c>
      <c r="H1150" s="1">
        <f>DATE(YEAR(invoices[[#This Row],[due_date]]),MONTH(invoices[[#This Row],[due_date]]),1)</f>
        <v>45901</v>
      </c>
      <c r="I1150" s="1">
        <v>45907</v>
      </c>
      <c r="J1150">
        <v>5200</v>
      </c>
      <c r="K1150">
        <v>943</v>
      </c>
      <c r="L1150">
        <v>2250</v>
      </c>
      <c r="M1150">
        <f>invoices[[#This Row],[rent_amount]]+invoices[[#This Row],[electricity_amount]]+invoices[[#This Row],[other_charges]]</f>
        <v>8393</v>
      </c>
      <c r="N1150" t="s">
        <v>28</v>
      </c>
      <c r="O1150" t="s">
        <v>45</v>
      </c>
      <c r="P1150">
        <v>0</v>
      </c>
      <c r="Q1150" t="b">
        <v>0</v>
      </c>
      <c r="R1150" t="s">
        <v>46</v>
      </c>
      <c r="S1150">
        <v>0</v>
      </c>
      <c r="T1150">
        <f>invoices[[#This Row],[total_amount]]</f>
        <v>8393</v>
      </c>
      <c r="U1150" t="s">
        <v>1171</v>
      </c>
      <c r="V1150" t="str">
        <f>INDEX([1]!Table1[tenantname],MATCH(invoices[[#This Row],[allotment_id]],[1]!Table1[TenantAllotmentID],0))</f>
        <v>Khansa Shahnawaz (D12-A1)</v>
      </c>
      <c r="W1150" t="s">
        <v>14314</v>
      </c>
      <c r="X1150" t="s">
        <v>14369</v>
      </c>
      <c r="Y1150" s="4">
        <v>45901</v>
      </c>
      <c r="Z1150" t="s">
        <v>15807</v>
      </c>
      <c r="AA1150">
        <v>5200</v>
      </c>
      <c r="AB1150">
        <v>0</v>
      </c>
      <c r="AC1150">
        <v>0</v>
      </c>
      <c r="AD1150" s="7">
        <f>invoices[[#This Row],[Rent]]+invoices[[#This Row],[Services]]+invoices[[#This Row],[GST]]</f>
        <v>5200</v>
      </c>
      <c r="AE1150" s="7">
        <f>invoices[[#This Row],[Total]]-invoices[[#This Row],[rent_amount]]</f>
        <v>0</v>
      </c>
      <c r="AF1150">
        <v>3175</v>
      </c>
      <c r="AG1150">
        <v>943</v>
      </c>
      <c r="AH1150">
        <f>invoices[[#This Row],[EB Amount]]-invoices[[#This Row],[electricity_amount]]</f>
        <v>0</v>
      </c>
    </row>
    <row r="1151" spans="1:34">
      <c r="A1151" t="s">
        <v>7888</v>
      </c>
      <c r="B1151" t="s">
        <v>22</v>
      </c>
      <c r="C1151" t="s">
        <v>3961</v>
      </c>
      <c r="D1151" t="s">
        <v>24</v>
      </c>
      <c r="E1151" t="s">
        <v>88</v>
      </c>
      <c r="F1151" t="s">
        <v>89</v>
      </c>
      <c r="G1151" t="s">
        <v>7889</v>
      </c>
      <c r="H1151" s="1">
        <f>DATE(YEAR(invoices[[#This Row],[due_date]]),MONTH(invoices[[#This Row],[due_date]]),1)</f>
        <v>45901</v>
      </c>
      <c r="I1151" s="1">
        <v>45907</v>
      </c>
      <c r="J1151">
        <v>1033</v>
      </c>
      <c r="K1151">
        <v>0</v>
      </c>
      <c r="L1151">
        <v>0</v>
      </c>
      <c r="M1151">
        <f>invoices[[#This Row],[rent_amount]]+invoices[[#This Row],[electricity_amount]]+invoices[[#This Row],[other_charges]]</f>
        <v>1033</v>
      </c>
      <c r="N1151" t="s">
        <v>28</v>
      </c>
      <c r="O1151" t="s">
        <v>1080</v>
      </c>
      <c r="P1151">
        <v>0</v>
      </c>
      <c r="Q1151" t="b">
        <v>0</v>
      </c>
      <c r="R1151" t="s">
        <v>46</v>
      </c>
      <c r="S1151">
        <v>0</v>
      </c>
      <c r="T1151">
        <f>invoices[[#This Row],[total_amount]]</f>
        <v>1033</v>
      </c>
      <c r="U1151" t="s">
        <v>3963</v>
      </c>
      <c r="V1151" t="str">
        <f>INDEX([1]!Table1[tenantname],MATCH(invoices[[#This Row],[allotment_id]],[1]!Table1[TenantAllotmentID],0))</f>
        <v>Anagh Manamal (B13-B2)</v>
      </c>
      <c r="W1151" t="s">
        <v>15157</v>
      </c>
      <c r="X1151" t="s">
        <v>15158</v>
      </c>
      <c r="Y1151" s="4">
        <v>45901</v>
      </c>
      <c r="Z1151" t="s">
        <v>15807</v>
      </c>
      <c r="AA1151">
        <v>1033</v>
      </c>
      <c r="AB1151">
        <v>0</v>
      </c>
      <c r="AC1151">
        <v>0</v>
      </c>
      <c r="AD1151" s="7">
        <f>invoices[[#This Row],[Rent]]+invoices[[#This Row],[Services]]+invoices[[#This Row],[GST]]</f>
        <v>1033</v>
      </c>
      <c r="AE1151" s="7">
        <f>invoices[[#This Row],[Total]]-invoices[[#This Row],[rent_amount]]</f>
        <v>0</v>
      </c>
      <c r="AF1151">
        <v>3181</v>
      </c>
      <c r="AG1151">
        <v>0</v>
      </c>
      <c r="AH1151">
        <f>invoices[[#This Row],[EB Amount]]-invoices[[#This Row],[electricity_amount]]</f>
        <v>0</v>
      </c>
    </row>
    <row r="1152" spans="1:34">
      <c r="A1152" t="s">
        <v>7900</v>
      </c>
      <c r="B1152" t="s">
        <v>22</v>
      </c>
      <c r="C1152" t="s">
        <v>988</v>
      </c>
      <c r="D1152" t="s">
        <v>24</v>
      </c>
      <c r="E1152" t="s">
        <v>80</v>
      </c>
      <c r="F1152" t="s">
        <v>989</v>
      </c>
      <c r="G1152" t="s">
        <v>7901</v>
      </c>
      <c r="H1152" s="1">
        <f>DATE(YEAR(invoices[[#This Row],[due_date]]),MONTH(invoices[[#This Row],[due_date]]),1)</f>
        <v>45901</v>
      </c>
      <c r="I1152" s="1">
        <v>45907</v>
      </c>
      <c r="J1152">
        <v>13500</v>
      </c>
      <c r="K1152">
        <v>1519</v>
      </c>
      <c r="L1152">
        <v>0</v>
      </c>
      <c r="M1152">
        <f>invoices[[#This Row],[rent_amount]]+invoices[[#This Row],[electricity_amount]]+invoices[[#This Row],[other_charges]]</f>
        <v>15019</v>
      </c>
      <c r="N1152" t="s">
        <v>28</v>
      </c>
      <c r="O1152" t="s">
        <v>345</v>
      </c>
      <c r="P1152">
        <v>0</v>
      </c>
      <c r="Q1152" t="b">
        <v>0</v>
      </c>
      <c r="R1152" t="s">
        <v>46</v>
      </c>
      <c r="S1152">
        <v>0</v>
      </c>
      <c r="T1152">
        <f>invoices[[#This Row],[total_amount]]</f>
        <v>15019</v>
      </c>
      <c r="U1152" t="s">
        <v>991</v>
      </c>
      <c r="V1152" t="str">
        <f>INDEX([1]!Table1[tenantname],MATCH(invoices[[#This Row],[allotment_id]],[1]!Table1[TenantAllotmentID],0))</f>
        <v>Varsha Darshini SM (D21-C2)</v>
      </c>
      <c r="W1152" t="s">
        <v>14306</v>
      </c>
      <c r="X1152" t="s">
        <v>14307</v>
      </c>
      <c r="Y1152" s="4">
        <v>45901</v>
      </c>
      <c r="Z1152" t="s">
        <v>15807</v>
      </c>
      <c r="AA1152">
        <v>13500</v>
      </c>
      <c r="AB1152">
        <v>0</v>
      </c>
      <c r="AC1152">
        <v>0</v>
      </c>
      <c r="AD1152" s="7">
        <f>invoices[[#This Row],[Rent]]+invoices[[#This Row],[Services]]+invoices[[#This Row],[GST]]</f>
        <v>13500</v>
      </c>
      <c r="AE1152" s="7">
        <f>invoices[[#This Row],[Total]]-invoices[[#This Row],[rent_amount]]</f>
        <v>0</v>
      </c>
      <c r="AF1152">
        <v>3186</v>
      </c>
      <c r="AG1152">
        <v>1519</v>
      </c>
      <c r="AH1152">
        <f>invoices[[#This Row],[EB Amount]]-invoices[[#This Row],[electricity_amount]]</f>
        <v>0</v>
      </c>
    </row>
    <row r="1153" spans="1:34">
      <c r="A1153" t="s">
        <v>7922</v>
      </c>
      <c r="B1153" t="s">
        <v>22</v>
      </c>
      <c r="C1153" t="s">
        <v>4471</v>
      </c>
      <c r="D1153" t="s">
        <v>24</v>
      </c>
      <c r="E1153" t="s">
        <v>354</v>
      </c>
      <c r="F1153" t="s">
        <v>355</v>
      </c>
      <c r="G1153" t="s">
        <v>7923</v>
      </c>
      <c r="H1153" s="1">
        <f>DATE(YEAR(invoices[[#This Row],[due_date]]),MONTH(invoices[[#This Row],[due_date]]),1)</f>
        <v>45901</v>
      </c>
      <c r="I1153" s="1">
        <v>45907</v>
      </c>
      <c r="J1153">
        <v>15500</v>
      </c>
      <c r="K1153">
        <v>1056</v>
      </c>
      <c r="L1153">
        <v>0</v>
      </c>
      <c r="M1153">
        <f>invoices[[#This Row],[rent_amount]]+invoices[[#This Row],[electricity_amount]]+invoices[[#This Row],[other_charges]]</f>
        <v>16556</v>
      </c>
      <c r="N1153" t="s">
        <v>28</v>
      </c>
      <c r="O1153" t="s">
        <v>1080</v>
      </c>
      <c r="P1153">
        <v>0</v>
      </c>
      <c r="Q1153" t="b">
        <v>0</v>
      </c>
      <c r="R1153" t="s">
        <v>46</v>
      </c>
      <c r="S1153">
        <v>0</v>
      </c>
      <c r="T1153">
        <f>invoices[[#This Row],[total_amount]]</f>
        <v>16556</v>
      </c>
      <c r="U1153" t="s">
        <v>4473</v>
      </c>
      <c r="V1153" t="str">
        <f>INDEX([1]!Table1[tenantname],MATCH(invoices[[#This Row],[allotment_id]],[1]!Table1[TenantAllotmentID],0))</f>
        <v>Aditya Shinde (B34-B1)</v>
      </c>
      <c r="W1153" t="s">
        <v>15241</v>
      </c>
      <c r="X1153" t="s">
        <v>15242</v>
      </c>
      <c r="Y1153" s="4">
        <v>45901</v>
      </c>
      <c r="Z1153" t="s">
        <v>15807</v>
      </c>
      <c r="AA1153">
        <v>15500</v>
      </c>
      <c r="AB1153">
        <v>0</v>
      </c>
      <c r="AC1153">
        <v>0</v>
      </c>
      <c r="AD1153" s="7">
        <f>invoices[[#This Row],[Rent]]+invoices[[#This Row],[Services]]+invoices[[#This Row],[GST]]</f>
        <v>15500</v>
      </c>
      <c r="AE1153" s="7">
        <f>invoices[[#This Row],[Total]]-invoices[[#This Row],[rent_amount]]</f>
        <v>0</v>
      </c>
      <c r="AF1153">
        <v>3197</v>
      </c>
      <c r="AG1153">
        <v>1056</v>
      </c>
      <c r="AH1153">
        <f>invoices[[#This Row],[EB Amount]]-invoices[[#This Row],[electricity_amount]]</f>
        <v>0</v>
      </c>
    </row>
    <row r="1154" spans="1:34">
      <c r="A1154" t="s">
        <v>8080</v>
      </c>
      <c r="B1154" t="s">
        <v>22</v>
      </c>
      <c r="C1154" t="s">
        <v>1091</v>
      </c>
      <c r="D1154" t="s">
        <v>24</v>
      </c>
      <c r="E1154" t="s">
        <v>254</v>
      </c>
      <c r="F1154" t="s">
        <v>1092</v>
      </c>
      <c r="G1154" t="s">
        <v>8081</v>
      </c>
      <c r="H1154" s="1">
        <f>DATE(YEAR(invoices[[#This Row],[due_date]]),MONTH(invoices[[#This Row],[due_date]]),1)</f>
        <v>45901</v>
      </c>
      <c r="I1154" s="1">
        <v>45907</v>
      </c>
      <c r="J1154">
        <v>15500</v>
      </c>
      <c r="K1154">
        <v>2759</v>
      </c>
      <c r="L1154">
        <v>0</v>
      </c>
      <c r="M1154">
        <f>invoices[[#This Row],[rent_amount]]+invoices[[#This Row],[electricity_amount]]+invoices[[#This Row],[other_charges]]</f>
        <v>18259</v>
      </c>
      <c r="N1154" t="s">
        <v>28</v>
      </c>
      <c r="O1154" t="s">
        <v>45</v>
      </c>
      <c r="P1154">
        <v>0</v>
      </c>
      <c r="Q1154" t="b">
        <v>0</v>
      </c>
      <c r="R1154" t="s">
        <v>46</v>
      </c>
      <c r="S1154">
        <v>0</v>
      </c>
      <c r="T1154">
        <f>invoices[[#This Row],[total_amount]]</f>
        <v>18259</v>
      </c>
      <c r="U1154" t="s">
        <v>1094</v>
      </c>
      <c r="V1154" t="str">
        <f>INDEX([1]!Table1[tenantname],MATCH(invoices[[#This Row],[allotment_id]],[1]!Table1[TenantAllotmentID],0))</f>
        <v>Meghna Ravuru (C42-B2)</v>
      </c>
      <c r="W1154" t="s">
        <v>14344</v>
      </c>
      <c r="X1154" t="s">
        <v>14345</v>
      </c>
      <c r="Y1154" s="4">
        <v>45901</v>
      </c>
      <c r="Z1154" t="s">
        <v>15807</v>
      </c>
      <c r="AA1154">
        <v>15500</v>
      </c>
      <c r="AB1154">
        <v>0</v>
      </c>
      <c r="AC1154">
        <v>0</v>
      </c>
      <c r="AD1154" s="7">
        <f>invoices[[#This Row],[Rent]]+invoices[[#This Row],[Services]]+invoices[[#This Row],[GST]]</f>
        <v>15500</v>
      </c>
      <c r="AE1154" s="7">
        <f>invoices[[#This Row],[Total]]-invoices[[#This Row],[rent_amount]]</f>
        <v>0</v>
      </c>
      <c r="AF1154">
        <v>3278</v>
      </c>
      <c r="AG1154">
        <v>2759</v>
      </c>
      <c r="AH1154">
        <f>invoices[[#This Row],[EB Amount]]-invoices[[#This Row],[electricity_amount]]</f>
        <v>0</v>
      </c>
    </row>
    <row r="1155" spans="1:34">
      <c r="A1155" t="s">
        <v>8121</v>
      </c>
      <c r="B1155" t="s">
        <v>22</v>
      </c>
      <c r="C1155" t="s">
        <v>3645</v>
      </c>
      <c r="D1155" t="s">
        <v>24</v>
      </c>
      <c r="E1155" t="s">
        <v>155</v>
      </c>
      <c r="F1155" t="s">
        <v>188</v>
      </c>
      <c r="G1155" t="s">
        <v>8122</v>
      </c>
      <c r="H1155" s="1">
        <f>DATE(YEAR(invoices[[#This Row],[due_date]]),MONTH(invoices[[#This Row],[due_date]]),1)</f>
        <v>45901</v>
      </c>
      <c r="I1155" s="1">
        <v>45907</v>
      </c>
      <c r="J1155">
        <v>14500</v>
      </c>
      <c r="K1155">
        <v>2418</v>
      </c>
      <c r="L1155">
        <v>0</v>
      </c>
      <c r="M1155">
        <f>invoices[[#This Row],[rent_amount]]+invoices[[#This Row],[electricity_amount]]+invoices[[#This Row],[other_charges]]</f>
        <v>16918</v>
      </c>
      <c r="N1155" t="s">
        <v>28</v>
      </c>
      <c r="O1155" t="s">
        <v>45</v>
      </c>
      <c r="P1155">
        <v>0</v>
      </c>
      <c r="Q1155" t="b">
        <v>0</v>
      </c>
      <c r="R1155" t="s">
        <v>46</v>
      </c>
      <c r="S1155">
        <v>0</v>
      </c>
      <c r="T1155">
        <f>invoices[[#This Row],[total_amount]]</f>
        <v>16918</v>
      </c>
      <c r="U1155" s="2" t="s">
        <v>3647</v>
      </c>
      <c r="V1155" t="str">
        <f>INDEX([1]!Table1[tenantname],MATCH(invoices[[#This Row],[allotment_id]],[1]!Table1[TenantAllotmentID],0))</f>
        <v>Manish Kumar (C44-C2)</v>
      </c>
      <c r="W1155" t="s">
        <v>15097</v>
      </c>
      <c r="X1155" t="s">
        <v>15098</v>
      </c>
      <c r="Y1155" s="4">
        <v>45901</v>
      </c>
      <c r="Z1155" t="s">
        <v>15807</v>
      </c>
      <c r="AA1155">
        <v>14500</v>
      </c>
      <c r="AB1155">
        <v>0</v>
      </c>
      <c r="AC1155">
        <v>0</v>
      </c>
      <c r="AD1155" s="7">
        <f>invoices[[#This Row],[Rent]]+invoices[[#This Row],[Services]]+invoices[[#This Row],[GST]]</f>
        <v>14500</v>
      </c>
      <c r="AE1155" s="7">
        <f>invoices[[#This Row],[Total]]-invoices[[#This Row],[rent_amount]]</f>
        <v>0</v>
      </c>
      <c r="AF1155">
        <v>3297</v>
      </c>
      <c r="AG1155">
        <v>2418</v>
      </c>
      <c r="AH1155">
        <f>invoices[[#This Row],[EB Amount]]-invoices[[#This Row],[electricity_amount]]</f>
        <v>0</v>
      </c>
    </row>
    <row r="1156" spans="1:34">
      <c r="A1156" t="s">
        <v>8135</v>
      </c>
      <c r="B1156" t="s">
        <v>22</v>
      </c>
      <c r="C1156" t="s">
        <v>7085</v>
      </c>
      <c r="D1156" t="s">
        <v>24</v>
      </c>
      <c r="E1156" t="s">
        <v>25</v>
      </c>
      <c r="F1156" t="s">
        <v>65</v>
      </c>
      <c r="G1156" t="s">
        <v>8136</v>
      </c>
      <c r="H1156" s="1">
        <f>DATE(YEAR(invoices[[#This Row],[due_date]]),MONTH(invoices[[#This Row],[due_date]]),1)</f>
        <v>45901</v>
      </c>
      <c r="I1156" s="1">
        <v>45907</v>
      </c>
      <c r="J1156">
        <v>8700</v>
      </c>
      <c r="K1156">
        <v>1612</v>
      </c>
      <c r="L1156">
        <v>2250</v>
      </c>
      <c r="M1156">
        <f>invoices[[#This Row],[rent_amount]]+invoices[[#This Row],[electricity_amount]]+invoices[[#This Row],[other_charges]]</f>
        <v>12562</v>
      </c>
      <c r="N1156" t="s">
        <v>28</v>
      </c>
      <c r="O1156" t="s">
        <v>345</v>
      </c>
      <c r="P1156">
        <v>0</v>
      </c>
      <c r="Q1156" t="b">
        <v>0</v>
      </c>
      <c r="R1156" t="s">
        <v>46</v>
      </c>
      <c r="S1156">
        <v>0</v>
      </c>
      <c r="T1156">
        <f>invoices[[#This Row],[total_amount]]</f>
        <v>12562</v>
      </c>
      <c r="U1156" t="s">
        <v>7087</v>
      </c>
      <c r="V1156" t="str">
        <f>INDEX([1]!Table1[tenantname],MATCH(invoices[[#This Row],[allotment_id]],[1]!Table1[TenantAllotmentID],0))</f>
        <v>Tushar Ojha (A24-C2)</v>
      </c>
      <c r="W1156" t="s">
        <v>15526</v>
      </c>
      <c r="X1156" t="s">
        <v>15527</v>
      </c>
      <c r="Y1156" s="4">
        <v>45901</v>
      </c>
      <c r="Z1156" t="s">
        <v>15807</v>
      </c>
      <c r="AA1156">
        <v>8700</v>
      </c>
      <c r="AB1156">
        <v>0</v>
      </c>
      <c r="AC1156">
        <v>0</v>
      </c>
      <c r="AD1156" s="7">
        <f>invoices[[#This Row],[Rent]]+invoices[[#This Row],[Services]]+invoices[[#This Row],[GST]]</f>
        <v>8700</v>
      </c>
      <c r="AE1156" s="7">
        <f>invoices[[#This Row],[Total]]-invoices[[#This Row],[rent_amount]]</f>
        <v>0</v>
      </c>
      <c r="AF1156">
        <v>3304</v>
      </c>
      <c r="AG1156">
        <v>1612</v>
      </c>
      <c r="AH1156">
        <f>invoices[[#This Row],[EB Amount]]-invoices[[#This Row],[electricity_amount]]</f>
        <v>0</v>
      </c>
    </row>
    <row r="1157" spans="1:34">
      <c r="A1157" t="s">
        <v>8253</v>
      </c>
      <c r="B1157" t="s">
        <v>22</v>
      </c>
      <c r="C1157" s="2" t="s">
        <v>6195</v>
      </c>
      <c r="D1157" t="s">
        <v>24</v>
      </c>
      <c r="E1157" t="s">
        <v>476</v>
      </c>
      <c r="F1157" t="s">
        <v>1388</v>
      </c>
      <c r="G1157" t="s">
        <v>8254</v>
      </c>
      <c r="H1157" s="1">
        <f>DATE(YEAR(invoices[[#This Row],[due_date]]),MONTH(invoices[[#This Row],[due_date]]),1)</f>
        <v>45901</v>
      </c>
      <c r="I1157" s="1">
        <v>45907</v>
      </c>
      <c r="J1157">
        <v>15500</v>
      </c>
      <c r="K1157">
        <v>1705</v>
      </c>
      <c r="L1157">
        <v>0</v>
      </c>
      <c r="M1157">
        <f>invoices[[#This Row],[rent_amount]]+invoices[[#This Row],[electricity_amount]]+invoices[[#This Row],[other_charges]]</f>
        <v>17205</v>
      </c>
      <c r="N1157" t="s">
        <v>28</v>
      </c>
      <c r="O1157" t="s">
        <v>1080</v>
      </c>
      <c r="P1157">
        <v>0</v>
      </c>
      <c r="Q1157" t="b">
        <v>0</v>
      </c>
      <c r="R1157" t="s">
        <v>46</v>
      </c>
      <c r="S1157">
        <v>0</v>
      </c>
      <c r="T1157">
        <f>invoices[[#This Row],[total_amount]]</f>
        <v>17205</v>
      </c>
      <c r="U1157" t="s">
        <v>6197</v>
      </c>
      <c r="V1157" t="str">
        <f>INDEX([1]!Table1[tenantname],MATCH(invoices[[#This Row],[allotment_id]],[1]!Table1[TenantAllotmentID],0))</f>
        <v>Ajay Adithyan (B41-B1)</v>
      </c>
      <c r="W1157" t="s">
        <v>15460</v>
      </c>
      <c r="X1157" t="s">
        <v>15461</v>
      </c>
      <c r="Y1157" s="4">
        <v>45901</v>
      </c>
      <c r="Z1157" t="s">
        <v>15807</v>
      </c>
      <c r="AA1157">
        <v>15500</v>
      </c>
      <c r="AB1157">
        <v>0</v>
      </c>
      <c r="AC1157">
        <v>0</v>
      </c>
      <c r="AD1157" s="7">
        <f>invoices[[#This Row],[Rent]]+invoices[[#This Row],[Services]]+invoices[[#This Row],[GST]]</f>
        <v>15500</v>
      </c>
      <c r="AE1157" s="7">
        <f>invoices[[#This Row],[Total]]-invoices[[#This Row],[rent_amount]]</f>
        <v>0</v>
      </c>
      <c r="AF1157">
        <v>3359</v>
      </c>
      <c r="AG1157">
        <v>1705</v>
      </c>
      <c r="AH1157">
        <f>invoices[[#This Row],[EB Amount]]-invoices[[#This Row],[electricity_amount]]</f>
        <v>0</v>
      </c>
    </row>
    <row r="1158" spans="1:34">
      <c r="A1158" t="s">
        <v>8340</v>
      </c>
      <c r="B1158" t="s">
        <v>22</v>
      </c>
      <c r="C1158" t="s">
        <v>1138</v>
      </c>
      <c r="D1158" t="s">
        <v>24</v>
      </c>
      <c r="E1158" t="s">
        <v>167</v>
      </c>
      <c r="F1158" t="s">
        <v>930</v>
      </c>
      <c r="G1158" t="s">
        <v>8341</v>
      </c>
      <c r="H1158" s="1">
        <f>DATE(YEAR(invoices[[#This Row],[due_date]]),MONTH(invoices[[#This Row],[due_date]]),1)</f>
        <v>45901</v>
      </c>
      <c r="I1158" s="1">
        <v>45907</v>
      </c>
      <c r="J1158">
        <v>15500</v>
      </c>
      <c r="K1158">
        <v>2201</v>
      </c>
      <c r="L1158">
        <v>0</v>
      </c>
      <c r="M1158">
        <f>invoices[[#This Row],[rent_amount]]+invoices[[#This Row],[electricity_amount]]+invoices[[#This Row],[other_charges]]</f>
        <v>17701</v>
      </c>
      <c r="N1158" t="s">
        <v>28</v>
      </c>
      <c r="O1158" t="s">
        <v>1080</v>
      </c>
      <c r="P1158">
        <v>0</v>
      </c>
      <c r="Q1158" t="b">
        <v>0</v>
      </c>
      <c r="R1158" t="s">
        <v>46</v>
      </c>
      <c r="S1158">
        <v>0</v>
      </c>
      <c r="T1158">
        <f>invoices[[#This Row],[total_amount]]</f>
        <v>17701</v>
      </c>
      <c r="U1158" t="s">
        <v>1140</v>
      </c>
      <c r="V1158" t="str">
        <f>INDEX([1]!Table1[tenantname],MATCH(invoices[[#This Row],[allotment_id]],[1]!Table1[TenantAllotmentID],0))</f>
        <v>Akshit Pulluri (B42-B2)</v>
      </c>
      <c r="W1158" t="s">
        <v>14358</v>
      </c>
      <c r="X1158" t="s">
        <v>14359</v>
      </c>
      <c r="Y1158" s="4">
        <v>45901</v>
      </c>
      <c r="Z1158" t="s">
        <v>15807</v>
      </c>
      <c r="AA1158">
        <v>15500</v>
      </c>
      <c r="AB1158">
        <v>0</v>
      </c>
      <c r="AC1158">
        <v>0</v>
      </c>
      <c r="AD1158" s="7">
        <f>invoices[[#This Row],[Rent]]+invoices[[#This Row],[Services]]+invoices[[#This Row],[GST]]</f>
        <v>15500</v>
      </c>
      <c r="AE1158" s="7">
        <f>invoices[[#This Row],[Total]]-invoices[[#This Row],[rent_amount]]</f>
        <v>0</v>
      </c>
      <c r="AF1158">
        <v>3401</v>
      </c>
      <c r="AG1158">
        <v>2201</v>
      </c>
      <c r="AH1158">
        <f>invoices[[#This Row],[EB Amount]]-invoices[[#This Row],[electricity_amount]]</f>
        <v>0</v>
      </c>
    </row>
    <row r="1159" spans="1:34">
      <c r="A1159" t="s">
        <v>8375</v>
      </c>
      <c r="B1159" t="s">
        <v>22</v>
      </c>
      <c r="C1159" t="s">
        <v>2047</v>
      </c>
      <c r="D1159" t="s">
        <v>24</v>
      </c>
      <c r="E1159" t="s">
        <v>181</v>
      </c>
      <c r="F1159" t="s">
        <v>758</v>
      </c>
      <c r="G1159" t="s">
        <v>8376</v>
      </c>
      <c r="H1159" s="1">
        <f>DATE(YEAR(invoices[[#This Row],[due_date]]),MONTH(invoices[[#This Row],[due_date]]),1)</f>
        <v>45901</v>
      </c>
      <c r="I1159" s="1">
        <v>45907</v>
      </c>
      <c r="J1159">
        <v>14500</v>
      </c>
      <c r="K1159">
        <v>2170</v>
      </c>
      <c r="L1159">
        <v>0</v>
      </c>
      <c r="M1159">
        <f>invoices[[#This Row],[rent_amount]]+invoices[[#This Row],[electricity_amount]]+invoices[[#This Row],[other_charges]]</f>
        <v>16670</v>
      </c>
      <c r="N1159" t="s">
        <v>28</v>
      </c>
      <c r="O1159" t="s">
        <v>918</v>
      </c>
      <c r="P1159">
        <v>0</v>
      </c>
      <c r="Q1159" t="b">
        <v>0</v>
      </c>
      <c r="R1159" t="s">
        <v>46</v>
      </c>
      <c r="S1159">
        <v>0</v>
      </c>
      <c r="T1159">
        <f>invoices[[#This Row],[total_amount]]</f>
        <v>16670</v>
      </c>
      <c r="U1159" t="s">
        <v>2049</v>
      </c>
      <c r="V1159" t="str">
        <f>INDEX([1]!Table1[tenantname],MATCH(invoices[[#This Row],[allotment_id]],[1]!Table1[TenantAllotmentID],0))</f>
        <v>Riya Mahesh  Marve (B24-C2)</v>
      </c>
      <c r="W1159" t="s">
        <v>14689</v>
      </c>
      <c r="X1159" t="s">
        <v>14690</v>
      </c>
      <c r="Y1159" s="4">
        <v>45901</v>
      </c>
      <c r="Z1159" t="s">
        <v>15807</v>
      </c>
      <c r="AA1159">
        <v>14500</v>
      </c>
      <c r="AB1159">
        <v>0</v>
      </c>
      <c r="AC1159">
        <v>0</v>
      </c>
      <c r="AD1159" s="7">
        <f>invoices[[#This Row],[Rent]]+invoices[[#This Row],[Services]]+invoices[[#This Row],[GST]]</f>
        <v>14500</v>
      </c>
      <c r="AE1159" s="7">
        <f>invoices[[#This Row],[Total]]-invoices[[#This Row],[rent_amount]]</f>
        <v>0</v>
      </c>
      <c r="AF1159">
        <v>3421</v>
      </c>
      <c r="AG1159">
        <v>2170</v>
      </c>
      <c r="AH1159">
        <f>invoices[[#This Row],[EB Amount]]-invoices[[#This Row],[electricity_amount]]</f>
        <v>0</v>
      </c>
    </row>
    <row r="1160" spans="1:34">
      <c r="A1160" t="s">
        <v>8440</v>
      </c>
      <c r="B1160" t="s">
        <v>22</v>
      </c>
      <c r="C1160" t="s">
        <v>299</v>
      </c>
      <c r="D1160" t="s">
        <v>24</v>
      </c>
      <c r="E1160" t="s">
        <v>80</v>
      </c>
      <c r="F1160" t="s">
        <v>300</v>
      </c>
      <c r="G1160" t="s">
        <v>8441</v>
      </c>
      <c r="H1160" s="1">
        <f>DATE(YEAR(invoices[[#This Row],[due_date]]),MONTH(invoices[[#This Row],[due_date]]),1)</f>
        <v>45901</v>
      </c>
      <c r="I1160" s="1">
        <v>45907</v>
      </c>
      <c r="J1160">
        <v>14500</v>
      </c>
      <c r="K1160">
        <v>1519</v>
      </c>
      <c r="L1160">
        <v>0</v>
      </c>
      <c r="M1160">
        <f>invoices[[#This Row],[rent_amount]]+invoices[[#This Row],[electricity_amount]]+invoices[[#This Row],[other_charges]]</f>
        <v>16019</v>
      </c>
      <c r="N1160" t="s">
        <v>28</v>
      </c>
      <c r="O1160" t="s">
        <v>45</v>
      </c>
      <c r="P1160">
        <v>0</v>
      </c>
      <c r="Q1160" t="b">
        <v>0</v>
      </c>
      <c r="R1160" t="s">
        <v>46</v>
      </c>
      <c r="S1160">
        <v>0</v>
      </c>
      <c r="T1160">
        <f>invoices[[#This Row],[total_amount]]</f>
        <v>16019</v>
      </c>
      <c r="U1160" t="s">
        <v>302</v>
      </c>
      <c r="V1160" t="str">
        <f>INDEX([1]!Table1[tenantname],MATCH(invoices[[#This Row],[allotment_id]],[1]!Table1[TenantAllotmentID],0))</f>
        <v>Kirithiga N (D21-B2)</v>
      </c>
      <c r="W1160" t="s">
        <v>14060</v>
      </c>
      <c r="X1160" t="s">
        <v>14061</v>
      </c>
      <c r="Y1160" s="4">
        <v>45901</v>
      </c>
      <c r="Z1160" t="s">
        <v>15807</v>
      </c>
      <c r="AA1160">
        <v>14500</v>
      </c>
      <c r="AB1160">
        <v>0</v>
      </c>
      <c r="AC1160">
        <v>0</v>
      </c>
      <c r="AD1160" s="7">
        <f>invoices[[#This Row],[Rent]]+invoices[[#This Row],[Services]]+invoices[[#This Row],[GST]]</f>
        <v>14500</v>
      </c>
      <c r="AE1160" s="7">
        <f>invoices[[#This Row],[Total]]-invoices[[#This Row],[rent_amount]]</f>
        <v>0</v>
      </c>
      <c r="AF1160">
        <v>3457</v>
      </c>
      <c r="AG1160">
        <v>1519</v>
      </c>
      <c r="AH1160">
        <f>invoices[[#This Row],[EB Amount]]-invoices[[#This Row],[electricity_amount]]</f>
        <v>0</v>
      </c>
    </row>
    <row r="1161" spans="1:34">
      <c r="A1161" t="s">
        <v>8446</v>
      </c>
      <c r="B1161" t="s">
        <v>22</v>
      </c>
      <c r="C1161" t="s">
        <v>217</v>
      </c>
      <c r="D1161" t="s">
        <v>24</v>
      </c>
      <c r="E1161" t="s">
        <v>218</v>
      </c>
      <c r="F1161" t="s">
        <v>219</v>
      </c>
      <c r="G1161" t="s">
        <v>8447</v>
      </c>
      <c r="H1161" s="1">
        <f>DATE(YEAR(invoices[[#This Row],[due_date]]),MONTH(invoices[[#This Row],[due_date]]),1)</f>
        <v>45901</v>
      </c>
      <c r="I1161" s="1">
        <v>45907</v>
      </c>
      <c r="J1161">
        <v>15500</v>
      </c>
      <c r="K1161">
        <v>780</v>
      </c>
      <c r="L1161">
        <v>0</v>
      </c>
      <c r="M1161">
        <f>invoices[[#This Row],[rent_amount]]+invoices[[#This Row],[electricity_amount]]+invoices[[#This Row],[other_charges]]</f>
        <v>16280</v>
      </c>
      <c r="N1161" t="s">
        <v>28</v>
      </c>
      <c r="O1161" t="s">
        <v>918</v>
      </c>
      <c r="P1161">
        <v>0</v>
      </c>
      <c r="Q1161" t="b">
        <v>0</v>
      </c>
      <c r="R1161" t="s">
        <v>46</v>
      </c>
      <c r="S1161">
        <v>0</v>
      </c>
      <c r="T1161">
        <f>invoices[[#This Row],[total_amount]]</f>
        <v>16280</v>
      </c>
      <c r="U1161" t="s">
        <v>223</v>
      </c>
      <c r="V1161" t="str">
        <f>INDEX([1]!Table1[tenantname],MATCH(invoices[[#This Row],[allotment_id]],[1]!Table1[TenantAllotmentID],0))</f>
        <v>Pangkame Sangma (A12-B1)</v>
      </c>
      <c r="W1161" t="s">
        <v>14036</v>
      </c>
      <c r="X1161" t="s">
        <v>14037</v>
      </c>
      <c r="Y1161" s="4">
        <v>45901</v>
      </c>
      <c r="Z1161" t="s">
        <v>15807</v>
      </c>
      <c r="AA1161">
        <v>15500</v>
      </c>
      <c r="AB1161">
        <v>0</v>
      </c>
      <c r="AC1161">
        <v>0</v>
      </c>
      <c r="AD1161" s="7">
        <f>invoices[[#This Row],[Rent]]+invoices[[#This Row],[Services]]+invoices[[#This Row],[GST]]</f>
        <v>15500</v>
      </c>
      <c r="AE1161" s="7">
        <f>invoices[[#This Row],[Total]]-invoices[[#This Row],[rent_amount]]</f>
        <v>0</v>
      </c>
      <c r="AF1161">
        <v>3461</v>
      </c>
      <c r="AG1161">
        <v>780</v>
      </c>
      <c r="AH1161">
        <f>invoices[[#This Row],[EB Amount]]-invoices[[#This Row],[electricity_amount]]</f>
        <v>0</v>
      </c>
    </row>
    <row r="1162" spans="1:34">
      <c r="A1162" t="s">
        <v>8476</v>
      </c>
      <c r="B1162" t="s">
        <v>22</v>
      </c>
      <c r="C1162" t="s">
        <v>2345</v>
      </c>
      <c r="D1162" t="s">
        <v>24</v>
      </c>
      <c r="E1162" t="s">
        <v>181</v>
      </c>
      <c r="F1162" t="s">
        <v>427</v>
      </c>
      <c r="G1162" t="s">
        <v>8477</v>
      </c>
      <c r="H1162" s="1">
        <f>DATE(YEAR(invoices[[#This Row],[due_date]]),MONTH(invoices[[#This Row],[due_date]]),1)</f>
        <v>45901</v>
      </c>
      <c r="I1162" s="1">
        <v>45907</v>
      </c>
      <c r="J1162">
        <v>13500</v>
      </c>
      <c r="K1162">
        <v>1400</v>
      </c>
      <c r="L1162">
        <v>0</v>
      </c>
      <c r="M1162">
        <f>invoices[[#This Row],[rent_amount]]+invoices[[#This Row],[electricity_amount]]+invoices[[#This Row],[other_charges]]</f>
        <v>14900</v>
      </c>
      <c r="N1162" t="s">
        <v>28</v>
      </c>
      <c r="O1162" t="s">
        <v>45</v>
      </c>
      <c r="P1162">
        <v>0</v>
      </c>
      <c r="Q1162" t="b">
        <v>0</v>
      </c>
      <c r="R1162" t="s">
        <v>46</v>
      </c>
      <c r="S1162">
        <v>0</v>
      </c>
      <c r="T1162">
        <f>invoices[[#This Row],[total_amount]]</f>
        <v>14900</v>
      </c>
      <c r="U1162" t="s">
        <v>2347</v>
      </c>
      <c r="V1162" t="str">
        <f>INDEX([1]!Table1[tenantname],MATCH(invoices[[#This Row],[allotment_id]],[1]!Table1[TenantAllotmentID],0))</f>
        <v>Mansi Dwivedi (B24-B2)</v>
      </c>
      <c r="W1162" t="s">
        <v>14780</v>
      </c>
      <c r="X1162" t="s">
        <v>14781</v>
      </c>
      <c r="Y1162" s="4">
        <v>45901</v>
      </c>
      <c r="Z1162" t="s">
        <v>15807</v>
      </c>
      <c r="AA1162">
        <v>13500</v>
      </c>
      <c r="AB1162">
        <v>0</v>
      </c>
      <c r="AC1162">
        <v>0</v>
      </c>
      <c r="AD1162" s="7">
        <f>invoices[[#This Row],[Rent]]+invoices[[#This Row],[Services]]+invoices[[#This Row],[GST]]</f>
        <v>13500</v>
      </c>
      <c r="AE1162" s="7">
        <f>invoices[[#This Row],[Total]]-invoices[[#This Row],[rent_amount]]</f>
        <v>0</v>
      </c>
      <c r="AF1162">
        <v>3476</v>
      </c>
      <c r="AG1162">
        <v>1400</v>
      </c>
      <c r="AH1162">
        <f>invoices[[#This Row],[EB Amount]]-invoices[[#This Row],[electricity_amount]]</f>
        <v>0</v>
      </c>
    </row>
    <row r="1163" spans="1:34">
      <c r="A1163" t="s">
        <v>8478</v>
      </c>
      <c r="B1163" t="s">
        <v>22</v>
      </c>
      <c r="C1163" t="s">
        <v>322</v>
      </c>
      <c r="D1163" t="s">
        <v>24</v>
      </c>
      <c r="E1163" t="s">
        <v>268</v>
      </c>
      <c r="F1163" t="s">
        <v>323</v>
      </c>
      <c r="G1163" t="s">
        <v>8479</v>
      </c>
      <c r="H1163" s="1">
        <f>DATE(YEAR(invoices[[#This Row],[due_date]]),MONTH(invoices[[#This Row],[due_date]]),1)</f>
        <v>45901</v>
      </c>
      <c r="I1163" s="1">
        <v>45907</v>
      </c>
      <c r="J1163">
        <v>19500</v>
      </c>
      <c r="K1163">
        <v>960</v>
      </c>
      <c r="L1163">
        <v>0</v>
      </c>
      <c r="M1163">
        <f>invoices[[#This Row],[rent_amount]]+invoices[[#This Row],[electricity_amount]]+invoices[[#This Row],[other_charges]]</f>
        <v>20460</v>
      </c>
      <c r="N1163" t="s">
        <v>28</v>
      </c>
      <c r="O1163" t="s">
        <v>1080</v>
      </c>
      <c r="P1163">
        <v>0</v>
      </c>
      <c r="Q1163" t="b">
        <v>0</v>
      </c>
      <c r="R1163" t="s">
        <v>46</v>
      </c>
      <c r="S1163">
        <v>0</v>
      </c>
      <c r="T1163">
        <f>invoices[[#This Row],[total_amount]]</f>
        <v>20460</v>
      </c>
      <c r="U1163" t="s">
        <v>326</v>
      </c>
      <c r="V1163" t="str">
        <f>INDEX([1]!Table1[tenantname],MATCH(invoices[[#This Row],[allotment_id]],[1]!Table1[TenantAllotmentID],0))</f>
        <v>Shivang Gupta (C21-A1)</v>
      </c>
      <c r="W1163" t="s">
        <v>14068</v>
      </c>
      <c r="X1163" t="s">
        <v>14069</v>
      </c>
      <c r="Y1163" s="4">
        <v>45901</v>
      </c>
      <c r="Z1163" t="s">
        <v>15807</v>
      </c>
      <c r="AA1163">
        <v>19500</v>
      </c>
      <c r="AB1163">
        <v>0</v>
      </c>
      <c r="AC1163">
        <v>0</v>
      </c>
      <c r="AD1163" s="7">
        <f>invoices[[#This Row],[Rent]]+invoices[[#This Row],[Services]]+invoices[[#This Row],[GST]]</f>
        <v>19500</v>
      </c>
      <c r="AE1163" s="7">
        <f>invoices[[#This Row],[Total]]-invoices[[#This Row],[rent_amount]]</f>
        <v>0</v>
      </c>
      <c r="AF1163">
        <v>3477</v>
      </c>
      <c r="AG1163">
        <v>960</v>
      </c>
      <c r="AH1163">
        <f>invoices[[#This Row],[EB Amount]]-invoices[[#This Row],[electricity_amount]]</f>
        <v>0</v>
      </c>
    </row>
    <row r="1164" spans="1:34">
      <c r="A1164" t="s">
        <v>8492</v>
      </c>
      <c r="B1164" t="s">
        <v>22</v>
      </c>
      <c r="C1164" t="s">
        <v>4560</v>
      </c>
      <c r="D1164" t="s">
        <v>24</v>
      </c>
      <c r="E1164" t="s">
        <v>519</v>
      </c>
      <c r="F1164" t="s">
        <v>681</v>
      </c>
      <c r="G1164" t="s">
        <v>8493</v>
      </c>
      <c r="H1164" s="1">
        <f>DATE(YEAR(invoices[[#This Row],[due_date]]),MONTH(invoices[[#This Row],[due_date]]),1)</f>
        <v>45901</v>
      </c>
      <c r="I1164" s="1">
        <v>45907</v>
      </c>
      <c r="J1164">
        <v>12083</v>
      </c>
      <c r="K1164">
        <v>0</v>
      </c>
      <c r="L1164">
        <v>0</v>
      </c>
      <c r="M1164">
        <f>invoices[[#This Row],[rent_amount]]+invoices[[#This Row],[electricity_amount]]+invoices[[#This Row],[other_charges]]</f>
        <v>12083</v>
      </c>
      <c r="N1164" t="s">
        <v>28</v>
      </c>
      <c r="O1164" t="s">
        <v>45</v>
      </c>
      <c r="P1164">
        <v>0</v>
      </c>
      <c r="Q1164" t="b">
        <v>0</v>
      </c>
      <c r="R1164" t="s">
        <v>46</v>
      </c>
      <c r="S1164">
        <v>0</v>
      </c>
      <c r="T1164">
        <f>invoices[[#This Row],[total_amount]]</f>
        <v>12083</v>
      </c>
      <c r="U1164" t="s">
        <v>4562</v>
      </c>
      <c r="V1164" t="str">
        <f>INDEX([1]!Table1[tenantname],MATCH(invoices[[#This Row],[allotment_id]],[1]!Table1[TenantAllotmentID],0))</f>
        <v>Manoj  (C41-C1)</v>
      </c>
      <c r="W1164" t="s">
        <v>15261</v>
      </c>
      <c r="X1164" t="s">
        <v>15262</v>
      </c>
      <c r="Y1164" s="4">
        <v>45901</v>
      </c>
      <c r="Z1164" t="s">
        <v>15807</v>
      </c>
      <c r="AA1164">
        <v>12083</v>
      </c>
      <c r="AB1164">
        <v>0</v>
      </c>
      <c r="AC1164">
        <v>0</v>
      </c>
      <c r="AD1164" s="7">
        <f>invoices[[#This Row],[Rent]]+invoices[[#This Row],[Services]]+invoices[[#This Row],[GST]]</f>
        <v>12083</v>
      </c>
      <c r="AE1164" s="7">
        <f>invoices[[#This Row],[Total]]-invoices[[#This Row],[rent_amount]]</f>
        <v>0</v>
      </c>
      <c r="AF1164">
        <v>3485</v>
      </c>
      <c r="AG1164">
        <v>0</v>
      </c>
      <c r="AH1164">
        <f>invoices[[#This Row],[EB Amount]]-invoices[[#This Row],[electricity_amount]]</f>
        <v>0</v>
      </c>
    </row>
    <row r="1165" spans="1:34">
      <c r="A1165" t="s">
        <v>8589</v>
      </c>
      <c r="B1165" t="s">
        <v>22</v>
      </c>
      <c r="C1165" t="s">
        <v>1836</v>
      </c>
      <c r="D1165" t="s">
        <v>24</v>
      </c>
      <c r="E1165" t="s">
        <v>96</v>
      </c>
      <c r="F1165" t="s">
        <v>97</v>
      </c>
      <c r="G1165" t="s">
        <v>8590</v>
      </c>
      <c r="H1165" s="1">
        <f>DATE(YEAR(invoices[[#This Row],[due_date]]),MONTH(invoices[[#This Row],[due_date]]),1)</f>
        <v>45901</v>
      </c>
      <c r="I1165" s="1">
        <v>45907</v>
      </c>
      <c r="J1165">
        <v>14500</v>
      </c>
      <c r="K1165">
        <v>1581</v>
      </c>
      <c r="L1165">
        <v>0</v>
      </c>
      <c r="M1165">
        <f>invoices[[#This Row],[rent_amount]]+invoices[[#This Row],[electricity_amount]]+invoices[[#This Row],[other_charges]]</f>
        <v>16081</v>
      </c>
      <c r="N1165" t="s">
        <v>28</v>
      </c>
      <c r="O1165" t="s">
        <v>918</v>
      </c>
      <c r="P1165">
        <v>0</v>
      </c>
      <c r="Q1165" t="b">
        <v>0</v>
      </c>
      <c r="R1165" t="s">
        <v>46</v>
      </c>
      <c r="S1165">
        <v>0</v>
      </c>
      <c r="T1165">
        <f>invoices[[#This Row],[total_amount]]</f>
        <v>16081</v>
      </c>
      <c r="U1165" t="s">
        <v>1839</v>
      </c>
      <c r="V1165" t="str">
        <f>INDEX([1]!Table1[tenantname],MATCH(invoices[[#This Row],[allotment_id]],[1]!Table1[TenantAllotmentID],0))</f>
        <v>Paras Katal (B33-C2)</v>
      </c>
      <c r="W1165" t="s">
        <v>14613</v>
      </c>
      <c r="X1165" t="s">
        <v>14614</v>
      </c>
      <c r="Y1165" s="4">
        <v>45901</v>
      </c>
      <c r="Z1165" t="s">
        <v>15807</v>
      </c>
      <c r="AA1165">
        <v>14500</v>
      </c>
      <c r="AB1165">
        <v>0</v>
      </c>
      <c r="AC1165">
        <v>0</v>
      </c>
      <c r="AD1165" s="7">
        <f>invoices[[#This Row],[Rent]]+invoices[[#This Row],[Services]]+invoices[[#This Row],[GST]]</f>
        <v>14500</v>
      </c>
      <c r="AE1165" s="7">
        <f>invoices[[#This Row],[Total]]-invoices[[#This Row],[rent_amount]]</f>
        <v>0</v>
      </c>
      <c r="AF1165">
        <v>3538</v>
      </c>
      <c r="AG1165">
        <v>1581</v>
      </c>
      <c r="AH1165">
        <f>invoices[[#This Row],[EB Amount]]-invoices[[#This Row],[electricity_amount]]</f>
        <v>0</v>
      </c>
    </row>
    <row r="1166" spans="1:34">
      <c r="A1166" t="s">
        <v>8720</v>
      </c>
      <c r="B1166" t="s">
        <v>22</v>
      </c>
      <c r="C1166" t="s">
        <v>1674</v>
      </c>
      <c r="D1166" t="s">
        <v>24</v>
      </c>
      <c r="E1166" t="s">
        <v>329</v>
      </c>
      <c r="F1166" t="s">
        <v>1352</v>
      </c>
      <c r="G1166" t="s">
        <v>8721</v>
      </c>
      <c r="H1166" s="1">
        <f>DATE(YEAR(invoices[[#This Row],[due_date]]),MONTH(invoices[[#This Row],[due_date]]),1)</f>
        <v>45901</v>
      </c>
      <c r="I1166" s="1">
        <v>45907</v>
      </c>
      <c r="J1166">
        <v>15500</v>
      </c>
      <c r="K1166">
        <v>2449</v>
      </c>
      <c r="L1166">
        <v>0</v>
      </c>
      <c r="M1166">
        <f>invoices[[#This Row],[rent_amount]]+invoices[[#This Row],[electricity_amount]]+invoices[[#This Row],[other_charges]]</f>
        <v>17949</v>
      </c>
      <c r="N1166" t="s">
        <v>28</v>
      </c>
      <c r="O1166" t="s">
        <v>918</v>
      </c>
      <c r="P1166">
        <v>0</v>
      </c>
      <c r="Q1166" t="b">
        <v>0</v>
      </c>
      <c r="R1166" t="s">
        <v>46</v>
      </c>
      <c r="S1166">
        <v>0</v>
      </c>
      <c r="T1166">
        <f>invoices[[#This Row],[total_amount]]</f>
        <v>17949</v>
      </c>
      <c r="U1166" t="s">
        <v>1677</v>
      </c>
      <c r="V1166" t="str">
        <f>INDEX([1]!Table1[tenantname],MATCH(invoices[[#This Row],[allotment_id]],[1]!Table1[TenantAllotmentID],0))</f>
        <v>Oviya S (C43-B1)</v>
      </c>
      <c r="W1166" t="s">
        <v>14557</v>
      </c>
      <c r="X1166" t="s">
        <v>14557</v>
      </c>
      <c r="Y1166" s="4">
        <v>45901</v>
      </c>
      <c r="Z1166" t="s">
        <v>15807</v>
      </c>
      <c r="AA1166">
        <v>15500</v>
      </c>
      <c r="AB1166">
        <v>0</v>
      </c>
      <c r="AC1166">
        <v>0</v>
      </c>
      <c r="AD1166" s="7">
        <f>invoices[[#This Row],[Rent]]+invoices[[#This Row],[Services]]+invoices[[#This Row],[GST]]</f>
        <v>15500</v>
      </c>
      <c r="AE1166" s="7">
        <f>invoices[[#This Row],[Total]]-invoices[[#This Row],[rent_amount]]</f>
        <v>0</v>
      </c>
      <c r="AF1166">
        <v>3604</v>
      </c>
      <c r="AG1166">
        <v>2449</v>
      </c>
      <c r="AH1166">
        <f>invoices[[#This Row],[EB Amount]]-invoices[[#This Row],[electricity_amount]]</f>
        <v>0</v>
      </c>
    </row>
    <row r="1167" spans="1:34">
      <c r="A1167" t="s">
        <v>8804</v>
      </c>
      <c r="B1167" t="s">
        <v>22</v>
      </c>
      <c r="C1167" t="s">
        <v>1547</v>
      </c>
      <c r="D1167" t="s">
        <v>24</v>
      </c>
      <c r="E1167" t="s">
        <v>519</v>
      </c>
      <c r="F1167" t="s">
        <v>527</v>
      </c>
      <c r="G1167" t="s">
        <v>8805</v>
      </c>
      <c r="H1167" s="1">
        <f>DATE(YEAR(invoices[[#This Row],[due_date]]),MONTH(invoices[[#This Row],[due_date]]),1)</f>
        <v>45901</v>
      </c>
      <c r="I1167" s="1">
        <v>45907</v>
      </c>
      <c r="J1167">
        <v>4833</v>
      </c>
      <c r="K1167">
        <v>2139</v>
      </c>
      <c r="L1167">
        <v>2250</v>
      </c>
      <c r="M1167">
        <f>invoices[[#This Row],[rent_amount]]+invoices[[#This Row],[electricity_amount]]+invoices[[#This Row],[other_charges]]</f>
        <v>9222</v>
      </c>
      <c r="N1167" t="s">
        <v>28</v>
      </c>
      <c r="O1167" t="s">
        <v>345</v>
      </c>
      <c r="P1167">
        <v>0</v>
      </c>
      <c r="Q1167" t="b">
        <v>0</v>
      </c>
      <c r="R1167" t="s">
        <v>46</v>
      </c>
      <c r="S1167">
        <v>0</v>
      </c>
      <c r="T1167">
        <f>invoices[[#This Row],[total_amount]]</f>
        <v>9222</v>
      </c>
      <c r="U1167" t="s">
        <v>1549</v>
      </c>
      <c r="V1167" t="str">
        <f>INDEX([1]!Table1[tenantname],MATCH(invoices[[#This Row],[allotment_id]],[1]!Table1[TenantAllotmentID],0))</f>
        <v>Shyam Sundar mg (C41-C2)</v>
      </c>
      <c r="W1167" t="s">
        <v>14513</v>
      </c>
      <c r="X1167" t="s">
        <v>14514</v>
      </c>
      <c r="Y1167" s="4">
        <v>45901</v>
      </c>
      <c r="Z1167" t="s">
        <v>15807</v>
      </c>
      <c r="AA1167">
        <v>4833</v>
      </c>
      <c r="AB1167">
        <v>0</v>
      </c>
      <c r="AC1167">
        <v>0</v>
      </c>
      <c r="AD1167" s="7">
        <f>invoices[[#This Row],[Rent]]+invoices[[#This Row],[Services]]+invoices[[#This Row],[GST]]</f>
        <v>4833</v>
      </c>
      <c r="AE1167" s="7">
        <f>invoices[[#This Row],[Total]]-invoices[[#This Row],[rent_amount]]</f>
        <v>0</v>
      </c>
      <c r="AF1167">
        <v>3650</v>
      </c>
      <c r="AG1167">
        <v>2139</v>
      </c>
      <c r="AH1167">
        <f>invoices[[#This Row],[EB Amount]]-invoices[[#This Row],[electricity_amount]]</f>
        <v>0</v>
      </c>
    </row>
    <row r="1168" spans="1:34">
      <c r="A1168" t="s">
        <v>8906</v>
      </c>
      <c r="B1168" t="s">
        <v>22</v>
      </c>
      <c r="C1168" t="s">
        <v>3203</v>
      </c>
      <c r="D1168" t="s">
        <v>24</v>
      </c>
      <c r="E1168" t="s">
        <v>476</v>
      </c>
      <c r="F1168" t="s">
        <v>1186</v>
      </c>
      <c r="G1168" t="s">
        <v>8907</v>
      </c>
      <c r="H1168" s="1">
        <f>DATE(YEAR(invoices[[#This Row],[due_date]]),MONTH(invoices[[#This Row],[due_date]]),1)</f>
        <v>45901</v>
      </c>
      <c r="I1168" s="1">
        <v>45907</v>
      </c>
      <c r="J1168">
        <v>15500</v>
      </c>
      <c r="K1168">
        <v>1705</v>
      </c>
      <c r="L1168">
        <v>0</v>
      </c>
      <c r="M1168">
        <f>invoices[[#This Row],[rent_amount]]+invoices[[#This Row],[electricity_amount]]+invoices[[#This Row],[other_charges]]</f>
        <v>17205</v>
      </c>
      <c r="N1168" t="s">
        <v>28</v>
      </c>
      <c r="O1168" t="s">
        <v>45</v>
      </c>
      <c r="P1168">
        <v>0</v>
      </c>
      <c r="Q1168" t="b">
        <v>0</v>
      </c>
      <c r="R1168" t="s">
        <v>46</v>
      </c>
      <c r="S1168">
        <v>0</v>
      </c>
      <c r="T1168">
        <f>invoices[[#This Row],[total_amount]]</f>
        <v>17205</v>
      </c>
      <c r="U1168" t="s">
        <v>3205</v>
      </c>
      <c r="V1168" t="str">
        <f>INDEX([1]!Table1[tenantname],MATCH(invoices[[#This Row],[allotment_id]],[1]!Table1[TenantAllotmentID],0))</f>
        <v>Kundan Lenka (B41-B2)</v>
      </c>
      <c r="W1168" t="s">
        <v>14998</v>
      </c>
      <c r="X1168" t="s">
        <v>14999</v>
      </c>
      <c r="Y1168" s="4">
        <v>45901</v>
      </c>
      <c r="Z1168" t="s">
        <v>15807</v>
      </c>
      <c r="AA1168">
        <v>15500</v>
      </c>
      <c r="AB1168">
        <v>0</v>
      </c>
      <c r="AC1168">
        <v>0</v>
      </c>
      <c r="AD1168" s="7">
        <f>invoices[[#This Row],[Rent]]+invoices[[#This Row],[Services]]+invoices[[#This Row],[GST]]</f>
        <v>15500</v>
      </c>
      <c r="AE1168" s="7">
        <f>invoices[[#This Row],[Total]]-invoices[[#This Row],[rent_amount]]</f>
        <v>0</v>
      </c>
      <c r="AF1168">
        <v>3703</v>
      </c>
      <c r="AG1168">
        <v>1705</v>
      </c>
      <c r="AH1168">
        <f>invoices[[#This Row],[EB Amount]]-invoices[[#This Row],[electricity_amount]]</f>
        <v>0</v>
      </c>
    </row>
    <row r="1169" spans="1:34">
      <c r="A1169" t="s">
        <v>9002</v>
      </c>
      <c r="B1169" t="s">
        <v>22</v>
      </c>
      <c r="C1169" t="s">
        <v>4983</v>
      </c>
      <c r="D1169" t="s">
        <v>24</v>
      </c>
      <c r="E1169" t="s">
        <v>25</v>
      </c>
      <c r="F1169" t="s">
        <v>385</v>
      </c>
      <c r="G1169" t="s">
        <v>9003</v>
      </c>
      <c r="H1169" s="1">
        <f>DATE(YEAR(invoices[[#This Row],[due_date]]),MONTH(invoices[[#This Row],[due_date]]),1)</f>
        <v>45901</v>
      </c>
      <c r="I1169" s="1">
        <v>45907</v>
      </c>
      <c r="J1169">
        <v>1350</v>
      </c>
      <c r="K1169">
        <v>0</v>
      </c>
      <c r="L1169">
        <v>0</v>
      </c>
      <c r="M1169">
        <f>invoices[[#This Row],[rent_amount]]+invoices[[#This Row],[electricity_amount]]+invoices[[#This Row],[other_charges]]</f>
        <v>1350</v>
      </c>
      <c r="N1169" t="s">
        <v>28</v>
      </c>
      <c r="O1169" t="s">
        <v>1080</v>
      </c>
      <c r="P1169">
        <v>0</v>
      </c>
      <c r="Q1169" t="b">
        <v>0</v>
      </c>
      <c r="R1169" t="s">
        <v>46</v>
      </c>
      <c r="S1169">
        <v>0</v>
      </c>
      <c r="T1169">
        <f>invoices[[#This Row],[total_amount]]</f>
        <v>1350</v>
      </c>
      <c r="U1169" t="s">
        <v>4985</v>
      </c>
      <c r="V1169" t="str">
        <f>INDEX([1]!Table1[tenantname],MATCH(invoices[[#This Row],[allotment_id]],[1]!Table1[TenantAllotmentID],0))</f>
        <v>Dev Bhasin (A24-B3)</v>
      </c>
      <c r="W1169" t="s">
        <v>15318</v>
      </c>
      <c r="X1169" t="s">
        <v>15319</v>
      </c>
      <c r="Y1169" s="4">
        <v>45901</v>
      </c>
      <c r="Z1169" t="s">
        <v>15807</v>
      </c>
      <c r="AA1169">
        <v>1350</v>
      </c>
      <c r="AB1169">
        <v>0</v>
      </c>
      <c r="AC1169">
        <v>0</v>
      </c>
      <c r="AD1169" s="7">
        <f>invoices[[#This Row],[Rent]]+invoices[[#This Row],[Services]]+invoices[[#This Row],[GST]]</f>
        <v>1350</v>
      </c>
      <c r="AE1169" s="7">
        <f>invoices[[#This Row],[Total]]-invoices[[#This Row],[rent_amount]]</f>
        <v>0</v>
      </c>
      <c r="AF1169">
        <v>3760</v>
      </c>
      <c r="AG1169">
        <v>0</v>
      </c>
      <c r="AH1169">
        <f>invoices[[#This Row],[EB Amount]]-invoices[[#This Row],[electricity_amount]]</f>
        <v>0</v>
      </c>
    </row>
    <row r="1170" spans="1:34">
      <c r="A1170" t="s">
        <v>9012</v>
      </c>
      <c r="B1170" t="s">
        <v>22</v>
      </c>
      <c r="C1170" t="s">
        <v>2710</v>
      </c>
      <c r="D1170" t="s">
        <v>24</v>
      </c>
      <c r="E1170" t="s">
        <v>88</v>
      </c>
      <c r="F1170" t="s">
        <v>1314</v>
      </c>
      <c r="G1170" t="s">
        <v>9013</v>
      </c>
      <c r="H1170" s="1">
        <f>DATE(YEAR(invoices[[#This Row],[due_date]]),MONTH(invoices[[#This Row],[due_date]]),1)</f>
        <v>45901</v>
      </c>
      <c r="I1170" s="1">
        <v>45907</v>
      </c>
      <c r="J1170">
        <v>15500</v>
      </c>
      <c r="K1170">
        <v>1612</v>
      </c>
      <c r="L1170">
        <v>0</v>
      </c>
      <c r="M1170">
        <f>invoices[[#This Row],[rent_amount]]+invoices[[#This Row],[electricity_amount]]+invoices[[#This Row],[other_charges]]</f>
        <v>17112</v>
      </c>
      <c r="N1170" t="s">
        <v>28</v>
      </c>
      <c r="O1170" t="s">
        <v>918</v>
      </c>
      <c r="P1170">
        <v>0</v>
      </c>
      <c r="Q1170" t="b">
        <v>0</v>
      </c>
      <c r="R1170" t="s">
        <v>46</v>
      </c>
      <c r="S1170">
        <v>0</v>
      </c>
      <c r="T1170">
        <f>invoices[[#This Row],[total_amount]]</f>
        <v>17112</v>
      </c>
      <c r="U1170" t="s">
        <v>2712</v>
      </c>
      <c r="V1170" t="str">
        <f>INDEX([1]!Table1[tenantname],MATCH(invoices[[#This Row],[allotment_id]],[1]!Table1[TenantAllotmentID],0))</f>
        <v>Ram Roshan R (B13-B1)</v>
      </c>
      <c r="W1170" t="s">
        <v>14873</v>
      </c>
      <c r="X1170" t="s">
        <v>14874</v>
      </c>
      <c r="Y1170" s="4">
        <v>45901</v>
      </c>
      <c r="Z1170" t="s">
        <v>15807</v>
      </c>
      <c r="AA1170">
        <v>15500</v>
      </c>
      <c r="AB1170">
        <v>0</v>
      </c>
      <c r="AC1170">
        <v>0</v>
      </c>
      <c r="AD1170" s="7">
        <f>invoices[[#This Row],[Rent]]+invoices[[#This Row],[Services]]+invoices[[#This Row],[GST]]</f>
        <v>15500</v>
      </c>
      <c r="AE1170" s="7">
        <f>invoices[[#This Row],[Total]]-invoices[[#This Row],[rent_amount]]</f>
        <v>0</v>
      </c>
      <c r="AF1170">
        <v>3765</v>
      </c>
      <c r="AG1170">
        <v>1612</v>
      </c>
      <c r="AH1170">
        <f>invoices[[#This Row],[EB Amount]]-invoices[[#This Row],[electricity_amount]]</f>
        <v>0</v>
      </c>
    </row>
    <row r="1171" spans="1:34">
      <c r="A1171" t="s">
        <v>9066</v>
      </c>
      <c r="B1171" t="s">
        <v>22</v>
      </c>
      <c r="C1171" t="s">
        <v>1951</v>
      </c>
      <c r="D1171" t="s">
        <v>24</v>
      </c>
      <c r="E1171" t="s">
        <v>88</v>
      </c>
      <c r="F1171" t="s">
        <v>921</v>
      </c>
      <c r="G1171" t="s">
        <v>9067</v>
      </c>
      <c r="H1171" s="1">
        <f>DATE(YEAR(invoices[[#This Row],[due_date]]),MONTH(invoices[[#This Row],[due_date]]),1)</f>
        <v>45901</v>
      </c>
      <c r="I1171" s="1">
        <v>45907</v>
      </c>
      <c r="J1171">
        <v>14500</v>
      </c>
      <c r="K1171">
        <v>1612</v>
      </c>
      <c r="L1171">
        <v>0</v>
      </c>
      <c r="M1171">
        <f>invoices[[#This Row],[rent_amount]]+invoices[[#This Row],[electricity_amount]]+invoices[[#This Row],[other_charges]]</f>
        <v>16112</v>
      </c>
      <c r="N1171" t="s">
        <v>28</v>
      </c>
      <c r="O1171" t="s">
        <v>918</v>
      </c>
      <c r="P1171">
        <v>0</v>
      </c>
      <c r="Q1171" t="b">
        <v>0</v>
      </c>
      <c r="R1171" t="s">
        <v>46</v>
      </c>
      <c r="S1171">
        <v>0</v>
      </c>
      <c r="T1171">
        <f>invoices[[#This Row],[total_amount]]</f>
        <v>16112</v>
      </c>
      <c r="U1171" t="s">
        <v>1953</v>
      </c>
      <c r="V1171" t="str">
        <f>INDEX([1]!Table1[tenantname],MATCH(invoices[[#This Row],[allotment_id]],[1]!Table1[TenantAllotmentID],0))</f>
        <v>Piyush Malhotra (B13-C1)</v>
      </c>
      <c r="W1171" t="s">
        <v>14657</v>
      </c>
      <c r="X1171" t="s">
        <v>14658</v>
      </c>
      <c r="Y1171" s="4">
        <v>45901</v>
      </c>
      <c r="Z1171" t="s">
        <v>15807</v>
      </c>
      <c r="AA1171">
        <v>14500</v>
      </c>
      <c r="AB1171">
        <v>0</v>
      </c>
      <c r="AC1171">
        <v>0</v>
      </c>
      <c r="AD1171" s="7">
        <f>invoices[[#This Row],[Rent]]+invoices[[#This Row],[Services]]+invoices[[#This Row],[GST]]</f>
        <v>14500</v>
      </c>
      <c r="AE1171" s="7">
        <f>invoices[[#This Row],[Total]]-invoices[[#This Row],[rent_amount]]</f>
        <v>0</v>
      </c>
      <c r="AF1171">
        <v>3794</v>
      </c>
      <c r="AG1171">
        <v>1612</v>
      </c>
      <c r="AH1171">
        <f>invoices[[#This Row],[EB Amount]]-invoices[[#This Row],[electricity_amount]]</f>
        <v>0</v>
      </c>
    </row>
    <row r="1172" spans="1:34">
      <c r="A1172" t="s">
        <v>9072</v>
      </c>
      <c r="B1172" t="s">
        <v>22</v>
      </c>
      <c r="C1172" t="s">
        <v>416</v>
      </c>
      <c r="D1172" t="s">
        <v>24</v>
      </c>
      <c r="E1172" t="s">
        <v>96</v>
      </c>
      <c r="F1172" t="s">
        <v>1982</v>
      </c>
      <c r="G1172" t="s">
        <v>9073</v>
      </c>
      <c r="H1172" s="1">
        <f>DATE(YEAR(invoices[[#This Row],[due_date]]),MONTH(invoices[[#This Row],[due_date]]),1)</f>
        <v>45901</v>
      </c>
      <c r="I1172" s="1">
        <v>45907</v>
      </c>
      <c r="J1172">
        <v>14500</v>
      </c>
      <c r="K1172">
        <v>1581</v>
      </c>
      <c r="L1172">
        <v>0</v>
      </c>
      <c r="M1172">
        <f>invoices[[#This Row],[rent_amount]]+invoices[[#This Row],[electricity_amount]]+invoices[[#This Row],[other_charges]]</f>
        <v>16081</v>
      </c>
      <c r="N1172" t="s">
        <v>28</v>
      </c>
      <c r="O1172" t="s">
        <v>1080</v>
      </c>
      <c r="P1172">
        <v>0</v>
      </c>
      <c r="Q1172" t="b">
        <v>0</v>
      </c>
      <c r="R1172" t="s">
        <v>46</v>
      </c>
      <c r="S1172">
        <v>0</v>
      </c>
      <c r="T1172">
        <f>invoices[[#This Row],[total_amount]]</f>
        <v>16081</v>
      </c>
      <c r="U1172" t="s">
        <v>3227</v>
      </c>
      <c r="V1172" t="str">
        <f>INDEX([1]!Table1[tenantname],MATCH(invoices[[#This Row],[allotment_id]],[1]!Table1[TenantAllotmentID],0))</f>
        <v>Ashuthosh N B (B33-C1)</v>
      </c>
      <c r="W1172" t="s">
        <v>14102</v>
      </c>
      <c r="X1172" t="s">
        <v>15003</v>
      </c>
      <c r="Y1172" s="4">
        <v>45901</v>
      </c>
      <c r="Z1172" t="s">
        <v>15807</v>
      </c>
      <c r="AA1172">
        <v>14500</v>
      </c>
      <c r="AB1172">
        <v>0</v>
      </c>
      <c r="AC1172">
        <v>0</v>
      </c>
      <c r="AD1172" s="7">
        <f>invoices[[#This Row],[Rent]]+invoices[[#This Row],[Services]]+invoices[[#This Row],[GST]]</f>
        <v>14500</v>
      </c>
      <c r="AE1172" s="7">
        <f>invoices[[#This Row],[Total]]-invoices[[#This Row],[rent_amount]]</f>
        <v>0</v>
      </c>
      <c r="AF1172">
        <v>3796</v>
      </c>
      <c r="AG1172">
        <v>1581</v>
      </c>
      <c r="AH1172">
        <f>invoices[[#This Row],[EB Amount]]-invoices[[#This Row],[electricity_amount]]</f>
        <v>0</v>
      </c>
    </row>
    <row r="1173" spans="1:34">
      <c r="A1173" t="s">
        <v>9088</v>
      </c>
      <c r="B1173" t="s">
        <v>22</v>
      </c>
      <c r="C1173" t="s">
        <v>1543</v>
      </c>
      <c r="D1173" t="s">
        <v>24</v>
      </c>
      <c r="E1173" t="s">
        <v>234</v>
      </c>
      <c r="F1173" t="s">
        <v>235</v>
      </c>
      <c r="G1173" t="s">
        <v>9089</v>
      </c>
      <c r="H1173" s="1">
        <f>DATE(YEAR(invoices[[#This Row],[due_date]]),MONTH(invoices[[#This Row],[due_date]]),1)</f>
        <v>45901</v>
      </c>
      <c r="I1173" s="1">
        <v>45907</v>
      </c>
      <c r="J1173">
        <v>14300</v>
      </c>
      <c r="K1173">
        <v>0</v>
      </c>
      <c r="L1173">
        <v>0</v>
      </c>
      <c r="M1173">
        <f>invoices[[#This Row],[rent_amount]]+invoices[[#This Row],[electricity_amount]]+invoices[[#This Row],[other_charges]]</f>
        <v>14300</v>
      </c>
      <c r="N1173" t="s">
        <v>28</v>
      </c>
      <c r="O1173" t="s">
        <v>45</v>
      </c>
      <c r="P1173">
        <v>0</v>
      </c>
      <c r="Q1173" t="b">
        <v>0</v>
      </c>
      <c r="R1173" t="s">
        <v>46</v>
      </c>
      <c r="S1173">
        <v>0</v>
      </c>
      <c r="T1173">
        <f>invoices[[#This Row],[total_amount]]</f>
        <v>14300</v>
      </c>
      <c r="U1173" t="s">
        <v>1545</v>
      </c>
      <c r="V1173" t="str">
        <f>INDEX([1]!Table1[tenantname],MATCH(invoices[[#This Row],[allotment_id]],[1]!Table1[TenantAllotmentID],0))</f>
        <v>Moksh  (D12-A1)</v>
      </c>
      <c r="W1173" t="s">
        <v>14511</v>
      </c>
      <c r="X1173" t="s">
        <v>14512</v>
      </c>
      <c r="Y1173" s="4">
        <v>45901</v>
      </c>
      <c r="Z1173" t="s">
        <v>15807</v>
      </c>
      <c r="AA1173">
        <v>14300</v>
      </c>
      <c r="AB1173">
        <v>0</v>
      </c>
      <c r="AC1173">
        <v>0</v>
      </c>
      <c r="AD1173" s="7">
        <f>invoices[[#This Row],[Rent]]+invoices[[#This Row],[Services]]+invoices[[#This Row],[GST]]</f>
        <v>14300</v>
      </c>
      <c r="AE1173" s="7">
        <f>invoices[[#This Row],[Total]]-invoices[[#This Row],[rent_amount]]</f>
        <v>0</v>
      </c>
      <c r="AF1173">
        <v>3806</v>
      </c>
      <c r="AG1173">
        <v>0</v>
      </c>
      <c r="AH1173">
        <f>invoices[[#This Row],[EB Amount]]-invoices[[#This Row],[electricity_amount]]</f>
        <v>0</v>
      </c>
    </row>
    <row r="1174" spans="1:34">
      <c r="A1174" t="s">
        <v>9092</v>
      </c>
      <c r="B1174" t="s">
        <v>22</v>
      </c>
      <c r="C1174" t="s">
        <v>574</v>
      </c>
      <c r="D1174" t="s">
        <v>24</v>
      </c>
      <c r="E1174" t="s">
        <v>254</v>
      </c>
      <c r="F1174" t="s">
        <v>575</v>
      </c>
      <c r="G1174" t="s">
        <v>9093</v>
      </c>
      <c r="H1174" s="1">
        <f>DATE(YEAR(invoices[[#This Row],[due_date]]),MONTH(invoices[[#This Row],[due_date]]),1)</f>
        <v>45901</v>
      </c>
      <c r="I1174" s="1">
        <v>45907</v>
      </c>
      <c r="J1174">
        <v>15500</v>
      </c>
      <c r="K1174">
        <v>2759</v>
      </c>
      <c r="L1174">
        <v>0</v>
      </c>
      <c r="M1174">
        <f>invoices[[#This Row],[rent_amount]]+invoices[[#This Row],[electricity_amount]]+invoices[[#This Row],[other_charges]]</f>
        <v>18259</v>
      </c>
      <c r="N1174" t="s">
        <v>28</v>
      </c>
      <c r="O1174" t="s">
        <v>1080</v>
      </c>
      <c r="P1174">
        <v>0</v>
      </c>
      <c r="Q1174" t="b">
        <v>0</v>
      </c>
      <c r="R1174" t="s">
        <v>46</v>
      </c>
      <c r="S1174">
        <v>0</v>
      </c>
      <c r="T1174">
        <f>invoices[[#This Row],[total_amount]]</f>
        <v>18259</v>
      </c>
      <c r="U1174" t="s">
        <v>578</v>
      </c>
      <c r="V1174" t="str">
        <f>INDEX([1]!Table1[tenantname],MATCH(invoices[[#This Row],[allotment_id]],[1]!Table1[TenantAllotmentID],0))</f>
        <v>Asritha Boddu (C42-B1)</v>
      </c>
      <c r="W1174" t="s">
        <v>14157</v>
      </c>
      <c r="X1174" t="s">
        <v>14158</v>
      </c>
      <c r="Y1174" s="4">
        <v>45901</v>
      </c>
      <c r="Z1174" t="s">
        <v>15807</v>
      </c>
      <c r="AA1174">
        <v>15500</v>
      </c>
      <c r="AB1174">
        <v>0</v>
      </c>
      <c r="AC1174">
        <v>0</v>
      </c>
      <c r="AD1174" s="7">
        <f>invoices[[#This Row],[Rent]]+invoices[[#This Row],[Services]]+invoices[[#This Row],[GST]]</f>
        <v>15500</v>
      </c>
      <c r="AE1174" s="7">
        <f>invoices[[#This Row],[Total]]-invoices[[#This Row],[rent_amount]]</f>
        <v>0</v>
      </c>
      <c r="AF1174">
        <v>3808</v>
      </c>
      <c r="AG1174">
        <v>2759</v>
      </c>
      <c r="AH1174">
        <f>invoices[[#This Row],[EB Amount]]-invoices[[#This Row],[electricity_amount]]</f>
        <v>0</v>
      </c>
    </row>
    <row r="1175" spans="1:34">
      <c r="A1175" t="s">
        <v>9150</v>
      </c>
      <c r="B1175" t="s">
        <v>22</v>
      </c>
      <c r="C1175" t="s">
        <v>6449</v>
      </c>
      <c r="D1175" t="s">
        <v>24</v>
      </c>
      <c r="E1175" t="s">
        <v>42</v>
      </c>
      <c r="F1175" t="s">
        <v>6008</v>
      </c>
      <c r="G1175" t="s">
        <v>9151</v>
      </c>
      <c r="H1175" s="1">
        <f>DATE(YEAR(invoices[[#This Row],[due_date]]),MONTH(invoices[[#This Row],[due_date]]),1)</f>
        <v>45901</v>
      </c>
      <c r="I1175" s="1">
        <v>45907</v>
      </c>
      <c r="J1175">
        <v>13500</v>
      </c>
      <c r="K1175">
        <v>280</v>
      </c>
      <c r="L1175">
        <v>0</v>
      </c>
      <c r="M1175">
        <f>invoices[[#This Row],[rent_amount]]+invoices[[#This Row],[electricity_amount]]+invoices[[#This Row],[other_charges]]</f>
        <v>13780</v>
      </c>
      <c r="N1175" t="s">
        <v>28</v>
      </c>
      <c r="O1175" t="s">
        <v>45</v>
      </c>
      <c r="P1175">
        <v>0</v>
      </c>
      <c r="Q1175" t="b">
        <v>0</v>
      </c>
      <c r="R1175" t="s">
        <v>46</v>
      </c>
      <c r="S1175">
        <v>0</v>
      </c>
      <c r="T1175">
        <f>invoices[[#This Row],[total_amount]]</f>
        <v>13780</v>
      </c>
      <c r="U1175" t="s">
        <v>6451</v>
      </c>
      <c r="V1175" t="str">
        <f>INDEX([1]!Table1[tenantname],MATCH(invoices[[#This Row],[allotment_id]],[1]!Table1[TenantAllotmentID],0))</f>
        <v>Kanimozhi Udayakumar (C24-B2)</v>
      </c>
      <c r="W1175" t="s">
        <v>15472</v>
      </c>
      <c r="X1175" t="s">
        <v>15473</v>
      </c>
      <c r="Y1175" s="4">
        <v>45901</v>
      </c>
      <c r="Z1175" t="s">
        <v>15807</v>
      </c>
      <c r="AA1175">
        <v>13500</v>
      </c>
      <c r="AB1175">
        <v>0</v>
      </c>
      <c r="AC1175">
        <v>0</v>
      </c>
      <c r="AD1175" s="7">
        <f>invoices[[#This Row],[Rent]]+invoices[[#This Row],[Services]]+invoices[[#This Row],[GST]]</f>
        <v>13500</v>
      </c>
      <c r="AE1175" s="7">
        <f>invoices[[#This Row],[Total]]-invoices[[#This Row],[rent_amount]]</f>
        <v>0</v>
      </c>
      <c r="AF1175">
        <v>3839</v>
      </c>
      <c r="AG1175">
        <v>280</v>
      </c>
      <c r="AH1175">
        <f>invoices[[#This Row],[EB Amount]]-invoices[[#This Row],[electricity_amount]]</f>
        <v>0</v>
      </c>
    </row>
    <row r="1176" spans="1:34">
      <c r="A1176" t="s">
        <v>9218</v>
      </c>
      <c r="B1176" t="s">
        <v>22</v>
      </c>
      <c r="C1176" t="s">
        <v>2728</v>
      </c>
      <c r="D1176" t="s">
        <v>24</v>
      </c>
      <c r="E1176" t="s">
        <v>88</v>
      </c>
      <c r="F1176" t="s">
        <v>89</v>
      </c>
      <c r="G1176" t="s">
        <v>9219</v>
      </c>
      <c r="H1176" s="1">
        <f>DATE(YEAR(invoices[[#This Row],[due_date]]),MONTH(invoices[[#This Row],[due_date]]),1)</f>
        <v>45901</v>
      </c>
      <c r="I1176" s="1">
        <v>45907</v>
      </c>
      <c r="J1176">
        <v>15500</v>
      </c>
      <c r="K1176">
        <v>1612</v>
      </c>
      <c r="L1176">
        <v>2250</v>
      </c>
      <c r="M1176">
        <f>invoices[[#This Row],[rent_amount]]+invoices[[#This Row],[electricity_amount]]+invoices[[#This Row],[other_charges]]</f>
        <v>19362</v>
      </c>
      <c r="N1176" t="s">
        <v>28</v>
      </c>
      <c r="O1176" t="s">
        <v>345</v>
      </c>
      <c r="P1176">
        <v>0</v>
      </c>
      <c r="Q1176" t="b">
        <v>0</v>
      </c>
      <c r="R1176" t="s">
        <v>46</v>
      </c>
      <c r="S1176">
        <v>0</v>
      </c>
      <c r="T1176">
        <f>invoices[[#This Row],[total_amount]]</f>
        <v>19362</v>
      </c>
      <c r="U1176" t="s">
        <v>2730</v>
      </c>
      <c r="V1176" t="str">
        <f>INDEX([1]!Table1[tenantname],MATCH(invoices[[#This Row],[allotment_id]],[1]!Table1[TenantAllotmentID],0))</f>
        <v>Sanjith Besthamalla (B13-B2)</v>
      </c>
      <c r="W1176" t="s">
        <v>14880</v>
      </c>
      <c r="X1176" t="s">
        <v>14881</v>
      </c>
      <c r="Y1176" s="4">
        <v>45901</v>
      </c>
      <c r="Z1176" t="s">
        <v>15807</v>
      </c>
      <c r="AA1176">
        <v>15500</v>
      </c>
      <c r="AB1176">
        <v>0</v>
      </c>
      <c r="AC1176">
        <v>0</v>
      </c>
      <c r="AD1176" s="7">
        <f>invoices[[#This Row],[Rent]]+invoices[[#This Row],[Services]]+invoices[[#This Row],[GST]]</f>
        <v>15500</v>
      </c>
      <c r="AE1176" s="7">
        <f>invoices[[#This Row],[Total]]-invoices[[#This Row],[rent_amount]]</f>
        <v>0</v>
      </c>
      <c r="AF1176">
        <v>3873</v>
      </c>
      <c r="AG1176">
        <v>1612</v>
      </c>
      <c r="AH1176">
        <f>invoices[[#This Row],[EB Amount]]-invoices[[#This Row],[electricity_amount]]</f>
        <v>0</v>
      </c>
    </row>
    <row r="1177" spans="1:34">
      <c r="A1177" t="s">
        <v>9234</v>
      </c>
      <c r="B1177" t="s">
        <v>22</v>
      </c>
      <c r="C1177" t="s">
        <v>1181</v>
      </c>
      <c r="D1177" t="s">
        <v>24</v>
      </c>
      <c r="E1177" t="s">
        <v>247</v>
      </c>
      <c r="F1177" t="s">
        <v>417</v>
      </c>
      <c r="G1177" t="s">
        <v>9235</v>
      </c>
      <c r="H1177" s="1">
        <f>DATE(YEAR(invoices[[#This Row],[due_date]]),MONTH(invoices[[#This Row],[due_date]]),1)</f>
        <v>45901</v>
      </c>
      <c r="I1177" s="1">
        <v>45907</v>
      </c>
      <c r="J1177">
        <v>15500</v>
      </c>
      <c r="K1177">
        <v>1860</v>
      </c>
      <c r="L1177">
        <v>0</v>
      </c>
      <c r="M1177">
        <f>invoices[[#This Row],[rent_amount]]+invoices[[#This Row],[electricity_amount]]+invoices[[#This Row],[other_charges]]</f>
        <v>17360</v>
      </c>
      <c r="N1177" t="s">
        <v>28</v>
      </c>
      <c r="O1177" t="s">
        <v>345</v>
      </c>
      <c r="P1177">
        <v>0</v>
      </c>
      <c r="Q1177" t="b">
        <v>0</v>
      </c>
      <c r="R1177" t="s">
        <v>46</v>
      </c>
      <c r="S1177">
        <v>0</v>
      </c>
      <c r="T1177">
        <f>invoices[[#This Row],[total_amount]]</f>
        <v>17360</v>
      </c>
      <c r="U1177" t="s">
        <v>4500</v>
      </c>
      <c r="V1177" t="str">
        <f>INDEX([1]!Table1[tenantname],MATCH(invoices[[#This Row],[allotment_id]],[1]!Table1[TenantAllotmentID],0))</f>
        <v>Sohani Saloni (C11-B2)</v>
      </c>
      <c r="W1177" t="s">
        <v>14370</v>
      </c>
      <c r="X1177" t="s">
        <v>15249</v>
      </c>
      <c r="Y1177" s="4">
        <v>45901</v>
      </c>
      <c r="Z1177" t="s">
        <v>15807</v>
      </c>
      <c r="AA1177">
        <v>15500</v>
      </c>
      <c r="AB1177">
        <v>0</v>
      </c>
      <c r="AC1177">
        <v>0</v>
      </c>
      <c r="AD1177" s="7">
        <f>invoices[[#This Row],[Rent]]+invoices[[#This Row],[Services]]+invoices[[#This Row],[GST]]</f>
        <v>15500</v>
      </c>
      <c r="AE1177" s="7">
        <f>invoices[[#This Row],[Total]]-invoices[[#This Row],[rent_amount]]</f>
        <v>0</v>
      </c>
      <c r="AF1177">
        <v>3883</v>
      </c>
      <c r="AG1177">
        <v>1860</v>
      </c>
      <c r="AH1177">
        <f>invoices[[#This Row],[EB Amount]]-invoices[[#This Row],[electricity_amount]]</f>
        <v>0</v>
      </c>
    </row>
    <row r="1178" spans="1:34">
      <c r="A1178" t="s">
        <v>9240</v>
      </c>
      <c r="B1178" t="s">
        <v>22</v>
      </c>
      <c r="C1178" s="2" t="s">
        <v>1923</v>
      </c>
      <c r="D1178" t="s">
        <v>24</v>
      </c>
      <c r="E1178" t="s">
        <v>592</v>
      </c>
      <c r="F1178" t="s">
        <v>992</v>
      </c>
      <c r="G1178" t="s">
        <v>9241</v>
      </c>
      <c r="H1178" s="1">
        <f>DATE(YEAR(invoices[[#This Row],[due_date]]),MONTH(invoices[[#This Row],[due_date]]),1)</f>
        <v>45901</v>
      </c>
      <c r="I1178" s="1">
        <v>45907</v>
      </c>
      <c r="J1178">
        <v>15500</v>
      </c>
      <c r="K1178">
        <v>1953</v>
      </c>
      <c r="L1178">
        <v>0</v>
      </c>
      <c r="M1178">
        <f>invoices[[#This Row],[rent_amount]]+invoices[[#This Row],[electricity_amount]]+invoices[[#This Row],[other_charges]]</f>
        <v>17453</v>
      </c>
      <c r="N1178" t="s">
        <v>28</v>
      </c>
      <c r="O1178" t="s">
        <v>1080</v>
      </c>
      <c r="P1178">
        <v>0</v>
      </c>
      <c r="Q1178" t="b">
        <v>0</v>
      </c>
      <c r="R1178" t="s">
        <v>46</v>
      </c>
      <c r="S1178">
        <v>0</v>
      </c>
      <c r="T1178">
        <f>invoices[[#This Row],[total_amount]]</f>
        <v>17453</v>
      </c>
      <c r="U1178" t="s">
        <v>1925</v>
      </c>
      <c r="V1178" t="str">
        <f>INDEX([1]!Table1[tenantname],MATCH(invoices[[#This Row],[allotment_id]],[1]!Table1[TenantAllotmentID],0))</f>
        <v>Dena Dinesh (A44-B2)</v>
      </c>
      <c r="W1178" t="s">
        <v>14645</v>
      </c>
      <c r="X1178" t="s">
        <v>14646</v>
      </c>
      <c r="Y1178" s="4">
        <v>45901</v>
      </c>
      <c r="Z1178" t="s">
        <v>15807</v>
      </c>
      <c r="AA1178">
        <v>15500</v>
      </c>
      <c r="AB1178">
        <v>0</v>
      </c>
      <c r="AC1178">
        <v>0</v>
      </c>
      <c r="AD1178" s="7">
        <f>invoices[[#This Row],[Rent]]+invoices[[#This Row],[Services]]+invoices[[#This Row],[GST]]</f>
        <v>15500</v>
      </c>
      <c r="AE1178" s="7">
        <f>invoices[[#This Row],[Total]]-invoices[[#This Row],[rent_amount]]</f>
        <v>0</v>
      </c>
      <c r="AF1178">
        <v>3886</v>
      </c>
      <c r="AG1178">
        <v>1953</v>
      </c>
      <c r="AH1178">
        <f>invoices[[#This Row],[EB Amount]]-invoices[[#This Row],[electricity_amount]]</f>
        <v>0</v>
      </c>
    </row>
    <row r="1179" spans="1:34">
      <c r="A1179" t="s">
        <v>9309</v>
      </c>
      <c r="B1179" t="s">
        <v>22</v>
      </c>
      <c r="C1179" t="s">
        <v>1915</v>
      </c>
      <c r="D1179" t="s">
        <v>24</v>
      </c>
      <c r="E1179" t="s">
        <v>476</v>
      </c>
      <c r="F1179" t="s">
        <v>1087</v>
      </c>
      <c r="G1179" t="s">
        <v>9310</v>
      </c>
      <c r="H1179" s="1">
        <f>DATE(YEAR(invoices[[#This Row],[due_date]]),MONTH(invoices[[#This Row],[due_date]]),1)</f>
        <v>45901</v>
      </c>
      <c r="I1179" s="1">
        <v>45907</v>
      </c>
      <c r="J1179">
        <v>19500</v>
      </c>
      <c r="K1179">
        <v>1705</v>
      </c>
      <c r="L1179">
        <v>0</v>
      </c>
      <c r="M1179">
        <f>invoices[[#This Row],[rent_amount]]+invoices[[#This Row],[electricity_amount]]+invoices[[#This Row],[other_charges]]</f>
        <v>21205</v>
      </c>
      <c r="N1179" t="s">
        <v>28</v>
      </c>
      <c r="O1179" t="s">
        <v>345</v>
      </c>
      <c r="P1179">
        <v>0</v>
      </c>
      <c r="Q1179" t="b">
        <v>0</v>
      </c>
      <c r="R1179" t="s">
        <v>46</v>
      </c>
      <c r="S1179">
        <v>0</v>
      </c>
      <c r="T1179">
        <f>invoices[[#This Row],[total_amount]]</f>
        <v>21205</v>
      </c>
      <c r="U1179" t="s">
        <v>1917</v>
      </c>
      <c r="V1179" t="str">
        <f>INDEX([1]!Table1[tenantname],MATCH(invoices[[#This Row],[allotment_id]],[1]!Table1[TenantAllotmentID],0))</f>
        <v>Vijay Babu (B41-A1)</v>
      </c>
      <c r="W1179" t="s">
        <v>14641</v>
      </c>
      <c r="X1179" t="s">
        <v>14642</v>
      </c>
      <c r="Y1179" s="4">
        <v>45901</v>
      </c>
      <c r="Z1179" t="s">
        <v>15807</v>
      </c>
      <c r="AA1179">
        <v>19500</v>
      </c>
      <c r="AB1179">
        <v>0</v>
      </c>
      <c r="AC1179">
        <v>0</v>
      </c>
      <c r="AD1179" s="7">
        <f>invoices[[#This Row],[Rent]]+invoices[[#This Row],[Services]]+invoices[[#This Row],[GST]]</f>
        <v>19500</v>
      </c>
      <c r="AE1179" s="7">
        <f>invoices[[#This Row],[Total]]-invoices[[#This Row],[rent_amount]]</f>
        <v>0</v>
      </c>
      <c r="AF1179">
        <v>3923</v>
      </c>
      <c r="AG1179">
        <v>1705</v>
      </c>
      <c r="AH1179">
        <f>invoices[[#This Row],[EB Amount]]-invoices[[#This Row],[electricity_amount]]</f>
        <v>0</v>
      </c>
    </row>
    <row r="1180" spans="1:34">
      <c r="A1180" t="s">
        <v>9319</v>
      </c>
      <c r="B1180" t="s">
        <v>22</v>
      </c>
      <c r="C1180" t="s">
        <v>1470</v>
      </c>
      <c r="D1180" t="s">
        <v>24</v>
      </c>
      <c r="E1180" t="s">
        <v>112</v>
      </c>
      <c r="F1180" s="2" t="s">
        <v>1471</v>
      </c>
      <c r="G1180" t="s">
        <v>9320</v>
      </c>
      <c r="H1180" s="1">
        <f>DATE(YEAR(invoices[[#This Row],[due_date]]),MONTH(invoices[[#This Row],[due_date]]),1)</f>
        <v>45901</v>
      </c>
      <c r="I1180" s="1">
        <v>45907</v>
      </c>
      <c r="J1180">
        <v>14500</v>
      </c>
      <c r="K1180">
        <v>1829</v>
      </c>
      <c r="L1180">
        <v>0</v>
      </c>
      <c r="M1180">
        <f>invoices[[#This Row],[rent_amount]]+invoices[[#This Row],[electricity_amount]]+invoices[[#This Row],[other_charges]]</f>
        <v>16329</v>
      </c>
      <c r="N1180" t="s">
        <v>28</v>
      </c>
      <c r="O1180" t="s">
        <v>45</v>
      </c>
      <c r="P1180">
        <v>0</v>
      </c>
      <c r="Q1180" t="b">
        <v>0</v>
      </c>
      <c r="R1180" t="s">
        <v>46</v>
      </c>
      <c r="S1180">
        <v>0</v>
      </c>
      <c r="T1180">
        <f>invoices[[#This Row],[total_amount]]</f>
        <v>16329</v>
      </c>
      <c r="U1180" t="s">
        <v>1473</v>
      </c>
      <c r="V1180" t="str">
        <f>INDEX([1]!Table1[tenantname],MATCH(invoices[[#This Row],[allotment_id]],[1]!Table1[TenantAllotmentID],0))</f>
        <v>Krishanu Kashyap (A23-C2)</v>
      </c>
      <c r="W1180" t="s">
        <v>14487</v>
      </c>
      <c r="X1180" t="s">
        <v>14488</v>
      </c>
      <c r="Y1180" s="4">
        <v>45901</v>
      </c>
      <c r="Z1180" t="s">
        <v>15807</v>
      </c>
      <c r="AA1180">
        <v>14500</v>
      </c>
      <c r="AB1180">
        <v>0</v>
      </c>
      <c r="AC1180">
        <v>0</v>
      </c>
      <c r="AD1180" s="7">
        <f>invoices[[#This Row],[Rent]]+invoices[[#This Row],[Services]]+invoices[[#This Row],[GST]]</f>
        <v>14500</v>
      </c>
      <c r="AE1180" s="7">
        <f>invoices[[#This Row],[Total]]-invoices[[#This Row],[rent_amount]]</f>
        <v>0</v>
      </c>
      <c r="AF1180">
        <v>3928</v>
      </c>
      <c r="AG1180">
        <v>1829</v>
      </c>
      <c r="AH1180">
        <f>invoices[[#This Row],[EB Amount]]-invoices[[#This Row],[electricity_amount]]</f>
        <v>0</v>
      </c>
    </row>
    <row r="1181" spans="1:34">
      <c r="A1181" t="s">
        <v>9333</v>
      </c>
      <c r="B1181" t="s">
        <v>22</v>
      </c>
      <c r="C1181" t="s">
        <v>1121</v>
      </c>
      <c r="D1181" t="s">
        <v>24</v>
      </c>
      <c r="E1181" t="s">
        <v>147</v>
      </c>
      <c r="F1181" t="s">
        <v>1122</v>
      </c>
      <c r="G1181" t="s">
        <v>9334</v>
      </c>
      <c r="H1181" s="1">
        <f>DATE(YEAR(invoices[[#This Row],[due_date]]),MONTH(invoices[[#This Row],[due_date]]),1)</f>
        <v>45901</v>
      </c>
      <c r="I1181" s="1">
        <v>45907</v>
      </c>
      <c r="J1181">
        <v>15500</v>
      </c>
      <c r="K1181">
        <v>1426</v>
      </c>
      <c r="L1181">
        <v>0</v>
      </c>
      <c r="M1181">
        <f>invoices[[#This Row],[rent_amount]]+invoices[[#This Row],[electricity_amount]]+invoices[[#This Row],[other_charges]]</f>
        <v>16926</v>
      </c>
      <c r="N1181" t="s">
        <v>28</v>
      </c>
      <c r="O1181" t="s">
        <v>918</v>
      </c>
      <c r="P1181">
        <v>0</v>
      </c>
      <c r="Q1181" t="b">
        <v>0</v>
      </c>
      <c r="R1181" t="s">
        <v>46</v>
      </c>
      <c r="S1181">
        <v>0</v>
      </c>
      <c r="T1181">
        <f>invoices[[#This Row],[total_amount]]</f>
        <v>16926</v>
      </c>
      <c r="U1181" t="s">
        <v>1125</v>
      </c>
      <c r="V1181" t="str">
        <f>INDEX([1]!Table1[tenantname],MATCH(invoices[[#This Row],[allotment_id]],[1]!Table1[TenantAllotmentID],0))</f>
        <v>Navin Joseph (C31-B1)</v>
      </c>
      <c r="W1181" t="s">
        <v>14356</v>
      </c>
      <c r="X1181" t="s">
        <v>14357</v>
      </c>
      <c r="Y1181" s="4">
        <v>45901</v>
      </c>
      <c r="Z1181" t="s">
        <v>15807</v>
      </c>
      <c r="AA1181">
        <v>15500</v>
      </c>
      <c r="AB1181">
        <v>0</v>
      </c>
      <c r="AC1181">
        <v>0</v>
      </c>
      <c r="AD1181" s="7">
        <f>invoices[[#This Row],[Rent]]+invoices[[#This Row],[Services]]+invoices[[#This Row],[GST]]</f>
        <v>15500</v>
      </c>
      <c r="AE1181" s="7">
        <f>invoices[[#This Row],[Total]]-invoices[[#This Row],[rent_amount]]</f>
        <v>0</v>
      </c>
      <c r="AF1181">
        <v>3937</v>
      </c>
      <c r="AG1181">
        <v>1426</v>
      </c>
      <c r="AH1181">
        <f>invoices[[#This Row],[EB Amount]]-invoices[[#This Row],[electricity_amount]]</f>
        <v>0</v>
      </c>
    </row>
    <row r="1182" spans="1:34">
      <c r="A1182" t="s">
        <v>9417</v>
      </c>
      <c r="B1182" t="s">
        <v>22</v>
      </c>
      <c r="C1182" t="s">
        <v>1322</v>
      </c>
      <c r="D1182" t="s">
        <v>24</v>
      </c>
      <c r="E1182" t="s">
        <v>329</v>
      </c>
      <c r="F1182" t="s">
        <v>330</v>
      </c>
      <c r="G1182" t="s">
        <v>9418</v>
      </c>
      <c r="H1182" s="1">
        <f>DATE(YEAR(invoices[[#This Row],[due_date]]),MONTH(invoices[[#This Row],[due_date]]),1)</f>
        <v>45901</v>
      </c>
      <c r="I1182" s="1">
        <v>45907</v>
      </c>
      <c r="J1182">
        <v>19500</v>
      </c>
      <c r="K1182">
        <v>2449</v>
      </c>
      <c r="L1182">
        <v>0</v>
      </c>
      <c r="M1182">
        <f>invoices[[#This Row],[rent_amount]]+invoices[[#This Row],[electricity_amount]]+invoices[[#This Row],[other_charges]]</f>
        <v>21949</v>
      </c>
      <c r="N1182" t="s">
        <v>28</v>
      </c>
      <c r="O1182" t="s">
        <v>345</v>
      </c>
      <c r="P1182">
        <v>0</v>
      </c>
      <c r="Q1182" t="b">
        <v>0</v>
      </c>
      <c r="R1182" t="s">
        <v>46</v>
      </c>
      <c r="S1182">
        <v>0</v>
      </c>
      <c r="T1182">
        <f>invoices[[#This Row],[total_amount]]</f>
        <v>21949</v>
      </c>
      <c r="U1182" t="s">
        <v>1324</v>
      </c>
      <c r="V1182" t="str">
        <f>INDEX([1]!Table1[tenantname],MATCH(invoices[[#This Row],[allotment_id]],[1]!Table1[TenantAllotmentID],0))</f>
        <v>Snighdha Rashmi (C43-A1)</v>
      </c>
      <c r="W1182" t="s">
        <v>14428</v>
      </c>
      <c r="X1182" t="s">
        <v>14429</v>
      </c>
      <c r="Y1182" s="4">
        <v>45901</v>
      </c>
      <c r="Z1182" t="s">
        <v>15807</v>
      </c>
      <c r="AA1182">
        <v>19500</v>
      </c>
      <c r="AB1182">
        <v>0</v>
      </c>
      <c r="AC1182">
        <v>0</v>
      </c>
      <c r="AD1182" s="7">
        <f>invoices[[#This Row],[Rent]]+invoices[[#This Row],[Services]]+invoices[[#This Row],[GST]]</f>
        <v>19500</v>
      </c>
      <c r="AE1182" s="7">
        <f>invoices[[#This Row],[Total]]-invoices[[#This Row],[rent_amount]]</f>
        <v>0</v>
      </c>
      <c r="AF1182">
        <v>3981</v>
      </c>
      <c r="AG1182">
        <v>2449</v>
      </c>
      <c r="AH1182">
        <f>invoices[[#This Row],[EB Amount]]-invoices[[#This Row],[electricity_amount]]</f>
        <v>0</v>
      </c>
    </row>
    <row r="1183" spans="1:34">
      <c r="A1183" t="s">
        <v>9465</v>
      </c>
      <c r="B1183" t="s">
        <v>22</v>
      </c>
      <c r="C1183" t="s">
        <v>4281</v>
      </c>
      <c r="D1183" t="s">
        <v>24</v>
      </c>
      <c r="E1183" t="s">
        <v>72</v>
      </c>
      <c r="F1183" t="s">
        <v>665</v>
      </c>
      <c r="G1183" t="s">
        <v>9466</v>
      </c>
      <c r="H1183" s="1">
        <f>DATE(YEAR(invoices[[#This Row],[due_date]]),MONTH(invoices[[#This Row],[due_date]]),1)</f>
        <v>45901</v>
      </c>
      <c r="I1183" s="1">
        <v>45907</v>
      </c>
      <c r="J1183">
        <v>18500</v>
      </c>
      <c r="K1183">
        <v>1333</v>
      </c>
      <c r="L1183">
        <v>0</v>
      </c>
      <c r="M1183">
        <f>invoices[[#This Row],[rent_amount]]+invoices[[#This Row],[electricity_amount]]+invoices[[#This Row],[other_charges]]</f>
        <v>19833</v>
      </c>
      <c r="N1183" t="s">
        <v>28</v>
      </c>
      <c r="O1183" t="s">
        <v>918</v>
      </c>
      <c r="P1183">
        <v>0</v>
      </c>
      <c r="Q1183" t="b">
        <v>0</v>
      </c>
      <c r="R1183" t="s">
        <v>46</v>
      </c>
      <c r="S1183">
        <v>0</v>
      </c>
      <c r="T1183">
        <f>invoices[[#This Row],[total_amount]]</f>
        <v>19833</v>
      </c>
      <c r="U1183" t="s">
        <v>4283</v>
      </c>
      <c r="V1183" t="str">
        <f>INDEX([1]!Table1[tenantname],MATCH(invoices[[#This Row],[allotment_id]],[1]!Table1[TenantAllotmentID],0))</f>
        <v>Shivani  (C34-A1)</v>
      </c>
      <c r="W1183" t="s">
        <v>15205</v>
      </c>
      <c r="X1183" t="s">
        <v>15206</v>
      </c>
      <c r="Y1183" s="4">
        <v>45901</v>
      </c>
      <c r="Z1183" t="s">
        <v>15807</v>
      </c>
      <c r="AA1183">
        <v>18500</v>
      </c>
      <c r="AB1183">
        <v>0</v>
      </c>
      <c r="AC1183">
        <v>0</v>
      </c>
      <c r="AD1183" s="7">
        <f>invoices[[#This Row],[Rent]]+invoices[[#This Row],[Services]]+invoices[[#This Row],[GST]]</f>
        <v>18500</v>
      </c>
      <c r="AE1183" s="7">
        <f>invoices[[#This Row],[Total]]-invoices[[#This Row],[rent_amount]]</f>
        <v>0</v>
      </c>
      <c r="AF1183">
        <v>4007</v>
      </c>
      <c r="AG1183">
        <v>1333</v>
      </c>
      <c r="AH1183">
        <f>invoices[[#This Row],[EB Amount]]-invoices[[#This Row],[electricity_amount]]</f>
        <v>0</v>
      </c>
    </row>
    <row r="1184" spans="1:34">
      <c r="A1184" t="s">
        <v>9512</v>
      </c>
      <c r="B1184" t="s">
        <v>22</v>
      </c>
      <c r="C1184" t="s">
        <v>2977</v>
      </c>
      <c r="D1184" t="s">
        <v>24</v>
      </c>
      <c r="E1184" t="s">
        <v>569</v>
      </c>
      <c r="F1184" t="s">
        <v>670</v>
      </c>
      <c r="G1184" t="s">
        <v>9513</v>
      </c>
      <c r="H1184" s="1">
        <f>DATE(YEAR(invoices[[#This Row],[due_date]]),MONTH(invoices[[#This Row],[due_date]]),1)</f>
        <v>45901</v>
      </c>
      <c r="I1184" s="1">
        <v>45907</v>
      </c>
      <c r="J1184">
        <v>19500</v>
      </c>
      <c r="K1184">
        <v>1891</v>
      </c>
      <c r="L1184">
        <v>0</v>
      </c>
      <c r="M1184">
        <f>invoices[[#This Row],[rent_amount]]+invoices[[#This Row],[electricity_amount]]+invoices[[#This Row],[other_charges]]</f>
        <v>21391</v>
      </c>
      <c r="N1184" t="s">
        <v>28</v>
      </c>
      <c r="O1184" t="s">
        <v>45</v>
      </c>
      <c r="P1184">
        <v>0</v>
      </c>
      <c r="Q1184" t="b">
        <v>0</v>
      </c>
      <c r="R1184" t="s">
        <v>46</v>
      </c>
      <c r="S1184">
        <v>0</v>
      </c>
      <c r="T1184">
        <f>invoices[[#This Row],[total_amount]]</f>
        <v>21391</v>
      </c>
      <c r="U1184" s="2" t="s">
        <v>2979</v>
      </c>
      <c r="V1184" t="str">
        <f>INDEX([1]!Table1[tenantname],MATCH(invoices[[#This Row],[allotment_id]],[1]!Table1[TenantAllotmentID],0))</f>
        <v>Mariana Johnson (C12-A1)</v>
      </c>
      <c r="W1184" t="s">
        <v>14939</v>
      </c>
      <c r="X1184" t="s">
        <v>14940</v>
      </c>
      <c r="Y1184" s="4">
        <v>45901</v>
      </c>
      <c r="Z1184" t="s">
        <v>15807</v>
      </c>
      <c r="AA1184">
        <v>19500</v>
      </c>
      <c r="AB1184">
        <v>0</v>
      </c>
      <c r="AC1184">
        <v>0</v>
      </c>
      <c r="AD1184" s="7">
        <f>invoices[[#This Row],[Rent]]+invoices[[#This Row],[Services]]+invoices[[#This Row],[GST]]</f>
        <v>19500</v>
      </c>
      <c r="AE1184" s="7">
        <f>invoices[[#This Row],[Total]]-invoices[[#This Row],[rent_amount]]</f>
        <v>0</v>
      </c>
      <c r="AF1184">
        <v>4031</v>
      </c>
      <c r="AG1184">
        <v>1891</v>
      </c>
      <c r="AH1184">
        <f>invoices[[#This Row],[EB Amount]]-invoices[[#This Row],[electricity_amount]]</f>
        <v>0</v>
      </c>
    </row>
    <row r="1185" spans="1:34">
      <c r="A1185" t="s">
        <v>9845</v>
      </c>
      <c r="B1185" t="s">
        <v>22</v>
      </c>
      <c r="C1185" t="s">
        <v>518</v>
      </c>
      <c r="D1185" t="s">
        <v>24</v>
      </c>
      <c r="E1185" t="s">
        <v>519</v>
      </c>
      <c r="F1185" t="s">
        <v>520</v>
      </c>
      <c r="G1185" t="s">
        <v>9846</v>
      </c>
      <c r="H1185" s="1">
        <f>DATE(YEAR(invoices[[#This Row],[due_date]]),MONTH(invoices[[#This Row],[due_date]]),1)</f>
        <v>45901</v>
      </c>
      <c r="I1185" s="1">
        <v>45907</v>
      </c>
      <c r="J1185">
        <v>19500</v>
      </c>
      <c r="K1185">
        <v>2139</v>
      </c>
      <c r="L1185">
        <v>0</v>
      </c>
      <c r="M1185">
        <f>invoices[[#This Row],[rent_amount]]+invoices[[#This Row],[electricity_amount]]+invoices[[#This Row],[other_charges]]</f>
        <v>21639</v>
      </c>
      <c r="N1185" t="s">
        <v>28</v>
      </c>
      <c r="O1185" t="s">
        <v>1080</v>
      </c>
      <c r="P1185">
        <v>0</v>
      </c>
      <c r="Q1185" t="b">
        <v>0</v>
      </c>
      <c r="R1185" t="s">
        <v>46</v>
      </c>
      <c r="S1185">
        <v>0</v>
      </c>
      <c r="T1185">
        <f>invoices[[#This Row],[total_amount]]</f>
        <v>21639</v>
      </c>
      <c r="U1185" t="s">
        <v>524</v>
      </c>
      <c r="V1185" t="str">
        <f>INDEX([1]!Table1[tenantname],MATCH(invoices[[#This Row],[allotment_id]],[1]!Table1[TenantAllotmentID],0))</f>
        <v>Avilekh Gautam (C41-A1)</v>
      </c>
      <c r="W1185" t="s">
        <v>14140</v>
      </c>
      <c r="X1185" t="s">
        <v>14141</v>
      </c>
      <c r="Y1185" s="4">
        <v>45901</v>
      </c>
      <c r="Z1185" t="s">
        <v>15807</v>
      </c>
      <c r="AA1185">
        <v>19500</v>
      </c>
      <c r="AB1185">
        <v>0</v>
      </c>
      <c r="AC1185">
        <v>0</v>
      </c>
      <c r="AD1185" s="7">
        <f>invoices[[#This Row],[Rent]]+invoices[[#This Row],[Services]]+invoices[[#This Row],[GST]]</f>
        <v>19500</v>
      </c>
      <c r="AE1185" s="7">
        <f>invoices[[#This Row],[Total]]-invoices[[#This Row],[rent_amount]]</f>
        <v>0</v>
      </c>
      <c r="AF1185">
        <v>4198</v>
      </c>
      <c r="AG1185">
        <v>2139</v>
      </c>
      <c r="AH1185">
        <f>invoices[[#This Row],[EB Amount]]-invoices[[#This Row],[electricity_amount]]</f>
        <v>0</v>
      </c>
    </row>
    <row r="1186" spans="1:34">
      <c r="A1186" t="s">
        <v>9867</v>
      </c>
      <c r="B1186" t="s">
        <v>22</v>
      </c>
      <c r="C1186" t="s">
        <v>3287</v>
      </c>
      <c r="D1186" t="s">
        <v>24</v>
      </c>
      <c r="E1186" t="s">
        <v>80</v>
      </c>
      <c r="F1186" t="s">
        <v>3288</v>
      </c>
      <c r="G1186" t="s">
        <v>9868</v>
      </c>
      <c r="H1186" s="1">
        <f>DATE(YEAR(invoices[[#This Row],[due_date]]),MONTH(invoices[[#This Row],[due_date]]),1)</f>
        <v>45901</v>
      </c>
      <c r="I1186" s="1">
        <v>45907</v>
      </c>
      <c r="J1186">
        <v>13500</v>
      </c>
      <c r="K1186">
        <v>1519</v>
      </c>
      <c r="L1186">
        <v>0</v>
      </c>
      <c r="M1186">
        <f>invoices[[#This Row],[rent_amount]]+invoices[[#This Row],[electricity_amount]]+invoices[[#This Row],[other_charges]]</f>
        <v>15019</v>
      </c>
      <c r="N1186" t="s">
        <v>28</v>
      </c>
      <c r="O1186" t="s">
        <v>918</v>
      </c>
      <c r="P1186">
        <v>0</v>
      </c>
      <c r="Q1186" t="b">
        <v>0</v>
      </c>
      <c r="R1186" t="s">
        <v>46</v>
      </c>
      <c r="S1186">
        <v>0</v>
      </c>
      <c r="T1186">
        <f>invoices[[#This Row],[total_amount]]</f>
        <v>15019</v>
      </c>
      <c r="U1186" t="s">
        <v>3290</v>
      </c>
      <c r="V1186" t="str">
        <f>INDEX([1]!Table1[tenantname],MATCH(invoices[[#This Row],[allotment_id]],[1]!Table1[TenantAllotmentID],0))</f>
        <v>Roshana S V (D21-C3)</v>
      </c>
      <c r="W1186" t="s">
        <v>15018</v>
      </c>
      <c r="X1186" t="s">
        <v>15019</v>
      </c>
      <c r="Y1186" s="4">
        <v>45901</v>
      </c>
      <c r="Z1186" t="s">
        <v>15807</v>
      </c>
      <c r="AA1186">
        <v>13500</v>
      </c>
      <c r="AB1186">
        <v>0</v>
      </c>
      <c r="AC1186">
        <v>0</v>
      </c>
      <c r="AD1186" s="7">
        <f>invoices[[#This Row],[Rent]]+invoices[[#This Row],[Services]]+invoices[[#This Row],[GST]]</f>
        <v>13500</v>
      </c>
      <c r="AE1186" s="7">
        <f>invoices[[#This Row],[Total]]-invoices[[#This Row],[rent_amount]]</f>
        <v>0</v>
      </c>
      <c r="AF1186">
        <v>4209</v>
      </c>
      <c r="AG1186">
        <v>1519</v>
      </c>
      <c r="AH1186">
        <f>invoices[[#This Row],[EB Amount]]-invoices[[#This Row],[electricity_amount]]</f>
        <v>0</v>
      </c>
    </row>
    <row r="1187" spans="1:34">
      <c r="A1187" t="s">
        <v>9959</v>
      </c>
      <c r="B1187" t="s">
        <v>22</v>
      </c>
      <c r="C1187" t="s">
        <v>4524</v>
      </c>
      <c r="D1187" t="s">
        <v>24</v>
      </c>
      <c r="E1187" t="s">
        <v>592</v>
      </c>
      <c r="F1187" t="s">
        <v>1294</v>
      </c>
      <c r="G1187" t="s">
        <v>9960</v>
      </c>
      <c r="H1187" s="1">
        <f>DATE(YEAR(invoices[[#This Row],[due_date]]),MONTH(invoices[[#This Row],[due_date]]),1)</f>
        <v>45901</v>
      </c>
      <c r="I1187" s="1">
        <v>45907</v>
      </c>
      <c r="J1187">
        <v>18500</v>
      </c>
      <c r="K1187">
        <v>1953</v>
      </c>
      <c r="L1187">
        <v>0</v>
      </c>
      <c r="M1187">
        <f>invoices[[#This Row],[rent_amount]]+invoices[[#This Row],[electricity_amount]]+invoices[[#This Row],[other_charges]]</f>
        <v>20453</v>
      </c>
      <c r="N1187" t="s">
        <v>28</v>
      </c>
      <c r="O1187" t="s">
        <v>918</v>
      </c>
      <c r="P1187">
        <v>0</v>
      </c>
      <c r="Q1187" t="b">
        <v>0</v>
      </c>
      <c r="R1187" t="s">
        <v>46</v>
      </c>
      <c r="S1187">
        <v>0</v>
      </c>
      <c r="T1187">
        <f>invoices[[#This Row],[total_amount]]</f>
        <v>20453</v>
      </c>
      <c r="U1187" t="s">
        <v>4526</v>
      </c>
      <c r="V1187" t="str">
        <f>INDEX([1]!Table1[tenantname],MATCH(invoices[[#This Row],[allotment_id]],[1]!Table1[TenantAllotmentID],0))</f>
        <v>Sai krishna verma (A44-A1)</v>
      </c>
      <c r="W1187" t="s">
        <v>15255</v>
      </c>
      <c r="X1187" t="s">
        <v>15256</v>
      </c>
      <c r="Y1187" s="4">
        <v>45901</v>
      </c>
      <c r="Z1187" t="s">
        <v>15807</v>
      </c>
      <c r="AA1187">
        <v>18500</v>
      </c>
      <c r="AB1187">
        <v>0</v>
      </c>
      <c r="AC1187">
        <v>0</v>
      </c>
      <c r="AD1187" s="7">
        <f>invoices[[#This Row],[Rent]]+invoices[[#This Row],[Services]]+invoices[[#This Row],[GST]]</f>
        <v>18500</v>
      </c>
      <c r="AE1187" s="7">
        <f>invoices[[#This Row],[Total]]-invoices[[#This Row],[rent_amount]]</f>
        <v>0</v>
      </c>
      <c r="AF1187">
        <v>4258</v>
      </c>
      <c r="AG1187">
        <v>1953</v>
      </c>
      <c r="AH1187">
        <f>invoices[[#This Row],[EB Amount]]-invoices[[#This Row],[electricity_amount]]</f>
        <v>0</v>
      </c>
    </row>
    <row r="1188" spans="1:34">
      <c r="A1188" t="s">
        <v>9977</v>
      </c>
      <c r="B1188" t="s">
        <v>22</v>
      </c>
      <c r="C1188" t="s">
        <v>509</v>
      </c>
      <c r="D1188" t="s">
        <v>24</v>
      </c>
      <c r="E1188" t="s">
        <v>201</v>
      </c>
      <c r="F1188" t="s">
        <v>202</v>
      </c>
      <c r="G1188" t="s">
        <v>9978</v>
      </c>
      <c r="H1188" s="1">
        <f>DATE(YEAR(invoices[[#This Row],[due_date]]),MONTH(invoices[[#This Row],[due_date]]),1)</f>
        <v>45901</v>
      </c>
      <c r="I1188" s="1">
        <v>45907</v>
      </c>
      <c r="J1188">
        <v>14500</v>
      </c>
      <c r="K1188">
        <v>672</v>
      </c>
      <c r="L1188">
        <v>0</v>
      </c>
      <c r="M1188">
        <f>invoices[[#This Row],[rent_amount]]+invoices[[#This Row],[electricity_amount]]+invoices[[#This Row],[other_charges]]</f>
        <v>15172</v>
      </c>
      <c r="N1188" t="s">
        <v>28</v>
      </c>
      <c r="O1188" t="s">
        <v>45</v>
      </c>
      <c r="P1188">
        <v>0</v>
      </c>
      <c r="Q1188" t="b">
        <v>0</v>
      </c>
      <c r="R1188" t="s">
        <v>46</v>
      </c>
      <c r="S1188">
        <v>0</v>
      </c>
      <c r="T1188">
        <f>invoices[[#This Row],[total_amount]]</f>
        <v>15172</v>
      </c>
      <c r="U1188" t="s">
        <v>3953</v>
      </c>
      <c r="V1188" t="str">
        <f>INDEX([1]!Table1[tenantname],MATCH(invoices[[#This Row],[allotment_id]],[1]!Table1[TenantAllotmentID],0))</f>
        <v>Harsh Gupta (B31-C2)</v>
      </c>
      <c r="W1188" t="s">
        <v>14778</v>
      </c>
      <c r="X1188" t="s">
        <v>14920</v>
      </c>
      <c r="Y1188" s="4">
        <v>45901</v>
      </c>
      <c r="Z1188" t="s">
        <v>15807</v>
      </c>
      <c r="AA1188">
        <v>14500</v>
      </c>
      <c r="AB1188">
        <v>0</v>
      </c>
      <c r="AC1188">
        <v>0</v>
      </c>
      <c r="AD1188" s="7">
        <f>invoices[[#This Row],[Rent]]+invoices[[#This Row],[Services]]+invoices[[#This Row],[GST]]</f>
        <v>14500</v>
      </c>
      <c r="AE1188" s="7">
        <f>invoices[[#This Row],[Total]]-invoices[[#This Row],[rent_amount]]</f>
        <v>0</v>
      </c>
      <c r="AF1188">
        <v>4267</v>
      </c>
      <c r="AG1188">
        <v>672</v>
      </c>
      <c r="AH1188">
        <f>invoices[[#This Row],[EB Amount]]-invoices[[#This Row],[electricity_amount]]</f>
        <v>0</v>
      </c>
    </row>
    <row r="1189" spans="1:34">
      <c r="A1189" t="s">
        <v>9993</v>
      </c>
      <c r="B1189" t="s">
        <v>22</v>
      </c>
      <c r="C1189" t="s">
        <v>1815</v>
      </c>
      <c r="D1189" t="s">
        <v>24</v>
      </c>
      <c r="E1189" t="s">
        <v>354</v>
      </c>
      <c r="F1189" t="s">
        <v>431</v>
      </c>
      <c r="G1189" t="s">
        <v>9994</v>
      </c>
      <c r="H1189" s="1">
        <f>DATE(YEAR(invoices[[#This Row],[due_date]]),MONTH(invoices[[#This Row],[due_date]]),1)</f>
        <v>45901</v>
      </c>
      <c r="I1189" s="1">
        <v>45907</v>
      </c>
      <c r="J1189">
        <v>19500</v>
      </c>
      <c r="K1189">
        <v>1488</v>
      </c>
      <c r="L1189">
        <v>0</v>
      </c>
      <c r="M1189">
        <f>invoices[[#This Row],[rent_amount]]+invoices[[#This Row],[electricity_amount]]+invoices[[#This Row],[other_charges]]</f>
        <v>20988</v>
      </c>
      <c r="N1189" t="s">
        <v>28</v>
      </c>
      <c r="O1189" t="s">
        <v>1080</v>
      </c>
      <c r="P1189">
        <v>0</v>
      </c>
      <c r="Q1189" t="b">
        <v>0</v>
      </c>
      <c r="R1189" t="s">
        <v>46</v>
      </c>
      <c r="S1189">
        <v>0</v>
      </c>
      <c r="T1189">
        <f>invoices[[#This Row],[total_amount]]</f>
        <v>20988</v>
      </c>
      <c r="U1189" t="s">
        <v>1817</v>
      </c>
      <c r="V1189" t="str">
        <f>INDEX([1]!Table1[tenantname],MATCH(invoices[[#This Row],[allotment_id]],[1]!Table1[TenantAllotmentID],0))</f>
        <v>Armaan Thakur (B34-A1)</v>
      </c>
      <c r="W1189" t="s">
        <v>14603</v>
      </c>
      <c r="X1189" t="s">
        <v>14604</v>
      </c>
      <c r="Y1189" s="4">
        <v>45901</v>
      </c>
      <c r="Z1189" t="s">
        <v>15807</v>
      </c>
      <c r="AA1189">
        <v>19500</v>
      </c>
      <c r="AB1189">
        <v>0</v>
      </c>
      <c r="AC1189">
        <v>0</v>
      </c>
      <c r="AD1189" s="7">
        <f>invoices[[#This Row],[Rent]]+invoices[[#This Row],[Services]]+invoices[[#This Row],[GST]]</f>
        <v>19500</v>
      </c>
      <c r="AE1189" s="7">
        <f>invoices[[#This Row],[Total]]-invoices[[#This Row],[rent_amount]]</f>
        <v>0</v>
      </c>
      <c r="AF1189">
        <v>4275</v>
      </c>
      <c r="AG1189">
        <v>1488</v>
      </c>
      <c r="AH1189">
        <f>invoices[[#This Row],[EB Amount]]-invoices[[#This Row],[electricity_amount]]</f>
        <v>0</v>
      </c>
    </row>
    <row r="1190" spans="1:34">
      <c r="A1190" t="s">
        <v>10055</v>
      </c>
      <c r="B1190" t="s">
        <v>22</v>
      </c>
      <c r="C1190" t="s">
        <v>1625</v>
      </c>
      <c r="D1190" t="s">
        <v>24</v>
      </c>
      <c r="E1190" t="s">
        <v>349</v>
      </c>
      <c r="F1190" t="s">
        <v>1626</v>
      </c>
      <c r="G1190" t="s">
        <v>10056</v>
      </c>
      <c r="H1190" s="1">
        <f>DATE(YEAR(invoices[[#This Row],[due_date]]),MONTH(invoices[[#This Row],[due_date]]),1)</f>
        <v>45901</v>
      </c>
      <c r="I1190" s="1">
        <v>45907</v>
      </c>
      <c r="J1190">
        <v>14467</v>
      </c>
      <c r="K1190">
        <v>0</v>
      </c>
      <c r="L1190">
        <v>2250</v>
      </c>
      <c r="M1190">
        <f>invoices[[#This Row],[rent_amount]]+invoices[[#This Row],[electricity_amount]]+invoices[[#This Row],[other_charges]]</f>
        <v>16717</v>
      </c>
      <c r="N1190" t="s">
        <v>28</v>
      </c>
      <c r="O1190" t="s">
        <v>1080</v>
      </c>
      <c r="P1190">
        <v>0</v>
      </c>
      <c r="Q1190" t="b">
        <v>0</v>
      </c>
      <c r="R1190" t="s">
        <v>46</v>
      </c>
      <c r="S1190">
        <v>0</v>
      </c>
      <c r="T1190">
        <f>invoices[[#This Row],[total_amount]]</f>
        <v>16717</v>
      </c>
      <c r="U1190" t="s">
        <v>1628</v>
      </c>
      <c r="V1190" t="str">
        <f>INDEX([1]!Table1[tenantname],MATCH(invoices[[#This Row],[allotment_id]],[1]!Table1[TenantAllotmentID],0))</f>
        <v>Chendra Hassa (B11-B2)</v>
      </c>
      <c r="W1190" t="s">
        <v>14541</v>
      </c>
      <c r="X1190" t="s">
        <v>14542</v>
      </c>
      <c r="Y1190" s="4">
        <v>45901</v>
      </c>
      <c r="Z1190" t="s">
        <v>15807</v>
      </c>
      <c r="AA1190">
        <v>14467</v>
      </c>
      <c r="AB1190">
        <v>0</v>
      </c>
      <c r="AC1190">
        <v>0</v>
      </c>
      <c r="AD1190" s="7">
        <f>invoices[[#This Row],[Rent]]+invoices[[#This Row],[Services]]+invoices[[#This Row],[GST]]</f>
        <v>14467</v>
      </c>
      <c r="AE1190" s="7">
        <f>invoices[[#This Row],[Total]]-invoices[[#This Row],[rent_amount]]</f>
        <v>0</v>
      </c>
      <c r="AF1190">
        <v>4308</v>
      </c>
      <c r="AG1190">
        <v>0</v>
      </c>
      <c r="AH1190">
        <f>invoices[[#This Row],[EB Amount]]-invoices[[#This Row],[electricity_amount]]</f>
        <v>0</v>
      </c>
    </row>
    <row r="1191" spans="1:34">
      <c r="A1191" t="s">
        <v>10071</v>
      </c>
      <c r="B1191" t="s">
        <v>22</v>
      </c>
      <c r="C1191" t="s">
        <v>1564</v>
      </c>
      <c r="D1191" t="s">
        <v>24</v>
      </c>
      <c r="E1191" t="s">
        <v>342</v>
      </c>
      <c r="F1191" t="s">
        <v>1565</v>
      </c>
      <c r="G1191" t="s">
        <v>10072</v>
      </c>
      <c r="H1191" s="1">
        <f>DATE(YEAR(invoices[[#This Row],[due_date]]),MONTH(invoices[[#This Row],[due_date]]),1)</f>
        <v>45901</v>
      </c>
      <c r="I1191" s="1">
        <v>45907</v>
      </c>
      <c r="J1191">
        <v>13500</v>
      </c>
      <c r="K1191">
        <v>1860</v>
      </c>
      <c r="L1191">
        <v>0</v>
      </c>
      <c r="M1191">
        <f>invoices[[#This Row],[rent_amount]]+invoices[[#This Row],[electricity_amount]]+invoices[[#This Row],[other_charges]]</f>
        <v>15360</v>
      </c>
      <c r="N1191" t="s">
        <v>28</v>
      </c>
      <c r="O1191" t="s">
        <v>345</v>
      </c>
      <c r="P1191">
        <v>0</v>
      </c>
      <c r="Q1191" t="b">
        <v>0</v>
      </c>
      <c r="R1191" t="s">
        <v>46</v>
      </c>
      <c r="S1191">
        <v>0</v>
      </c>
      <c r="T1191">
        <f>invoices[[#This Row],[total_amount]]</f>
        <v>15360</v>
      </c>
      <c r="U1191" t="s">
        <v>1567</v>
      </c>
      <c r="V1191" t="str">
        <f>INDEX([1]!Table1[tenantname],MATCH(invoices[[#This Row],[allotment_id]],[1]!Table1[TenantAllotmentID],0))</f>
        <v>Suvetha V (D11-D1)</v>
      </c>
      <c r="W1191" t="s">
        <v>14520</v>
      </c>
      <c r="X1191" t="s">
        <v>14521</v>
      </c>
      <c r="Y1191" s="4">
        <v>45901</v>
      </c>
      <c r="Z1191" t="s">
        <v>15807</v>
      </c>
      <c r="AA1191">
        <v>13500</v>
      </c>
      <c r="AB1191">
        <v>0</v>
      </c>
      <c r="AC1191">
        <v>0</v>
      </c>
      <c r="AD1191" s="7">
        <f>invoices[[#This Row],[Rent]]+invoices[[#This Row],[Services]]+invoices[[#This Row],[GST]]</f>
        <v>13500</v>
      </c>
      <c r="AE1191" s="7">
        <f>invoices[[#This Row],[Total]]-invoices[[#This Row],[rent_amount]]</f>
        <v>0</v>
      </c>
      <c r="AF1191">
        <v>4316</v>
      </c>
      <c r="AG1191">
        <v>1860</v>
      </c>
      <c r="AH1191">
        <f>invoices[[#This Row],[EB Amount]]-invoices[[#This Row],[electricity_amount]]</f>
        <v>0</v>
      </c>
    </row>
    <row r="1192" spans="1:34">
      <c r="A1192" t="s">
        <v>10152</v>
      </c>
      <c r="B1192" t="s">
        <v>22</v>
      </c>
      <c r="C1192" t="s">
        <v>597</v>
      </c>
      <c r="D1192" t="s">
        <v>24</v>
      </c>
      <c r="E1192" t="s">
        <v>399</v>
      </c>
      <c r="F1192" t="s">
        <v>400</v>
      </c>
      <c r="G1192" t="s">
        <v>10153</v>
      </c>
      <c r="H1192" s="1">
        <f>DATE(YEAR(invoices[[#This Row],[due_date]]),MONTH(invoices[[#This Row],[due_date]]),1)</f>
        <v>45901</v>
      </c>
      <c r="I1192" s="1">
        <v>45907</v>
      </c>
      <c r="J1192">
        <v>14983</v>
      </c>
      <c r="K1192">
        <v>0</v>
      </c>
      <c r="L1192">
        <v>0</v>
      </c>
      <c r="M1192">
        <f>invoices[[#This Row],[rent_amount]]+invoices[[#This Row],[electricity_amount]]+invoices[[#This Row],[other_charges]]</f>
        <v>14983</v>
      </c>
      <c r="N1192" t="s">
        <v>28</v>
      </c>
      <c r="O1192" t="s">
        <v>1080</v>
      </c>
      <c r="P1192">
        <v>0</v>
      </c>
      <c r="Q1192" t="b">
        <v>0</v>
      </c>
      <c r="R1192" t="s">
        <v>46</v>
      </c>
      <c r="S1192">
        <v>0</v>
      </c>
      <c r="T1192">
        <f>invoices[[#This Row],[total_amount]]</f>
        <v>14983</v>
      </c>
      <c r="U1192" t="s">
        <v>600</v>
      </c>
      <c r="V1192" t="str">
        <f>INDEX([1]!Table1[tenantname],MATCH(invoices[[#This Row],[allotment_id]],[1]!Table1[TenantAllotmentID],0))</f>
        <v>Drishti Sudhakar (B22-B2)</v>
      </c>
      <c r="W1192" t="s">
        <v>14165</v>
      </c>
      <c r="X1192" t="s">
        <v>14166</v>
      </c>
      <c r="Y1192" s="4">
        <v>45901</v>
      </c>
      <c r="Z1192" t="s">
        <v>15807</v>
      </c>
      <c r="AA1192">
        <v>14983</v>
      </c>
      <c r="AB1192">
        <v>0</v>
      </c>
      <c r="AC1192">
        <v>0</v>
      </c>
      <c r="AD1192" s="7">
        <f>invoices[[#This Row],[Rent]]+invoices[[#This Row],[Services]]+invoices[[#This Row],[GST]]</f>
        <v>14983</v>
      </c>
      <c r="AE1192" s="7">
        <f>invoices[[#This Row],[Total]]-invoices[[#This Row],[rent_amount]]</f>
        <v>0</v>
      </c>
      <c r="AF1192">
        <v>4362</v>
      </c>
      <c r="AG1192">
        <v>0</v>
      </c>
      <c r="AH1192">
        <f>invoices[[#This Row],[EB Amount]]-invoices[[#This Row],[electricity_amount]]</f>
        <v>0</v>
      </c>
    </row>
    <row r="1193" spans="1:34">
      <c r="A1193" t="s">
        <v>10156</v>
      </c>
      <c r="B1193" t="s">
        <v>22</v>
      </c>
      <c r="C1193" t="s">
        <v>3376</v>
      </c>
      <c r="D1193" t="s">
        <v>24</v>
      </c>
      <c r="E1193" t="s">
        <v>354</v>
      </c>
      <c r="F1193" t="s">
        <v>1506</v>
      </c>
      <c r="G1193" t="s">
        <v>10157</v>
      </c>
      <c r="H1193" s="1">
        <f>DATE(YEAR(invoices[[#This Row],[due_date]]),MONTH(invoices[[#This Row],[due_date]]),1)</f>
        <v>45901</v>
      </c>
      <c r="I1193" s="1">
        <v>45907</v>
      </c>
      <c r="J1193">
        <v>14500</v>
      </c>
      <c r="K1193">
        <v>1488</v>
      </c>
      <c r="L1193">
        <v>0</v>
      </c>
      <c r="M1193">
        <f>invoices[[#This Row],[rent_amount]]+invoices[[#This Row],[electricity_amount]]+invoices[[#This Row],[other_charges]]</f>
        <v>15988</v>
      </c>
      <c r="N1193" t="s">
        <v>28</v>
      </c>
      <c r="O1193" t="s">
        <v>918</v>
      </c>
      <c r="P1193">
        <v>0</v>
      </c>
      <c r="Q1193" t="b">
        <v>0</v>
      </c>
      <c r="R1193" t="s">
        <v>46</v>
      </c>
      <c r="S1193">
        <v>0</v>
      </c>
      <c r="T1193">
        <f>invoices[[#This Row],[total_amount]]</f>
        <v>15988</v>
      </c>
      <c r="U1193" t="s">
        <v>3378</v>
      </c>
      <c r="V1193" t="str">
        <f>INDEX([1]!Table1[tenantname],MATCH(invoices[[#This Row],[allotment_id]],[1]!Table1[TenantAllotmentID],0))</f>
        <v>Prem CH (B34-C2)</v>
      </c>
      <c r="W1193" t="s">
        <v>15042</v>
      </c>
      <c r="X1193" t="s">
        <v>15043</v>
      </c>
      <c r="Y1193" s="4">
        <v>45901</v>
      </c>
      <c r="Z1193" t="s">
        <v>15807</v>
      </c>
      <c r="AA1193">
        <v>14500</v>
      </c>
      <c r="AB1193">
        <v>0</v>
      </c>
      <c r="AC1193">
        <v>0</v>
      </c>
      <c r="AD1193" s="7">
        <f>invoices[[#This Row],[Rent]]+invoices[[#This Row],[Services]]+invoices[[#This Row],[GST]]</f>
        <v>14500</v>
      </c>
      <c r="AE1193" s="7">
        <f>invoices[[#This Row],[Total]]-invoices[[#This Row],[rent_amount]]</f>
        <v>0</v>
      </c>
      <c r="AF1193">
        <v>4364</v>
      </c>
      <c r="AG1193">
        <v>1488</v>
      </c>
      <c r="AH1193">
        <f>invoices[[#This Row],[EB Amount]]-invoices[[#This Row],[electricity_amount]]</f>
        <v>0</v>
      </c>
    </row>
    <row r="1194" spans="1:34">
      <c r="A1194" t="s">
        <v>10204</v>
      </c>
      <c r="B1194" t="s">
        <v>22</v>
      </c>
      <c r="C1194" t="s">
        <v>5630</v>
      </c>
      <c r="D1194" t="s">
        <v>24</v>
      </c>
      <c r="E1194" t="s">
        <v>96</v>
      </c>
      <c r="F1194" t="s">
        <v>510</v>
      </c>
      <c r="G1194" t="s">
        <v>10205</v>
      </c>
      <c r="H1194" s="1">
        <f>DATE(YEAR(invoices[[#This Row],[due_date]]),MONTH(invoices[[#This Row],[due_date]]),1)</f>
        <v>45901</v>
      </c>
      <c r="I1194" s="1">
        <v>45907</v>
      </c>
      <c r="J1194">
        <v>15500</v>
      </c>
      <c r="K1194">
        <v>1428</v>
      </c>
      <c r="L1194">
        <v>0</v>
      </c>
      <c r="M1194">
        <f>invoices[[#This Row],[rent_amount]]+invoices[[#This Row],[electricity_amount]]+invoices[[#This Row],[other_charges]]</f>
        <v>16928</v>
      </c>
      <c r="N1194" t="s">
        <v>28</v>
      </c>
      <c r="O1194" t="s">
        <v>1080</v>
      </c>
      <c r="P1194">
        <v>0</v>
      </c>
      <c r="Q1194" t="b">
        <v>0</v>
      </c>
      <c r="R1194" t="s">
        <v>46</v>
      </c>
      <c r="S1194">
        <v>0</v>
      </c>
      <c r="T1194">
        <f>invoices[[#This Row],[total_amount]]</f>
        <v>16928</v>
      </c>
      <c r="U1194" t="s">
        <v>5632</v>
      </c>
      <c r="V1194" t="str">
        <f>INDEX([1]!Table1[tenantname],MATCH(invoices[[#This Row],[allotment_id]],[1]!Table1[TenantAllotmentID],0))</f>
        <v>Amar Kumar (B33-B2)</v>
      </c>
      <c r="W1194" t="s">
        <v>15403</v>
      </c>
      <c r="X1194" t="s">
        <v>15404</v>
      </c>
      <c r="Y1194" s="4">
        <v>45901</v>
      </c>
      <c r="Z1194" t="s">
        <v>15807</v>
      </c>
      <c r="AA1194">
        <v>15500</v>
      </c>
      <c r="AB1194">
        <v>0</v>
      </c>
      <c r="AC1194">
        <v>0</v>
      </c>
      <c r="AD1194" s="7">
        <f>invoices[[#This Row],[Rent]]+invoices[[#This Row],[Services]]+invoices[[#This Row],[GST]]</f>
        <v>15500</v>
      </c>
      <c r="AE1194" s="7">
        <f>invoices[[#This Row],[Total]]-invoices[[#This Row],[rent_amount]]</f>
        <v>0</v>
      </c>
      <c r="AF1194">
        <v>4391</v>
      </c>
      <c r="AG1194">
        <v>1428</v>
      </c>
      <c r="AH1194">
        <f>invoices[[#This Row],[EB Amount]]-invoices[[#This Row],[electricity_amount]]</f>
        <v>0</v>
      </c>
    </row>
    <row r="1195" spans="1:34">
      <c r="A1195" t="s">
        <v>10248</v>
      </c>
      <c r="B1195" t="s">
        <v>22</v>
      </c>
      <c r="C1195" t="s">
        <v>10249</v>
      </c>
      <c r="D1195" t="s">
        <v>24</v>
      </c>
      <c r="E1195" t="s">
        <v>201</v>
      </c>
      <c r="F1195" t="s">
        <v>202</v>
      </c>
      <c r="G1195" t="s">
        <v>10250</v>
      </c>
      <c r="H1195" s="1">
        <f>DATE(YEAR(invoices[[#This Row],[due_date]]),MONTH(invoices[[#This Row],[due_date]]),1)</f>
        <v>45901</v>
      </c>
      <c r="I1195" s="1">
        <v>45907</v>
      </c>
      <c r="J1195">
        <v>0</v>
      </c>
      <c r="K1195">
        <v>0</v>
      </c>
      <c r="L1195">
        <v>2250</v>
      </c>
      <c r="M1195">
        <f>invoices[[#This Row],[rent_amount]]+invoices[[#This Row],[electricity_amount]]+invoices[[#This Row],[other_charges]]</f>
        <v>2250</v>
      </c>
      <c r="N1195" t="s">
        <v>28</v>
      </c>
      <c r="O1195" t="s">
        <v>45</v>
      </c>
      <c r="P1195">
        <v>0</v>
      </c>
      <c r="Q1195" t="b">
        <v>0</v>
      </c>
      <c r="R1195" t="s">
        <v>46</v>
      </c>
      <c r="S1195">
        <v>0</v>
      </c>
      <c r="T1195">
        <f>invoices[[#This Row],[total_amount]]</f>
        <v>2250</v>
      </c>
      <c r="U1195" t="s">
        <v>10251</v>
      </c>
      <c r="V1195" t="str">
        <f>INDEX([1]!Table1[tenantname],MATCH(invoices[[#This Row],[allotment_id]],[1]!Table1[TenantAllotmentID],0))</f>
        <v>Kareena Dhore (B31-C2)</v>
      </c>
      <c r="W1195" t="s">
        <v>15691</v>
      </c>
      <c r="X1195" t="s">
        <v>15692</v>
      </c>
      <c r="Y1195" s="4">
        <v>45901</v>
      </c>
      <c r="Z1195" t="s">
        <v>15807</v>
      </c>
      <c r="AA1195">
        <v>0</v>
      </c>
      <c r="AB1195">
        <v>0</v>
      </c>
      <c r="AC1195">
        <v>0</v>
      </c>
      <c r="AD1195" s="7">
        <f>invoices[[#This Row],[Rent]]+invoices[[#This Row],[Services]]+invoices[[#This Row],[GST]]</f>
        <v>0</v>
      </c>
      <c r="AE1195" s="7">
        <f>invoices[[#This Row],[Total]]-invoices[[#This Row],[rent_amount]]</f>
        <v>0</v>
      </c>
      <c r="AF1195">
        <v>4415</v>
      </c>
      <c r="AG1195">
        <v>0</v>
      </c>
      <c r="AH1195">
        <f>invoices[[#This Row],[EB Amount]]-invoices[[#This Row],[electricity_amount]]</f>
        <v>0</v>
      </c>
    </row>
    <row r="1196" spans="1:34">
      <c r="A1196" t="s">
        <v>10307</v>
      </c>
      <c r="B1196" t="s">
        <v>22</v>
      </c>
      <c r="C1196" t="s">
        <v>2657</v>
      </c>
      <c r="D1196" t="s">
        <v>24</v>
      </c>
      <c r="E1196" t="s">
        <v>247</v>
      </c>
      <c r="F1196" t="s">
        <v>2658</v>
      </c>
      <c r="G1196" t="s">
        <v>10308</v>
      </c>
      <c r="H1196" s="1">
        <f>DATE(YEAR(invoices[[#This Row],[due_date]]),MONTH(invoices[[#This Row],[due_date]]),1)</f>
        <v>45901</v>
      </c>
      <c r="I1196" s="1">
        <v>45907</v>
      </c>
      <c r="J1196">
        <v>14500</v>
      </c>
      <c r="K1196">
        <v>1860</v>
      </c>
      <c r="L1196">
        <v>0</v>
      </c>
      <c r="M1196">
        <f>invoices[[#This Row],[rent_amount]]+invoices[[#This Row],[electricity_amount]]+invoices[[#This Row],[other_charges]]</f>
        <v>16360</v>
      </c>
      <c r="N1196" t="s">
        <v>28</v>
      </c>
      <c r="O1196" t="s">
        <v>1080</v>
      </c>
      <c r="P1196">
        <v>0</v>
      </c>
      <c r="Q1196" t="b">
        <v>0</v>
      </c>
      <c r="R1196" t="s">
        <v>46</v>
      </c>
      <c r="S1196">
        <v>0</v>
      </c>
      <c r="T1196">
        <f>invoices[[#This Row],[total_amount]]</f>
        <v>16360</v>
      </c>
      <c r="U1196" t="s">
        <v>2660</v>
      </c>
      <c r="V1196" t="str">
        <f>INDEX([1]!Table1[tenantname],MATCH(invoices[[#This Row],[allotment_id]],[1]!Table1[TenantAllotmentID],0))</f>
        <v>Aachman Arora (C11-C2)</v>
      </c>
      <c r="W1196" t="s">
        <v>14862</v>
      </c>
      <c r="X1196" t="s">
        <v>14863</v>
      </c>
      <c r="Y1196" s="4">
        <v>45901</v>
      </c>
      <c r="Z1196" t="s">
        <v>15807</v>
      </c>
      <c r="AA1196">
        <v>14500</v>
      </c>
      <c r="AB1196">
        <v>0</v>
      </c>
      <c r="AC1196">
        <v>0</v>
      </c>
      <c r="AD1196" s="7">
        <f>invoices[[#This Row],[Rent]]+invoices[[#This Row],[Services]]+invoices[[#This Row],[GST]]</f>
        <v>14500</v>
      </c>
      <c r="AE1196" s="7">
        <f>invoices[[#This Row],[Total]]-invoices[[#This Row],[rent_amount]]</f>
        <v>0</v>
      </c>
      <c r="AF1196">
        <v>4444</v>
      </c>
      <c r="AG1196">
        <v>1860</v>
      </c>
      <c r="AH1196">
        <f>invoices[[#This Row],[EB Amount]]-invoices[[#This Row],[electricity_amount]]</f>
        <v>0</v>
      </c>
    </row>
    <row r="1197" spans="1:34">
      <c r="A1197" t="s">
        <v>10474</v>
      </c>
      <c r="B1197" t="s">
        <v>22</v>
      </c>
      <c r="C1197" t="s">
        <v>2973</v>
      </c>
      <c r="D1197" t="s">
        <v>24</v>
      </c>
      <c r="E1197" t="s">
        <v>476</v>
      </c>
      <c r="F1197" t="s">
        <v>620</v>
      </c>
      <c r="G1197" t="s">
        <v>10475</v>
      </c>
      <c r="H1197" s="1">
        <f>DATE(YEAR(invoices[[#This Row],[due_date]]),MONTH(invoices[[#This Row],[due_date]]),1)</f>
        <v>45901</v>
      </c>
      <c r="I1197" s="1">
        <v>45907</v>
      </c>
      <c r="J1197">
        <v>14500</v>
      </c>
      <c r="K1197">
        <v>1265</v>
      </c>
      <c r="L1197">
        <v>0</v>
      </c>
      <c r="M1197">
        <f>invoices[[#This Row],[rent_amount]]+invoices[[#This Row],[electricity_amount]]+invoices[[#This Row],[other_charges]]</f>
        <v>15765</v>
      </c>
      <c r="N1197" t="s">
        <v>28</v>
      </c>
      <c r="O1197" t="s">
        <v>918</v>
      </c>
      <c r="P1197">
        <v>0</v>
      </c>
      <c r="Q1197" t="b">
        <v>0</v>
      </c>
      <c r="R1197" t="s">
        <v>46</v>
      </c>
      <c r="S1197">
        <v>0</v>
      </c>
      <c r="T1197">
        <f>invoices[[#This Row],[total_amount]]</f>
        <v>15765</v>
      </c>
      <c r="U1197" t="s">
        <v>2975</v>
      </c>
      <c r="V1197" t="str">
        <f>INDEX([1]!Table1[tenantname],MATCH(invoices[[#This Row],[allotment_id]],[1]!Table1[TenantAllotmentID],0))</f>
        <v>Rohit Jain (B41-C1)</v>
      </c>
      <c r="W1197" t="s">
        <v>14937</v>
      </c>
      <c r="X1197" t="s">
        <v>14938</v>
      </c>
      <c r="Y1197" s="4">
        <v>45901</v>
      </c>
      <c r="Z1197" t="s">
        <v>15807</v>
      </c>
      <c r="AA1197">
        <v>14500</v>
      </c>
      <c r="AB1197">
        <v>0</v>
      </c>
      <c r="AC1197">
        <v>0</v>
      </c>
      <c r="AD1197" s="7">
        <f>invoices[[#This Row],[Rent]]+invoices[[#This Row],[Services]]+invoices[[#This Row],[GST]]</f>
        <v>14500</v>
      </c>
      <c r="AE1197" s="7">
        <f>invoices[[#This Row],[Total]]-invoices[[#This Row],[rent_amount]]</f>
        <v>0</v>
      </c>
      <c r="AF1197">
        <v>4527</v>
      </c>
      <c r="AG1197">
        <v>1265</v>
      </c>
      <c r="AH1197">
        <f>invoices[[#This Row],[EB Amount]]-invoices[[#This Row],[electricity_amount]]</f>
        <v>0</v>
      </c>
    </row>
    <row r="1198" spans="1:34">
      <c r="A1198" t="s">
        <v>10622</v>
      </c>
      <c r="B1198" t="s">
        <v>22</v>
      </c>
      <c r="C1198" t="s">
        <v>484</v>
      </c>
      <c r="D1198" t="s">
        <v>24</v>
      </c>
      <c r="E1198" t="s">
        <v>50</v>
      </c>
      <c r="F1198" t="s">
        <v>485</v>
      </c>
      <c r="G1198" t="s">
        <v>10623</v>
      </c>
      <c r="H1198" s="1">
        <f>DATE(YEAR(invoices[[#This Row],[due_date]]),MONTH(invoices[[#This Row],[due_date]]),1)</f>
        <v>45901</v>
      </c>
      <c r="I1198" s="1">
        <v>45907</v>
      </c>
      <c r="J1198">
        <v>15500</v>
      </c>
      <c r="K1198">
        <v>1891</v>
      </c>
      <c r="L1198">
        <v>0</v>
      </c>
      <c r="M1198">
        <f>invoices[[#This Row],[rent_amount]]+invoices[[#This Row],[electricity_amount]]+invoices[[#This Row],[other_charges]]</f>
        <v>17391</v>
      </c>
      <c r="N1198" t="s">
        <v>28</v>
      </c>
      <c r="O1198" t="s">
        <v>345</v>
      </c>
      <c r="P1198">
        <v>0</v>
      </c>
      <c r="Q1198" t="b">
        <v>0</v>
      </c>
      <c r="R1198" t="s">
        <v>46</v>
      </c>
      <c r="S1198">
        <v>0</v>
      </c>
      <c r="T1198">
        <f>invoices[[#This Row],[total_amount]]</f>
        <v>17391</v>
      </c>
      <c r="U1198" t="s">
        <v>488</v>
      </c>
      <c r="V1198" t="str">
        <f>INDEX([1]!Table1[tenantname],MATCH(invoices[[#This Row],[allotment_id]],[1]!Table1[TenantAllotmentID],0))</f>
        <v>Yaduraj P (B32-B2)</v>
      </c>
      <c r="W1198" t="s">
        <v>14126</v>
      </c>
      <c r="X1198" t="s">
        <v>14127</v>
      </c>
      <c r="Y1198" s="4">
        <v>45901</v>
      </c>
      <c r="Z1198" t="s">
        <v>15807</v>
      </c>
      <c r="AA1198">
        <v>15500</v>
      </c>
      <c r="AB1198">
        <v>0</v>
      </c>
      <c r="AC1198">
        <v>0</v>
      </c>
      <c r="AD1198" s="7">
        <f>invoices[[#This Row],[Rent]]+invoices[[#This Row],[Services]]+invoices[[#This Row],[GST]]</f>
        <v>15500</v>
      </c>
      <c r="AE1198" s="7">
        <f>invoices[[#This Row],[Total]]-invoices[[#This Row],[rent_amount]]</f>
        <v>0</v>
      </c>
      <c r="AF1198">
        <v>4603</v>
      </c>
      <c r="AG1198">
        <v>1891</v>
      </c>
      <c r="AH1198">
        <f>invoices[[#This Row],[EB Amount]]-invoices[[#This Row],[electricity_amount]]</f>
        <v>0</v>
      </c>
    </row>
    <row r="1199" spans="1:34">
      <c r="A1199" t="s">
        <v>10651</v>
      </c>
      <c r="B1199" t="s">
        <v>22</v>
      </c>
      <c r="C1199" t="s">
        <v>2459</v>
      </c>
      <c r="D1199" t="s">
        <v>24</v>
      </c>
      <c r="E1199" t="s">
        <v>476</v>
      </c>
      <c r="F1199" t="s">
        <v>1069</v>
      </c>
      <c r="G1199" t="s">
        <v>10652</v>
      </c>
      <c r="H1199" s="1">
        <f>DATE(YEAR(invoices[[#This Row],[due_date]]),MONTH(invoices[[#This Row],[due_date]]),1)</f>
        <v>45901</v>
      </c>
      <c r="I1199" s="1">
        <v>45907</v>
      </c>
      <c r="J1199">
        <v>14500</v>
      </c>
      <c r="K1199">
        <v>1705</v>
      </c>
      <c r="L1199">
        <v>0</v>
      </c>
      <c r="M1199">
        <f>invoices[[#This Row],[rent_amount]]+invoices[[#This Row],[electricity_amount]]+invoices[[#This Row],[other_charges]]</f>
        <v>16205</v>
      </c>
      <c r="N1199" t="s">
        <v>28</v>
      </c>
      <c r="O1199" t="s">
        <v>345</v>
      </c>
      <c r="P1199">
        <v>0</v>
      </c>
      <c r="Q1199" t="b">
        <v>0</v>
      </c>
      <c r="R1199" t="s">
        <v>46</v>
      </c>
      <c r="S1199">
        <v>0</v>
      </c>
      <c r="T1199">
        <f>invoices[[#This Row],[total_amount]]</f>
        <v>16205</v>
      </c>
      <c r="U1199" t="s">
        <v>2461</v>
      </c>
      <c r="V1199" t="str">
        <f>INDEX([1]!Table1[tenantname],MATCH(invoices[[#This Row],[allotment_id]],[1]!Table1[TenantAllotmentID],0))</f>
        <v>Vishal Chandravanshi (B41-C2)</v>
      </c>
      <c r="W1199" t="s">
        <v>14810</v>
      </c>
      <c r="X1199" t="s">
        <v>14811</v>
      </c>
      <c r="Y1199" s="4">
        <v>45901</v>
      </c>
      <c r="Z1199" t="s">
        <v>15807</v>
      </c>
      <c r="AA1199">
        <v>14500</v>
      </c>
      <c r="AB1199">
        <v>0</v>
      </c>
      <c r="AC1199">
        <v>0</v>
      </c>
      <c r="AD1199" s="7">
        <f>invoices[[#This Row],[Rent]]+invoices[[#This Row],[Services]]+invoices[[#This Row],[GST]]</f>
        <v>14500</v>
      </c>
      <c r="AE1199" s="7">
        <f>invoices[[#This Row],[Total]]-invoices[[#This Row],[rent_amount]]</f>
        <v>0</v>
      </c>
      <c r="AF1199">
        <v>4616</v>
      </c>
      <c r="AG1199">
        <v>1705</v>
      </c>
      <c r="AH1199">
        <f>invoices[[#This Row],[EB Amount]]-invoices[[#This Row],[electricity_amount]]</f>
        <v>0</v>
      </c>
    </row>
    <row r="1200" spans="1:34">
      <c r="A1200" t="s">
        <v>10671</v>
      </c>
      <c r="B1200" t="s">
        <v>22</v>
      </c>
      <c r="C1200" t="s">
        <v>2869</v>
      </c>
      <c r="D1200" t="s">
        <v>24</v>
      </c>
      <c r="E1200" t="s">
        <v>234</v>
      </c>
      <c r="F1200" t="s">
        <v>2143</v>
      </c>
      <c r="G1200" t="s">
        <v>10672</v>
      </c>
      <c r="H1200" s="1">
        <f>DATE(YEAR(invoices[[#This Row],[due_date]]),MONTH(invoices[[#This Row],[due_date]]),1)</f>
        <v>45901</v>
      </c>
      <c r="I1200" s="1">
        <v>45907</v>
      </c>
      <c r="J1200">
        <v>8217</v>
      </c>
      <c r="K1200">
        <v>0</v>
      </c>
      <c r="L1200">
        <v>0</v>
      </c>
      <c r="M1200">
        <f>invoices[[#This Row],[rent_amount]]+invoices[[#This Row],[electricity_amount]]+invoices[[#This Row],[other_charges]]</f>
        <v>8217</v>
      </c>
      <c r="N1200" t="s">
        <v>28</v>
      </c>
      <c r="O1200" t="s">
        <v>918</v>
      </c>
      <c r="P1200">
        <v>0</v>
      </c>
      <c r="Q1200" t="b">
        <v>0</v>
      </c>
      <c r="R1200" t="s">
        <v>46</v>
      </c>
      <c r="S1200">
        <v>0</v>
      </c>
      <c r="T1200">
        <f>invoices[[#This Row],[total_amount]]</f>
        <v>8217</v>
      </c>
      <c r="U1200" t="s">
        <v>2871</v>
      </c>
      <c r="V1200" t="str">
        <f>INDEX([1]!Table1[tenantname],MATCH(invoices[[#This Row],[allotment_id]],[1]!Table1[TenantAllotmentID],0))</f>
        <v>Nashwa Basheer (D12-C2)</v>
      </c>
      <c r="W1200" t="s">
        <v>14914</v>
      </c>
      <c r="X1200" t="s">
        <v>14915</v>
      </c>
      <c r="Y1200" s="4">
        <v>45901</v>
      </c>
      <c r="Z1200" t="s">
        <v>15807</v>
      </c>
      <c r="AA1200">
        <v>8217</v>
      </c>
      <c r="AB1200">
        <v>0</v>
      </c>
      <c r="AC1200">
        <v>0</v>
      </c>
      <c r="AD1200" s="7">
        <f>invoices[[#This Row],[Rent]]+invoices[[#This Row],[Services]]+invoices[[#This Row],[GST]]</f>
        <v>8217</v>
      </c>
      <c r="AE1200" s="7">
        <f>invoices[[#This Row],[Total]]-invoices[[#This Row],[rent_amount]]</f>
        <v>0</v>
      </c>
      <c r="AF1200">
        <v>4627</v>
      </c>
      <c r="AG1200">
        <v>0</v>
      </c>
      <c r="AH1200">
        <f>invoices[[#This Row],[EB Amount]]-invoices[[#This Row],[electricity_amount]]</f>
        <v>0</v>
      </c>
    </row>
    <row r="1201" spans="1:34">
      <c r="A1201" t="s">
        <v>10761</v>
      </c>
      <c r="B1201" t="s">
        <v>22</v>
      </c>
      <c r="C1201" t="s">
        <v>1691</v>
      </c>
      <c r="D1201" t="s">
        <v>24</v>
      </c>
      <c r="E1201" t="s">
        <v>399</v>
      </c>
      <c r="F1201" t="s">
        <v>1525</v>
      </c>
      <c r="G1201" t="s">
        <v>10762</v>
      </c>
      <c r="H1201" s="1">
        <f>DATE(YEAR(invoices[[#This Row],[due_date]]),MONTH(invoices[[#This Row],[due_date]]),1)</f>
        <v>45901</v>
      </c>
      <c r="I1201" s="1">
        <v>45907</v>
      </c>
      <c r="J1201">
        <v>15500</v>
      </c>
      <c r="K1201">
        <v>1178</v>
      </c>
      <c r="L1201">
        <v>0</v>
      </c>
      <c r="M1201">
        <f>invoices[[#This Row],[rent_amount]]+invoices[[#This Row],[electricity_amount]]+invoices[[#This Row],[other_charges]]</f>
        <v>16678</v>
      </c>
      <c r="N1201" t="s">
        <v>28</v>
      </c>
      <c r="O1201" t="s">
        <v>1080</v>
      </c>
      <c r="P1201">
        <v>0</v>
      </c>
      <c r="Q1201" t="b">
        <v>0</v>
      </c>
      <c r="R1201" t="s">
        <v>46</v>
      </c>
      <c r="S1201">
        <v>0</v>
      </c>
      <c r="T1201">
        <f>invoices[[#This Row],[total_amount]]</f>
        <v>16678</v>
      </c>
      <c r="U1201" t="s">
        <v>1693</v>
      </c>
      <c r="V1201" t="str">
        <f>INDEX([1]!Table1[tenantname],MATCH(invoices[[#This Row],[allotment_id]],[1]!Table1[TenantAllotmentID],0))</f>
        <v>Chandini S (B22-B1)</v>
      </c>
      <c r="W1201" t="s">
        <v>14562</v>
      </c>
      <c r="X1201" t="s">
        <v>14563</v>
      </c>
      <c r="Y1201" s="4">
        <v>45901</v>
      </c>
      <c r="Z1201" t="s">
        <v>15807</v>
      </c>
      <c r="AA1201">
        <v>15500</v>
      </c>
      <c r="AB1201">
        <v>0</v>
      </c>
      <c r="AC1201">
        <v>0</v>
      </c>
      <c r="AD1201" s="7">
        <f>invoices[[#This Row],[Rent]]+invoices[[#This Row],[Services]]+invoices[[#This Row],[GST]]</f>
        <v>15500</v>
      </c>
      <c r="AE1201" s="7">
        <f>invoices[[#This Row],[Total]]-invoices[[#This Row],[rent_amount]]</f>
        <v>0</v>
      </c>
      <c r="AF1201">
        <v>4673</v>
      </c>
      <c r="AG1201">
        <v>1178</v>
      </c>
      <c r="AH1201">
        <f>invoices[[#This Row],[EB Amount]]-invoices[[#This Row],[electricity_amount]]</f>
        <v>0</v>
      </c>
    </row>
    <row r="1202" spans="1:34">
      <c r="A1202" t="s">
        <v>10769</v>
      </c>
      <c r="B1202" t="s">
        <v>22</v>
      </c>
      <c r="C1202" t="s">
        <v>912</v>
      </c>
      <c r="D1202" t="s">
        <v>24</v>
      </c>
      <c r="E1202" t="s">
        <v>721</v>
      </c>
      <c r="F1202" t="s">
        <v>913</v>
      </c>
      <c r="G1202" t="s">
        <v>10770</v>
      </c>
      <c r="H1202" s="1">
        <f>DATE(YEAR(invoices[[#This Row],[due_date]]),MONTH(invoices[[#This Row],[due_date]]),1)</f>
        <v>45901</v>
      </c>
      <c r="I1202" s="1">
        <v>45907</v>
      </c>
      <c r="J1202">
        <v>14500</v>
      </c>
      <c r="K1202">
        <v>360</v>
      </c>
      <c r="L1202">
        <v>0</v>
      </c>
      <c r="M1202">
        <f>invoices[[#This Row],[rent_amount]]+invoices[[#This Row],[electricity_amount]]+invoices[[#This Row],[other_charges]]</f>
        <v>14860</v>
      </c>
      <c r="N1202" t="s">
        <v>28</v>
      </c>
      <c r="O1202" t="s">
        <v>918</v>
      </c>
      <c r="P1202">
        <v>0</v>
      </c>
      <c r="Q1202" t="b">
        <v>0</v>
      </c>
      <c r="R1202" t="s">
        <v>46</v>
      </c>
      <c r="S1202">
        <v>0</v>
      </c>
      <c r="T1202">
        <f>invoices[[#This Row],[total_amount]]</f>
        <v>14860</v>
      </c>
      <c r="U1202" t="s">
        <v>915</v>
      </c>
      <c r="V1202" t="str">
        <f>INDEX([1]!Table1[tenantname],MATCH(invoices[[#This Row],[allotment_id]],[1]!Table1[TenantAllotmentID],0))</f>
        <v>Shivam Kumar (A11-C2)</v>
      </c>
      <c r="W1202" t="s">
        <v>14278</v>
      </c>
      <c r="X1202" t="s">
        <v>14279</v>
      </c>
      <c r="Y1202" s="4">
        <v>45901</v>
      </c>
      <c r="Z1202" t="s">
        <v>15807</v>
      </c>
      <c r="AA1202">
        <v>14500</v>
      </c>
      <c r="AB1202">
        <v>0</v>
      </c>
      <c r="AC1202">
        <v>0</v>
      </c>
      <c r="AD1202" s="7">
        <f>invoices[[#This Row],[Rent]]+invoices[[#This Row],[Services]]+invoices[[#This Row],[GST]]</f>
        <v>14500</v>
      </c>
      <c r="AE1202" s="7">
        <f>invoices[[#This Row],[Total]]-invoices[[#This Row],[rent_amount]]</f>
        <v>0</v>
      </c>
      <c r="AF1202">
        <v>4677</v>
      </c>
      <c r="AG1202">
        <v>360</v>
      </c>
      <c r="AH1202">
        <f>invoices[[#This Row],[EB Amount]]-invoices[[#This Row],[electricity_amount]]</f>
        <v>0</v>
      </c>
    </row>
    <row r="1203" spans="1:34">
      <c r="A1203" t="s">
        <v>10915</v>
      </c>
      <c r="B1203" t="s">
        <v>22</v>
      </c>
      <c r="C1203" t="s">
        <v>732</v>
      </c>
      <c r="D1203" t="s">
        <v>24</v>
      </c>
      <c r="E1203" t="s">
        <v>112</v>
      </c>
      <c r="F1203" t="s">
        <v>1305</v>
      </c>
      <c r="G1203" t="s">
        <v>10916</v>
      </c>
      <c r="H1203" s="1">
        <f>DATE(YEAR(invoices[[#This Row],[due_date]]),MONTH(invoices[[#This Row],[due_date]]),1)</f>
        <v>45901</v>
      </c>
      <c r="I1203" s="1">
        <v>45907</v>
      </c>
      <c r="J1203">
        <v>15500</v>
      </c>
      <c r="K1203">
        <v>1829</v>
      </c>
      <c r="L1203">
        <v>0</v>
      </c>
      <c r="M1203">
        <f>invoices[[#This Row],[rent_amount]]+invoices[[#This Row],[electricity_amount]]+invoices[[#This Row],[other_charges]]</f>
        <v>17329</v>
      </c>
      <c r="N1203" t="s">
        <v>28</v>
      </c>
      <c r="O1203" t="s">
        <v>918</v>
      </c>
      <c r="P1203">
        <v>0</v>
      </c>
      <c r="Q1203" t="b">
        <v>0</v>
      </c>
      <c r="R1203" t="s">
        <v>46</v>
      </c>
      <c r="S1203">
        <v>0</v>
      </c>
      <c r="T1203">
        <f>invoices[[#This Row],[total_amount]]</f>
        <v>17329</v>
      </c>
      <c r="U1203" t="s">
        <v>2239</v>
      </c>
      <c r="V1203" t="str">
        <f>INDEX([1]!Table1[tenantname],MATCH(invoices[[#This Row],[allotment_id]],[1]!Table1[TenantAllotmentID],0))</f>
        <v>Harshith Gavara (A23-B1)</v>
      </c>
      <c r="W1203" t="s">
        <v>14211</v>
      </c>
      <c r="X1203" t="s">
        <v>14749</v>
      </c>
      <c r="Y1203" s="4">
        <v>45901</v>
      </c>
      <c r="Z1203" t="s">
        <v>15807</v>
      </c>
      <c r="AA1203">
        <v>15500</v>
      </c>
      <c r="AB1203">
        <v>0</v>
      </c>
      <c r="AC1203">
        <v>0</v>
      </c>
      <c r="AD1203" s="7">
        <f>invoices[[#This Row],[Rent]]+invoices[[#This Row],[Services]]+invoices[[#This Row],[GST]]</f>
        <v>15500</v>
      </c>
      <c r="AE1203" s="7">
        <f>invoices[[#This Row],[Total]]-invoices[[#This Row],[rent_amount]]</f>
        <v>0</v>
      </c>
      <c r="AF1203">
        <v>4754</v>
      </c>
      <c r="AG1203">
        <v>1829</v>
      </c>
      <c r="AH1203">
        <f>invoices[[#This Row],[EB Amount]]-invoices[[#This Row],[electricity_amount]]</f>
        <v>0</v>
      </c>
    </row>
    <row r="1204" spans="1:34">
      <c r="A1204" t="s">
        <v>10931</v>
      </c>
      <c r="B1204" t="s">
        <v>22</v>
      </c>
      <c r="C1204" t="s">
        <v>3975</v>
      </c>
      <c r="D1204" t="s">
        <v>24</v>
      </c>
      <c r="E1204" t="s">
        <v>275</v>
      </c>
      <c r="F1204" t="s">
        <v>1397</v>
      </c>
      <c r="G1204" t="s">
        <v>10932</v>
      </c>
      <c r="H1204" s="1">
        <f>DATE(YEAR(invoices[[#This Row],[due_date]]),MONTH(invoices[[#This Row],[due_date]]),1)</f>
        <v>45901</v>
      </c>
      <c r="I1204" s="1">
        <v>45907</v>
      </c>
      <c r="J1204">
        <v>15500</v>
      </c>
      <c r="K1204">
        <v>2408</v>
      </c>
      <c r="L1204">
        <v>0</v>
      </c>
      <c r="M1204">
        <f>invoices[[#This Row],[rent_amount]]+invoices[[#This Row],[electricity_amount]]+invoices[[#This Row],[other_charges]]</f>
        <v>17908</v>
      </c>
      <c r="N1204" t="s">
        <v>28</v>
      </c>
      <c r="O1204" t="s">
        <v>918</v>
      </c>
      <c r="P1204">
        <v>0</v>
      </c>
      <c r="Q1204" t="b">
        <v>0</v>
      </c>
      <c r="R1204" t="s">
        <v>46</v>
      </c>
      <c r="S1204">
        <v>0</v>
      </c>
      <c r="T1204">
        <f>invoices[[#This Row],[total_amount]]</f>
        <v>17908</v>
      </c>
      <c r="U1204" t="s">
        <v>3977</v>
      </c>
      <c r="V1204" t="str">
        <f>INDEX([1]!Table1[tenantname],MATCH(invoices[[#This Row],[allotment_id]],[1]!Table1[TenantAllotmentID],0))</f>
        <v>Pallavi Reddy Gaddam (B44-B1)</v>
      </c>
      <c r="W1204" t="s">
        <v>14625</v>
      </c>
      <c r="X1204" t="s">
        <v>14626</v>
      </c>
      <c r="Y1204" s="4">
        <v>45901</v>
      </c>
      <c r="Z1204" t="s">
        <v>15807</v>
      </c>
      <c r="AA1204">
        <v>15500</v>
      </c>
      <c r="AB1204">
        <v>0</v>
      </c>
      <c r="AC1204">
        <v>0</v>
      </c>
      <c r="AD1204" s="7">
        <f>invoices[[#This Row],[Rent]]+invoices[[#This Row],[Services]]+invoices[[#This Row],[GST]]</f>
        <v>15500</v>
      </c>
      <c r="AE1204" s="7">
        <f>invoices[[#This Row],[Total]]-invoices[[#This Row],[rent_amount]]</f>
        <v>0</v>
      </c>
      <c r="AF1204">
        <v>4763</v>
      </c>
      <c r="AG1204">
        <v>2408</v>
      </c>
      <c r="AH1204">
        <f>invoices[[#This Row],[EB Amount]]-invoices[[#This Row],[electricity_amount]]</f>
        <v>0</v>
      </c>
    </row>
    <row r="1205" spans="1:34">
      <c r="A1205" t="s">
        <v>10961</v>
      </c>
      <c r="B1205" t="s">
        <v>22</v>
      </c>
      <c r="C1205" t="s">
        <v>335</v>
      </c>
      <c r="D1205" t="s">
        <v>24</v>
      </c>
      <c r="E1205" t="s">
        <v>147</v>
      </c>
      <c r="F1205" t="s">
        <v>336</v>
      </c>
      <c r="G1205" t="s">
        <v>10962</v>
      </c>
      <c r="H1205" s="1">
        <f>DATE(YEAR(invoices[[#This Row],[due_date]]),MONTH(invoices[[#This Row],[due_date]]),1)</f>
        <v>45901</v>
      </c>
      <c r="I1205" s="1">
        <v>45907</v>
      </c>
      <c r="J1205">
        <v>18700</v>
      </c>
      <c r="K1205">
        <v>0</v>
      </c>
      <c r="L1205">
        <v>0</v>
      </c>
      <c r="M1205">
        <f>invoices[[#This Row],[rent_amount]]+invoices[[#This Row],[electricity_amount]]+invoices[[#This Row],[other_charges]]</f>
        <v>18700</v>
      </c>
      <c r="N1205" t="s">
        <v>28</v>
      </c>
      <c r="O1205" t="s">
        <v>45</v>
      </c>
      <c r="P1205">
        <v>0</v>
      </c>
      <c r="Q1205" t="b">
        <v>0</v>
      </c>
      <c r="R1205" t="s">
        <v>46</v>
      </c>
      <c r="S1205">
        <v>0</v>
      </c>
      <c r="T1205">
        <f>invoices[[#This Row],[total_amount]]</f>
        <v>18700</v>
      </c>
      <c r="U1205" t="s">
        <v>339</v>
      </c>
      <c r="V1205" t="str">
        <f>INDEX([1]!Table1[tenantname],MATCH(invoices[[#This Row],[allotment_id]],[1]!Table1[TenantAllotmentID],0))</f>
        <v>Karan M (C31-D1)</v>
      </c>
      <c r="W1205" t="s">
        <v>14072</v>
      </c>
      <c r="X1205" t="s">
        <v>14073</v>
      </c>
      <c r="Y1205" s="4">
        <v>45901</v>
      </c>
      <c r="Z1205" t="s">
        <v>15807</v>
      </c>
      <c r="AA1205">
        <v>18700</v>
      </c>
      <c r="AB1205">
        <v>0</v>
      </c>
      <c r="AC1205">
        <v>0</v>
      </c>
      <c r="AD1205" s="7">
        <f>invoices[[#This Row],[Rent]]+invoices[[#This Row],[Services]]+invoices[[#This Row],[GST]]</f>
        <v>18700</v>
      </c>
      <c r="AE1205" s="7">
        <f>invoices[[#This Row],[Total]]-invoices[[#This Row],[rent_amount]]</f>
        <v>0</v>
      </c>
      <c r="AF1205">
        <v>4778</v>
      </c>
      <c r="AG1205">
        <v>0</v>
      </c>
      <c r="AH1205">
        <f>invoices[[#This Row],[EB Amount]]-invoices[[#This Row],[electricity_amount]]</f>
        <v>0</v>
      </c>
    </row>
    <row r="1206" spans="1:34">
      <c r="A1206" t="s">
        <v>11136</v>
      </c>
      <c r="B1206" t="s">
        <v>22</v>
      </c>
      <c r="C1206" t="s">
        <v>5881</v>
      </c>
      <c r="D1206" t="s">
        <v>24</v>
      </c>
      <c r="E1206" t="s">
        <v>218</v>
      </c>
      <c r="F1206" t="s">
        <v>3024</v>
      </c>
      <c r="G1206" t="s">
        <v>11137</v>
      </c>
      <c r="H1206" s="1">
        <f>DATE(YEAR(invoices[[#This Row],[due_date]]),MONTH(invoices[[#This Row],[due_date]]),1)</f>
        <v>45901</v>
      </c>
      <c r="I1206" s="1">
        <v>45907</v>
      </c>
      <c r="J1206">
        <v>15600</v>
      </c>
      <c r="K1206">
        <v>0</v>
      </c>
      <c r="L1206">
        <v>0</v>
      </c>
      <c r="M1206">
        <f>invoices[[#This Row],[rent_amount]]+invoices[[#This Row],[electricity_amount]]+invoices[[#This Row],[other_charges]]</f>
        <v>15600</v>
      </c>
      <c r="N1206" t="s">
        <v>28</v>
      </c>
      <c r="O1206" t="s">
        <v>345</v>
      </c>
      <c r="P1206">
        <v>0</v>
      </c>
      <c r="Q1206" t="b">
        <v>0</v>
      </c>
      <c r="R1206" t="s">
        <v>46</v>
      </c>
      <c r="S1206">
        <v>0</v>
      </c>
      <c r="T1206">
        <f>invoices[[#This Row],[total_amount]]</f>
        <v>15600</v>
      </c>
      <c r="U1206" t="s">
        <v>5883</v>
      </c>
      <c r="V1206" t="str">
        <f>INDEX([1]!Table1[tenantname],MATCH(invoices[[#This Row],[allotment_id]],[1]!Table1[TenantAllotmentID],0))</f>
        <v>Sri Preethiga (A12-A1)</v>
      </c>
      <c r="W1206" t="s">
        <v>15431</v>
      </c>
      <c r="X1206" t="s">
        <v>15432</v>
      </c>
      <c r="Y1206" s="4">
        <v>45901</v>
      </c>
      <c r="Z1206" t="s">
        <v>15807</v>
      </c>
      <c r="AA1206">
        <v>15600</v>
      </c>
      <c r="AB1206">
        <v>0</v>
      </c>
      <c r="AC1206">
        <v>0</v>
      </c>
      <c r="AD1206" s="7">
        <f>invoices[[#This Row],[Rent]]+invoices[[#This Row],[Services]]+invoices[[#This Row],[GST]]</f>
        <v>15600</v>
      </c>
      <c r="AE1206" s="7">
        <f>invoices[[#This Row],[Total]]-invoices[[#This Row],[rent_amount]]</f>
        <v>0</v>
      </c>
      <c r="AF1206">
        <v>4870</v>
      </c>
      <c r="AG1206">
        <v>0</v>
      </c>
      <c r="AH1206">
        <f>invoices[[#This Row],[EB Amount]]-invoices[[#This Row],[electricity_amount]]</f>
        <v>0</v>
      </c>
    </row>
    <row r="1207" spans="1:34">
      <c r="A1207" t="s">
        <v>11150</v>
      </c>
      <c r="B1207" t="s">
        <v>22</v>
      </c>
      <c r="C1207" t="s">
        <v>2743</v>
      </c>
      <c r="D1207" t="s">
        <v>24</v>
      </c>
      <c r="E1207" t="s">
        <v>399</v>
      </c>
      <c r="F1207" t="s">
        <v>2169</v>
      </c>
      <c r="G1207" t="s">
        <v>11151</v>
      </c>
      <c r="H1207" s="1">
        <f>DATE(YEAR(invoices[[#This Row],[due_date]]),MONTH(invoices[[#This Row],[due_date]]),1)</f>
        <v>45901</v>
      </c>
      <c r="I1207" s="1">
        <v>45907</v>
      </c>
      <c r="J1207">
        <v>19500</v>
      </c>
      <c r="K1207">
        <v>1178</v>
      </c>
      <c r="L1207">
        <v>0</v>
      </c>
      <c r="M1207">
        <f>invoices[[#This Row],[rent_amount]]+invoices[[#This Row],[electricity_amount]]+invoices[[#This Row],[other_charges]]</f>
        <v>20678</v>
      </c>
      <c r="N1207" t="s">
        <v>28</v>
      </c>
      <c r="O1207" t="s">
        <v>345</v>
      </c>
      <c r="P1207">
        <v>0</v>
      </c>
      <c r="Q1207" t="b">
        <v>0</v>
      </c>
      <c r="R1207" t="s">
        <v>46</v>
      </c>
      <c r="S1207">
        <v>0</v>
      </c>
      <c r="T1207">
        <f>invoices[[#This Row],[total_amount]]</f>
        <v>20678</v>
      </c>
      <c r="U1207" t="s">
        <v>2745</v>
      </c>
      <c r="V1207" t="str">
        <f>INDEX([1]!Table1[tenantname],MATCH(invoices[[#This Row],[allotment_id]],[1]!Table1[TenantAllotmentID],0))</f>
        <v>Yashwanthi V (B22-A1)</v>
      </c>
      <c r="W1207" t="s">
        <v>14883</v>
      </c>
      <c r="X1207" t="s">
        <v>14884</v>
      </c>
      <c r="Y1207" s="4">
        <v>45901</v>
      </c>
      <c r="Z1207" t="s">
        <v>15807</v>
      </c>
      <c r="AA1207">
        <v>19500</v>
      </c>
      <c r="AB1207">
        <v>0</v>
      </c>
      <c r="AC1207">
        <v>0</v>
      </c>
      <c r="AD1207" s="7">
        <f>invoices[[#This Row],[Rent]]+invoices[[#This Row],[Services]]+invoices[[#This Row],[GST]]</f>
        <v>19500</v>
      </c>
      <c r="AE1207" s="7">
        <f>invoices[[#This Row],[Total]]-invoices[[#This Row],[rent_amount]]</f>
        <v>0</v>
      </c>
      <c r="AF1207">
        <v>4877</v>
      </c>
      <c r="AG1207">
        <v>1178</v>
      </c>
      <c r="AH1207">
        <f>invoices[[#This Row],[EB Amount]]-invoices[[#This Row],[electricity_amount]]</f>
        <v>0</v>
      </c>
    </row>
    <row r="1208" spans="1:34">
      <c r="A1208" t="s">
        <v>11190</v>
      </c>
      <c r="B1208" t="s">
        <v>22</v>
      </c>
      <c r="C1208" t="s">
        <v>893</v>
      </c>
      <c r="D1208" t="s">
        <v>24</v>
      </c>
      <c r="E1208" t="s">
        <v>104</v>
      </c>
      <c r="F1208" t="s">
        <v>894</v>
      </c>
      <c r="G1208" t="s">
        <v>11191</v>
      </c>
      <c r="H1208" s="1">
        <f>DATE(YEAR(invoices[[#This Row],[due_date]]),MONTH(invoices[[#This Row],[due_date]]),1)</f>
        <v>45901</v>
      </c>
      <c r="I1208" s="1">
        <v>45907</v>
      </c>
      <c r="J1208">
        <v>15500</v>
      </c>
      <c r="K1208">
        <v>1240</v>
      </c>
      <c r="L1208">
        <v>0</v>
      </c>
      <c r="M1208">
        <f>invoices[[#This Row],[rent_amount]]+invoices[[#This Row],[electricity_amount]]+invoices[[#This Row],[other_charges]]</f>
        <v>16740</v>
      </c>
      <c r="N1208" t="s">
        <v>28</v>
      </c>
      <c r="O1208" t="s">
        <v>45</v>
      </c>
      <c r="P1208">
        <v>0</v>
      </c>
      <c r="Q1208" t="b">
        <v>0</v>
      </c>
      <c r="R1208" t="s">
        <v>46</v>
      </c>
      <c r="S1208">
        <v>0</v>
      </c>
      <c r="T1208">
        <f>invoices[[#This Row],[total_amount]]</f>
        <v>16740</v>
      </c>
      <c r="U1208" t="s">
        <v>895</v>
      </c>
      <c r="V1208" t="str">
        <f>INDEX([1]!Table1[tenantname],MATCH(invoices[[#This Row],[allotment_id]],[1]!Table1[TenantAllotmentID],0))</f>
        <v>Kumaraswamy K (B14-B1)</v>
      </c>
      <c r="W1208" t="s">
        <v>14271</v>
      </c>
      <c r="X1208" t="s">
        <v>14272</v>
      </c>
      <c r="Y1208" s="4">
        <v>45901</v>
      </c>
      <c r="Z1208" t="s">
        <v>15807</v>
      </c>
      <c r="AA1208">
        <v>15500</v>
      </c>
      <c r="AB1208">
        <v>0</v>
      </c>
      <c r="AC1208">
        <v>0</v>
      </c>
      <c r="AD1208" s="7">
        <f>invoices[[#This Row],[Rent]]+invoices[[#This Row],[Services]]+invoices[[#This Row],[GST]]</f>
        <v>15500</v>
      </c>
      <c r="AE1208" s="7">
        <f>invoices[[#This Row],[Total]]-invoices[[#This Row],[rent_amount]]</f>
        <v>0</v>
      </c>
      <c r="AF1208">
        <v>4896</v>
      </c>
      <c r="AG1208">
        <v>1240</v>
      </c>
      <c r="AH1208">
        <f>invoices[[#This Row],[EB Amount]]-invoices[[#This Row],[electricity_amount]]</f>
        <v>0</v>
      </c>
    </row>
    <row r="1209" spans="1:34">
      <c r="A1209" t="s">
        <v>11234</v>
      </c>
      <c r="B1209" t="s">
        <v>22</v>
      </c>
      <c r="C1209" t="s">
        <v>1634</v>
      </c>
      <c r="D1209" t="s">
        <v>24</v>
      </c>
      <c r="E1209" t="s">
        <v>155</v>
      </c>
      <c r="F1209" t="s">
        <v>865</v>
      </c>
      <c r="G1209" t="s">
        <v>11235</v>
      </c>
      <c r="H1209" s="1">
        <f>DATE(YEAR(invoices[[#This Row],[due_date]]),MONTH(invoices[[#This Row],[due_date]]),1)</f>
        <v>45901</v>
      </c>
      <c r="I1209" s="1">
        <v>45907</v>
      </c>
      <c r="J1209">
        <v>15500</v>
      </c>
      <c r="K1209">
        <v>2418</v>
      </c>
      <c r="L1209">
        <v>0</v>
      </c>
      <c r="M1209">
        <f>invoices[[#This Row],[rent_amount]]+invoices[[#This Row],[electricity_amount]]+invoices[[#This Row],[other_charges]]</f>
        <v>17918</v>
      </c>
      <c r="N1209" t="s">
        <v>28</v>
      </c>
      <c r="O1209" t="s">
        <v>345</v>
      </c>
      <c r="P1209">
        <v>0</v>
      </c>
      <c r="Q1209" t="b">
        <v>0</v>
      </c>
      <c r="R1209" t="s">
        <v>46</v>
      </c>
      <c r="S1209">
        <v>0</v>
      </c>
      <c r="T1209">
        <f>invoices[[#This Row],[total_amount]]</f>
        <v>17918</v>
      </c>
      <c r="U1209" s="2" t="s">
        <v>1636</v>
      </c>
      <c r="V1209" t="str">
        <f>INDEX([1]!Table1[tenantname],MATCH(invoices[[#This Row],[allotment_id]],[1]!Table1[TenantAllotmentID],0))</f>
        <v>Venkat Karthik (C44-B2)</v>
      </c>
      <c r="W1209" t="s">
        <v>14545</v>
      </c>
      <c r="X1209" t="s">
        <v>14546</v>
      </c>
      <c r="Y1209" s="4">
        <v>45901</v>
      </c>
      <c r="Z1209" t="s">
        <v>15807</v>
      </c>
      <c r="AA1209">
        <v>15500</v>
      </c>
      <c r="AB1209">
        <v>0</v>
      </c>
      <c r="AC1209">
        <v>0</v>
      </c>
      <c r="AD1209" s="7">
        <f>invoices[[#This Row],[Rent]]+invoices[[#This Row],[Services]]+invoices[[#This Row],[GST]]</f>
        <v>15500</v>
      </c>
      <c r="AE1209" s="7">
        <f>invoices[[#This Row],[Total]]-invoices[[#This Row],[rent_amount]]</f>
        <v>0</v>
      </c>
      <c r="AF1209">
        <v>4917</v>
      </c>
      <c r="AG1209">
        <v>2418</v>
      </c>
      <c r="AH1209">
        <f>invoices[[#This Row],[EB Amount]]-invoices[[#This Row],[electricity_amount]]</f>
        <v>0</v>
      </c>
    </row>
    <row r="1210" spans="1:34">
      <c r="A1210" t="s">
        <v>11236</v>
      </c>
      <c r="B1210" t="s">
        <v>22</v>
      </c>
      <c r="C1210" t="s">
        <v>726</v>
      </c>
      <c r="D1210" t="s">
        <v>24</v>
      </c>
      <c r="E1210" t="s">
        <v>569</v>
      </c>
      <c r="F1210" t="s">
        <v>727</v>
      </c>
      <c r="G1210" t="s">
        <v>11237</v>
      </c>
      <c r="H1210" s="1">
        <f>DATE(YEAR(invoices[[#This Row],[due_date]]),MONTH(invoices[[#This Row],[due_date]]),1)</f>
        <v>45901</v>
      </c>
      <c r="I1210" s="1">
        <v>45907</v>
      </c>
      <c r="J1210">
        <v>13500</v>
      </c>
      <c r="K1210">
        <v>1891</v>
      </c>
      <c r="L1210">
        <v>0</v>
      </c>
      <c r="M1210">
        <f>invoices[[#This Row],[rent_amount]]+invoices[[#This Row],[electricity_amount]]+invoices[[#This Row],[other_charges]]</f>
        <v>15391</v>
      </c>
      <c r="N1210" t="s">
        <v>28</v>
      </c>
      <c r="O1210" t="s">
        <v>345</v>
      </c>
      <c r="P1210">
        <v>0</v>
      </c>
      <c r="Q1210" t="b">
        <v>0</v>
      </c>
      <c r="R1210" t="s">
        <v>46</v>
      </c>
      <c r="S1210">
        <v>0</v>
      </c>
      <c r="T1210">
        <f>invoices[[#This Row],[total_amount]]</f>
        <v>15391</v>
      </c>
      <c r="U1210" t="s">
        <v>730</v>
      </c>
      <c r="V1210" t="str">
        <f>INDEX([1]!Table1[tenantname],MATCH(invoices[[#This Row],[allotment_id]],[1]!Table1[TenantAllotmentID],0))</f>
        <v>Voruganti Pratyusha (C12-C3)</v>
      </c>
      <c r="W1210" t="s">
        <v>14209</v>
      </c>
      <c r="X1210" t="s">
        <v>14210</v>
      </c>
      <c r="Y1210" s="4">
        <v>45901</v>
      </c>
      <c r="Z1210" t="s">
        <v>15807</v>
      </c>
      <c r="AA1210">
        <v>13500</v>
      </c>
      <c r="AB1210">
        <v>0</v>
      </c>
      <c r="AC1210">
        <v>0</v>
      </c>
      <c r="AD1210" s="7">
        <f>invoices[[#This Row],[Rent]]+invoices[[#This Row],[Services]]+invoices[[#This Row],[GST]]</f>
        <v>13500</v>
      </c>
      <c r="AE1210" s="7">
        <f>invoices[[#This Row],[Total]]-invoices[[#This Row],[rent_amount]]</f>
        <v>0</v>
      </c>
      <c r="AF1210">
        <v>4918</v>
      </c>
      <c r="AG1210">
        <v>1891</v>
      </c>
      <c r="AH1210">
        <f>invoices[[#This Row],[EB Amount]]-invoices[[#This Row],[electricity_amount]]</f>
        <v>0</v>
      </c>
    </row>
    <row r="1211" spans="1:34">
      <c r="A1211" t="s">
        <v>11433</v>
      </c>
      <c r="B1211" t="s">
        <v>22</v>
      </c>
      <c r="C1211" t="s">
        <v>240</v>
      </c>
      <c r="D1211" t="s">
        <v>24</v>
      </c>
      <c r="E1211" t="s">
        <v>72</v>
      </c>
      <c r="F1211" t="s">
        <v>241</v>
      </c>
      <c r="G1211" t="s">
        <v>11434</v>
      </c>
      <c r="H1211" s="1">
        <f>DATE(YEAR(invoices[[#This Row],[due_date]]),MONTH(invoices[[#This Row],[due_date]]),1)</f>
        <v>45901</v>
      </c>
      <c r="I1211" s="1">
        <v>45907</v>
      </c>
      <c r="J1211">
        <v>14500</v>
      </c>
      <c r="K1211">
        <v>1333</v>
      </c>
      <c r="L1211">
        <v>0</v>
      </c>
      <c r="M1211">
        <f>invoices[[#This Row],[rent_amount]]+invoices[[#This Row],[electricity_amount]]+invoices[[#This Row],[other_charges]]</f>
        <v>15833</v>
      </c>
      <c r="N1211" t="s">
        <v>28</v>
      </c>
      <c r="O1211" t="s">
        <v>45</v>
      </c>
      <c r="P1211">
        <v>0</v>
      </c>
      <c r="Q1211" t="b">
        <v>0</v>
      </c>
      <c r="R1211" t="s">
        <v>46</v>
      </c>
      <c r="S1211">
        <v>0</v>
      </c>
      <c r="T1211">
        <f>invoices[[#This Row],[total_amount]]</f>
        <v>15833</v>
      </c>
      <c r="U1211" t="s">
        <v>244</v>
      </c>
      <c r="V1211" t="str">
        <f>INDEX([1]!Table1[tenantname],MATCH(invoices[[#This Row],[allotment_id]],[1]!Table1[TenantAllotmentID],0))</f>
        <v>Khushboo Sahani (C34-C2)</v>
      </c>
      <c r="W1211" t="s">
        <v>14042</v>
      </c>
      <c r="X1211" t="s">
        <v>14043</v>
      </c>
      <c r="Y1211" s="4">
        <v>45901</v>
      </c>
      <c r="Z1211" t="s">
        <v>15807</v>
      </c>
      <c r="AA1211">
        <v>14500</v>
      </c>
      <c r="AB1211">
        <v>0</v>
      </c>
      <c r="AC1211">
        <v>0</v>
      </c>
      <c r="AD1211" s="7">
        <f>invoices[[#This Row],[Rent]]+invoices[[#This Row],[Services]]+invoices[[#This Row],[GST]]</f>
        <v>14500</v>
      </c>
      <c r="AE1211" s="7">
        <f>invoices[[#This Row],[Total]]-invoices[[#This Row],[rent_amount]]</f>
        <v>0</v>
      </c>
      <c r="AF1211">
        <v>5012</v>
      </c>
      <c r="AG1211">
        <v>1333</v>
      </c>
      <c r="AH1211">
        <f>invoices[[#This Row],[EB Amount]]-invoices[[#This Row],[electricity_amount]]</f>
        <v>0</v>
      </c>
    </row>
    <row r="1212" spans="1:34">
      <c r="A1212" t="s">
        <v>11465</v>
      </c>
      <c r="B1212" t="s">
        <v>22</v>
      </c>
      <c r="C1212" t="s">
        <v>1217</v>
      </c>
      <c r="D1212" t="s">
        <v>24</v>
      </c>
      <c r="E1212" t="s">
        <v>349</v>
      </c>
      <c r="F1212" t="s">
        <v>1218</v>
      </c>
      <c r="G1212" t="s">
        <v>11466</v>
      </c>
      <c r="H1212" s="1">
        <f>DATE(YEAR(invoices[[#This Row],[due_date]]),MONTH(invoices[[#This Row],[due_date]]),1)</f>
        <v>45901</v>
      </c>
      <c r="I1212" s="1">
        <v>45907</v>
      </c>
      <c r="J1212">
        <v>14500</v>
      </c>
      <c r="K1212">
        <v>2418</v>
      </c>
      <c r="L1212">
        <v>0</v>
      </c>
      <c r="M1212">
        <f>invoices[[#This Row],[rent_amount]]+invoices[[#This Row],[electricity_amount]]+invoices[[#This Row],[other_charges]]</f>
        <v>16918</v>
      </c>
      <c r="N1212" t="s">
        <v>28</v>
      </c>
      <c r="O1212" t="s">
        <v>918</v>
      </c>
      <c r="P1212">
        <v>0</v>
      </c>
      <c r="Q1212" t="b">
        <v>0</v>
      </c>
      <c r="R1212" t="s">
        <v>46</v>
      </c>
      <c r="S1212">
        <v>0</v>
      </c>
      <c r="T1212">
        <f>invoices[[#This Row],[total_amount]]</f>
        <v>16918</v>
      </c>
      <c r="U1212" t="s">
        <v>1220</v>
      </c>
      <c r="V1212" t="str">
        <f>INDEX([1]!Table1[tenantname],MATCH(invoices[[#This Row],[allotment_id]],[1]!Table1[TenantAllotmentID],0))</f>
        <v>Naga Raja Kurakula (B11-C2)</v>
      </c>
      <c r="W1212" t="s">
        <v>14386</v>
      </c>
      <c r="X1212" t="s">
        <v>14387</v>
      </c>
      <c r="Y1212" s="4">
        <v>45901</v>
      </c>
      <c r="Z1212" t="s">
        <v>15807</v>
      </c>
      <c r="AA1212">
        <v>14500</v>
      </c>
      <c r="AB1212">
        <v>0</v>
      </c>
      <c r="AC1212">
        <v>0</v>
      </c>
      <c r="AD1212" s="7">
        <f>invoices[[#This Row],[Rent]]+invoices[[#This Row],[Services]]+invoices[[#This Row],[GST]]</f>
        <v>14500</v>
      </c>
      <c r="AE1212" s="7">
        <f>invoices[[#This Row],[Total]]-invoices[[#This Row],[rent_amount]]</f>
        <v>0</v>
      </c>
      <c r="AF1212">
        <v>5030</v>
      </c>
      <c r="AG1212">
        <v>2418</v>
      </c>
      <c r="AH1212">
        <f>invoices[[#This Row],[EB Amount]]-invoices[[#This Row],[electricity_amount]]</f>
        <v>0</v>
      </c>
    </row>
    <row r="1213" spans="1:34">
      <c r="A1213" t="s">
        <v>11509</v>
      </c>
      <c r="B1213" t="s">
        <v>22</v>
      </c>
      <c r="C1213" t="s">
        <v>2819</v>
      </c>
      <c r="D1213" t="s">
        <v>24</v>
      </c>
      <c r="E1213" t="s">
        <v>195</v>
      </c>
      <c r="F1213" t="s">
        <v>375</v>
      </c>
      <c r="G1213" t="s">
        <v>11510</v>
      </c>
      <c r="H1213" s="1">
        <f>DATE(YEAR(invoices[[#This Row],[due_date]]),MONTH(invoices[[#This Row],[due_date]]),1)</f>
        <v>45901</v>
      </c>
      <c r="I1213" s="1">
        <v>45907</v>
      </c>
      <c r="J1213">
        <v>14500</v>
      </c>
      <c r="K1213">
        <v>2945</v>
      </c>
      <c r="L1213">
        <v>0</v>
      </c>
      <c r="M1213">
        <f>invoices[[#This Row],[rent_amount]]+invoices[[#This Row],[electricity_amount]]+invoices[[#This Row],[other_charges]]</f>
        <v>17445</v>
      </c>
      <c r="N1213" t="s">
        <v>28</v>
      </c>
      <c r="O1213" t="s">
        <v>1080</v>
      </c>
      <c r="P1213">
        <v>0</v>
      </c>
      <c r="Q1213" t="b">
        <v>0</v>
      </c>
      <c r="R1213" t="s">
        <v>46</v>
      </c>
      <c r="S1213">
        <v>0</v>
      </c>
      <c r="T1213">
        <f>invoices[[#This Row],[total_amount]]</f>
        <v>17445</v>
      </c>
      <c r="U1213" t="s">
        <v>2821</v>
      </c>
      <c r="V1213" t="str">
        <f>INDEX([1]!Table1[tenantname],MATCH(invoices[[#This Row],[allotment_id]],[1]!Table1[TenantAllotmentID],0))</f>
        <v>Ashmitha baidya (D41-C2)</v>
      </c>
      <c r="W1213" t="s">
        <v>14901</v>
      </c>
      <c r="X1213" t="s">
        <v>14902</v>
      </c>
      <c r="Y1213" s="4">
        <v>45901</v>
      </c>
      <c r="Z1213" t="s">
        <v>15807</v>
      </c>
      <c r="AA1213">
        <v>14500</v>
      </c>
      <c r="AB1213">
        <v>0</v>
      </c>
      <c r="AC1213">
        <v>0</v>
      </c>
      <c r="AD1213" s="7">
        <f>invoices[[#This Row],[Rent]]+invoices[[#This Row],[Services]]+invoices[[#This Row],[GST]]</f>
        <v>14500</v>
      </c>
      <c r="AE1213" s="7">
        <f>invoices[[#This Row],[Total]]-invoices[[#This Row],[rent_amount]]</f>
        <v>0</v>
      </c>
      <c r="AF1213">
        <v>5052</v>
      </c>
      <c r="AG1213">
        <v>2945</v>
      </c>
      <c r="AH1213">
        <f>invoices[[#This Row],[EB Amount]]-invoices[[#This Row],[electricity_amount]]</f>
        <v>0</v>
      </c>
    </row>
    <row r="1214" spans="1:34">
      <c r="A1214" t="s">
        <v>11541</v>
      </c>
      <c r="B1214" t="s">
        <v>22</v>
      </c>
      <c r="C1214" t="s">
        <v>2852</v>
      </c>
      <c r="D1214" t="s">
        <v>24</v>
      </c>
      <c r="E1214" t="s">
        <v>268</v>
      </c>
      <c r="F1214" t="s">
        <v>359</v>
      </c>
      <c r="G1214" t="s">
        <v>11542</v>
      </c>
      <c r="H1214" s="1">
        <f>DATE(YEAR(invoices[[#This Row],[due_date]]),MONTH(invoices[[#This Row],[due_date]]),1)</f>
        <v>45901</v>
      </c>
      <c r="I1214" s="1">
        <v>45907</v>
      </c>
      <c r="J1214">
        <v>25500</v>
      </c>
      <c r="K1214">
        <v>1984</v>
      </c>
      <c r="L1214">
        <v>0</v>
      </c>
      <c r="M1214">
        <f>invoices[[#This Row],[rent_amount]]+invoices[[#This Row],[electricity_amount]]+invoices[[#This Row],[other_charges]]</f>
        <v>27484</v>
      </c>
      <c r="N1214" t="s">
        <v>28</v>
      </c>
      <c r="O1214" t="s">
        <v>345</v>
      </c>
      <c r="P1214">
        <v>0</v>
      </c>
      <c r="Q1214" t="b">
        <v>0</v>
      </c>
      <c r="R1214" t="s">
        <v>46</v>
      </c>
      <c r="S1214">
        <v>0</v>
      </c>
      <c r="T1214">
        <f>invoices[[#This Row],[total_amount]]</f>
        <v>27484</v>
      </c>
      <c r="U1214" t="s">
        <v>2854</v>
      </c>
      <c r="V1214" t="str">
        <f>INDEX([1]!Table1[tenantname],MATCH(invoices[[#This Row],[allotment_id]],[1]!Table1[TenantAllotmentID],0))</f>
        <v>Vedhamurthy  (C21-D1)</v>
      </c>
      <c r="W1214" t="s">
        <v>14911</v>
      </c>
      <c r="X1214" t="s">
        <v>14912</v>
      </c>
      <c r="Y1214" s="4">
        <v>45901</v>
      </c>
      <c r="Z1214" t="s">
        <v>15807</v>
      </c>
      <c r="AA1214">
        <v>25500</v>
      </c>
      <c r="AB1214">
        <v>0</v>
      </c>
      <c r="AC1214">
        <v>0</v>
      </c>
      <c r="AD1214" s="7">
        <f>invoices[[#This Row],[Rent]]+invoices[[#This Row],[Services]]+invoices[[#This Row],[GST]]</f>
        <v>25500</v>
      </c>
      <c r="AE1214" s="7">
        <f>invoices[[#This Row],[Total]]-invoices[[#This Row],[rent_amount]]</f>
        <v>0</v>
      </c>
      <c r="AF1214">
        <v>5068</v>
      </c>
      <c r="AG1214">
        <v>1984</v>
      </c>
      <c r="AH1214">
        <f>invoices[[#This Row],[EB Amount]]-invoices[[#This Row],[electricity_amount]]</f>
        <v>0</v>
      </c>
    </row>
    <row r="1215" spans="1:34">
      <c r="A1215" t="s">
        <v>11585</v>
      </c>
      <c r="B1215" t="s">
        <v>22</v>
      </c>
      <c r="C1215" t="s">
        <v>680</v>
      </c>
      <c r="D1215" t="s">
        <v>24</v>
      </c>
      <c r="E1215" t="s">
        <v>519</v>
      </c>
      <c r="F1215" t="s">
        <v>681</v>
      </c>
      <c r="G1215" t="s">
        <v>11586</v>
      </c>
      <c r="H1215" s="1">
        <f>DATE(YEAR(invoices[[#This Row],[due_date]]),MONTH(invoices[[#This Row],[due_date]]),1)</f>
        <v>45901</v>
      </c>
      <c r="I1215" s="1">
        <v>45907</v>
      </c>
      <c r="J1215">
        <v>1933</v>
      </c>
      <c r="K1215">
        <v>2139</v>
      </c>
      <c r="L1215">
        <v>2250</v>
      </c>
      <c r="M1215">
        <f>invoices[[#This Row],[rent_amount]]+invoices[[#This Row],[electricity_amount]]+invoices[[#This Row],[other_charges]]</f>
        <v>6322</v>
      </c>
      <c r="N1215" t="s">
        <v>28</v>
      </c>
      <c r="O1215" t="s">
        <v>345</v>
      </c>
      <c r="P1215">
        <v>0</v>
      </c>
      <c r="Q1215" t="b">
        <v>0</v>
      </c>
      <c r="R1215" t="s">
        <v>46</v>
      </c>
      <c r="S1215">
        <v>0</v>
      </c>
      <c r="T1215">
        <f>invoices[[#This Row],[total_amount]]</f>
        <v>6322</v>
      </c>
      <c r="U1215" t="s">
        <v>684</v>
      </c>
      <c r="V1215" t="str">
        <f>INDEX([1]!Table1[tenantname],MATCH(invoices[[#This Row],[allotment_id]],[1]!Table1[TenantAllotmentID],0))</f>
        <v>Srinivasa Raghavan (C41-C1)</v>
      </c>
      <c r="W1215" t="s">
        <v>14195</v>
      </c>
      <c r="X1215" t="s">
        <v>14196</v>
      </c>
      <c r="Y1215" s="4">
        <v>45901</v>
      </c>
      <c r="Z1215" t="s">
        <v>15807</v>
      </c>
      <c r="AA1215">
        <v>1933</v>
      </c>
      <c r="AB1215">
        <v>0</v>
      </c>
      <c r="AC1215">
        <v>0</v>
      </c>
      <c r="AD1215" s="7">
        <f>invoices[[#This Row],[Rent]]+invoices[[#This Row],[Services]]+invoices[[#This Row],[GST]]</f>
        <v>1933</v>
      </c>
      <c r="AE1215" s="7">
        <f>invoices[[#This Row],[Total]]-invoices[[#This Row],[rent_amount]]</f>
        <v>0</v>
      </c>
      <c r="AF1215">
        <v>5095</v>
      </c>
      <c r="AG1215">
        <v>2139</v>
      </c>
      <c r="AH1215">
        <f>invoices[[#This Row],[EB Amount]]-invoices[[#This Row],[electricity_amount]]</f>
        <v>0</v>
      </c>
    </row>
    <row r="1216" spans="1:34">
      <c r="A1216" t="s">
        <v>11635</v>
      </c>
      <c r="B1216" t="s">
        <v>22</v>
      </c>
      <c r="C1216" t="s">
        <v>1111</v>
      </c>
      <c r="D1216" t="s">
        <v>24</v>
      </c>
      <c r="E1216" t="s">
        <v>569</v>
      </c>
      <c r="F1216" t="s">
        <v>1112</v>
      </c>
      <c r="G1216" t="s">
        <v>11636</v>
      </c>
      <c r="H1216" s="1">
        <f>DATE(YEAR(invoices[[#This Row],[due_date]]),MONTH(invoices[[#This Row],[due_date]]),1)</f>
        <v>45901</v>
      </c>
      <c r="I1216" s="1">
        <v>45907</v>
      </c>
      <c r="J1216">
        <v>13500</v>
      </c>
      <c r="K1216">
        <v>1891</v>
      </c>
      <c r="L1216">
        <v>0</v>
      </c>
      <c r="M1216">
        <f>invoices[[#This Row],[rent_amount]]+invoices[[#This Row],[electricity_amount]]+invoices[[#This Row],[other_charges]]</f>
        <v>15391</v>
      </c>
      <c r="N1216" t="s">
        <v>28</v>
      </c>
      <c r="O1216" t="s">
        <v>918</v>
      </c>
      <c r="P1216">
        <v>0</v>
      </c>
      <c r="Q1216" t="b">
        <v>0</v>
      </c>
      <c r="R1216" t="s">
        <v>46</v>
      </c>
      <c r="S1216">
        <v>0</v>
      </c>
      <c r="T1216">
        <f>invoices[[#This Row],[total_amount]]</f>
        <v>15391</v>
      </c>
      <c r="U1216" t="s">
        <v>1114</v>
      </c>
      <c r="V1216" t="str">
        <f>INDEX([1]!Table1[tenantname],MATCH(invoices[[#This Row],[allotment_id]],[1]!Table1[TenantAllotmentID],0))</f>
        <v>Muskan Goyal (C12-C2)</v>
      </c>
      <c r="W1216" t="s">
        <v>14352</v>
      </c>
      <c r="X1216" t="s">
        <v>14353</v>
      </c>
      <c r="Y1216" s="4">
        <v>45901</v>
      </c>
      <c r="Z1216" t="s">
        <v>15807</v>
      </c>
      <c r="AA1216">
        <v>13500</v>
      </c>
      <c r="AB1216">
        <v>0</v>
      </c>
      <c r="AC1216">
        <v>0</v>
      </c>
      <c r="AD1216" s="7">
        <f>invoices[[#This Row],[Rent]]+invoices[[#This Row],[Services]]+invoices[[#This Row],[GST]]</f>
        <v>13500</v>
      </c>
      <c r="AE1216" s="7">
        <f>invoices[[#This Row],[Total]]-invoices[[#This Row],[rent_amount]]</f>
        <v>0</v>
      </c>
      <c r="AF1216">
        <v>5125</v>
      </c>
      <c r="AG1216">
        <v>1891</v>
      </c>
      <c r="AH1216">
        <f>invoices[[#This Row],[EB Amount]]-invoices[[#This Row],[electricity_amount]]</f>
        <v>0</v>
      </c>
    </row>
    <row r="1217" spans="1:34">
      <c r="A1217" t="s">
        <v>11641</v>
      </c>
      <c r="B1217" t="s">
        <v>22</v>
      </c>
      <c r="C1217" t="s">
        <v>4802</v>
      </c>
      <c r="D1217" t="s">
        <v>24</v>
      </c>
      <c r="E1217" t="s">
        <v>275</v>
      </c>
      <c r="F1217" t="s">
        <v>276</v>
      </c>
      <c r="G1217" t="s">
        <v>11642</v>
      </c>
      <c r="H1217" s="1">
        <f>DATE(YEAR(invoices[[#This Row],[due_date]]),MONTH(invoices[[#This Row],[due_date]]),1)</f>
        <v>45901</v>
      </c>
      <c r="I1217" s="1">
        <v>45907</v>
      </c>
      <c r="J1217">
        <v>14500</v>
      </c>
      <c r="K1217">
        <v>2666</v>
      </c>
      <c r="L1217">
        <v>0</v>
      </c>
      <c r="M1217">
        <f>invoices[[#This Row],[rent_amount]]+invoices[[#This Row],[electricity_amount]]+invoices[[#This Row],[other_charges]]</f>
        <v>17166</v>
      </c>
      <c r="N1217" t="s">
        <v>28</v>
      </c>
      <c r="O1217" t="s">
        <v>918</v>
      </c>
      <c r="P1217">
        <v>0</v>
      </c>
      <c r="Q1217" t="b">
        <v>0</v>
      </c>
      <c r="R1217" t="s">
        <v>46</v>
      </c>
      <c r="S1217">
        <v>0</v>
      </c>
      <c r="T1217">
        <f>invoices[[#This Row],[total_amount]]</f>
        <v>17166</v>
      </c>
      <c r="U1217" t="s">
        <v>4804</v>
      </c>
      <c r="V1217" t="str">
        <f>INDEX([1]!Table1[tenantname],MATCH(invoices[[#This Row],[allotment_id]],[1]!Table1[TenantAllotmentID],0))</f>
        <v>Roshini Mahendrakumar (B44-C2)</v>
      </c>
      <c r="W1217" t="s">
        <v>15291</v>
      </c>
      <c r="X1217" t="s">
        <v>15292</v>
      </c>
      <c r="Y1217" s="4">
        <v>45901</v>
      </c>
      <c r="Z1217" t="s">
        <v>15807</v>
      </c>
      <c r="AA1217">
        <v>14500</v>
      </c>
      <c r="AB1217">
        <v>0</v>
      </c>
      <c r="AC1217">
        <v>0</v>
      </c>
      <c r="AD1217" s="7">
        <f>invoices[[#This Row],[Rent]]+invoices[[#This Row],[Services]]+invoices[[#This Row],[GST]]</f>
        <v>14500</v>
      </c>
      <c r="AE1217" s="7">
        <f>invoices[[#This Row],[Total]]-invoices[[#This Row],[rent_amount]]</f>
        <v>0</v>
      </c>
      <c r="AF1217">
        <v>5128</v>
      </c>
      <c r="AG1217">
        <v>2666</v>
      </c>
      <c r="AH1217">
        <f>invoices[[#This Row],[EB Amount]]-invoices[[#This Row],[electricity_amount]]</f>
        <v>0</v>
      </c>
    </row>
    <row r="1218" spans="1:34">
      <c r="A1218" t="s">
        <v>11721</v>
      </c>
      <c r="B1218" t="s">
        <v>22</v>
      </c>
      <c r="C1218" t="s">
        <v>5502</v>
      </c>
      <c r="D1218" t="s">
        <v>24</v>
      </c>
      <c r="E1218" t="s">
        <v>592</v>
      </c>
      <c r="F1218" t="s">
        <v>1016</v>
      </c>
      <c r="G1218" t="s">
        <v>11722</v>
      </c>
      <c r="H1218" s="1">
        <f>DATE(YEAR(invoices[[#This Row],[due_date]]),MONTH(invoices[[#This Row],[due_date]]),1)</f>
        <v>45901</v>
      </c>
      <c r="I1218" s="1">
        <v>45907</v>
      </c>
      <c r="J1218">
        <v>13050</v>
      </c>
      <c r="K1218">
        <v>1890</v>
      </c>
      <c r="L1218">
        <v>2250</v>
      </c>
      <c r="M1218">
        <f>invoices[[#This Row],[rent_amount]]+invoices[[#This Row],[electricity_amount]]+invoices[[#This Row],[other_charges]]</f>
        <v>17190</v>
      </c>
      <c r="N1218" t="s">
        <v>28</v>
      </c>
      <c r="O1218" t="s">
        <v>918</v>
      </c>
      <c r="P1218">
        <v>0</v>
      </c>
      <c r="Q1218" t="b">
        <v>0</v>
      </c>
      <c r="R1218" t="s">
        <v>46</v>
      </c>
      <c r="S1218">
        <v>0</v>
      </c>
      <c r="T1218">
        <f>invoices[[#This Row],[total_amount]]</f>
        <v>17190</v>
      </c>
      <c r="U1218" t="s">
        <v>11723</v>
      </c>
      <c r="V1218" t="str">
        <f>INDEX([1]!Table1[tenantname],MATCH(invoices[[#This Row],[allotment_id]],[1]!Table1[TenantAllotmentID],0))</f>
        <v>Parv Aggarwal (A44-C1)</v>
      </c>
      <c r="W1218" t="s">
        <v>15383</v>
      </c>
      <c r="X1218" t="s">
        <v>15747</v>
      </c>
      <c r="Y1218" s="4">
        <v>45901</v>
      </c>
      <c r="Z1218" t="s">
        <v>15807</v>
      </c>
      <c r="AA1218">
        <v>13050</v>
      </c>
      <c r="AB1218">
        <v>0</v>
      </c>
      <c r="AC1218">
        <v>0</v>
      </c>
      <c r="AD1218" s="7">
        <f>invoices[[#This Row],[Rent]]+invoices[[#This Row],[Services]]+invoices[[#This Row],[GST]]</f>
        <v>13050</v>
      </c>
      <c r="AE1218" s="7">
        <f>invoices[[#This Row],[Total]]-invoices[[#This Row],[rent_amount]]</f>
        <v>0</v>
      </c>
      <c r="AF1218">
        <v>5168</v>
      </c>
      <c r="AG1218">
        <v>1890</v>
      </c>
      <c r="AH1218">
        <f>invoices[[#This Row],[EB Amount]]-invoices[[#This Row],[electricity_amount]]</f>
        <v>0</v>
      </c>
    </row>
    <row r="1219" spans="1:34">
      <c r="A1219" t="s">
        <v>11728</v>
      </c>
      <c r="B1219" t="s">
        <v>22</v>
      </c>
      <c r="C1219" t="s">
        <v>1165</v>
      </c>
      <c r="D1219" t="s">
        <v>24</v>
      </c>
      <c r="E1219" t="s">
        <v>140</v>
      </c>
      <c r="F1219" t="s">
        <v>1166</v>
      </c>
      <c r="G1219" t="s">
        <v>11729</v>
      </c>
      <c r="H1219" s="1">
        <f>DATE(YEAR(invoices[[#This Row],[due_date]]),MONTH(invoices[[#This Row],[due_date]]),1)</f>
        <v>45901</v>
      </c>
      <c r="I1219" s="1">
        <v>45907</v>
      </c>
      <c r="J1219">
        <v>13500</v>
      </c>
      <c r="K1219">
        <v>1953</v>
      </c>
      <c r="L1219">
        <v>0</v>
      </c>
      <c r="M1219">
        <f>invoices[[#This Row],[rent_amount]]+invoices[[#This Row],[electricity_amount]]+invoices[[#This Row],[other_charges]]</f>
        <v>15453</v>
      </c>
      <c r="N1219" t="s">
        <v>28</v>
      </c>
      <c r="O1219" t="s">
        <v>1080</v>
      </c>
      <c r="P1219">
        <v>0</v>
      </c>
      <c r="Q1219" t="b">
        <v>0</v>
      </c>
      <c r="R1219" t="s">
        <v>46</v>
      </c>
      <c r="S1219">
        <v>0</v>
      </c>
      <c r="T1219">
        <f>invoices[[#This Row],[total_amount]]</f>
        <v>15453</v>
      </c>
      <c r="U1219" t="s">
        <v>1168</v>
      </c>
      <c r="V1219" t="str">
        <f>INDEX([1]!Table1[tenantname],MATCH(invoices[[#This Row],[allotment_id]],[1]!Table1[TenantAllotmentID],0))</f>
        <v>akshay verma (A41-B3)</v>
      </c>
      <c r="W1219" t="s">
        <v>14367</v>
      </c>
      <c r="X1219" t="s">
        <v>14368</v>
      </c>
      <c r="Y1219" s="4">
        <v>45901</v>
      </c>
      <c r="Z1219" t="s">
        <v>15807</v>
      </c>
      <c r="AA1219">
        <v>13500</v>
      </c>
      <c r="AB1219">
        <v>0</v>
      </c>
      <c r="AC1219">
        <v>0</v>
      </c>
      <c r="AD1219" s="7">
        <f>invoices[[#This Row],[Rent]]+invoices[[#This Row],[Services]]+invoices[[#This Row],[GST]]</f>
        <v>13500</v>
      </c>
      <c r="AE1219" s="7">
        <f>invoices[[#This Row],[Total]]-invoices[[#This Row],[rent_amount]]</f>
        <v>0</v>
      </c>
      <c r="AF1219">
        <v>5171</v>
      </c>
      <c r="AG1219">
        <v>1953</v>
      </c>
      <c r="AH1219">
        <f>invoices[[#This Row],[EB Amount]]-invoices[[#This Row],[electricity_amount]]</f>
        <v>0</v>
      </c>
    </row>
    <row r="1220" spans="1:34">
      <c r="A1220" t="s">
        <v>11892</v>
      </c>
      <c r="B1220" t="s">
        <v>22</v>
      </c>
      <c r="C1220" t="s">
        <v>125</v>
      </c>
      <c r="D1220" t="s">
        <v>24</v>
      </c>
      <c r="E1220" t="s">
        <v>88</v>
      </c>
      <c r="F1220" t="s">
        <v>126</v>
      </c>
      <c r="G1220" t="s">
        <v>11893</v>
      </c>
      <c r="H1220" s="1">
        <f>DATE(YEAR(invoices[[#This Row],[due_date]]),MONTH(invoices[[#This Row],[due_date]]),1)</f>
        <v>45901</v>
      </c>
      <c r="I1220" s="1">
        <v>45907</v>
      </c>
      <c r="J1220">
        <v>14500</v>
      </c>
      <c r="K1220">
        <v>1612</v>
      </c>
      <c r="L1220">
        <v>0</v>
      </c>
      <c r="M1220">
        <f>invoices[[#This Row],[rent_amount]]+invoices[[#This Row],[electricity_amount]]+invoices[[#This Row],[other_charges]]</f>
        <v>16112</v>
      </c>
      <c r="N1220" t="s">
        <v>28</v>
      </c>
      <c r="O1220" t="s">
        <v>45</v>
      </c>
      <c r="P1220">
        <v>0</v>
      </c>
      <c r="Q1220" t="b">
        <v>0</v>
      </c>
      <c r="R1220" t="s">
        <v>46</v>
      </c>
      <c r="S1220">
        <v>0</v>
      </c>
      <c r="T1220">
        <f>invoices[[#This Row],[total_amount]]</f>
        <v>16112</v>
      </c>
      <c r="U1220" t="s">
        <v>130</v>
      </c>
      <c r="V1220" t="str">
        <f>INDEX([1]!Table1[tenantname],MATCH(invoices[[#This Row],[allotment_id]],[1]!Table1[TenantAllotmentID],0))</f>
        <v>Martin Rodgers (B13-C2)</v>
      </c>
      <c r="W1220" t="s">
        <v>14010</v>
      </c>
      <c r="X1220" t="s">
        <v>14011</v>
      </c>
      <c r="Y1220" s="4">
        <v>45901</v>
      </c>
      <c r="Z1220" t="s">
        <v>15807</v>
      </c>
      <c r="AA1220">
        <v>14500</v>
      </c>
      <c r="AB1220">
        <v>0</v>
      </c>
      <c r="AC1220">
        <v>0</v>
      </c>
      <c r="AD1220" s="7">
        <f>invoices[[#This Row],[Rent]]+invoices[[#This Row],[Services]]+invoices[[#This Row],[GST]]</f>
        <v>14500</v>
      </c>
      <c r="AE1220" s="7">
        <f>invoices[[#This Row],[Total]]-invoices[[#This Row],[rent_amount]]</f>
        <v>0</v>
      </c>
      <c r="AF1220">
        <v>5260</v>
      </c>
      <c r="AG1220">
        <v>1612</v>
      </c>
      <c r="AH1220">
        <f>invoices[[#This Row],[EB Amount]]-invoices[[#This Row],[electricity_amount]]</f>
        <v>0</v>
      </c>
    </row>
    <row r="1221" spans="1:34">
      <c r="A1221" t="s">
        <v>11960</v>
      </c>
      <c r="B1221" t="s">
        <v>22</v>
      </c>
      <c r="C1221" t="s">
        <v>3596</v>
      </c>
      <c r="D1221" t="s">
        <v>24</v>
      </c>
      <c r="E1221" t="s">
        <v>1062</v>
      </c>
      <c r="F1221" t="s">
        <v>3343</v>
      </c>
      <c r="G1221" t="s">
        <v>11961</v>
      </c>
      <c r="H1221" s="1">
        <f>DATE(YEAR(invoices[[#This Row],[due_date]]),MONTH(invoices[[#This Row],[due_date]]),1)</f>
        <v>45901</v>
      </c>
      <c r="I1221" s="1">
        <v>45907</v>
      </c>
      <c r="J1221">
        <v>19000</v>
      </c>
      <c r="K1221">
        <v>627</v>
      </c>
      <c r="L1221">
        <v>0</v>
      </c>
      <c r="M1221">
        <f>invoices[[#This Row],[rent_amount]]+invoices[[#This Row],[electricity_amount]]+invoices[[#This Row],[other_charges]]</f>
        <v>19627</v>
      </c>
      <c r="N1221" t="s">
        <v>28</v>
      </c>
      <c r="O1221" t="s">
        <v>345</v>
      </c>
      <c r="P1221">
        <v>0</v>
      </c>
      <c r="Q1221" t="b">
        <v>0</v>
      </c>
      <c r="R1221" t="s">
        <v>46</v>
      </c>
      <c r="S1221">
        <v>0</v>
      </c>
      <c r="T1221">
        <f>invoices[[#This Row],[total_amount]]</f>
        <v>19627</v>
      </c>
      <c r="U1221" t="s">
        <v>3598</v>
      </c>
      <c r="V1221" t="str">
        <f>INDEX([1]!Table1[tenantname],MATCH(invoices[[#This Row],[allotment_id]],[1]!Table1[TenantAllotmentID],0))</f>
        <v>Hemanth Koka (A22-A1)</v>
      </c>
      <c r="W1221" t="s">
        <v>15090</v>
      </c>
      <c r="X1221" t="s">
        <v>15091</v>
      </c>
      <c r="Y1221" s="4">
        <v>45901</v>
      </c>
      <c r="Z1221" t="s">
        <v>15807</v>
      </c>
      <c r="AA1221">
        <v>19000</v>
      </c>
      <c r="AB1221">
        <v>0</v>
      </c>
      <c r="AC1221">
        <v>0</v>
      </c>
      <c r="AD1221" s="7">
        <f>invoices[[#This Row],[Rent]]+invoices[[#This Row],[Services]]+invoices[[#This Row],[GST]]</f>
        <v>19000</v>
      </c>
      <c r="AE1221" s="7">
        <f>invoices[[#This Row],[Total]]-invoices[[#This Row],[rent_amount]]</f>
        <v>0</v>
      </c>
      <c r="AF1221">
        <v>5296</v>
      </c>
      <c r="AG1221">
        <v>627</v>
      </c>
      <c r="AH1221">
        <f>invoices[[#This Row],[EB Amount]]-invoices[[#This Row],[electricity_amount]]</f>
        <v>0</v>
      </c>
    </row>
    <row r="1222" spans="1:34">
      <c r="A1222" t="s">
        <v>12055</v>
      </c>
      <c r="B1222" t="s">
        <v>22</v>
      </c>
      <c r="C1222" t="s">
        <v>1202</v>
      </c>
      <c r="D1222" t="s">
        <v>24</v>
      </c>
      <c r="E1222" t="s">
        <v>167</v>
      </c>
      <c r="F1222" t="s">
        <v>1203</v>
      </c>
      <c r="G1222" t="s">
        <v>12056</v>
      </c>
      <c r="H1222" s="1">
        <f>DATE(YEAR(invoices[[#This Row],[due_date]]),MONTH(invoices[[#This Row],[due_date]]),1)</f>
        <v>45901</v>
      </c>
      <c r="I1222" s="1">
        <v>45907</v>
      </c>
      <c r="J1222">
        <v>15500</v>
      </c>
      <c r="K1222">
        <v>2201</v>
      </c>
      <c r="L1222">
        <v>0</v>
      </c>
      <c r="M1222">
        <f>invoices[[#This Row],[rent_amount]]+invoices[[#This Row],[electricity_amount]]+invoices[[#This Row],[other_charges]]</f>
        <v>17701</v>
      </c>
      <c r="N1222" t="s">
        <v>28</v>
      </c>
      <c r="O1222" t="s">
        <v>345</v>
      </c>
      <c r="P1222">
        <v>0</v>
      </c>
      <c r="Q1222" t="b">
        <v>0</v>
      </c>
      <c r="R1222" t="s">
        <v>46</v>
      </c>
      <c r="S1222">
        <v>0</v>
      </c>
      <c r="T1222">
        <f>invoices[[#This Row],[total_amount]]</f>
        <v>17701</v>
      </c>
      <c r="U1222" t="s">
        <v>1205</v>
      </c>
      <c r="V1222" t="str">
        <f>INDEX([1]!Table1[tenantname],MATCH(invoices[[#This Row],[allotment_id]],[1]!Table1[TenantAllotmentID],0))</f>
        <v>Surya Nikhil Mallampalli (B42-B1)</v>
      </c>
      <c r="W1222" t="s">
        <v>14380</v>
      </c>
      <c r="X1222" t="s">
        <v>14381</v>
      </c>
      <c r="Y1222" s="4">
        <v>45901</v>
      </c>
      <c r="Z1222" t="s">
        <v>15807</v>
      </c>
      <c r="AA1222">
        <v>15500</v>
      </c>
      <c r="AB1222">
        <v>0</v>
      </c>
      <c r="AC1222">
        <v>0</v>
      </c>
      <c r="AD1222" s="7">
        <f>invoices[[#This Row],[Rent]]+invoices[[#This Row],[Services]]+invoices[[#This Row],[GST]]</f>
        <v>15500</v>
      </c>
      <c r="AE1222" s="7">
        <f>invoices[[#This Row],[Total]]-invoices[[#This Row],[rent_amount]]</f>
        <v>0</v>
      </c>
      <c r="AF1222">
        <v>5349</v>
      </c>
      <c r="AG1222">
        <v>2201</v>
      </c>
      <c r="AH1222">
        <f>invoices[[#This Row],[EB Amount]]-invoices[[#This Row],[electricity_amount]]</f>
        <v>0</v>
      </c>
    </row>
    <row r="1223" spans="1:34">
      <c r="A1223" t="s">
        <v>12059</v>
      </c>
      <c r="B1223" t="s">
        <v>22</v>
      </c>
      <c r="C1223" t="s">
        <v>5660</v>
      </c>
      <c r="D1223" t="s">
        <v>24</v>
      </c>
      <c r="E1223" t="s">
        <v>147</v>
      </c>
      <c r="F1223" t="s">
        <v>336</v>
      </c>
      <c r="G1223" t="s">
        <v>12060</v>
      </c>
      <c r="H1223" s="1">
        <f>DATE(YEAR(invoices[[#This Row],[due_date]]),MONTH(invoices[[#This Row],[due_date]]),1)</f>
        <v>45901</v>
      </c>
      <c r="I1223" s="1">
        <v>45907</v>
      </c>
      <c r="J1223">
        <v>25500</v>
      </c>
      <c r="K1223">
        <v>1426</v>
      </c>
      <c r="L1223">
        <v>0</v>
      </c>
      <c r="M1223">
        <f>invoices[[#This Row],[rent_amount]]+invoices[[#This Row],[electricity_amount]]+invoices[[#This Row],[other_charges]]</f>
        <v>26926</v>
      </c>
      <c r="N1223" t="s">
        <v>28</v>
      </c>
      <c r="O1223" t="s">
        <v>45</v>
      </c>
      <c r="P1223">
        <v>0</v>
      </c>
      <c r="Q1223" t="b">
        <v>0</v>
      </c>
      <c r="R1223" t="s">
        <v>46</v>
      </c>
      <c r="S1223">
        <v>0</v>
      </c>
      <c r="T1223">
        <f>invoices[[#This Row],[total_amount]]</f>
        <v>26926</v>
      </c>
      <c r="U1223" t="s">
        <v>5662</v>
      </c>
      <c r="V1223" t="str">
        <f>INDEX([1]!Table1[tenantname],MATCH(invoices[[#This Row],[allotment_id]],[1]!Table1[TenantAllotmentID],0))</f>
        <v>Hari Prasad M (C31-D1)</v>
      </c>
      <c r="W1223" t="s">
        <v>15405</v>
      </c>
      <c r="X1223" t="s">
        <v>15406</v>
      </c>
      <c r="Y1223" s="4">
        <v>45901</v>
      </c>
      <c r="Z1223" t="s">
        <v>15807</v>
      </c>
      <c r="AA1223">
        <v>25500</v>
      </c>
      <c r="AB1223">
        <v>0</v>
      </c>
      <c r="AC1223">
        <v>0</v>
      </c>
      <c r="AD1223" s="7">
        <f>invoices[[#This Row],[Rent]]+invoices[[#This Row],[Services]]+invoices[[#This Row],[GST]]</f>
        <v>25500</v>
      </c>
      <c r="AE1223" s="7">
        <f>invoices[[#This Row],[Total]]-invoices[[#This Row],[rent_amount]]</f>
        <v>0</v>
      </c>
      <c r="AF1223">
        <v>5351</v>
      </c>
      <c r="AG1223">
        <v>1426</v>
      </c>
      <c r="AH1223">
        <f>invoices[[#This Row],[EB Amount]]-invoices[[#This Row],[electricity_amount]]</f>
        <v>0</v>
      </c>
    </row>
    <row r="1224" spans="1:34">
      <c r="A1224" t="s">
        <v>12103</v>
      </c>
      <c r="B1224" t="s">
        <v>22</v>
      </c>
      <c r="C1224" t="s">
        <v>410</v>
      </c>
      <c r="D1224" t="s">
        <v>24</v>
      </c>
      <c r="E1224" t="s">
        <v>275</v>
      </c>
      <c r="F1224" t="s">
        <v>411</v>
      </c>
      <c r="G1224" t="s">
        <v>12104</v>
      </c>
      <c r="H1224" s="1">
        <f>DATE(YEAR(invoices[[#This Row],[due_date]]),MONTH(invoices[[#This Row],[due_date]]),1)</f>
        <v>45901</v>
      </c>
      <c r="I1224" s="1">
        <v>45907</v>
      </c>
      <c r="J1224">
        <v>15500</v>
      </c>
      <c r="K1224">
        <v>2666</v>
      </c>
      <c r="L1224">
        <v>0</v>
      </c>
      <c r="M1224">
        <f>invoices[[#This Row],[rent_amount]]+invoices[[#This Row],[electricity_amount]]+invoices[[#This Row],[other_charges]]</f>
        <v>18166</v>
      </c>
      <c r="N1224" t="s">
        <v>28</v>
      </c>
      <c r="O1224" t="s">
        <v>1080</v>
      </c>
      <c r="P1224">
        <v>0</v>
      </c>
      <c r="Q1224" t="b">
        <v>0</v>
      </c>
      <c r="R1224" t="s">
        <v>46</v>
      </c>
      <c r="S1224">
        <v>0</v>
      </c>
      <c r="T1224">
        <f>invoices[[#This Row],[total_amount]]</f>
        <v>18166</v>
      </c>
      <c r="U1224" t="s">
        <v>414</v>
      </c>
      <c r="V1224" t="str">
        <f>INDEX([1]!Table1[tenantname],MATCH(invoices[[#This Row],[allotment_id]],[1]!Table1[TenantAllotmentID],0))</f>
        <v>Brinda Vivek (B44-B2)</v>
      </c>
      <c r="W1224" t="s">
        <v>14100</v>
      </c>
      <c r="X1224" t="s">
        <v>14101</v>
      </c>
      <c r="Y1224" s="4">
        <v>45901</v>
      </c>
      <c r="Z1224" t="s">
        <v>15807</v>
      </c>
      <c r="AA1224">
        <v>15500</v>
      </c>
      <c r="AB1224">
        <v>0</v>
      </c>
      <c r="AC1224">
        <v>0</v>
      </c>
      <c r="AD1224" s="7">
        <f>invoices[[#This Row],[Rent]]+invoices[[#This Row],[Services]]+invoices[[#This Row],[GST]]</f>
        <v>15500</v>
      </c>
      <c r="AE1224" s="7">
        <f>invoices[[#This Row],[Total]]-invoices[[#This Row],[rent_amount]]</f>
        <v>0</v>
      </c>
      <c r="AF1224">
        <v>5375</v>
      </c>
      <c r="AG1224">
        <v>2666</v>
      </c>
      <c r="AH1224">
        <f>invoices[[#This Row],[EB Amount]]-invoices[[#This Row],[electricity_amount]]</f>
        <v>0</v>
      </c>
    </row>
    <row r="1225" spans="1:34">
      <c r="A1225" t="s">
        <v>12585</v>
      </c>
      <c r="B1225" t="s">
        <v>22</v>
      </c>
      <c r="C1225" t="s">
        <v>12586</v>
      </c>
      <c r="D1225" t="s">
        <v>24</v>
      </c>
      <c r="E1225" t="s">
        <v>34</v>
      </c>
      <c r="F1225" t="s">
        <v>35</v>
      </c>
      <c r="G1225" t="s">
        <v>12587</v>
      </c>
      <c r="H1225" s="1">
        <f>DATE(YEAR(invoices[[#This Row],[due_date]]),MONTH(invoices[[#This Row],[due_date]]),1)</f>
        <v>45901</v>
      </c>
      <c r="I1225" s="1">
        <v>45907</v>
      </c>
      <c r="J1225">
        <v>15500</v>
      </c>
      <c r="K1225">
        <v>0</v>
      </c>
      <c r="L1225">
        <v>2250</v>
      </c>
      <c r="M1225">
        <f>invoices[[#This Row],[rent_amount]]+invoices[[#This Row],[electricity_amount]]+invoices[[#This Row],[other_charges]]</f>
        <v>17750</v>
      </c>
      <c r="N1225" t="s">
        <v>28</v>
      </c>
      <c r="O1225" t="s">
        <v>345</v>
      </c>
      <c r="P1225">
        <v>0</v>
      </c>
      <c r="Q1225" t="b">
        <v>0</v>
      </c>
      <c r="R1225" t="s">
        <v>46</v>
      </c>
      <c r="S1225">
        <v>0</v>
      </c>
      <c r="T1225">
        <f>invoices[[#This Row],[total_amount]]</f>
        <v>17750</v>
      </c>
      <c r="U1225" t="s">
        <v>12588</v>
      </c>
      <c r="V1225" t="str">
        <f>INDEX([1]!Table1[tenantname],MATCH(invoices[[#This Row],[allotment_id]],[1]!Table1[TenantAllotmentID],0))</f>
        <v>Vemuluri Siri (B43-B1)</v>
      </c>
      <c r="W1225" t="s">
        <v>15765</v>
      </c>
      <c r="X1225" t="s">
        <v>15766</v>
      </c>
      <c r="Y1225" s="4">
        <v>45901</v>
      </c>
      <c r="Z1225" t="s">
        <v>15807</v>
      </c>
      <c r="AA1225">
        <v>15500</v>
      </c>
      <c r="AB1225">
        <v>0</v>
      </c>
      <c r="AC1225">
        <v>0</v>
      </c>
      <c r="AD1225" s="7">
        <f>invoices[[#This Row],[Rent]]+invoices[[#This Row],[Services]]+invoices[[#This Row],[GST]]</f>
        <v>15500</v>
      </c>
      <c r="AE1225" s="7">
        <f>invoices[[#This Row],[Total]]-invoices[[#This Row],[rent_amount]]</f>
        <v>0</v>
      </c>
      <c r="AF1225">
        <v>5634</v>
      </c>
      <c r="AG1225">
        <v>0</v>
      </c>
      <c r="AH1225">
        <f>invoices[[#This Row],[EB Amount]]-invoices[[#This Row],[electricity_amount]]</f>
        <v>0</v>
      </c>
    </row>
    <row r="1226" spans="1:34">
      <c r="A1226" t="s">
        <v>12597</v>
      </c>
      <c r="B1226" t="s">
        <v>22</v>
      </c>
      <c r="C1226" t="s">
        <v>1043</v>
      </c>
      <c r="D1226" t="s">
        <v>24</v>
      </c>
      <c r="E1226" t="s">
        <v>218</v>
      </c>
      <c r="F1226" t="s">
        <v>1044</v>
      </c>
      <c r="G1226" t="s">
        <v>12598</v>
      </c>
      <c r="H1226" s="1">
        <f>DATE(YEAR(invoices[[#This Row],[due_date]]),MONTH(invoices[[#This Row],[due_date]]),1)</f>
        <v>45901</v>
      </c>
      <c r="I1226" s="1">
        <v>45907</v>
      </c>
      <c r="J1226">
        <v>14500</v>
      </c>
      <c r="K1226">
        <v>840</v>
      </c>
      <c r="L1226">
        <v>0</v>
      </c>
      <c r="M1226">
        <f>invoices[[#This Row],[rent_amount]]+invoices[[#This Row],[electricity_amount]]+invoices[[#This Row],[other_charges]]</f>
        <v>15340</v>
      </c>
      <c r="N1226" t="s">
        <v>28</v>
      </c>
      <c r="O1226" t="s">
        <v>345</v>
      </c>
      <c r="P1226">
        <v>0</v>
      </c>
      <c r="Q1226" t="b">
        <v>0</v>
      </c>
      <c r="R1226" t="s">
        <v>46</v>
      </c>
      <c r="S1226">
        <v>0</v>
      </c>
      <c r="T1226">
        <f>invoices[[#This Row],[total_amount]]</f>
        <v>15340</v>
      </c>
      <c r="U1226" t="s">
        <v>1046</v>
      </c>
      <c r="V1226" t="str">
        <f>INDEX([1]!Table1[tenantname],MATCH(invoices[[#This Row],[allotment_id]],[1]!Table1[TenantAllotmentID],0))</f>
        <v>Thanisha Choudhary (A12-C2)</v>
      </c>
      <c r="W1226" t="s">
        <v>14327</v>
      </c>
      <c r="X1226" t="s">
        <v>14328</v>
      </c>
      <c r="Y1226" s="4">
        <v>45901</v>
      </c>
      <c r="Z1226" t="s">
        <v>15807</v>
      </c>
      <c r="AA1226">
        <v>14500</v>
      </c>
      <c r="AB1226">
        <v>0</v>
      </c>
      <c r="AC1226">
        <v>0</v>
      </c>
      <c r="AD1226" s="7">
        <f>invoices[[#This Row],[Rent]]+invoices[[#This Row],[Services]]+invoices[[#This Row],[GST]]</f>
        <v>14500</v>
      </c>
      <c r="AE1226" s="7">
        <f>invoices[[#This Row],[Total]]-invoices[[#This Row],[rent_amount]]</f>
        <v>0</v>
      </c>
      <c r="AF1226">
        <v>5640</v>
      </c>
      <c r="AG1226">
        <v>840</v>
      </c>
      <c r="AH1226">
        <f>invoices[[#This Row],[EB Amount]]-invoices[[#This Row],[electricity_amount]]</f>
        <v>0</v>
      </c>
    </row>
    <row r="1227" spans="1:34">
      <c r="A1227" t="s">
        <v>12633</v>
      </c>
      <c r="B1227" t="s">
        <v>22</v>
      </c>
      <c r="C1227" t="s">
        <v>1369</v>
      </c>
      <c r="D1227" t="s">
        <v>24</v>
      </c>
      <c r="E1227" t="s">
        <v>268</v>
      </c>
      <c r="F1227" t="s">
        <v>860</v>
      </c>
      <c r="G1227" t="s">
        <v>12634</v>
      </c>
      <c r="H1227" s="1">
        <f>DATE(YEAR(invoices[[#This Row],[due_date]]),MONTH(invoices[[#This Row],[due_date]]),1)</f>
        <v>45901</v>
      </c>
      <c r="I1227" s="1">
        <v>45907</v>
      </c>
      <c r="J1227">
        <v>18000</v>
      </c>
      <c r="K1227">
        <v>0</v>
      </c>
      <c r="L1227">
        <v>0</v>
      </c>
      <c r="M1227">
        <f>invoices[[#This Row],[rent_amount]]+invoices[[#This Row],[electricity_amount]]+invoices[[#This Row],[other_charges]]</f>
        <v>18000</v>
      </c>
      <c r="N1227" t="s">
        <v>28</v>
      </c>
      <c r="O1227" t="s">
        <v>345</v>
      </c>
      <c r="P1227">
        <v>0</v>
      </c>
      <c r="Q1227" t="b">
        <v>0</v>
      </c>
      <c r="R1227" t="s">
        <v>46</v>
      </c>
      <c r="S1227">
        <v>0</v>
      </c>
      <c r="T1227">
        <f>invoices[[#This Row],[total_amount]]</f>
        <v>18000</v>
      </c>
      <c r="U1227" t="s">
        <v>1371</v>
      </c>
      <c r="V1227" t="str">
        <f>INDEX([1]!Table1[tenantname],MATCH(invoices[[#This Row],[allotment_id]],[1]!Table1[TenantAllotmentID],0))</f>
        <v>Janmesh  (C21-B2)</v>
      </c>
      <c r="W1227" t="s">
        <v>14446</v>
      </c>
      <c r="X1227" t="s">
        <v>14447</v>
      </c>
      <c r="Y1227" s="4">
        <v>45901</v>
      </c>
      <c r="Z1227" t="s">
        <v>15807</v>
      </c>
      <c r="AA1227">
        <v>18000</v>
      </c>
      <c r="AB1227">
        <v>0</v>
      </c>
      <c r="AC1227">
        <v>0</v>
      </c>
      <c r="AD1227" s="7">
        <f>invoices[[#This Row],[Rent]]+invoices[[#This Row],[Services]]+invoices[[#This Row],[GST]]</f>
        <v>18000</v>
      </c>
      <c r="AE1227" s="7">
        <f>invoices[[#This Row],[Total]]-invoices[[#This Row],[rent_amount]]</f>
        <v>0</v>
      </c>
      <c r="AF1227">
        <v>5660</v>
      </c>
      <c r="AG1227">
        <v>0</v>
      </c>
      <c r="AH1227">
        <f>invoices[[#This Row],[EB Amount]]-invoices[[#This Row],[electricity_amount]]</f>
        <v>0</v>
      </c>
    </row>
    <row r="1228" spans="1:34">
      <c r="A1228" t="s">
        <v>12649</v>
      </c>
      <c r="B1228" t="s">
        <v>22</v>
      </c>
      <c r="C1228" t="s">
        <v>2027</v>
      </c>
      <c r="D1228" t="s">
        <v>24</v>
      </c>
      <c r="E1228" t="s">
        <v>80</v>
      </c>
      <c r="F1228" t="s">
        <v>1824</v>
      </c>
      <c r="G1228" t="s">
        <v>12650</v>
      </c>
      <c r="H1228" s="1">
        <f>DATE(YEAR(invoices[[#This Row],[due_date]]),MONTH(invoices[[#This Row],[due_date]]),1)</f>
        <v>45901</v>
      </c>
      <c r="I1228" s="1">
        <v>45907</v>
      </c>
      <c r="J1228">
        <v>25500</v>
      </c>
      <c r="K1228">
        <v>1519</v>
      </c>
      <c r="L1228">
        <v>0</v>
      </c>
      <c r="M1228">
        <f>invoices[[#This Row],[rent_amount]]+invoices[[#This Row],[electricity_amount]]+invoices[[#This Row],[other_charges]]</f>
        <v>27019</v>
      </c>
      <c r="N1228" t="s">
        <v>28</v>
      </c>
      <c r="O1228" t="s">
        <v>918</v>
      </c>
      <c r="P1228">
        <v>0</v>
      </c>
      <c r="Q1228" t="b">
        <v>0</v>
      </c>
      <c r="R1228" t="s">
        <v>46</v>
      </c>
      <c r="S1228">
        <v>0</v>
      </c>
      <c r="T1228">
        <f>invoices[[#This Row],[total_amount]]</f>
        <v>27019</v>
      </c>
      <c r="U1228" t="s">
        <v>2029</v>
      </c>
      <c r="V1228" t="str">
        <f>INDEX([1]!Table1[tenantname],MATCH(invoices[[#This Row],[allotment_id]],[1]!Table1[TenantAllotmentID],0))</f>
        <v>Sagarika Das (D21-A1)</v>
      </c>
      <c r="W1228" t="s">
        <v>14679</v>
      </c>
      <c r="X1228" t="s">
        <v>14680</v>
      </c>
      <c r="Y1228" s="4">
        <v>45901</v>
      </c>
      <c r="Z1228" t="s">
        <v>15807</v>
      </c>
      <c r="AA1228">
        <v>25500</v>
      </c>
      <c r="AB1228">
        <v>0</v>
      </c>
      <c r="AC1228">
        <v>0</v>
      </c>
      <c r="AD1228" s="7">
        <f>invoices[[#This Row],[Rent]]+invoices[[#This Row],[Services]]+invoices[[#This Row],[GST]]</f>
        <v>25500</v>
      </c>
      <c r="AE1228" s="7">
        <f>invoices[[#This Row],[Total]]-invoices[[#This Row],[rent_amount]]</f>
        <v>0</v>
      </c>
      <c r="AF1228">
        <v>5668</v>
      </c>
      <c r="AG1228">
        <v>1519</v>
      </c>
      <c r="AH1228">
        <f>invoices[[#This Row],[EB Amount]]-invoices[[#This Row],[electricity_amount]]</f>
        <v>0</v>
      </c>
    </row>
    <row r="1229" spans="1:34">
      <c r="A1229" t="s">
        <v>12659</v>
      </c>
      <c r="B1229" t="s">
        <v>22</v>
      </c>
      <c r="C1229" t="s">
        <v>379</v>
      </c>
      <c r="D1229" t="s">
        <v>24</v>
      </c>
      <c r="E1229" t="s">
        <v>104</v>
      </c>
      <c r="F1229" t="s">
        <v>380</v>
      </c>
      <c r="G1229" t="s">
        <v>12660</v>
      </c>
      <c r="H1229" s="1">
        <f>DATE(YEAR(invoices[[#This Row],[due_date]]),MONTH(invoices[[#This Row],[due_date]]),1)</f>
        <v>45901</v>
      </c>
      <c r="I1229" s="1">
        <v>45907</v>
      </c>
      <c r="J1229">
        <v>18500</v>
      </c>
      <c r="K1229">
        <v>440</v>
      </c>
      <c r="L1229">
        <v>0</v>
      </c>
      <c r="M1229">
        <f>invoices[[#This Row],[rent_amount]]+invoices[[#This Row],[electricity_amount]]+invoices[[#This Row],[other_charges]]</f>
        <v>18940</v>
      </c>
      <c r="N1229" t="s">
        <v>28</v>
      </c>
      <c r="O1229" t="s">
        <v>45</v>
      </c>
      <c r="P1229">
        <v>0</v>
      </c>
      <c r="Q1229" t="b">
        <v>0</v>
      </c>
      <c r="R1229" t="s">
        <v>46</v>
      </c>
      <c r="S1229">
        <v>0</v>
      </c>
      <c r="T1229">
        <f>invoices[[#This Row],[total_amount]]</f>
        <v>18940</v>
      </c>
      <c r="U1229" t="s">
        <v>382</v>
      </c>
      <c r="V1229" t="str">
        <f>INDEX([1]!Table1[tenantname],MATCH(invoices[[#This Row],[allotment_id]],[1]!Table1[TenantAllotmentID],0))</f>
        <v>Venkat Chandan Jakka (B14-A1)</v>
      </c>
      <c r="W1229" t="s">
        <v>14088</v>
      </c>
      <c r="X1229" t="s">
        <v>14089</v>
      </c>
      <c r="Y1229" s="4">
        <v>45901</v>
      </c>
      <c r="Z1229" t="s">
        <v>15807</v>
      </c>
      <c r="AA1229">
        <v>18500</v>
      </c>
      <c r="AB1229">
        <v>0</v>
      </c>
      <c r="AC1229">
        <v>0</v>
      </c>
      <c r="AD1229" s="7">
        <f>invoices[[#This Row],[Rent]]+invoices[[#This Row],[Services]]+invoices[[#This Row],[GST]]</f>
        <v>18500</v>
      </c>
      <c r="AE1229" s="7">
        <f>invoices[[#This Row],[Total]]-invoices[[#This Row],[rent_amount]]</f>
        <v>0</v>
      </c>
      <c r="AF1229">
        <v>5674</v>
      </c>
      <c r="AG1229">
        <v>440</v>
      </c>
      <c r="AH1229">
        <f>invoices[[#This Row],[EB Amount]]-invoices[[#This Row],[electricity_amount]]</f>
        <v>0</v>
      </c>
    </row>
    <row r="1230" spans="1:34">
      <c r="A1230" t="s">
        <v>12726</v>
      </c>
      <c r="B1230" t="s">
        <v>22</v>
      </c>
      <c r="C1230" t="s">
        <v>8225</v>
      </c>
      <c r="D1230" t="s">
        <v>24</v>
      </c>
      <c r="E1230" t="s">
        <v>1062</v>
      </c>
      <c r="F1230" t="s">
        <v>8226</v>
      </c>
      <c r="G1230" t="s">
        <v>12727</v>
      </c>
      <c r="H1230" s="1">
        <f>DATE(YEAR(invoices[[#This Row],[due_date]]),MONTH(invoices[[#This Row],[due_date]]),1)</f>
        <v>45901</v>
      </c>
      <c r="I1230" s="1">
        <v>45907</v>
      </c>
      <c r="J1230">
        <v>15500</v>
      </c>
      <c r="K1230">
        <v>726</v>
      </c>
      <c r="L1230">
        <v>0</v>
      </c>
      <c r="M1230">
        <f>invoices[[#This Row],[rent_amount]]+invoices[[#This Row],[electricity_amount]]+invoices[[#This Row],[other_charges]]</f>
        <v>16226</v>
      </c>
      <c r="N1230" t="s">
        <v>28</v>
      </c>
      <c r="O1230" t="s">
        <v>918</v>
      </c>
      <c r="P1230">
        <v>0</v>
      </c>
      <c r="Q1230" t="b">
        <v>0</v>
      </c>
      <c r="R1230" t="s">
        <v>46</v>
      </c>
      <c r="S1230">
        <v>0</v>
      </c>
      <c r="T1230">
        <f>invoices[[#This Row],[total_amount]]</f>
        <v>16226</v>
      </c>
      <c r="U1230" t="s">
        <v>8228</v>
      </c>
      <c r="V1230" t="str">
        <f>INDEX([1]!Table1[tenantname],MATCH(invoices[[#This Row],[allotment_id]],[1]!Table1[TenantAllotmentID],0))</f>
        <v>Pranav Purkar  (A22-B1)</v>
      </c>
      <c r="W1230" t="s">
        <v>15600</v>
      </c>
      <c r="X1230" t="s">
        <v>15601</v>
      </c>
      <c r="Y1230" s="4">
        <v>45901</v>
      </c>
      <c r="Z1230" t="s">
        <v>15807</v>
      </c>
      <c r="AA1230">
        <v>15500</v>
      </c>
      <c r="AB1230">
        <v>0</v>
      </c>
      <c r="AC1230">
        <v>0</v>
      </c>
      <c r="AD1230" s="7">
        <f>invoices[[#This Row],[Rent]]+invoices[[#This Row],[Services]]+invoices[[#This Row],[GST]]</f>
        <v>15500</v>
      </c>
      <c r="AE1230" s="7">
        <f>invoices[[#This Row],[Total]]-invoices[[#This Row],[rent_amount]]</f>
        <v>0</v>
      </c>
      <c r="AF1230">
        <v>5708</v>
      </c>
      <c r="AG1230">
        <v>726</v>
      </c>
      <c r="AH1230">
        <f>invoices[[#This Row],[EB Amount]]-invoices[[#This Row],[electricity_amount]]</f>
        <v>0</v>
      </c>
    </row>
    <row r="1231" spans="1:34">
      <c r="A1231" t="s">
        <v>12772</v>
      </c>
      <c r="B1231" t="s">
        <v>22</v>
      </c>
      <c r="C1231" t="s">
        <v>281</v>
      </c>
      <c r="D1231" t="s">
        <v>24</v>
      </c>
      <c r="E1231" t="s">
        <v>34</v>
      </c>
      <c r="F1231" t="s">
        <v>282</v>
      </c>
      <c r="G1231" t="s">
        <v>12773</v>
      </c>
      <c r="H1231" s="1">
        <f>DATE(YEAR(invoices[[#This Row],[due_date]]),MONTH(invoices[[#This Row],[due_date]]),1)</f>
        <v>45901</v>
      </c>
      <c r="I1231" s="1">
        <v>45907</v>
      </c>
      <c r="J1231">
        <v>14500</v>
      </c>
      <c r="K1231">
        <v>1550</v>
      </c>
      <c r="L1231">
        <v>0</v>
      </c>
      <c r="M1231">
        <f>invoices[[#This Row],[rent_amount]]+invoices[[#This Row],[electricity_amount]]+invoices[[#This Row],[other_charges]]</f>
        <v>16050</v>
      </c>
      <c r="N1231" t="s">
        <v>28</v>
      </c>
      <c r="O1231" t="s">
        <v>345</v>
      </c>
      <c r="P1231">
        <v>0</v>
      </c>
      <c r="Q1231" t="b">
        <v>0</v>
      </c>
      <c r="R1231" t="s">
        <v>46</v>
      </c>
      <c r="S1231">
        <v>0</v>
      </c>
      <c r="T1231">
        <f>invoices[[#This Row],[total_amount]]</f>
        <v>16050</v>
      </c>
      <c r="U1231" t="s">
        <v>283</v>
      </c>
      <c r="V1231" t="str">
        <f>INDEX([1]!Table1[tenantname],MATCH(invoices[[#This Row],[allotment_id]],[1]!Table1[TenantAllotmentID],0))</f>
        <v>kiranmai Bhatlapenumarthi (B43-C2)</v>
      </c>
      <c r="W1231" t="s">
        <v>14054</v>
      </c>
      <c r="X1231" t="s">
        <v>14055</v>
      </c>
      <c r="Y1231" s="4">
        <v>45901</v>
      </c>
      <c r="Z1231" t="s">
        <v>15807</v>
      </c>
      <c r="AA1231">
        <v>14500</v>
      </c>
      <c r="AB1231">
        <v>0</v>
      </c>
      <c r="AC1231">
        <v>0</v>
      </c>
      <c r="AD1231" s="7">
        <f>invoices[[#This Row],[Rent]]+invoices[[#This Row],[Services]]+invoices[[#This Row],[GST]]</f>
        <v>14500</v>
      </c>
      <c r="AE1231" s="7">
        <f>invoices[[#This Row],[Total]]-invoices[[#This Row],[rent_amount]]</f>
        <v>0</v>
      </c>
      <c r="AF1231">
        <v>5730</v>
      </c>
      <c r="AG1231">
        <v>1550</v>
      </c>
      <c r="AH1231">
        <f>invoices[[#This Row],[EB Amount]]-invoices[[#This Row],[electricity_amount]]</f>
        <v>0</v>
      </c>
    </row>
    <row r="1232" spans="1:34">
      <c r="A1232" t="s">
        <v>12857</v>
      </c>
      <c r="B1232" t="s">
        <v>22</v>
      </c>
      <c r="C1232" t="s">
        <v>720</v>
      </c>
      <c r="D1232" t="s">
        <v>24</v>
      </c>
      <c r="E1232" t="s">
        <v>721</v>
      </c>
      <c r="F1232" t="s">
        <v>722</v>
      </c>
      <c r="G1232" t="s">
        <v>12858</v>
      </c>
      <c r="H1232" s="1">
        <f>DATE(YEAR(invoices[[#This Row],[due_date]]),MONTH(invoices[[#This Row],[due_date]]),1)</f>
        <v>45901</v>
      </c>
      <c r="I1232" s="1">
        <v>45907</v>
      </c>
      <c r="J1232">
        <v>14500</v>
      </c>
      <c r="K1232">
        <v>576</v>
      </c>
      <c r="L1232">
        <v>0</v>
      </c>
      <c r="M1232">
        <f>invoices[[#This Row],[rent_amount]]+invoices[[#This Row],[electricity_amount]]+invoices[[#This Row],[other_charges]]</f>
        <v>15076</v>
      </c>
      <c r="N1232" t="s">
        <v>28</v>
      </c>
      <c r="O1232" t="s">
        <v>1080</v>
      </c>
      <c r="P1232">
        <v>0</v>
      </c>
      <c r="Q1232" t="b">
        <v>0</v>
      </c>
      <c r="R1232" t="s">
        <v>46</v>
      </c>
      <c r="S1232">
        <v>0</v>
      </c>
      <c r="T1232">
        <f>invoices[[#This Row],[total_amount]]</f>
        <v>15076</v>
      </c>
      <c r="U1232" t="s">
        <v>724</v>
      </c>
      <c r="V1232" t="str">
        <f>INDEX([1]!Table1[tenantname],MATCH(invoices[[#This Row],[allotment_id]],[1]!Table1[TenantAllotmentID],0))</f>
        <v>Aritra Kumar Das (A11-C1)</v>
      </c>
      <c r="W1232" t="s">
        <v>14207</v>
      </c>
      <c r="X1232" t="s">
        <v>14208</v>
      </c>
      <c r="Y1232" s="4">
        <v>45901</v>
      </c>
      <c r="Z1232" t="s">
        <v>15807</v>
      </c>
      <c r="AA1232">
        <v>14500</v>
      </c>
      <c r="AB1232">
        <v>0</v>
      </c>
      <c r="AC1232">
        <v>0</v>
      </c>
      <c r="AD1232" s="7">
        <f>invoices[[#This Row],[Rent]]+invoices[[#This Row],[Services]]+invoices[[#This Row],[GST]]</f>
        <v>14500</v>
      </c>
      <c r="AE1232" s="7">
        <f>invoices[[#This Row],[Total]]-invoices[[#This Row],[rent_amount]]</f>
        <v>0</v>
      </c>
      <c r="AF1232">
        <v>5772</v>
      </c>
      <c r="AG1232">
        <v>576</v>
      </c>
      <c r="AH1232">
        <f>invoices[[#This Row],[EB Amount]]-invoices[[#This Row],[electricity_amount]]</f>
        <v>0</v>
      </c>
    </row>
    <row r="1233" spans="1:34">
      <c r="A1233" t="s">
        <v>13003</v>
      </c>
      <c r="B1233" t="s">
        <v>22</v>
      </c>
      <c r="C1233" t="s">
        <v>932</v>
      </c>
      <c r="D1233" t="s">
        <v>24</v>
      </c>
      <c r="E1233" t="s">
        <v>399</v>
      </c>
      <c r="F1233" t="s">
        <v>933</v>
      </c>
      <c r="G1233" t="s">
        <v>13004</v>
      </c>
      <c r="H1233" s="1">
        <f>DATE(YEAR(invoices[[#This Row],[due_date]]),MONTH(invoices[[#This Row],[due_date]]),1)</f>
        <v>45901</v>
      </c>
      <c r="I1233" s="1">
        <v>45907</v>
      </c>
      <c r="J1233">
        <v>14500</v>
      </c>
      <c r="K1233">
        <v>1140</v>
      </c>
      <c r="L1233">
        <v>0</v>
      </c>
      <c r="M1233">
        <f>invoices[[#This Row],[rent_amount]]+invoices[[#This Row],[electricity_amount]]+invoices[[#This Row],[other_charges]]</f>
        <v>15640</v>
      </c>
      <c r="N1233" t="s">
        <v>28</v>
      </c>
      <c r="O1233" t="s">
        <v>345</v>
      </c>
      <c r="P1233">
        <v>0</v>
      </c>
      <c r="Q1233" t="b">
        <v>0</v>
      </c>
      <c r="R1233" t="s">
        <v>46</v>
      </c>
      <c r="S1233">
        <v>0</v>
      </c>
      <c r="T1233">
        <f>invoices[[#This Row],[total_amount]]</f>
        <v>15640</v>
      </c>
      <c r="U1233" t="s">
        <v>935</v>
      </c>
      <c r="V1233" t="str">
        <f>INDEX([1]!Table1[tenantname],MATCH(invoices[[#This Row],[allotment_id]],[1]!Table1[TenantAllotmentID],0))</f>
        <v>Suhani Mehrotra (B22-C2)</v>
      </c>
      <c r="W1233" t="s">
        <v>14284</v>
      </c>
      <c r="X1233" t="s">
        <v>14285</v>
      </c>
      <c r="Y1233" s="4">
        <v>45901</v>
      </c>
      <c r="Z1233" t="s">
        <v>15807</v>
      </c>
      <c r="AA1233">
        <v>14500</v>
      </c>
      <c r="AB1233">
        <v>0</v>
      </c>
      <c r="AC1233">
        <v>0</v>
      </c>
      <c r="AD1233" s="7">
        <f>invoices[[#This Row],[Rent]]+invoices[[#This Row],[Services]]+invoices[[#This Row],[GST]]</f>
        <v>14500</v>
      </c>
      <c r="AE1233" s="7">
        <f>invoices[[#This Row],[Total]]-invoices[[#This Row],[rent_amount]]</f>
        <v>0</v>
      </c>
      <c r="AF1233">
        <v>5855</v>
      </c>
      <c r="AG1233">
        <v>1140</v>
      </c>
      <c r="AH1233">
        <f>invoices[[#This Row],[EB Amount]]-invoices[[#This Row],[electricity_amount]]</f>
        <v>0</v>
      </c>
    </row>
    <row r="1234" spans="1:34">
      <c r="A1234" t="s">
        <v>13007</v>
      </c>
      <c r="B1234" t="s">
        <v>22</v>
      </c>
      <c r="C1234" t="s">
        <v>2571</v>
      </c>
      <c r="D1234" t="s">
        <v>24</v>
      </c>
      <c r="E1234" t="s">
        <v>181</v>
      </c>
      <c r="F1234" t="s">
        <v>609</v>
      </c>
      <c r="G1234" t="s">
        <v>13008</v>
      </c>
      <c r="H1234" s="1">
        <f>DATE(YEAR(invoices[[#This Row],[due_date]]),MONTH(invoices[[#This Row],[due_date]]),1)</f>
        <v>45901</v>
      </c>
      <c r="I1234" s="1">
        <v>45907</v>
      </c>
      <c r="J1234">
        <v>9500</v>
      </c>
      <c r="K1234">
        <v>0</v>
      </c>
      <c r="L1234">
        <v>0</v>
      </c>
      <c r="M1234">
        <f>invoices[[#This Row],[rent_amount]]+invoices[[#This Row],[electricity_amount]]+invoices[[#This Row],[other_charges]]</f>
        <v>9500</v>
      </c>
      <c r="N1234" t="s">
        <v>28</v>
      </c>
      <c r="O1234" t="s">
        <v>918</v>
      </c>
      <c r="P1234">
        <v>0</v>
      </c>
      <c r="Q1234" t="b">
        <v>0</v>
      </c>
      <c r="R1234" t="s">
        <v>46</v>
      </c>
      <c r="S1234">
        <v>0</v>
      </c>
      <c r="T1234">
        <f>invoices[[#This Row],[total_amount]]</f>
        <v>9500</v>
      </c>
      <c r="U1234" t="s">
        <v>2573</v>
      </c>
      <c r="V1234" t="str">
        <f>INDEX([1]!Table1[tenantname],MATCH(invoices[[#This Row],[allotment_id]],[1]!Table1[TenantAllotmentID],0))</f>
        <v>Alka Mongia (B24-A1)</v>
      </c>
      <c r="W1234" t="s">
        <v>14839</v>
      </c>
      <c r="X1234" t="s">
        <v>14840</v>
      </c>
      <c r="Y1234" s="4">
        <v>45901</v>
      </c>
      <c r="Z1234" t="s">
        <v>15807</v>
      </c>
      <c r="AA1234">
        <v>9500</v>
      </c>
      <c r="AB1234">
        <v>0</v>
      </c>
      <c r="AC1234">
        <v>0</v>
      </c>
      <c r="AD1234" s="7">
        <f>invoices[[#This Row],[Rent]]+invoices[[#This Row],[Services]]+invoices[[#This Row],[GST]]</f>
        <v>9500</v>
      </c>
      <c r="AE1234" s="7">
        <f>invoices[[#This Row],[Total]]-invoices[[#This Row],[rent_amount]]</f>
        <v>0</v>
      </c>
      <c r="AF1234">
        <v>5857</v>
      </c>
      <c r="AG1234">
        <v>0</v>
      </c>
      <c r="AH1234">
        <f>invoices[[#This Row],[EB Amount]]-invoices[[#This Row],[electricity_amount]]</f>
        <v>0</v>
      </c>
    </row>
    <row r="1235" spans="1:34">
      <c r="A1235" t="s">
        <v>13023</v>
      </c>
      <c r="B1235" t="s">
        <v>22</v>
      </c>
      <c r="C1235" t="s">
        <v>1375</v>
      </c>
      <c r="D1235" t="s">
        <v>24</v>
      </c>
      <c r="E1235" t="s">
        <v>226</v>
      </c>
      <c r="F1235" t="s">
        <v>227</v>
      </c>
      <c r="G1235" t="s">
        <v>13024</v>
      </c>
      <c r="H1235" s="1">
        <f>DATE(YEAR(invoices[[#This Row],[due_date]]),MONTH(invoices[[#This Row],[due_date]]),1)</f>
        <v>45901</v>
      </c>
      <c r="I1235" s="1">
        <v>45907</v>
      </c>
      <c r="J1235">
        <v>15500</v>
      </c>
      <c r="K1235">
        <v>1457</v>
      </c>
      <c r="L1235">
        <v>0</v>
      </c>
      <c r="M1235">
        <f>invoices[[#This Row],[rent_amount]]+invoices[[#This Row],[electricity_amount]]+invoices[[#This Row],[other_charges]]</f>
        <v>16957</v>
      </c>
      <c r="N1235" t="s">
        <v>28</v>
      </c>
      <c r="O1235" t="s">
        <v>918</v>
      </c>
      <c r="P1235">
        <v>0</v>
      </c>
      <c r="Q1235" t="b">
        <v>0</v>
      </c>
      <c r="R1235" t="s">
        <v>46</v>
      </c>
      <c r="S1235">
        <v>0</v>
      </c>
      <c r="T1235">
        <f>invoices[[#This Row],[total_amount]]</f>
        <v>16957</v>
      </c>
      <c r="U1235" t="s">
        <v>1377</v>
      </c>
      <c r="V1235" t="str">
        <f>INDEX([1]!Table1[tenantname],MATCH(invoices[[#This Row],[allotment_id]],[1]!Table1[TenantAllotmentID],0))</f>
        <v>Priyadarshini C (B12-B2)</v>
      </c>
      <c r="W1235" t="s">
        <v>14448</v>
      </c>
      <c r="X1235" t="s">
        <v>14449</v>
      </c>
      <c r="Y1235" s="4">
        <v>45901</v>
      </c>
      <c r="Z1235" t="s">
        <v>15807</v>
      </c>
      <c r="AA1235">
        <v>15500</v>
      </c>
      <c r="AB1235">
        <v>0</v>
      </c>
      <c r="AC1235">
        <v>0</v>
      </c>
      <c r="AD1235" s="7">
        <f>invoices[[#This Row],[Rent]]+invoices[[#This Row],[Services]]+invoices[[#This Row],[GST]]</f>
        <v>15500</v>
      </c>
      <c r="AE1235" s="7">
        <f>invoices[[#This Row],[Total]]-invoices[[#This Row],[rent_amount]]</f>
        <v>0</v>
      </c>
      <c r="AF1235">
        <v>5865</v>
      </c>
      <c r="AG1235">
        <v>1457</v>
      </c>
      <c r="AH1235">
        <f>invoices[[#This Row],[EB Amount]]-invoices[[#This Row],[electricity_amount]]</f>
        <v>0</v>
      </c>
    </row>
    <row r="1236" spans="1:34">
      <c r="A1236" t="s">
        <v>13254</v>
      </c>
      <c r="B1236" t="s">
        <v>22</v>
      </c>
      <c r="C1236" t="s">
        <v>1274</v>
      </c>
      <c r="D1236" t="s">
        <v>24</v>
      </c>
      <c r="E1236" t="s">
        <v>195</v>
      </c>
      <c r="F1236" t="s">
        <v>1753</v>
      </c>
      <c r="G1236" t="s">
        <v>13255</v>
      </c>
      <c r="H1236" s="1">
        <f>DATE(YEAR(invoices[[#This Row],[due_date]]),MONTH(invoices[[#This Row],[due_date]]),1)</f>
        <v>45901</v>
      </c>
      <c r="I1236" s="1">
        <v>45907</v>
      </c>
      <c r="J1236">
        <v>18200</v>
      </c>
      <c r="K1236">
        <v>2945</v>
      </c>
      <c r="L1236">
        <v>0</v>
      </c>
      <c r="M1236">
        <f>invoices[[#This Row],[rent_amount]]+invoices[[#This Row],[electricity_amount]]+invoices[[#This Row],[other_charges]]</f>
        <v>21145</v>
      </c>
      <c r="N1236" t="s">
        <v>28</v>
      </c>
      <c r="O1236" t="s">
        <v>45</v>
      </c>
      <c r="P1236">
        <v>0</v>
      </c>
      <c r="Q1236" t="b">
        <v>0</v>
      </c>
      <c r="R1236" t="s">
        <v>46</v>
      </c>
      <c r="S1236">
        <v>0</v>
      </c>
      <c r="T1236">
        <f>invoices[[#This Row],[total_amount]]</f>
        <v>21145</v>
      </c>
      <c r="U1236" t="s">
        <v>1755</v>
      </c>
      <c r="V1236" t="str">
        <f>INDEX([1]!Table1[tenantname],MATCH(invoices[[#This Row],[allotment_id]],[1]!Table1[TenantAllotmentID],0))</f>
        <v>Sreyashi Chowdhury (D41-A1)</v>
      </c>
      <c r="W1236" t="s">
        <v>14409</v>
      </c>
      <c r="X1236" t="s">
        <v>14584</v>
      </c>
      <c r="Y1236" s="4">
        <v>45901</v>
      </c>
      <c r="Z1236" t="s">
        <v>15807</v>
      </c>
      <c r="AA1236">
        <v>18200</v>
      </c>
      <c r="AB1236">
        <v>0</v>
      </c>
      <c r="AC1236">
        <v>0</v>
      </c>
      <c r="AD1236" s="7">
        <f>invoices[[#This Row],[Rent]]+invoices[[#This Row],[Services]]+invoices[[#This Row],[GST]]</f>
        <v>18200</v>
      </c>
      <c r="AE1236" s="7">
        <f>invoices[[#This Row],[Total]]-invoices[[#This Row],[rent_amount]]</f>
        <v>0</v>
      </c>
      <c r="AF1236">
        <v>5995</v>
      </c>
      <c r="AG1236">
        <v>2945</v>
      </c>
      <c r="AH1236">
        <f>invoices[[#This Row],[EB Amount]]-invoices[[#This Row],[electricity_amount]]</f>
        <v>0</v>
      </c>
    </row>
    <row r="1237" spans="1:34">
      <c r="A1237" t="s">
        <v>13404</v>
      </c>
      <c r="B1237" t="s">
        <v>22</v>
      </c>
      <c r="C1237" t="s">
        <v>162</v>
      </c>
      <c r="D1237" t="s">
        <v>24</v>
      </c>
      <c r="E1237" t="s">
        <v>80</v>
      </c>
      <c r="F1237" t="s">
        <v>81</v>
      </c>
      <c r="G1237" t="s">
        <v>13405</v>
      </c>
      <c r="H1237" s="1">
        <f>DATE(YEAR(invoices[[#This Row],[due_date]]),MONTH(invoices[[#This Row],[due_date]]),1)</f>
        <v>45901</v>
      </c>
      <c r="I1237" s="1">
        <v>45907</v>
      </c>
      <c r="J1237">
        <v>15500</v>
      </c>
      <c r="K1237">
        <v>1519</v>
      </c>
      <c r="L1237">
        <v>0</v>
      </c>
      <c r="M1237">
        <f>invoices[[#This Row],[rent_amount]]+invoices[[#This Row],[electricity_amount]]+invoices[[#This Row],[other_charges]]</f>
        <v>17019</v>
      </c>
      <c r="N1237" t="s">
        <v>28</v>
      </c>
      <c r="O1237" t="s">
        <v>345</v>
      </c>
      <c r="P1237">
        <v>0</v>
      </c>
      <c r="Q1237" t="b">
        <v>0</v>
      </c>
      <c r="R1237" t="s">
        <v>46</v>
      </c>
      <c r="S1237">
        <v>0</v>
      </c>
      <c r="T1237">
        <f>invoices[[#This Row],[total_amount]]</f>
        <v>17019</v>
      </c>
      <c r="U1237" t="s">
        <v>164</v>
      </c>
      <c r="V1237" t="str">
        <f>INDEX([1]!Table1[tenantname],MATCH(invoices[[#This Row],[allotment_id]],[1]!Table1[TenantAllotmentID],0))</f>
        <v>Shaily  (D21-B1)</v>
      </c>
      <c r="W1237" t="s">
        <v>14020</v>
      </c>
      <c r="X1237" t="s">
        <v>14021</v>
      </c>
      <c r="Y1237" s="4">
        <v>45901</v>
      </c>
      <c r="Z1237" t="s">
        <v>15807</v>
      </c>
      <c r="AA1237">
        <v>15500</v>
      </c>
      <c r="AB1237">
        <v>0</v>
      </c>
      <c r="AC1237">
        <v>0</v>
      </c>
      <c r="AD1237" s="7">
        <f>invoices[[#This Row],[Rent]]+invoices[[#This Row],[Services]]+invoices[[#This Row],[GST]]</f>
        <v>15500</v>
      </c>
      <c r="AE1237" s="7">
        <f>invoices[[#This Row],[Total]]-invoices[[#This Row],[rent_amount]]</f>
        <v>0</v>
      </c>
      <c r="AF1237">
        <v>6073</v>
      </c>
      <c r="AG1237">
        <v>1519</v>
      </c>
      <c r="AH1237">
        <f>invoices[[#This Row],[EB Amount]]-invoices[[#This Row],[electricity_amount]]</f>
        <v>0</v>
      </c>
    </row>
    <row r="1238" spans="1:34">
      <c r="A1238" t="s">
        <v>13452</v>
      </c>
      <c r="B1238" t="s">
        <v>22</v>
      </c>
      <c r="C1238" t="s">
        <v>2128</v>
      </c>
      <c r="D1238" t="s">
        <v>24</v>
      </c>
      <c r="E1238" t="s">
        <v>50</v>
      </c>
      <c r="F1238" t="s">
        <v>1942</v>
      </c>
      <c r="G1238" t="s">
        <v>13453</v>
      </c>
      <c r="H1238" s="1">
        <f>DATE(YEAR(invoices[[#This Row],[due_date]]),MONTH(invoices[[#This Row],[due_date]]),1)</f>
        <v>45901</v>
      </c>
      <c r="I1238" s="1">
        <v>45907</v>
      </c>
      <c r="J1238">
        <v>15500</v>
      </c>
      <c r="K1238">
        <v>1891</v>
      </c>
      <c r="L1238">
        <v>0</v>
      </c>
      <c r="M1238">
        <f>invoices[[#This Row],[rent_amount]]+invoices[[#This Row],[electricity_amount]]+invoices[[#This Row],[other_charges]]</f>
        <v>17391</v>
      </c>
      <c r="N1238" t="s">
        <v>28</v>
      </c>
      <c r="O1238" t="s">
        <v>45</v>
      </c>
      <c r="P1238">
        <v>0</v>
      </c>
      <c r="Q1238" t="b">
        <v>0</v>
      </c>
      <c r="R1238" t="s">
        <v>46</v>
      </c>
      <c r="S1238">
        <v>0</v>
      </c>
      <c r="T1238">
        <f>invoices[[#This Row],[total_amount]]</f>
        <v>17391</v>
      </c>
      <c r="U1238" t="s">
        <v>2130</v>
      </c>
      <c r="V1238" t="str">
        <f>INDEX([1]!Table1[tenantname],MATCH(invoices[[#This Row],[allotment_id]],[1]!Table1[TenantAllotmentID],0))</f>
        <v>Mohammad Saif (B32-B1)</v>
      </c>
      <c r="W1238" t="s">
        <v>14718</v>
      </c>
      <c r="X1238" t="s">
        <v>14719</v>
      </c>
      <c r="Y1238" s="4">
        <v>45901</v>
      </c>
      <c r="Z1238" t="s">
        <v>15807</v>
      </c>
      <c r="AA1238">
        <v>15500</v>
      </c>
      <c r="AB1238">
        <v>0</v>
      </c>
      <c r="AC1238">
        <v>0</v>
      </c>
      <c r="AD1238" s="7">
        <f>invoices[[#This Row],[Rent]]+invoices[[#This Row],[Services]]+invoices[[#This Row],[GST]]</f>
        <v>15500</v>
      </c>
      <c r="AE1238" s="7">
        <f>invoices[[#This Row],[Total]]-invoices[[#This Row],[rent_amount]]</f>
        <v>0</v>
      </c>
      <c r="AF1238">
        <v>6100</v>
      </c>
      <c r="AG1238">
        <v>1891</v>
      </c>
      <c r="AH1238">
        <f>invoices[[#This Row],[EB Amount]]-invoices[[#This Row],[electricity_amount]]</f>
        <v>0</v>
      </c>
    </row>
    <row r="1239" spans="1:34">
      <c r="A1239" t="s">
        <v>13492</v>
      </c>
      <c r="B1239" t="s">
        <v>22</v>
      </c>
      <c r="C1239" t="s">
        <v>1146</v>
      </c>
      <c r="D1239" t="s">
        <v>24</v>
      </c>
      <c r="E1239" t="s">
        <v>195</v>
      </c>
      <c r="F1239" t="s">
        <v>650</v>
      </c>
      <c r="G1239" t="s">
        <v>13493</v>
      </c>
      <c r="H1239" s="1">
        <f>DATE(YEAR(invoices[[#This Row],[due_date]]),MONTH(invoices[[#This Row],[due_date]]),1)</f>
        <v>45901</v>
      </c>
      <c r="I1239" s="1">
        <v>45907</v>
      </c>
      <c r="J1239">
        <v>15500</v>
      </c>
      <c r="K1239">
        <v>0</v>
      </c>
      <c r="L1239">
        <v>0</v>
      </c>
      <c r="M1239">
        <f>invoices[[#This Row],[rent_amount]]+invoices[[#This Row],[electricity_amount]]+invoices[[#This Row],[other_charges]]</f>
        <v>15500</v>
      </c>
      <c r="N1239" t="s">
        <v>28</v>
      </c>
      <c r="O1239" t="s">
        <v>45</v>
      </c>
      <c r="P1239">
        <v>0</v>
      </c>
      <c r="Q1239" t="b">
        <v>0</v>
      </c>
      <c r="R1239" t="s">
        <v>46</v>
      </c>
      <c r="S1239">
        <v>0</v>
      </c>
      <c r="T1239">
        <f>invoices[[#This Row],[total_amount]]</f>
        <v>15500</v>
      </c>
      <c r="U1239" t="s">
        <v>1149</v>
      </c>
      <c r="V1239" t="str">
        <f>INDEX([1]!Table1[tenantname],MATCH(invoices[[#This Row],[allotment_id]],[1]!Table1[TenantAllotmentID],0))</f>
        <v>Joan Betcy (D41-B2)</v>
      </c>
      <c r="W1239" t="s">
        <v>14362</v>
      </c>
      <c r="X1239" t="s">
        <v>14363</v>
      </c>
      <c r="Y1239" s="4">
        <v>45901</v>
      </c>
      <c r="Z1239" t="s">
        <v>15807</v>
      </c>
      <c r="AA1239">
        <v>15500</v>
      </c>
      <c r="AB1239">
        <v>0</v>
      </c>
      <c r="AC1239">
        <v>0</v>
      </c>
      <c r="AD1239" s="7">
        <f>invoices[[#This Row],[Rent]]+invoices[[#This Row],[Services]]+invoices[[#This Row],[GST]]</f>
        <v>15500</v>
      </c>
      <c r="AE1239" s="7">
        <f>invoices[[#This Row],[Total]]-invoices[[#This Row],[rent_amount]]</f>
        <v>0</v>
      </c>
      <c r="AF1239">
        <v>6124</v>
      </c>
      <c r="AG1239">
        <v>0</v>
      </c>
      <c r="AH1239">
        <f>invoices[[#This Row],[EB Amount]]-invoices[[#This Row],[electricity_amount]]</f>
        <v>0</v>
      </c>
    </row>
    <row r="1240" spans="1:34">
      <c r="A1240" t="s">
        <v>13760</v>
      </c>
      <c r="B1240" t="s">
        <v>22</v>
      </c>
      <c r="C1240" t="s">
        <v>4381</v>
      </c>
      <c r="D1240" t="s">
        <v>24</v>
      </c>
      <c r="E1240" t="s">
        <v>519</v>
      </c>
      <c r="F1240" t="s">
        <v>984</v>
      </c>
      <c r="G1240" t="s">
        <v>13761</v>
      </c>
      <c r="H1240" s="1">
        <f>DATE(YEAR(invoices[[#This Row],[due_date]]),MONTH(invoices[[#This Row],[due_date]]),1)</f>
        <v>45901</v>
      </c>
      <c r="I1240" s="1">
        <v>45907</v>
      </c>
      <c r="J1240">
        <v>15500</v>
      </c>
      <c r="K1240">
        <v>414</v>
      </c>
      <c r="L1240">
        <v>0</v>
      </c>
      <c r="M1240">
        <f>invoices[[#This Row],[rent_amount]]+invoices[[#This Row],[electricity_amount]]+invoices[[#This Row],[other_charges]]</f>
        <v>15914</v>
      </c>
      <c r="N1240" t="s">
        <v>28</v>
      </c>
      <c r="O1240" t="s">
        <v>918</v>
      </c>
      <c r="P1240">
        <v>0</v>
      </c>
      <c r="Q1240" t="b">
        <v>0</v>
      </c>
      <c r="R1240" t="s">
        <v>46</v>
      </c>
      <c r="S1240">
        <v>0</v>
      </c>
      <c r="T1240">
        <f>invoices[[#This Row],[total_amount]]</f>
        <v>15914</v>
      </c>
      <c r="U1240" t="s">
        <v>4383</v>
      </c>
      <c r="V1240" t="str">
        <f>INDEX([1]!Table1[tenantname],MATCH(invoices[[#This Row],[allotment_id]],[1]!Table1[TenantAllotmentID],0))</f>
        <v>Pratham Mishra  (C41-B1)</v>
      </c>
      <c r="W1240" t="s">
        <v>15223</v>
      </c>
      <c r="X1240" t="s">
        <v>15224</v>
      </c>
      <c r="Y1240" s="4">
        <v>45901</v>
      </c>
      <c r="Z1240" t="s">
        <v>15807</v>
      </c>
      <c r="AA1240">
        <v>15500</v>
      </c>
      <c r="AB1240">
        <v>0</v>
      </c>
      <c r="AC1240">
        <v>0</v>
      </c>
      <c r="AD1240" s="7">
        <f>invoices[[#This Row],[Rent]]+invoices[[#This Row],[Services]]+invoices[[#This Row],[GST]]</f>
        <v>15500</v>
      </c>
      <c r="AE1240" s="7">
        <f>invoices[[#This Row],[Total]]-invoices[[#This Row],[rent_amount]]</f>
        <v>0</v>
      </c>
      <c r="AF1240">
        <v>6264</v>
      </c>
      <c r="AG1240">
        <v>414</v>
      </c>
      <c r="AH1240">
        <f>invoices[[#This Row],[EB Amount]]-invoices[[#This Row],[electricity_amount]]</f>
        <v>0</v>
      </c>
    </row>
    <row r="1241" spans="1:34">
      <c r="A1241" t="s">
        <v>13812</v>
      </c>
      <c r="B1241" t="s">
        <v>22</v>
      </c>
      <c r="C1241" t="s">
        <v>946</v>
      </c>
      <c r="D1241" t="s">
        <v>24</v>
      </c>
      <c r="E1241" t="s">
        <v>349</v>
      </c>
      <c r="F1241" t="s">
        <v>947</v>
      </c>
      <c r="G1241" t="s">
        <v>13813</v>
      </c>
      <c r="H1241" s="1">
        <f>DATE(YEAR(invoices[[#This Row],[due_date]]),MONTH(invoices[[#This Row],[due_date]]),1)</f>
        <v>45901</v>
      </c>
      <c r="I1241" s="1">
        <v>45907</v>
      </c>
      <c r="J1241">
        <v>15500</v>
      </c>
      <c r="K1241">
        <v>2418</v>
      </c>
      <c r="L1241">
        <v>0</v>
      </c>
      <c r="M1241">
        <f>invoices[[#This Row],[rent_amount]]+invoices[[#This Row],[electricity_amount]]+invoices[[#This Row],[other_charges]]</f>
        <v>17918</v>
      </c>
      <c r="N1241" t="s">
        <v>28</v>
      </c>
      <c r="O1241" t="s">
        <v>45</v>
      </c>
      <c r="P1241">
        <v>0</v>
      </c>
      <c r="Q1241" t="b">
        <v>0</v>
      </c>
      <c r="R1241" t="s">
        <v>46</v>
      </c>
      <c r="S1241">
        <v>0</v>
      </c>
      <c r="T1241">
        <f>invoices[[#This Row],[total_amount]]</f>
        <v>17918</v>
      </c>
      <c r="U1241" t="s">
        <v>949</v>
      </c>
      <c r="V1241" t="str">
        <f>INDEX([1]!Table1[tenantname],MATCH(invoices[[#This Row],[allotment_id]],[1]!Table1[TenantAllotmentID],0))</f>
        <v>Harikrishnan P (B11-B1)</v>
      </c>
      <c r="W1241" t="s">
        <v>14288</v>
      </c>
      <c r="X1241" t="s">
        <v>14289</v>
      </c>
      <c r="Y1241" s="4">
        <v>45901</v>
      </c>
      <c r="Z1241" t="s">
        <v>15807</v>
      </c>
      <c r="AA1241">
        <v>15500</v>
      </c>
      <c r="AB1241">
        <v>0</v>
      </c>
      <c r="AC1241">
        <v>0</v>
      </c>
      <c r="AD1241" s="7">
        <f>invoices[[#This Row],[Rent]]+invoices[[#This Row],[Services]]+invoices[[#This Row],[GST]]</f>
        <v>15500</v>
      </c>
      <c r="AE1241" s="7">
        <f>invoices[[#This Row],[Total]]-invoices[[#This Row],[rent_amount]]</f>
        <v>0</v>
      </c>
      <c r="AF1241">
        <v>6292</v>
      </c>
      <c r="AG1241">
        <v>2418</v>
      </c>
      <c r="AH1241">
        <f>invoices[[#This Row],[EB Amount]]-invoices[[#This Row],[electricity_amount]]</f>
        <v>0</v>
      </c>
    </row>
    <row r="1242" spans="1:34">
      <c r="A1242" t="s">
        <v>13906</v>
      </c>
      <c r="B1242" t="s">
        <v>22</v>
      </c>
      <c r="C1242" t="s">
        <v>292</v>
      </c>
      <c r="D1242" t="s">
        <v>24</v>
      </c>
      <c r="E1242" t="s">
        <v>140</v>
      </c>
      <c r="F1242" t="s">
        <v>293</v>
      </c>
      <c r="G1242" t="s">
        <v>13907</v>
      </c>
      <c r="H1242" s="1">
        <f>DATE(YEAR(invoices[[#This Row],[due_date]]),MONTH(invoices[[#This Row],[due_date]]),1)</f>
        <v>45901</v>
      </c>
      <c r="I1242" s="1">
        <v>45907</v>
      </c>
      <c r="J1242">
        <v>13500</v>
      </c>
      <c r="K1242">
        <v>1575</v>
      </c>
      <c r="L1242">
        <v>0</v>
      </c>
      <c r="M1242">
        <f>invoices[[#This Row],[rent_amount]]+invoices[[#This Row],[electricity_amount]]+invoices[[#This Row],[other_charges]]</f>
        <v>15075</v>
      </c>
      <c r="N1242" t="s">
        <v>28</v>
      </c>
      <c r="O1242" t="s">
        <v>345</v>
      </c>
      <c r="P1242">
        <v>0</v>
      </c>
      <c r="Q1242" t="b">
        <v>0</v>
      </c>
      <c r="R1242" t="s">
        <v>46</v>
      </c>
      <c r="S1242">
        <v>0</v>
      </c>
      <c r="T1242">
        <f>invoices[[#This Row],[total_amount]]</f>
        <v>15075</v>
      </c>
      <c r="U1242" s="2" t="s">
        <v>297</v>
      </c>
      <c r="V1242" t="str">
        <f>INDEX([1]!Table1[tenantname],MATCH(invoices[[#This Row],[allotment_id]],[1]!Table1[TenantAllotmentID],0))</f>
        <v>Supreeth M (A41-B1)</v>
      </c>
      <c r="W1242" t="s">
        <v>14058</v>
      </c>
      <c r="X1242" t="s">
        <v>14059</v>
      </c>
      <c r="Y1242" s="4">
        <v>45901</v>
      </c>
      <c r="Z1242" t="s">
        <v>15807</v>
      </c>
      <c r="AA1242">
        <v>13500</v>
      </c>
      <c r="AB1242">
        <v>0</v>
      </c>
      <c r="AC1242">
        <v>0</v>
      </c>
      <c r="AD1242" s="7">
        <f>invoices[[#This Row],[Rent]]+invoices[[#This Row],[Services]]+invoices[[#This Row],[GST]]</f>
        <v>13500</v>
      </c>
      <c r="AE1242" s="7">
        <f>invoices[[#This Row],[Total]]-invoices[[#This Row],[rent_amount]]</f>
        <v>0</v>
      </c>
      <c r="AF1242">
        <v>6344</v>
      </c>
      <c r="AG1242">
        <v>1575</v>
      </c>
      <c r="AH1242">
        <f>invoices[[#This Row],[EB Amount]]-invoices[[#This Row],[electricity_amount]]</f>
        <v>0</v>
      </c>
    </row>
    <row r="1243" spans="1:34">
      <c r="A1243" t="s">
        <v>216</v>
      </c>
      <c r="B1243" t="s">
        <v>22</v>
      </c>
      <c r="C1243" t="s">
        <v>217</v>
      </c>
      <c r="D1243" t="s">
        <v>24</v>
      </c>
      <c r="E1243" t="s">
        <v>218</v>
      </c>
      <c r="F1243" t="s">
        <v>219</v>
      </c>
      <c r="G1243" t="s">
        <v>220</v>
      </c>
      <c r="H1243" s="1">
        <f>DATE(YEAR(invoices[[#This Row],[due_date]]),MONTH(invoices[[#This Row],[due_date]]),1)</f>
        <v>45870</v>
      </c>
      <c r="I1243" s="1">
        <v>45876</v>
      </c>
      <c r="J1243">
        <v>13000</v>
      </c>
      <c r="K1243">
        <v>0</v>
      </c>
      <c r="L1243">
        <v>0</v>
      </c>
      <c r="M1243">
        <f>invoices[[#This Row],[rent_amount]]+invoices[[#This Row],[electricity_amount]]+invoices[[#This Row],[other_charges]]</f>
        <v>13000</v>
      </c>
      <c r="N1243" t="s">
        <v>28</v>
      </c>
      <c r="O1243" t="s">
        <v>221</v>
      </c>
      <c r="P1243">
        <v>0</v>
      </c>
      <c r="Q1243" t="b">
        <v>0</v>
      </c>
      <c r="R1243" t="s">
        <v>222</v>
      </c>
      <c r="S1243">
        <v>0</v>
      </c>
      <c r="T1243">
        <f>invoices[[#This Row],[total_amount]]</f>
        <v>13000</v>
      </c>
      <c r="U1243" t="s">
        <v>223</v>
      </c>
      <c r="V1243" t="str">
        <f>INDEX([1]!Table1[tenantname],MATCH(invoices[[#This Row],[allotment_id]],[1]!Table1[TenantAllotmentID],0))</f>
        <v>Pangkame Sangma (A12-B1)</v>
      </c>
      <c r="W1243" t="s">
        <v>14036</v>
      </c>
      <c r="X1243" t="s">
        <v>14037</v>
      </c>
      <c r="Y1243" s="4">
        <v>45870</v>
      </c>
      <c r="Z1243" t="s">
        <v>15807</v>
      </c>
      <c r="AA1243">
        <v>13000</v>
      </c>
      <c r="AB1243">
        <v>0</v>
      </c>
      <c r="AC1243">
        <v>0</v>
      </c>
      <c r="AD1243" s="7">
        <f>invoices[[#This Row],[Rent]]+invoices[[#This Row],[Services]]+invoices[[#This Row],[GST]]</f>
        <v>13000</v>
      </c>
      <c r="AE1243" s="7">
        <f>invoices[[#This Row],[Total]]-invoices[[#This Row],[rent_amount]]</f>
        <v>0</v>
      </c>
      <c r="AF1243">
        <v>28</v>
      </c>
      <c r="AG1243">
        <v>0</v>
      </c>
      <c r="AH1243">
        <f>invoices[[#This Row],[EB Amount]]-invoices[[#This Row],[electricity_amount]]</f>
        <v>0</v>
      </c>
    </row>
    <row r="1244" spans="1:34">
      <c r="A1244" t="s">
        <v>321</v>
      </c>
      <c r="B1244" t="s">
        <v>22</v>
      </c>
      <c r="C1244" t="s">
        <v>322</v>
      </c>
      <c r="D1244" t="s">
        <v>24</v>
      </c>
      <c r="E1244" t="s">
        <v>268</v>
      </c>
      <c r="F1244" t="s">
        <v>323</v>
      </c>
      <c r="G1244" t="s">
        <v>324</v>
      </c>
      <c r="H1244" s="1">
        <f>DATE(YEAR(invoices[[#This Row],[due_date]]),MONTH(invoices[[#This Row],[due_date]]),1)</f>
        <v>45870</v>
      </c>
      <c r="I1244" s="1">
        <v>45876</v>
      </c>
      <c r="J1244">
        <v>9435</v>
      </c>
      <c r="K1244">
        <v>0</v>
      </c>
      <c r="L1244">
        <v>0</v>
      </c>
      <c r="M1244">
        <f>invoices[[#This Row],[rent_amount]]+invoices[[#This Row],[electricity_amount]]+invoices[[#This Row],[other_charges]]</f>
        <v>9435</v>
      </c>
      <c r="N1244" t="s">
        <v>28</v>
      </c>
      <c r="O1244" t="s">
        <v>325</v>
      </c>
      <c r="P1244">
        <v>0</v>
      </c>
      <c r="Q1244" t="b">
        <v>0</v>
      </c>
      <c r="R1244" t="s">
        <v>222</v>
      </c>
      <c r="S1244">
        <v>0</v>
      </c>
      <c r="T1244">
        <f>invoices[[#This Row],[total_amount]]</f>
        <v>9435</v>
      </c>
      <c r="U1244" t="s">
        <v>326</v>
      </c>
      <c r="V1244" t="str">
        <f>INDEX([1]!Table1[tenantname],MATCH(invoices[[#This Row],[allotment_id]],[1]!Table1[TenantAllotmentID],0))</f>
        <v>Shivang Gupta (C21-A1)</v>
      </c>
      <c r="W1244" t="s">
        <v>14068</v>
      </c>
      <c r="X1244" t="s">
        <v>14069</v>
      </c>
      <c r="Y1244" s="4">
        <v>45870</v>
      </c>
      <c r="Z1244" t="s">
        <v>15807</v>
      </c>
      <c r="AA1244">
        <v>9435</v>
      </c>
      <c r="AB1244">
        <v>0</v>
      </c>
      <c r="AC1244">
        <v>0</v>
      </c>
      <c r="AD1244" s="7">
        <f>invoices[[#This Row],[Rent]]+invoices[[#This Row],[Services]]+invoices[[#This Row],[GST]]</f>
        <v>9435</v>
      </c>
      <c r="AE1244" s="7">
        <f>invoices[[#This Row],[Total]]-invoices[[#This Row],[rent_amount]]</f>
        <v>0</v>
      </c>
      <c r="AF1244">
        <v>44</v>
      </c>
      <c r="AG1244">
        <v>0</v>
      </c>
      <c r="AH1244">
        <f>invoices[[#This Row],[EB Amount]]-invoices[[#This Row],[electricity_amount]]</f>
        <v>0</v>
      </c>
    </row>
    <row r="1245" spans="1:34">
      <c r="A1245" t="s">
        <v>679</v>
      </c>
      <c r="B1245" t="s">
        <v>22</v>
      </c>
      <c r="C1245" t="s">
        <v>680</v>
      </c>
      <c r="D1245" t="s">
        <v>24</v>
      </c>
      <c r="E1245" t="s">
        <v>519</v>
      </c>
      <c r="F1245" t="s">
        <v>681</v>
      </c>
      <c r="G1245" t="s">
        <v>682</v>
      </c>
      <c r="H1245" s="1">
        <f>DATE(YEAR(invoices[[#This Row],[due_date]]),MONTH(invoices[[#This Row],[due_date]]),1)</f>
        <v>45870</v>
      </c>
      <c r="I1245" s="1">
        <v>45876</v>
      </c>
      <c r="J1245">
        <v>14500</v>
      </c>
      <c r="K1245">
        <v>2666</v>
      </c>
      <c r="L1245">
        <v>0</v>
      </c>
      <c r="M1245">
        <f>invoices[[#This Row],[rent_amount]]+invoices[[#This Row],[electricity_amount]]+invoices[[#This Row],[other_charges]]</f>
        <v>17166</v>
      </c>
      <c r="N1245" t="s">
        <v>28</v>
      </c>
      <c r="O1245" t="s">
        <v>683</v>
      </c>
      <c r="P1245">
        <v>0</v>
      </c>
      <c r="Q1245" t="b">
        <v>0</v>
      </c>
      <c r="R1245" t="s">
        <v>222</v>
      </c>
      <c r="S1245">
        <v>0</v>
      </c>
      <c r="T1245">
        <f>invoices[[#This Row],[total_amount]]</f>
        <v>17166</v>
      </c>
      <c r="U1245" t="s">
        <v>684</v>
      </c>
      <c r="V1245" t="str">
        <f>INDEX([1]!Table1[tenantname],MATCH(invoices[[#This Row],[allotment_id]],[1]!Table1[TenantAllotmentID],0))</f>
        <v>Srinivasa Raghavan (C41-C1)</v>
      </c>
      <c r="W1245" t="s">
        <v>14195</v>
      </c>
      <c r="X1245" t="s">
        <v>14196</v>
      </c>
      <c r="Y1245" s="4">
        <v>45870</v>
      </c>
      <c r="Z1245" t="s">
        <v>15807</v>
      </c>
      <c r="AA1245">
        <v>14500</v>
      </c>
      <c r="AB1245">
        <v>0</v>
      </c>
      <c r="AC1245">
        <v>0</v>
      </c>
      <c r="AD1245" s="7">
        <f>invoices[[#This Row],[Rent]]+invoices[[#This Row],[Services]]+invoices[[#This Row],[GST]]</f>
        <v>14500</v>
      </c>
      <c r="AE1245" s="7">
        <f>invoices[[#This Row],[Total]]-invoices[[#This Row],[rent_amount]]</f>
        <v>0</v>
      </c>
      <c r="AF1245">
        <v>117</v>
      </c>
      <c r="AG1245">
        <v>2666</v>
      </c>
      <c r="AH1245">
        <f>invoices[[#This Row],[EB Amount]]-invoices[[#This Row],[electricity_amount]]</f>
        <v>0</v>
      </c>
    </row>
    <row r="1246" spans="1:34">
      <c r="A1246" t="s">
        <v>719</v>
      </c>
      <c r="B1246" t="s">
        <v>22</v>
      </c>
      <c r="C1246" t="s">
        <v>720</v>
      </c>
      <c r="D1246" t="s">
        <v>24</v>
      </c>
      <c r="E1246" t="s">
        <v>721</v>
      </c>
      <c r="F1246" t="s">
        <v>722</v>
      </c>
      <c r="G1246" t="s">
        <v>723</v>
      </c>
      <c r="H1246" s="1">
        <f>DATE(YEAR(invoices[[#This Row],[due_date]]),MONTH(invoices[[#This Row],[due_date]]),1)</f>
        <v>45870</v>
      </c>
      <c r="I1246" s="1">
        <v>45876</v>
      </c>
      <c r="J1246">
        <v>11226</v>
      </c>
      <c r="K1246">
        <v>0</v>
      </c>
      <c r="L1246">
        <v>0</v>
      </c>
      <c r="M1246">
        <f>invoices[[#This Row],[rent_amount]]+invoices[[#This Row],[electricity_amount]]+invoices[[#This Row],[other_charges]]</f>
        <v>11226</v>
      </c>
      <c r="N1246" t="s">
        <v>28</v>
      </c>
      <c r="O1246" t="s">
        <v>325</v>
      </c>
      <c r="P1246">
        <v>0</v>
      </c>
      <c r="Q1246" t="b">
        <v>0</v>
      </c>
      <c r="R1246" t="s">
        <v>222</v>
      </c>
      <c r="S1246">
        <v>0</v>
      </c>
      <c r="T1246">
        <f>invoices[[#This Row],[total_amount]]</f>
        <v>11226</v>
      </c>
      <c r="U1246" t="s">
        <v>724</v>
      </c>
      <c r="V1246" t="str">
        <f>INDEX([1]!Table1[tenantname],MATCH(invoices[[#This Row],[allotment_id]],[1]!Table1[TenantAllotmentID],0))</f>
        <v>Aritra Kumar Das (A11-C1)</v>
      </c>
      <c r="W1246" t="s">
        <v>14207</v>
      </c>
      <c r="X1246" t="s">
        <v>14208</v>
      </c>
      <c r="Y1246" s="4">
        <v>45870</v>
      </c>
      <c r="Z1246" t="s">
        <v>15807</v>
      </c>
      <c r="AA1246">
        <v>11226</v>
      </c>
      <c r="AB1246">
        <v>0</v>
      </c>
      <c r="AC1246">
        <v>0</v>
      </c>
      <c r="AD1246" s="7">
        <f>invoices[[#This Row],[Rent]]+invoices[[#This Row],[Services]]+invoices[[#This Row],[GST]]</f>
        <v>11226</v>
      </c>
      <c r="AE1246" s="7">
        <f>invoices[[#This Row],[Total]]-invoices[[#This Row],[rent_amount]]</f>
        <v>0</v>
      </c>
      <c r="AF1246">
        <v>127</v>
      </c>
      <c r="AG1246">
        <v>0</v>
      </c>
      <c r="AH1246">
        <f>invoices[[#This Row],[EB Amount]]-invoices[[#This Row],[electricity_amount]]</f>
        <v>0</v>
      </c>
    </row>
    <row r="1247" spans="1:34">
      <c r="A1247" t="s">
        <v>828</v>
      </c>
      <c r="B1247" t="s">
        <v>22</v>
      </c>
      <c r="C1247" t="s">
        <v>829</v>
      </c>
      <c r="D1247" t="s">
        <v>24</v>
      </c>
      <c r="E1247" t="s">
        <v>476</v>
      </c>
      <c r="F1247" t="s">
        <v>477</v>
      </c>
      <c r="G1247" t="s">
        <v>830</v>
      </c>
      <c r="H1247" s="1">
        <f>DATE(YEAR(invoices[[#This Row],[due_date]]),MONTH(invoices[[#This Row],[due_date]]),1)</f>
        <v>45870</v>
      </c>
      <c r="I1247" s="1">
        <v>45876</v>
      </c>
      <c r="J1247">
        <v>25500</v>
      </c>
      <c r="K1247">
        <v>2170</v>
      </c>
      <c r="L1247">
        <v>0</v>
      </c>
      <c r="M1247">
        <f>invoices[[#This Row],[rent_amount]]+invoices[[#This Row],[electricity_amount]]+invoices[[#This Row],[other_charges]]</f>
        <v>27670</v>
      </c>
      <c r="N1247" t="s">
        <v>28</v>
      </c>
      <c r="O1247" t="s">
        <v>221</v>
      </c>
      <c r="P1247">
        <v>0</v>
      </c>
      <c r="Q1247" t="b">
        <v>0</v>
      </c>
      <c r="R1247" t="s">
        <v>222</v>
      </c>
      <c r="S1247">
        <v>0</v>
      </c>
      <c r="T1247">
        <f>invoices[[#This Row],[total_amount]]</f>
        <v>27670</v>
      </c>
      <c r="U1247" t="s">
        <v>831</v>
      </c>
      <c r="V1247" t="str">
        <f>INDEX([1]!Table1[tenantname],MATCH(invoices[[#This Row],[allotment_id]],[1]!Table1[TenantAllotmentID],0))</f>
        <v>Ranjan Rai (B41-D1)</v>
      </c>
      <c r="W1247" t="s">
        <v>14247</v>
      </c>
      <c r="X1247" t="s">
        <v>14248</v>
      </c>
      <c r="Y1247" s="4">
        <v>45870</v>
      </c>
      <c r="Z1247" t="s">
        <v>15807</v>
      </c>
      <c r="AA1247">
        <v>25500</v>
      </c>
      <c r="AB1247">
        <v>0</v>
      </c>
      <c r="AC1247">
        <v>0</v>
      </c>
      <c r="AD1247" s="7">
        <f>invoices[[#This Row],[Rent]]+invoices[[#This Row],[Services]]+invoices[[#This Row],[GST]]</f>
        <v>25500</v>
      </c>
      <c r="AE1247" s="7">
        <f>invoices[[#This Row],[Total]]-invoices[[#This Row],[rent_amount]]</f>
        <v>0</v>
      </c>
      <c r="AF1247">
        <v>151</v>
      </c>
      <c r="AG1247">
        <v>2170</v>
      </c>
      <c r="AH1247">
        <f>invoices[[#This Row],[EB Amount]]-invoices[[#This Row],[electricity_amount]]</f>
        <v>0</v>
      </c>
    </row>
    <row r="1248" spans="1:34">
      <c r="A1248" t="s">
        <v>911</v>
      </c>
      <c r="B1248" t="s">
        <v>22</v>
      </c>
      <c r="C1248" t="s">
        <v>912</v>
      </c>
      <c r="D1248" t="s">
        <v>24</v>
      </c>
      <c r="E1248" t="s">
        <v>721</v>
      </c>
      <c r="F1248" t="s">
        <v>913</v>
      </c>
      <c r="G1248" t="s">
        <v>914</v>
      </c>
      <c r="H1248" s="1">
        <f>DATE(YEAR(invoices[[#This Row],[due_date]]),MONTH(invoices[[#This Row],[due_date]]),1)</f>
        <v>45870</v>
      </c>
      <c r="I1248" s="1">
        <v>45876</v>
      </c>
      <c r="J1248">
        <v>7016</v>
      </c>
      <c r="K1248">
        <v>0</v>
      </c>
      <c r="L1248">
        <v>0</v>
      </c>
      <c r="M1248">
        <f>invoices[[#This Row],[rent_amount]]+invoices[[#This Row],[electricity_amount]]+invoices[[#This Row],[other_charges]]</f>
        <v>7016</v>
      </c>
      <c r="N1248" t="s">
        <v>28</v>
      </c>
      <c r="O1248" t="s">
        <v>221</v>
      </c>
      <c r="P1248">
        <v>0</v>
      </c>
      <c r="Q1248" t="b">
        <v>0</v>
      </c>
      <c r="R1248" t="s">
        <v>222</v>
      </c>
      <c r="S1248">
        <v>0</v>
      </c>
      <c r="T1248">
        <f>invoices[[#This Row],[total_amount]]</f>
        <v>7016</v>
      </c>
      <c r="U1248" t="s">
        <v>915</v>
      </c>
      <c r="V1248" t="str">
        <f>INDEX([1]!Table1[tenantname],MATCH(invoices[[#This Row],[allotment_id]],[1]!Table1[TenantAllotmentID],0))</f>
        <v>Shivam Kumar (A11-C2)</v>
      </c>
      <c r="W1248" t="s">
        <v>14278</v>
      </c>
      <c r="X1248" t="s">
        <v>14279</v>
      </c>
      <c r="Y1248" s="4">
        <v>45870</v>
      </c>
      <c r="Z1248" t="s">
        <v>15807</v>
      </c>
      <c r="AA1248">
        <v>7016</v>
      </c>
      <c r="AB1248">
        <v>0</v>
      </c>
      <c r="AC1248">
        <v>0</v>
      </c>
      <c r="AD1248" s="7">
        <f>invoices[[#This Row],[Rent]]+invoices[[#This Row],[Services]]+invoices[[#This Row],[GST]]</f>
        <v>7016</v>
      </c>
      <c r="AE1248" s="7">
        <f>invoices[[#This Row],[Total]]-invoices[[#This Row],[rent_amount]]</f>
        <v>0</v>
      </c>
      <c r="AF1248">
        <v>170</v>
      </c>
      <c r="AG1248">
        <v>0</v>
      </c>
      <c r="AH1248">
        <f>invoices[[#This Row],[EB Amount]]-invoices[[#This Row],[electricity_amount]]</f>
        <v>0</v>
      </c>
    </row>
    <row r="1249" spans="1:34">
      <c r="A1249" t="s">
        <v>931</v>
      </c>
      <c r="B1249" t="s">
        <v>22</v>
      </c>
      <c r="C1249" t="s">
        <v>932</v>
      </c>
      <c r="D1249" t="s">
        <v>24</v>
      </c>
      <c r="E1249" t="s">
        <v>399</v>
      </c>
      <c r="F1249" t="s">
        <v>933</v>
      </c>
      <c r="G1249" t="s">
        <v>934</v>
      </c>
      <c r="H1249" s="1">
        <f>DATE(YEAR(invoices[[#This Row],[due_date]]),MONTH(invoices[[#This Row],[due_date]]),1)</f>
        <v>45870</v>
      </c>
      <c r="I1249" s="1">
        <v>45876</v>
      </c>
      <c r="J1249">
        <v>14032</v>
      </c>
      <c r="K1249">
        <v>0</v>
      </c>
      <c r="L1249">
        <v>0</v>
      </c>
      <c r="M1249">
        <f>invoices[[#This Row],[rent_amount]]+invoices[[#This Row],[electricity_amount]]+invoices[[#This Row],[other_charges]]</f>
        <v>14032</v>
      </c>
      <c r="N1249" t="s">
        <v>28</v>
      </c>
      <c r="O1249" t="s">
        <v>683</v>
      </c>
      <c r="P1249">
        <v>0</v>
      </c>
      <c r="Q1249" t="b">
        <v>0</v>
      </c>
      <c r="R1249" t="s">
        <v>222</v>
      </c>
      <c r="S1249">
        <v>0</v>
      </c>
      <c r="T1249">
        <f>invoices[[#This Row],[total_amount]]</f>
        <v>14032</v>
      </c>
      <c r="U1249" t="s">
        <v>935</v>
      </c>
      <c r="V1249" t="str">
        <f>INDEX([1]!Table1[tenantname],MATCH(invoices[[#This Row],[allotment_id]],[1]!Table1[TenantAllotmentID],0))</f>
        <v>Suhani Mehrotra (B22-C2)</v>
      </c>
      <c r="W1249" t="s">
        <v>14284</v>
      </c>
      <c r="X1249" t="s">
        <v>14285</v>
      </c>
      <c r="Y1249" s="4">
        <v>45870</v>
      </c>
      <c r="Z1249" t="s">
        <v>15807</v>
      </c>
      <c r="AA1249">
        <v>14032</v>
      </c>
      <c r="AB1249">
        <v>0</v>
      </c>
      <c r="AC1249">
        <v>0</v>
      </c>
      <c r="AD1249" s="7">
        <f>invoices[[#This Row],[Rent]]+invoices[[#This Row],[Services]]+invoices[[#This Row],[GST]]</f>
        <v>14032</v>
      </c>
      <c r="AE1249" s="7">
        <f>invoices[[#This Row],[Total]]-invoices[[#This Row],[rent_amount]]</f>
        <v>0</v>
      </c>
      <c r="AF1249">
        <v>175</v>
      </c>
      <c r="AG1249">
        <v>0</v>
      </c>
      <c r="AH1249">
        <f>invoices[[#This Row],[EB Amount]]-invoices[[#This Row],[electricity_amount]]</f>
        <v>0</v>
      </c>
    </row>
    <row r="1250" spans="1:34">
      <c r="A1250" t="s">
        <v>1145</v>
      </c>
      <c r="B1250" t="s">
        <v>22</v>
      </c>
      <c r="C1250" t="s">
        <v>1146</v>
      </c>
      <c r="D1250" t="s">
        <v>24</v>
      </c>
      <c r="E1250" t="s">
        <v>195</v>
      </c>
      <c r="F1250" t="s">
        <v>650</v>
      </c>
      <c r="G1250" t="s">
        <v>1147</v>
      </c>
      <c r="H1250" s="1">
        <f>DATE(YEAR(invoices[[#This Row],[due_date]]),MONTH(invoices[[#This Row],[due_date]]),1)</f>
        <v>45870</v>
      </c>
      <c r="I1250" s="1">
        <v>45876</v>
      </c>
      <c r="J1250">
        <v>15500</v>
      </c>
      <c r="K1250">
        <v>747</v>
      </c>
      <c r="L1250">
        <v>0</v>
      </c>
      <c r="M1250">
        <f>invoices[[#This Row],[rent_amount]]+invoices[[#This Row],[electricity_amount]]+invoices[[#This Row],[other_charges]]</f>
        <v>16247</v>
      </c>
      <c r="N1250" t="s">
        <v>28</v>
      </c>
      <c r="O1250" t="s">
        <v>1148</v>
      </c>
      <c r="P1250">
        <v>0</v>
      </c>
      <c r="Q1250" t="b">
        <v>0</v>
      </c>
      <c r="R1250" t="s">
        <v>222</v>
      </c>
      <c r="S1250">
        <v>0</v>
      </c>
      <c r="T1250">
        <f>invoices[[#This Row],[total_amount]]</f>
        <v>16247</v>
      </c>
      <c r="U1250" t="s">
        <v>1149</v>
      </c>
      <c r="V1250" t="str">
        <f>INDEX([1]!Table1[tenantname],MATCH(invoices[[#This Row],[allotment_id]],[1]!Table1[TenantAllotmentID],0))</f>
        <v>Joan Betcy (D41-B2)</v>
      </c>
      <c r="W1250" t="s">
        <v>14362</v>
      </c>
      <c r="X1250" t="s">
        <v>14363</v>
      </c>
      <c r="Y1250" s="4">
        <v>45870</v>
      </c>
      <c r="Z1250" t="s">
        <v>15807</v>
      </c>
      <c r="AA1250">
        <v>15500</v>
      </c>
      <c r="AB1250">
        <v>0</v>
      </c>
      <c r="AC1250">
        <v>0</v>
      </c>
      <c r="AD1250" s="7">
        <f>invoices[[#This Row],[Rent]]+invoices[[#This Row],[Services]]+invoices[[#This Row],[GST]]</f>
        <v>15500</v>
      </c>
      <c r="AE1250" s="7">
        <f>invoices[[#This Row],[Total]]-invoices[[#This Row],[rent_amount]]</f>
        <v>0</v>
      </c>
      <c r="AF1250">
        <v>231</v>
      </c>
      <c r="AG1250">
        <v>747</v>
      </c>
      <c r="AH1250">
        <f>invoices[[#This Row],[EB Amount]]-invoices[[#This Row],[electricity_amount]]</f>
        <v>0</v>
      </c>
    </row>
    <row r="1251" spans="1:34">
      <c r="A1251" t="s">
        <v>1164</v>
      </c>
      <c r="B1251" t="s">
        <v>22</v>
      </c>
      <c r="C1251" t="s">
        <v>1165</v>
      </c>
      <c r="D1251" t="s">
        <v>24</v>
      </c>
      <c r="E1251" t="s">
        <v>140</v>
      </c>
      <c r="F1251" t="s">
        <v>1166</v>
      </c>
      <c r="G1251" t="s">
        <v>1167</v>
      </c>
      <c r="H1251" s="1">
        <f>DATE(YEAR(invoices[[#This Row],[due_date]]),MONTH(invoices[[#This Row],[due_date]]),1)</f>
        <v>45870</v>
      </c>
      <c r="I1251" s="1">
        <v>45876</v>
      </c>
      <c r="J1251">
        <v>13500</v>
      </c>
      <c r="K1251">
        <v>1716</v>
      </c>
      <c r="L1251">
        <v>0</v>
      </c>
      <c r="M1251">
        <f>invoices[[#This Row],[rent_amount]]+invoices[[#This Row],[electricity_amount]]+invoices[[#This Row],[other_charges]]</f>
        <v>15216</v>
      </c>
      <c r="N1251" t="s">
        <v>28</v>
      </c>
      <c r="O1251" t="s">
        <v>325</v>
      </c>
      <c r="P1251">
        <v>0</v>
      </c>
      <c r="Q1251" t="b">
        <v>0</v>
      </c>
      <c r="R1251" t="s">
        <v>222</v>
      </c>
      <c r="S1251">
        <v>0</v>
      </c>
      <c r="T1251">
        <f>invoices[[#This Row],[total_amount]]</f>
        <v>15216</v>
      </c>
      <c r="U1251" t="s">
        <v>1168</v>
      </c>
      <c r="V1251" t="str">
        <f>INDEX([1]!Table1[tenantname],MATCH(invoices[[#This Row],[allotment_id]],[1]!Table1[TenantAllotmentID],0))</f>
        <v>akshay verma (A41-B3)</v>
      </c>
      <c r="W1251" t="s">
        <v>14367</v>
      </c>
      <c r="X1251" t="s">
        <v>14368</v>
      </c>
      <c r="Y1251" s="4">
        <v>45870</v>
      </c>
      <c r="Z1251" t="s">
        <v>15807</v>
      </c>
      <c r="AA1251">
        <v>13500</v>
      </c>
      <c r="AB1251">
        <v>0</v>
      </c>
      <c r="AC1251">
        <v>0</v>
      </c>
      <c r="AD1251" s="7">
        <f>invoices[[#This Row],[Rent]]+invoices[[#This Row],[Services]]+invoices[[#This Row],[GST]]</f>
        <v>13500</v>
      </c>
      <c r="AE1251" s="7">
        <f>invoices[[#This Row],[Total]]-invoices[[#This Row],[rent_amount]]</f>
        <v>0</v>
      </c>
      <c r="AF1251">
        <v>237</v>
      </c>
      <c r="AG1251">
        <v>1716</v>
      </c>
      <c r="AH1251">
        <f>invoices[[#This Row],[EB Amount]]-invoices[[#This Row],[electricity_amount]]</f>
        <v>0</v>
      </c>
    </row>
    <row r="1252" spans="1:34">
      <c r="A1252" t="s">
        <v>1169</v>
      </c>
      <c r="B1252" t="s">
        <v>22</v>
      </c>
      <c r="C1252" t="s">
        <v>1011</v>
      </c>
      <c r="D1252" t="s">
        <v>24</v>
      </c>
      <c r="E1252" t="s">
        <v>234</v>
      </c>
      <c r="F1252" t="s">
        <v>235</v>
      </c>
      <c r="G1252" t="s">
        <v>1170</v>
      </c>
      <c r="H1252" s="1">
        <f>DATE(YEAR(invoices[[#This Row],[due_date]]),MONTH(invoices[[#This Row],[due_date]]),1)</f>
        <v>45870</v>
      </c>
      <c r="I1252" s="1">
        <v>45876</v>
      </c>
      <c r="J1252">
        <v>14468</v>
      </c>
      <c r="K1252">
        <v>0</v>
      </c>
      <c r="L1252">
        <v>0</v>
      </c>
      <c r="M1252">
        <f>invoices[[#This Row],[rent_amount]]+invoices[[#This Row],[electricity_amount]]+invoices[[#This Row],[other_charges]]</f>
        <v>14468</v>
      </c>
      <c r="N1252" t="s">
        <v>28</v>
      </c>
      <c r="O1252" t="s">
        <v>1148</v>
      </c>
      <c r="P1252">
        <v>0</v>
      </c>
      <c r="Q1252" t="b">
        <v>0</v>
      </c>
      <c r="R1252" t="s">
        <v>222</v>
      </c>
      <c r="S1252">
        <v>0</v>
      </c>
      <c r="T1252">
        <f>invoices[[#This Row],[total_amount]]</f>
        <v>14468</v>
      </c>
      <c r="U1252" t="s">
        <v>1171</v>
      </c>
      <c r="V1252" t="str">
        <f>INDEX([1]!Table1[tenantname],MATCH(invoices[[#This Row],[allotment_id]],[1]!Table1[TenantAllotmentID],0))</f>
        <v>Khansa Shahnawaz (D12-A1)</v>
      </c>
      <c r="W1252" t="s">
        <v>14314</v>
      </c>
      <c r="X1252" t="s">
        <v>14369</v>
      </c>
      <c r="Y1252" s="4">
        <v>45870</v>
      </c>
      <c r="Z1252" t="s">
        <v>15807</v>
      </c>
      <c r="AA1252">
        <v>14468</v>
      </c>
      <c r="AB1252">
        <v>0</v>
      </c>
      <c r="AC1252">
        <v>0</v>
      </c>
      <c r="AD1252" s="7">
        <f>invoices[[#This Row],[Rent]]+invoices[[#This Row],[Services]]+invoices[[#This Row],[GST]]</f>
        <v>14468</v>
      </c>
      <c r="AE1252" s="7">
        <f>invoices[[#This Row],[Total]]-invoices[[#This Row],[rent_amount]]</f>
        <v>0</v>
      </c>
      <c r="AF1252">
        <v>238</v>
      </c>
      <c r="AG1252">
        <v>0</v>
      </c>
      <c r="AH1252">
        <f>invoices[[#This Row],[EB Amount]]-invoices[[#This Row],[electricity_amount]]</f>
        <v>0</v>
      </c>
    </row>
    <row r="1253" spans="1:34">
      <c r="A1253" t="s">
        <v>1321</v>
      </c>
      <c r="B1253" t="s">
        <v>22</v>
      </c>
      <c r="C1253" t="s">
        <v>1322</v>
      </c>
      <c r="D1253" t="s">
        <v>24</v>
      </c>
      <c r="E1253" t="s">
        <v>329</v>
      </c>
      <c r="F1253" t="s">
        <v>330</v>
      </c>
      <c r="G1253" t="s">
        <v>1323</v>
      </c>
      <c r="H1253" s="1">
        <f>DATE(YEAR(invoices[[#This Row],[due_date]]),MONTH(invoices[[#This Row],[due_date]]),1)</f>
        <v>45870</v>
      </c>
      <c r="I1253" s="1">
        <v>45876</v>
      </c>
      <c r="J1253">
        <v>19500</v>
      </c>
      <c r="K1253">
        <v>2356</v>
      </c>
      <c r="L1253">
        <v>0</v>
      </c>
      <c r="M1253">
        <f>invoices[[#This Row],[rent_amount]]+invoices[[#This Row],[electricity_amount]]+invoices[[#This Row],[other_charges]]</f>
        <v>21856</v>
      </c>
      <c r="N1253" t="s">
        <v>28</v>
      </c>
      <c r="O1253" t="s">
        <v>683</v>
      </c>
      <c r="P1253">
        <v>0</v>
      </c>
      <c r="Q1253" t="b">
        <v>0</v>
      </c>
      <c r="R1253" t="s">
        <v>222</v>
      </c>
      <c r="S1253">
        <v>0</v>
      </c>
      <c r="T1253">
        <f>invoices[[#This Row],[total_amount]]</f>
        <v>21856</v>
      </c>
      <c r="U1253" t="s">
        <v>1324</v>
      </c>
      <c r="V1253" t="str">
        <f>INDEX([1]!Table1[tenantname],MATCH(invoices[[#This Row],[allotment_id]],[1]!Table1[TenantAllotmentID],0))</f>
        <v>Snighdha Rashmi (C43-A1)</v>
      </c>
      <c r="W1253" t="s">
        <v>14428</v>
      </c>
      <c r="X1253" t="s">
        <v>14429</v>
      </c>
      <c r="Y1253" s="4">
        <v>45870</v>
      </c>
      <c r="Z1253" t="s">
        <v>15807</v>
      </c>
      <c r="AA1253">
        <v>19500</v>
      </c>
      <c r="AB1253">
        <v>0</v>
      </c>
      <c r="AC1253">
        <v>0</v>
      </c>
      <c r="AD1253" s="7">
        <f>invoices[[#This Row],[Rent]]+invoices[[#This Row],[Services]]+invoices[[#This Row],[GST]]</f>
        <v>19500</v>
      </c>
      <c r="AE1253" s="7">
        <f>invoices[[#This Row],[Total]]-invoices[[#This Row],[rent_amount]]</f>
        <v>0</v>
      </c>
      <c r="AF1253">
        <v>281</v>
      </c>
      <c r="AG1253">
        <v>2356</v>
      </c>
      <c r="AH1253">
        <f>invoices[[#This Row],[EB Amount]]-invoices[[#This Row],[electricity_amount]]</f>
        <v>0</v>
      </c>
    </row>
    <row r="1254" spans="1:34">
      <c r="A1254" t="s">
        <v>1327</v>
      </c>
      <c r="B1254" t="s">
        <v>22</v>
      </c>
      <c r="C1254" t="s">
        <v>1328</v>
      </c>
      <c r="D1254" t="s">
        <v>24</v>
      </c>
      <c r="E1254" t="s">
        <v>349</v>
      </c>
      <c r="F1254" t="s">
        <v>350</v>
      </c>
      <c r="G1254" t="s">
        <v>1329</v>
      </c>
      <c r="H1254" s="1">
        <f>DATE(YEAR(invoices[[#This Row],[due_date]]),MONTH(invoices[[#This Row],[due_date]]),1)</f>
        <v>45870</v>
      </c>
      <c r="I1254" s="1">
        <v>45876</v>
      </c>
      <c r="J1254">
        <v>3274</v>
      </c>
      <c r="K1254">
        <v>0</v>
      </c>
      <c r="L1254">
        <v>0</v>
      </c>
      <c r="M1254">
        <f>invoices[[#This Row],[rent_amount]]+invoices[[#This Row],[electricity_amount]]+invoices[[#This Row],[other_charges]]</f>
        <v>3274</v>
      </c>
      <c r="N1254" t="s">
        <v>28</v>
      </c>
      <c r="O1254" t="s">
        <v>683</v>
      </c>
      <c r="P1254">
        <v>0</v>
      </c>
      <c r="Q1254" t="b">
        <v>0</v>
      </c>
      <c r="R1254" t="s">
        <v>222</v>
      </c>
      <c r="S1254">
        <v>0</v>
      </c>
      <c r="T1254">
        <f>invoices[[#This Row],[total_amount]]</f>
        <v>3274</v>
      </c>
      <c r="U1254" t="s">
        <v>1330</v>
      </c>
      <c r="V1254" t="str">
        <f>INDEX([1]!Table1[tenantname],MATCH(invoices[[#This Row],[allotment_id]],[1]!Table1[TenantAllotmentID],0))</f>
        <v>Souradeep Das (B11-C1)</v>
      </c>
      <c r="W1254" t="s">
        <v>14430</v>
      </c>
      <c r="X1254" t="s">
        <v>14431</v>
      </c>
      <c r="Y1254" s="4">
        <v>45870</v>
      </c>
      <c r="Z1254" t="s">
        <v>15807</v>
      </c>
      <c r="AA1254">
        <v>3274</v>
      </c>
      <c r="AB1254">
        <v>0</v>
      </c>
      <c r="AC1254">
        <v>0</v>
      </c>
      <c r="AD1254" s="7">
        <f>invoices[[#This Row],[Rent]]+invoices[[#This Row],[Services]]+invoices[[#This Row],[GST]]</f>
        <v>3274</v>
      </c>
      <c r="AE1254" s="7">
        <f>invoices[[#This Row],[Total]]-invoices[[#This Row],[rent_amount]]</f>
        <v>0</v>
      </c>
      <c r="AF1254">
        <v>283</v>
      </c>
      <c r="AG1254">
        <v>0</v>
      </c>
      <c r="AH1254">
        <f>invoices[[#This Row],[EB Amount]]-invoices[[#This Row],[electricity_amount]]</f>
        <v>0</v>
      </c>
    </row>
    <row r="1255" spans="1:34">
      <c r="A1255" t="s">
        <v>1412</v>
      </c>
      <c r="B1255" t="s">
        <v>22</v>
      </c>
      <c r="C1255" t="s">
        <v>799</v>
      </c>
      <c r="D1255" t="s">
        <v>24</v>
      </c>
      <c r="E1255" t="s">
        <v>721</v>
      </c>
      <c r="F1255" t="s">
        <v>800</v>
      </c>
      <c r="G1255" t="s">
        <v>1413</v>
      </c>
      <c r="H1255" s="1">
        <f>DATE(YEAR(invoices[[#This Row],[due_date]]),MONTH(invoices[[#This Row],[due_date]]),1)</f>
        <v>45870</v>
      </c>
      <c r="I1255" s="1">
        <v>45876</v>
      </c>
      <c r="J1255">
        <v>8500</v>
      </c>
      <c r="K1255">
        <v>0</v>
      </c>
      <c r="L1255">
        <v>0</v>
      </c>
      <c r="M1255">
        <f>invoices[[#This Row],[rent_amount]]+invoices[[#This Row],[electricity_amount]]+invoices[[#This Row],[other_charges]]</f>
        <v>8500</v>
      </c>
      <c r="N1255" t="s">
        <v>28</v>
      </c>
      <c r="O1255" t="s">
        <v>1148</v>
      </c>
      <c r="P1255">
        <v>0</v>
      </c>
      <c r="Q1255" t="b">
        <v>0</v>
      </c>
      <c r="R1255" t="s">
        <v>222</v>
      </c>
      <c r="S1255">
        <v>0</v>
      </c>
      <c r="T1255">
        <f>invoices[[#This Row],[total_amount]]</f>
        <v>8500</v>
      </c>
      <c r="U1255" t="s">
        <v>802</v>
      </c>
      <c r="V1255" t="str">
        <f>INDEX([1]!Table1[tenantname],MATCH(invoices[[#This Row],[allotment_id]],[1]!Table1[TenantAllotmentID],0))</f>
        <v>Joel Shajan (A11-B1)</v>
      </c>
      <c r="W1255" t="s">
        <v>14237</v>
      </c>
      <c r="X1255" t="s">
        <v>14238</v>
      </c>
      <c r="Y1255" s="4">
        <v>45870</v>
      </c>
      <c r="Z1255" t="s">
        <v>15807</v>
      </c>
      <c r="AA1255">
        <v>8500</v>
      </c>
      <c r="AB1255">
        <v>0</v>
      </c>
      <c r="AC1255">
        <v>0</v>
      </c>
      <c r="AD1255" s="7">
        <f>invoices[[#This Row],[Rent]]+invoices[[#This Row],[Services]]+invoices[[#This Row],[GST]]</f>
        <v>8500</v>
      </c>
      <c r="AE1255" s="7">
        <f>invoices[[#This Row],[Total]]-invoices[[#This Row],[rent_amount]]</f>
        <v>0</v>
      </c>
      <c r="AF1255">
        <v>307</v>
      </c>
      <c r="AG1255">
        <v>0</v>
      </c>
      <c r="AH1255">
        <f>invoices[[#This Row],[EB Amount]]-invoices[[#This Row],[electricity_amount]]</f>
        <v>0</v>
      </c>
    </row>
    <row r="1256" spans="1:34">
      <c r="A1256" t="s">
        <v>1546</v>
      </c>
      <c r="B1256" t="s">
        <v>22</v>
      </c>
      <c r="C1256" t="s">
        <v>1547</v>
      </c>
      <c r="D1256" t="s">
        <v>24</v>
      </c>
      <c r="E1256" t="s">
        <v>519</v>
      </c>
      <c r="F1256" t="s">
        <v>527</v>
      </c>
      <c r="G1256" t="s">
        <v>1548</v>
      </c>
      <c r="H1256" s="1">
        <f>DATE(YEAR(invoices[[#This Row],[due_date]]),MONTH(invoices[[#This Row],[due_date]]),1)</f>
        <v>45870</v>
      </c>
      <c r="I1256" s="1">
        <v>45876</v>
      </c>
      <c r="J1256">
        <v>14500</v>
      </c>
      <c r="K1256">
        <v>1806</v>
      </c>
      <c r="L1256">
        <v>0</v>
      </c>
      <c r="M1256">
        <f>invoices[[#This Row],[rent_amount]]+invoices[[#This Row],[electricity_amount]]+invoices[[#This Row],[other_charges]]</f>
        <v>16306</v>
      </c>
      <c r="N1256" t="s">
        <v>28</v>
      </c>
      <c r="O1256" t="s">
        <v>683</v>
      </c>
      <c r="P1256">
        <v>0</v>
      </c>
      <c r="Q1256" t="b">
        <v>0</v>
      </c>
      <c r="R1256" t="s">
        <v>222</v>
      </c>
      <c r="S1256">
        <v>0</v>
      </c>
      <c r="T1256">
        <f>invoices[[#This Row],[total_amount]]</f>
        <v>16306</v>
      </c>
      <c r="U1256" t="s">
        <v>1549</v>
      </c>
      <c r="V1256" t="str">
        <f>INDEX([1]!Table1[tenantname],MATCH(invoices[[#This Row],[allotment_id]],[1]!Table1[TenantAllotmentID],0))</f>
        <v>Shyam Sundar mg (C41-C2)</v>
      </c>
      <c r="W1256" t="s">
        <v>14513</v>
      </c>
      <c r="X1256" t="s">
        <v>14514</v>
      </c>
      <c r="Y1256" s="4">
        <v>45870</v>
      </c>
      <c r="Z1256" t="s">
        <v>15807</v>
      </c>
      <c r="AA1256">
        <v>14500</v>
      </c>
      <c r="AB1256">
        <v>0</v>
      </c>
      <c r="AC1256">
        <v>0</v>
      </c>
      <c r="AD1256" s="7">
        <f>invoices[[#This Row],[Rent]]+invoices[[#This Row],[Services]]+invoices[[#This Row],[GST]]</f>
        <v>14500</v>
      </c>
      <c r="AE1256" s="7">
        <f>invoices[[#This Row],[Total]]-invoices[[#This Row],[rent_amount]]</f>
        <v>0</v>
      </c>
      <c r="AF1256">
        <v>347</v>
      </c>
      <c r="AG1256">
        <v>1806</v>
      </c>
      <c r="AH1256">
        <f>invoices[[#This Row],[EB Amount]]-invoices[[#This Row],[electricity_amount]]</f>
        <v>0</v>
      </c>
    </row>
    <row r="1257" spans="1:34">
      <c r="A1257" t="s">
        <v>1814</v>
      </c>
      <c r="B1257" t="s">
        <v>22</v>
      </c>
      <c r="C1257" t="s">
        <v>1815</v>
      </c>
      <c r="D1257" t="s">
        <v>24</v>
      </c>
      <c r="E1257" t="s">
        <v>354</v>
      </c>
      <c r="F1257" t="s">
        <v>431</v>
      </c>
      <c r="G1257" t="s">
        <v>1816</v>
      </c>
      <c r="H1257" s="1">
        <f>DATE(YEAR(invoices[[#This Row],[due_date]]),MONTH(invoices[[#This Row],[due_date]]),1)</f>
        <v>45870</v>
      </c>
      <c r="I1257" s="1">
        <v>45876</v>
      </c>
      <c r="J1257">
        <v>19500</v>
      </c>
      <c r="K1257">
        <v>1984</v>
      </c>
      <c r="L1257">
        <v>0</v>
      </c>
      <c r="M1257">
        <f>invoices[[#This Row],[rent_amount]]+invoices[[#This Row],[electricity_amount]]+invoices[[#This Row],[other_charges]]</f>
        <v>21484</v>
      </c>
      <c r="N1257" t="s">
        <v>28</v>
      </c>
      <c r="O1257" t="s">
        <v>325</v>
      </c>
      <c r="P1257">
        <v>0</v>
      </c>
      <c r="Q1257" t="b">
        <v>0</v>
      </c>
      <c r="R1257" t="s">
        <v>222</v>
      </c>
      <c r="S1257">
        <v>0</v>
      </c>
      <c r="T1257">
        <f>invoices[[#This Row],[total_amount]]</f>
        <v>21484</v>
      </c>
      <c r="U1257" t="s">
        <v>1817</v>
      </c>
      <c r="V1257" t="str">
        <f>INDEX([1]!Table1[tenantname],MATCH(invoices[[#This Row],[allotment_id]],[1]!Table1[TenantAllotmentID],0))</f>
        <v>Armaan Thakur (B34-A1)</v>
      </c>
      <c r="W1257" t="s">
        <v>14603</v>
      </c>
      <c r="X1257" t="s">
        <v>14604</v>
      </c>
      <c r="Y1257" s="4">
        <v>45870</v>
      </c>
      <c r="Z1257" t="s">
        <v>15807</v>
      </c>
      <c r="AA1257">
        <v>19500</v>
      </c>
      <c r="AB1257">
        <v>0</v>
      </c>
      <c r="AC1257">
        <v>0</v>
      </c>
      <c r="AD1257" s="7">
        <f>invoices[[#This Row],[Rent]]+invoices[[#This Row],[Services]]+invoices[[#This Row],[GST]]</f>
        <v>19500</v>
      </c>
      <c r="AE1257" s="7">
        <f>invoices[[#This Row],[Total]]-invoices[[#This Row],[rent_amount]]</f>
        <v>0</v>
      </c>
      <c r="AF1257">
        <v>430</v>
      </c>
      <c r="AG1257">
        <v>1984</v>
      </c>
      <c r="AH1257">
        <f>invoices[[#This Row],[EB Amount]]-invoices[[#This Row],[electricity_amount]]</f>
        <v>0</v>
      </c>
    </row>
    <row r="1258" spans="1:34">
      <c r="A1258" t="s">
        <v>1850</v>
      </c>
      <c r="B1258" t="s">
        <v>22</v>
      </c>
      <c r="C1258" t="s">
        <v>1224</v>
      </c>
      <c r="D1258" t="s">
        <v>24</v>
      </c>
      <c r="E1258" t="s">
        <v>201</v>
      </c>
      <c r="F1258" t="s">
        <v>1225</v>
      </c>
      <c r="G1258" t="s">
        <v>1851</v>
      </c>
      <c r="H1258" s="1">
        <f>DATE(YEAR(invoices[[#This Row],[due_date]]),MONTH(invoices[[#This Row],[due_date]]),1)</f>
        <v>45870</v>
      </c>
      <c r="I1258" s="1">
        <v>45876</v>
      </c>
      <c r="J1258">
        <v>15500</v>
      </c>
      <c r="K1258">
        <v>1581</v>
      </c>
      <c r="L1258">
        <v>0</v>
      </c>
      <c r="M1258">
        <f>invoices[[#This Row],[rent_amount]]+invoices[[#This Row],[electricity_amount]]+invoices[[#This Row],[other_charges]]</f>
        <v>17081</v>
      </c>
      <c r="N1258" t="s">
        <v>28</v>
      </c>
      <c r="O1258" t="s">
        <v>221</v>
      </c>
      <c r="P1258">
        <v>0</v>
      </c>
      <c r="Q1258" t="b">
        <v>0</v>
      </c>
      <c r="R1258" t="s">
        <v>222</v>
      </c>
      <c r="S1258">
        <v>0</v>
      </c>
      <c r="T1258">
        <f>invoices[[#This Row],[total_amount]]</f>
        <v>17081</v>
      </c>
      <c r="U1258" t="s">
        <v>1227</v>
      </c>
      <c r="V1258" t="str">
        <f>INDEX([1]!Table1[tenantname],MATCH(invoices[[#This Row],[allotment_id]],[1]!Table1[TenantAllotmentID],0))</f>
        <v>Senthil Kumar (B31-C1)</v>
      </c>
      <c r="W1258" t="s">
        <v>14388</v>
      </c>
      <c r="X1258" t="s">
        <v>14389</v>
      </c>
      <c r="Y1258" s="4">
        <v>45870</v>
      </c>
      <c r="Z1258" t="s">
        <v>15807</v>
      </c>
      <c r="AA1258">
        <v>15500</v>
      </c>
      <c r="AB1258">
        <v>0</v>
      </c>
      <c r="AC1258">
        <v>0</v>
      </c>
      <c r="AD1258" s="7">
        <f>invoices[[#This Row],[Rent]]+invoices[[#This Row],[Services]]+invoices[[#This Row],[GST]]</f>
        <v>15500</v>
      </c>
      <c r="AE1258" s="7">
        <f>invoices[[#This Row],[Total]]-invoices[[#This Row],[rent_amount]]</f>
        <v>0</v>
      </c>
      <c r="AF1258">
        <v>439</v>
      </c>
      <c r="AG1258">
        <v>1581</v>
      </c>
      <c r="AH1258">
        <f>invoices[[#This Row],[EB Amount]]-invoices[[#This Row],[electricity_amount]]</f>
        <v>0</v>
      </c>
    </row>
    <row r="1259" spans="1:34">
      <c r="A1259" t="s">
        <v>1873</v>
      </c>
      <c r="B1259" t="s">
        <v>22</v>
      </c>
      <c r="C1259" t="s">
        <v>1874</v>
      </c>
      <c r="D1259" t="s">
        <v>24</v>
      </c>
      <c r="E1259" t="s">
        <v>275</v>
      </c>
      <c r="F1259" t="s">
        <v>1397</v>
      </c>
      <c r="G1259" t="s">
        <v>1875</v>
      </c>
      <c r="H1259" s="1">
        <f>DATE(YEAR(invoices[[#This Row],[due_date]]),MONTH(invoices[[#This Row],[due_date]]),1)</f>
        <v>45870</v>
      </c>
      <c r="I1259" s="1">
        <v>45876</v>
      </c>
      <c r="J1259">
        <v>15500</v>
      </c>
      <c r="K1259">
        <v>0</v>
      </c>
      <c r="L1259">
        <v>0</v>
      </c>
      <c r="M1259">
        <f>invoices[[#This Row],[rent_amount]]+invoices[[#This Row],[electricity_amount]]+invoices[[#This Row],[other_charges]]</f>
        <v>15500</v>
      </c>
      <c r="N1259" t="s">
        <v>28</v>
      </c>
      <c r="O1259" t="s">
        <v>221</v>
      </c>
      <c r="P1259">
        <v>0</v>
      </c>
      <c r="Q1259" t="b">
        <v>0</v>
      </c>
      <c r="R1259" t="s">
        <v>222</v>
      </c>
      <c r="S1259">
        <v>0</v>
      </c>
      <c r="T1259">
        <f>invoices[[#This Row],[total_amount]]</f>
        <v>15500</v>
      </c>
      <c r="U1259" t="s">
        <v>1876</v>
      </c>
      <c r="V1259" t="str">
        <f>INDEX([1]!Table1[tenantname],MATCH(invoices[[#This Row],[allotment_id]],[1]!Table1[TenantAllotmentID],0))</f>
        <v>Pallavi Reddy Gaddam (B44-B1)</v>
      </c>
      <c r="W1259" t="s">
        <v>14625</v>
      </c>
      <c r="X1259" t="s">
        <v>14626</v>
      </c>
      <c r="Y1259" s="4">
        <v>45870</v>
      </c>
      <c r="Z1259" t="s">
        <v>15807</v>
      </c>
      <c r="AA1259">
        <v>15500</v>
      </c>
      <c r="AB1259">
        <v>0</v>
      </c>
      <c r="AC1259">
        <v>0</v>
      </c>
      <c r="AD1259" s="7">
        <f>invoices[[#This Row],[Rent]]+invoices[[#This Row],[Services]]+invoices[[#This Row],[GST]]</f>
        <v>15500</v>
      </c>
      <c r="AE1259" s="7">
        <f>invoices[[#This Row],[Total]]-invoices[[#This Row],[rent_amount]]</f>
        <v>0</v>
      </c>
      <c r="AF1259">
        <v>446</v>
      </c>
      <c r="AG1259">
        <v>0</v>
      </c>
      <c r="AH1259">
        <f>invoices[[#This Row],[EB Amount]]-invoices[[#This Row],[electricity_amount]]</f>
        <v>0</v>
      </c>
    </row>
    <row r="1260" spans="1:34">
      <c r="A1260" t="s">
        <v>1909</v>
      </c>
      <c r="B1260" t="s">
        <v>22</v>
      </c>
      <c r="C1260" t="s">
        <v>1910</v>
      </c>
      <c r="D1260" t="s">
        <v>24</v>
      </c>
      <c r="E1260" t="s">
        <v>329</v>
      </c>
      <c r="F1260" t="s">
        <v>956</v>
      </c>
      <c r="G1260" t="s">
        <v>1911</v>
      </c>
      <c r="H1260" s="1">
        <f>DATE(YEAR(invoices[[#This Row],[due_date]]),MONTH(invoices[[#This Row],[due_date]]),1)</f>
        <v>45870</v>
      </c>
      <c r="I1260" s="1">
        <v>45876</v>
      </c>
      <c r="J1260">
        <v>9823</v>
      </c>
      <c r="K1260">
        <v>2356</v>
      </c>
      <c r="L1260">
        <v>2250</v>
      </c>
      <c r="M1260">
        <f>invoices[[#This Row],[rent_amount]]+invoices[[#This Row],[electricity_amount]]+invoices[[#This Row],[other_charges]]</f>
        <v>14429</v>
      </c>
      <c r="N1260" t="s">
        <v>28</v>
      </c>
      <c r="O1260" t="s">
        <v>1912</v>
      </c>
      <c r="P1260">
        <v>0</v>
      </c>
      <c r="Q1260" t="b">
        <v>0</v>
      </c>
      <c r="R1260" t="s">
        <v>222</v>
      </c>
      <c r="S1260">
        <v>0</v>
      </c>
      <c r="T1260">
        <f>invoices[[#This Row],[total_amount]]</f>
        <v>14429</v>
      </c>
      <c r="U1260" t="s">
        <v>1913</v>
      </c>
      <c r="V1260" t="str">
        <f>INDEX([1]!Table1[tenantname],MATCH(invoices[[#This Row],[allotment_id]],[1]!Table1[TenantAllotmentID],0))</f>
        <v>Abhilasha Choudhary (C43-C1)</v>
      </c>
      <c r="W1260" t="s">
        <v>14639</v>
      </c>
      <c r="X1260" t="s">
        <v>14640</v>
      </c>
      <c r="Y1260" s="4">
        <v>45870</v>
      </c>
      <c r="Z1260" t="s">
        <v>15807</v>
      </c>
      <c r="AA1260">
        <v>9823</v>
      </c>
      <c r="AB1260">
        <v>0</v>
      </c>
      <c r="AC1260">
        <v>0</v>
      </c>
      <c r="AD1260" s="7">
        <f>invoices[[#This Row],[Rent]]+invoices[[#This Row],[Services]]+invoices[[#This Row],[GST]]</f>
        <v>9823</v>
      </c>
      <c r="AE1260" s="7">
        <f>invoices[[#This Row],[Total]]-invoices[[#This Row],[rent_amount]]</f>
        <v>0</v>
      </c>
      <c r="AF1260">
        <v>461</v>
      </c>
      <c r="AG1260">
        <v>2356</v>
      </c>
      <c r="AH1260">
        <f>invoices[[#This Row],[EB Amount]]-invoices[[#This Row],[electricity_amount]]</f>
        <v>0</v>
      </c>
    </row>
    <row r="1261" spans="1:34">
      <c r="A1261" t="s">
        <v>1914</v>
      </c>
      <c r="B1261" t="s">
        <v>22</v>
      </c>
      <c r="C1261" t="s">
        <v>1915</v>
      </c>
      <c r="D1261" t="s">
        <v>24</v>
      </c>
      <c r="E1261" t="s">
        <v>476</v>
      </c>
      <c r="F1261" t="s">
        <v>1087</v>
      </c>
      <c r="G1261" t="s">
        <v>1916</v>
      </c>
      <c r="H1261" s="1">
        <f>DATE(YEAR(invoices[[#This Row],[due_date]]),MONTH(invoices[[#This Row],[due_date]]),1)</f>
        <v>45870</v>
      </c>
      <c r="I1261" s="1">
        <v>45876</v>
      </c>
      <c r="J1261">
        <v>19500</v>
      </c>
      <c r="K1261">
        <v>2170</v>
      </c>
      <c r="L1261">
        <v>0</v>
      </c>
      <c r="M1261">
        <f>invoices[[#This Row],[rent_amount]]+invoices[[#This Row],[electricity_amount]]+invoices[[#This Row],[other_charges]]</f>
        <v>21670</v>
      </c>
      <c r="N1261" t="s">
        <v>28</v>
      </c>
      <c r="O1261" t="s">
        <v>683</v>
      </c>
      <c r="P1261">
        <v>0</v>
      </c>
      <c r="Q1261" t="b">
        <v>0</v>
      </c>
      <c r="R1261" t="s">
        <v>222</v>
      </c>
      <c r="S1261">
        <v>0</v>
      </c>
      <c r="T1261">
        <f>invoices[[#This Row],[total_amount]]</f>
        <v>21670</v>
      </c>
      <c r="U1261" t="s">
        <v>1917</v>
      </c>
      <c r="V1261" t="str">
        <f>INDEX([1]!Table1[tenantname],MATCH(invoices[[#This Row],[allotment_id]],[1]!Table1[TenantAllotmentID],0))</f>
        <v>Vijay Babu (B41-A1)</v>
      </c>
      <c r="W1261" t="s">
        <v>14641</v>
      </c>
      <c r="X1261" t="s">
        <v>14642</v>
      </c>
      <c r="Y1261" s="4">
        <v>45870</v>
      </c>
      <c r="Z1261" t="s">
        <v>15807</v>
      </c>
      <c r="AA1261">
        <v>19500</v>
      </c>
      <c r="AB1261">
        <v>0</v>
      </c>
      <c r="AC1261">
        <v>0</v>
      </c>
      <c r="AD1261" s="7">
        <f>invoices[[#This Row],[Rent]]+invoices[[#This Row],[Services]]+invoices[[#This Row],[GST]]</f>
        <v>19500</v>
      </c>
      <c r="AE1261" s="7">
        <f>invoices[[#This Row],[Total]]-invoices[[#This Row],[rent_amount]]</f>
        <v>0</v>
      </c>
      <c r="AF1261">
        <v>462</v>
      </c>
      <c r="AG1261">
        <v>2170</v>
      </c>
      <c r="AH1261">
        <f>invoices[[#This Row],[EB Amount]]-invoices[[#This Row],[electricity_amount]]</f>
        <v>0</v>
      </c>
    </row>
    <row r="1262" spans="1:34">
      <c r="A1262" t="s">
        <v>2103</v>
      </c>
      <c r="B1262" t="s">
        <v>22</v>
      </c>
      <c r="C1262" t="s">
        <v>1634</v>
      </c>
      <c r="D1262" t="s">
        <v>24</v>
      </c>
      <c r="E1262" t="s">
        <v>155</v>
      </c>
      <c r="F1262" t="s">
        <v>865</v>
      </c>
      <c r="G1262" t="s">
        <v>2104</v>
      </c>
      <c r="H1262" s="1">
        <f>DATE(YEAR(invoices[[#This Row],[due_date]]),MONTH(invoices[[#This Row],[due_date]]),1)</f>
        <v>45870</v>
      </c>
      <c r="I1262" s="1">
        <v>45876</v>
      </c>
      <c r="J1262">
        <v>15500</v>
      </c>
      <c r="K1262">
        <v>1875</v>
      </c>
      <c r="L1262">
        <v>0</v>
      </c>
      <c r="M1262">
        <f>invoices[[#This Row],[rent_amount]]+invoices[[#This Row],[electricity_amount]]+invoices[[#This Row],[other_charges]]</f>
        <v>17375</v>
      </c>
      <c r="N1262" t="s">
        <v>28</v>
      </c>
      <c r="O1262" t="s">
        <v>683</v>
      </c>
      <c r="P1262">
        <v>0</v>
      </c>
      <c r="Q1262" t="b">
        <v>0</v>
      </c>
      <c r="R1262" t="s">
        <v>222</v>
      </c>
      <c r="S1262">
        <v>0</v>
      </c>
      <c r="T1262">
        <f>invoices[[#This Row],[total_amount]]</f>
        <v>17375</v>
      </c>
      <c r="U1262" s="2" t="s">
        <v>1636</v>
      </c>
      <c r="V1262" t="str">
        <f>INDEX([1]!Table1[tenantname],MATCH(invoices[[#This Row],[allotment_id]],[1]!Table1[TenantAllotmentID],0))</f>
        <v>Venkat Karthik (C44-B2)</v>
      </c>
      <c r="W1262" t="s">
        <v>14545</v>
      </c>
      <c r="X1262" t="s">
        <v>14546</v>
      </c>
      <c r="Y1262" s="4">
        <v>45870</v>
      </c>
      <c r="Z1262" t="s">
        <v>15807</v>
      </c>
      <c r="AA1262">
        <v>15500</v>
      </c>
      <c r="AB1262">
        <v>0</v>
      </c>
      <c r="AC1262">
        <v>0</v>
      </c>
      <c r="AD1262" s="7">
        <f>invoices[[#This Row],[Rent]]+invoices[[#This Row],[Services]]+invoices[[#This Row],[GST]]</f>
        <v>15500</v>
      </c>
      <c r="AE1262" s="7">
        <f>invoices[[#This Row],[Total]]-invoices[[#This Row],[rent_amount]]</f>
        <v>0</v>
      </c>
      <c r="AF1262">
        <v>527</v>
      </c>
      <c r="AG1262">
        <v>1875</v>
      </c>
      <c r="AH1262">
        <f>invoices[[#This Row],[EB Amount]]-invoices[[#This Row],[electricity_amount]]</f>
        <v>0</v>
      </c>
    </row>
    <row r="1263" spans="1:34">
      <c r="A1263" t="s">
        <v>2141</v>
      </c>
      <c r="B1263" t="s">
        <v>22</v>
      </c>
      <c r="C1263" t="s">
        <v>2142</v>
      </c>
      <c r="D1263" t="s">
        <v>24</v>
      </c>
      <c r="E1263" t="s">
        <v>234</v>
      </c>
      <c r="F1263" t="s">
        <v>2143</v>
      </c>
      <c r="G1263" t="s">
        <v>2144</v>
      </c>
      <c r="H1263" s="1">
        <f>DATE(YEAR(invoices[[#This Row],[due_date]]),MONTH(invoices[[#This Row],[due_date]]),1)</f>
        <v>45870</v>
      </c>
      <c r="I1263" s="1">
        <v>45876</v>
      </c>
      <c r="J1263">
        <v>7952</v>
      </c>
      <c r="K1263">
        <v>1767</v>
      </c>
      <c r="L1263">
        <v>2250</v>
      </c>
      <c r="M1263">
        <f>invoices[[#This Row],[rent_amount]]+invoices[[#This Row],[electricity_amount]]+invoices[[#This Row],[other_charges]]</f>
        <v>11969</v>
      </c>
      <c r="N1263" t="s">
        <v>28</v>
      </c>
      <c r="O1263" t="s">
        <v>683</v>
      </c>
      <c r="P1263">
        <v>0</v>
      </c>
      <c r="Q1263" t="b">
        <v>0</v>
      </c>
      <c r="R1263" t="s">
        <v>222</v>
      </c>
      <c r="S1263">
        <v>0</v>
      </c>
      <c r="T1263">
        <f>invoices[[#This Row],[total_amount]]</f>
        <v>11969</v>
      </c>
      <c r="U1263" t="s">
        <v>2145</v>
      </c>
      <c r="V1263" t="str">
        <f>INDEX([1]!Table1[tenantname],MATCH(invoices[[#This Row],[allotment_id]],[1]!Table1[TenantAllotmentID],0))</f>
        <v>Shyamala  (D12-C2)</v>
      </c>
      <c r="W1263" t="s">
        <v>14723</v>
      </c>
      <c r="X1263" t="s">
        <v>14724</v>
      </c>
      <c r="Y1263" s="4">
        <v>45870</v>
      </c>
      <c r="Z1263" t="s">
        <v>15807</v>
      </c>
      <c r="AA1263">
        <v>7952</v>
      </c>
      <c r="AB1263">
        <v>0</v>
      </c>
      <c r="AC1263">
        <v>0</v>
      </c>
      <c r="AD1263" s="7">
        <f>invoices[[#This Row],[Rent]]+invoices[[#This Row],[Services]]+invoices[[#This Row],[GST]]</f>
        <v>7952</v>
      </c>
      <c r="AE1263" s="7">
        <f>invoices[[#This Row],[Total]]-invoices[[#This Row],[rent_amount]]</f>
        <v>0</v>
      </c>
      <c r="AF1263">
        <v>540</v>
      </c>
      <c r="AG1263">
        <v>1767</v>
      </c>
      <c r="AH1263">
        <f>invoices[[#This Row],[EB Amount]]-invoices[[#This Row],[electricity_amount]]</f>
        <v>0</v>
      </c>
    </row>
    <row r="1264" spans="1:34">
      <c r="A1264" t="s">
        <v>2215</v>
      </c>
      <c r="B1264" t="s">
        <v>22</v>
      </c>
      <c r="C1264" t="s">
        <v>1048</v>
      </c>
      <c r="D1264" t="s">
        <v>24</v>
      </c>
      <c r="E1264" t="s">
        <v>88</v>
      </c>
      <c r="F1264" t="s">
        <v>442</v>
      </c>
      <c r="G1264" t="s">
        <v>2216</v>
      </c>
      <c r="H1264" s="1">
        <f>DATE(YEAR(invoices[[#This Row],[due_date]]),MONTH(invoices[[#This Row],[due_date]]),1)</f>
        <v>45870</v>
      </c>
      <c r="I1264" s="1">
        <v>45876</v>
      </c>
      <c r="J1264">
        <v>19500</v>
      </c>
      <c r="K1264">
        <v>2108</v>
      </c>
      <c r="L1264">
        <v>0</v>
      </c>
      <c r="M1264">
        <f>invoices[[#This Row],[rent_amount]]+invoices[[#This Row],[electricity_amount]]+invoices[[#This Row],[other_charges]]</f>
        <v>21608</v>
      </c>
      <c r="N1264" t="s">
        <v>28</v>
      </c>
      <c r="O1264" t="s">
        <v>221</v>
      </c>
      <c r="P1264">
        <v>0</v>
      </c>
      <c r="Q1264" t="b">
        <v>0</v>
      </c>
      <c r="R1264" t="s">
        <v>222</v>
      </c>
      <c r="S1264">
        <v>0</v>
      </c>
      <c r="T1264">
        <f>invoices[[#This Row],[total_amount]]</f>
        <v>21608</v>
      </c>
      <c r="U1264" t="s">
        <v>1051</v>
      </c>
      <c r="V1264" t="str">
        <f>INDEX([1]!Table1[tenantname],MATCH(invoices[[#This Row],[allotment_id]],[1]!Table1[TenantAllotmentID],0))</f>
        <v>Sairam CT (B13-A1)</v>
      </c>
      <c r="W1264" t="s">
        <v>14329</v>
      </c>
      <c r="X1264" t="s">
        <v>14330</v>
      </c>
      <c r="Y1264" s="4">
        <v>45870</v>
      </c>
      <c r="Z1264" t="s">
        <v>15807</v>
      </c>
      <c r="AA1264">
        <v>19500</v>
      </c>
      <c r="AB1264">
        <v>0</v>
      </c>
      <c r="AC1264">
        <v>0</v>
      </c>
      <c r="AD1264" s="7">
        <f>invoices[[#This Row],[Rent]]+invoices[[#This Row],[Services]]+invoices[[#This Row],[GST]]</f>
        <v>19500</v>
      </c>
      <c r="AE1264" s="7">
        <f>invoices[[#This Row],[Total]]-invoices[[#This Row],[rent_amount]]</f>
        <v>0</v>
      </c>
      <c r="AF1264">
        <v>566</v>
      </c>
      <c r="AG1264">
        <v>2108</v>
      </c>
      <c r="AH1264">
        <f>invoices[[#This Row],[EB Amount]]-invoices[[#This Row],[electricity_amount]]</f>
        <v>0</v>
      </c>
    </row>
    <row r="1265" spans="1:34">
      <c r="A1265" t="s">
        <v>2304</v>
      </c>
      <c r="B1265" t="s">
        <v>22</v>
      </c>
      <c r="C1265" t="s">
        <v>292</v>
      </c>
      <c r="D1265" t="s">
        <v>24</v>
      </c>
      <c r="E1265" t="s">
        <v>140</v>
      </c>
      <c r="F1265" t="s">
        <v>293</v>
      </c>
      <c r="G1265" t="s">
        <v>2305</v>
      </c>
      <c r="H1265" s="1">
        <f>DATE(YEAR(invoices[[#This Row],[due_date]]),MONTH(invoices[[#This Row],[due_date]]),1)</f>
        <v>45870</v>
      </c>
      <c r="I1265" s="1">
        <v>45876</v>
      </c>
      <c r="J1265">
        <v>10887</v>
      </c>
      <c r="K1265">
        <v>0</v>
      </c>
      <c r="L1265">
        <v>0</v>
      </c>
      <c r="M1265">
        <f>invoices[[#This Row],[rent_amount]]+invoices[[#This Row],[electricity_amount]]+invoices[[#This Row],[other_charges]]</f>
        <v>10887</v>
      </c>
      <c r="N1265" t="s">
        <v>28</v>
      </c>
      <c r="O1265" t="s">
        <v>683</v>
      </c>
      <c r="P1265">
        <v>0</v>
      </c>
      <c r="Q1265" t="b">
        <v>0</v>
      </c>
      <c r="R1265" t="s">
        <v>222</v>
      </c>
      <c r="S1265">
        <v>0</v>
      </c>
      <c r="T1265">
        <f>invoices[[#This Row],[total_amount]]</f>
        <v>10887</v>
      </c>
      <c r="U1265" s="2" t="s">
        <v>297</v>
      </c>
      <c r="V1265" t="str">
        <f>INDEX([1]!Table1[tenantname],MATCH(invoices[[#This Row],[allotment_id]],[1]!Table1[TenantAllotmentID],0))</f>
        <v>Supreeth M (A41-B1)</v>
      </c>
      <c r="W1265" t="s">
        <v>14058</v>
      </c>
      <c r="X1265" t="s">
        <v>14059</v>
      </c>
      <c r="Y1265" s="4">
        <v>45870</v>
      </c>
      <c r="Z1265" t="s">
        <v>15807</v>
      </c>
      <c r="AA1265">
        <v>10887</v>
      </c>
      <c r="AB1265">
        <v>0</v>
      </c>
      <c r="AC1265">
        <v>0</v>
      </c>
      <c r="AD1265" s="7">
        <f>invoices[[#This Row],[Rent]]+invoices[[#This Row],[Services]]+invoices[[#This Row],[GST]]</f>
        <v>10887</v>
      </c>
      <c r="AE1265" s="7">
        <f>invoices[[#This Row],[Total]]-invoices[[#This Row],[rent_amount]]</f>
        <v>0</v>
      </c>
      <c r="AF1265">
        <v>597</v>
      </c>
      <c r="AG1265">
        <v>0</v>
      </c>
      <c r="AH1265">
        <f>invoices[[#This Row],[EB Amount]]-invoices[[#This Row],[electricity_amount]]</f>
        <v>0</v>
      </c>
    </row>
    <row r="1266" spans="1:34">
      <c r="A1266" t="s">
        <v>2344</v>
      </c>
      <c r="B1266" t="s">
        <v>22</v>
      </c>
      <c r="C1266" t="s">
        <v>2345</v>
      </c>
      <c r="D1266" t="s">
        <v>24</v>
      </c>
      <c r="E1266" t="s">
        <v>181</v>
      </c>
      <c r="F1266" t="s">
        <v>427</v>
      </c>
      <c r="G1266" t="s">
        <v>2346</v>
      </c>
      <c r="H1266" s="1">
        <f>DATE(YEAR(invoices[[#This Row],[due_date]]),MONTH(invoices[[#This Row],[due_date]]),1)</f>
        <v>45870</v>
      </c>
      <c r="I1266" s="1">
        <v>45876</v>
      </c>
      <c r="J1266">
        <v>8710</v>
      </c>
      <c r="K1266">
        <v>0</v>
      </c>
      <c r="L1266">
        <v>0</v>
      </c>
      <c r="M1266">
        <f>invoices[[#This Row],[rent_amount]]+invoices[[#This Row],[electricity_amount]]+invoices[[#This Row],[other_charges]]</f>
        <v>8710</v>
      </c>
      <c r="N1266" t="s">
        <v>28</v>
      </c>
      <c r="O1266" t="s">
        <v>1148</v>
      </c>
      <c r="P1266">
        <v>0</v>
      </c>
      <c r="Q1266" t="b">
        <v>0</v>
      </c>
      <c r="R1266" t="s">
        <v>222</v>
      </c>
      <c r="S1266">
        <v>0</v>
      </c>
      <c r="T1266">
        <f>invoices[[#This Row],[total_amount]]</f>
        <v>8710</v>
      </c>
      <c r="U1266" t="s">
        <v>2347</v>
      </c>
      <c r="V1266" t="str">
        <f>INDEX([1]!Table1[tenantname],MATCH(invoices[[#This Row],[allotment_id]],[1]!Table1[TenantAllotmentID],0))</f>
        <v>Mansi Dwivedi (B24-B2)</v>
      </c>
      <c r="W1266" t="s">
        <v>14780</v>
      </c>
      <c r="X1266" t="s">
        <v>14781</v>
      </c>
      <c r="Y1266" s="4">
        <v>45870</v>
      </c>
      <c r="Z1266" t="s">
        <v>15807</v>
      </c>
      <c r="AA1266">
        <v>8710</v>
      </c>
      <c r="AB1266">
        <v>0</v>
      </c>
      <c r="AC1266">
        <v>0</v>
      </c>
      <c r="AD1266" s="7">
        <f>invoices[[#This Row],[Rent]]+invoices[[#This Row],[Services]]+invoices[[#This Row],[GST]]</f>
        <v>8710</v>
      </c>
      <c r="AE1266" s="7">
        <f>invoices[[#This Row],[Total]]-invoices[[#This Row],[rent_amount]]</f>
        <v>0</v>
      </c>
      <c r="AF1266">
        <v>611</v>
      </c>
      <c r="AG1266">
        <v>0</v>
      </c>
      <c r="AH1266">
        <f>invoices[[#This Row],[EB Amount]]-invoices[[#This Row],[electricity_amount]]</f>
        <v>0</v>
      </c>
    </row>
    <row r="1267" spans="1:34">
      <c r="A1267" t="s">
        <v>2415</v>
      </c>
      <c r="B1267" t="s">
        <v>22</v>
      </c>
      <c r="C1267" t="s">
        <v>166</v>
      </c>
      <c r="D1267" t="s">
        <v>24</v>
      </c>
      <c r="E1267" t="s">
        <v>167</v>
      </c>
      <c r="F1267" t="s">
        <v>168</v>
      </c>
      <c r="G1267" t="s">
        <v>2416</v>
      </c>
      <c r="H1267" s="1">
        <f>DATE(YEAR(invoices[[#This Row],[due_date]]),MONTH(invoices[[#This Row],[due_date]]),1)</f>
        <v>45870</v>
      </c>
      <c r="I1267" s="1">
        <v>45876</v>
      </c>
      <c r="J1267">
        <v>14500</v>
      </c>
      <c r="K1267">
        <v>3100</v>
      </c>
      <c r="L1267">
        <v>0</v>
      </c>
      <c r="M1267">
        <f>invoices[[#This Row],[rent_amount]]+invoices[[#This Row],[electricity_amount]]+invoices[[#This Row],[other_charges]]</f>
        <v>17600</v>
      </c>
      <c r="N1267" t="s">
        <v>28</v>
      </c>
      <c r="O1267" t="s">
        <v>683</v>
      </c>
      <c r="P1267">
        <v>0</v>
      </c>
      <c r="Q1267" t="b">
        <v>0</v>
      </c>
      <c r="R1267" t="s">
        <v>222</v>
      </c>
      <c r="S1267">
        <v>0</v>
      </c>
      <c r="T1267">
        <f>invoices[[#This Row],[total_amount]]</f>
        <v>17600</v>
      </c>
      <c r="U1267" t="s">
        <v>171</v>
      </c>
      <c r="V1267" t="str">
        <f>INDEX([1]!Table1[tenantname],MATCH(invoices[[#This Row],[allotment_id]],[1]!Table1[TenantAllotmentID],0))</f>
        <v>Shubhashish . (B42-C2)</v>
      </c>
      <c r="W1267" t="s">
        <v>14022</v>
      </c>
      <c r="X1267" t="s">
        <v>14023</v>
      </c>
      <c r="Y1267" s="4">
        <v>45870</v>
      </c>
      <c r="Z1267" t="s">
        <v>15807</v>
      </c>
      <c r="AA1267">
        <v>14500</v>
      </c>
      <c r="AB1267">
        <v>0</v>
      </c>
      <c r="AC1267">
        <v>0</v>
      </c>
      <c r="AD1267" s="7">
        <f>invoices[[#This Row],[Rent]]+invoices[[#This Row],[Services]]+invoices[[#This Row],[GST]]</f>
        <v>14500</v>
      </c>
      <c r="AE1267" s="7">
        <f>invoices[[#This Row],[Total]]-invoices[[#This Row],[rent_amount]]</f>
        <v>0</v>
      </c>
      <c r="AF1267">
        <v>637</v>
      </c>
      <c r="AG1267">
        <v>3100</v>
      </c>
      <c r="AH1267">
        <f>invoices[[#This Row],[EB Amount]]-invoices[[#This Row],[electricity_amount]]</f>
        <v>0</v>
      </c>
    </row>
    <row r="1268" spans="1:34">
      <c r="A1268" t="s">
        <v>2507</v>
      </c>
      <c r="B1268" t="s">
        <v>22</v>
      </c>
      <c r="C1268" t="s">
        <v>893</v>
      </c>
      <c r="D1268" t="s">
        <v>24</v>
      </c>
      <c r="E1268" t="s">
        <v>104</v>
      </c>
      <c r="F1268" t="s">
        <v>894</v>
      </c>
      <c r="G1268" t="s">
        <v>2508</v>
      </c>
      <c r="H1268" s="1">
        <f>DATE(YEAR(invoices[[#This Row],[due_date]]),MONTH(invoices[[#This Row],[due_date]]),1)</f>
        <v>45870</v>
      </c>
      <c r="I1268" s="1">
        <v>45876</v>
      </c>
      <c r="J1268">
        <v>15500</v>
      </c>
      <c r="K1268">
        <v>1705</v>
      </c>
      <c r="L1268">
        <v>0</v>
      </c>
      <c r="M1268">
        <f>invoices[[#This Row],[rent_amount]]+invoices[[#This Row],[electricity_amount]]+invoices[[#This Row],[other_charges]]</f>
        <v>17205</v>
      </c>
      <c r="N1268" t="s">
        <v>28</v>
      </c>
      <c r="O1268" t="s">
        <v>1148</v>
      </c>
      <c r="P1268">
        <v>0</v>
      </c>
      <c r="Q1268" t="b">
        <v>0</v>
      </c>
      <c r="R1268" t="s">
        <v>222</v>
      </c>
      <c r="S1268">
        <v>0</v>
      </c>
      <c r="T1268">
        <f>invoices[[#This Row],[total_amount]]</f>
        <v>17205</v>
      </c>
      <c r="U1268" t="s">
        <v>895</v>
      </c>
      <c r="V1268" t="str">
        <f>INDEX([1]!Table1[tenantname],MATCH(invoices[[#This Row],[allotment_id]],[1]!Table1[TenantAllotmentID],0))</f>
        <v>Kumaraswamy K (B14-B1)</v>
      </c>
      <c r="W1268" t="s">
        <v>14271</v>
      </c>
      <c r="X1268" t="s">
        <v>14272</v>
      </c>
      <c r="Y1268" s="4">
        <v>45870</v>
      </c>
      <c r="Z1268" t="s">
        <v>15807</v>
      </c>
      <c r="AA1268">
        <v>15500</v>
      </c>
      <c r="AB1268">
        <v>0</v>
      </c>
      <c r="AC1268">
        <v>0</v>
      </c>
      <c r="AD1268" s="7">
        <f>invoices[[#This Row],[Rent]]+invoices[[#This Row],[Services]]+invoices[[#This Row],[GST]]</f>
        <v>15500</v>
      </c>
      <c r="AE1268" s="7">
        <f>invoices[[#This Row],[Total]]-invoices[[#This Row],[rent_amount]]</f>
        <v>0</v>
      </c>
      <c r="AF1268">
        <v>676</v>
      </c>
      <c r="AG1268">
        <v>1705</v>
      </c>
      <c r="AH1268">
        <f>invoices[[#This Row],[EB Amount]]-invoices[[#This Row],[electricity_amount]]</f>
        <v>0</v>
      </c>
    </row>
    <row r="1269" spans="1:34">
      <c r="A1269" t="s">
        <v>2574</v>
      </c>
      <c r="B1269" t="s">
        <v>22</v>
      </c>
      <c r="C1269" t="s">
        <v>379</v>
      </c>
      <c r="D1269" t="s">
        <v>24</v>
      </c>
      <c r="E1269" t="s">
        <v>104</v>
      </c>
      <c r="F1269" t="s">
        <v>380</v>
      </c>
      <c r="G1269" t="s">
        <v>2575</v>
      </c>
      <c r="H1269" s="1">
        <f>DATE(YEAR(invoices[[#This Row],[due_date]]),MONTH(invoices[[#This Row],[due_date]]),1)</f>
        <v>45870</v>
      </c>
      <c r="I1269" s="1">
        <v>45876</v>
      </c>
      <c r="J1269">
        <v>6565</v>
      </c>
      <c r="K1269">
        <v>0</v>
      </c>
      <c r="L1269">
        <v>0</v>
      </c>
      <c r="M1269">
        <f>invoices[[#This Row],[rent_amount]]+invoices[[#This Row],[electricity_amount]]+invoices[[#This Row],[other_charges]]</f>
        <v>6565</v>
      </c>
      <c r="N1269" t="s">
        <v>28</v>
      </c>
      <c r="O1269" t="s">
        <v>1148</v>
      </c>
      <c r="P1269">
        <v>0</v>
      </c>
      <c r="Q1269" t="b">
        <v>0</v>
      </c>
      <c r="R1269" t="s">
        <v>222</v>
      </c>
      <c r="S1269">
        <v>0</v>
      </c>
      <c r="T1269">
        <f>invoices[[#This Row],[total_amount]]</f>
        <v>6565</v>
      </c>
      <c r="U1269" t="s">
        <v>382</v>
      </c>
      <c r="V1269" t="str">
        <f>INDEX([1]!Table1[tenantname],MATCH(invoices[[#This Row],[allotment_id]],[1]!Table1[TenantAllotmentID],0))</f>
        <v>Venkat Chandan Jakka (B14-A1)</v>
      </c>
      <c r="W1269" t="s">
        <v>14088</v>
      </c>
      <c r="X1269" t="s">
        <v>14089</v>
      </c>
      <c r="Y1269" s="4">
        <v>45870</v>
      </c>
      <c r="Z1269" t="s">
        <v>15807</v>
      </c>
      <c r="AA1269">
        <v>6565</v>
      </c>
      <c r="AB1269">
        <v>0</v>
      </c>
      <c r="AC1269">
        <v>0</v>
      </c>
      <c r="AD1269" s="7">
        <f>invoices[[#This Row],[Rent]]+invoices[[#This Row],[Services]]+invoices[[#This Row],[GST]]</f>
        <v>6565</v>
      </c>
      <c r="AE1269" s="7">
        <f>invoices[[#This Row],[Total]]-invoices[[#This Row],[rent_amount]]</f>
        <v>0</v>
      </c>
      <c r="AF1269">
        <v>702</v>
      </c>
      <c r="AG1269">
        <v>0</v>
      </c>
      <c r="AH1269">
        <f>invoices[[#This Row],[EB Amount]]-invoices[[#This Row],[electricity_amount]]</f>
        <v>0</v>
      </c>
    </row>
    <row r="1270" spans="1:34">
      <c r="A1270" t="s">
        <v>2614</v>
      </c>
      <c r="B1270" t="s">
        <v>22</v>
      </c>
      <c r="C1270" t="s">
        <v>1564</v>
      </c>
      <c r="D1270" t="s">
        <v>24</v>
      </c>
      <c r="E1270" t="s">
        <v>342</v>
      </c>
      <c r="F1270" t="s">
        <v>1565</v>
      </c>
      <c r="G1270" t="s">
        <v>2615</v>
      </c>
      <c r="H1270" s="1">
        <f>DATE(YEAR(invoices[[#This Row],[due_date]]),MONTH(invoices[[#This Row],[due_date]]),1)</f>
        <v>45870</v>
      </c>
      <c r="I1270" s="1">
        <v>45876</v>
      </c>
      <c r="J1270">
        <v>13500</v>
      </c>
      <c r="K1270">
        <v>2170</v>
      </c>
      <c r="L1270">
        <v>0</v>
      </c>
      <c r="M1270">
        <f>invoices[[#This Row],[rent_amount]]+invoices[[#This Row],[electricity_amount]]+invoices[[#This Row],[other_charges]]</f>
        <v>15670</v>
      </c>
      <c r="N1270" t="s">
        <v>28</v>
      </c>
      <c r="O1270" t="s">
        <v>683</v>
      </c>
      <c r="P1270">
        <v>0</v>
      </c>
      <c r="Q1270" t="b">
        <v>0</v>
      </c>
      <c r="R1270" t="s">
        <v>222</v>
      </c>
      <c r="S1270">
        <v>0</v>
      </c>
      <c r="T1270">
        <f>invoices[[#This Row],[total_amount]]</f>
        <v>15670</v>
      </c>
      <c r="U1270" t="s">
        <v>1567</v>
      </c>
      <c r="V1270" t="str">
        <f>INDEX([1]!Table1[tenantname],MATCH(invoices[[#This Row],[allotment_id]],[1]!Table1[TenantAllotmentID],0))</f>
        <v>Suvetha V (D11-D1)</v>
      </c>
      <c r="W1270" t="s">
        <v>14520</v>
      </c>
      <c r="X1270" t="s">
        <v>14521</v>
      </c>
      <c r="Y1270" s="4">
        <v>45870</v>
      </c>
      <c r="Z1270" t="s">
        <v>15807</v>
      </c>
      <c r="AA1270">
        <v>13500</v>
      </c>
      <c r="AB1270">
        <v>0</v>
      </c>
      <c r="AC1270">
        <v>0</v>
      </c>
      <c r="AD1270" s="7">
        <f>invoices[[#This Row],[Rent]]+invoices[[#This Row],[Services]]+invoices[[#This Row],[GST]]</f>
        <v>13500</v>
      </c>
      <c r="AE1270" s="7">
        <f>invoices[[#This Row],[Total]]-invoices[[#This Row],[rent_amount]]</f>
        <v>0</v>
      </c>
      <c r="AF1270">
        <v>718</v>
      </c>
      <c r="AG1270">
        <v>2170</v>
      </c>
      <c r="AH1270">
        <f>invoices[[#This Row],[EB Amount]]-invoices[[#This Row],[electricity_amount]]</f>
        <v>0</v>
      </c>
    </row>
    <row r="1271" spans="1:34">
      <c r="A1271" t="s">
        <v>2776</v>
      </c>
      <c r="B1271" t="s">
        <v>22</v>
      </c>
      <c r="C1271" t="s">
        <v>1121</v>
      </c>
      <c r="D1271" t="s">
        <v>24</v>
      </c>
      <c r="E1271" t="s">
        <v>147</v>
      </c>
      <c r="F1271" t="s">
        <v>1122</v>
      </c>
      <c r="G1271" t="s">
        <v>2777</v>
      </c>
      <c r="H1271" s="1">
        <f>DATE(YEAR(invoices[[#This Row],[due_date]]),MONTH(invoices[[#This Row],[due_date]]),1)</f>
        <v>45870</v>
      </c>
      <c r="I1271" s="1">
        <v>45876</v>
      </c>
      <c r="J1271">
        <v>15500</v>
      </c>
      <c r="K1271">
        <v>961</v>
      </c>
      <c r="L1271">
        <v>0</v>
      </c>
      <c r="M1271">
        <f>invoices[[#This Row],[rent_amount]]+invoices[[#This Row],[electricity_amount]]+invoices[[#This Row],[other_charges]]</f>
        <v>16461</v>
      </c>
      <c r="N1271" t="s">
        <v>28</v>
      </c>
      <c r="O1271" t="s">
        <v>1148</v>
      </c>
      <c r="P1271">
        <v>0</v>
      </c>
      <c r="Q1271" t="b">
        <v>0</v>
      </c>
      <c r="R1271" t="s">
        <v>222</v>
      </c>
      <c r="S1271">
        <v>0</v>
      </c>
      <c r="T1271">
        <f>invoices[[#This Row],[total_amount]]</f>
        <v>16461</v>
      </c>
      <c r="U1271" t="s">
        <v>1125</v>
      </c>
      <c r="V1271" t="str">
        <f>INDEX([1]!Table1[tenantname],MATCH(invoices[[#This Row],[allotment_id]],[1]!Table1[TenantAllotmentID],0))</f>
        <v>Navin Joseph (C31-B1)</v>
      </c>
      <c r="W1271" t="s">
        <v>14356</v>
      </c>
      <c r="X1271" t="s">
        <v>14357</v>
      </c>
      <c r="Y1271" s="4">
        <v>45870</v>
      </c>
      <c r="Z1271" t="s">
        <v>15807</v>
      </c>
      <c r="AA1271">
        <v>15500</v>
      </c>
      <c r="AB1271">
        <v>0</v>
      </c>
      <c r="AC1271">
        <v>0</v>
      </c>
      <c r="AD1271" s="7">
        <f>invoices[[#This Row],[Rent]]+invoices[[#This Row],[Services]]+invoices[[#This Row],[GST]]</f>
        <v>15500</v>
      </c>
      <c r="AE1271" s="7">
        <f>invoices[[#This Row],[Total]]-invoices[[#This Row],[rent_amount]]</f>
        <v>0</v>
      </c>
      <c r="AF1271">
        <v>784</v>
      </c>
      <c r="AG1271">
        <v>961</v>
      </c>
      <c r="AH1271">
        <f>invoices[[#This Row],[EB Amount]]-invoices[[#This Row],[electricity_amount]]</f>
        <v>0</v>
      </c>
    </row>
    <row r="1272" spans="1:34">
      <c r="A1272" t="s">
        <v>2778</v>
      </c>
      <c r="B1272" t="s">
        <v>22</v>
      </c>
      <c r="C1272" t="s">
        <v>1011</v>
      </c>
      <c r="D1272" t="s">
        <v>24</v>
      </c>
      <c r="E1272" t="s">
        <v>195</v>
      </c>
      <c r="F1272" s="2" t="s">
        <v>1745</v>
      </c>
      <c r="G1272" t="s">
        <v>2779</v>
      </c>
      <c r="H1272" s="1">
        <f>DATE(YEAR(invoices[[#This Row],[due_date]]),MONTH(invoices[[#This Row],[due_date]]),1)</f>
        <v>45870</v>
      </c>
      <c r="I1272" s="1">
        <v>45876</v>
      </c>
      <c r="J1272">
        <v>3742</v>
      </c>
      <c r="K1272">
        <v>1743</v>
      </c>
      <c r="L1272">
        <v>2250</v>
      </c>
      <c r="M1272">
        <f>invoices[[#This Row],[rent_amount]]+invoices[[#This Row],[electricity_amount]]+invoices[[#This Row],[other_charges]]</f>
        <v>7735</v>
      </c>
      <c r="N1272" t="s">
        <v>28</v>
      </c>
      <c r="O1272" t="s">
        <v>1148</v>
      </c>
      <c r="P1272">
        <v>0</v>
      </c>
      <c r="Q1272" t="b">
        <v>0</v>
      </c>
      <c r="R1272" t="s">
        <v>222</v>
      </c>
      <c r="S1272">
        <v>0</v>
      </c>
      <c r="T1272">
        <f>invoices[[#This Row],[total_amount]]</f>
        <v>7735</v>
      </c>
      <c r="U1272" t="s">
        <v>2780</v>
      </c>
      <c r="V1272" t="str">
        <f>INDEX([1]!Table1[tenantname],MATCH(invoices[[#This Row],[allotment_id]],[1]!Table1[TenantAllotmentID],0))</f>
        <v>Khansa Shahnawaz (D41-C1)</v>
      </c>
      <c r="W1272" t="s">
        <v>14314</v>
      </c>
      <c r="X1272" t="s">
        <v>14893</v>
      </c>
      <c r="Y1272" s="4">
        <v>45870</v>
      </c>
      <c r="Z1272" t="s">
        <v>15807</v>
      </c>
      <c r="AA1272">
        <v>3742</v>
      </c>
      <c r="AB1272">
        <v>0</v>
      </c>
      <c r="AC1272">
        <v>0</v>
      </c>
      <c r="AD1272" s="7">
        <f>invoices[[#This Row],[Rent]]+invoices[[#This Row],[Services]]+invoices[[#This Row],[GST]]</f>
        <v>3742</v>
      </c>
      <c r="AE1272" s="7">
        <f>invoices[[#This Row],[Total]]-invoices[[#This Row],[rent_amount]]</f>
        <v>0</v>
      </c>
      <c r="AF1272">
        <v>785</v>
      </c>
      <c r="AG1272">
        <v>1743</v>
      </c>
      <c r="AH1272">
        <f>invoices[[#This Row],[EB Amount]]-invoices[[#This Row],[electricity_amount]]</f>
        <v>0</v>
      </c>
    </row>
    <row r="1273" spans="1:34">
      <c r="A1273" t="s">
        <v>2783</v>
      </c>
      <c r="B1273" t="s">
        <v>22</v>
      </c>
      <c r="C1273" t="s">
        <v>1858</v>
      </c>
      <c r="D1273" t="s">
        <v>24</v>
      </c>
      <c r="E1273" t="s">
        <v>247</v>
      </c>
      <c r="F1273" t="s">
        <v>365</v>
      </c>
      <c r="G1273" t="s">
        <v>2784</v>
      </c>
      <c r="H1273" s="1">
        <f>DATE(YEAR(invoices[[#This Row],[due_date]]),MONTH(invoices[[#This Row],[due_date]]),1)</f>
        <v>45870</v>
      </c>
      <c r="I1273" s="1">
        <v>45876</v>
      </c>
      <c r="J1273">
        <v>5145</v>
      </c>
      <c r="K1273">
        <v>1809</v>
      </c>
      <c r="L1273">
        <v>2250</v>
      </c>
      <c r="M1273">
        <f>invoices[[#This Row],[rent_amount]]+invoices[[#This Row],[electricity_amount]]+invoices[[#This Row],[other_charges]]</f>
        <v>9204</v>
      </c>
      <c r="N1273" t="s">
        <v>28</v>
      </c>
      <c r="O1273" t="s">
        <v>683</v>
      </c>
      <c r="P1273">
        <v>0</v>
      </c>
      <c r="Q1273" t="b">
        <v>0</v>
      </c>
      <c r="R1273" t="s">
        <v>222</v>
      </c>
      <c r="S1273">
        <v>0</v>
      </c>
      <c r="T1273">
        <f>invoices[[#This Row],[total_amount]]</f>
        <v>9204</v>
      </c>
      <c r="U1273" t="s">
        <v>1860</v>
      </c>
      <c r="V1273" t="str">
        <f>INDEX([1]!Table1[tenantname],MATCH(invoices[[#This Row],[allotment_id]],[1]!Table1[TenantAllotmentID],0))</f>
        <v>Umang Shekhan (C11-C1)</v>
      </c>
      <c r="W1273" t="s">
        <v>14621</v>
      </c>
      <c r="X1273" t="s">
        <v>14622</v>
      </c>
      <c r="Y1273" s="4">
        <v>45870</v>
      </c>
      <c r="Z1273" t="s">
        <v>15807</v>
      </c>
      <c r="AA1273">
        <v>5145</v>
      </c>
      <c r="AB1273">
        <v>0</v>
      </c>
      <c r="AC1273">
        <v>0</v>
      </c>
      <c r="AD1273" s="7">
        <f>invoices[[#This Row],[Rent]]+invoices[[#This Row],[Services]]+invoices[[#This Row],[GST]]</f>
        <v>5145</v>
      </c>
      <c r="AE1273" s="7">
        <f>invoices[[#This Row],[Total]]-invoices[[#This Row],[rent_amount]]</f>
        <v>0</v>
      </c>
      <c r="AF1273">
        <v>787</v>
      </c>
      <c r="AG1273">
        <v>1809</v>
      </c>
      <c r="AH1273">
        <f>invoices[[#This Row],[EB Amount]]-invoices[[#This Row],[electricity_amount]]</f>
        <v>0</v>
      </c>
    </row>
    <row r="1274" spans="1:34">
      <c r="A1274" t="s">
        <v>2860</v>
      </c>
      <c r="B1274" t="s">
        <v>22</v>
      </c>
      <c r="C1274" t="s">
        <v>1217</v>
      </c>
      <c r="D1274" t="s">
        <v>24</v>
      </c>
      <c r="E1274" t="s">
        <v>349</v>
      </c>
      <c r="F1274" t="s">
        <v>1218</v>
      </c>
      <c r="G1274" t="s">
        <v>2861</v>
      </c>
      <c r="H1274" s="1">
        <f>DATE(YEAR(invoices[[#This Row],[due_date]]),MONTH(invoices[[#This Row],[due_date]]),1)</f>
        <v>45870</v>
      </c>
      <c r="I1274" s="1">
        <v>45876</v>
      </c>
      <c r="J1274">
        <v>14500</v>
      </c>
      <c r="K1274">
        <v>1829</v>
      </c>
      <c r="L1274">
        <v>0</v>
      </c>
      <c r="M1274">
        <f>invoices[[#This Row],[rent_amount]]+invoices[[#This Row],[electricity_amount]]+invoices[[#This Row],[other_charges]]</f>
        <v>16329</v>
      </c>
      <c r="N1274" t="s">
        <v>28</v>
      </c>
      <c r="O1274" t="s">
        <v>221</v>
      </c>
      <c r="P1274">
        <v>0</v>
      </c>
      <c r="Q1274" t="b">
        <v>0</v>
      </c>
      <c r="R1274" t="s">
        <v>222</v>
      </c>
      <c r="S1274">
        <v>0</v>
      </c>
      <c r="T1274">
        <f>invoices[[#This Row],[total_amount]]</f>
        <v>16329</v>
      </c>
      <c r="U1274" t="s">
        <v>1220</v>
      </c>
      <c r="V1274" t="str">
        <f>INDEX([1]!Table1[tenantname],MATCH(invoices[[#This Row],[allotment_id]],[1]!Table1[TenantAllotmentID],0))</f>
        <v>Naga Raja Kurakula (B11-C2)</v>
      </c>
      <c r="W1274" t="s">
        <v>14386</v>
      </c>
      <c r="X1274" t="s">
        <v>14387</v>
      </c>
      <c r="Y1274" s="4">
        <v>45870</v>
      </c>
      <c r="Z1274" t="s">
        <v>15807</v>
      </c>
      <c r="AA1274">
        <v>14500</v>
      </c>
      <c r="AB1274">
        <v>0</v>
      </c>
      <c r="AC1274">
        <v>0</v>
      </c>
      <c r="AD1274" s="7">
        <f>invoices[[#This Row],[Rent]]+invoices[[#This Row],[Services]]+invoices[[#This Row],[GST]]</f>
        <v>14500</v>
      </c>
      <c r="AE1274" s="7">
        <f>invoices[[#This Row],[Total]]-invoices[[#This Row],[rent_amount]]</f>
        <v>0</v>
      </c>
      <c r="AF1274">
        <v>817</v>
      </c>
      <c r="AG1274">
        <v>1829</v>
      </c>
      <c r="AH1274">
        <f>invoices[[#This Row],[EB Amount]]-invoices[[#This Row],[electricity_amount]]</f>
        <v>0</v>
      </c>
    </row>
    <row r="1275" spans="1:34">
      <c r="A1275" t="s">
        <v>2880</v>
      </c>
      <c r="B1275" t="s">
        <v>22</v>
      </c>
      <c r="C1275" t="s">
        <v>1030</v>
      </c>
      <c r="D1275" t="s">
        <v>24</v>
      </c>
      <c r="E1275" t="s">
        <v>201</v>
      </c>
      <c r="F1275" s="2" t="s">
        <v>1031</v>
      </c>
      <c r="G1275" t="s">
        <v>2881</v>
      </c>
      <c r="H1275" s="1">
        <f>DATE(YEAR(invoices[[#This Row],[due_date]]),MONTH(invoices[[#This Row],[due_date]]),1)</f>
        <v>45870</v>
      </c>
      <c r="I1275" s="1">
        <v>45876</v>
      </c>
      <c r="J1275">
        <v>15500</v>
      </c>
      <c r="K1275">
        <v>969</v>
      </c>
      <c r="L1275">
        <v>0</v>
      </c>
      <c r="M1275">
        <f>invoices[[#This Row],[rent_amount]]+invoices[[#This Row],[electricity_amount]]+invoices[[#This Row],[other_charges]]</f>
        <v>16469</v>
      </c>
      <c r="N1275" t="s">
        <v>28</v>
      </c>
      <c r="O1275" t="s">
        <v>325</v>
      </c>
      <c r="P1275">
        <v>0</v>
      </c>
      <c r="Q1275" t="b">
        <v>0</v>
      </c>
      <c r="R1275" t="s">
        <v>222</v>
      </c>
      <c r="S1275">
        <v>0</v>
      </c>
      <c r="T1275">
        <f>invoices[[#This Row],[total_amount]]</f>
        <v>16469</v>
      </c>
      <c r="U1275" t="s">
        <v>1033</v>
      </c>
      <c r="V1275" t="str">
        <f>INDEX([1]!Table1[tenantname],MATCH(invoices[[#This Row],[allotment_id]],[1]!Table1[TenantAllotmentID],0))</f>
        <v>Babu Abraham (B31-B1)</v>
      </c>
      <c r="W1275" t="s">
        <v>14321</v>
      </c>
      <c r="X1275" t="s">
        <v>14322</v>
      </c>
      <c r="Y1275" s="4">
        <v>45870</v>
      </c>
      <c r="Z1275" t="s">
        <v>15807</v>
      </c>
      <c r="AA1275">
        <v>15500</v>
      </c>
      <c r="AB1275">
        <v>0</v>
      </c>
      <c r="AC1275">
        <v>0</v>
      </c>
      <c r="AD1275" s="7">
        <f>invoices[[#This Row],[Rent]]+invoices[[#This Row],[Services]]+invoices[[#This Row],[GST]]</f>
        <v>15500</v>
      </c>
      <c r="AE1275" s="7">
        <f>invoices[[#This Row],[Total]]-invoices[[#This Row],[rent_amount]]</f>
        <v>0</v>
      </c>
      <c r="AF1275">
        <v>825</v>
      </c>
      <c r="AG1275">
        <v>969</v>
      </c>
      <c r="AH1275">
        <f>invoices[[#This Row],[EB Amount]]-invoices[[#This Row],[electricity_amount]]</f>
        <v>0</v>
      </c>
    </row>
    <row r="1276" spans="1:34">
      <c r="A1276" t="s">
        <v>3004</v>
      </c>
      <c r="B1276" t="s">
        <v>22</v>
      </c>
      <c r="C1276" t="s">
        <v>3005</v>
      </c>
      <c r="D1276" t="s">
        <v>24</v>
      </c>
      <c r="E1276" t="s">
        <v>104</v>
      </c>
      <c r="F1276" t="s">
        <v>551</v>
      </c>
      <c r="G1276" t="s">
        <v>3006</v>
      </c>
      <c r="H1276" s="1">
        <f>DATE(YEAR(invoices[[#This Row],[due_date]]),MONTH(invoices[[#This Row],[due_date]]),1)</f>
        <v>45870</v>
      </c>
      <c r="I1276" s="1">
        <v>45876</v>
      </c>
      <c r="J1276">
        <v>12629</v>
      </c>
      <c r="K1276">
        <v>1705</v>
      </c>
      <c r="L1276">
        <v>2250</v>
      </c>
      <c r="M1276">
        <f>invoices[[#This Row],[rent_amount]]+invoices[[#This Row],[electricity_amount]]+invoices[[#This Row],[other_charges]]</f>
        <v>16584</v>
      </c>
      <c r="N1276" t="s">
        <v>28</v>
      </c>
      <c r="O1276" t="s">
        <v>1148</v>
      </c>
      <c r="P1276">
        <v>0</v>
      </c>
      <c r="Q1276" t="b">
        <v>0</v>
      </c>
      <c r="R1276" t="s">
        <v>222</v>
      </c>
      <c r="S1276">
        <v>0</v>
      </c>
      <c r="T1276">
        <f>invoices[[#This Row],[total_amount]]</f>
        <v>16584</v>
      </c>
      <c r="U1276" t="s">
        <v>3007</v>
      </c>
      <c r="V1276" t="str">
        <f>INDEX([1]!Table1[tenantname],MATCH(invoices[[#This Row],[allotment_id]],[1]!Table1[TenantAllotmentID],0))</f>
        <v>Navneet Nitin Tagore (B14-C2)</v>
      </c>
      <c r="W1276" t="s">
        <v>14949</v>
      </c>
      <c r="X1276" t="s">
        <v>14950</v>
      </c>
      <c r="Y1276" s="4">
        <v>45870</v>
      </c>
      <c r="Z1276" t="s">
        <v>15807</v>
      </c>
      <c r="AA1276">
        <v>12629</v>
      </c>
      <c r="AB1276">
        <v>0</v>
      </c>
      <c r="AC1276">
        <v>0</v>
      </c>
      <c r="AD1276" s="7">
        <f>invoices[[#This Row],[Rent]]+invoices[[#This Row],[Services]]+invoices[[#This Row],[GST]]</f>
        <v>12629</v>
      </c>
      <c r="AE1276" s="7">
        <f>invoices[[#This Row],[Total]]-invoices[[#This Row],[rent_amount]]</f>
        <v>0</v>
      </c>
      <c r="AF1276">
        <v>874</v>
      </c>
      <c r="AG1276">
        <v>1705</v>
      </c>
      <c r="AH1276">
        <f>invoices[[#This Row],[EB Amount]]-invoices[[#This Row],[electricity_amount]]</f>
        <v>0</v>
      </c>
    </row>
    <row r="1277" spans="1:34">
      <c r="A1277" t="s">
        <v>3043</v>
      </c>
      <c r="B1277" t="s">
        <v>22</v>
      </c>
      <c r="C1277" t="s">
        <v>2728</v>
      </c>
      <c r="D1277" t="s">
        <v>24</v>
      </c>
      <c r="E1277" t="s">
        <v>88</v>
      </c>
      <c r="F1277" t="s">
        <v>89</v>
      </c>
      <c r="G1277" t="s">
        <v>3044</v>
      </c>
      <c r="H1277" s="1">
        <f>DATE(YEAR(invoices[[#This Row],[due_date]]),MONTH(invoices[[#This Row],[due_date]]),1)</f>
        <v>45870</v>
      </c>
      <c r="I1277" s="1">
        <v>45876</v>
      </c>
      <c r="J1277">
        <v>15500</v>
      </c>
      <c r="K1277">
        <v>2108</v>
      </c>
      <c r="L1277">
        <v>0</v>
      </c>
      <c r="M1277">
        <f>invoices[[#This Row],[rent_amount]]+invoices[[#This Row],[electricity_amount]]+invoices[[#This Row],[other_charges]]</f>
        <v>17608</v>
      </c>
      <c r="N1277" t="s">
        <v>28</v>
      </c>
      <c r="O1277" t="s">
        <v>221</v>
      </c>
      <c r="P1277">
        <v>0</v>
      </c>
      <c r="Q1277" t="b">
        <v>0</v>
      </c>
      <c r="R1277" t="s">
        <v>222</v>
      </c>
      <c r="S1277">
        <v>0</v>
      </c>
      <c r="T1277">
        <f>invoices[[#This Row],[total_amount]]</f>
        <v>17608</v>
      </c>
      <c r="U1277" t="s">
        <v>2730</v>
      </c>
      <c r="V1277" t="str">
        <f>INDEX([1]!Table1[tenantname],MATCH(invoices[[#This Row],[allotment_id]],[1]!Table1[TenantAllotmentID],0))</f>
        <v>Sanjith Besthamalla (B13-B2)</v>
      </c>
      <c r="W1277" t="s">
        <v>14880</v>
      </c>
      <c r="X1277" t="s">
        <v>14881</v>
      </c>
      <c r="Y1277" s="4">
        <v>45870</v>
      </c>
      <c r="Z1277" t="s">
        <v>15807</v>
      </c>
      <c r="AA1277">
        <v>15500</v>
      </c>
      <c r="AB1277">
        <v>0</v>
      </c>
      <c r="AC1277">
        <v>0</v>
      </c>
      <c r="AD1277" s="7">
        <f>invoices[[#This Row],[Rent]]+invoices[[#This Row],[Services]]+invoices[[#This Row],[GST]]</f>
        <v>15500</v>
      </c>
      <c r="AE1277" s="7">
        <f>invoices[[#This Row],[Total]]-invoices[[#This Row],[rent_amount]]</f>
        <v>0</v>
      </c>
      <c r="AF1277">
        <v>890</v>
      </c>
      <c r="AG1277">
        <v>2108</v>
      </c>
      <c r="AH1277">
        <f>invoices[[#This Row],[EB Amount]]-invoices[[#This Row],[electricity_amount]]</f>
        <v>0</v>
      </c>
    </row>
    <row r="1278" spans="1:34">
      <c r="A1278" t="s">
        <v>3101</v>
      </c>
      <c r="B1278" t="s">
        <v>22</v>
      </c>
      <c r="C1278" t="s">
        <v>1591</v>
      </c>
      <c r="D1278" t="s">
        <v>24</v>
      </c>
      <c r="E1278" t="s">
        <v>80</v>
      </c>
      <c r="F1278" t="s">
        <v>1592</v>
      </c>
      <c r="G1278" t="s">
        <v>3102</v>
      </c>
      <c r="H1278" s="1">
        <f>DATE(YEAR(invoices[[#This Row],[due_date]]),MONTH(invoices[[#This Row],[due_date]]),1)</f>
        <v>45870</v>
      </c>
      <c r="I1278" s="1">
        <v>45876</v>
      </c>
      <c r="J1278">
        <v>13500</v>
      </c>
      <c r="K1278">
        <v>657</v>
      </c>
      <c r="L1278">
        <v>0</v>
      </c>
      <c r="M1278">
        <f>invoices[[#This Row],[rent_amount]]+invoices[[#This Row],[electricity_amount]]+invoices[[#This Row],[other_charges]]</f>
        <v>14157</v>
      </c>
      <c r="N1278" t="s">
        <v>28</v>
      </c>
      <c r="O1278" t="s">
        <v>221</v>
      </c>
      <c r="P1278">
        <v>0</v>
      </c>
      <c r="Q1278" t="b">
        <v>0</v>
      </c>
      <c r="R1278" t="s">
        <v>222</v>
      </c>
      <c r="S1278">
        <v>0</v>
      </c>
      <c r="T1278">
        <f>invoices[[#This Row],[total_amount]]</f>
        <v>14157</v>
      </c>
      <c r="U1278" t="s">
        <v>1594</v>
      </c>
      <c r="V1278" t="str">
        <f>INDEX([1]!Table1[tenantname],MATCH(invoices[[#This Row],[allotment_id]],[1]!Table1[TenantAllotmentID],0))</f>
        <v>Sharon Swetha (D21-C1)</v>
      </c>
      <c r="W1278" t="s">
        <v>14530</v>
      </c>
      <c r="X1278" t="s">
        <v>14531</v>
      </c>
      <c r="Y1278" s="4">
        <v>45870</v>
      </c>
      <c r="Z1278" t="s">
        <v>15807</v>
      </c>
      <c r="AA1278">
        <v>13500</v>
      </c>
      <c r="AB1278">
        <v>0</v>
      </c>
      <c r="AC1278">
        <v>0</v>
      </c>
      <c r="AD1278" s="7">
        <f>invoices[[#This Row],[Rent]]+invoices[[#This Row],[Services]]+invoices[[#This Row],[GST]]</f>
        <v>13500</v>
      </c>
      <c r="AE1278" s="7">
        <f>invoices[[#This Row],[Total]]-invoices[[#This Row],[rent_amount]]</f>
        <v>0</v>
      </c>
      <c r="AF1278">
        <v>912</v>
      </c>
      <c r="AG1278">
        <v>657</v>
      </c>
      <c r="AH1278">
        <f>invoices[[#This Row],[EB Amount]]-invoices[[#This Row],[electricity_amount]]</f>
        <v>0</v>
      </c>
    </row>
    <row r="1279" spans="1:34">
      <c r="A1279" t="s">
        <v>3225</v>
      </c>
      <c r="B1279" t="s">
        <v>22</v>
      </c>
      <c r="C1279" t="s">
        <v>416</v>
      </c>
      <c r="D1279" t="s">
        <v>24</v>
      </c>
      <c r="E1279" t="s">
        <v>96</v>
      </c>
      <c r="F1279" t="s">
        <v>1982</v>
      </c>
      <c r="G1279" t="s">
        <v>3226</v>
      </c>
      <c r="H1279" s="1">
        <f>DATE(YEAR(invoices[[#This Row],[due_date]]),MONTH(invoices[[#This Row],[due_date]]),1)</f>
        <v>45870</v>
      </c>
      <c r="I1279" s="1">
        <v>45876</v>
      </c>
      <c r="J1279">
        <v>14500</v>
      </c>
      <c r="K1279">
        <v>395</v>
      </c>
      <c r="L1279">
        <v>0</v>
      </c>
      <c r="M1279">
        <f>invoices[[#This Row],[rent_amount]]+invoices[[#This Row],[electricity_amount]]+invoices[[#This Row],[other_charges]]</f>
        <v>14895</v>
      </c>
      <c r="N1279" t="s">
        <v>28</v>
      </c>
      <c r="O1279" t="s">
        <v>325</v>
      </c>
      <c r="P1279">
        <v>0</v>
      </c>
      <c r="Q1279" t="b">
        <v>0</v>
      </c>
      <c r="R1279" t="s">
        <v>222</v>
      </c>
      <c r="S1279">
        <v>0</v>
      </c>
      <c r="T1279">
        <f>invoices[[#This Row],[total_amount]]</f>
        <v>14895</v>
      </c>
      <c r="U1279" t="s">
        <v>3227</v>
      </c>
      <c r="V1279" t="str">
        <f>INDEX([1]!Table1[tenantname],MATCH(invoices[[#This Row],[allotment_id]],[1]!Table1[TenantAllotmentID],0))</f>
        <v>Ashuthosh N B (B33-C1)</v>
      </c>
      <c r="W1279" t="s">
        <v>14102</v>
      </c>
      <c r="X1279" t="s">
        <v>15003</v>
      </c>
      <c r="Y1279" s="4">
        <v>45870</v>
      </c>
      <c r="Z1279" t="s">
        <v>15807</v>
      </c>
      <c r="AA1279">
        <v>14500</v>
      </c>
      <c r="AB1279">
        <v>0</v>
      </c>
      <c r="AC1279">
        <v>0</v>
      </c>
      <c r="AD1279" s="7">
        <f>invoices[[#This Row],[Rent]]+invoices[[#This Row],[Services]]+invoices[[#This Row],[GST]]</f>
        <v>14500</v>
      </c>
      <c r="AE1279" s="7">
        <f>invoices[[#This Row],[Total]]-invoices[[#This Row],[rent_amount]]</f>
        <v>0</v>
      </c>
      <c r="AF1279">
        <v>963</v>
      </c>
      <c r="AG1279">
        <v>395</v>
      </c>
      <c r="AH1279">
        <f>invoices[[#This Row],[EB Amount]]-invoices[[#This Row],[electricity_amount]]</f>
        <v>0</v>
      </c>
    </row>
    <row r="1280" spans="1:34">
      <c r="A1280" t="s">
        <v>3297</v>
      </c>
      <c r="B1280" t="s">
        <v>22</v>
      </c>
      <c r="C1280" t="s">
        <v>41</v>
      </c>
      <c r="D1280" t="s">
        <v>24</v>
      </c>
      <c r="E1280" t="s">
        <v>42</v>
      </c>
      <c r="F1280" t="s">
        <v>43</v>
      </c>
      <c r="G1280" t="s">
        <v>3298</v>
      </c>
      <c r="H1280" s="1">
        <f>DATE(YEAR(invoices[[#This Row],[due_date]]),MONTH(invoices[[#This Row],[due_date]]),1)</f>
        <v>45870</v>
      </c>
      <c r="I1280" s="1">
        <v>45876</v>
      </c>
      <c r="J1280">
        <v>14500</v>
      </c>
      <c r="K1280">
        <v>2077</v>
      </c>
      <c r="L1280">
        <v>0</v>
      </c>
      <c r="M1280">
        <f>invoices[[#This Row],[rent_amount]]+invoices[[#This Row],[electricity_amount]]+invoices[[#This Row],[other_charges]]</f>
        <v>16577</v>
      </c>
      <c r="N1280" t="s">
        <v>28</v>
      </c>
      <c r="O1280" t="s">
        <v>1148</v>
      </c>
      <c r="P1280">
        <v>0</v>
      </c>
      <c r="Q1280" t="b">
        <v>0</v>
      </c>
      <c r="R1280" t="s">
        <v>222</v>
      </c>
      <c r="S1280">
        <v>0</v>
      </c>
      <c r="T1280">
        <f>invoices[[#This Row],[total_amount]]</f>
        <v>16577</v>
      </c>
      <c r="U1280" t="s">
        <v>47</v>
      </c>
      <c r="V1280" t="str">
        <f>INDEX([1]!Table1[tenantname],MATCH(invoices[[#This Row],[allotment_id]],[1]!Table1[TenantAllotmentID],0))</f>
        <v>Harrsha T (C24-C1)</v>
      </c>
      <c r="W1280" t="s">
        <v>13988</v>
      </c>
      <c r="X1280" t="s">
        <v>13989</v>
      </c>
      <c r="Y1280" s="4">
        <v>45870</v>
      </c>
      <c r="Z1280" t="s">
        <v>15807</v>
      </c>
      <c r="AA1280">
        <v>14500</v>
      </c>
      <c r="AB1280">
        <v>0</v>
      </c>
      <c r="AC1280">
        <v>0</v>
      </c>
      <c r="AD1280" s="7">
        <f>invoices[[#This Row],[Rent]]+invoices[[#This Row],[Services]]+invoices[[#This Row],[GST]]</f>
        <v>14500</v>
      </c>
      <c r="AE1280" s="7">
        <f>invoices[[#This Row],[Total]]-invoices[[#This Row],[rent_amount]]</f>
        <v>0</v>
      </c>
      <c r="AF1280">
        <v>991</v>
      </c>
      <c r="AG1280">
        <v>2077</v>
      </c>
      <c r="AH1280">
        <f>invoices[[#This Row],[EB Amount]]-invoices[[#This Row],[electricity_amount]]</f>
        <v>0</v>
      </c>
    </row>
    <row r="1281" spans="1:34">
      <c r="A1281" t="s">
        <v>3307</v>
      </c>
      <c r="B1281" t="s">
        <v>22</v>
      </c>
      <c r="C1281" t="s">
        <v>626</v>
      </c>
      <c r="D1281" t="s">
        <v>24</v>
      </c>
      <c r="E1281" t="s">
        <v>42</v>
      </c>
      <c r="F1281" t="s">
        <v>627</v>
      </c>
      <c r="G1281" t="s">
        <v>3308</v>
      </c>
      <c r="H1281" s="1">
        <f>DATE(YEAR(invoices[[#This Row],[due_date]]),MONTH(invoices[[#This Row],[due_date]]),1)</f>
        <v>45870</v>
      </c>
      <c r="I1281" s="1">
        <v>45876</v>
      </c>
      <c r="J1281">
        <v>13500</v>
      </c>
      <c r="K1281">
        <v>2077</v>
      </c>
      <c r="L1281">
        <v>0</v>
      </c>
      <c r="M1281">
        <f>invoices[[#This Row],[rent_amount]]+invoices[[#This Row],[electricity_amount]]+invoices[[#This Row],[other_charges]]</f>
        <v>15577</v>
      </c>
      <c r="N1281" t="s">
        <v>28</v>
      </c>
      <c r="O1281" t="s">
        <v>221</v>
      </c>
      <c r="P1281">
        <v>0</v>
      </c>
      <c r="Q1281" t="b">
        <v>0</v>
      </c>
      <c r="R1281" t="s">
        <v>222</v>
      </c>
      <c r="S1281">
        <v>0</v>
      </c>
      <c r="T1281">
        <f>invoices[[#This Row],[total_amount]]</f>
        <v>15577</v>
      </c>
      <c r="U1281" t="s">
        <v>630</v>
      </c>
      <c r="V1281" t="str">
        <f>INDEX([1]!Table1[tenantname],MATCH(invoices[[#This Row],[allotment_id]],[1]!Table1[TenantAllotmentID],0))</f>
        <v>Rishita Tulsyan (C24-B3)</v>
      </c>
      <c r="W1281" t="s">
        <v>14177</v>
      </c>
      <c r="X1281" t="s">
        <v>14178</v>
      </c>
      <c r="Y1281" s="4">
        <v>45870</v>
      </c>
      <c r="Z1281" t="s">
        <v>15807</v>
      </c>
      <c r="AA1281">
        <v>13500</v>
      </c>
      <c r="AB1281">
        <v>0</v>
      </c>
      <c r="AC1281">
        <v>0</v>
      </c>
      <c r="AD1281" s="7">
        <f>invoices[[#This Row],[Rent]]+invoices[[#This Row],[Services]]+invoices[[#This Row],[GST]]</f>
        <v>13500</v>
      </c>
      <c r="AE1281" s="7">
        <f>invoices[[#This Row],[Total]]-invoices[[#This Row],[rent_amount]]</f>
        <v>0</v>
      </c>
      <c r="AF1281">
        <v>995</v>
      </c>
      <c r="AG1281">
        <v>2077</v>
      </c>
      <c r="AH1281">
        <f>invoices[[#This Row],[EB Amount]]-invoices[[#This Row],[electricity_amount]]</f>
        <v>0</v>
      </c>
    </row>
    <row r="1282" spans="1:34">
      <c r="A1282" t="s">
        <v>3322</v>
      </c>
      <c r="B1282" t="s">
        <v>22</v>
      </c>
      <c r="C1282" t="s">
        <v>804</v>
      </c>
      <c r="D1282" t="s">
        <v>24</v>
      </c>
      <c r="E1282" t="s">
        <v>34</v>
      </c>
      <c r="F1282" t="s">
        <v>58</v>
      </c>
      <c r="G1282" t="s">
        <v>3323</v>
      </c>
      <c r="H1282" s="1">
        <f>DATE(YEAR(invoices[[#This Row],[due_date]]),MONTH(invoices[[#This Row],[due_date]]),1)</f>
        <v>45870</v>
      </c>
      <c r="I1282" s="1">
        <v>45876</v>
      </c>
      <c r="J1282">
        <v>15500</v>
      </c>
      <c r="K1282">
        <v>2030</v>
      </c>
      <c r="L1282">
        <v>0</v>
      </c>
      <c r="M1282">
        <f>invoices[[#This Row],[rent_amount]]+invoices[[#This Row],[electricity_amount]]+invoices[[#This Row],[other_charges]]</f>
        <v>17530</v>
      </c>
      <c r="N1282" t="s">
        <v>28</v>
      </c>
      <c r="O1282" t="s">
        <v>325</v>
      </c>
      <c r="P1282">
        <v>0</v>
      </c>
      <c r="Q1282" t="b">
        <v>0</v>
      </c>
      <c r="R1282" t="s">
        <v>222</v>
      </c>
      <c r="S1282">
        <v>0</v>
      </c>
      <c r="T1282">
        <f>invoices[[#This Row],[total_amount]]</f>
        <v>17530</v>
      </c>
      <c r="U1282" t="s">
        <v>2394</v>
      </c>
      <c r="V1282" t="str">
        <f>INDEX([1]!Table1[tenantname],MATCH(invoices[[#This Row],[allotment_id]],[1]!Table1[TenantAllotmentID],0))</f>
        <v>Diya Suresh (B43-B2)</v>
      </c>
      <c r="W1282" t="s">
        <v>14239</v>
      </c>
      <c r="X1282" t="s">
        <v>14796</v>
      </c>
      <c r="Y1282" s="4">
        <v>45870</v>
      </c>
      <c r="Z1282" t="s">
        <v>15807</v>
      </c>
      <c r="AA1282">
        <v>15500</v>
      </c>
      <c r="AB1282">
        <v>0</v>
      </c>
      <c r="AC1282">
        <v>0</v>
      </c>
      <c r="AD1282" s="7">
        <f>invoices[[#This Row],[Rent]]+invoices[[#This Row],[Services]]+invoices[[#This Row],[GST]]</f>
        <v>15500</v>
      </c>
      <c r="AE1282" s="7">
        <f>invoices[[#This Row],[Total]]-invoices[[#This Row],[rent_amount]]</f>
        <v>0</v>
      </c>
      <c r="AF1282">
        <v>1007</v>
      </c>
      <c r="AG1282">
        <v>2030</v>
      </c>
      <c r="AH1282">
        <f>invoices[[#This Row],[EB Amount]]-invoices[[#This Row],[electricity_amount]]</f>
        <v>0</v>
      </c>
    </row>
    <row r="1283" spans="1:34">
      <c r="A1283" t="s">
        <v>3435</v>
      </c>
      <c r="B1283" t="s">
        <v>22</v>
      </c>
      <c r="C1283" t="s">
        <v>299</v>
      </c>
      <c r="D1283" t="s">
        <v>24</v>
      </c>
      <c r="E1283" t="s">
        <v>80</v>
      </c>
      <c r="F1283" t="s">
        <v>300</v>
      </c>
      <c r="G1283" t="s">
        <v>3436</v>
      </c>
      <c r="H1283" s="1">
        <f>DATE(YEAR(invoices[[#This Row],[due_date]]),MONTH(invoices[[#This Row],[due_date]]),1)</f>
        <v>45870</v>
      </c>
      <c r="I1283" s="1">
        <v>45876</v>
      </c>
      <c r="J1283">
        <v>14500</v>
      </c>
      <c r="K1283">
        <v>2263</v>
      </c>
      <c r="L1283">
        <v>0</v>
      </c>
      <c r="M1283">
        <f>invoices[[#This Row],[rent_amount]]+invoices[[#This Row],[electricity_amount]]+invoices[[#This Row],[other_charges]]</f>
        <v>16763</v>
      </c>
      <c r="N1283" t="s">
        <v>28</v>
      </c>
      <c r="O1283" t="s">
        <v>1148</v>
      </c>
      <c r="P1283">
        <v>0</v>
      </c>
      <c r="Q1283" t="b">
        <v>0</v>
      </c>
      <c r="R1283" t="s">
        <v>222</v>
      </c>
      <c r="S1283">
        <v>0</v>
      </c>
      <c r="T1283">
        <f>invoices[[#This Row],[total_amount]]</f>
        <v>16763</v>
      </c>
      <c r="U1283" t="s">
        <v>302</v>
      </c>
      <c r="V1283" t="str">
        <f>INDEX([1]!Table1[tenantname],MATCH(invoices[[#This Row],[allotment_id]],[1]!Table1[TenantAllotmentID],0))</f>
        <v>Kirithiga N (D21-B2)</v>
      </c>
      <c r="W1283" t="s">
        <v>14060</v>
      </c>
      <c r="X1283" t="s">
        <v>14061</v>
      </c>
      <c r="Y1283" s="4">
        <v>45870</v>
      </c>
      <c r="Z1283" t="s">
        <v>15807</v>
      </c>
      <c r="AA1283">
        <v>14500</v>
      </c>
      <c r="AB1283">
        <v>0</v>
      </c>
      <c r="AC1283">
        <v>0</v>
      </c>
      <c r="AD1283" s="7">
        <f>invoices[[#This Row],[Rent]]+invoices[[#This Row],[Services]]+invoices[[#This Row],[GST]]</f>
        <v>14500</v>
      </c>
      <c r="AE1283" s="7">
        <f>invoices[[#This Row],[Total]]-invoices[[#This Row],[rent_amount]]</f>
        <v>0</v>
      </c>
      <c r="AF1283">
        <v>1054</v>
      </c>
      <c r="AG1283">
        <v>2263</v>
      </c>
      <c r="AH1283">
        <f>invoices[[#This Row],[EB Amount]]-invoices[[#This Row],[electricity_amount]]</f>
        <v>0</v>
      </c>
    </row>
    <row r="1284" spans="1:34">
      <c r="A1284" t="s">
        <v>3522</v>
      </c>
      <c r="B1284" t="s">
        <v>22</v>
      </c>
      <c r="C1284" t="s">
        <v>3523</v>
      </c>
      <c r="D1284" t="s">
        <v>24</v>
      </c>
      <c r="E1284" t="s">
        <v>721</v>
      </c>
      <c r="F1284" t="s">
        <v>2961</v>
      </c>
      <c r="G1284" t="s">
        <v>3524</v>
      </c>
      <c r="H1284" s="1">
        <f>DATE(YEAR(invoices[[#This Row],[due_date]]),MONTH(invoices[[#This Row],[due_date]]),1)</f>
        <v>45870</v>
      </c>
      <c r="I1284" s="1">
        <v>45876</v>
      </c>
      <c r="J1284">
        <v>15097</v>
      </c>
      <c r="K1284">
        <v>0</v>
      </c>
      <c r="L1284">
        <v>0</v>
      </c>
      <c r="M1284">
        <f>invoices[[#This Row],[rent_amount]]+invoices[[#This Row],[electricity_amount]]+invoices[[#This Row],[other_charges]]</f>
        <v>15097</v>
      </c>
      <c r="N1284" t="s">
        <v>28</v>
      </c>
      <c r="O1284" t="s">
        <v>325</v>
      </c>
      <c r="P1284">
        <v>0</v>
      </c>
      <c r="Q1284" t="b">
        <v>0</v>
      </c>
      <c r="R1284" t="s">
        <v>222</v>
      </c>
      <c r="S1284">
        <v>0</v>
      </c>
      <c r="T1284">
        <f>invoices[[#This Row],[total_amount]]</f>
        <v>15097</v>
      </c>
      <c r="U1284" t="s">
        <v>3525</v>
      </c>
      <c r="V1284" t="str">
        <f>INDEX([1]!Table1[tenantname],MATCH(invoices[[#This Row],[allotment_id]],[1]!Table1[TenantAllotmentID],0))</f>
        <v>Gautam Jyotishi (A11-A1)</v>
      </c>
      <c r="W1284" t="s">
        <v>15074</v>
      </c>
      <c r="X1284" t="s">
        <v>15075</v>
      </c>
      <c r="Y1284" s="4">
        <v>45870</v>
      </c>
      <c r="Z1284" t="s">
        <v>15807</v>
      </c>
      <c r="AA1284">
        <v>15097</v>
      </c>
      <c r="AB1284">
        <v>0</v>
      </c>
      <c r="AC1284">
        <v>0</v>
      </c>
      <c r="AD1284" s="7">
        <f>invoices[[#This Row],[Rent]]+invoices[[#This Row],[Services]]+invoices[[#This Row],[GST]]</f>
        <v>15097</v>
      </c>
      <c r="AE1284" s="7">
        <f>invoices[[#This Row],[Total]]-invoices[[#This Row],[rent_amount]]</f>
        <v>0</v>
      </c>
      <c r="AF1284">
        <v>1091</v>
      </c>
      <c r="AG1284">
        <v>0</v>
      </c>
      <c r="AH1284">
        <f>invoices[[#This Row],[EB Amount]]-invoices[[#This Row],[electricity_amount]]</f>
        <v>0</v>
      </c>
    </row>
    <row r="1285" spans="1:34">
      <c r="A1285" t="s">
        <v>3595</v>
      </c>
      <c r="B1285" t="s">
        <v>22</v>
      </c>
      <c r="C1285" t="s">
        <v>3596</v>
      </c>
      <c r="D1285" t="s">
        <v>24</v>
      </c>
      <c r="E1285" t="s">
        <v>1062</v>
      </c>
      <c r="F1285" t="s">
        <v>3343</v>
      </c>
      <c r="G1285" t="s">
        <v>3597</v>
      </c>
      <c r="H1285" s="1">
        <f>DATE(YEAR(invoices[[#This Row],[due_date]]),MONTH(invoices[[#This Row],[due_date]]),1)</f>
        <v>45870</v>
      </c>
      <c r="I1285" s="1">
        <v>45876</v>
      </c>
      <c r="J1285">
        <v>11645</v>
      </c>
      <c r="K1285">
        <v>0</v>
      </c>
      <c r="L1285">
        <v>0</v>
      </c>
      <c r="M1285">
        <f>invoices[[#This Row],[rent_amount]]+invoices[[#This Row],[electricity_amount]]+invoices[[#This Row],[other_charges]]</f>
        <v>11645</v>
      </c>
      <c r="N1285" t="s">
        <v>28</v>
      </c>
      <c r="O1285" t="s">
        <v>221</v>
      </c>
      <c r="P1285">
        <v>0</v>
      </c>
      <c r="Q1285" t="b">
        <v>0</v>
      </c>
      <c r="R1285" t="s">
        <v>222</v>
      </c>
      <c r="S1285">
        <v>0</v>
      </c>
      <c r="T1285">
        <f>invoices[[#This Row],[total_amount]]</f>
        <v>11645</v>
      </c>
      <c r="U1285" t="s">
        <v>3598</v>
      </c>
      <c r="V1285" t="str">
        <f>INDEX([1]!Table1[tenantname],MATCH(invoices[[#This Row],[allotment_id]],[1]!Table1[TenantAllotmentID],0))</f>
        <v>Hemanth Koka (A22-A1)</v>
      </c>
      <c r="W1285" t="s">
        <v>15090</v>
      </c>
      <c r="X1285" t="s">
        <v>15091</v>
      </c>
      <c r="Y1285" s="4">
        <v>45870</v>
      </c>
      <c r="Z1285" t="s">
        <v>15807</v>
      </c>
      <c r="AA1285">
        <v>11645</v>
      </c>
      <c r="AB1285">
        <v>0</v>
      </c>
      <c r="AC1285">
        <v>0</v>
      </c>
      <c r="AD1285" s="7">
        <f>invoices[[#This Row],[Rent]]+invoices[[#This Row],[Services]]+invoices[[#This Row],[GST]]</f>
        <v>11645</v>
      </c>
      <c r="AE1285" s="7">
        <f>invoices[[#This Row],[Total]]-invoices[[#This Row],[rent_amount]]</f>
        <v>0</v>
      </c>
      <c r="AF1285">
        <v>1120</v>
      </c>
      <c r="AG1285">
        <v>0</v>
      </c>
      <c r="AH1285">
        <f>invoices[[#This Row],[EB Amount]]-invoices[[#This Row],[electricity_amount]]</f>
        <v>0</v>
      </c>
    </row>
    <row r="1286" spans="1:34">
      <c r="A1286" s="2" t="s">
        <v>3619</v>
      </c>
      <c r="B1286" t="s">
        <v>22</v>
      </c>
      <c r="C1286" t="s">
        <v>398</v>
      </c>
      <c r="D1286" t="s">
        <v>24</v>
      </c>
      <c r="E1286" t="s">
        <v>399</v>
      </c>
      <c r="F1286" t="s">
        <v>2247</v>
      </c>
      <c r="G1286" t="s">
        <v>3620</v>
      </c>
      <c r="H1286" s="1">
        <f>DATE(YEAR(invoices[[#This Row],[due_date]]),MONTH(invoices[[#This Row],[due_date]]),1)</f>
        <v>45870</v>
      </c>
      <c r="I1286" s="1">
        <v>45876</v>
      </c>
      <c r="J1286">
        <v>14500</v>
      </c>
      <c r="K1286">
        <v>1581</v>
      </c>
      <c r="L1286">
        <v>0</v>
      </c>
      <c r="M1286">
        <f>invoices[[#This Row],[rent_amount]]+invoices[[#This Row],[electricity_amount]]+invoices[[#This Row],[other_charges]]</f>
        <v>16081</v>
      </c>
      <c r="N1286" t="s">
        <v>28</v>
      </c>
      <c r="O1286" t="s">
        <v>221</v>
      </c>
      <c r="P1286">
        <v>0</v>
      </c>
      <c r="Q1286" t="b">
        <v>0</v>
      </c>
      <c r="R1286" t="s">
        <v>222</v>
      </c>
      <c r="S1286">
        <v>0</v>
      </c>
      <c r="T1286">
        <f>invoices[[#This Row],[total_amount]]</f>
        <v>16081</v>
      </c>
      <c r="U1286" t="s">
        <v>3621</v>
      </c>
      <c r="V1286" t="str">
        <f>INDEX([1]!Table1[tenantname],MATCH(invoices[[#This Row],[allotment_id]],[1]!Table1[TenantAllotmentID],0))</f>
        <v>Sheethala  (B22-C1)</v>
      </c>
      <c r="W1286" t="s">
        <v>14096</v>
      </c>
      <c r="X1286" t="s">
        <v>15092</v>
      </c>
      <c r="Y1286" s="4">
        <v>45870</v>
      </c>
      <c r="Z1286" t="s">
        <v>15807</v>
      </c>
      <c r="AA1286">
        <v>14500</v>
      </c>
      <c r="AB1286">
        <v>0</v>
      </c>
      <c r="AC1286">
        <v>0</v>
      </c>
      <c r="AD1286" s="7">
        <f>invoices[[#This Row],[Rent]]+invoices[[#This Row],[Services]]+invoices[[#This Row],[GST]]</f>
        <v>14500</v>
      </c>
      <c r="AE1286" s="7">
        <f>invoices[[#This Row],[Total]]-invoices[[#This Row],[rent_amount]]</f>
        <v>0</v>
      </c>
      <c r="AF1286">
        <v>1131</v>
      </c>
      <c r="AG1286">
        <v>1581</v>
      </c>
      <c r="AH1286">
        <f>invoices[[#This Row],[EB Amount]]-invoices[[#This Row],[electricity_amount]]</f>
        <v>0</v>
      </c>
    </row>
    <row r="1287" spans="1:34">
      <c r="A1287" t="s">
        <v>3701</v>
      </c>
      <c r="B1287" t="s">
        <v>22</v>
      </c>
      <c r="C1287" t="s">
        <v>1237</v>
      </c>
      <c r="D1287" t="s">
        <v>24</v>
      </c>
      <c r="E1287" t="s">
        <v>226</v>
      </c>
      <c r="F1287" t="s">
        <v>1238</v>
      </c>
      <c r="G1287" t="s">
        <v>3702</v>
      </c>
      <c r="H1287" s="1">
        <f>DATE(YEAR(invoices[[#This Row],[due_date]]),MONTH(invoices[[#This Row],[due_date]]),1)</f>
        <v>45870</v>
      </c>
      <c r="I1287" s="1">
        <v>45876</v>
      </c>
      <c r="J1287">
        <v>19500</v>
      </c>
      <c r="K1287">
        <v>2759</v>
      </c>
      <c r="L1287">
        <v>0</v>
      </c>
      <c r="M1287">
        <f>invoices[[#This Row],[rent_amount]]+invoices[[#This Row],[electricity_amount]]+invoices[[#This Row],[other_charges]]</f>
        <v>22259</v>
      </c>
      <c r="N1287" t="s">
        <v>28</v>
      </c>
      <c r="O1287" t="s">
        <v>683</v>
      </c>
      <c r="P1287">
        <v>0</v>
      </c>
      <c r="Q1287" t="b">
        <v>0</v>
      </c>
      <c r="R1287" t="s">
        <v>222</v>
      </c>
      <c r="S1287">
        <v>0</v>
      </c>
      <c r="T1287">
        <f>invoices[[#This Row],[total_amount]]</f>
        <v>22259</v>
      </c>
      <c r="U1287" t="s">
        <v>1241</v>
      </c>
      <c r="V1287" t="str">
        <f>INDEX([1]!Table1[tenantname],MATCH(invoices[[#This Row],[allotment_id]],[1]!Table1[TenantAllotmentID],0))</f>
        <v>Surbhi Sharma (B12-A1)</v>
      </c>
      <c r="W1287" t="s">
        <v>14394</v>
      </c>
      <c r="X1287" t="s">
        <v>14395</v>
      </c>
      <c r="Y1287" s="4">
        <v>45870</v>
      </c>
      <c r="Z1287" t="s">
        <v>15807</v>
      </c>
      <c r="AA1287">
        <v>19500</v>
      </c>
      <c r="AB1287">
        <v>0</v>
      </c>
      <c r="AC1287">
        <v>0</v>
      </c>
      <c r="AD1287" s="7">
        <f>invoices[[#This Row],[Rent]]+invoices[[#This Row],[Services]]+invoices[[#This Row],[GST]]</f>
        <v>19500</v>
      </c>
      <c r="AE1287" s="7">
        <f>invoices[[#This Row],[Total]]-invoices[[#This Row],[rent_amount]]</f>
        <v>0</v>
      </c>
      <c r="AF1287">
        <v>1163</v>
      </c>
      <c r="AG1287">
        <v>2759</v>
      </c>
      <c r="AH1287">
        <f>invoices[[#This Row],[EB Amount]]-invoices[[#This Row],[electricity_amount]]</f>
        <v>0</v>
      </c>
    </row>
    <row r="1288" spans="1:34">
      <c r="A1288" t="s">
        <v>3728</v>
      </c>
      <c r="B1288" t="s">
        <v>22</v>
      </c>
      <c r="C1288" t="s">
        <v>3729</v>
      </c>
      <c r="D1288" t="s">
        <v>24</v>
      </c>
      <c r="E1288" t="s">
        <v>112</v>
      </c>
      <c r="F1288" t="s">
        <v>1343</v>
      </c>
      <c r="G1288" t="s">
        <v>3730</v>
      </c>
      <c r="H1288" s="1">
        <f>DATE(YEAR(invoices[[#This Row],[due_date]]),MONTH(invoices[[#This Row],[due_date]]),1)</f>
        <v>45870</v>
      </c>
      <c r="I1288" s="1">
        <v>45876</v>
      </c>
      <c r="J1288">
        <v>19500</v>
      </c>
      <c r="K1288">
        <v>2139</v>
      </c>
      <c r="L1288">
        <v>2250</v>
      </c>
      <c r="M1288">
        <f>invoices[[#This Row],[rent_amount]]+invoices[[#This Row],[electricity_amount]]+invoices[[#This Row],[other_charges]]</f>
        <v>23889</v>
      </c>
      <c r="N1288" t="s">
        <v>28</v>
      </c>
      <c r="O1288" t="s">
        <v>221</v>
      </c>
      <c r="P1288">
        <v>0</v>
      </c>
      <c r="Q1288" t="b">
        <v>0</v>
      </c>
      <c r="R1288" t="s">
        <v>222</v>
      </c>
      <c r="S1288">
        <v>0</v>
      </c>
      <c r="T1288">
        <f>invoices[[#This Row],[total_amount]]</f>
        <v>23889</v>
      </c>
      <c r="U1288" t="s">
        <v>3731</v>
      </c>
      <c r="V1288" t="str">
        <f>INDEX([1]!Table1[tenantname],MATCH(invoices[[#This Row],[allotment_id]],[1]!Table1[TenantAllotmentID],0))</f>
        <v>Phaniraj Vuyyuri (A23-A1)</v>
      </c>
      <c r="W1288" t="s">
        <v>15116</v>
      </c>
      <c r="X1288" t="s">
        <v>15117</v>
      </c>
      <c r="Y1288" s="4">
        <v>45870</v>
      </c>
      <c r="Z1288" t="s">
        <v>15807</v>
      </c>
      <c r="AA1288">
        <v>19500</v>
      </c>
      <c r="AB1288">
        <v>0</v>
      </c>
      <c r="AC1288">
        <v>0</v>
      </c>
      <c r="AD1288" s="7">
        <f>invoices[[#This Row],[Rent]]+invoices[[#This Row],[Services]]+invoices[[#This Row],[GST]]</f>
        <v>19500</v>
      </c>
      <c r="AE1288" s="7">
        <f>invoices[[#This Row],[Total]]-invoices[[#This Row],[rent_amount]]</f>
        <v>0</v>
      </c>
      <c r="AF1288">
        <v>1174</v>
      </c>
      <c r="AG1288">
        <v>2139</v>
      </c>
      <c r="AH1288">
        <f>invoices[[#This Row],[EB Amount]]-invoices[[#This Row],[electricity_amount]]</f>
        <v>0</v>
      </c>
    </row>
    <row r="1289" spans="1:34">
      <c r="A1289" t="s">
        <v>3758</v>
      </c>
      <c r="B1289" t="s">
        <v>22</v>
      </c>
      <c r="C1289" t="s">
        <v>2459</v>
      </c>
      <c r="D1289" t="s">
        <v>24</v>
      </c>
      <c r="E1289" t="s">
        <v>476</v>
      </c>
      <c r="F1289" t="s">
        <v>1069</v>
      </c>
      <c r="G1289" t="s">
        <v>3759</v>
      </c>
      <c r="H1289" s="1">
        <f>DATE(YEAR(invoices[[#This Row],[due_date]]),MONTH(invoices[[#This Row],[due_date]]),1)</f>
        <v>45870</v>
      </c>
      <c r="I1289" s="1">
        <v>45876</v>
      </c>
      <c r="J1289">
        <v>14500</v>
      </c>
      <c r="K1289">
        <v>210</v>
      </c>
      <c r="L1289">
        <v>0</v>
      </c>
      <c r="M1289">
        <f>invoices[[#This Row],[rent_amount]]+invoices[[#This Row],[electricity_amount]]+invoices[[#This Row],[other_charges]]</f>
        <v>14710</v>
      </c>
      <c r="N1289" t="s">
        <v>28</v>
      </c>
      <c r="O1289" t="s">
        <v>683</v>
      </c>
      <c r="P1289">
        <v>0</v>
      </c>
      <c r="Q1289" t="b">
        <v>0</v>
      </c>
      <c r="R1289" t="s">
        <v>222</v>
      </c>
      <c r="S1289">
        <v>0</v>
      </c>
      <c r="T1289">
        <f>invoices[[#This Row],[total_amount]]</f>
        <v>14710</v>
      </c>
      <c r="U1289" t="s">
        <v>2461</v>
      </c>
      <c r="V1289" t="str">
        <f>INDEX([1]!Table1[tenantname],MATCH(invoices[[#This Row],[allotment_id]],[1]!Table1[TenantAllotmentID],0))</f>
        <v>Vishal Chandravanshi (B41-C2)</v>
      </c>
      <c r="W1289" t="s">
        <v>14810</v>
      </c>
      <c r="X1289" t="s">
        <v>14811</v>
      </c>
      <c r="Y1289" s="4">
        <v>45870</v>
      </c>
      <c r="Z1289" t="s">
        <v>15807</v>
      </c>
      <c r="AA1289">
        <v>14500</v>
      </c>
      <c r="AB1289">
        <v>0</v>
      </c>
      <c r="AC1289">
        <v>0</v>
      </c>
      <c r="AD1289" s="7">
        <f>invoices[[#This Row],[Rent]]+invoices[[#This Row],[Services]]+invoices[[#This Row],[GST]]</f>
        <v>14500</v>
      </c>
      <c r="AE1289" s="7">
        <f>invoices[[#This Row],[Total]]-invoices[[#This Row],[rent_amount]]</f>
        <v>0</v>
      </c>
      <c r="AF1289">
        <v>1186</v>
      </c>
      <c r="AG1289">
        <v>210</v>
      </c>
      <c r="AH1289">
        <f>invoices[[#This Row],[EB Amount]]-invoices[[#This Row],[electricity_amount]]</f>
        <v>0</v>
      </c>
    </row>
    <row r="1290" spans="1:34">
      <c r="A1290" t="s">
        <v>3904</v>
      </c>
      <c r="B1290" t="s">
        <v>22</v>
      </c>
      <c r="C1290" t="s">
        <v>2377</v>
      </c>
      <c r="D1290" t="s">
        <v>24</v>
      </c>
      <c r="E1290" t="s">
        <v>181</v>
      </c>
      <c r="F1290" t="s">
        <v>452</v>
      </c>
      <c r="G1290" t="s">
        <v>3905</v>
      </c>
      <c r="H1290" s="1">
        <f>DATE(YEAR(invoices[[#This Row],[due_date]]),MONTH(invoices[[#This Row],[due_date]]),1)</f>
        <v>45870</v>
      </c>
      <c r="I1290" s="1">
        <v>45876</v>
      </c>
      <c r="J1290">
        <v>13500</v>
      </c>
      <c r="K1290">
        <v>2635</v>
      </c>
      <c r="L1290">
        <v>0</v>
      </c>
      <c r="M1290">
        <f>invoices[[#This Row],[rent_amount]]+invoices[[#This Row],[electricity_amount]]+invoices[[#This Row],[other_charges]]</f>
        <v>16135</v>
      </c>
      <c r="N1290" t="s">
        <v>28</v>
      </c>
      <c r="O1290" t="s">
        <v>683</v>
      </c>
      <c r="P1290">
        <v>0</v>
      </c>
      <c r="Q1290" t="b">
        <v>0</v>
      </c>
      <c r="R1290" t="s">
        <v>222</v>
      </c>
      <c r="S1290">
        <v>0</v>
      </c>
      <c r="T1290">
        <f>invoices[[#This Row],[total_amount]]</f>
        <v>16135</v>
      </c>
      <c r="U1290" t="s">
        <v>2379</v>
      </c>
      <c r="V1290" t="str">
        <f>INDEX([1]!Table1[tenantname],MATCH(invoices[[#This Row],[allotment_id]],[1]!Table1[TenantAllotmentID],0))</f>
        <v>Snehaji N (B24-B1)</v>
      </c>
      <c r="W1290" t="s">
        <v>14794</v>
      </c>
      <c r="X1290" t="s">
        <v>14795</v>
      </c>
      <c r="Y1290" s="4">
        <v>45870</v>
      </c>
      <c r="Z1290" t="s">
        <v>15807</v>
      </c>
      <c r="AA1290">
        <v>13500</v>
      </c>
      <c r="AB1290">
        <v>0</v>
      </c>
      <c r="AC1290">
        <v>0</v>
      </c>
      <c r="AD1290" s="7">
        <f>invoices[[#This Row],[Rent]]+invoices[[#This Row],[Services]]+invoices[[#This Row],[GST]]</f>
        <v>13500</v>
      </c>
      <c r="AE1290" s="7">
        <f>invoices[[#This Row],[Total]]-invoices[[#This Row],[rent_amount]]</f>
        <v>0</v>
      </c>
      <c r="AF1290">
        <v>1250</v>
      </c>
      <c r="AG1290">
        <v>2635</v>
      </c>
      <c r="AH1290">
        <f>invoices[[#This Row],[EB Amount]]-invoices[[#This Row],[electricity_amount]]</f>
        <v>0</v>
      </c>
    </row>
    <row r="1291" spans="1:34">
      <c r="A1291" t="s">
        <v>3920</v>
      </c>
      <c r="B1291" t="s">
        <v>22</v>
      </c>
      <c r="C1291" t="s">
        <v>1836</v>
      </c>
      <c r="D1291" t="s">
        <v>24</v>
      </c>
      <c r="E1291" t="s">
        <v>96</v>
      </c>
      <c r="F1291" t="s">
        <v>97</v>
      </c>
      <c r="G1291" t="s">
        <v>3921</v>
      </c>
      <c r="H1291" s="1">
        <f>DATE(YEAR(invoices[[#This Row],[due_date]]),MONTH(invoices[[#This Row],[due_date]]),1)</f>
        <v>45870</v>
      </c>
      <c r="I1291" s="1">
        <v>45876</v>
      </c>
      <c r="J1291">
        <v>14500</v>
      </c>
      <c r="K1291">
        <v>395</v>
      </c>
      <c r="L1291">
        <v>0</v>
      </c>
      <c r="M1291">
        <f>invoices[[#This Row],[rent_amount]]+invoices[[#This Row],[electricity_amount]]+invoices[[#This Row],[other_charges]]</f>
        <v>14895</v>
      </c>
      <c r="N1291" t="s">
        <v>28</v>
      </c>
      <c r="O1291" t="s">
        <v>221</v>
      </c>
      <c r="P1291">
        <v>0</v>
      </c>
      <c r="Q1291" t="b">
        <v>0</v>
      </c>
      <c r="R1291" t="s">
        <v>222</v>
      </c>
      <c r="S1291">
        <v>0</v>
      </c>
      <c r="T1291">
        <f>invoices[[#This Row],[total_amount]]</f>
        <v>14895</v>
      </c>
      <c r="U1291" t="s">
        <v>1839</v>
      </c>
      <c r="V1291" t="str">
        <f>INDEX([1]!Table1[tenantname],MATCH(invoices[[#This Row],[allotment_id]],[1]!Table1[TenantAllotmentID],0))</f>
        <v>Paras Katal (B33-C2)</v>
      </c>
      <c r="W1291" t="s">
        <v>14613</v>
      </c>
      <c r="X1291" t="s">
        <v>14614</v>
      </c>
      <c r="Y1291" s="4">
        <v>45870</v>
      </c>
      <c r="Z1291" t="s">
        <v>15807</v>
      </c>
      <c r="AA1291">
        <v>14500</v>
      </c>
      <c r="AB1291">
        <v>0</v>
      </c>
      <c r="AC1291">
        <v>0</v>
      </c>
      <c r="AD1291" s="7">
        <f>invoices[[#This Row],[Rent]]+invoices[[#This Row],[Services]]+invoices[[#This Row],[GST]]</f>
        <v>14500</v>
      </c>
      <c r="AE1291" s="7">
        <f>invoices[[#This Row],[Total]]-invoices[[#This Row],[rent_amount]]</f>
        <v>0</v>
      </c>
      <c r="AF1291">
        <v>1259</v>
      </c>
      <c r="AG1291">
        <v>395</v>
      </c>
      <c r="AH1291">
        <f>invoices[[#This Row],[EB Amount]]-invoices[[#This Row],[electricity_amount]]</f>
        <v>0</v>
      </c>
    </row>
    <row r="1292" spans="1:34">
      <c r="A1292" t="s">
        <v>3934</v>
      </c>
      <c r="B1292" t="s">
        <v>22</v>
      </c>
      <c r="C1292" t="s">
        <v>901</v>
      </c>
      <c r="D1292" t="s">
        <v>24</v>
      </c>
      <c r="E1292" t="s">
        <v>329</v>
      </c>
      <c r="F1292" t="s">
        <v>902</v>
      </c>
      <c r="G1292" t="s">
        <v>3935</v>
      </c>
      <c r="H1292" s="1">
        <f>DATE(YEAR(invoices[[#This Row],[due_date]]),MONTH(invoices[[#This Row],[due_date]]),1)</f>
        <v>45870</v>
      </c>
      <c r="I1292" s="1">
        <v>45876</v>
      </c>
      <c r="J1292">
        <v>14500</v>
      </c>
      <c r="K1292">
        <v>2356</v>
      </c>
      <c r="L1292">
        <v>0</v>
      </c>
      <c r="M1292">
        <f>invoices[[#This Row],[rent_amount]]+invoices[[#This Row],[electricity_amount]]+invoices[[#This Row],[other_charges]]</f>
        <v>16856</v>
      </c>
      <c r="N1292" t="s">
        <v>28</v>
      </c>
      <c r="O1292" t="s">
        <v>1148</v>
      </c>
      <c r="P1292">
        <v>0</v>
      </c>
      <c r="Q1292" t="b">
        <v>0</v>
      </c>
      <c r="R1292" t="s">
        <v>222</v>
      </c>
      <c r="S1292">
        <v>0</v>
      </c>
      <c r="T1292">
        <f>invoices[[#This Row],[total_amount]]</f>
        <v>16856</v>
      </c>
      <c r="U1292" t="s">
        <v>905</v>
      </c>
      <c r="V1292" t="str">
        <f>INDEX([1]!Table1[tenantname],MATCH(invoices[[#This Row],[allotment_id]],[1]!Table1[TenantAllotmentID],0))</f>
        <v>Kaarthika K (C43-C2)</v>
      </c>
      <c r="W1292" t="s">
        <v>14275</v>
      </c>
      <c r="X1292" t="s">
        <v>14275</v>
      </c>
      <c r="Y1292" s="4">
        <v>45870</v>
      </c>
      <c r="Z1292" t="s">
        <v>15807</v>
      </c>
      <c r="AA1292">
        <v>14500</v>
      </c>
      <c r="AB1292">
        <v>0</v>
      </c>
      <c r="AC1292">
        <v>0</v>
      </c>
      <c r="AD1292" s="7">
        <f>invoices[[#This Row],[Rent]]+invoices[[#This Row],[Services]]+invoices[[#This Row],[GST]]</f>
        <v>14500</v>
      </c>
      <c r="AE1292" s="7">
        <f>invoices[[#This Row],[Total]]-invoices[[#This Row],[rent_amount]]</f>
        <v>0</v>
      </c>
      <c r="AF1292">
        <v>1266</v>
      </c>
      <c r="AG1292">
        <v>2356</v>
      </c>
      <c r="AH1292">
        <f>invoices[[#This Row],[EB Amount]]-invoices[[#This Row],[electricity_amount]]</f>
        <v>0</v>
      </c>
    </row>
    <row r="1293" spans="1:34">
      <c r="A1293" t="s">
        <v>3936</v>
      </c>
      <c r="B1293" t="s">
        <v>22</v>
      </c>
      <c r="C1293" t="s">
        <v>341</v>
      </c>
      <c r="D1293" t="s">
        <v>24</v>
      </c>
      <c r="E1293" t="s">
        <v>342</v>
      </c>
      <c r="F1293" t="s">
        <v>343</v>
      </c>
      <c r="G1293" t="s">
        <v>3937</v>
      </c>
      <c r="H1293" s="1">
        <f>DATE(YEAR(invoices[[#This Row],[due_date]]),MONTH(invoices[[#This Row],[due_date]]),1)</f>
        <v>45870</v>
      </c>
      <c r="I1293" s="1">
        <v>45876</v>
      </c>
      <c r="J1293">
        <v>25500</v>
      </c>
      <c r="K1293">
        <v>1120</v>
      </c>
      <c r="L1293">
        <v>0</v>
      </c>
      <c r="M1293">
        <f>invoices[[#This Row],[rent_amount]]+invoices[[#This Row],[electricity_amount]]+invoices[[#This Row],[other_charges]]</f>
        <v>26620</v>
      </c>
      <c r="N1293" t="s">
        <v>28</v>
      </c>
      <c r="O1293" t="s">
        <v>683</v>
      </c>
      <c r="P1293">
        <v>0</v>
      </c>
      <c r="Q1293" t="b">
        <v>0</v>
      </c>
      <c r="R1293" t="s">
        <v>222</v>
      </c>
      <c r="S1293">
        <v>0</v>
      </c>
      <c r="T1293">
        <f>invoices[[#This Row],[total_amount]]</f>
        <v>26620</v>
      </c>
      <c r="U1293" t="s">
        <v>346</v>
      </c>
      <c r="V1293" t="str">
        <f>INDEX([1]!Table1[tenantname],MATCH(invoices[[#This Row],[allotment_id]],[1]!Table1[TenantAllotmentID],0))</f>
        <v>Tanusha C Karlekar (D11-B1)</v>
      </c>
      <c r="W1293" t="s">
        <v>14074</v>
      </c>
      <c r="X1293" t="s">
        <v>14075</v>
      </c>
      <c r="Y1293" s="4">
        <v>45870</v>
      </c>
      <c r="Z1293" t="s">
        <v>15807</v>
      </c>
      <c r="AA1293">
        <v>25500</v>
      </c>
      <c r="AB1293">
        <v>0</v>
      </c>
      <c r="AC1293">
        <v>0</v>
      </c>
      <c r="AD1293" s="7">
        <f>invoices[[#This Row],[Rent]]+invoices[[#This Row],[Services]]+invoices[[#This Row],[GST]]</f>
        <v>25500</v>
      </c>
      <c r="AE1293" s="7">
        <f>invoices[[#This Row],[Total]]-invoices[[#This Row],[rent_amount]]</f>
        <v>0</v>
      </c>
      <c r="AF1293">
        <v>1267</v>
      </c>
      <c r="AG1293">
        <v>1120</v>
      </c>
      <c r="AH1293">
        <f>invoices[[#This Row],[EB Amount]]-invoices[[#This Row],[electricity_amount]]</f>
        <v>0</v>
      </c>
    </row>
    <row r="1294" spans="1:34">
      <c r="A1294" t="s">
        <v>3972</v>
      </c>
      <c r="B1294" t="s">
        <v>22</v>
      </c>
      <c r="C1294" t="s">
        <v>2973</v>
      </c>
      <c r="D1294" t="s">
        <v>24</v>
      </c>
      <c r="E1294" t="s">
        <v>476</v>
      </c>
      <c r="F1294" t="s">
        <v>620</v>
      </c>
      <c r="G1294" t="s">
        <v>3973</v>
      </c>
      <c r="H1294" s="1">
        <f>DATE(YEAR(invoices[[#This Row],[due_date]]),MONTH(invoices[[#This Row],[due_date]]),1)</f>
        <v>45870</v>
      </c>
      <c r="I1294" s="1">
        <v>45876</v>
      </c>
      <c r="J1294">
        <v>10758</v>
      </c>
      <c r="K1294">
        <v>0</v>
      </c>
      <c r="L1294">
        <v>0</v>
      </c>
      <c r="M1294">
        <f>invoices[[#This Row],[rent_amount]]+invoices[[#This Row],[electricity_amount]]+invoices[[#This Row],[other_charges]]</f>
        <v>10758</v>
      </c>
      <c r="N1294" t="s">
        <v>28</v>
      </c>
      <c r="O1294" t="s">
        <v>221</v>
      </c>
      <c r="P1294">
        <v>0</v>
      </c>
      <c r="Q1294" t="b">
        <v>0</v>
      </c>
      <c r="R1294" t="s">
        <v>222</v>
      </c>
      <c r="S1294">
        <v>0</v>
      </c>
      <c r="T1294">
        <f>invoices[[#This Row],[total_amount]]</f>
        <v>10758</v>
      </c>
      <c r="U1294" t="s">
        <v>2975</v>
      </c>
      <c r="V1294" t="str">
        <f>INDEX([1]!Table1[tenantname],MATCH(invoices[[#This Row],[allotment_id]],[1]!Table1[TenantAllotmentID],0))</f>
        <v>Rohit Jain (B41-C1)</v>
      </c>
      <c r="W1294" t="s">
        <v>14937</v>
      </c>
      <c r="X1294" t="s">
        <v>14938</v>
      </c>
      <c r="Y1294" s="4">
        <v>45870</v>
      </c>
      <c r="Z1294" t="s">
        <v>15807</v>
      </c>
      <c r="AA1294">
        <v>10758</v>
      </c>
      <c r="AB1294">
        <v>0</v>
      </c>
      <c r="AC1294">
        <v>0</v>
      </c>
      <c r="AD1294" s="7">
        <f>invoices[[#This Row],[Rent]]+invoices[[#This Row],[Services]]+invoices[[#This Row],[GST]]</f>
        <v>10758</v>
      </c>
      <c r="AE1294" s="7">
        <f>invoices[[#This Row],[Total]]-invoices[[#This Row],[rent_amount]]</f>
        <v>0</v>
      </c>
      <c r="AF1294">
        <v>1282</v>
      </c>
      <c r="AG1294">
        <v>0</v>
      </c>
      <c r="AH1294">
        <f>invoices[[#This Row],[EB Amount]]-invoices[[#This Row],[electricity_amount]]</f>
        <v>0</v>
      </c>
    </row>
    <row r="1295" spans="1:34">
      <c r="A1295" t="s">
        <v>3974</v>
      </c>
      <c r="B1295" t="s">
        <v>22</v>
      </c>
      <c r="C1295" t="s">
        <v>3975</v>
      </c>
      <c r="D1295" t="s">
        <v>24</v>
      </c>
      <c r="E1295" t="s">
        <v>275</v>
      </c>
      <c r="F1295" t="s">
        <v>1397</v>
      </c>
      <c r="G1295" t="s">
        <v>3976</v>
      </c>
      <c r="H1295" s="1">
        <f>DATE(YEAR(invoices[[#This Row],[due_date]]),MONTH(invoices[[#This Row],[due_date]]),1)</f>
        <v>45870</v>
      </c>
      <c r="I1295" s="1">
        <v>45876</v>
      </c>
      <c r="J1295">
        <v>15500</v>
      </c>
      <c r="K1295">
        <v>0</v>
      </c>
      <c r="L1295">
        <v>0</v>
      </c>
      <c r="M1295">
        <f>invoices[[#This Row],[rent_amount]]+invoices[[#This Row],[electricity_amount]]+invoices[[#This Row],[other_charges]]</f>
        <v>15500</v>
      </c>
      <c r="N1295" t="s">
        <v>28</v>
      </c>
      <c r="O1295" t="s">
        <v>221</v>
      </c>
      <c r="P1295">
        <v>0</v>
      </c>
      <c r="Q1295" t="b">
        <v>0</v>
      </c>
      <c r="R1295" t="s">
        <v>222</v>
      </c>
      <c r="S1295">
        <v>0</v>
      </c>
      <c r="T1295">
        <f>invoices[[#This Row],[total_amount]]</f>
        <v>15500</v>
      </c>
      <c r="U1295" t="s">
        <v>3977</v>
      </c>
      <c r="V1295" t="str">
        <f>INDEX([1]!Table1[tenantname],MATCH(invoices[[#This Row],[allotment_id]],[1]!Table1[TenantAllotmentID],0))</f>
        <v>Pallavi Reddy Gaddam (B44-B1)</v>
      </c>
      <c r="W1295" t="s">
        <v>14625</v>
      </c>
      <c r="X1295" t="s">
        <v>14626</v>
      </c>
      <c r="Y1295" s="4">
        <v>45870</v>
      </c>
      <c r="Z1295" t="s">
        <v>15807</v>
      </c>
      <c r="AA1295">
        <v>15500</v>
      </c>
      <c r="AB1295">
        <v>0</v>
      </c>
      <c r="AC1295">
        <v>0</v>
      </c>
      <c r="AD1295" s="7">
        <f>invoices[[#This Row],[Rent]]+invoices[[#This Row],[Services]]+invoices[[#This Row],[GST]]</f>
        <v>15500</v>
      </c>
      <c r="AE1295" s="7">
        <f>invoices[[#This Row],[Total]]-invoices[[#This Row],[rent_amount]]</f>
        <v>0</v>
      </c>
      <c r="AF1295">
        <v>1283</v>
      </c>
      <c r="AG1295">
        <v>0</v>
      </c>
      <c r="AH1295">
        <f>invoices[[#This Row],[EB Amount]]-invoices[[#This Row],[electricity_amount]]</f>
        <v>0</v>
      </c>
    </row>
    <row r="1296" spans="1:34">
      <c r="A1296" t="s">
        <v>4260</v>
      </c>
      <c r="B1296" t="s">
        <v>22</v>
      </c>
      <c r="C1296" t="s">
        <v>574</v>
      </c>
      <c r="D1296" t="s">
        <v>24</v>
      </c>
      <c r="E1296" t="s">
        <v>254</v>
      </c>
      <c r="F1296" t="s">
        <v>575</v>
      </c>
      <c r="G1296" t="s">
        <v>4261</v>
      </c>
      <c r="H1296" s="1">
        <f>DATE(YEAR(invoices[[#This Row],[due_date]]),MONTH(invoices[[#This Row],[due_date]]),1)</f>
        <v>45870</v>
      </c>
      <c r="I1296" s="1">
        <v>45876</v>
      </c>
      <c r="J1296">
        <v>15500</v>
      </c>
      <c r="K1296">
        <v>2420</v>
      </c>
      <c r="L1296">
        <v>0</v>
      </c>
      <c r="M1296">
        <f>invoices[[#This Row],[rent_amount]]+invoices[[#This Row],[electricity_amount]]+invoices[[#This Row],[other_charges]]</f>
        <v>17920</v>
      </c>
      <c r="N1296" t="s">
        <v>28</v>
      </c>
      <c r="O1296" t="s">
        <v>325</v>
      </c>
      <c r="P1296">
        <v>0</v>
      </c>
      <c r="Q1296" t="b">
        <v>0</v>
      </c>
      <c r="R1296" t="s">
        <v>222</v>
      </c>
      <c r="S1296">
        <v>0</v>
      </c>
      <c r="T1296">
        <f>invoices[[#This Row],[total_amount]]</f>
        <v>17920</v>
      </c>
      <c r="U1296" t="s">
        <v>578</v>
      </c>
      <c r="V1296" t="str">
        <f>INDEX([1]!Table1[tenantname],MATCH(invoices[[#This Row],[allotment_id]],[1]!Table1[TenantAllotmentID],0))</f>
        <v>Asritha Boddu (C42-B1)</v>
      </c>
      <c r="W1296" t="s">
        <v>14157</v>
      </c>
      <c r="X1296" t="s">
        <v>14158</v>
      </c>
      <c r="Y1296" s="4">
        <v>45870</v>
      </c>
      <c r="Z1296" t="s">
        <v>15807</v>
      </c>
      <c r="AA1296">
        <v>15500</v>
      </c>
      <c r="AB1296">
        <v>0</v>
      </c>
      <c r="AC1296">
        <v>0</v>
      </c>
      <c r="AD1296" s="7">
        <f>invoices[[#This Row],[Rent]]+invoices[[#This Row],[Services]]+invoices[[#This Row],[GST]]</f>
        <v>15500</v>
      </c>
      <c r="AE1296" s="7">
        <f>invoices[[#This Row],[Total]]-invoices[[#This Row],[rent_amount]]</f>
        <v>0</v>
      </c>
      <c r="AF1296">
        <v>1412</v>
      </c>
      <c r="AG1296">
        <v>2420</v>
      </c>
      <c r="AH1296">
        <f>invoices[[#This Row],[EB Amount]]-invoices[[#This Row],[electricity_amount]]</f>
        <v>0</v>
      </c>
    </row>
    <row r="1297" spans="1:34">
      <c r="A1297" t="s">
        <v>4311</v>
      </c>
      <c r="B1297" t="s">
        <v>22</v>
      </c>
      <c r="C1297" t="s">
        <v>4312</v>
      </c>
      <c r="D1297" t="s">
        <v>24</v>
      </c>
      <c r="E1297" t="s">
        <v>104</v>
      </c>
      <c r="F1297" t="s">
        <v>380</v>
      </c>
      <c r="G1297" t="s">
        <v>4313</v>
      </c>
      <c r="H1297" s="1">
        <f>DATE(YEAR(invoices[[#This Row],[due_date]]),MONTH(invoices[[#This Row],[due_date]]),1)</f>
        <v>45870</v>
      </c>
      <c r="I1297" s="1">
        <v>45876</v>
      </c>
      <c r="J1297">
        <v>0</v>
      </c>
      <c r="K1297">
        <v>0</v>
      </c>
      <c r="L1297">
        <v>2250</v>
      </c>
      <c r="M1297">
        <f>invoices[[#This Row],[rent_amount]]+invoices[[#This Row],[electricity_amount]]+invoices[[#This Row],[other_charges]]</f>
        <v>2250</v>
      </c>
      <c r="N1297" t="s">
        <v>28</v>
      </c>
      <c r="O1297" t="s">
        <v>325</v>
      </c>
      <c r="P1297">
        <v>0</v>
      </c>
      <c r="Q1297" t="b">
        <v>0</v>
      </c>
      <c r="R1297" t="s">
        <v>222</v>
      </c>
      <c r="S1297">
        <v>0</v>
      </c>
      <c r="T1297">
        <f>invoices[[#This Row],[total_amount]]</f>
        <v>2250</v>
      </c>
      <c r="U1297" t="s">
        <v>4314</v>
      </c>
      <c r="V1297" t="str">
        <f>INDEX([1]!Table1[tenantname],MATCH(invoices[[#This Row],[allotment_id]],[1]!Table1[TenantAllotmentID],0))</f>
        <v>Anubhab Ghosh (B14-A1)</v>
      </c>
      <c r="W1297" t="s">
        <v>15210</v>
      </c>
      <c r="X1297" t="s">
        <v>15211</v>
      </c>
      <c r="Y1297" s="4">
        <v>45870</v>
      </c>
      <c r="Z1297" t="s">
        <v>15807</v>
      </c>
      <c r="AA1297">
        <v>0</v>
      </c>
      <c r="AB1297">
        <v>0</v>
      </c>
      <c r="AC1297">
        <v>0</v>
      </c>
      <c r="AD1297" s="7">
        <f>invoices[[#This Row],[Rent]]+invoices[[#This Row],[Services]]+invoices[[#This Row],[GST]]</f>
        <v>0</v>
      </c>
      <c r="AE1297" s="7">
        <f>invoices[[#This Row],[Total]]-invoices[[#This Row],[rent_amount]]</f>
        <v>0</v>
      </c>
      <c r="AF1297">
        <v>1433</v>
      </c>
      <c r="AG1297">
        <v>0</v>
      </c>
      <c r="AH1297">
        <f>invoices[[#This Row],[EB Amount]]-invoices[[#This Row],[electricity_amount]]</f>
        <v>0</v>
      </c>
    </row>
    <row r="1298" spans="1:34">
      <c r="A1298" t="s">
        <v>4428</v>
      </c>
      <c r="B1298" t="s">
        <v>22</v>
      </c>
      <c r="C1298" t="s">
        <v>4429</v>
      </c>
      <c r="D1298" t="s">
        <v>24</v>
      </c>
      <c r="E1298" t="s">
        <v>104</v>
      </c>
      <c r="F1298" t="s">
        <v>551</v>
      </c>
      <c r="G1298" t="s">
        <v>4430</v>
      </c>
      <c r="H1298" s="1">
        <f>DATE(YEAR(invoices[[#This Row],[due_date]]),MONTH(invoices[[#This Row],[due_date]]),1)</f>
        <v>45870</v>
      </c>
      <c r="I1298" s="1">
        <v>45876</v>
      </c>
      <c r="J1298">
        <v>3274</v>
      </c>
      <c r="K1298">
        <v>0</v>
      </c>
      <c r="L1298">
        <v>0</v>
      </c>
      <c r="M1298">
        <f>invoices[[#This Row],[rent_amount]]+invoices[[#This Row],[electricity_amount]]+invoices[[#This Row],[other_charges]]</f>
        <v>3274</v>
      </c>
      <c r="N1298" t="s">
        <v>28</v>
      </c>
      <c r="O1298" t="s">
        <v>1148</v>
      </c>
      <c r="P1298">
        <v>0</v>
      </c>
      <c r="Q1298" t="b">
        <v>0</v>
      </c>
      <c r="R1298" t="s">
        <v>222</v>
      </c>
      <c r="S1298">
        <v>0</v>
      </c>
      <c r="T1298">
        <f>invoices[[#This Row],[total_amount]]</f>
        <v>3274</v>
      </c>
      <c r="U1298" t="s">
        <v>4431</v>
      </c>
      <c r="V1298" t="str">
        <f>INDEX([1]!Table1[tenantname],MATCH(invoices[[#This Row],[allotment_id]],[1]!Table1[TenantAllotmentID],0))</f>
        <v>Kshitij Gautam (B14-C2)</v>
      </c>
      <c r="W1298" t="s">
        <v>15233</v>
      </c>
      <c r="X1298" t="s">
        <v>15234</v>
      </c>
      <c r="Y1298" s="4">
        <v>45870</v>
      </c>
      <c r="Z1298" t="s">
        <v>15807</v>
      </c>
      <c r="AA1298">
        <v>3274</v>
      </c>
      <c r="AB1298">
        <v>0</v>
      </c>
      <c r="AC1298">
        <v>0</v>
      </c>
      <c r="AD1298" s="7">
        <f>invoices[[#This Row],[Rent]]+invoices[[#This Row],[Services]]+invoices[[#This Row],[GST]]</f>
        <v>3274</v>
      </c>
      <c r="AE1298" s="7">
        <f>invoices[[#This Row],[Total]]-invoices[[#This Row],[rent_amount]]</f>
        <v>0</v>
      </c>
      <c r="AF1298">
        <v>1480</v>
      </c>
      <c r="AG1298">
        <v>0</v>
      </c>
      <c r="AH1298">
        <f>invoices[[#This Row],[EB Amount]]-invoices[[#This Row],[electricity_amount]]</f>
        <v>0</v>
      </c>
    </row>
    <row r="1299" spans="1:34">
      <c r="A1299" t="s">
        <v>4498</v>
      </c>
      <c r="B1299" t="s">
        <v>22</v>
      </c>
      <c r="C1299" t="s">
        <v>1181</v>
      </c>
      <c r="D1299" t="s">
        <v>24</v>
      </c>
      <c r="E1299" t="s">
        <v>247</v>
      </c>
      <c r="F1299" t="s">
        <v>417</v>
      </c>
      <c r="G1299" t="s">
        <v>4499</v>
      </c>
      <c r="H1299" s="1">
        <f>DATE(YEAR(invoices[[#This Row],[due_date]]),MONTH(invoices[[#This Row],[due_date]]),1)</f>
        <v>45870</v>
      </c>
      <c r="I1299" s="1">
        <v>45876</v>
      </c>
      <c r="J1299">
        <v>15500</v>
      </c>
      <c r="K1299">
        <v>0</v>
      </c>
      <c r="L1299">
        <v>0</v>
      </c>
      <c r="M1299">
        <f>invoices[[#This Row],[rent_amount]]+invoices[[#This Row],[electricity_amount]]+invoices[[#This Row],[other_charges]]</f>
        <v>15500</v>
      </c>
      <c r="N1299" t="s">
        <v>28</v>
      </c>
      <c r="O1299" t="s">
        <v>683</v>
      </c>
      <c r="P1299">
        <v>0</v>
      </c>
      <c r="Q1299" t="b">
        <v>0</v>
      </c>
      <c r="R1299" t="s">
        <v>222</v>
      </c>
      <c r="S1299">
        <v>0</v>
      </c>
      <c r="T1299">
        <f>invoices[[#This Row],[total_amount]]</f>
        <v>15500</v>
      </c>
      <c r="U1299" t="s">
        <v>4500</v>
      </c>
      <c r="V1299" t="str">
        <f>INDEX([1]!Table1[tenantname],MATCH(invoices[[#This Row],[allotment_id]],[1]!Table1[TenantAllotmentID],0))</f>
        <v>Sohani Saloni (C11-B2)</v>
      </c>
      <c r="W1299" t="s">
        <v>14370</v>
      </c>
      <c r="X1299" t="s">
        <v>15249</v>
      </c>
      <c r="Y1299" s="4">
        <v>45870</v>
      </c>
      <c r="Z1299" t="s">
        <v>15807</v>
      </c>
      <c r="AA1299">
        <v>15500</v>
      </c>
      <c r="AB1299">
        <v>0</v>
      </c>
      <c r="AC1299">
        <v>0</v>
      </c>
      <c r="AD1299" s="7">
        <f>invoices[[#This Row],[Rent]]+invoices[[#This Row],[Services]]+invoices[[#This Row],[GST]]</f>
        <v>15500</v>
      </c>
      <c r="AE1299" s="7">
        <f>invoices[[#This Row],[Total]]-invoices[[#This Row],[rent_amount]]</f>
        <v>0</v>
      </c>
      <c r="AF1299">
        <v>1513</v>
      </c>
      <c r="AG1299">
        <v>0</v>
      </c>
      <c r="AH1299">
        <f>invoices[[#This Row],[EB Amount]]-invoices[[#This Row],[electricity_amount]]</f>
        <v>0</v>
      </c>
    </row>
    <row r="1300" spans="1:34">
      <c r="A1300" t="s">
        <v>4605</v>
      </c>
      <c r="B1300" t="s">
        <v>22</v>
      </c>
      <c r="C1300" t="s">
        <v>103</v>
      </c>
      <c r="D1300" t="s">
        <v>24</v>
      </c>
      <c r="E1300" t="s">
        <v>104</v>
      </c>
      <c r="F1300" t="s">
        <v>105</v>
      </c>
      <c r="G1300" t="s">
        <v>4606</v>
      </c>
      <c r="H1300" s="1">
        <f>DATE(YEAR(invoices[[#This Row],[due_date]]),MONTH(invoices[[#This Row],[due_date]]),1)</f>
        <v>45870</v>
      </c>
      <c r="I1300" s="1">
        <v>45876</v>
      </c>
      <c r="J1300">
        <v>14500</v>
      </c>
      <c r="K1300">
        <v>935</v>
      </c>
      <c r="L1300">
        <v>0</v>
      </c>
      <c r="M1300">
        <f>invoices[[#This Row],[rent_amount]]+invoices[[#This Row],[electricity_amount]]+invoices[[#This Row],[other_charges]]</f>
        <v>15435</v>
      </c>
      <c r="N1300" t="s">
        <v>28</v>
      </c>
      <c r="O1300" t="s">
        <v>1148</v>
      </c>
      <c r="P1300">
        <v>0</v>
      </c>
      <c r="Q1300" t="b">
        <v>0</v>
      </c>
      <c r="R1300" t="s">
        <v>222</v>
      </c>
      <c r="S1300">
        <v>0</v>
      </c>
      <c r="T1300">
        <f>invoices[[#This Row],[total_amount]]</f>
        <v>15435</v>
      </c>
      <c r="U1300" t="s">
        <v>109</v>
      </c>
      <c r="V1300" t="str">
        <f>INDEX([1]!Table1[tenantname],MATCH(invoices[[#This Row],[allotment_id]],[1]!Table1[TenantAllotmentID],0))</f>
        <v>Harish Kumar (B14-C1)</v>
      </c>
      <c r="W1300" t="s">
        <v>14004</v>
      </c>
      <c r="X1300" t="s">
        <v>14005</v>
      </c>
      <c r="Y1300" s="4">
        <v>45870</v>
      </c>
      <c r="Z1300" t="s">
        <v>15807</v>
      </c>
      <c r="AA1300">
        <v>14500</v>
      </c>
      <c r="AB1300">
        <v>0</v>
      </c>
      <c r="AC1300">
        <v>0</v>
      </c>
      <c r="AD1300" s="7">
        <f>invoices[[#This Row],[Rent]]+invoices[[#This Row],[Services]]+invoices[[#This Row],[GST]]</f>
        <v>14500</v>
      </c>
      <c r="AE1300" s="7">
        <f>invoices[[#This Row],[Total]]-invoices[[#This Row],[rent_amount]]</f>
        <v>0</v>
      </c>
      <c r="AF1300">
        <v>1559</v>
      </c>
      <c r="AG1300">
        <v>935</v>
      </c>
      <c r="AH1300">
        <f>invoices[[#This Row],[EB Amount]]-invoices[[#This Row],[electricity_amount]]</f>
        <v>0</v>
      </c>
    </row>
    <row r="1301" spans="1:34">
      <c r="A1301" t="s">
        <v>4703</v>
      </c>
      <c r="B1301" t="s">
        <v>22</v>
      </c>
      <c r="C1301" t="s">
        <v>638</v>
      </c>
      <c r="D1301" t="s">
        <v>24</v>
      </c>
      <c r="E1301" t="s">
        <v>247</v>
      </c>
      <c r="F1301" t="s">
        <v>365</v>
      </c>
      <c r="G1301" t="s">
        <v>4704</v>
      </c>
      <c r="H1301" s="1">
        <f>DATE(YEAR(invoices[[#This Row],[due_date]]),MONTH(invoices[[#This Row],[due_date]]),1)</f>
        <v>45870</v>
      </c>
      <c r="I1301" s="1">
        <v>45876</v>
      </c>
      <c r="J1301">
        <v>14500</v>
      </c>
      <c r="K1301">
        <v>0</v>
      </c>
      <c r="L1301">
        <v>0</v>
      </c>
      <c r="M1301">
        <f>invoices[[#This Row],[rent_amount]]+invoices[[#This Row],[electricity_amount]]+invoices[[#This Row],[other_charges]]</f>
        <v>14500</v>
      </c>
      <c r="N1301" t="s">
        <v>28</v>
      </c>
      <c r="O1301" t="s">
        <v>1148</v>
      </c>
      <c r="P1301">
        <v>0</v>
      </c>
      <c r="Q1301" t="b">
        <v>0</v>
      </c>
      <c r="R1301" t="s">
        <v>222</v>
      </c>
      <c r="S1301">
        <v>0</v>
      </c>
      <c r="T1301">
        <f>invoices[[#This Row],[total_amount]]</f>
        <v>14500</v>
      </c>
      <c r="U1301" s="2" t="s">
        <v>641</v>
      </c>
      <c r="V1301" t="str">
        <f>INDEX([1]!Table1[tenantname],MATCH(invoices[[#This Row],[allotment_id]],[1]!Table1[TenantAllotmentID],0))</f>
        <v>Niharika Shanbhogue (C11-C1)</v>
      </c>
      <c r="W1301" t="s">
        <v>14179</v>
      </c>
      <c r="X1301" t="s">
        <v>14180</v>
      </c>
      <c r="Y1301" s="4">
        <v>45870</v>
      </c>
      <c r="Z1301" t="s">
        <v>15807</v>
      </c>
      <c r="AA1301">
        <v>14500</v>
      </c>
      <c r="AB1301">
        <v>0</v>
      </c>
      <c r="AC1301">
        <v>0</v>
      </c>
      <c r="AD1301" s="7">
        <f>invoices[[#This Row],[Rent]]+invoices[[#This Row],[Services]]+invoices[[#This Row],[GST]]</f>
        <v>14500</v>
      </c>
      <c r="AE1301" s="7">
        <f>invoices[[#This Row],[Total]]-invoices[[#This Row],[rent_amount]]</f>
        <v>0</v>
      </c>
      <c r="AF1301">
        <v>1604</v>
      </c>
      <c r="AG1301">
        <v>0</v>
      </c>
      <c r="AH1301">
        <f>invoices[[#This Row],[EB Amount]]-invoices[[#This Row],[electricity_amount]]</f>
        <v>0</v>
      </c>
    </row>
    <row r="1302" spans="1:34">
      <c r="A1302" t="s">
        <v>4801</v>
      </c>
      <c r="B1302" t="s">
        <v>22</v>
      </c>
      <c r="C1302" t="s">
        <v>4802</v>
      </c>
      <c r="D1302" t="s">
        <v>24</v>
      </c>
      <c r="E1302" t="s">
        <v>275</v>
      </c>
      <c r="F1302" t="s">
        <v>276</v>
      </c>
      <c r="G1302" t="s">
        <v>4803</v>
      </c>
      <c r="H1302" s="1">
        <f>DATE(YEAR(invoices[[#This Row],[due_date]]),MONTH(invoices[[#This Row],[due_date]]),1)</f>
        <v>45870</v>
      </c>
      <c r="I1302" s="1">
        <v>45876</v>
      </c>
      <c r="J1302">
        <v>14500</v>
      </c>
      <c r="K1302">
        <v>2666</v>
      </c>
      <c r="L1302">
        <v>0</v>
      </c>
      <c r="M1302">
        <f>invoices[[#This Row],[rent_amount]]+invoices[[#This Row],[electricity_amount]]+invoices[[#This Row],[other_charges]]</f>
        <v>17166</v>
      </c>
      <c r="N1302" t="s">
        <v>28</v>
      </c>
      <c r="O1302" t="s">
        <v>221</v>
      </c>
      <c r="P1302">
        <v>0</v>
      </c>
      <c r="Q1302" t="b">
        <v>0</v>
      </c>
      <c r="R1302" t="s">
        <v>222</v>
      </c>
      <c r="S1302">
        <v>0</v>
      </c>
      <c r="T1302">
        <f>invoices[[#This Row],[total_amount]]</f>
        <v>17166</v>
      </c>
      <c r="U1302" t="s">
        <v>4804</v>
      </c>
      <c r="V1302" t="str">
        <f>INDEX([1]!Table1[tenantname],MATCH(invoices[[#This Row],[allotment_id]],[1]!Table1[TenantAllotmentID],0))</f>
        <v>Roshini Mahendrakumar (B44-C2)</v>
      </c>
      <c r="W1302" t="s">
        <v>15291</v>
      </c>
      <c r="X1302" t="s">
        <v>15292</v>
      </c>
      <c r="Y1302" s="4">
        <v>45870</v>
      </c>
      <c r="Z1302" t="s">
        <v>15807</v>
      </c>
      <c r="AA1302">
        <v>14500</v>
      </c>
      <c r="AB1302">
        <v>0</v>
      </c>
      <c r="AC1302">
        <v>0</v>
      </c>
      <c r="AD1302" s="7">
        <f>invoices[[#This Row],[Rent]]+invoices[[#This Row],[Services]]+invoices[[#This Row],[GST]]</f>
        <v>14500</v>
      </c>
      <c r="AE1302" s="7">
        <f>invoices[[#This Row],[Total]]-invoices[[#This Row],[rent_amount]]</f>
        <v>0</v>
      </c>
      <c r="AF1302">
        <v>1648</v>
      </c>
      <c r="AG1302">
        <v>2666</v>
      </c>
      <c r="AH1302">
        <f>invoices[[#This Row],[EB Amount]]-invoices[[#This Row],[electricity_amount]]</f>
        <v>0</v>
      </c>
    </row>
    <row r="1303" spans="1:34">
      <c r="A1303" t="s">
        <v>4827</v>
      </c>
      <c r="B1303" t="s">
        <v>22</v>
      </c>
      <c r="C1303" t="s">
        <v>2286</v>
      </c>
      <c r="D1303" t="s">
        <v>24</v>
      </c>
      <c r="E1303" t="s">
        <v>592</v>
      </c>
      <c r="F1303" t="s">
        <v>1184</v>
      </c>
      <c r="G1303" t="s">
        <v>4828</v>
      </c>
      <c r="H1303" s="1">
        <f>DATE(YEAR(invoices[[#This Row],[due_date]]),MONTH(invoices[[#This Row],[due_date]]),1)</f>
        <v>45870</v>
      </c>
      <c r="I1303" s="1">
        <v>45876</v>
      </c>
      <c r="J1303">
        <v>25500</v>
      </c>
      <c r="K1303">
        <v>4030</v>
      </c>
      <c r="L1303">
        <v>0</v>
      </c>
      <c r="M1303">
        <f>invoices[[#This Row],[rent_amount]]+invoices[[#This Row],[electricity_amount]]+invoices[[#This Row],[other_charges]]</f>
        <v>29530</v>
      </c>
      <c r="N1303" t="s">
        <v>28</v>
      </c>
      <c r="O1303" t="s">
        <v>325</v>
      </c>
      <c r="P1303">
        <v>0</v>
      </c>
      <c r="Q1303" t="b">
        <v>0</v>
      </c>
      <c r="R1303" t="s">
        <v>222</v>
      </c>
      <c r="S1303">
        <v>0</v>
      </c>
      <c r="T1303">
        <f>invoices[[#This Row],[total_amount]]</f>
        <v>29530</v>
      </c>
      <c r="U1303" t="s">
        <v>2288</v>
      </c>
      <c r="V1303" t="str">
        <f>INDEX([1]!Table1[tenantname],MATCH(invoices[[#This Row],[allotment_id]],[1]!Table1[TenantAllotmentID],0))</f>
        <v>Aditya A (A44-D1)</v>
      </c>
      <c r="W1303" t="s">
        <v>14762</v>
      </c>
      <c r="X1303" t="s">
        <v>14763</v>
      </c>
      <c r="Y1303" s="4">
        <v>45870</v>
      </c>
      <c r="Z1303" t="s">
        <v>15807</v>
      </c>
      <c r="AA1303">
        <v>25500</v>
      </c>
      <c r="AB1303">
        <v>0</v>
      </c>
      <c r="AC1303">
        <v>0</v>
      </c>
      <c r="AD1303" s="7">
        <f>invoices[[#This Row],[Rent]]+invoices[[#This Row],[Services]]+invoices[[#This Row],[GST]]</f>
        <v>25500</v>
      </c>
      <c r="AE1303" s="7">
        <f>invoices[[#This Row],[Total]]-invoices[[#This Row],[rent_amount]]</f>
        <v>0</v>
      </c>
      <c r="AF1303">
        <v>1659</v>
      </c>
      <c r="AG1303">
        <v>4030</v>
      </c>
      <c r="AH1303">
        <f>invoices[[#This Row],[EB Amount]]-invoices[[#This Row],[electricity_amount]]</f>
        <v>0</v>
      </c>
    </row>
    <row r="1304" spans="1:34">
      <c r="A1304" t="s">
        <v>4839</v>
      </c>
      <c r="B1304" t="s">
        <v>22</v>
      </c>
      <c r="C1304" t="s">
        <v>4840</v>
      </c>
      <c r="D1304" t="s">
        <v>24</v>
      </c>
      <c r="E1304" t="s">
        <v>155</v>
      </c>
      <c r="F1304" t="s">
        <v>742</v>
      </c>
      <c r="G1304" t="s">
        <v>4841</v>
      </c>
      <c r="H1304" s="1">
        <f>DATE(YEAR(invoices[[#This Row],[due_date]]),MONTH(invoices[[#This Row],[due_date]]),1)</f>
        <v>45870</v>
      </c>
      <c r="I1304" s="1">
        <v>45876</v>
      </c>
      <c r="J1304">
        <v>0</v>
      </c>
      <c r="K1304">
        <v>0</v>
      </c>
      <c r="L1304">
        <v>2250</v>
      </c>
      <c r="M1304">
        <f>invoices[[#This Row],[rent_amount]]+invoices[[#This Row],[electricity_amount]]+invoices[[#This Row],[other_charges]]</f>
        <v>2250</v>
      </c>
      <c r="N1304" t="s">
        <v>28</v>
      </c>
      <c r="O1304" t="s">
        <v>683</v>
      </c>
      <c r="P1304">
        <v>0</v>
      </c>
      <c r="Q1304" t="b">
        <v>0</v>
      </c>
      <c r="R1304" t="s">
        <v>222</v>
      </c>
      <c r="S1304">
        <v>0</v>
      </c>
      <c r="T1304">
        <f>invoices[[#This Row],[total_amount]]</f>
        <v>2250</v>
      </c>
      <c r="U1304" t="s">
        <v>4842</v>
      </c>
      <c r="V1304" t="str">
        <f>INDEX([1]!Table1[tenantname],MATCH(invoices[[#This Row],[allotment_id]],[1]!Table1[TenantAllotmentID],0))</f>
        <v>Vigneswaran D (C44-C1)</v>
      </c>
      <c r="W1304" t="s">
        <v>15299</v>
      </c>
      <c r="X1304" t="s">
        <v>15300</v>
      </c>
      <c r="Y1304" s="4">
        <v>45870</v>
      </c>
      <c r="Z1304" t="s">
        <v>15807</v>
      </c>
      <c r="AA1304">
        <v>0</v>
      </c>
      <c r="AB1304">
        <v>0</v>
      </c>
      <c r="AC1304">
        <v>0</v>
      </c>
      <c r="AD1304" s="7">
        <f>invoices[[#This Row],[Rent]]+invoices[[#This Row],[Services]]+invoices[[#This Row],[GST]]</f>
        <v>0</v>
      </c>
      <c r="AE1304" s="7">
        <f>invoices[[#This Row],[Total]]-invoices[[#This Row],[rent_amount]]</f>
        <v>0</v>
      </c>
      <c r="AF1304">
        <v>1665</v>
      </c>
      <c r="AG1304">
        <v>0</v>
      </c>
      <c r="AH1304">
        <f>invoices[[#This Row],[EB Amount]]-invoices[[#This Row],[electricity_amount]]</f>
        <v>0</v>
      </c>
    </row>
    <row r="1305" spans="1:34">
      <c r="A1305" t="s">
        <v>4990</v>
      </c>
      <c r="B1305" t="s">
        <v>22</v>
      </c>
      <c r="C1305" t="s">
        <v>162</v>
      </c>
      <c r="D1305" t="s">
        <v>24</v>
      </c>
      <c r="E1305" t="s">
        <v>80</v>
      </c>
      <c r="F1305" t="s">
        <v>81</v>
      </c>
      <c r="G1305" t="s">
        <v>4991</v>
      </c>
      <c r="H1305" s="1">
        <f>DATE(YEAR(invoices[[#This Row],[due_date]]),MONTH(invoices[[#This Row],[due_date]]),1)</f>
        <v>45870</v>
      </c>
      <c r="I1305" s="1">
        <v>45876</v>
      </c>
      <c r="J1305">
        <v>15500</v>
      </c>
      <c r="K1305">
        <v>1168</v>
      </c>
      <c r="L1305">
        <v>0</v>
      </c>
      <c r="M1305">
        <f>invoices[[#This Row],[rent_amount]]+invoices[[#This Row],[electricity_amount]]+invoices[[#This Row],[other_charges]]</f>
        <v>16668</v>
      </c>
      <c r="N1305" t="s">
        <v>28</v>
      </c>
      <c r="O1305" t="s">
        <v>221</v>
      </c>
      <c r="P1305">
        <v>0</v>
      </c>
      <c r="Q1305" t="b">
        <v>0</v>
      </c>
      <c r="R1305" t="s">
        <v>222</v>
      </c>
      <c r="S1305">
        <v>0</v>
      </c>
      <c r="T1305">
        <f>invoices[[#This Row],[total_amount]]</f>
        <v>16668</v>
      </c>
      <c r="U1305" t="s">
        <v>164</v>
      </c>
      <c r="V1305" t="str">
        <f>INDEX([1]!Table1[tenantname],MATCH(invoices[[#This Row],[allotment_id]],[1]!Table1[TenantAllotmentID],0))</f>
        <v>Shaily  (D21-B1)</v>
      </c>
      <c r="W1305" t="s">
        <v>14020</v>
      </c>
      <c r="X1305" t="s">
        <v>14021</v>
      </c>
      <c r="Y1305" s="4">
        <v>45870</v>
      </c>
      <c r="Z1305" t="s">
        <v>15807</v>
      </c>
      <c r="AA1305">
        <v>15500</v>
      </c>
      <c r="AB1305">
        <v>0</v>
      </c>
      <c r="AC1305">
        <v>0</v>
      </c>
      <c r="AD1305" s="7">
        <f>invoices[[#This Row],[Rent]]+invoices[[#This Row],[Services]]+invoices[[#This Row],[GST]]</f>
        <v>15500</v>
      </c>
      <c r="AE1305" s="7">
        <f>invoices[[#This Row],[Total]]-invoices[[#This Row],[rent_amount]]</f>
        <v>0</v>
      </c>
      <c r="AF1305">
        <v>1736</v>
      </c>
      <c r="AG1305">
        <v>1168</v>
      </c>
      <c r="AH1305">
        <f>invoices[[#This Row],[EB Amount]]-invoices[[#This Row],[electricity_amount]]</f>
        <v>0</v>
      </c>
    </row>
    <row r="1306" spans="1:34">
      <c r="A1306" t="s">
        <v>5082</v>
      </c>
      <c r="B1306" t="s">
        <v>22</v>
      </c>
      <c r="C1306" t="s">
        <v>348</v>
      </c>
      <c r="D1306" t="s">
        <v>24</v>
      </c>
      <c r="E1306" t="s">
        <v>349</v>
      </c>
      <c r="F1306" t="s">
        <v>350</v>
      </c>
      <c r="G1306" t="s">
        <v>5083</v>
      </c>
      <c r="H1306" s="1">
        <f>DATE(YEAR(invoices[[#This Row],[due_date]]),MONTH(invoices[[#This Row],[due_date]]),1)</f>
        <v>45870</v>
      </c>
      <c r="I1306" s="1">
        <v>45876</v>
      </c>
      <c r="J1306">
        <v>935</v>
      </c>
      <c r="K1306">
        <v>1941</v>
      </c>
      <c r="L1306">
        <v>0</v>
      </c>
      <c r="M1306">
        <f>invoices[[#This Row],[rent_amount]]+invoices[[#This Row],[electricity_amount]]+invoices[[#This Row],[other_charges]]</f>
        <v>2876</v>
      </c>
      <c r="N1306" t="s">
        <v>28</v>
      </c>
      <c r="O1306" t="s">
        <v>221</v>
      </c>
      <c r="P1306">
        <v>0</v>
      </c>
      <c r="Q1306" t="b">
        <v>0</v>
      </c>
      <c r="R1306" t="s">
        <v>222</v>
      </c>
      <c r="S1306">
        <v>0</v>
      </c>
      <c r="T1306">
        <f>invoices[[#This Row],[total_amount]]</f>
        <v>2876</v>
      </c>
      <c r="U1306" t="s">
        <v>352</v>
      </c>
      <c r="V1306" t="str">
        <f>INDEX([1]!Table1[tenantname],MATCH(invoices[[#This Row],[allotment_id]],[1]!Table1[TenantAllotmentID],0))</f>
        <v>Nithya Gopal Chakraborty (B11-C1)</v>
      </c>
      <c r="W1306" t="s">
        <v>14076</v>
      </c>
      <c r="X1306" t="s">
        <v>14077</v>
      </c>
      <c r="Y1306" s="4">
        <v>45870</v>
      </c>
      <c r="Z1306" t="s">
        <v>15807</v>
      </c>
      <c r="AA1306">
        <v>935</v>
      </c>
      <c r="AB1306">
        <v>0</v>
      </c>
      <c r="AC1306">
        <v>0</v>
      </c>
      <c r="AD1306" s="7">
        <f>invoices[[#This Row],[Rent]]+invoices[[#This Row],[Services]]+invoices[[#This Row],[GST]]</f>
        <v>935</v>
      </c>
      <c r="AE1306" s="7">
        <f>invoices[[#This Row],[Total]]-invoices[[#This Row],[rent_amount]]</f>
        <v>0</v>
      </c>
      <c r="AF1306">
        <v>1780</v>
      </c>
      <c r="AG1306">
        <v>1941</v>
      </c>
      <c r="AH1306">
        <f>invoices[[#This Row],[EB Amount]]-invoices[[#This Row],[electricity_amount]]</f>
        <v>0</v>
      </c>
    </row>
    <row r="1307" spans="1:34">
      <c r="A1307" t="s">
        <v>5213</v>
      </c>
      <c r="B1307" t="s">
        <v>22</v>
      </c>
      <c r="C1307" t="s">
        <v>2373</v>
      </c>
      <c r="D1307" t="s">
        <v>24</v>
      </c>
      <c r="E1307" t="s">
        <v>25</v>
      </c>
      <c r="F1307" t="s">
        <v>908</v>
      </c>
      <c r="G1307" t="s">
        <v>5214</v>
      </c>
      <c r="H1307" s="1">
        <f>DATE(YEAR(invoices[[#This Row],[due_date]]),MONTH(invoices[[#This Row],[due_date]]),1)</f>
        <v>45870</v>
      </c>
      <c r="I1307" s="1">
        <v>45876</v>
      </c>
      <c r="J1307">
        <v>13500</v>
      </c>
      <c r="K1307">
        <v>0</v>
      </c>
      <c r="L1307">
        <v>0</v>
      </c>
      <c r="M1307">
        <f>invoices[[#This Row],[rent_amount]]+invoices[[#This Row],[electricity_amount]]+invoices[[#This Row],[other_charges]]</f>
        <v>13500</v>
      </c>
      <c r="N1307" t="s">
        <v>28</v>
      </c>
      <c r="O1307" t="s">
        <v>325</v>
      </c>
      <c r="P1307">
        <v>0</v>
      </c>
      <c r="Q1307" t="b">
        <v>0</v>
      </c>
      <c r="R1307" t="s">
        <v>222</v>
      </c>
      <c r="S1307">
        <v>0</v>
      </c>
      <c r="T1307">
        <f>invoices[[#This Row],[total_amount]]</f>
        <v>13500</v>
      </c>
      <c r="U1307" t="s">
        <v>2375</v>
      </c>
      <c r="V1307" t="str">
        <f>INDEX([1]!Table1[tenantname],MATCH(invoices[[#This Row],[allotment_id]],[1]!Table1[TenantAllotmentID],0))</f>
        <v>Gaurav Agarwal (A24-B1)</v>
      </c>
      <c r="W1307" t="s">
        <v>14792</v>
      </c>
      <c r="X1307" t="s">
        <v>14793</v>
      </c>
      <c r="Y1307" s="4">
        <v>45870</v>
      </c>
      <c r="Z1307" t="s">
        <v>15807</v>
      </c>
      <c r="AA1307">
        <v>13500</v>
      </c>
      <c r="AB1307">
        <v>0</v>
      </c>
      <c r="AC1307">
        <v>0</v>
      </c>
      <c r="AD1307" s="7">
        <f>invoices[[#This Row],[Rent]]+invoices[[#This Row],[Services]]+invoices[[#This Row],[GST]]</f>
        <v>13500</v>
      </c>
      <c r="AE1307" s="7">
        <f>invoices[[#This Row],[Total]]-invoices[[#This Row],[rent_amount]]</f>
        <v>0</v>
      </c>
      <c r="AF1307">
        <v>1841</v>
      </c>
      <c r="AG1307">
        <v>0</v>
      </c>
      <c r="AH1307">
        <f>invoices[[#This Row],[EB Amount]]-invoices[[#This Row],[electricity_amount]]</f>
        <v>0</v>
      </c>
    </row>
    <row r="1308" spans="1:34">
      <c r="A1308" t="s">
        <v>5264</v>
      </c>
      <c r="B1308" t="s">
        <v>22</v>
      </c>
      <c r="C1308" t="s">
        <v>1061</v>
      </c>
      <c r="D1308" t="s">
        <v>24</v>
      </c>
      <c r="E1308" t="s">
        <v>1062</v>
      </c>
      <c r="F1308" t="s">
        <v>1063</v>
      </c>
      <c r="G1308" t="s">
        <v>5265</v>
      </c>
      <c r="H1308" s="1">
        <f>DATE(YEAR(invoices[[#This Row],[due_date]]),MONTH(invoices[[#This Row],[due_date]]),1)</f>
        <v>45870</v>
      </c>
      <c r="I1308" s="1">
        <v>45876</v>
      </c>
      <c r="J1308">
        <v>10290</v>
      </c>
      <c r="K1308">
        <v>0</v>
      </c>
      <c r="L1308">
        <v>0</v>
      </c>
      <c r="M1308">
        <f>invoices[[#This Row],[rent_amount]]+invoices[[#This Row],[electricity_amount]]+invoices[[#This Row],[other_charges]]</f>
        <v>10290</v>
      </c>
      <c r="N1308" t="s">
        <v>28</v>
      </c>
      <c r="O1308" t="s">
        <v>683</v>
      </c>
      <c r="P1308">
        <v>0</v>
      </c>
      <c r="Q1308" t="b">
        <v>0</v>
      </c>
      <c r="R1308" t="s">
        <v>222</v>
      </c>
      <c r="S1308">
        <v>0</v>
      </c>
      <c r="T1308">
        <f>invoices[[#This Row],[total_amount]]</f>
        <v>10290</v>
      </c>
      <c r="U1308" t="s">
        <v>1066</v>
      </c>
      <c r="V1308" t="str">
        <f>INDEX([1]!Table1[tenantname],MATCH(invoices[[#This Row],[allotment_id]],[1]!Table1[TenantAllotmentID],0))</f>
        <v>Sourabh D  (A22-C2)</v>
      </c>
      <c r="W1308" t="s">
        <v>14335</v>
      </c>
      <c r="X1308" t="s">
        <v>14336</v>
      </c>
      <c r="Y1308" s="4">
        <v>45870</v>
      </c>
      <c r="Z1308" t="s">
        <v>15807</v>
      </c>
      <c r="AA1308">
        <v>10290</v>
      </c>
      <c r="AB1308">
        <v>0</v>
      </c>
      <c r="AC1308">
        <v>0</v>
      </c>
      <c r="AD1308" s="7">
        <f>invoices[[#This Row],[Rent]]+invoices[[#This Row],[Services]]+invoices[[#This Row],[GST]]</f>
        <v>10290</v>
      </c>
      <c r="AE1308" s="7">
        <f>invoices[[#This Row],[Total]]-invoices[[#This Row],[rent_amount]]</f>
        <v>0</v>
      </c>
      <c r="AF1308">
        <v>1865</v>
      </c>
      <c r="AG1308">
        <v>0</v>
      </c>
      <c r="AH1308">
        <f>invoices[[#This Row],[EB Amount]]-invoices[[#This Row],[electricity_amount]]</f>
        <v>0</v>
      </c>
    </row>
    <row r="1309" spans="1:34">
      <c r="A1309" t="s">
        <v>5278</v>
      </c>
      <c r="B1309" t="s">
        <v>22</v>
      </c>
      <c r="C1309" t="s">
        <v>2072</v>
      </c>
      <c r="D1309" t="s">
        <v>24</v>
      </c>
      <c r="E1309" t="s">
        <v>155</v>
      </c>
      <c r="F1309" t="s">
        <v>742</v>
      </c>
      <c r="G1309" t="s">
        <v>5279</v>
      </c>
      <c r="H1309" s="1">
        <f>DATE(YEAR(invoices[[#This Row],[due_date]]),MONTH(invoices[[#This Row],[due_date]]),1)</f>
        <v>45870</v>
      </c>
      <c r="I1309" s="1">
        <v>45876</v>
      </c>
      <c r="J1309">
        <v>7952</v>
      </c>
      <c r="K1309">
        <v>2325</v>
      </c>
      <c r="L1309">
        <v>2250</v>
      </c>
      <c r="M1309">
        <f>invoices[[#This Row],[rent_amount]]+invoices[[#This Row],[electricity_amount]]+invoices[[#This Row],[other_charges]]</f>
        <v>12527</v>
      </c>
      <c r="N1309" t="s">
        <v>28</v>
      </c>
      <c r="O1309" t="s">
        <v>1148</v>
      </c>
      <c r="P1309">
        <v>0</v>
      </c>
      <c r="Q1309" t="b">
        <v>0</v>
      </c>
      <c r="R1309" t="s">
        <v>222</v>
      </c>
      <c r="S1309">
        <v>0</v>
      </c>
      <c r="T1309">
        <f>invoices[[#This Row],[total_amount]]</f>
        <v>12527</v>
      </c>
      <c r="U1309" t="s">
        <v>2397</v>
      </c>
      <c r="V1309" t="str">
        <f>INDEX([1]!Table1[tenantname],MATCH(invoices[[#This Row],[allotment_id]],[1]!Table1[TenantAllotmentID],0))</f>
        <v>HRITHI Parikh (C44-C1)</v>
      </c>
      <c r="W1309" t="s">
        <v>14698</v>
      </c>
      <c r="X1309" t="s">
        <v>14797</v>
      </c>
      <c r="Y1309" s="4">
        <v>45870</v>
      </c>
      <c r="Z1309" t="s">
        <v>15807</v>
      </c>
      <c r="AA1309">
        <v>7952</v>
      </c>
      <c r="AB1309">
        <v>0</v>
      </c>
      <c r="AC1309">
        <v>0</v>
      </c>
      <c r="AD1309" s="7">
        <f>invoices[[#This Row],[Rent]]+invoices[[#This Row],[Services]]+invoices[[#This Row],[GST]]</f>
        <v>7952</v>
      </c>
      <c r="AE1309" s="7">
        <f>invoices[[#This Row],[Total]]-invoices[[#This Row],[rent_amount]]</f>
        <v>0</v>
      </c>
      <c r="AF1309">
        <v>1871</v>
      </c>
      <c r="AG1309">
        <v>2325</v>
      </c>
      <c r="AH1309">
        <f>invoices[[#This Row],[EB Amount]]-invoices[[#This Row],[electricity_amount]]</f>
        <v>0</v>
      </c>
    </row>
    <row r="1310" spans="1:34">
      <c r="A1310" t="s">
        <v>5432</v>
      </c>
      <c r="B1310" t="s">
        <v>22</v>
      </c>
      <c r="C1310" t="s">
        <v>2835</v>
      </c>
      <c r="D1310" t="s">
        <v>24</v>
      </c>
      <c r="E1310" t="s">
        <v>226</v>
      </c>
      <c r="F1310" t="s">
        <v>2836</v>
      </c>
      <c r="G1310" t="s">
        <v>5433</v>
      </c>
      <c r="H1310" s="1">
        <f>DATE(YEAR(invoices[[#This Row],[due_date]]),MONTH(invoices[[#This Row],[due_date]]),1)</f>
        <v>45870</v>
      </c>
      <c r="I1310" s="1">
        <v>45876</v>
      </c>
      <c r="J1310">
        <v>15500</v>
      </c>
      <c r="K1310">
        <v>2759</v>
      </c>
      <c r="L1310">
        <v>0</v>
      </c>
      <c r="M1310">
        <f>invoices[[#This Row],[rent_amount]]+invoices[[#This Row],[electricity_amount]]+invoices[[#This Row],[other_charges]]</f>
        <v>18259</v>
      </c>
      <c r="N1310" t="s">
        <v>28</v>
      </c>
      <c r="O1310" t="s">
        <v>221</v>
      </c>
      <c r="P1310">
        <v>0</v>
      </c>
      <c r="Q1310" t="b">
        <v>0</v>
      </c>
      <c r="R1310" t="s">
        <v>222</v>
      </c>
      <c r="S1310">
        <v>0</v>
      </c>
      <c r="T1310">
        <f>invoices[[#This Row],[total_amount]]</f>
        <v>18259</v>
      </c>
      <c r="U1310" s="2" t="s">
        <v>2838</v>
      </c>
      <c r="V1310" t="str">
        <f>INDEX([1]!Table1[tenantname],MATCH(invoices[[#This Row],[allotment_id]],[1]!Table1[TenantAllotmentID],0))</f>
        <v>Nivetha Marimuthu (B12-B1)</v>
      </c>
      <c r="W1310" t="s">
        <v>14907</v>
      </c>
      <c r="X1310" t="s">
        <v>14908</v>
      </c>
      <c r="Y1310" s="4">
        <v>45870</v>
      </c>
      <c r="Z1310" t="s">
        <v>15807</v>
      </c>
      <c r="AA1310">
        <v>15500</v>
      </c>
      <c r="AB1310">
        <v>0</v>
      </c>
      <c r="AC1310">
        <v>0</v>
      </c>
      <c r="AD1310" s="7">
        <f>invoices[[#This Row],[Rent]]+invoices[[#This Row],[Services]]+invoices[[#This Row],[GST]]</f>
        <v>15500</v>
      </c>
      <c r="AE1310" s="7">
        <f>invoices[[#This Row],[Total]]-invoices[[#This Row],[rent_amount]]</f>
        <v>0</v>
      </c>
      <c r="AF1310">
        <v>1949</v>
      </c>
      <c r="AG1310">
        <v>2759</v>
      </c>
      <c r="AH1310">
        <f>invoices[[#This Row],[EB Amount]]-invoices[[#This Row],[electricity_amount]]</f>
        <v>0</v>
      </c>
    </row>
    <row r="1311" spans="1:34">
      <c r="A1311" t="s">
        <v>5465</v>
      </c>
      <c r="B1311" t="s">
        <v>22</v>
      </c>
      <c r="C1311" t="s">
        <v>1274</v>
      </c>
      <c r="D1311" t="s">
        <v>24</v>
      </c>
      <c r="E1311" t="s">
        <v>195</v>
      </c>
      <c r="F1311" t="s">
        <v>1753</v>
      </c>
      <c r="G1311" t="s">
        <v>5466</v>
      </c>
      <c r="H1311" s="1">
        <f>DATE(YEAR(invoices[[#This Row],[due_date]]),MONTH(invoices[[#This Row],[due_date]]),1)</f>
        <v>45870</v>
      </c>
      <c r="I1311" s="1">
        <v>45876</v>
      </c>
      <c r="J1311">
        <v>18200</v>
      </c>
      <c r="K1311">
        <v>498</v>
      </c>
      <c r="L1311">
        <v>0</v>
      </c>
      <c r="M1311">
        <f>invoices[[#This Row],[rent_amount]]+invoices[[#This Row],[electricity_amount]]+invoices[[#This Row],[other_charges]]</f>
        <v>18698</v>
      </c>
      <c r="N1311" t="s">
        <v>28</v>
      </c>
      <c r="O1311" t="s">
        <v>325</v>
      </c>
      <c r="P1311">
        <v>0</v>
      </c>
      <c r="Q1311" t="b">
        <v>0</v>
      </c>
      <c r="R1311" t="s">
        <v>222</v>
      </c>
      <c r="S1311">
        <v>0</v>
      </c>
      <c r="T1311">
        <f>invoices[[#This Row],[total_amount]]</f>
        <v>18698</v>
      </c>
      <c r="U1311" t="s">
        <v>1755</v>
      </c>
      <c r="V1311" t="str">
        <f>INDEX([1]!Table1[tenantname],MATCH(invoices[[#This Row],[allotment_id]],[1]!Table1[TenantAllotmentID],0))</f>
        <v>Sreyashi Chowdhury (D41-A1)</v>
      </c>
      <c r="W1311" t="s">
        <v>14409</v>
      </c>
      <c r="X1311" t="s">
        <v>14584</v>
      </c>
      <c r="Y1311" s="4">
        <v>45870</v>
      </c>
      <c r="Z1311" t="s">
        <v>15807</v>
      </c>
      <c r="AA1311">
        <v>18200</v>
      </c>
      <c r="AB1311">
        <v>0</v>
      </c>
      <c r="AC1311">
        <v>0</v>
      </c>
      <c r="AD1311" s="7">
        <f>invoices[[#This Row],[Rent]]+invoices[[#This Row],[Services]]+invoices[[#This Row],[GST]]</f>
        <v>18200</v>
      </c>
      <c r="AE1311" s="7">
        <f>invoices[[#This Row],[Total]]-invoices[[#This Row],[rent_amount]]</f>
        <v>0</v>
      </c>
      <c r="AF1311">
        <v>1965</v>
      </c>
      <c r="AG1311">
        <v>498</v>
      </c>
      <c r="AH1311">
        <f>invoices[[#This Row],[EB Amount]]-invoices[[#This Row],[electricity_amount]]</f>
        <v>0</v>
      </c>
    </row>
    <row r="1312" spans="1:34">
      <c r="A1312" t="s">
        <v>5584</v>
      </c>
      <c r="B1312" t="s">
        <v>22</v>
      </c>
      <c r="C1312" t="s">
        <v>847</v>
      </c>
      <c r="D1312" t="s">
        <v>24</v>
      </c>
      <c r="E1312" t="s">
        <v>354</v>
      </c>
      <c r="F1312" t="s">
        <v>812</v>
      </c>
      <c r="G1312" t="s">
        <v>5585</v>
      </c>
      <c r="H1312" s="1">
        <f>DATE(YEAR(invoices[[#This Row],[due_date]]),MONTH(invoices[[#This Row],[due_date]]),1)</f>
        <v>45870</v>
      </c>
      <c r="I1312" s="1">
        <v>45876</v>
      </c>
      <c r="J1312">
        <v>15500</v>
      </c>
      <c r="K1312">
        <v>1984</v>
      </c>
      <c r="L1312">
        <v>0</v>
      </c>
      <c r="M1312">
        <f>invoices[[#This Row],[rent_amount]]+invoices[[#This Row],[electricity_amount]]+invoices[[#This Row],[other_charges]]</f>
        <v>17484</v>
      </c>
      <c r="N1312" t="s">
        <v>28</v>
      </c>
      <c r="O1312" t="s">
        <v>1148</v>
      </c>
      <c r="P1312">
        <v>0</v>
      </c>
      <c r="Q1312" t="b">
        <v>0</v>
      </c>
      <c r="R1312" t="s">
        <v>222</v>
      </c>
      <c r="S1312">
        <v>0</v>
      </c>
      <c r="T1312">
        <f>invoices[[#This Row],[total_amount]]</f>
        <v>17484</v>
      </c>
      <c r="U1312" t="s">
        <v>849</v>
      </c>
      <c r="V1312" t="str">
        <f>INDEX([1]!Table1[tenantname],MATCH(invoices[[#This Row],[allotment_id]],[1]!Table1[TenantAllotmentID],0))</f>
        <v>Narendhren RR (B34-B2)</v>
      </c>
      <c r="W1312" t="s">
        <v>14253</v>
      </c>
      <c r="X1312" t="s">
        <v>14254</v>
      </c>
      <c r="Y1312" s="4">
        <v>45870</v>
      </c>
      <c r="Z1312" t="s">
        <v>15807</v>
      </c>
      <c r="AA1312">
        <v>15500</v>
      </c>
      <c r="AB1312">
        <v>0</v>
      </c>
      <c r="AC1312">
        <v>0</v>
      </c>
      <c r="AD1312" s="7">
        <f>invoices[[#This Row],[Rent]]+invoices[[#This Row],[Services]]+invoices[[#This Row],[GST]]</f>
        <v>15500</v>
      </c>
      <c r="AE1312" s="7">
        <f>invoices[[#This Row],[Total]]-invoices[[#This Row],[rent_amount]]</f>
        <v>0</v>
      </c>
      <c r="AF1312">
        <v>2018</v>
      </c>
      <c r="AG1312">
        <v>1984</v>
      </c>
      <c r="AH1312">
        <f>invoices[[#This Row],[EB Amount]]-invoices[[#This Row],[electricity_amount]]</f>
        <v>0</v>
      </c>
    </row>
    <row r="1313" spans="1:34">
      <c r="A1313" t="s">
        <v>5655</v>
      </c>
      <c r="B1313" t="s">
        <v>22</v>
      </c>
      <c r="C1313" t="s">
        <v>281</v>
      </c>
      <c r="D1313" t="s">
        <v>24</v>
      </c>
      <c r="E1313" t="s">
        <v>34</v>
      </c>
      <c r="F1313" t="s">
        <v>282</v>
      </c>
      <c r="G1313" t="s">
        <v>5656</v>
      </c>
      <c r="H1313" s="1">
        <f>DATE(YEAR(invoices[[#This Row],[due_date]]),MONTH(invoices[[#This Row],[due_date]]),1)</f>
        <v>45870</v>
      </c>
      <c r="I1313" s="1">
        <v>45876</v>
      </c>
      <c r="J1313">
        <v>14500</v>
      </c>
      <c r="K1313">
        <v>2170</v>
      </c>
      <c r="L1313">
        <v>0</v>
      </c>
      <c r="M1313">
        <f>invoices[[#This Row],[rent_amount]]+invoices[[#This Row],[electricity_amount]]+invoices[[#This Row],[other_charges]]</f>
        <v>16670</v>
      </c>
      <c r="N1313" t="s">
        <v>28</v>
      </c>
      <c r="O1313" t="s">
        <v>683</v>
      </c>
      <c r="P1313">
        <v>0</v>
      </c>
      <c r="Q1313" t="b">
        <v>0</v>
      </c>
      <c r="R1313" t="s">
        <v>222</v>
      </c>
      <c r="S1313">
        <v>0</v>
      </c>
      <c r="T1313">
        <f>invoices[[#This Row],[total_amount]]</f>
        <v>16670</v>
      </c>
      <c r="U1313" t="s">
        <v>283</v>
      </c>
      <c r="V1313" t="str">
        <f>INDEX([1]!Table1[tenantname],MATCH(invoices[[#This Row],[allotment_id]],[1]!Table1[TenantAllotmentID],0))</f>
        <v>kiranmai Bhatlapenumarthi (B43-C2)</v>
      </c>
      <c r="W1313" t="s">
        <v>14054</v>
      </c>
      <c r="X1313" t="s">
        <v>14055</v>
      </c>
      <c r="Y1313" s="4">
        <v>45870</v>
      </c>
      <c r="Z1313" t="s">
        <v>15807</v>
      </c>
      <c r="AA1313">
        <v>14500</v>
      </c>
      <c r="AB1313">
        <v>0</v>
      </c>
      <c r="AC1313">
        <v>0</v>
      </c>
      <c r="AD1313" s="7">
        <f>invoices[[#This Row],[Rent]]+invoices[[#This Row],[Services]]+invoices[[#This Row],[GST]]</f>
        <v>14500</v>
      </c>
      <c r="AE1313" s="7">
        <f>invoices[[#This Row],[Total]]-invoices[[#This Row],[rent_amount]]</f>
        <v>0</v>
      </c>
      <c r="AF1313">
        <v>2054</v>
      </c>
      <c r="AG1313">
        <v>2170</v>
      </c>
      <c r="AH1313">
        <f>invoices[[#This Row],[EB Amount]]-invoices[[#This Row],[electricity_amount]]</f>
        <v>0</v>
      </c>
    </row>
    <row r="1314" spans="1:34">
      <c r="A1314" t="s">
        <v>5716</v>
      </c>
      <c r="B1314" t="s">
        <v>22</v>
      </c>
      <c r="C1314" t="s">
        <v>2203</v>
      </c>
      <c r="D1314" t="s">
        <v>24</v>
      </c>
      <c r="E1314" t="s">
        <v>569</v>
      </c>
      <c r="F1314" t="s">
        <v>999</v>
      </c>
      <c r="G1314" t="s">
        <v>5717</v>
      </c>
      <c r="H1314" s="1">
        <f>DATE(YEAR(invoices[[#This Row],[due_date]]),MONTH(invoices[[#This Row],[due_date]]),1)</f>
        <v>45870</v>
      </c>
      <c r="I1314" s="1">
        <v>45876</v>
      </c>
      <c r="J1314">
        <v>15500</v>
      </c>
      <c r="K1314">
        <v>1634</v>
      </c>
      <c r="L1314">
        <v>0</v>
      </c>
      <c r="M1314">
        <f>invoices[[#This Row],[rent_amount]]+invoices[[#This Row],[electricity_amount]]+invoices[[#This Row],[other_charges]]</f>
        <v>17134</v>
      </c>
      <c r="N1314" t="s">
        <v>28</v>
      </c>
      <c r="O1314" t="s">
        <v>1148</v>
      </c>
      <c r="P1314">
        <v>0</v>
      </c>
      <c r="Q1314" t="b">
        <v>0</v>
      </c>
      <c r="R1314" t="s">
        <v>222</v>
      </c>
      <c r="S1314">
        <v>0</v>
      </c>
      <c r="T1314">
        <f>invoices[[#This Row],[total_amount]]</f>
        <v>17134</v>
      </c>
      <c r="U1314" t="s">
        <v>4195</v>
      </c>
      <c r="V1314" t="str">
        <f>INDEX([1]!Table1[tenantname],MATCH(invoices[[#This Row],[allotment_id]],[1]!Table1[TenantAllotmentID],0))</f>
        <v>Jeevitha Bethulakshmi (C12-B1)</v>
      </c>
      <c r="W1314" t="s">
        <v>14740</v>
      </c>
      <c r="X1314" t="s">
        <v>15190</v>
      </c>
      <c r="Y1314" s="4">
        <v>45870</v>
      </c>
      <c r="Z1314" t="s">
        <v>15807</v>
      </c>
      <c r="AA1314">
        <v>15500</v>
      </c>
      <c r="AB1314">
        <v>0</v>
      </c>
      <c r="AC1314">
        <v>0</v>
      </c>
      <c r="AD1314" s="7">
        <f>invoices[[#This Row],[Rent]]+invoices[[#This Row],[Services]]+invoices[[#This Row],[GST]]</f>
        <v>15500</v>
      </c>
      <c r="AE1314" s="7">
        <f>invoices[[#This Row],[Total]]-invoices[[#This Row],[rent_amount]]</f>
        <v>0</v>
      </c>
      <c r="AF1314">
        <v>2081</v>
      </c>
      <c r="AG1314">
        <v>1634</v>
      </c>
      <c r="AH1314">
        <f>invoices[[#This Row],[EB Amount]]-invoices[[#This Row],[electricity_amount]]</f>
        <v>0</v>
      </c>
    </row>
    <row r="1315" spans="1:34">
      <c r="A1315" t="s">
        <v>5760</v>
      </c>
      <c r="B1315" t="s">
        <v>22</v>
      </c>
      <c r="C1315" t="s">
        <v>3277</v>
      </c>
      <c r="D1315" t="s">
        <v>24</v>
      </c>
      <c r="E1315" t="s">
        <v>569</v>
      </c>
      <c r="F1315" t="s">
        <v>1493</v>
      </c>
      <c r="G1315" t="s">
        <v>5761</v>
      </c>
      <c r="H1315" s="1">
        <f>DATE(YEAR(invoices[[#This Row],[due_date]]),MONTH(invoices[[#This Row],[due_date]]),1)</f>
        <v>45870</v>
      </c>
      <c r="I1315" s="1">
        <v>45876</v>
      </c>
      <c r="J1315">
        <v>13500</v>
      </c>
      <c r="K1315">
        <v>2666</v>
      </c>
      <c r="L1315">
        <v>0</v>
      </c>
      <c r="M1315">
        <f>invoices[[#This Row],[rent_amount]]+invoices[[#This Row],[electricity_amount]]+invoices[[#This Row],[other_charges]]</f>
        <v>16166</v>
      </c>
      <c r="N1315" t="s">
        <v>28</v>
      </c>
      <c r="O1315" t="s">
        <v>683</v>
      </c>
      <c r="P1315">
        <v>0</v>
      </c>
      <c r="Q1315" t="b">
        <v>0</v>
      </c>
      <c r="R1315" t="s">
        <v>222</v>
      </c>
      <c r="S1315">
        <v>0</v>
      </c>
      <c r="T1315">
        <f>invoices[[#This Row],[total_amount]]</f>
        <v>16166</v>
      </c>
      <c r="U1315" t="s">
        <v>3279</v>
      </c>
      <c r="V1315" t="str">
        <f>INDEX([1]!Table1[tenantname],MATCH(invoices[[#This Row],[allotment_id]],[1]!Table1[TenantAllotmentID],0))</f>
        <v>Yuva Sherlin J (C12-C1)</v>
      </c>
      <c r="W1315" t="s">
        <v>15016</v>
      </c>
      <c r="X1315" t="s">
        <v>15017</v>
      </c>
      <c r="Y1315" s="4">
        <v>45870</v>
      </c>
      <c r="Z1315" t="s">
        <v>15807</v>
      </c>
      <c r="AA1315">
        <v>13500</v>
      </c>
      <c r="AB1315">
        <v>0</v>
      </c>
      <c r="AC1315">
        <v>0</v>
      </c>
      <c r="AD1315" s="7">
        <f>invoices[[#This Row],[Rent]]+invoices[[#This Row],[Services]]+invoices[[#This Row],[GST]]</f>
        <v>13500</v>
      </c>
      <c r="AE1315" s="7">
        <f>invoices[[#This Row],[Total]]-invoices[[#This Row],[rent_amount]]</f>
        <v>0</v>
      </c>
      <c r="AF1315">
        <v>2104</v>
      </c>
      <c r="AG1315">
        <v>2666</v>
      </c>
      <c r="AH1315">
        <f>invoices[[#This Row],[EB Amount]]-invoices[[#This Row],[electricity_amount]]</f>
        <v>0</v>
      </c>
    </row>
    <row r="1316" spans="1:34">
      <c r="A1316" t="s">
        <v>5830</v>
      </c>
      <c r="B1316" t="s">
        <v>22</v>
      </c>
      <c r="C1316" t="s">
        <v>4341</v>
      </c>
      <c r="D1316" t="s">
        <v>24</v>
      </c>
      <c r="E1316" t="s">
        <v>268</v>
      </c>
      <c r="F1316" t="s">
        <v>269</v>
      </c>
      <c r="G1316" t="s">
        <v>5831</v>
      </c>
      <c r="H1316" s="1">
        <f>DATE(YEAR(invoices[[#This Row],[due_date]]),MONTH(invoices[[#This Row],[due_date]]),1)</f>
        <v>45870</v>
      </c>
      <c r="I1316" s="1">
        <v>45876</v>
      </c>
      <c r="J1316">
        <v>14500</v>
      </c>
      <c r="K1316">
        <v>2480</v>
      </c>
      <c r="L1316">
        <v>2250</v>
      </c>
      <c r="M1316">
        <f>invoices[[#This Row],[rent_amount]]+invoices[[#This Row],[electricity_amount]]+invoices[[#This Row],[other_charges]]</f>
        <v>19230</v>
      </c>
      <c r="N1316" t="s">
        <v>28</v>
      </c>
      <c r="O1316" t="s">
        <v>221</v>
      </c>
      <c r="P1316">
        <v>0</v>
      </c>
      <c r="Q1316" t="b">
        <v>0</v>
      </c>
      <c r="R1316" t="s">
        <v>222</v>
      </c>
      <c r="S1316">
        <v>0</v>
      </c>
      <c r="T1316">
        <f>invoices[[#This Row],[total_amount]]</f>
        <v>19230</v>
      </c>
      <c r="U1316" t="s">
        <v>4343</v>
      </c>
      <c r="V1316" t="str">
        <f>INDEX([1]!Table1[tenantname],MATCH(invoices[[#This Row],[allotment_id]],[1]!Table1[TenantAllotmentID],0))</f>
        <v>Shivam Bhavsar (C21-C1)</v>
      </c>
      <c r="W1316" t="s">
        <v>15215</v>
      </c>
      <c r="X1316" t="s">
        <v>15216</v>
      </c>
      <c r="Y1316" s="4">
        <v>45870</v>
      </c>
      <c r="Z1316" t="s">
        <v>15807</v>
      </c>
      <c r="AA1316">
        <v>14500</v>
      </c>
      <c r="AB1316">
        <v>0</v>
      </c>
      <c r="AC1316">
        <v>0</v>
      </c>
      <c r="AD1316" s="7">
        <f>invoices[[#This Row],[Rent]]+invoices[[#This Row],[Services]]+invoices[[#This Row],[GST]]</f>
        <v>14500</v>
      </c>
      <c r="AE1316" s="7">
        <f>invoices[[#This Row],[Total]]-invoices[[#This Row],[rent_amount]]</f>
        <v>0</v>
      </c>
      <c r="AF1316">
        <v>2142</v>
      </c>
      <c r="AG1316">
        <v>2480</v>
      </c>
      <c r="AH1316">
        <f>invoices[[#This Row],[EB Amount]]-invoices[[#This Row],[electricity_amount]]</f>
        <v>0</v>
      </c>
    </row>
    <row r="1317" spans="1:34">
      <c r="A1317" t="s">
        <v>5861</v>
      </c>
      <c r="B1317" t="s">
        <v>22</v>
      </c>
      <c r="C1317" t="s">
        <v>200</v>
      </c>
      <c r="D1317" t="s">
        <v>24</v>
      </c>
      <c r="E1317" t="s">
        <v>201</v>
      </c>
      <c r="F1317" t="s">
        <v>202</v>
      </c>
      <c r="G1317" t="s">
        <v>5862</v>
      </c>
      <c r="H1317" s="1">
        <f>DATE(YEAR(invoices[[#This Row],[due_date]]),MONTH(invoices[[#This Row],[due_date]]),1)</f>
        <v>45870</v>
      </c>
      <c r="I1317" s="1">
        <v>45876</v>
      </c>
      <c r="J1317">
        <v>5145</v>
      </c>
      <c r="K1317">
        <v>1581</v>
      </c>
      <c r="L1317">
        <v>2250</v>
      </c>
      <c r="M1317">
        <f>invoices[[#This Row],[rent_amount]]+invoices[[#This Row],[electricity_amount]]+invoices[[#This Row],[other_charges]]</f>
        <v>8976</v>
      </c>
      <c r="N1317" t="s">
        <v>28</v>
      </c>
      <c r="O1317" t="s">
        <v>683</v>
      </c>
      <c r="P1317">
        <v>0</v>
      </c>
      <c r="Q1317" t="b">
        <v>0</v>
      </c>
      <c r="R1317" t="s">
        <v>222</v>
      </c>
      <c r="S1317">
        <v>0</v>
      </c>
      <c r="T1317">
        <f>invoices[[#This Row],[total_amount]]</f>
        <v>8976</v>
      </c>
      <c r="U1317" t="s">
        <v>206</v>
      </c>
      <c r="V1317" t="str">
        <f>INDEX([1]!Table1[tenantname],MATCH(invoices[[#This Row],[allotment_id]],[1]!Table1[TenantAllotmentID],0))</f>
        <v>Shobit Bhakshi (B31-C2)</v>
      </c>
      <c r="W1317" t="s">
        <v>14032</v>
      </c>
      <c r="X1317" t="s">
        <v>14033</v>
      </c>
      <c r="Y1317" s="4">
        <v>45870</v>
      </c>
      <c r="Z1317" t="s">
        <v>15807</v>
      </c>
      <c r="AA1317">
        <v>5145</v>
      </c>
      <c r="AB1317">
        <v>0</v>
      </c>
      <c r="AC1317">
        <v>0</v>
      </c>
      <c r="AD1317" s="7">
        <f>invoices[[#This Row],[Rent]]+invoices[[#This Row],[Services]]+invoices[[#This Row],[GST]]</f>
        <v>5145</v>
      </c>
      <c r="AE1317" s="7">
        <f>invoices[[#This Row],[Total]]-invoices[[#This Row],[rent_amount]]</f>
        <v>0</v>
      </c>
      <c r="AF1317">
        <v>2156</v>
      </c>
      <c r="AG1317">
        <v>1581</v>
      </c>
      <c r="AH1317">
        <f>invoices[[#This Row],[EB Amount]]-invoices[[#This Row],[electricity_amount]]</f>
        <v>0</v>
      </c>
    </row>
    <row r="1318" spans="1:34">
      <c r="A1318" t="s">
        <v>5888</v>
      </c>
      <c r="B1318" t="s">
        <v>22</v>
      </c>
      <c r="C1318" t="s">
        <v>1938</v>
      </c>
      <c r="D1318" t="s">
        <v>24</v>
      </c>
      <c r="E1318" t="s">
        <v>342</v>
      </c>
      <c r="F1318" t="s">
        <v>1768</v>
      </c>
      <c r="G1318" t="s">
        <v>5889</v>
      </c>
      <c r="H1318" s="1">
        <f>DATE(YEAR(invoices[[#This Row],[due_date]]),MONTH(invoices[[#This Row],[due_date]]),1)</f>
        <v>45870</v>
      </c>
      <c r="I1318" s="1">
        <v>45876</v>
      </c>
      <c r="J1318">
        <v>15500</v>
      </c>
      <c r="K1318">
        <v>2170</v>
      </c>
      <c r="L1318">
        <v>0</v>
      </c>
      <c r="M1318">
        <f>invoices[[#This Row],[rent_amount]]+invoices[[#This Row],[electricity_amount]]+invoices[[#This Row],[other_charges]]</f>
        <v>17670</v>
      </c>
      <c r="N1318" t="s">
        <v>28</v>
      </c>
      <c r="O1318" t="s">
        <v>221</v>
      </c>
      <c r="P1318">
        <v>0</v>
      </c>
      <c r="Q1318" t="b">
        <v>0</v>
      </c>
      <c r="R1318" t="s">
        <v>222</v>
      </c>
      <c r="S1318">
        <v>0</v>
      </c>
      <c r="T1318">
        <f>invoices[[#This Row],[total_amount]]</f>
        <v>17670</v>
      </c>
      <c r="U1318" t="s">
        <v>1940</v>
      </c>
      <c r="V1318" t="str">
        <f>INDEX([1]!Table1[tenantname],MATCH(invoices[[#This Row],[allotment_id]],[1]!Table1[TenantAllotmentID],0))</f>
        <v>Mounika C S (D11-C1)</v>
      </c>
      <c r="W1318" t="s">
        <v>14651</v>
      </c>
      <c r="X1318" t="s">
        <v>14652</v>
      </c>
      <c r="Y1318" s="4">
        <v>45870</v>
      </c>
      <c r="Z1318" t="s">
        <v>15807</v>
      </c>
      <c r="AA1318">
        <v>15500</v>
      </c>
      <c r="AB1318">
        <v>0</v>
      </c>
      <c r="AC1318">
        <v>0</v>
      </c>
      <c r="AD1318" s="7">
        <f>invoices[[#This Row],[Rent]]+invoices[[#This Row],[Services]]+invoices[[#This Row],[GST]]</f>
        <v>15500</v>
      </c>
      <c r="AE1318" s="7">
        <f>invoices[[#This Row],[Total]]-invoices[[#This Row],[rent_amount]]</f>
        <v>0</v>
      </c>
      <c r="AF1318">
        <v>2168</v>
      </c>
      <c r="AG1318">
        <v>2170</v>
      </c>
      <c r="AH1318">
        <f>invoices[[#This Row],[EB Amount]]-invoices[[#This Row],[electricity_amount]]</f>
        <v>0</v>
      </c>
    </row>
    <row r="1319" spans="1:34">
      <c r="A1319" t="s">
        <v>5904</v>
      </c>
      <c r="B1319" t="s">
        <v>22</v>
      </c>
      <c r="C1319" t="s">
        <v>2270</v>
      </c>
      <c r="D1319" t="s">
        <v>24</v>
      </c>
      <c r="E1319" t="s">
        <v>112</v>
      </c>
      <c r="F1319" t="s">
        <v>113</v>
      </c>
      <c r="G1319" t="s">
        <v>5905</v>
      </c>
      <c r="H1319" s="1">
        <f>DATE(YEAR(invoices[[#This Row],[due_date]]),MONTH(invoices[[#This Row],[due_date]]),1)</f>
        <v>45870</v>
      </c>
      <c r="I1319" s="1">
        <v>45876</v>
      </c>
      <c r="J1319">
        <v>14500</v>
      </c>
      <c r="K1319">
        <v>1794</v>
      </c>
      <c r="L1319">
        <v>0</v>
      </c>
      <c r="M1319">
        <f>invoices[[#This Row],[rent_amount]]+invoices[[#This Row],[electricity_amount]]+invoices[[#This Row],[other_charges]]</f>
        <v>16294</v>
      </c>
      <c r="N1319" t="s">
        <v>28</v>
      </c>
      <c r="O1319" t="s">
        <v>1148</v>
      </c>
      <c r="P1319">
        <v>0</v>
      </c>
      <c r="Q1319" t="b">
        <v>0</v>
      </c>
      <c r="R1319" t="s">
        <v>222</v>
      </c>
      <c r="S1319">
        <v>0</v>
      </c>
      <c r="T1319">
        <f>invoices[[#This Row],[total_amount]]</f>
        <v>16294</v>
      </c>
      <c r="U1319" t="s">
        <v>2272</v>
      </c>
      <c r="V1319" t="str">
        <f>INDEX([1]!Table1[tenantname],MATCH(invoices[[#This Row],[allotment_id]],[1]!Table1[TenantAllotmentID],0))</f>
        <v>Mihir Kadve (A23-C1)</v>
      </c>
      <c r="W1319" t="s">
        <v>14758</v>
      </c>
      <c r="X1319" t="s">
        <v>14759</v>
      </c>
      <c r="Y1319" s="4">
        <v>45870</v>
      </c>
      <c r="Z1319" t="s">
        <v>15807</v>
      </c>
      <c r="AA1319">
        <v>14500</v>
      </c>
      <c r="AB1319">
        <v>0</v>
      </c>
      <c r="AC1319">
        <v>0</v>
      </c>
      <c r="AD1319" s="7">
        <f>invoices[[#This Row],[Rent]]+invoices[[#This Row],[Services]]+invoices[[#This Row],[GST]]</f>
        <v>14500</v>
      </c>
      <c r="AE1319" s="7">
        <f>invoices[[#This Row],[Total]]-invoices[[#This Row],[rent_amount]]</f>
        <v>0</v>
      </c>
      <c r="AF1319">
        <v>2175</v>
      </c>
      <c r="AG1319">
        <v>1794</v>
      </c>
      <c r="AH1319">
        <f>invoices[[#This Row],[EB Amount]]-invoices[[#This Row],[electricity_amount]]</f>
        <v>0</v>
      </c>
    </row>
    <row r="1320" spans="1:34">
      <c r="A1320" t="s">
        <v>5952</v>
      </c>
      <c r="B1320" t="s">
        <v>22</v>
      </c>
      <c r="C1320" t="s">
        <v>2710</v>
      </c>
      <c r="D1320" t="s">
        <v>24</v>
      </c>
      <c r="E1320" t="s">
        <v>88</v>
      </c>
      <c r="F1320" t="s">
        <v>1314</v>
      </c>
      <c r="G1320" t="s">
        <v>5953</v>
      </c>
      <c r="H1320" s="1">
        <f>DATE(YEAR(invoices[[#This Row],[due_date]]),MONTH(invoices[[#This Row],[due_date]]),1)</f>
        <v>45870</v>
      </c>
      <c r="I1320" s="1">
        <v>45876</v>
      </c>
      <c r="J1320">
        <v>15500</v>
      </c>
      <c r="K1320">
        <v>2108</v>
      </c>
      <c r="L1320">
        <v>0</v>
      </c>
      <c r="M1320">
        <f>invoices[[#This Row],[rent_amount]]+invoices[[#This Row],[electricity_amount]]+invoices[[#This Row],[other_charges]]</f>
        <v>17608</v>
      </c>
      <c r="N1320" t="s">
        <v>28</v>
      </c>
      <c r="O1320" t="s">
        <v>221</v>
      </c>
      <c r="P1320">
        <v>0</v>
      </c>
      <c r="Q1320" t="b">
        <v>0</v>
      </c>
      <c r="R1320" t="s">
        <v>222</v>
      </c>
      <c r="S1320">
        <v>0</v>
      </c>
      <c r="T1320">
        <f>invoices[[#This Row],[total_amount]]</f>
        <v>17608</v>
      </c>
      <c r="U1320" t="s">
        <v>2712</v>
      </c>
      <c r="V1320" t="str">
        <f>INDEX([1]!Table1[tenantname],MATCH(invoices[[#This Row],[allotment_id]],[1]!Table1[TenantAllotmentID],0))</f>
        <v>Ram Roshan R (B13-B1)</v>
      </c>
      <c r="W1320" t="s">
        <v>14873</v>
      </c>
      <c r="X1320" t="s">
        <v>14874</v>
      </c>
      <c r="Y1320" s="4">
        <v>45870</v>
      </c>
      <c r="Z1320" t="s">
        <v>15807</v>
      </c>
      <c r="AA1320">
        <v>15500</v>
      </c>
      <c r="AB1320">
        <v>0</v>
      </c>
      <c r="AC1320">
        <v>0</v>
      </c>
      <c r="AD1320" s="7">
        <f>invoices[[#This Row],[Rent]]+invoices[[#This Row],[Services]]+invoices[[#This Row],[GST]]</f>
        <v>15500</v>
      </c>
      <c r="AE1320" s="7">
        <f>invoices[[#This Row],[Total]]-invoices[[#This Row],[rent_amount]]</f>
        <v>0</v>
      </c>
      <c r="AF1320">
        <v>2200</v>
      </c>
      <c r="AG1320">
        <v>2108</v>
      </c>
      <c r="AH1320">
        <f>invoices[[#This Row],[EB Amount]]-invoices[[#This Row],[electricity_amount]]</f>
        <v>0</v>
      </c>
    </row>
    <row r="1321" spans="1:34">
      <c r="A1321" t="s">
        <v>5954</v>
      </c>
      <c r="B1321" t="s">
        <v>22</v>
      </c>
      <c r="C1321" t="s">
        <v>3797</v>
      </c>
      <c r="D1321" t="s">
        <v>24</v>
      </c>
      <c r="E1321" t="s">
        <v>140</v>
      </c>
      <c r="F1321" t="s">
        <v>293</v>
      </c>
      <c r="G1321" t="s">
        <v>5955</v>
      </c>
      <c r="H1321" s="1">
        <f>DATE(YEAR(invoices[[#This Row],[due_date]]),MONTH(invoices[[#This Row],[due_date]]),1)</f>
        <v>45870</v>
      </c>
      <c r="I1321" s="1">
        <v>45876</v>
      </c>
      <c r="J1321">
        <v>2613</v>
      </c>
      <c r="K1321">
        <v>2046</v>
      </c>
      <c r="L1321">
        <v>2250</v>
      </c>
      <c r="M1321">
        <f>invoices[[#This Row],[rent_amount]]+invoices[[#This Row],[electricity_amount]]+invoices[[#This Row],[other_charges]]</f>
        <v>6909</v>
      </c>
      <c r="N1321" t="s">
        <v>28</v>
      </c>
      <c r="O1321" t="s">
        <v>325</v>
      </c>
      <c r="P1321">
        <v>0</v>
      </c>
      <c r="Q1321" t="b">
        <v>0</v>
      </c>
      <c r="R1321" t="s">
        <v>222</v>
      </c>
      <c r="S1321">
        <v>0</v>
      </c>
      <c r="T1321">
        <f>invoices[[#This Row],[total_amount]]</f>
        <v>6909</v>
      </c>
      <c r="U1321" t="s">
        <v>3799</v>
      </c>
      <c r="V1321" t="str">
        <f>INDEX([1]!Table1[tenantname],MATCH(invoices[[#This Row],[allotment_id]],[1]!Table1[TenantAllotmentID],0))</f>
        <v>Ajay Anumandhan (A41-B1)</v>
      </c>
      <c r="W1321" t="s">
        <v>15126</v>
      </c>
      <c r="X1321" t="s">
        <v>15127</v>
      </c>
      <c r="Y1321" s="4">
        <v>45870</v>
      </c>
      <c r="Z1321" t="s">
        <v>15807</v>
      </c>
      <c r="AA1321">
        <v>2613</v>
      </c>
      <c r="AB1321">
        <v>0</v>
      </c>
      <c r="AC1321">
        <v>0</v>
      </c>
      <c r="AD1321" s="7">
        <f>invoices[[#This Row],[Rent]]+invoices[[#This Row],[Services]]+invoices[[#This Row],[GST]]</f>
        <v>2613</v>
      </c>
      <c r="AE1321" s="7">
        <f>invoices[[#This Row],[Total]]-invoices[[#This Row],[rent_amount]]</f>
        <v>0</v>
      </c>
      <c r="AF1321">
        <v>2201</v>
      </c>
      <c r="AG1321">
        <v>2046</v>
      </c>
      <c r="AH1321">
        <f>invoices[[#This Row],[EB Amount]]-invoices[[#This Row],[electricity_amount]]</f>
        <v>0</v>
      </c>
    </row>
    <row r="1322" spans="1:34">
      <c r="A1322" t="s">
        <v>6019</v>
      </c>
      <c r="B1322" t="s">
        <v>22</v>
      </c>
      <c r="C1322" t="s">
        <v>484</v>
      </c>
      <c r="D1322" t="s">
        <v>24</v>
      </c>
      <c r="E1322" t="s">
        <v>50</v>
      </c>
      <c r="F1322" t="s">
        <v>485</v>
      </c>
      <c r="G1322" t="s">
        <v>6020</v>
      </c>
      <c r="H1322" s="1">
        <f>DATE(YEAR(invoices[[#This Row],[due_date]]),MONTH(invoices[[#This Row],[due_date]]),1)</f>
        <v>45870</v>
      </c>
      <c r="I1322" s="1">
        <v>45876</v>
      </c>
      <c r="J1322">
        <v>15500</v>
      </c>
      <c r="K1322">
        <v>2139</v>
      </c>
      <c r="L1322">
        <v>0</v>
      </c>
      <c r="M1322">
        <f>invoices[[#This Row],[rent_amount]]+invoices[[#This Row],[electricity_amount]]+invoices[[#This Row],[other_charges]]</f>
        <v>17639</v>
      </c>
      <c r="N1322" t="s">
        <v>28</v>
      </c>
      <c r="O1322" t="s">
        <v>683</v>
      </c>
      <c r="P1322">
        <v>0</v>
      </c>
      <c r="Q1322" t="b">
        <v>0</v>
      </c>
      <c r="R1322" t="s">
        <v>222</v>
      </c>
      <c r="S1322">
        <v>0</v>
      </c>
      <c r="T1322">
        <f>invoices[[#This Row],[total_amount]]</f>
        <v>17639</v>
      </c>
      <c r="U1322" t="s">
        <v>488</v>
      </c>
      <c r="V1322" t="str">
        <f>INDEX([1]!Table1[tenantname],MATCH(invoices[[#This Row],[allotment_id]],[1]!Table1[TenantAllotmentID],0))</f>
        <v>Yaduraj P (B32-B2)</v>
      </c>
      <c r="W1322" t="s">
        <v>14126</v>
      </c>
      <c r="X1322" t="s">
        <v>14127</v>
      </c>
      <c r="Y1322" s="4">
        <v>45870</v>
      </c>
      <c r="Z1322" t="s">
        <v>15807</v>
      </c>
      <c r="AA1322">
        <v>15500</v>
      </c>
      <c r="AB1322">
        <v>0</v>
      </c>
      <c r="AC1322">
        <v>0</v>
      </c>
      <c r="AD1322" s="7">
        <f>invoices[[#This Row],[Rent]]+invoices[[#This Row],[Services]]+invoices[[#This Row],[GST]]</f>
        <v>15500</v>
      </c>
      <c r="AE1322" s="7">
        <f>invoices[[#This Row],[Total]]-invoices[[#This Row],[rent_amount]]</f>
        <v>0</v>
      </c>
      <c r="AF1322">
        <v>2234</v>
      </c>
      <c r="AG1322">
        <v>2139</v>
      </c>
      <c r="AH1322">
        <f>invoices[[#This Row],[EB Amount]]-invoices[[#This Row],[electricity_amount]]</f>
        <v>0</v>
      </c>
    </row>
    <row r="1323" spans="1:34">
      <c r="A1323" t="s">
        <v>6194</v>
      </c>
      <c r="B1323" t="s">
        <v>22</v>
      </c>
      <c r="C1323" s="2" t="s">
        <v>6195</v>
      </c>
      <c r="D1323" t="s">
        <v>24</v>
      </c>
      <c r="E1323" t="s">
        <v>476</v>
      </c>
      <c r="F1323" t="s">
        <v>1388</v>
      </c>
      <c r="G1323" t="s">
        <v>6196</v>
      </c>
      <c r="H1323" s="1">
        <f>DATE(YEAR(invoices[[#This Row],[due_date]]),MONTH(invoices[[#This Row],[due_date]]),1)</f>
        <v>45870</v>
      </c>
      <c r="I1323" s="1">
        <v>45876</v>
      </c>
      <c r="J1323">
        <v>15500</v>
      </c>
      <c r="K1323">
        <v>2170</v>
      </c>
      <c r="L1323">
        <v>0</v>
      </c>
      <c r="M1323">
        <f>invoices[[#This Row],[rent_amount]]+invoices[[#This Row],[electricity_amount]]+invoices[[#This Row],[other_charges]]</f>
        <v>17670</v>
      </c>
      <c r="N1323" t="s">
        <v>28</v>
      </c>
      <c r="O1323" t="s">
        <v>325</v>
      </c>
      <c r="P1323">
        <v>0</v>
      </c>
      <c r="Q1323" t="b">
        <v>0</v>
      </c>
      <c r="R1323" t="s">
        <v>222</v>
      </c>
      <c r="S1323">
        <v>0</v>
      </c>
      <c r="T1323">
        <f>invoices[[#This Row],[total_amount]]</f>
        <v>17670</v>
      </c>
      <c r="U1323" t="s">
        <v>6197</v>
      </c>
      <c r="V1323" t="str">
        <f>INDEX([1]!Table1[tenantname],MATCH(invoices[[#This Row],[allotment_id]],[1]!Table1[TenantAllotmentID],0))</f>
        <v>Ajay Adithyan (B41-B1)</v>
      </c>
      <c r="W1323" t="s">
        <v>15460</v>
      </c>
      <c r="X1323" t="s">
        <v>15461</v>
      </c>
      <c r="Y1323" s="4">
        <v>45870</v>
      </c>
      <c r="Z1323" t="s">
        <v>15807</v>
      </c>
      <c r="AA1323">
        <v>15500</v>
      </c>
      <c r="AB1323">
        <v>0</v>
      </c>
      <c r="AC1323">
        <v>0</v>
      </c>
      <c r="AD1323" s="7">
        <f>invoices[[#This Row],[Rent]]+invoices[[#This Row],[Services]]+invoices[[#This Row],[GST]]</f>
        <v>15500</v>
      </c>
      <c r="AE1323" s="7">
        <f>invoices[[#This Row],[Total]]-invoices[[#This Row],[rent_amount]]</f>
        <v>0</v>
      </c>
      <c r="AF1323">
        <v>2318</v>
      </c>
      <c r="AG1323">
        <v>2170</v>
      </c>
      <c r="AH1323">
        <f>invoices[[#This Row],[EB Amount]]-invoices[[#This Row],[electricity_amount]]</f>
        <v>0</v>
      </c>
    </row>
    <row r="1324" spans="1:34">
      <c r="A1324" t="s">
        <v>6212</v>
      </c>
      <c r="B1324" t="s">
        <v>22</v>
      </c>
      <c r="C1324" t="s">
        <v>1501</v>
      </c>
      <c r="D1324" t="s">
        <v>24</v>
      </c>
      <c r="E1324" t="s">
        <v>569</v>
      </c>
      <c r="F1324" t="s">
        <v>570</v>
      </c>
      <c r="G1324" t="s">
        <v>6213</v>
      </c>
      <c r="H1324" s="1">
        <f>DATE(YEAR(invoices[[#This Row],[due_date]]),MONTH(invoices[[#This Row],[due_date]]),1)</f>
        <v>45870</v>
      </c>
      <c r="I1324" s="1">
        <v>45876</v>
      </c>
      <c r="J1324">
        <v>14500</v>
      </c>
      <c r="K1324">
        <v>405</v>
      </c>
      <c r="L1324">
        <v>0</v>
      </c>
      <c r="M1324">
        <f>invoices[[#This Row],[rent_amount]]+invoices[[#This Row],[electricity_amount]]+invoices[[#This Row],[other_charges]]</f>
        <v>14905</v>
      </c>
      <c r="N1324" t="s">
        <v>28</v>
      </c>
      <c r="O1324" t="s">
        <v>325</v>
      </c>
      <c r="P1324">
        <v>0</v>
      </c>
      <c r="Q1324" t="b">
        <v>0</v>
      </c>
      <c r="R1324" t="s">
        <v>222</v>
      </c>
      <c r="S1324">
        <v>0</v>
      </c>
      <c r="T1324">
        <f>invoices[[#This Row],[total_amount]]</f>
        <v>14905</v>
      </c>
      <c r="U1324" t="s">
        <v>1503</v>
      </c>
      <c r="V1324" t="str">
        <f>INDEX([1]!Table1[tenantname],MATCH(invoices[[#This Row],[allotment_id]],[1]!Table1[TenantAllotmentID],0))</f>
        <v>Ankita Saini (C12-D2)</v>
      </c>
      <c r="W1324" t="s">
        <v>14497</v>
      </c>
      <c r="X1324" t="s">
        <v>14498</v>
      </c>
      <c r="Y1324" s="4">
        <v>45870</v>
      </c>
      <c r="Z1324" t="s">
        <v>15807</v>
      </c>
      <c r="AA1324">
        <v>14500</v>
      </c>
      <c r="AB1324">
        <v>0</v>
      </c>
      <c r="AC1324">
        <v>0</v>
      </c>
      <c r="AD1324" s="7">
        <f>invoices[[#This Row],[Rent]]+invoices[[#This Row],[Services]]+invoices[[#This Row],[GST]]</f>
        <v>14500</v>
      </c>
      <c r="AE1324" s="7">
        <f>invoices[[#This Row],[Total]]-invoices[[#This Row],[rent_amount]]</f>
        <v>0</v>
      </c>
      <c r="AF1324">
        <v>2326</v>
      </c>
      <c r="AG1324">
        <v>405</v>
      </c>
      <c r="AH1324">
        <f>invoices[[#This Row],[EB Amount]]-invoices[[#This Row],[electricity_amount]]</f>
        <v>0</v>
      </c>
    </row>
    <row r="1325" spans="1:34">
      <c r="A1325" t="s">
        <v>6236</v>
      </c>
      <c r="B1325" t="s">
        <v>22</v>
      </c>
      <c r="C1325" t="s">
        <v>1892</v>
      </c>
      <c r="D1325" t="s">
        <v>24</v>
      </c>
      <c r="E1325" t="s">
        <v>34</v>
      </c>
      <c r="F1325" t="s">
        <v>35</v>
      </c>
      <c r="G1325" t="s">
        <v>6237</v>
      </c>
      <c r="H1325" s="1">
        <f>DATE(YEAR(invoices[[#This Row],[due_date]]),MONTH(invoices[[#This Row],[due_date]]),1)</f>
        <v>45870</v>
      </c>
      <c r="I1325" s="1">
        <v>45876</v>
      </c>
      <c r="J1325">
        <v>5000</v>
      </c>
      <c r="K1325">
        <v>73</v>
      </c>
      <c r="L1325">
        <v>0</v>
      </c>
      <c r="M1325">
        <f>invoices[[#This Row],[rent_amount]]+invoices[[#This Row],[electricity_amount]]+invoices[[#This Row],[other_charges]]</f>
        <v>5073</v>
      </c>
      <c r="N1325" t="s">
        <v>28</v>
      </c>
      <c r="O1325" t="s">
        <v>221</v>
      </c>
      <c r="P1325">
        <v>0</v>
      </c>
      <c r="Q1325" t="b">
        <v>0</v>
      </c>
      <c r="R1325" t="s">
        <v>222</v>
      </c>
      <c r="S1325">
        <v>0</v>
      </c>
      <c r="T1325">
        <f>invoices[[#This Row],[total_amount]]</f>
        <v>5073</v>
      </c>
      <c r="U1325" s="2" t="s">
        <v>1894</v>
      </c>
      <c r="V1325" t="str">
        <f>INDEX([1]!Table1[tenantname],MATCH(invoices[[#This Row],[allotment_id]],[1]!Table1[TenantAllotmentID],0))</f>
        <v>Sarada manaswini (B43-B1)</v>
      </c>
      <c r="W1325" t="s">
        <v>14633</v>
      </c>
      <c r="X1325" t="s">
        <v>14634</v>
      </c>
      <c r="Y1325" s="4">
        <v>45870</v>
      </c>
      <c r="Z1325" t="s">
        <v>15807</v>
      </c>
      <c r="AA1325">
        <v>5000</v>
      </c>
      <c r="AB1325">
        <v>0</v>
      </c>
      <c r="AC1325">
        <v>0</v>
      </c>
      <c r="AD1325" s="7">
        <f>invoices[[#This Row],[Rent]]+invoices[[#This Row],[Services]]+invoices[[#This Row],[GST]]</f>
        <v>5000</v>
      </c>
      <c r="AE1325" s="7">
        <f>invoices[[#This Row],[Total]]-invoices[[#This Row],[rent_amount]]</f>
        <v>0</v>
      </c>
      <c r="AF1325">
        <v>2338</v>
      </c>
      <c r="AG1325">
        <v>73</v>
      </c>
      <c r="AH1325">
        <f>invoices[[#This Row],[EB Amount]]-invoices[[#This Row],[electricity_amount]]</f>
        <v>0</v>
      </c>
    </row>
    <row r="1326" spans="1:34">
      <c r="A1326" t="s">
        <v>6377</v>
      </c>
      <c r="B1326" t="s">
        <v>22</v>
      </c>
      <c r="C1326" t="s">
        <v>3645</v>
      </c>
      <c r="D1326" t="s">
        <v>24</v>
      </c>
      <c r="E1326" t="s">
        <v>155</v>
      </c>
      <c r="F1326" t="s">
        <v>188</v>
      </c>
      <c r="G1326" t="s">
        <v>6378</v>
      </c>
      <c r="H1326" s="1">
        <f>DATE(YEAR(invoices[[#This Row],[due_date]]),MONTH(invoices[[#This Row],[due_date]]),1)</f>
        <v>45870</v>
      </c>
      <c r="I1326" s="1">
        <v>45876</v>
      </c>
      <c r="J1326">
        <v>14500</v>
      </c>
      <c r="K1326">
        <v>1200</v>
      </c>
      <c r="L1326">
        <v>0</v>
      </c>
      <c r="M1326">
        <f>invoices[[#This Row],[rent_amount]]+invoices[[#This Row],[electricity_amount]]+invoices[[#This Row],[other_charges]]</f>
        <v>15700</v>
      </c>
      <c r="N1326" t="s">
        <v>28</v>
      </c>
      <c r="O1326" t="s">
        <v>1148</v>
      </c>
      <c r="P1326">
        <v>0</v>
      </c>
      <c r="Q1326" t="b">
        <v>0</v>
      </c>
      <c r="R1326" t="s">
        <v>222</v>
      </c>
      <c r="S1326">
        <v>0</v>
      </c>
      <c r="T1326">
        <f>invoices[[#This Row],[total_amount]]</f>
        <v>15700</v>
      </c>
      <c r="U1326" s="2" t="s">
        <v>3647</v>
      </c>
      <c r="V1326" t="str">
        <f>INDEX([1]!Table1[tenantname],MATCH(invoices[[#This Row],[allotment_id]],[1]!Table1[TenantAllotmentID],0))</f>
        <v>Manish Kumar (C44-C2)</v>
      </c>
      <c r="W1326" t="s">
        <v>15097</v>
      </c>
      <c r="X1326" t="s">
        <v>15098</v>
      </c>
      <c r="Y1326" s="4">
        <v>45870</v>
      </c>
      <c r="Z1326" t="s">
        <v>15807</v>
      </c>
      <c r="AA1326">
        <v>14500</v>
      </c>
      <c r="AB1326">
        <v>0</v>
      </c>
      <c r="AC1326">
        <v>0</v>
      </c>
      <c r="AD1326" s="7">
        <f>invoices[[#This Row],[Rent]]+invoices[[#This Row],[Services]]+invoices[[#This Row],[GST]]</f>
        <v>14500</v>
      </c>
      <c r="AE1326" s="7">
        <f>invoices[[#This Row],[Total]]-invoices[[#This Row],[rent_amount]]</f>
        <v>0</v>
      </c>
      <c r="AF1326">
        <v>2419</v>
      </c>
      <c r="AG1326">
        <v>1200</v>
      </c>
      <c r="AH1326">
        <f>invoices[[#This Row],[EB Amount]]-invoices[[#This Row],[electricity_amount]]</f>
        <v>0</v>
      </c>
    </row>
    <row r="1327" spans="1:34">
      <c r="A1327" t="s">
        <v>6486</v>
      </c>
      <c r="B1327" t="s">
        <v>22</v>
      </c>
      <c r="C1327" t="s">
        <v>2061</v>
      </c>
      <c r="D1327" t="s">
        <v>24</v>
      </c>
      <c r="E1327" t="s">
        <v>1062</v>
      </c>
      <c r="F1327" t="s">
        <v>2062</v>
      </c>
      <c r="G1327" t="s">
        <v>6487</v>
      </c>
      <c r="H1327" s="1">
        <f>DATE(YEAR(invoices[[#This Row],[due_date]]),MONTH(invoices[[#This Row],[due_date]]),1)</f>
        <v>45870</v>
      </c>
      <c r="I1327" s="1">
        <v>45876</v>
      </c>
      <c r="J1327">
        <v>10290</v>
      </c>
      <c r="K1327">
        <v>0</v>
      </c>
      <c r="L1327">
        <v>0</v>
      </c>
      <c r="M1327">
        <f>invoices[[#This Row],[rent_amount]]+invoices[[#This Row],[electricity_amount]]+invoices[[#This Row],[other_charges]]</f>
        <v>10290</v>
      </c>
      <c r="N1327" t="s">
        <v>28</v>
      </c>
      <c r="O1327" t="s">
        <v>325</v>
      </c>
      <c r="P1327">
        <v>0</v>
      </c>
      <c r="Q1327" t="b">
        <v>0</v>
      </c>
      <c r="R1327" t="s">
        <v>222</v>
      </c>
      <c r="S1327">
        <v>0</v>
      </c>
      <c r="T1327">
        <f>invoices[[#This Row],[total_amount]]</f>
        <v>10290</v>
      </c>
      <c r="U1327" t="s">
        <v>2064</v>
      </c>
      <c r="V1327" t="str">
        <f>INDEX([1]!Table1[tenantname],MATCH(invoices[[#This Row],[allotment_id]],[1]!Table1[TenantAllotmentID],0))</f>
        <v>Aditya Das (A22-C1)</v>
      </c>
      <c r="W1327" t="s">
        <v>14694</v>
      </c>
      <c r="X1327" t="s">
        <v>14695</v>
      </c>
      <c r="Y1327" s="4">
        <v>45870</v>
      </c>
      <c r="Z1327" t="s">
        <v>15807</v>
      </c>
      <c r="AA1327">
        <v>10290</v>
      </c>
      <c r="AB1327">
        <v>0</v>
      </c>
      <c r="AC1327">
        <v>0</v>
      </c>
      <c r="AD1327" s="7">
        <f>invoices[[#This Row],[Rent]]+invoices[[#This Row],[Services]]+invoices[[#This Row],[GST]]</f>
        <v>10290</v>
      </c>
      <c r="AE1327" s="7">
        <f>invoices[[#This Row],[Total]]-invoices[[#This Row],[rent_amount]]</f>
        <v>0</v>
      </c>
      <c r="AF1327">
        <v>2474</v>
      </c>
      <c r="AG1327">
        <v>0</v>
      </c>
      <c r="AH1327">
        <f>invoices[[#This Row],[EB Amount]]-invoices[[#This Row],[electricity_amount]]</f>
        <v>0</v>
      </c>
    </row>
    <row r="1328" spans="1:34">
      <c r="A1328" t="s">
        <v>6496</v>
      </c>
      <c r="B1328" t="s">
        <v>22</v>
      </c>
      <c r="C1328" t="s">
        <v>3891</v>
      </c>
      <c r="D1328" t="s">
        <v>24</v>
      </c>
      <c r="E1328" t="s">
        <v>96</v>
      </c>
      <c r="F1328" t="s">
        <v>1426</v>
      </c>
      <c r="G1328" t="s">
        <v>6497</v>
      </c>
      <c r="H1328" s="1">
        <f>DATE(YEAR(invoices[[#This Row],[due_date]]),MONTH(invoices[[#This Row],[due_date]]),1)</f>
        <v>45870</v>
      </c>
      <c r="I1328" s="1">
        <v>45876</v>
      </c>
      <c r="J1328">
        <v>14000</v>
      </c>
      <c r="K1328">
        <v>0</v>
      </c>
      <c r="L1328">
        <v>0</v>
      </c>
      <c r="M1328">
        <f>invoices[[#This Row],[rent_amount]]+invoices[[#This Row],[electricity_amount]]+invoices[[#This Row],[other_charges]]</f>
        <v>14000</v>
      </c>
      <c r="N1328" t="s">
        <v>28</v>
      </c>
      <c r="O1328" t="s">
        <v>325</v>
      </c>
      <c r="P1328">
        <v>0</v>
      </c>
      <c r="Q1328" t="b">
        <v>0</v>
      </c>
      <c r="R1328" t="s">
        <v>222</v>
      </c>
      <c r="S1328">
        <v>0</v>
      </c>
      <c r="T1328">
        <f>invoices[[#This Row],[total_amount]]</f>
        <v>14000</v>
      </c>
      <c r="U1328" t="s">
        <v>3893</v>
      </c>
      <c r="V1328" t="str">
        <f>INDEX([1]!Table1[tenantname],MATCH(invoices[[#This Row],[allotment_id]],[1]!Table1[TenantAllotmentID],0))</f>
        <v>Aryan Barnwal (B33-B1)</v>
      </c>
      <c r="W1328" t="s">
        <v>15146</v>
      </c>
      <c r="X1328" t="s">
        <v>15147</v>
      </c>
      <c r="Y1328" s="4">
        <v>45870</v>
      </c>
      <c r="Z1328" t="s">
        <v>15807</v>
      </c>
      <c r="AA1328">
        <v>14000</v>
      </c>
      <c r="AB1328">
        <v>0</v>
      </c>
      <c r="AC1328">
        <v>0</v>
      </c>
      <c r="AD1328" s="7">
        <f>invoices[[#This Row],[Rent]]+invoices[[#This Row],[Services]]+invoices[[#This Row],[GST]]</f>
        <v>14000</v>
      </c>
      <c r="AE1328" s="7">
        <f>invoices[[#This Row],[Total]]-invoices[[#This Row],[rent_amount]]</f>
        <v>0</v>
      </c>
      <c r="AF1328">
        <v>2478</v>
      </c>
      <c r="AG1328">
        <v>0</v>
      </c>
      <c r="AH1328">
        <f>invoices[[#This Row],[EB Amount]]-invoices[[#This Row],[electricity_amount]]</f>
        <v>0</v>
      </c>
    </row>
    <row r="1329" spans="1:34">
      <c r="A1329" t="s">
        <v>6574</v>
      </c>
      <c r="B1329" t="s">
        <v>22</v>
      </c>
      <c r="C1329" t="s">
        <v>6575</v>
      </c>
      <c r="D1329" t="s">
        <v>24</v>
      </c>
      <c r="E1329" t="s">
        <v>342</v>
      </c>
      <c r="F1329" t="s">
        <v>753</v>
      </c>
      <c r="G1329" t="s">
        <v>6576</v>
      </c>
      <c r="H1329" s="1">
        <f>DATE(YEAR(invoices[[#This Row],[due_date]]),MONTH(invoices[[#This Row],[due_date]]),1)</f>
        <v>45870</v>
      </c>
      <c r="I1329" s="1">
        <v>45876</v>
      </c>
      <c r="J1329">
        <v>12629</v>
      </c>
      <c r="K1329">
        <v>0</v>
      </c>
      <c r="L1329">
        <v>0</v>
      </c>
      <c r="M1329">
        <f>invoices[[#This Row],[rent_amount]]+invoices[[#This Row],[electricity_amount]]+invoices[[#This Row],[other_charges]]</f>
        <v>12629</v>
      </c>
      <c r="N1329" t="s">
        <v>28</v>
      </c>
      <c r="O1329" t="s">
        <v>325</v>
      </c>
      <c r="P1329">
        <v>0</v>
      </c>
      <c r="Q1329" t="b">
        <v>0</v>
      </c>
      <c r="R1329" t="s">
        <v>222</v>
      </c>
      <c r="S1329">
        <v>0</v>
      </c>
      <c r="T1329">
        <f>invoices[[#This Row],[total_amount]]</f>
        <v>12629</v>
      </c>
      <c r="U1329" t="s">
        <v>6577</v>
      </c>
      <c r="V1329" t="str">
        <f>INDEX([1]!Table1[tenantname],MATCH(invoices[[#This Row],[allotment_id]],[1]!Table1[TenantAllotmentID],0))</f>
        <v>Chaithra  (D11-D3)</v>
      </c>
      <c r="W1329" t="s">
        <v>15488</v>
      </c>
      <c r="X1329" t="s">
        <v>15489</v>
      </c>
      <c r="Y1329" s="4">
        <v>45870</v>
      </c>
      <c r="Z1329" t="s">
        <v>15807</v>
      </c>
      <c r="AA1329">
        <v>12629</v>
      </c>
      <c r="AB1329">
        <v>0</v>
      </c>
      <c r="AC1329">
        <v>0</v>
      </c>
      <c r="AD1329" s="7">
        <f>invoices[[#This Row],[Rent]]+invoices[[#This Row],[Services]]+invoices[[#This Row],[GST]]</f>
        <v>12629</v>
      </c>
      <c r="AE1329" s="7">
        <f>invoices[[#This Row],[Total]]-invoices[[#This Row],[rent_amount]]</f>
        <v>0</v>
      </c>
      <c r="AF1329">
        <v>2520</v>
      </c>
      <c r="AG1329">
        <v>0</v>
      </c>
      <c r="AH1329">
        <f>invoices[[#This Row],[EB Amount]]-invoices[[#This Row],[electricity_amount]]</f>
        <v>0</v>
      </c>
    </row>
    <row r="1330" spans="1:34">
      <c r="A1330" t="s">
        <v>6612</v>
      </c>
      <c r="B1330" t="s">
        <v>22</v>
      </c>
      <c r="C1330" t="s">
        <v>1111</v>
      </c>
      <c r="D1330" t="s">
        <v>24</v>
      </c>
      <c r="E1330" t="s">
        <v>569</v>
      </c>
      <c r="F1330" t="s">
        <v>1112</v>
      </c>
      <c r="G1330" t="s">
        <v>6613</v>
      </c>
      <c r="H1330" s="1">
        <f>DATE(YEAR(invoices[[#This Row],[due_date]]),MONTH(invoices[[#This Row],[due_date]]),1)</f>
        <v>45870</v>
      </c>
      <c r="I1330" s="1">
        <v>45876</v>
      </c>
      <c r="J1330">
        <v>13500</v>
      </c>
      <c r="K1330">
        <v>2666</v>
      </c>
      <c r="L1330">
        <v>0</v>
      </c>
      <c r="M1330">
        <f>invoices[[#This Row],[rent_amount]]+invoices[[#This Row],[electricity_amount]]+invoices[[#This Row],[other_charges]]</f>
        <v>16166</v>
      </c>
      <c r="N1330" t="s">
        <v>28</v>
      </c>
      <c r="O1330" t="s">
        <v>221</v>
      </c>
      <c r="P1330">
        <v>0</v>
      </c>
      <c r="Q1330" t="b">
        <v>0</v>
      </c>
      <c r="R1330" t="s">
        <v>222</v>
      </c>
      <c r="S1330">
        <v>0</v>
      </c>
      <c r="T1330">
        <f>invoices[[#This Row],[total_amount]]</f>
        <v>16166</v>
      </c>
      <c r="U1330" t="s">
        <v>1114</v>
      </c>
      <c r="V1330" t="str">
        <f>INDEX([1]!Table1[tenantname],MATCH(invoices[[#This Row],[allotment_id]],[1]!Table1[TenantAllotmentID],0))</f>
        <v>Muskan Goyal (C12-C2)</v>
      </c>
      <c r="W1330" t="s">
        <v>14352</v>
      </c>
      <c r="X1330" t="s">
        <v>14353</v>
      </c>
      <c r="Y1330" s="4">
        <v>45870</v>
      </c>
      <c r="Z1330" t="s">
        <v>15807</v>
      </c>
      <c r="AA1330">
        <v>13500</v>
      </c>
      <c r="AB1330">
        <v>0</v>
      </c>
      <c r="AC1330">
        <v>0</v>
      </c>
      <c r="AD1330" s="7">
        <f>invoices[[#This Row],[Rent]]+invoices[[#This Row],[Services]]+invoices[[#This Row],[GST]]</f>
        <v>13500</v>
      </c>
      <c r="AE1330" s="7">
        <f>invoices[[#This Row],[Total]]-invoices[[#This Row],[rent_amount]]</f>
        <v>0</v>
      </c>
      <c r="AF1330">
        <v>2536</v>
      </c>
      <c r="AG1330">
        <v>2666</v>
      </c>
      <c r="AH1330">
        <f>invoices[[#This Row],[EB Amount]]-invoices[[#This Row],[electricity_amount]]</f>
        <v>0</v>
      </c>
    </row>
    <row r="1331" spans="1:34">
      <c r="A1331" t="s">
        <v>6614</v>
      </c>
      <c r="B1331" t="s">
        <v>22</v>
      </c>
      <c r="C1331" t="s">
        <v>4014</v>
      </c>
      <c r="D1331" t="s">
        <v>24</v>
      </c>
      <c r="E1331" t="s">
        <v>96</v>
      </c>
      <c r="F1331" t="s">
        <v>390</v>
      </c>
      <c r="G1331" t="s">
        <v>6615</v>
      </c>
      <c r="H1331" s="1">
        <f>DATE(YEAR(invoices[[#This Row],[due_date]]),MONTH(invoices[[#This Row],[due_date]]),1)</f>
        <v>45870</v>
      </c>
      <c r="I1331" s="1">
        <v>45876</v>
      </c>
      <c r="J1331">
        <v>19500</v>
      </c>
      <c r="K1331">
        <v>2449</v>
      </c>
      <c r="L1331">
        <v>0</v>
      </c>
      <c r="M1331">
        <f>invoices[[#This Row],[rent_amount]]+invoices[[#This Row],[electricity_amount]]+invoices[[#This Row],[other_charges]]</f>
        <v>21949</v>
      </c>
      <c r="N1331" t="s">
        <v>28</v>
      </c>
      <c r="O1331" t="s">
        <v>221</v>
      </c>
      <c r="P1331">
        <v>0</v>
      </c>
      <c r="Q1331" t="b">
        <v>0</v>
      </c>
      <c r="R1331" t="s">
        <v>222</v>
      </c>
      <c r="S1331">
        <v>0</v>
      </c>
      <c r="T1331">
        <f>invoices[[#This Row],[total_amount]]</f>
        <v>21949</v>
      </c>
      <c r="U1331" t="s">
        <v>4016</v>
      </c>
      <c r="V1331" t="str">
        <f>INDEX([1]!Table1[tenantname],MATCH(invoices[[#This Row],[allotment_id]],[1]!Table1[TenantAllotmentID],0))</f>
        <v>Ranna  (B33-A1)</v>
      </c>
      <c r="W1331" t="s">
        <v>15169</v>
      </c>
      <c r="X1331" t="s">
        <v>15170</v>
      </c>
      <c r="Y1331" s="4">
        <v>45870</v>
      </c>
      <c r="Z1331" t="s">
        <v>15807</v>
      </c>
      <c r="AA1331">
        <v>19500</v>
      </c>
      <c r="AB1331">
        <v>0</v>
      </c>
      <c r="AC1331">
        <v>0</v>
      </c>
      <c r="AD1331" s="7">
        <f>invoices[[#This Row],[Rent]]+invoices[[#This Row],[Services]]+invoices[[#This Row],[GST]]</f>
        <v>19500</v>
      </c>
      <c r="AE1331" s="7">
        <f>invoices[[#This Row],[Total]]-invoices[[#This Row],[rent_amount]]</f>
        <v>0</v>
      </c>
      <c r="AF1331">
        <v>2537</v>
      </c>
      <c r="AG1331">
        <v>2449</v>
      </c>
      <c r="AH1331">
        <f>invoices[[#This Row],[EB Amount]]-invoices[[#This Row],[electricity_amount]]</f>
        <v>0</v>
      </c>
    </row>
    <row r="1332" spans="1:34">
      <c r="A1332" t="s">
        <v>6701</v>
      </c>
      <c r="B1332" t="s">
        <v>22</v>
      </c>
      <c r="C1332" t="s">
        <v>4281</v>
      </c>
      <c r="D1332" t="s">
        <v>24</v>
      </c>
      <c r="E1332" t="s">
        <v>72</v>
      </c>
      <c r="F1332" t="s">
        <v>665</v>
      </c>
      <c r="G1332" t="s">
        <v>6702</v>
      </c>
      <c r="H1332" s="1">
        <f>DATE(YEAR(invoices[[#This Row],[due_date]]),MONTH(invoices[[#This Row],[due_date]]),1)</f>
        <v>45870</v>
      </c>
      <c r="I1332" s="1">
        <v>45876</v>
      </c>
      <c r="J1332">
        <v>18500</v>
      </c>
      <c r="K1332">
        <v>912</v>
      </c>
      <c r="L1332">
        <v>0</v>
      </c>
      <c r="M1332">
        <f>invoices[[#This Row],[rent_amount]]+invoices[[#This Row],[electricity_amount]]+invoices[[#This Row],[other_charges]]</f>
        <v>19412</v>
      </c>
      <c r="N1332" t="s">
        <v>28</v>
      </c>
      <c r="O1332" t="s">
        <v>221</v>
      </c>
      <c r="P1332">
        <v>0</v>
      </c>
      <c r="Q1332" t="b">
        <v>0</v>
      </c>
      <c r="R1332" t="s">
        <v>222</v>
      </c>
      <c r="S1332">
        <v>0</v>
      </c>
      <c r="T1332">
        <f>invoices[[#This Row],[total_amount]]</f>
        <v>19412</v>
      </c>
      <c r="U1332" t="s">
        <v>4283</v>
      </c>
      <c r="V1332" t="str">
        <f>INDEX([1]!Table1[tenantname],MATCH(invoices[[#This Row],[allotment_id]],[1]!Table1[TenantAllotmentID],0))</f>
        <v>Shivani  (C34-A1)</v>
      </c>
      <c r="W1332" t="s">
        <v>15205</v>
      </c>
      <c r="X1332" t="s">
        <v>15206</v>
      </c>
      <c r="Y1332" s="4">
        <v>45870</v>
      </c>
      <c r="Z1332" t="s">
        <v>15807</v>
      </c>
      <c r="AA1332">
        <v>18500</v>
      </c>
      <c r="AB1332">
        <v>0</v>
      </c>
      <c r="AC1332">
        <v>0</v>
      </c>
      <c r="AD1332" s="7">
        <f>invoices[[#This Row],[Rent]]+invoices[[#This Row],[Services]]+invoices[[#This Row],[GST]]</f>
        <v>18500</v>
      </c>
      <c r="AE1332" s="7">
        <f>invoices[[#This Row],[Total]]-invoices[[#This Row],[rent_amount]]</f>
        <v>0</v>
      </c>
      <c r="AF1332">
        <v>2579</v>
      </c>
      <c r="AG1332">
        <v>912</v>
      </c>
      <c r="AH1332">
        <f>invoices[[#This Row],[EB Amount]]-invoices[[#This Row],[electricity_amount]]</f>
        <v>0</v>
      </c>
    </row>
    <row r="1333" spans="1:34">
      <c r="A1333" t="s">
        <v>6709</v>
      </c>
      <c r="B1333" t="s">
        <v>22</v>
      </c>
      <c r="C1333" t="s">
        <v>5630</v>
      </c>
      <c r="D1333" t="s">
        <v>24</v>
      </c>
      <c r="E1333" t="s">
        <v>96</v>
      </c>
      <c r="F1333" t="s">
        <v>510</v>
      </c>
      <c r="G1333" t="s">
        <v>6710</v>
      </c>
      <c r="H1333" s="1">
        <f>DATE(YEAR(invoices[[#This Row],[due_date]]),MONTH(invoices[[#This Row],[due_date]]),1)</f>
        <v>45870</v>
      </c>
      <c r="I1333" s="1">
        <v>45876</v>
      </c>
      <c r="J1333">
        <v>14000</v>
      </c>
      <c r="K1333">
        <v>0</v>
      </c>
      <c r="L1333">
        <v>0</v>
      </c>
      <c r="M1333">
        <f>invoices[[#This Row],[rent_amount]]+invoices[[#This Row],[electricity_amount]]+invoices[[#This Row],[other_charges]]</f>
        <v>14000</v>
      </c>
      <c r="N1333" t="s">
        <v>28</v>
      </c>
      <c r="O1333" t="s">
        <v>325</v>
      </c>
      <c r="P1333">
        <v>0</v>
      </c>
      <c r="Q1333" t="b">
        <v>0</v>
      </c>
      <c r="R1333" t="s">
        <v>222</v>
      </c>
      <c r="S1333">
        <v>0</v>
      </c>
      <c r="T1333">
        <f>invoices[[#This Row],[total_amount]]</f>
        <v>14000</v>
      </c>
      <c r="U1333" t="s">
        <v>5632</v>
      </c>
      <c r="V1333" t="str">
        <f>INDEX([1]!Table1[tenantname],MATCH(invoices[[#This Row],[allotment_id]],[1]!Table1[TenantAllotmentID],0))</f>
        <v>Amar Kumar (B33-B2)</v>
      </c>
      <c r="W1333" t="s">
        <v>15403</v>
      </c>
      <c r="X1333" t="s">
        <v>15404</v>
      </c>
      <c r="Y1333" s="4">
        <v>45870</v>
      </c>
      <c r="Z1333" t="s">
        <v>15807</v>
      </c>
      <c r="AA1333">
        <v>14000</v>
      </c>
      <c r="AB1333">
        <v>0</v>
      </c>
      <c r="AC1333">
        <v>0</v>
      </c>
      <c r="AD1333" s="7">
        <f>invoices[[#This Row],[Rent]]+invoices[[#This Row],[Services]]+invoices[[#This Row],[GST]]</f>
        <v>14000</v>
      </c>
      <c r="AE1333" s="7">
        <f>invoices[[#This Row],[Total]]-invoices[[#This Row],[rent_amount]]</f>
        <v>0</v>
      </c>
      <c r="AF1333">
        <v>2582</v>
      </c>
      <c r="AG1333">
        <v>0</v>
      </c>
      <c r="AH1333">
        <f>invoices[[#This Row],[EB Amount]]-invoices[[#This Row],[electricity_amount]]</f>
        <v>0</v>
      </c>
    </row>
    <row r="1334" spans="1:34">
      <c r="A1334" t="s">
        <v>6728</v>
      </c>
      <c r="B1334" t="s">
        <v>22</v>
      </c>
      <c r="C1334" t="s">
        <v>1466</v>
      </c>
      <c r="D1334" t="s">
        <v>24</v>
      </c>
      <c r="E1334" t="s">
        <v>195</v>
      </c>
      <c r="F1334" t="s">
        <v>196</v>
      </c>
      <c r="G1334" t="s">
        <v>6729</v>
      </c>
      <c r="H1334" s="1">
        <f>DATE(YEAR(invoices[[#This Row],[due_date]]),MONTH(invoices[[#This Row],[due_date]]),1)</f>
        <v>45870</v>
      </c>
      <c r="I1334" s="1">
        <v>45876</v>
      </c>
      <c r="J1334">
        <v>2000</v>
      </c>
      <c r="K1334">
        <v>2573</v>
      </c>
      <c r="L1334">
        <v>2250</v>
      </c>
      <c r="M1334">
        <f>invoices[[#This Row],[rent_amount]]+invoices[[#This Row],[electricity_amount]]+invoices[[#This Row],[other_charges]]</f>
        <v>6823</v>
      </c>
      <c r="N1334" t="s">
        <v>28</v>
      </c>
      <c r="O1334" t="s">
        <v>1148</v>
      </c>
      <c r="P1334">
        <v>0</v>
      </c>
      <c r="Q1334" t="b">
        <v>0</v>
      </c>
      <c r="R1334" t="s">
        <v>222</v>
      </c>
      <c r="S1334">
        <v>0</v>
      </c>
      <c r="T1334">
        <f>invoices[[#This Row],[total_amount]]</f>
        <v>6823</v>
      </c>
      <c r="U1334" t="s">
        <v>1468</v>
      </c>
      <c r="V1334" t="str">
        <f>INDEX([1]!Table1[tenantname],MATCH(invoices[[#This Row],[allotment_id]],[1]!Table1[TenantAllotmentID],0))</f>
        <v>Mancy Vijayakumar (D41-B1)</v>
      </c>
      <c r="W1334" t="s">
        <v>14485</v>
      </c>
      <c r="X1334" t="s">
        <v>14486</v>
      </c>
      <c r="Y1334" s="4">
        <v>45870</v>
      </c>
      <c r="Z1334" t="s">
        <v>15807</v>
      </c>
      <c r="AA1334">
        <v>2000</v>
      </c>
      <c r="AB1334">
        <v>0</v>
      </c>
      <c r="AC1334">
        <v>0</v>
      </c>
      <c r="AD1334" s="7">
        <f>invoices[[#This Row],[Rent]]+invoices[[#This Row],[Services]]+invoices[[#This Row],[GST]]</f>
        <v>2000</v>
      </c>
      <c r="AE1334" s="7">
        <f>invoices[[#This Row],[Total]]-invoices[[#This Row],[rent_amount]]</f>
        <v>0</v>
      </c>
      <c r="AF1334">
        <v>2592</v>
      </c>
      <c r="AG1334">
        <v>2573</v>
      </c>
      <c r="AH1334">
        <f>invoices[[#This Row],[EB Amount]]-invoices[[#This Row],[electricity_amount]]</f>
        <v>0</v>
      </c>
    </row>
    <row r="1335" spans="1:34">
      <c r="A1335" t="s">
        <v>6762</v>
      </c>
      <c r="B1335" t="s">
        <v>22</v>
      </c>
      <c r="C1335" t="s">
        <v>1832</v>
      </c>
      <c r="D1335" t="s">
        <v>24</v>
      </c>
      <c r="E1335" t="s">
        <v>247</v>
      </c>
      <c r="F1335" t="s">
        <v>870</v>
      </c>
      <c r="G1335" t="s">
        <v>6763</v>
      </c>
      <c r="H1335" s="1">
        <f>DATE(YEAR(invoices[[#This Row],[due_date]]),MONTH(invoices[[#This Row],[due_date]]),1)</f>
        <v>45870</v>
      </c>
      <c r="I1335" s="1">
        <v>45876</v>
      </c>
      <c r="J1335">
        <v>15500</v>
      </c>
      <c r="K1335">
        <v>0</v>
      </c>
      <c r="L1335">
        <v>0</v>
      </c>
      <c r="M1335">
        <f>invoices[[#This Row],[rent_amount]]+invoices[[#This Row],[electricity_amount]]+invoices[[#This Row],[other_charges]]</f>
        <v>15500</v>
      </c>
      <c r="N1335" t="s">
        <v>28</v>
      </c>
      <c r="O1335" t="s">
        <v>683</v>
      </c>
      <c r="P1335">
        <v>0</v>
      </c>
      <c r="Q1335" t="b">
        <v>0</v>
      </c>
      <c r="R1335" t="s">
        <v>222</v>
      </c>
      <c r="S1335">
        <v>0</v>
      </c>
      <c r="T1335">
        <f>invoices[[#This Row],[total_amount]]</f>
        <v>15500</v>
      </c>
      <c r="U1335" t="s">
        <v>1834</v>
      </c>
      <c r="V1335" t="str">
        <f>INDEX([1]!Table1[tenantname],MATCH(invoices[[#This Row],[allotment_id]],[1]!Table1[TenantAllotmentID],0))</f>
        <v>Vaibhavi Patel (C11-B1)</v>
      </c>
      <c r="W1335" t="s">
        <v>14611</v>
      </c>
      <c r="X1335" t="s">
        <v>14612</v>
      </c>
      <c r="Y1335" s="4">
        <v>45870</v>
      </c>
      <c r="Z1335" t="s">
        <v>15807</v>
      </c>
      <c r="AA1335">
        <v>15500</v>
      </c>
      <c r="AB1335">
        <v>0</v>
      </c>
      <c r="AC1335">
        <v>0</v>
      </c>
      <c r="AD1335" s="7">
        <f>invoices[[#This Row],[Rent]]+invoices[[#This Row],[Services]]+invoices[[#This Row],[GST]]</f>
        <v>15500</v>
      </c>
      <c r="AE1335" s="7">
        <f>invoices[[#This Row],[Total]]-invoices[[#This Row],[rent_amount]]</f>
        <v>0</v>
      </c>
      <c r="AF1335">
        <v>2610</v>
      </c>
      <c r="AG1335">
        <v>0</v>
      </c>
      <c r="AH1335">
        <f>invoices[[#This Row],[EB Amount]]-invoices[[#This Row],[electricity_amount]]</f>
        <v>0</v>
      </c>
    </row>
    <row r="1336" spans="1:34">
      <c r="A1336" t="s">
        <v>6774</v>
      </c>
      <c r="B1336" t="s">
        <v>22</v>
      </c>
      <c r="C1336" t="s">
        <v>2027</v>
      </c>
      <c r="D1336" t="s">
        <v>24</v>
      </c>
      <c r="E1336" t="s">
        <v>80</v>
      </c>
      <c r="F1336" t="s">
        <v>1824</v>
      </c>
      <c r="G1336" t="s">
        <v>6775</v>
      </c>
      <c r="H1336" s="1">
        <f>DATE(YEAR(invoices[[#This Row],[due_date]]),MONTH(invoices[[#This Row],[due_date]]),1)</f>
        <v>45870</v>
      </c>
      <c r="I1336" s="1">
        <v>45876</v>
      </c>
      <c r="J1336">
        <v>25500</v>
      </c>
      <c r="K1336">
        <v>2263</v>
      </c>
      <c r="L1336">
        <v>0</v>
      </c>
      <c r="M1336">
        <f>invoices[[#This Row],[rent_amount]]+invoices[[#This Row],[electricity_amount]]+invoices[[#This Row],[other_charges]]</f>
        <v>27763</v>
      </c>
      <c r="N1336" t="s">
        <v>28</v>
      </c>
      <c r="O1336" t="s">
        <v>221</v>
      </c>
      <c r="P1336">
        <v>0</v>
      </c>
      <c r="Q1336" t="b">
        <v>0</v>
      </c>
      <c r="R1336" t="s">
        <v>222</v>
      </c>
      <c r="S1336">
        <v>0</v>
      </c>
      <c r="T1336">
        <f>invoices[[#This Row],[total_amount]]</f>
        <v>27763</v>
      </c>
      <c r="U1336" t="s">
        <v>2029</v>
      </c>
      <c r="V1336" t="str">
        <f>INDEX([1]!Table1[tenantname],MATCH(invoices[[#This Row],[allotment_id]],[1]!Table1[TenantAllotmentID],0))</f>
        <v>Sagarika Das (D21-A1)</v>
      </c>
      <c r="W1336" t="s">
        <v>14679</v>
      </c>
      <c r="X1336" t="s">
        <v>14680</v>
      </c>
      <c r="Y1336" s="4">
        <v>45870</v>
      </c>
      <c r="Z1336" t="s">
        <v>15807</v>
      </c>
      <c r="AA1336">
        <v>25500</v>
      </c>
      <c r="AB1336">
        <v>0</v>
      </c>
      <c r="AC1336">
        <v>0</v>
      </c>
      <c r="AD1336" s="7">
        <f>invoices[[#This Row],[Rent]]+invoices[[#This Row],[Services]]+invoices[[#This Row],[GST]]</f>
        <v>25500</v>
      </c>
      <c r="AE1336" s="7">
        <f>invoices[[#This Row],[Total]]-invoices[[#This Row],[rent_amount]]</f>
        <v>0</v>
      </c>
      <c r="AF1336">
        <v>2616</v>
      </c>
      <c r="AG1336">
        <v>2263</v>
      </c>
      <c r="AH1336">
        <f>invoices[[#This Row],[EB Amount]]-invoices[[#This Row],[electricity_amount]]</f>
        <v>0</v>
      </c>
    </row>
    <row r="1337" spans="1:34">
      <c r="A1337" t="s">
        <v>6802</v>
      </c>
      <c r="B1337" t="s">
        <v>22</v>
      </c>
      <c r="C1337" t="s">
        <v>1554</v>
      </c>
      <c r="D1337" t="s">
        <v>24</v>
      </c>
      <c r="E1337" t="s">
        <v>195</v>
      </c>
      <c r="F1337" t="s">
        <v>196</v>
      </c>
      <c r="G1337" t="s">
        <v>6803</v>
      </c>
      <c r="H1337" s="1">
        <f>DATE(YEAR(invoices[[#This Row],[due_date]]),MONTH(invoices[[#This Row],[due_date]]),1)</f>
        <v>45870</v>
      </c>
      <c r="I1337" s="1">
        <v>45876</v>
      </c>
      <c r="J1337">
        <v>14500</v>
      </c>
      <c r="K1337">
        <v>0</v>
      </c>
      <c r="L1337">
        <v>0</v>
      </c>
      <c r="M1337">
        <f>invoices[[#This Row],[rent_amount]]+invoices[[#This Row],[electricity_amount]]+invoices[[#This Row],[other_charges]]</f>
        <v>14500</v>
      </c>
      <c r="N1337" t="s">
        <v>28</v>
      </c>
      <c r="O1337" t="s">
        <v>325</v>
      </c>
      <c r="P1337">
        <v>0</v>
      </c>
      <c r="Q1337" t="b">
        <v>0</v>
      </c>
      <c r="R1337" t="s">
        <v>222</v>
      </c>
      <c r="S1337">
        <v>0</v>
      </c>
      <c r="T1337">
        <f>invoices[[#This Row],[total_amount]]</f>
        <v>14500</v>
      </c>
      <c r="U1337" t="s">
        <v>1556</v>
      </c>
      <c r="V1337" t="str">
        <f>INDEX([1]!Table1[tenantname],MATCH(invoices[[#This Row],[allotment_id]],[1]!Table1[TenantAllotmentID],0))</f>
        <v>Fiza Faizal (D41-B1)</v>
      </c>
      <c r="W1337" t="s">
        <v>14516</v>
      </c>
      <c r="X1337" t="s">
        <v>14517</v>
      </c>
      <c r="Y1337" s="4">
        <v>45870</v>
      </c>
      <c r="Z1337" t="s">
        <v>15807</v>
      </c>
      <c r="AA1337">
        <v>14500</v>
      </c>
      <c r="AB1337">
        <v>0</v>
      </c>
      <c r="AC1337">
        <v>0</v>
      </c>
      <c r="AD1337" s="7">
        <f>invoices[[#This Row],[Rent]]+invoices[[#This Row],[Services]]+invoices[[#This Row],[GST]]</f>
        <v>14500</v>
      </c>
      <c r="AE1337" s="7">
        <f>invoices[[#This Row],[Total]]-invoices[[#This Row],[rent_amount]]</f>
        <v>0</v>
      </c>
      <c r="AF1337">
        <v>2632</v>
      </c>
      <c r="AG1337">
        <v>0</v>
      </c>
      <c r="AH1337">
        <f>invoices[[#This Row],[EB Amount]]-invoices[[#This Row],[electricity_amount]]</f>
        <v>0</v>
      </c>
    </row>
    <row r="1338" spans="1:34">
      <c r="A1338" t="s">
        <v>6804</v>
      </c>
      <c r="B1338" t="s">
        <v>22</v>
      </c>
      <c r="C1338" t="s">
        <v>267</v>
      </c>
      <c r="D1338" t="s">
        <v>24</v>
      </c>
      <c r="E1338" t="s">
        <v>721</v>
      </c>
      <c r="F1338" t="s">
        <v>1828</v>
      </c>
      <c r="G1338" t="s">
        <v>6805</v>
      </c>
      <c r="H1338" s="1">
        <f>DATE(YEAR(invoices[[#This Row],[due_date]]),MONTH(invoices[[#This Row],[due_date]]),1)</f>
        <v>45870</v>
      </c>
      <c r="I1338" s="1">
        <v>45876</v>
      </c>
      <c r="J1338">
        <v>7500</v>
      </c>
      <c r="K1338">
        <v>0</v>
      </c>
      <c r="L1338">
        <v>0</v>
      </c>
      <c r="M1338">
        <f>invoices[[#This Row],[rent_amount]]+invoices[[#This Row],[electricity_amount]]+invoices[[#This Row],[other_charges]]</f>
        <v>7500</v>
      </c>
      <c r="N1338" t="s">
        <v>28</v>
      </c>
      <c r="O1338" t="s">
        <v>1148</v>
      </c>
      <c r="P1338">
        <v>0</v>
      </c>
      <c r="Q1338" t="b">
        <v>0</v>
      </c>
      <c r="R1338" t="s">
        <v>222</v>
      </c>
      <c r="S1338">
        <v>0</v>
      </c>
      <c r="T1338">
        <f>invoices[[#This Row],[total_amount]]</f>
        <v>7500</v>
      </c>
      <c r="U1338" t="s">
        <v>1830</v>
      </c>
      <c r="V1338" t="str">
        <f>INDEX([1]!Table1[tenantname],MATCH(invoices[[#This Row],[allotment_id]],[1]!Table1[TenantAllotmentID],0))</f>
        <v>Nikhil Pandey (A11-B2)</v>
      </c>
      <c r="W1338" t="s">
        <v>14609</v>
      </c>
      <c r="X1338" t="s">
        <v>14610</v>
      </c>
      <c r="Y1338" s="4">
        <v>45870</v>
      </c>
      <c r="Z1338" t="s">
        <v>15807</v>
      </c>
      <c r="AA1338">
        <v>7500</v>
      </c>
      <c r="AB1338">
        <v>0</v>
      </c>
      <c r="AC1338">
        <v>0</v>
      </c>
      <c r="AD1338" s="7">
        <f>invoices[[#This Row],[Rent]]+invoices[[#This Row],[Services]]+invoices[[#This Row],[GST]]</f>
        <v>7500</v>
      </c>
      <c r="AE1338" s="7">
        <f>invoices[[#This Row],[Total]]-invoices[[#This Row],[rent_amount]]</f>
        <v>0</v>
      </c>
      <c r="AF1338">
        <v>2633</v>
      </c>
      <c r="AG1338">
        <v>0</v>
      </c>
      <c r="AH1338">
        <f>invoices[[#This Row],[EB Amount]]-invoices[[#This Row],[electricity_amount]]</f>
        <v>0</v>
      </c>
    </row>
    <row r="1339" spans="1:34">
      <c r="A1339" t="s">
        <v>6806</v>
      </c>
      <c r="B1339" t="s">
        <v>22</v>
      </c>
      <c r="C1339" t="s">
        <v>757</v>
      </c>
      <c r="D1339" t="s">
        <v>24</v>
      </c>
      <c r="E1339" t="s">
        <v>181</v>
      </c>
      <c r="F1339" t="s">
        <v>427</v>
      </c>
      <c r="G1339" t="s">
        <v>6807</v>
      </c>
      <c r="H1339" s="1">
        <f>DATE(YEAR(invoices[[#This Row],[due_date]]),MONTH(invoices[[#This Row],[due_date]]),1)</f>
        <v>45870</v>
      </c>
      <c r="I1339" s="1">
        <v>45876</v>
      </c>
      <c r="J1339">
        <v>435</v>
      </c>
      <c r="K1339">
        <v>1530</v>
      </c>
      <c r="L1339">
        <v>2250</v>
      </c>
      <c r="M1339">
        <f>invoices[[#This Row],[rent_amount]]+invoices[[#This Row],[electricity_amount]]+invoices[[#This Row],[other_charges]]</f>
        <v>4215</v>
      </c>
      <c r="N1339" t="s">
        <v>28</v>
      </c>
      <c r="O1339" t="s">
        <v>683</v>
      </c>
      <c r="P1339">
        <v>0</v>
      </c>
      <c r="Q1339" t="b">
        <v>0</v>
      </c>
      <c r="R1339" t="s">
        <v>222</v>
      </c>
      <c r="S1339">
        <v>0</v>
      </c>
      <c r="T1339">
        <f>invoices[[#This Row],[total_amount]]</f>
        <v>4215</v>
      </c>
      <c r="U1339" t="s">
        <v>6808</v>
      </c>
      <c r="V1339" t="str">
        <f>INDEX([1]!Table1[tenantname],MATCH(invoices[[#This Row],[allotment_id]],[1]!Table1[TenantAllotmentID],0))</f>
        <v>Shivani Kumari (B24-B2)</v>
      </c>
      <c r="W1339" t="s">
        <v>14221</v>
      </c>
      <c r="X1339" t="s">
        <v>15508</v>
      </c>
      <c r="Y1339" s="4">
        <v>45870</v>
      </c>
      <c r="Z1339" t="s">
        <v>15807</v>
      </c>
      <c r="AA1339">
        <v>435</v>
      </c>
      <c r="AB1339">
        <v>0</v>
      </c>
      <c r="AC1339">
        <v>0</v>
      </c>
      <c r="AD1339" s="7">
        <f>invoices[[#This Row],[Rent]]+invoices[[#This Row],[Services]]+invoices[[#This Row],[GST]]</f>
        <v>435</v>
      </c>
      <c r="AE1339" s="7">
        <f>invoices[[#This Row],[Total]]-invoices[[#This Row],[rent_amount]]</f>
        <v>0</v>
      </c>
      <c r="AF1339">
        <v>2634</v>
      </c>
      <c r="AG1339">
        <v>1530</v>
      </c>
      <c r="AH1339">
        <f>invoices[[#This Row],[EB Amount]]-invoices[[#This Row],[electricity_amount]]</f>
        <v>0</v>
      </c>
    </row>
    <row r="1340" spans="1:34">
      <c r="A1340" t="s">
        <v>6816</v>
      </c>
      <c r="B1340" t="s">
        <v>22</v>
      </c>
      <c r="C1340" t="s">
        <v>1799</v>
      </c>
      <c r="D1340" t="s">
        <v>24</v>
      </c>
      <c r="E1340" t="s">
        <v>104</v>
      </c>
      <c r="F1340" t="s">
        <v>380</v>
      </c>
      <c r="G1340" t="s">
        <v>6817</v>
      </c>
      <c r="H1340" s="1">
        <f>DATE(YEAR(invoices[[#This Row],[due_date]]),MONTH(invoices[[#This Row],[due_date]]),1)</f>
        <v>45870</v>
      </c>
      <c r="I1340" s="1">
        <v>45876</v>
      </c>
      <c r="J1340">
        <v>9194</v>
      </c>
      <c r="K1340">
        <v>1650</v>
      </c>
      <c r="L1340">
        <v>2250</v>
      </c>
      <c r="M1340">
        <f>invoices[[#This Row],[rent_amount]]+invoices[[#This Row],[electricity_amount]]+invoices[[#This Row],[other_charges]]</f>
        <v>13094</v>
      </c>
      <c r="N1340" t="s">
        <v>28</v>
      </c>
      <c r="O1340" t="s">
        <v>683</v>
      </c>
      <c r="P1340">
        <v>0</v>
      </c>
      <c r="Q1340" t="b">
        <v>0</v>
      </c>
      <c r="R1340" t="s">
        <v>222</v>
      </c>
      <c r="S1340">
        <v>0</v>
      </c>
      <c r="T1340">
        <f>invoices[[#This Row],[total_amount]]</f>
        <v>13094</v>
      </c>
      <c r="U1340" t="s">
        <v>1801</v>
      </c>
      <c r="V1340" t="str">
        <f>INDEX([1]!Table1[tenantname],MATCH(invoices[[#This Row],[allotment_id]],[1]!Table1[TenantAllotmentID],0))</f>
        <v>Sankar Dayal (B14-A1)</v>
      </c>
      <c r="W1340" t="s">
        <v>14597</v>
      </c>
      <c r="X1340" t="s">
        <v>14598</v>
      </c>
      <c r="Y1340" s="4">
        <v>45870</v>
      </c>
      <c r="Z1340" t="s">
        <v>15807</v>
      </c>
      <c r="AA1340">
        <v>9194</v>
      </c>
      <c r="AB1340">
        <v>0</v>
      </c>
      <c r="AC1340">
        <v>0</v>
      </c>
      <c r="AD1340" s="7">
        <f>invoices[[#This Row],[Rent]]+invoices[[#This Row],[Services]]+invoices[[#This Row],[GST]]</f>
        <v>9194</v>
      </c>
      <c r="AE1340" s="7">
        <f>invoices[[#This Row],[Total]]-invoices[[#This Row],[rent_amount]]</f>
        <v>0</v>
      </c>
      <c r="AF1340">
        <v>2638</v>
      </c>
      <c r="AG1340">
        <v>1650</v>
      </c>
      <c r="AH1340">
        <f>invoices[[#This Row],[EB Amount]]-invoices[[#This Row],[electricity_amount]]</f>
        <v>0</v>
      </c>
    </row>
    <row r="1341" spans="1:34">
      <c r="A1341" t="s">
        <v>6846</v>
      </c>
      <c r="B1341" t="s">
        <v>22</v>
      </c>
      <c r="C1341" t="s">
        <v>3259</v>
      </c>
      <c r="D1341" t="s">
        <v>24</v>
      </c>
      <c r="E1341" t="s">
        <v>34</v>
      </c>
      <c r="F1341" t="s">
        <v>837</v>
      </c>
      <c r="G1341" t="s">
        <v>6847</v>
      </c>
      <c r="H1341" s="1">
        <f>DATE(YEAR(invoices[[#This Row],[due_date]]),MONTH(invoices[[#This Row],[due_date]]),1)</f>
        <v>45870</v>
      </c>
      <c r="I1341" s="1">
        <v>45876</v>
      </c>
      <c r="J1341">
        <v>14500</v>
      </c>
      <c r="K1341">
        <v>2170</v>
      </c>
      <c r="L1341">
        <v>2250</v>
      </c>
      <c r="M1341">
        <f>invoices[[#This Row],[rent_amount]]+invoices[[#This Row],[electricity_amount]]+invoices[[#This Row],[other_charges]]</f>
        <v>18920</v>
      </c>
      <c r="N1341" t="s">
        <v>28</v>
      </c>
      <c r="O1341" t="s">
        <v>325</v>
      </c>
      <c r="P1341">
        <v>0</v>
      </c>
      <c r="Q1341" t="b">
        <v>0</v>
      </c>
      <c r="R1341" t="s">
        <v>222</v>
      </c>
      <c r="S1341">
        <v>0</v>
      </c>
      <c r="T1341">
        <f>invoices[[#This Row],[total_amount]]</f>
        <v>18920</v>
      </c>
      <c r="U1341" t="s">
        <v>3261</v>
      </c>
      <c r="V1341" t="str">
        <f>INDEX([1]!Table1[tenantname],MATCH(invoices[[#This Row],[allotment_id]],[1]!Table1[TenantAllotmentID],0))</f>
        <v>Bala Saraswathi (B43-C1)</v>
      </c>
      <c r="W1341" t="s">
        <v>15008</v>
      </c>
      <c r="X1341" t="s">
        <v>15009</v>
      </c>
      <c r="Y1341" s="4">
        <v>45870</v>
      </c>
      <c r="Z1341" t="s">
        <v>15807</v>
      </c>
      <c r="AA1341">
        <v>14500</v>
      </c>
      <c r="AB1341">
        <v>0</v>
      </c>
      <c r="AC1341">
        <v>0</v>
      </c>
      <c r="AD1341" s="7">
        <f>invoices[[#This Row],[Rent]]+invoices[[#This Row],[Services]]+invoices[[#This Row],[GST]]</f>
        <v>14500</v>
      </c>
      <c r="AE1341" s="7">
        <f>invoices[[#This Row],[Total]]-invoices[[#This Row],[rent_amount]]</f>
        <v>0</v>
      </c>
      <c r="AF1341">
        <v>2654</v>
      </c>
      <c r="AG1341">
        <v>2170</v>
      </c>
      <c r="AH1341">
        <f>invoices[[#This Row],[EB Amount]]-invoices[[#This Row],[electricity_amount]]</f>
        <v>0</v>
      </c>
    </row>
    <row r="1342" spans="1:34">
      <c r="A1342" t="s">
        <v>6904</v>
      </c>
      <c r="B1342" t="s">
        <v>22</v>
      </c>
      <c r="C1342" t="s">
        <v>3376</v>
      </c>
      <c r="D1342" t="s">
        <v>24</v>
      </c>
      <c r="E1342" t="s">
        <v>354</v>
      </c>
      <c r="F1342" t="s">
        <v>1506</v>
      </c>
      <c r="G1342" t="s">
        <v>6905</v>
      </c>
      <c r="H1342" s="1">
        <f>DATE(YEAR(invoices[[#This Row],[due_date]]),MONTH(invoices[[#This Row],[due_date]]),1)</f>
        <v>45870</v>
      </c>
      <c r="I1342" s="1">
        <v>45876</v>
      </c>
      <c r="J1342">
        <v>14500</v>
      </c>
      <c r="K1342">
        <v>1984</v>
      </c>
      <c r="L1342">
        <v>0</v>
      </c>
      <c r="M1342">
        <f>invoices[[#This Row],[rent_amount]]+invoices[[#This Row],[electricity_amount]]+invoices[[#This Row],[other_charges]]</f>
        <v>16484</v>
      </c>
      <c r="N1342" t="s">
        <v>28</v>
      </c>
      <c r="O1342" t="s">
        <v>221</v>
      </c>
      <c r="P1342">
        <v>0</v>
      </c>
      <c r="Q1342" t="b">
        <v>0</v>
      </c>
      <c r="R1342" t="s">
        <v>222</v>
      </c>
      <c r="S1342">
        <v>0</v>
      </c>
      <c r="T1342">
        <f>invoices[[#This Row],[total_amount]]</f>
        <v>16484</v>
      </c>
      <c r="U1342" t="s">
        <v>3378</v>
      </c>
      <c r="V1342" t="str">
        <f>INDEX([1]!Table1[tenantname],MATCH(invoices[[#This Row],[allotment_id]],[1]!Table1[TenantAllotmentID],0))</f>
        <v>Prem CH (B34-C2)</v>
      </c>
      <c r="W1342" t="s">
        <v>15042</v>
      </c>
      <c r="X1342" t="s">
        <v>15043</v>
      </c>
      <c r="Y1342" s="4">
        <v>45870</v>
      </c>
      <c r="Z1342" t="s">
        <v>15807</v>
      </c>
      <c r="AA1342">
        <v>14500</v>
      </c>
      <c r="AB1342">
        <v>0</v>
      </c>
      <c r="AC1342">
        <v>0</v>
      </c>
      <c r="AD1342" s="7">
        <f>invoices[[#This Row],[Rent]]+invoices[[#This Row],[Services]]+invoices[[#This Row],[GST]]</f>
        <v>14500</v>
      </c>
      <c r="AE1342" s="7">
        <f>invoices[[#This Row],[Total]]-invoices[[#This Row],[rent_amount]]</f>
        <v>0</v>
      </c>
      <c r="AF1342">
        <v>2685</v>
      </c>
      <c r="AG1342">
        <v>1984</v>
      </c>
      <c r="AH1342">
        <f>invoices[[#This Row],[EB Amount]]-invoices[[#This Row],[electricity_amount]]</f>
        <v>0</v>
      </c>
    </row>
    <row r="1343" spans="1:34">
      <c r="A1343" t="s">
        <v>7072</v>
      </c>
      <c r="B1343" t="s">
        <v>22</v>
      </c>
      <c r="C1343" t="s">
        <v>180</v>
      </c>
      <c r="D1343" t="s">
        <v>24</v>
      </c>
      <c r="E1343" t="s">
        <v>181</v>
      </c>
      <c r="F1343" t="s">
        <v>182</v>
      </c>
      <c r="G1343" t="s">
        <v>7073</v>
      </c>
      <c r="H1343" s="1">
        <f>DATE(YEAR(invoices[[#This Row],[due_date]]),MONTH(invoices[[#This Row],[due_date]]),1)</f>
        <v>45870</v>
      </c>
      <c r="I1343" s="1">
        <v>45876</v>
      </c>
      <c r="J1343">
        <v>13500</v>
      </c>
      <c r="K1343">
        <v>2635</v>
      </c>
      <c r="L1343">
        <v>0</v>
      </c>
      <c r="M1343">
        <f>invoices[[#This Row],[rent_amount]]+invoices[[#This Row],[electricity_amount]]+invoices[[#This Row],[other_charges]]</f>
        <v>16135</v>
      </c>
      <c r="N1343" t="s">
        <v>28</v>
      </c>
      <c r="O1343" t="s">
        <v>325</v>
      </c>
      <c r="P1343">
        <v>0</v>
      </c>
      <c r="Q1343" t="b">
        <v>0</v>
      </c>
      <c r="R1343" t="s">
        <v>222</v>
      </c>
      <c r="S1343">
        <v>0</v>
      </c>
      <c r="T1343">
        <f>invoices[[#This Row],[total_amount]]</f>
        <v>16135</v>
      </c>
      <c r="U1343" t="s">
        <v>185</v>
      </c>
      <c r="V1343" t="str">
        <f>INDEX([1]!Table1[tenantname],MATCH(invoices[[#This Row],[allotment_id]],[1]!Table1[TenantAllotmentID],0))</f>
        <v>Akshayaa  (B24-B3)</v>
      </c>
      <c r="W1343" t="s">
        <v>14026</v>
      </c>
      <c r="X1343" t="s">
        <v>14027</v>
      </c>
      <c r="Y1343" s="4">
        <v>45870</v>
      </c>
      <c r="Z1343" t="s">
        <v>15807</v>
      </c>
      <c r="AA1343">
        <v>13500</v>
      </c>
      <c r="AB1343">
        <v>0</v>
      </c>
      <c r="AC1343">
        <v>0</v>
      </c>
      <c r="AD1343" s="7">
        <f>invoices[[#This Row],[Rent]]+invoices[[#This Row],[Services]]+invoices[[#This Row],[GST]]</f>
        <v>13500</v>
      </c>
      <c r="AE1343" s="7">
        <f>invoices[[#This Row],[Total]]-invoices[[#This Row],[rent_amount]]</f>
        <v>0</v>
      </c>
      <c r="AF1343">
        <v>2771</v>
      </c>
      <c r="AG1343">
        <v>2635</v>
      </c>
      <c r="AH1343">
        <f>invoices[[#This Row],[EB Amount]]-invoices[[#This Row],[electricity_amount]]</f>
        <v>0</v>
      </c>
    </row>
    <row r="1344" spans="1:34">
      <c r="A1344" t="s">
        <v>7211</v>
      </c>
      <c r="B1344" t="s">
        <v>22</v>
      </c>
      <c r="C1344" t="s">
        <v>2682</v>
      </c>
      <c r="D1344" t="s">
        <v>24</v>
      </c>
      <c r="E1344" t="s">
        <v>42</v>
      </c>
      <c r="F1344" t="s">
        <v>2100</v>
      </c>
      <c r="G1344" t="s">
        <v>7212</v>
      </c>
      <c r="H1344" s="1">
        <f>DATE(YEAR(invoices[[#This Row],[due_date]]),MONTH(invoices[[#This Row],[due_date]]),1)</f>
        <v>45870</v>
      </c>
      <c r="I1344" s="1">
        <v>45876</v>
      </c>
      <c r="J1344">
        <v>13500</v>
      </c>
      <c r="K1344">
        <v>2077</v>
      </c>
      <c r="L1344">
        <v>0</v>
      </c>
      <c r="M1344">
        <f>invoices[[#This Row],[rent_amount]]+invoices[[#This Row],[electricity_amount]]+invoices[[#This Row],[other_charges]]</f>
        <v>15577</v>
      </c>
      <c r="N1344" t="s">
        <v>28</v>
      </c>
      <c r="O1344" t="s">
        <v>325</v>
      </c>
      <c r="P1344">
        <v>0</v>
      </c>
      <c r="Q1344" t="b">
        <v>0</v>
      </c>
      <c r="R1344" t="s">
        <v>222</v>
      </c>
      <c r="S1344">
        <v>0</v>
      </c>
      <c r="T1344">
        <f>invoices[[#This Row],[total_amount]]</f>
        <v>15577</v>
      </c>
      <c r="U1344" t="s">
        <v>3079</v>
      </c>
      <c r="V1344" t="str">
        <f>INDEX([1]!Table1[tenantname],MATCH(invoices[[#This Row],[allotment_id]],[1]!Table1[TenantAllotmentID],0))</f>
        <v>Amita Asthana (C24-B1)</v>
      </c>
      <c r="W1344" t="s">
        <v>14866</v>
      </c>
      <c r="X1344" t="s">
        <v>14965</v>
      </c>
      <c r="Y1344" s="4">
        <v>45870</v>
      </c>
      <c r="Z1344" t="s">
        <v>15807</v>
      </c>
      <c r="AA1344">
        <v>13500</v>
      </c>
      <c r="AB1344">
        <v>0</v>
      </c>
      <c r="AC1344">
        <v>0</v>
      </c>
      <c r="AD1344" s="7">
        <f>invoices[[#This Row],[Rent]]+invoices[[#This Row],[Services]]+invoices[[#This Row],[GST]]</f>
        <v>13500</v>
      </c>
      <c r="AE1344" s="7">
        <f>invoices[[#This Row],[Total]]-invoices[[#This Row],[rent_amount]]</f>
        <v>0</v>
      </c>
      <c r="AF1344">
        <v>2838</v>
      </c>
      <c r="AG1344">
        <v>2077</v>
      </c>
      <c r="AH1344">
        <f>invoices[[#This Row],[EB Amount]]-invoices[[#This Row],[electricity_amount]]</f>
        <v>0</v>
      </c>
    </row>
    <row r="1345" spans="1:34">
      <c r="A1345" t="s">
        <v>7243</v>
      </c>
      <c r="B1345" t="s">
        <v>22</v>
      </c>
      <c r="C1345" t="s">
        <v>613</v>
      </c>
      <c r="D1345" t="s">
        <v>24</v>
      </c>
      <c r="E1345" t="s">
        <v>72</v>
      </c>
      <c r="F1345" t="s">
        <v>559</v>
      </c>
      <c r="G1345" t="s">
        <v>7244</v>
      </c>
      <c r="H1345" s="1">
        <f>DATE(YEAR(invoices[[#This Row],[due_date]]),MONTH(invoices[[#This Row],[due_date]]),1)</f>
        <v>45870</v>
      </c>
      <c r="I1345" s="1">
        <v>45876</v>
      </c>
      <c r="J1345">
        <v>15500</v>
      </c>
      <c r="K1345">
        <v>1140</v>
      </c>
      <c r="L1345">
        <v>0</v>
      </c>
      <c r="M1345">
        <f>invoices[[#This Row],[rent_amount]]+invoices[[#This Row],[electricity_amount]]+invoices[[#This Row],[other_charges]]</f>
        <v>16640</v>
      </c>
      <c r="N1345" t="s">
        <v>28</v>
      </c>
      <c r="O1345" t="s">
        <v>1148</v>
      </c>
      <c r="P1345">
        <v>0</v>
      </c>
      <c r="Q1345" t="b">
        <v>0</v>
      </c>
      <c r="R1345" t="s">
        <v>222</v>
      </c>
      <c r="S1345">
        <v>0</v>
      </c>
      <c r="T1345">
        <f>invoices[[#This Row],[total_amount]]</f>
        <v>16640</v>
      </c>
      <c r="U1345" t="s">
        <v>615</v>
      </c>
      <c r="V1345" t="str">
        <f>INDEX([1]!Table1[tenantname],MATCH(invoices[[#This Row],[allotment_id]],[1]!Table1[TenantAllotmentID],0))</f>
        <v>Keerthana M C (C34-B2)</v>
      </c>
      <c r="W1345" t="s">
        <v>14171</v>
      </c>
      <c r="X1345" t="s">
        <v>14172</v>
      </c>
      <c r="Y1345" s="4">
        <v>45870</v>
      </c>
      <c r="Z1345" t="s">
        <v>15807</v>
      </c>
      <c r="AA1345">
        <v>15500</v>
      </c>
      <c r="AB1345">
        <v>0</v>
      </c>
      <c r="AC1345">
        <v>0</v>
      </c>
      <c r="AD1345" s="7">
        <f>invoices[[#This Row],[Rent]]+invoices[[#This Row],[Services]]+invoices[[#This Row],[GST]]</f>
        <v>15500</v>
      </c>
      <c r="AE1345" s="7">
        <f>invoices[[#This Row],[Total]]-invoices[[#This Row],[rent_amount]]</f>
        <v>0</v>
      </c>
      <c r="AF1345">
        <v>2853</v>
      </c>
      <c r="AG1345">
        <v>1140</v>
      </c>
      <c r="AH1345">
        <f>invoices[[#This Row],[EB Amount]]-invoices[[#This Row],[electricity_amount]]</f>
        <v>0</v>
      </c>
    </row>
    <row r="1346" spans="1:34">
      <c r="A1346" t="s">
        <v>7261</v>
      </c>
      <c r="B1346" t="s">
        <v>22</v>
      </c>
      <c r="C1346" t="s">
        <v>1927</v>
      </c>
      <c r="D1346" t="s">
        <v>24</v>
      </c>
      <c r="E1346" t="s">
        <v>155</v>
      </c>
      <c r="F1346" t="s">
        <v>1928</v>
      </c>
      <c r="G1346" t="s">
        <v>7262</v>
      </c>
      <c r="H1346" s="1">
        <f>DATE(YEAR(invoices[[#This Row],[due_date]]),MONTH(invoices[[#This Row],[due_date]]),1)</f>
        <v>45870</v>
      </c>
      <c r="I1346" s="1">
        <v>45876</v>
      </c>
      <c r="J1346">
        <v>15500</v>
      </c>
      <c r="K1346">
        <v>2325</v>
      </c>
      <c r="L1346">
        <v>0</v>
      </c>
      <c r="M1346">
        <f>invoices[[#This Row],[rent_amount]]+invoices[[#This Row],[electricity_amount]]+invoices[[#This Row],[other_charges]]</f>
        <v>17825</v>
      </c>
      <c r="N1346" t="s">
        <v>28</v>
      </c>
      <c r="O1346" t="s">
        <v>221</v>
      </c>
      <c r="P1346">
        <v>0</v>
      </c>
      <c r="Q1346" t="b">
        <v>0</v>
      </c>
      <c r="R1346" t="s">
        <v>222</v>
      </c>
      <c r="S1346">
        <v>0</v>
      </c>
      <c r="T1346">
        <f>invoices[[#This Row],[total_amount]]</f>
        <v>17825</v>
      </c>
      <c r="U1346" t="s">
        <v>1930</v>
      </c>
      <c r="V1346" t="str">
        <f>INDEX([1]!Table1[tenantname],MATCH(invoices[[#This Row],[allotment_id]],[1]!Table1[TenantAllotmentID],0))</f>
        <v>Parth Agarwal (C44-B1)</v>
      </c>
      <c r="W1346" t="s">
        <v>14647</v>
      </c>
      <c r="X1346" t="s">
        <v>14648</v>
      </c>
      <c r="Y1346" s="4">
        <v>45870</v>
      </c>
      <c r="Z1346" t="s">
        <v>15807</v>
      </c>
      <c r="AA1346">
        <v>15500</v>
      </c>
      <c r="AB1346">
        <v>0</v>
      </c>
      <c r="AC1346">
        <v>0</v>
      </c>
      <c r="AD1346" s="7">
        <f>invoices[[#This Row],[Rent]]+invoices[[#This Row],[Services]]+invoices[[#This Row],[GST]]</f>
        <v>15500</v>
      </c>
      <c r="AE1346" s="7">
        <f>invoices[[#This Row],[Total]]-invoices[[#This Row],[rent_amount]]</f>
        <v>0</v>
      </c>
      <c r="AF1346">
        <v>2862</v>
      </c>
      <c r="AG1346">
        <v>2325</v>
      </c>
      <c r="AH1346">
        <f>invoices[[#This Row],[EB Amount]]-invoices[[#This Row],[electricity_amount]]</f>
        <v>0</v>
      </c>
    </row>
    <row r="1347" spans="1:34">
      <c r="A1347" t="s">
        <v>7319</v>
      </c>
      <c r="B1347" t="s">
        <v>22</v>
      </c>
      <c r="C1347" t="s">
        <v>2977</v>
      </c>
      <c r="D1347" t="s">
        <v>24</v>
      </c>
      <c r="E1347" t="s">
        <v>569</v>
      </c>
      <c r="F1347" t="s">
        <v>670</v>
      </c>
      <c r="G1347" t="s">
        <v>7320</v>
      </c>
      <c r="H1347" s="1">
        <f>DATE(YEAR(invoices[[#This Row],[due_date]]),MONTH(invoices[[#This Row],[due_date]]),1)</f>
        <v>45870</v>
      </c>
      <c r="I1347" s="1">
        <v>45876</v>
      </c>
      <c r="J1347">
        <v>19500</v>
      </c>
      <c r="K1347">
        <v>1462</v>
      </c>
      <c r="L1347">
        <v>0</v>
      </c>
      <c r="M1347">
        <f>invoices[[#This Row],[rent_amount]]+invoices[[#This Row],[electricity_amount]]+invoices[[#This Row],[other_charges]]</f>
        <v>20962</v>
      </c>
      <c r="N1347" t="s">
        <v>28</v>
      </c>
      <c r="O1347" t="s">
        <v>1148</v>
      </c>
      <c r="P1347">
        <v>0</v>
      </c>
      <c r="Q1347" t="b">
        <v>0</v>
      </c>
      <c r="R1347" t="s">
        <v>222</v>
      </c>
      <c r="S1347">
        <v>0</v>
      </c>
      <c r="T1347">
        <f>invoices[[#This Row],[total_amount]]</f>
        <v>20962</v>
      </c>
      <c r="U1347" s="2" t="s">
        <v>2979</v>
      </c>
      <c r="V1347" t="str">
        <f>INDEX([1]!Table1[tenantname],MATCH(invoices[[#This Row],[allotment_id]],[1]!Table1[TenantAllotmentID],0))</f>
        <v>Mariana Johnson (C12-A1)</v>
      </c>
      <c r="W1347" t="s">
        <v>14939</v>
      </c>
      <c r="X1347" t="s">
        <v>14940</v>
      </c>
      <c r="Y1347" s="4">
        <v>45870</v>
      </c>
      <c r="Z1347" t="s">
        <v>15807</v>
      </c>
      <c r="AA1347">
        <v>19500</v>
      </c>
      <c r="AB1347">
        <v>0</v>
      </c>
      <c r="AC1347">
        <v>0</v>
      </c>
      <c r="AD1347" s="7">
        <f>invoices[[#This Row],[Rent]]+invoices[[#This Row],[Services]]+invoices[[#This Row],[GST]]</f>
        <v>19500</v>
      </c>
      <c r="AE1347" s="7">
        <f>invoices[[#This Row],[Total]]-invoices[[#This Row],[rent_amount]]</f>
        <v>0</v>
      </c>
      <c r="AF1347">
        <v>2892</v>
      </c>
      <c r="AG1347">
        <v>1462</v>
      </c>
      <c r="AH1347">
        <f>invoices[[#This Row],[EB Amount]]-invoices[[#This Row],[electricity_amount]]</f>
        <v>0</v>
      </c>
    </row>
    <row r="1348" spans="1:34">
      <c r="A1348" t="s">
        <v>7355</v>
      </c>
      <c r="B1348" t="s">
        <v>22</v>
      </c>
      <c r="C1348" t="s">
        <v>988</v>
      </c>
      <c r="D1348" t="s">
        <v>24</v>
      </c>
      <c r="E1348" t="s">
        <v>80</v>
      </c>
      <c r="F1348" t="s">
        <v>989</v>
      </c>
      <c r="G1348" t="s">
        <v>7356</v>
      </c>
      <c r="H1348" s="1">
        <f>DATE(YEAR(invoices[[#This Row],[due_date]]),MONTH(invoices[[#This Row],[due_date]]),1)</f>
        <v>45870</v>
      </c>
      <c r="I1348" s="1">
        <v>45876</v>
      </c>
      <c r="J1348">
        <v>13500</v>
      </c>
      <c r="K1348">
        <v>2263</v>
      </c>
      <c r="L1348">
        <v>0</v>
      </c>
      <c r="M1348">
        <f>invoices[[#This Row],[rent_amount]]+invoices[[#This Row],[electricity_amount]]+invoices[[#This Row],[other_charges]]</f>
        <v>15763</v>
      </c>
      <c r="N1348" t="s">
        <v>28</v>
      </c>
      <c r="O1348" t="s">
        <v>683</v>
      </c>
      <c r="P1348">
        <v>0</v>
      </c>
      <c r="Q1348" t="b">
        <v>0</v>
      </c>
      <c r="R1348" t="s">
        <v>222</v>
      </c>
      <c r="S1348">
        <v>0</v>
      </c>
      <c r="T1348">
        <f>invoices[[#This Row],[total_amount]]</f>
        <v>15763</v>
      </c>
      <c r="U1348" t="s">
        <v>991</v>
      </c>
      <c r="V1348" t="str">
        <f>INDEX([1]!Table1[tenantname],MATCH(invoices[[#This Row],[allotment_id]],[1]!Table1[TenantAllotmentID],0))</f>
        <v>Varsha Darshini SM (D21-C2)</v>
      </c>
      <c r="W1348" t="s">
        <v>14306</v>
      </c>
      <c r="X1348" t="s">
        <v>14307</v>
      </c>
      <c r="Y1348" s="4">
        <v>45870</v>
      </c>
      <c r="Z1348" t="s">
        <v>15807</v>
      </c>
      <c r="AA1348">
        <v>13500</v>
      </c>
      <c r="AB1348">
        <v>0</v>
      </c>
      <c r="AC1348">
        <v>0</v>
      </c>
      <c r="AD1348" s="7">
        <f>invoices[[#This Row],[Rent]]+invoices[[#This Row],[Services]]+invoices[[#This Row],[GST]]</f>
        <v>13500</v>
      </c>
      <c r="AE1348" s="7">
        <f>invoices[[#This Row],[Total]]-invoices[[#This Row],[rent_amount]]</f>
        <v>0</v>
      </c>
      <c r="AF1348">
        <v>2910</v>
      </c>
      <c r="AG1348">
        <v>2263</v>
      </c>
      <c r="AH1348">
        <f>invoices[[#This Row],[EB Amount]]-invoices[[#This Row],[electricity_amount]]</f>
        <v>0</v>
      </c>
    </row>
    <row r="1349" spans="1:34">
      <c r="A1349" t="s">
        <v>7371</v>
      </c>
      <c r="B1349" t="s">
        <v>22</v>
      </c>
      <c r="C1349" t="s">
        <v>1604</v>
      </c>
      <c r="D1349" t="s">
        <v>24</v>
      </c>
      <c r="E1349" t="s">
        <v>147</v>
      </c>
      <c r="F1349" t="s">
        <v>1605</v>
      </c>
      <c r="G1349" t="s">
        <v>7372</v>
      </c>
      <c r="H1349" s="1">
        <f>DATE(YEAR(invoices[[#This Row],[due_date]]),MONTH(invoices[[#This Row],[due_date]]),1)</f>
        <v>45870</v>
      </c>
      <c r="I1349" s="1">
        <v>45876</v>
      </c>
      <c r="J1349">
        <v>14500</v>
      </c>
      <c r="K1349">
        <v>961</v>
      </c>
      <c r="L1349">
        <v>0</v>
      </c>
      <c r="M1349">
        <f>invoices[[#This Row],[rent_amount]]+invoices[[#This Row],[electricity_amount]]+invoices[[#This Row],[other_charges]]</f>
        <v>15461</v>
      </c>
      <c r="N1349" t="s">
        <v>28</v>
      </c>
      <c r="O1349" t="s">
        <v>221</v>
      </c>
      <c r="P1349">
        <v>0</v>
      </c>
      <c r="Q1349" t="b">
        <v>0</v>
      </c>
      <c r="R1349" t="s">
        <v>222</v>
      </c>
      <c r="S1349">
        <v>0</v>
      </c>
      <c r="T1349">
        <f>invoices[[#This Row],[total_amount]]</f>
        <v>15461</v>
      </c>
      <c r="U1349" t="s">
        <v>1607</v>
      </c>
      <c r="V1349" t="str">
        <f>INDEX([1]!Table1[tenantname],MATCH(invoices[[#This Row],[allotment_id]],[1]!Table1[TenantAllotmentID],0))</f>
        <v>Pushparaja Shanmugam (C31-C2)</v>
      </c>
      <c r="W1349" t="s">
        <v>14532</v>
      </c>
      <c r="X1349" t="s">
        <v>14533</v>
      </c>
      <c r="Y1349" s="4">
        <v>45870</v>
      </c>
      <c r="Z1349" t="s">
        <v>15807</v>
      </c>
      <c r="AA1349">
        <v>14500</v>
      </c>
      <c r="AB1349">
        <v>0</v>
      </c>
      <c r="AC1349">
        <v>0</v>
      </c>
      <c r="AD1349" s="7">
        <f>invoices[[#This Row],[Rent]]+invoices[[#This Row],[Services]]+invoices[[#This Row],[GST]]</f>
        <v>14500</v>
      </c>
      <c r="AE1349" s="7">
        <f>invoices[[#This Row],[Total]]-invoices[[#This Row],[rent_amount]]</f>
        <v>0</v>
      </c>
      <c r="AF1349">
        <v>2918</v>
      </c>
      <c r="AG1349">
        <v>961</v>
      </c>
      <c r="AH1349">
        <f>invoices[[#This Row],[EB Amount]]-invoices[[#This Row],[electricity_amount]]</f>
        <v>0</v>
      </c>
    </row>
    <row r="1350" spans="1:34">
      <c r="A1350" t="s">
        <v>7503</v>
      </c>
      <c r="B1350" t="s">
        <v>22</v>
      </c>
      <c r="C1350" t="s">
        <v>2128</v>
      </c>
      <c r="D1350" t="s">
        <v>24</v>
      </c>
      <c r="E1350" t="s">
        <v>50</v>
      </c>
      <c r="F1350" t="s">
        <v>1942</v>
      </c>
      <c r="G1350" t="s">
        <v>7504</v>
      </c>
      <c r="H1350" s="1">
        <f>DATE(YEAR(invoices[[#This Row],[due_date]]),MONTH(invoices[[#This Row],[due_date]]),1)</f>
        <v>45870</v>
      </c>
      <c r="I1350" s="1">
        <v>45876</v>
      </c>
      <c r="J1350">
        <v>15500</v>
      </c>
      <c r="K1350">
        <v>1242</v>
      </c>
      <c r="L1350">
        <v>0</v>
      </c>
      <c r="M1350">
        <f>invoices[[#This Row],[rent_amount]]+invoices[[#This Row],[electricity_amount]]+invoices[[#This Row],[other_charges]]</f>
        <v>16742</v>
      </c>
      <c r="N1350" t="s">
        <v>28</v>
      </c>
      <c r="O1350" t="s">
        <v>1148</v>
      </c>
      <c r="P1350">
        <v>0</v>
      </c>
      <c r="Q1350" t="b">
        <v>0</v>
      </c>
      <c r="R1350" t="s">
        <v>222</v>
      </c>
      <c r="S1350">
        <v>0</v>
      </c>
      <c r="T1350">
        <f>invoices[[#This Row],[total_amount]]</f>
        <v>16742</v>
      </c>
      <c r="U1350" t="s">
        <v>2130</v>
      </c>
      <c r="V1350" t="str">
        <f>INDEX([1]!Table1[tenantname],MATCH(invoices[[#This Row],[allotment_id]],[1]!Table1[TenantAllotmentID],0))</f>
        <v>Mohammad Saif (B32-B1)</v>
      </c>
      <c r="W1350" t="s">
        <v>14718</v>
      </c>
      <c r="X1350" t="s">
        <v>14719</v>
      </c>
      <c r="Y1350" s="4">
        <v>45870</v>
      </c>
      <c r="Z1350" t="s">
        <v>15807</v>
      </c>
      <c r="AA1350">
        <v>15500</v>
      </c>
      <c r="AB1350">
        <v>0</v>
      </c>
      <c r="AC1350">
        <v>0</v>
      </c>
      <c r="AD1350" s="7">
        <f>invoices[[#This Row],[Rent]]+invoices[[#This Row],[Services]]+invoices[[#This Row],[GST]]</f>
        <v>15500</v>
      </c>
      <c r="AE1350" s="7">
        <f>invoices[[#This Row],[Total]]-invoices[[#This Row],[rent_amount]]</f>
        <v>0</v>
      </c>
      <c r="AF1350">
        <v>2983</v>
      </c>
      <c r="AG1350">
        <v>1242</v>
      </c>
      <c r="AH1350">
        <f>invoices[[#This Row],[EB Amount]]-invoices[[#This Row],[electricity_amount]]</f>
        <v>0</v>
      </c>
    </row>
    <row r="1351" spans="1:34">
      <c r="A1351" t="s">
        <v>7560</v>
      </c>
      <c r="B1351" t="s">
        <v>22</v>
      </c>
      <c r="C1351" t="s">
        <v>2657</v>
      </c>
      <c r="D1351" t="s">
        <v>24</v>
      </c>
      <c r="E1351" t="s">
        <v>247</v>
      </c>
      <c r="F1351" t="s">
        <v>2658</v>
      </c>
      <c r="G1351" t="s">
        <v>7561</v>
      </c>
      <c r="H1351" s="1">
        <f>DATE(YEAR(invoices[[#This Row],[due_date]]),MONTH(invoices[[#This Row],[due_date]]),1)</f>
        <v>45870</v>
      </c>
      <c r="I1351" s="1">
        <v>45876</v>
      </c>
      <c r="J1351">
        <v>14500</v>
      </c>
      <c r="K1351">
        <v>0</v>
      </c>
      <c r="L1351">
        <v>0</v>
      </c>
      <c r="M1351">
        <f>invoices[[#This Row],[rent_amount]]+invoices[[#This Row],[electricity_amount]]+invoices[[#This Row],[other_charges]]</f>
        <v>14500</v>
      </c>
      <c r="N1351" t="s">
        <v>28</v>
      </c>
      <c r="O1351" t="s">
        <v>1912</v>
      </c>
      <c r="P1351">
        <v>0</v>
      </c>
      <c r="Q1351" t="b">
        <v>0</v>
      </c>
      <c r="R1351" t="s">
        <v>222</v>
      </c>
      <c r="S1351">
        <v>0</v>
      </c>
      <c r="T1351">
        <f>invoices[[#This Row],[total_amount]]</f>
        <v>14500</v>
      </c>
      <c r="U1351" t="s">
        <v>2660</v>
      </c>
      <c r="V1351" t="str">
        <f>INDEX([1]!Table1[tenantname],MATCH(invoices[[#This Row],[allotment_id]],[1]!Table1[TenantAllotmentID],0))</f>
        <v>Aachman Arora (C11-C2)</v>
      </c>
      <c r="W1351" t="s">
        <v>14862</v>
      </c>
      <c r="X1351" t="s">
        <v>14863</v>
      </c>
      <c r="Y1351" s="4">
        <v>45870</v>
      </c>
      <c r="Z1351" t="s">
        <v>15807</v>
      </c>
      <c r="AA1351">
        <v>14500</v>
      </c>
      <c r="AB1351">
        <v>0</v>
      </c>
      <c r="AC1351">
        <v>0</v>
      </c>
      <c r="AD1351" s="7">
        <f>invoices[[#This Row],[Rent]]+invoices[[#This Row],[Services]]+invoices[[#This Row],[GST]]</f>
        <v>14500</v>
      </c>
      <c r="AE1351" s="7">
        <f>invoices[[#This Row],[Total]]-invoices[[#This Row],[rent_amount]]</f>
        <v>0</v>
      </c>
      <c r="AF1351">
        <v>3013</v>
      </c>
      <c r="AG1351">
        <v>0</v>
      </c>
      <c r="AH1351">
        <f>invoices[[#This Row],[EB Amount]]-invoices[[#This Row],[electricity_amount]]</f>
        <v>0</v>
      </c>
    </row>
    <row r="1352" spans="1:34">
      <c r="A1352" t="s">
        <v>7604</v>
      </c>
      <c r="B1352" t="s">
        <v>22</v>
      </c>
      <c r="C1352" t="s">
        <v>7605</v>
      </c>
      <c r="D1352" t="s">
        <v>24</v>
      </c>
      <c r="E1352" t="s">
        <v>72</v>
      </c>
      <c r="F1352" t="s">
        <v>659</v>
      </c>
      <c r="G1352" t="s">
        <v>7606</v>
      </c>
      <c r="H1352" s="1">
        <f>DATE(YEAR(invoices[[#This Row],[due_date]]),MONTH(invoices[[#This Row],[due_date]]),1)</f>
        <v>45870</v>
      </c>
      <c r="I1352" s="1">
        <v>45876</v>
      </c>
      <c r="J1352">
        <v>0</v>
      </c>
      <c r="K1352">
        <v>0</v>
      </c>
      <c r="L1352">
        <v>2250</v>
      </c>
      <c r="M1352">
        <f>invoices[[#This Row],[rent_amount]]+invoices[[#This Row],[electricity_amount]]+invoices[[#This Row],[other_charges]]</f>
        <v>2250</v>
      </c>
      <c r="N1352" t="s">
        <v>28</v>
      </c>
      <c r="O1352" t="s">
        <v>1148</v>
      </c>
      <c r="P1352">
        <v>0</v>
      </c>
      <c r="Q1352" t="b">
        <v>0</v>
      </c>
      <c r="R1352" t="s">
        <v>222</v>
      </c>
      <c r="S1352">
        <v>0</v>
      </c>
      <c r="T1352">
        <f>invoices[[#This Row],[total_amount]]</f>
        <v>2250</v>
      </c>
      <c r="U1352" t="s">
        <v>7607</v>
      </c>
      <c r="V1352" t="str">
        <f>INDEX([1]!Table1[tenantname],MATCH(invoices[[#This Row],[allotment_id]],[1]!Table1[TenantAllotmentID],0))</f>
        <v>Mishti Rostogi (C34-C1)</v>
      </c>
      <c r="W1352" t="s">
        <v>15559</v>
      </c>
      <c r="X1352" t="s">
        <v>15560</v>
      </c>
      <c r="Y1352" s="4">
        <v>45870</v>
      </c>
      <c r="Z1352" t="s">
        <v>15807</v>
      </c>
      <c r="AA1352">
        <v>0</v>
      </c>
      <c r="AB1352">
        <v>0</v>
      </c>
      <c r="AC1352">
        <v>0</v>
      </c>
      <c r="AD1352" s="7">
        <f>invoices[[#This Row],[Rent]]+invoices[[#This Row],[Services]]+invoices[[#This Row],[GST]]</f>
        <v>0</v>
      </c>
      <c r="AE1352" s="7">
        <f>invoices[[#This Row],[Total]]-invoices[[#This Row],[rent_amount]]</f>
        <v>0</v>
      </c>
      <c r="AF1352">
        <v>3036</v>
      </c>
      <c r="AG1352">
        <v>0</v>
      </c>
      <c r="AH1352">
        <f>invoices[[#This Row],[EB Amount]]-invoices[[#This Row],[electricity_amount]]</f>
        <v>0</v>
      </c>
    </row>
    <row r="1353" spans="1:34">
      <c r="A1353" t="s">
        <v>7659</v>
      </c>
      <c r="B1353" t="s">
        <v>22</v>
      </c>
      <c r="C1353" t="s">
        <v>4506</v>
      </c>
      <c r="D1353" t="s">
        <v>24</v>
      </c>
      <c r="E1353" t="s">
        <v>275</v>
      </c>
      <c r="F1353" t="s">
        <v>505</v>
      </c>
      <c r="G1353" t="s">
        <v>7660</v>
      </c>
      <c r="H1353" s="1">
        <f>DATE(YEAR(invoices[[#This Row],[due_date]]),MONTH(invoices[[#This Row],[due_date]]),1)</f>
        <v>45870</v>
      </c>
      <c r="I1353" s="1">
        <v>45876</v>
      </c>
      <c r="J1353">
        <v>14500</v>
      </c>
      <c r="K1353">
        <v>2666</v>
      </c>
      <c r="L1353">
        <v>0</v>
      </c>
      <c r="M1353">
        <f>invoices[[#This Row],[rent_amount]]+invoices[[#This Row],[electricity_amount]]+invoices[[#This Row],[other_charges]]</f>
        <v>17166</v>
      </c>
      <c r="N1353" t="s">
        <v>28</v>
      </c>
      <c r="O1353" t="s">
        <v>1148</v>
      </c>
      <c r="P1353">
        <v>0</v>
      </c>
      <c r="Q1353" t="b">
        <v>0</v>
      </c>
      <c r="R1353" t="s">
        <v>222</v>
      </c>
      <c r="S1353">
        <v>0</v>
      </c>
      <c r="T1353">
        <f>invoices[[#This Row],[total_amount]]</f>
        <v>17166</v>
      </c>
      <c r="U1353" t="s">
        <v>4508</v>
      </c>
      <c r="V1353" t="str">
        <f>INDEX([1]!Table1[tenantname],MATCH(invoices[[#This Row],[allotment_id]],[1]!Table1[TenantAllotmentID],0))</f>
        <v>Iravati Dutta (B44-C1)</v>
      </c>
      <c r="W1353" t="s">
        <v>15250</v>
      </c>
      <c r="X1353" t="s">
        <v>15251</v>
      </c>
      <c r="Y1353" s="4">
        <v>45870</v>
      </c>
      <c r="Z1353" t="s">
        <v>15807</v>
      </c>
      <c r="AA1353">
        <v>14500</v>
      </c>
      <c r="AB1353">
        <v>0</v>
      </c>
      <c r="AC1353">
        <v>0</v>
      </c>
      <c r="AD1353" s="7">
        <f>invoices[[#This Row],[Rent]]+invoices[[#This Row],[Services]]+invoices[[#This Row],[GST]]</f>
        <v>14500</v>
      </c>
      <c r="AE1353" s="7">
        <f>invoices[[#This Row],[Total]]-invoices[[#This Row],[rent_amount]]</f>
        <v>0</v>
      </c>
      <c r="AF1353">
        <v>3061</v>
      </c>
      <c r="AG1353">
        <v>2666</v>
      </c>
      <c r="AH1353">
        <f>invoices[[#This Row],[EB Amount]]-invoices[[#This Row],[electricity_amount]]</f>
        <v>0</v>
      </c>
    </row>
    <row r="1354" spans="1:34">
      <c r="A1354" t="s">
        <v>7663</v>
      </c>
      <c r="B1354" t="s">
        <v>22</v>
      </c>
      <c r="C1354" t="s">
        <v>7085</v>
      </c>
      <c r="D1354" t="s">
        <v>24</v>
      </c>
      <c r="E1354" t="s">
        <v>25</v>
      </c>
      <c r="F1354" t="s">
        <v>65</v>
      </c>
      <c r="G1354" t="s">
        <v>7664</v>
      </c>
      <c r="H1354" s="1">
        <f>DATE(YEAR(invoices[[#This Row],[due_date]]),MONTH(invoices[[#This Row],[due_date]]),1)</f>
        <v>45870</v>
      </c>
      <c r="I1354" s="1">
        <v>45876</v>
      </c>
      <c r="J1354">
        <v>14500</v>
      </c>
      <c r="K1354">
        <v>1426</v>
      </c>
      <c r="L1354">
        <v>0</v>
      </c>
      <c r="M1354">
        <f>invoices[[#This Row],[rent_amount]]+invoices[[#This Row],[electricity_amount]]+invoices[[#This Row],[other_charges]]</f>
        <v>15926</v>
      </c>
      <c r="N1354" t="s">
        <v>28</v>
      </c>
      <c r="O1354" t="s">
        <v>683</v>
      </c>
      <c r="P1354">
        <v>0</v>
      </c>
      <c r="Q1354" t="b">
        <v>0</v>
      </c>
      <c r="R1354" t="s">
        <v>222</v>
      </c>
      <c r="S1354">
        <v>0</v>
      </c>
      <c r="T1354">
        <f>invoices[[#This Row],[total_amount]]</f>
        <v>15926</v>
      </c>
      <c r="U1354" t="s">
        <v>7087</v>
      </c>
      <c r="V1354" t="str">
        <f>INDEX([1]!Table1[tenantname],MATCH(invoices[[#This Row],[allotment_id]],[1]!Table1[TenantAllotmentID],0))</f>
        <v>Tushar Ojha (A24-C2)</v>
      </c>
      <c r="W1354" t="s">
        <v>15526</v>
      </c>
      <c r="X1354" t="s">
        <v>15527</v>
      </c>
      <c r="Y1354" s="4">
        <v>45870</v>
      </c>
      <c r="Z1354" t="s">
        <v>15807</v>
      </c>
      <c r="AA1354">
        <v>14500</v>
      </c>
      <c r="AB1354">
        <v>0</v>
      </c>
      <c r="AC1354">
        <v>0</v>
      </c>
      <c r="AD1354" s="7">
        <f>invoices[[#This Row],[Rent]]+invoices[[#This Row],[Services]]+invoices[[#This Row],[GST]]</f>
        <v>14500</v>
      </c>
      <c r="AE1354" s="7">
        <f>invoices[[#This Row],[Total]]-invoices[[#This Row],[rent_amount]]</f>
        <v>0</v>
      </c>
      <c r="AF1354">
        <v>3063</v>
      </c>
      <c r="AG1354">
        <v>1426</v>
      </c>
      <c r="AH1354">
        <f>invoices[[#This Row],[EB Amount]]-invoices[[#This Row],[electricity_amount]]</f>
        <v>0</v>
      </c>
    </row>
    <row r="1355" spans="1:34">
      <c r="A1355" t="s">
        <v>7727</v>
      </c>
      <c r="B1355" t="s">
        <v>22</v>
      </c>
      <c r="C1355" t="s">
        <v>1369</v>
      </c>
      <c r="D1355" t="s">
        <v>24</v>
      </c>
      <c r="E1355" t="s">
        <v>147</v>
      </c>
      <c r="F1355" t="s">
        <v>370</v>
      </c>
      <c r="G1355" t="s">
        <v>7728</v>
      </c>
      <c r="H1355" s="1">
        <f>DATE(YEAR(invoices[[#This Row],[due_date]]),MONTH(invoices[[#This Row],[due_date]]),1)</f>
        <v>45870</v>
      </c>
      <c r="I1355" s="1">
        <v>45876</v>
      </c>
      <c r="J1355">
        <v>6919</v>
      </c>
      <c r="K1355">
        <v>0</v>
      </c>
      <c r="L1355">
        <v>0</v>
      </c>
      <c r="M1355">
        <f>invoices[[#This Row],[rent_amount]]+invoices[[#This Row],[electricity_amount]]+invoices[[#This Row],[other_charges]]</f>
        <v>6919</v>
      </c>
      <c r="N1355" t="s">
        <v>28</v>
      </c>
      <c r="O1355" t="s">
        <v>1148</v>
      </c>
      <c r="P1355">
        <v>0</v>
      </c>
      <c r="Q1355" t="b">
        <v>0</v>
      </c>
      <c r="R1355" t="s">
        <v>222</v>
      </c>
      <c r="S1355">
        <v>0</v>
      </c>
      <c r="T1355">
        <f>invoices[[#This Row],[total_amount]]</f>
        <v>6919</v>
      </c>
      <c r="U1355" t="s">
        <v>7559</v>
      </c>
      <c r="V1355" t="str">
        <f>INDEX([1]!Table1[tenantname],MATCH(invoices[[#This Row],[allotment_id]],[1]!Table1[TenantAllotmentID],0))</f>
        <v>Janmesh  (C31-A1)</v>
      </c>
      <c r="W1355" t="s">
        <v>14446</v>
      </c>
      <c r="X1355" t="s">
        <v>15556</v>
      </c>
      <c r="Y1355" s="4">
        <v>45870</v>
      </c>
      <c r="Z1355" t="s">
        <v>15807</v>
      </c>
      <c r="AA1355">
        <v>6919</v>
      </c>
      <c r="AB1355">
        <v>0</v>
      </c>
      <c r="AC1355">
        <v>0</v>
      </c>
      <c r="AD1355" s="7">
        <f>invoices[[#This Row],[Rent]]+invoices[[#This Row],[Services]]+invoices[[#This Row],[GST]]</f>
        <v>6919</v>
      </c>
      <c r="AE1355" s="7">
        <f>invoices[[#This Row],[Total]]-invoices[[#This Row],[rent_amount]]</f>
        <v>0</v>
      </c>
      <c r="AF1355">
        <v>3098</v>
      </c>
      <c r="AG1355">
        <v>0</v>
      </c>
      <c r="AH1355">
        <f>invoices[[#This Row],[EB Amount]]-invoices[[#This Row],[electricity_amount]]</f>
        <v>0</v>
      </c>
    </row>
    <row r="1356" spans="1:34">
      <c r="A1356" t="s">
        <v>7872</v>
      </c>
      <c r="B1356" t="s">
        <v>22</v>
      </c>
      <c r="C1356" t="s">
        <v>1571</v>
      </c>
      <c r="D1356" t="s">
        <v>24</v>
      </c>
      <c r="E1356" t="s">
        <v>104</v>
      </c>
      <c r="F1356" t="s">
        <v>1572</v>
      </c>
      <c r="G1356" t="s">
        <v>7873</v>
      </c>
      <c r="H1356" s="1">
        <f>DATE(YEAR(invoices[[#This Row],[due_date]]),MONTH(invoices[[#This Row],[due_date]]),1)</f>
        <v>45870</v>
      </c>
      <c r="I1356" s="1">
        <v>45876</v>
      </c>
      <c r="J1356">
        <v>15500</v>
      </c>
      <c r="K1356">
        <v>1705</v>
      </c>
      <c r="L1356">
        <v>0</v>
      </c>
      <c r="M1356">
        <f>invoices[[#This Row],[rent_amount]]+invoices[[#This Row],[electricity_amount]]+invoices[[#This Row],[other_charges]]</f>
        <v>17205</v>
      </c>
      <c r="N1356" t="s">
        <v>28</v>
      </c>
      <c r="O1356" t="s">
        <v>221</v>
      </c>
      <c r="P1356">
        <v>0</v>
      </c>
      <c r="Q1356" t="b">
        <v>0</v>
      </c>
      <c r="R1356" t="s">
        <v>222</v>
      </c>
      <c r="S1356">
        <v>0</v>
      </c>
      <c r="T1356">
        <f>invoices[[#This Row],[total_amount]]</f>
        <v>17205</v>
      </c>
      <c r="U1356" t="s">
        <v>1574</v>
      </c>
      <c r="V1356" t="str">
        <f>INDEX([1]!Table1[tenantname],MATCH(invoices[[#This Row],[allotment_id]],[1]!Table1[TenantAllotmentID],0))</f>
        <v>Ravi S (B14-B2)</v>
      </c>
      <c r="W1356" t="s">
        <v>14522</v>
      </c>
      <c r="X1356" t="s">
        <v>14523</v>
      </c>
      <c r="Y1356" s="4">
        <v>45870</v>
      </c>
      <c r="Z1356" t="s">
        <v>15807</v>
      </c>
      <c r="AA1356">
        <v>15500</v>
      </c>
      <c r="AB1356">
        <v>0</v>
      </c>
      <c r="AC1356">
        <v>0</v>
      </c>
      <c r="AD1356" s="7">
        <f>invoices[[#This Row],[Rent]]+invoices[[#This Row],[Services]]+invoices[[#This Row],[GST]]</f>
        <v>15500</v>
      </c>
      <c r="AE1356" s="7">
        <f>invoices[[#This Row],[Total]]-invoices[[#This Row],[rent_amount]]</f>
        <v>0</v>
      </c>
      <c r="AF1356">
        <v>3173</v>
      </c>
      <c r="AG1356">
        <v>1705</v>
      </c>
      <c r="AH1356">
        <f>invoices[[#This Row],[EB Amount]]-invoices[[#This Row],[electricity_amount]]</f>
        <v>0</v>
      </c>
    </row>
    <row r="1357" spans="1:34">
      <c r="A1357" t="s">
        <v>7996</v>
      </c>
      <c r="B1357" t="s">
        <v>22</v>
      </c>
      <c r="C1357" t="s">
        <v>925</v>
      </c>
      <c r="D1357" t="s">
        <v>24</v>
      </c>
      <c r="E1357" t="s">
        <v>218</v>
      </c>
      <c r="F1357" t="s">
        <v>926</v>
      </c>
      <c r="G1357" t="s">
        <v>7997</v>
      </c>
      <c r="H1357" s="1">
        <f>DATE(YEAR(invoices[[#This Row],[due_date]]),MONTH(invoices[[#This Row],[due_date]]),1)</f>
        <v>45870</v>
      </c>
      <c r="I1357" s="1">
        <v>45876</v>
      </c>
      <c r="J1357">
        <v>12629</v>
      </c>
      <c r="K1357">
        <v>0</v>
      </c>
      <c r="L1357">
        <v>0</v>
      </c>
      <c r="M1357">
        <f>invoices[[#This Row],[rent_amount]]+invoices[[#This Row],[electricity_amount]]+invoices[[#This Row],[other_charges]]</f>
        <v>12629</v>
      </c>
      <c r="N1357" t="s">
        <v>28</v>
      </c>
      <c r="O1357" t="s">
        <v>325</v>
      </c>
      <c r="P1357">
        <v>0</v>
      </c>
      <c r="Q1357" t="b">
        <v>0</v>
      </c>
      <c r="R1357" t="s">
        <v>222</v>
      </c>
      <c r="S1357">
        <v>0</v>
      </c>
      <c r="T1357">
        <f>invoices[[#This Row],[total_amount]]</f>
        <v>12629</v>
      </c>
      <c r="U1357" t="s">
        <v>928</v>
      </c>
      <c r="V1357" t="str">
        <f>INDEX([1]!Table1[tenantname],MATCH(invoices[[#This Row],[allotment_id]],[1]!Table1[TenantAllotmentID],0))</f>
        <v>Himika Bhagwat (A12-C1)</v>
      </c>
      <c r="W1357" t="s">
        <v>14282</v>
      </c>
      <c r="X1357" t="s">
        <v>14283</v>
      </c>
      <c r="Y1357" s="4">
        <v>45870</v>
      </c>
      <c r="Z1357" t="s">
        <v>15807</v>
      </c>
      <c r="AA1357">
        <v>12629</v>
      </c>
      <c r="AB1357">
        <v>0</v>
      </c>
      <c r="AC1357">
        <v>0</v>
      </c>
      <c r="AD1357" s="7">
        <f>invoices[[#This Row],[Rent]]+invoices[[#This Row],[Services]]+invoices[[#This Row],[GST]]</f>
        <v>12629</v>
      </c>
      <c r="AE1357" s="7">
        <f>invoices[[#This Row],[Total]]-invoices[[#This Row],[rent_amount]]</f>
        <v>0</v>
      </c>
      <c r="AF1357">
        <v>3233</v>
      </c>
      <c r="AG1357">
        <v>0</v>
      </c>
      <c r="AH1357">
        <f>invoices[[#This Row],[EB Amount]]-invoices[[#This Row],[electricity_amount]]</f>
        <v>0</v>
      </c>
    </row>
    <row r="1358" spans="1:34">
      <c r="A1358" t="s">
        <v>8028</v>
      </c>
      <c r="B1358" t="s">
        <v>22</v>
      </c>
      <c r="C1358" t="s">
        <v>253</v>
      </c>
      <c r="D1358" t="s">
        <v>24</v>
      </c>
      <c r="E1358" t="s">
        <v>254</v>
      </c>
      <c r="F1358" t="s">
        <v>255</v>
      </c>
      <c r="G1358" t="s">
        <v>8029</v>
      </c>
      <c r="H1358" s="1">
        <f>DATE(YEAR(invoices[[#This Row],[due_date]]),MONTH(invoices[[#This Row],[due_date]]),1)</f>
        <v>45870</v>
      </c>
      <c r="I1358" s="1">
        <v>45876</v>
      </c>
      <c r="J1358">
        <v>19500</v>
      </c>
      <c r="K1358">
        <v>3751</v>
      </c>
      <c r="L1358">
        <v>0</v>
      </c>
      <c r="M1358">
        <f>invoices[[#This Row],[rent_amount]]+invoices[[#This Row],[electricity_amount]]+invoices[[#This Row],[other_charges]]</f>
        <v>23251</v>
      </c>
      <c r="N1358" t="s">
        <v>28</v>
      </c>
      <c r="O1358" t="s">
        <v>325</v>
      </c>
      <c r="P1358">
        <v>0</v>
      </c>
      <c r="Q1358" t="b">
        <v>0</v>
      </c>
      <c r="R1358" t="s">
        <v>222</v>
      </c>
      <c r="S1358">
        <v>0</v>
      </c>
      <c r="T1358">
        <f>invoices[[#This Row],[total_amount]]</f>
        <v>23251</v>
      </c>
      <c r="U1358" t="s">
        <v>258</v>
      </c>
      <c r="V1358" t="str">
        <f>INDEX([1]!Table1[tenantname],MATCH(invoices[[#This Row],[allotment_id]],[1]!Table1[TenantAllotmentID],0))</f>
        <v>Akshuni Raghuwanshi (C42-A1)</v>
      </c>
      <c r="W1358" t="s">
        <v>14046</v>
      </c>
      <c r="X1358" t="s">
        <v>14047</v>
      </c>
      <c r="Y1358" s="4">
        <v>45870</v>
      </c>
      <c r="Z1358" t="s">
        <v>15807</v>
      </c>
      <c r="AA1358">
        <v>19500</v>
      </c>
      <c r="AB1358">
        <v>0</v>
      </c>
      <c r="AC1358">
        <v>0</v>
      </c>
      <c r="AD1358" s="7">
        <f>invoices[[#This Row],[Rent]]+invoices[[#This Row],[Services]]+invoices[[#This Row],[GST]]</f>
        <v>19500</v>
      </c>
      <c r="AE1358" s="7">
        <f>invoices[[#This Row],[Total]]-invoices[[#This Row],[rent_amount]]</f>
        <v>0</v>
      </c>
      <c r="AF1358">
        <v>3251</v>
      </c>
      <c r="AG1358">
        <v>3751</v>
      </c>
      <c r="AH1358">
        <f>invoices[[#This Row],[EB Amount]]-invoices[[#This Row],[electricity_amount]]</f>
        <v>0</v>
      </c>
    </row>
    <row r="1359" spans="1:34">
      <c r="A1359" t="s">
        <v>8070</v>
      </c>
      <c r="B1359" t="s">
        <v>22</v>
      </c>
      <c r="C1359" t="s">
        <v>1900</v>
      </c>
      <c r="D1359" t="s">
        <v>24</v>
      </c>
      <c r="E1359" t="s">
        <v>50</v>
      </c>
      <c r="F1359" t="s">
        <v>51</v>
      </c>
      <c r="G1359" t="s">
        <v>8071</v>
      </c>
      <c r="H1359" s="1">
        <f>DATE(YEAR(invoices[[#This Row],[due_date]]),MONTH(invoices[[#This Row],[due_date]]),1)</f>
        <v>45870</v>
      </c>
      <c r="I1359" s="1">
        <v>45876</v>
      </c>
      <c r="J1359">
        <v>14500</v>
      </c>
      <c r="K1359">
        <v>2139</v>
      </c>
      <c r="L1359">
        <v>0</v>
      </c>
      <c r="M1359">
        <f>invoices[[#This Row],[rent_amount]]+invoices[[#This Row],[electricity_amount]]+invoices[[#This Row],[other_charges]]</f>
        <v>16639</v>
      </c>
      <c r="N1359" t="s">
        <v>28</v>
      </c>
      <c r="O1359" t="s">
        <v>1148</v>
      </c>
      <c r="P1359">
        <v>0</v>
      </c>
      <c r="Q1359" t="b">
        <v>0</v>
      </c>
      <c r="R1359" t="s">
        <v>222</v>
      </c>
      <c r="S1359">
        <v>0</v>
      </c>
      <c r="T1359">
        <f>invoices[[#This Row],[total_amount]]</f>
        <v>16639</v>
      </c>
      <c r="U1359" t="s">
        <v>1902</v>
      </c>
      <c r="V1359" t="str">
        <f>INDEX([1]!Table1[tenantname],MATCH(invoices[[#This Row],[allotment_id]],[1]!Table1[TenantAllotmentID],0))</f>
        <v>Karthikeyan M (B32-C2)</v>
      </c>
      <c r="W1359" t="s">
        <v>14635</v>
      </c>
      <c r="X1359" t="s">
        <v>14636</v>
      </c>
      <c r="Y1359" s="4">
        <v>45870</v>
      </c>
      <c r="Z1359" t="s">
        <v>15807</v>
      </c>
      <c r="AA1359">
        <v>14500</v>
      </c>
      <c r="AB1359">
        <v>0</v>
      </c>
      <c r="AC1359">
        <v>0</v>
      </c>
      <c r="AD1359" s="7">
        <f>invoices[[#This Row],[Rent]]+invoices[[#This Row],[Services]]+invoices[[#This Row],[GST]]</f>
        <v>14500</v>
      </c>
      <c r="AE1359" s="7">
        <f>invoices[[#This Row],[Total]]-invoices[[#This Row],[rent_amount]]</f>
        <v>0</v>
      </c>
      <c r="AF1359">
        <v>3273</v>
      </c>
      <c r="AG1359">
        <v>2139</v>
      </c>
      <c r="AH1359">
        <f>invoices[[#This Row],[EB Amount]]-invoices[[#This Row],[electricity_amount]]</f>
        <v>0</v>
      </c>
    </row>
    <row r="1360" spans="1:34">
      <c r="A1360" t="s">
        <v>8114</v>
      </c>
      <c r="B1360" t="s">
        <v>22</v>
      </c>
      <c r="C1360" t="s">
        <v>823</v>
      </c>
      <c r="D1360" t="s">
        <v>24</v>
      </c>
      <c r="E1360" t="s">
        <v>519</v>
      </c>
      <c r="F1360" t="s">
        <v>824</v>
      </c>
      <c r="G1360" t="s">
        <v>8115</v>
      </c>
      <c r="H1360" s="1">
        <f>DATE(YEAR(invoices[[#This Row],[due_date]]),MONTH(invoices[[#This Row],[due_date]]),1)</f>
        <v>45870</v>
      </c>
      <c r="I1360" s="1">
        <v>45876</v>
      </c>
      <c r="J1360">
        <v>24500</v>
      </c>
      <c r="K1360">
        <v>2666</v>
      </c>
      <c r="L1360">
        <v>0</v>
      </c>
      <c r="M1360">
        <f>invoices[[#This Row],[rent_amount]]+invoices[[#This Row],[electricity_amount]]+invoices[[#This Row],[other_charges]]</f>
        <v>27166</v>
      </c>
      <c r="N1360" t="s">
        <v>28</v>
      </c>
      <c r="O1360" t="s">
        <v>1148</v>
      </c>
      <c r="P1360">
        <v>0</v>
      </c>
      <c r="Q1360" t="b">
        <v>0</v>
      </c>
      <c r="R1360" t="s">
        <v>222</v>
      </c>
      <c r="S1360">
        <v>0</v>
      </c>
      <c r="T1360">
        <f>invoices[[#This Row],[total_amount]]</f>
        <v>27166</v>
      </c>
      <c r="U1360" t="s">
        <v>827</v>
      </c>
      <c r="V1360" t="str">
        <f>INDEX([1]!Table1[tenantname],MATCH(invoices[[#This Row],[allotment_id]],[1]!Table1[TenantAllotmentID],0))</f>
        <v>Prateek Sharma (C41-D1)</v>
      </c>
      <c r="W1360" t="s">
        <v>14245</v>
      </c>
      <c r="X1360" t="s">
        <v>14246</v>
      </c>
      <c r="Y1360" s="4">
        <v>45870</v>
      </c>
      <c r="Z1360" t="s">
        <v>15807</v>
      </c>
      <c r="AA1360">
        <v>24500</v>
      </c>
      <c r="AB1360">
        <v>0</v>
      </c>
      <c r="AC1360">
        <v>0</v>
      </c>
      <c r="AD1360" s="7">
        <f>invoices[[#This Row],[Rent]]+invoices[[#This Row],[Services]]+invoices[[#This Row],[GST]]</f>
        <v>24500</v>
      </c>
      <c r="AE1360" s="7">
        <f>invoices[[#This Row],[Total]]-invoices[[#This Row],[rent_amount]]</f>
        <v>0</v>
      </c>
      <c r="AF1360">
        <v>3294</v>
      </c>
      <c r="AG1360">
        <v>2666</v>
      </c>
      <c r="AH1360">
        <f>invoices[[#This Row],[EB Amount]]-invoices[[#This Row],[electricity_amount]]</f>
        <v>0</v>
      </c>
    </row>
    <row r="1361" spans="1:34">
      <c r="A1361" t="s">
        <v>8198</v>
      </c>
      <c r="B1361" t="s">
        <v>22</v>
      </c>
      <c r="C1361" t="s">
        <v>1039</v>
      </c>
      <c r="D1361" t="s">
        <v>24</v>
      </c>
      <c r="E1361" t="s">
        <v>167</v>
      </c>
      <c r="F1361" t="s">
        <v>495</v>
      </c>
      <c r="G1361" t="s">
        <v>8199</v>
      </c>
      <c r="H1361" s="1">
        <f>DATE(YEAR(invoices[[#This Row],[due_date]]),MONTH(invoices[[#This Row],[due_date]]),1)</f>
        <v>45870</v>
      </c>
      <c r="I1361" s="1">
        <v>45876</v>
      </c>
      <c r="J1361">
        <v>14500</v>
      </c>
      <c r="K1361">
        <v>1800</v>
      </c>
      <c r="L1361">
        <v>0</v>
      </c>
      <c r="M1361">
        <f>invoices[[#This Row],[rent_amount]]+invoices[[#This Row],[electricity_amount]]+invoices[[#This Row],[other_charges]]</f>
        <v>16300</v>
      </c>
      <c r="N1361" t="s">
        <v>28</v>
      </c>
      <c r="O1361" t="s">
        <v>325</v>
      </c>
      <c r="P1361">
        <v>0</v>
      </c>
      <c r="Q1361" t="b">
        <v>0</v>
      </c>
      <c r="R1361" t="s">
        <v>222</v>
      </c>
      <c r="S1361">
        <v>0</v>
      </c>
      <c r="T1361">
        <f>invoices[[#This Row],[total_amount]]</f>
        <v>16300</v>
      </c>
      <c r="U1361" t="s">
        <v>3154</v>
      </c>
      <c r="V1361" t="str">
        <f>INDEX([1]!Table1[tenantname],MATCH(invoices[[#This Row],[allotment_id]],[1]!Table1[TenantAllotmentID],0))</f>
        <v>Arindraja Kundu (B42-C1)</v>
      </c>
      <c r="W1361" t="s">
        <v>14325</v>
      </c>
      <c r="X1361" t="s">
        <v>14986</v>
      </c>
      <c r="Y1361" s="4">
        <v>45870</v>
      </c>
      <c r="Z1361" t="s">
        <v>15807</v>
      </c>
      <c r="AA1361">
        <v>14500</v>
      </c>
      <c r="AB1361">
        <v>0</v>
      </c>
      <c r="AC1361">
        <v>0</v>
      </c>
      <c r="AD1361" s="7">
        <f>invoices[[#This Row],[Rent]]+invoices[[#This Row],[Services]]+invoices[[#This Row],[GST]]</f>
        <v>14500</v>
      </c>
      <c r="AE1361" s="7">
        <f>invoices[[#This Row],[Total]]-invoices[[#This Row],[rent_amount]]</f>
        <v>0</v>
      </c>
      <c r="AF1361">
        <v>3335</v>
      </c>
      <c r="AG1361">
        <v>1800</v>
      </c>
      <c r="AH1361">
        <f>invoices[[#This Row],[EB Amount]]-invoices[[#This Row],[electricity_amount]]</f>
        <v>0</v>
      </c>
    </row>
    <row r="1362" spans="1:34">
      <c r="A1362" t="s">
        <v>8224</v>
      </c>
      <c r="B1362" t="s">
        <v>22</v>
      </c>
      <c r="C1362" t="s">
        <v>8225</v>
      </c>
      <c r="D1362" t="s">
        <v>24</v>
      </c>
      <c r="E1362" t="s">
        <v>1062</v>
      </c>
      <c r="F1362" t="s">
        <v>8226</v>
      </c>
      <c r="G1362" t="s">
        <v>8227</v>
      </c>
      <c r="H1362" s="1">
        <f>DATE(YEAR(invoices[[#This Row],[due_date]]),MONTH(invoices[[#This Row],[due_date]]),1)</f>
        <v>45870</v>
      </c>
      <c r="I1362" s="1">
        <v>45876</v>
      </c>
      <c r="J1362">
        <v>11000</v>
      </c>
      <c r="K1362">
        <v>0</v>
      </c>
      <c r="L1362">
        <v>0</v>
      </c>
      <c r="M1362">
        <f>invoices[[#This Row],[rent_amount]]+invoices[[#This Row],[electricity_amount]]+invoices[[#This Row],[other_charges]]</f>
        <v>11000</v>
      </c>
      <c r="N1362" t="s">
        <v>28</v>
      </c>
      <c r="O1362" t="s">
        <v>221</v>
      </c>
      <c r="P1362">
        <v>0</v>
      </c>
      <c r="Q1362" t="b">
        <v>0</v>
      </c>
      <c r="R1362" t="s">
        <v>222</v>
      </c>
      <c r="S1362">
        <v>0</v>
      </c>
      <c r="T1362">
        <f>invoices[[#This Row],[total_amount]]</f>
        <v>11000</v>
      </c>
      <c r="U1362" t="s">
        <v>8228</v>
      </c>
      <c r="V1362" t="str">
        <f>INDEX([1]!Table1[tenantname],MATCH(invoices[[#This Row],[allotment_id]],[1]!Table1[TenantAllotmentID],0))</f>
        <v>Pranav Purkar  (A22-B1)</v>
      </c>
      <c r="W1362" t="s">
        <v>15600</v>
      </c>
      <c r="X1362" t="s">
        <v>15601</v>
      </c>
      <c r="Y1362" s="4">
        <v>45870</v>
      </c>
      <c r="Z1362" t="s">
        <v>15807</v>
      </c>
      <c r="AA1362">
        <v>11000</v>
      </c>
      <c r="AB1362">
        <v>0</v>
      </c>
      <c r="AC1362">
        <v>0</v>
      </c>
      <c r="AD1362" s="7">
        <f>invoices[[#This Row],[Rent]]+invoices[[#This Row],[Services]]+invoices[[#This Row],[GST]]</f>
        <v>11000</v>
      </c>
      <c r="AE1362" s="7">
        <f>invoices[[#This Row],[Total]]-invoices[[#This Row],[rent_amount]]</f>
        <v>0</v>
      </c>
      <c r="AF1362">
        <v>3346</v>
      </c>
      <c r="AG1362">
        <v>0</v>
      </c>
      <c r="AH1362">
        <f>invoices[[#This Row],[EB Amount]]-invoices[[#This Row],[electricity_amount]]</f>
        <v>0</v>
      </c>
    </row>
    <row r="1363" spans="1:34">
      <c r="A1363" t="s">
        <v>8239</v>
      </c>
      <c r="B1363" t="s">
        <v>22</v>
      </c>
      <c r="C1363" t="s">
        <v>1789</v>
      </c>
      <c r="D1363" t="s">
        <v>24</v>
      </c>
      <c r="E1363" t="s">
        <v>342</v>
      </c>
      <c r="F1363" t="s">
        <v>1279</v>
      </c>
      <c r="G1363" t="s">
        <v>8240</v>
      </c>
      <c r="H1363" s="1">
        <f>DATE(YEAR(invoices[[#This Row],[due_date]]),MONTH(invoices[[#This Row],[due_date]]),1)</f>
        <v>45870</v>
      </c>
      <c r="I1363" s="1">
        <v>45876</v>
      </c>
      <c r="J1363">
        <v>15500</v>
      </c>
      <c r="K1363">
        <v>2170</v>
      </c>
      <c r="L1363">
        <v>0</v>
      </c>
      <c r="M1363">
        <f>invoices[[#This Row],[rent_amount]]+invoices[[#This Row],[electricity_amount]]+invoices[[#This Row],[other_charges]]</f>
        <v>17670</v>
      </c>
      <c r="N1363" t="s">
        <v>28</v>
      </c>
      <c r="O1363" t="s">
        <v>1148</v>
      </c>
      <c r="P1363">
        <v>0</v>
      </c>
      <c r="Q1363" t="b">
        <v>0</v>
      </c>
      <c r="R1363" t="s">
        <v>222</v>
      </c>
      <c r="S1363">
        <v>0</v>
      </c>
      <c r="T1363">
        <f>invoices[[#This Row],[total_amount]]</f>
        <v>17670</v>
      </c>
      <c r="U1363" t="s">
        <v>1791</v>
      </c>
      <c r="V1363" t="str">
        <f>INDEX([1]!Table1[tenantname],MATCH(invoices[[#This Row],[allotment_id]],[1]!Table1[TenantAllotmentID],0))</f>
        <v>Madhumita CM (D11-C2)</v>
      </c>
      <c r="W1363" t="s">
        <v>14595</v>
      </c>
      <c r="X1363" t="s">
        <v>14596</v>
      </c>
      <c r="Y1363" s="4">
        <v>45870</v>
      </c>
      <c r="Z1363" t="s">
        <v>15807</v>
      </c>
      <c r="AA1363">
        <v>15500</v>
      </c>
      <c r="AB1363">
        <v>0</v>
      </c>
      <c r="AC1363">
        <v>0</v>
      </c>
      <c r="AD1363" s="7">
        <f>invoices[[#This Row],[Rent]]+invoices[[#This Row],[Services]]+invoices[[#This Row],[GST]]</f>
        <v>15500</v>
      </c>
      <c r="AE1363" s="7">
        <f>invoices[[#This Row],[Total]]-invoices[[#This Row],[rent_amount]]</f>
        <v>0</v>
      </c>
      <c r="AF1363">
        <v>3352</v>
      </c>
      <c r="AG1363">
        <v>2170</v>
      </c>
      <c r="AH1363">
        <f>invoices[[#This Row],[EB Amount]]-invoices[[#This Row],[electricity_amount]]</f>
        <v>0</v>
      </c>
    </row>
    <row r="1364" spans="1:34">
      <c r="A1364" t="s">
        <v>8424</v>
      </c>
      <c r="B1364" t="s">
        <v>22</v>
      </c>
      <c r="C1364" t="s">
        <v>518</v>
      </c>
      <c r="D1364" t="s">
        <v>24</v>
      </c>
      <c r="E1364" t="s">
        <v>519</v>
      </c>
      <c r="F1364" t="s">
        <v>520</v>
      </c>
      <c r="G1364" t="s">
        <v>8425</v>
      </c>
      <c r="H1364" s="1">
        <f>DATE(YEAR(invoices[[#This Row],[due_date]]),MONTH(invoices[[#This Row],[due_date]]),1)</f>
        <v>45870</v>
      </c>
      <c r="I1364" s="1">
        <v>45876</v>
      </c>
      <c r="J1364">
        <v>19500</v>
      </c>
      <c r="K1364">
        <v>2666</v>
      </c>
      <c r="L1364">
        <v>0</v>
      </c>
      <c r="M1364">
        <f>invoices[[#This Row],[rent_amount]]+invoices[[#This Row],[electricity_amount]]+invoices[[#This Row],[other_charges]]</f>
        <v>22166</v>
      </c>
      <c r="N1364" t="s">
        <v>28</v>
      </c>
      <c r="O1364" t="s">
        <v>325</v>
      </c>
      <c r="P1364">
        <v>0</v>
      </c>
      <c r="Q1364" t="b">
        <v>0</v>
      </c>
      <c r="R1364" t="s">
        <v>222</v>
      </c>
      <c r="S1364">
        <v>0</v>
      </c>
      <c r="T1364">
        <f>invoices[[#This Row],[total_amount]]</f>
        <v>22166</v>
      </c>
      <c r="U1364" t="s">
        <v>524</v>
      </c>
      <c r="V1364" t="str">
        <f>INDEX([1]!Table1[tenantname],MATCH(invoices[[#This Row],[allotment_id]],[1]!Table1[TenantAllotmentID],0))</f>
        <v>Avilekh Gautam (C41-A1)</v>
      </c>
      <c r="W1364" t="s">
        <v>14140</v>
      </c>
      <c r="X1364" t="s">
        <v>14141</v>
      </c>
      <c r="Y1364" s="4">
        <v>45870</v>
      </c>
      <c r="Z1364" t="s">
        <v>15807</v>
      </c>
      <c r="AA1364">
        <v>19500</v>
      </c>
      <c r="AB1364">
        <v>0</v>
      </c>
      <c r="AC1364">
        <v>0</v>
      </c>
      <c r="AD1364" s="7">
        <f>invoices[[#This Row],[Rent]]+invoices[[#This Row],[Services]]+invoices[[#This Row],[GST]]</f>
        <v>19500</v>
      </c>
      <c r="AE1364" s="7">
        <f>invoices[[#This Row],[Total]]-invoices[[#This Row],[rent_amount]]</f>
        <v>0</v>
      </c>
      <c r="AF1364">
        <v>3449</v>
      </c>
      <c r="AG1364">
        <v>2666</v>
      </c>
      <c r="AH1364">
        <f>invoices[[#This Row],[EB Amount]]-invoices[[#This Row],[electricity_amount]]</f>
        <v>0</v>
      </c>
    </row>
    <row r="1365" spans="1:34">
      <c r="A1365" t="s">
        <v>8450</v>
      </c>
      <c r="B1365" t="s">
        <v>22</v>
      </c>
      <c r="C1365" t="s">
        <v>5660</v>
      </c>
      <c r="D1365" t="s">
        <v>24</v>
      </c>
      <c r="E1365" t="s">
        <v>147</v>
      </c>
      <c r="F1365" t="s">
        <v>336</v>
      </c>
      <c r="G1365" t="s">
        <v>8451</v>
      </c>
      <c r="H1365" s="1">
        <f>DATE(YEAR(invoices[[#This Row],[due_date]]),MONTH(invoices[[#This Row],[due_date]]),1)</f>
        <v>45870</v>
      </c>
      <c r="I1365" s="1">
        <v>45876</v>
      </c>
      <c r="J1365">
        <v>25500</v>
      </c>
      <c r="K1365">
        <v>961</v>
      </c>
      <c r="L1365">
        <v>0</v>
      </c>
      <c r="M1365">
        <f>invoices[[#This Row],[rent_amount]]+invoices[[#This Row],[electricity_amount]]+invoices[[#This Row],[other_charges]]</f>
        <v>26461</v>
      </c>
      <c r="N1365" t="s">
        <v>28</v>
      </c>
      <c r="O1365" t="s">
        <v>1148</v>
      </c>
      <c r="P1365">
        <v>0</v>
      </c>
      <c r="Q1365" t="b">
        <v>0</v>
      </c>
      <c r="R1365" t="s">
        <v>222</v>
      </c>
      <c r="S1365">
        <v>0</v>
      </c>
      <c r="T1365">
        <f>invoices[[#This Row],[total_amount]]</f>
        <v>26461</v>
      </c>
      <c r="U1365" t="s">
        <v>5662</v>
      </c>
      <c r="V1365" t="str">
        <f>INDEX([1]!Table1[tenantname],MATCH(invoices[[#This Row],[allotment_id]],[1]!Table1[TenantAllotmentID],0))</f>
        <v>Hari Prasad M (C31-D1)</v>
      </c>
      <c r="W1365" t="s">
        <v>15405</v>
      </c>
      <c r="X1365" t="s">
        <v>15406</v>
      </c>
      <c r="Y1365" s="4">
        <v>45870</v>
      </c>
      <c r="Z1365" t="s">
        <v>15807</v>
      </c>
      <c r="AA1365">
        <v>25500</v>
      </c>
      <c r="AB1365">
        <v>0</v>
      </c>
      <c r="AC1365">
        <v>0</v>
      </c>
      <c r="AD1365" s="7">
        <f>invoices[[#This Row],[Rent]]+invoices[[#This Row],[Services]]+invoices[[#This Row],[GST]]</f>
        <v>25500</v>
      </c>
      <c r="AE1365" s="7">
        <f>invoices[[#This Row],[Total]]-invoices[[#This Row],[rent_amount]]</f>
        <v>0</v>
      </c>
      <c r="AF1365">
        <v>3463</v>
      </c>
      <c r="AG1365">
        <v>961</v>
      </c>
      <c r="AH1365">
        <f>invoices[[#This Row],[EB Amount]]-invoices[[#This Row],[electricity_amount]]</f>
        <v>0</v>
      </c>
    </row>
    <row r="1366" spans="1:34">
      <c r="A1366" t="s">
        <v>8505</v>
      </c>
      <c r="B1366" t="s">
        <v>22</v>
      </c>
      <c r="C1366" t="s">
        <v>765</v>
      </c>
      <c r="D1366" t="s">
        <v>24</v>
      </c>
      <c r="E1366" t="s">
        <v>50</v>
      </c>
      <c r="F1366" t="s">
        <v>766</v>
      </c>
      <c r="G1366" t="s">
        <v>8506</v>
      </c>
      <c r="H1366" s="1">
        <f>DATE(YEAR(invoices[[#This Row],[due_date]]),MONTH(invoices[[#This Row],[due_date]]),1)</f>
        <v>45870</v>
      </c>
      <c r="I1366" s="1">
        <v>45876</v>
      </c>
      <c r="J1366">
        <v>19500</v>
      </c>
      <c r="K1366">
        <v>2139</v>
      </c>
      <c r="L1366">
        <v>0</v>
      </c>
      <c r="M1366">
        <f>invoices[[#This Row],[rent_amount]]+invoices[[#This Row],[electricity_amount]]+invoices[[#This Row],[other_charges]]</f>
        <v>21639</v>
      </c>
      <c r="N1366" t="s">
        <v>28</v>
      </c>
      <c r="O1366" t="s">
        <v>325</v>
      </c>
      <c r="P1366">
        <v>0</v>
      </c>
      <c r="Q1366" t="b">
        <v>0</v>
      </c>
      <c r="R1366" t="s">
        <v>222</v>
      </c>
      <c r="S1366">
        <v>0</v>
      </c>
      <c r="T1366">
        <f>invoices[[#This Row],[total_amount]]</f>
        <v>21639</v>
      </c>
      <c r="U1366" t="s">
        <v>769</v>
      </c>
      <c r="V1366" t="str">
        <f>INDEX([1]!Table1[tenantname],MATCH(invoices[[#This Row],[allotment_id]],[1]!Table1[TenantAllotmentID],0))</f>
        <v>Dhanaganapathy Madhavan (B32-A1)</v>
      </c>
      <c r="W1366" t="s">
        <v>14223</v>
      </c>
      <c r="X1366" t="s">
        <v>14224</v>
      </c>
      <c r="Y1366" s="4">
        <v>45870</v>
      </c>
      <c r="Z1366" t="s">
        <v>15807</v>
      </c>
      <c r="AA1366">
        <v>19500</v>
      </c>
      <c r="AB1366">
        <v>0</v>
      </c>
      <c r="AC1366">
        <v>0</v>
      </c>
      <c r="AD1366" s="7">
        <f>invoices[[#This Row],[Rent]]+invoices[[#This Row],[Services]]+invoices[[#This Row],[GST]]</f>
        <v>19500</v>
      </c>
      <c r="AE1366" s="7">
        <f>invoices[[#This Row],[Total]]-invoices[[#This Row],[rent_amount]]</f>
        <v>0</v>
      </c>
      <c r="AF1366">
        <v>3491</v>
      </c>
      <c r="AG1366">
        <v>2139</v>
      </c>
      <c r="AH1366">
        <f>invoices[[#This Row],[EB Amount]]-invoices[[#This Row],[electricity_amount]]</f>
        <v>0</v>
      </c>
    </row>
    <row r="1367" spans="1:34">
      <c r="A1367" t="s">
        <v>8595</v>
      </c>
      <c r="B1367" t="s">
        <v>22</v>
      </c>
      <c r="C1367" t="s">
        <v>1375</v>
      </c>
      <c r="D1367" t="s">
        <v>24</v>
      </c>
      <c r="E1367" t="s">
        <v>226</v>
      </c>
      <c r="F1367" t="s">
        <v>227</v>
      </c>
      <c r="G1367" t="s">
        <v>8596</v>
      </c>
      <c r="H1367" s="1">
        <f>DATE(YEAR(invoices[[#This Row],[due_date]]),MONTH(invoices[[#This Row],[due_date]]),1)</f>
        <v>45870</v>
      </c>
      <c r="I1367" s="1">
        <v>45876</v>
      </c>
      <c r="J1367">
        <v>15500</v>
      </c>
      <c r="K1367">
        <v>1157</v>
      </c>
      <c r="L1367">
        <v>0</v>
      </c>
      <c r="M1367">
        <f>invoices[[#This Row],[rent_amount]]+invoices[[#This Row],[electricity_amount]]+invoices[[#This Row],[other_charges]]</f>
        <v>16657</v>
      </c>
      <c r="N1367" t="s">
        <v>28</v>
      </c>
      <c r="O1367" t="s">
        <v>221</v>
      </c>
      <c r="P1367">
        <v>0</v>
      </c>
      <c r="Q1367" t="b">
        <v>0</v>
      </c>
      <c r="R1367" t="s">
        <v>222</v>
      </c>
      <c r="S1367">
        <v>0</v>
      </c>
      <c r="T1367">
        <f>invoices[[#This Row],[total_amount]]</f>
        <v>16657</v>
      </c>
      <c r="U1367" t="s">
        <v>1377</v>
      </c>
      <c r="V1367" t="str">
        <f>INDEX([1]!Table1[tenantname],MATCH(invoices[[#This Row],[allotment_id]],[1]!Table1[TenantAllotmentID],0))</f>
        <v>Priyadarshini C (B12-B2)</v>
      </c>
      <c r="W1367" t="s">
        <v>14448</v>
      </c>
      <c r="X1367" t="s">
        <v>14449</v>
      </c>
      <c r="Y1367" s="4">
        <v>45870</v>
      </c>
      <c r="Z1367" t="s">
        <v>15807</v>
      </c>
      <c r="AA1367">
        <v>15500</v>
      </c>
      <c r="AB1367">
        <v>0</v>
      </c>
      <c r="AC1367">
        <v>0</v>
      </c>
      <c r="AD1367" s="7">
        <f>invoices[[#This Row],[Rent]]+invoices[[#This Row],[Services]]+invoices[[#This Row],[GST]]</f>
        <v>15500</v>
      </c>
      <c r="AE1367" s="7">
        <f>invoices[[#This Row],[Total]]-invoices[[#This Row],[rent_amount]]</f>
        <v>0</v>
      </c>
      <c r="AF1367">
        <v>3542</v>
      </c>
      <c r="AG1367">
        <v>1157</v>
      </c>
      <c r="AH1367">
        <f>invoices[[#This Row],[EB Amount]]-invoices[[#This Row],[electricity_amount]]</f>
        <v>0</v>
      </c>
    </row>
    <row r="1368" spans="1:34">
      <c r="A1368" t="s">
        <v>8603</v>
      </c>
      <c r="B1368" t="s">
        <v>22</v>
      </c>
      <c r="C1368" t="s">
        <v>1691</v>
      </c>
      <c r="D1368" t="s">
        <v>24</v>
      </c>
      <c r="E1368" t="s">
        <v>399</v>
      </c>
      <c r="F1368" t="s">
        <v>1525</v>
      </c>
      <c r="G1368" t="s">
        <v>8604</v>
      </c>
      <c r="H1368" s="1">
        <f>DATE(YEAR(invoices[[#This Row],[due_date]]),MONTH(invoices[[#This Row],[due_date]]),1)</f>
        <v>45870</v>
      </c>
      <c r="I1368" s="1">
        <v>45876</v>
      </c>
      <c r="J1368">
        <v>15500</v>
      </c>
      <c r="K1368">
        <v>1581</v>
      </c>
      <c r="L1368">
        <v>0</v>
      </c>
      <c r="M1368">
        <f>invoices[[#This Row],[rent_amount]]+invoices[[#This Row],[electricity_amount]]+invoices[[#This Row],[other_charges]]</f>
        <v>17081</v>
      </c>
      <c r="N1368" t="s">
        <v>28</v>
      </c>
      <c r="O1368" t="s">
        <v>325</v>
      </c>
      <c r="P1368">
        <v>0</v>
      </c>
      <c r="Q1368" t="b">
        <v>0</v>
      </c>
      <c r="R1368" t="s">
        <v>222</v>
      </c>
      <c r="S1368">
        <v>0</v>
      </c>
      <c r="T1368">
        <f>invoices[[#This Row],[total_amount]]</f>
        <v>17081</v>
      </c>
      <c r="U1368" t="s">
        <v>1693</v>
      </c>
      <c r="V1368" t="str">
        <f>INDEX([1]!Table1[tenantname],MATCH(invoices[[#This Row],[allotment_id]],[1]!Table1[TenantAllotmentID],0))</f>
        <v>Chandini S (B22-B1)</v>
      </c>
      <c r="W1368" t="s">
        <v>14562</v>
      </c>
      <c r="X1368" t="s">
        <v>14563</v>
      </c>
      <c r="Y1368" s="4">
        <v>45870</v>
      </c>
      <c r="Z1368" t="s">
        <v>15807</v>
      </c>
      <c r="AA1368">
        <v>15500</v>
      </c>
      <c r="AB1368">
        <v>0</v>
      </c>
      <c r="AC1368">
        <v>0</v>
      </c>
      <c r="AD1368" s="7">
        <f>invoices[[#This Row],[Rent]]+invoices[[#This Row],[Services]]+invoices[[#This Row],[GST]]</f>
        <v>15500</v>
      </c>
      <c r="AE1368" s="7">
        <f>invoices[[#This Row],[Total]]-invoices[[#This Row],[rent_amount]]</f>
        <v>0</v>
      </c>
      <c r="AF1368">
        <v>3547</v>
      </c>
      <c r="AG1368">
        <v>1581</v>
      </c>
      <c r="AH1368">
        <f>invoices[[#This Row],[EB Amount]]-invoices[[#This Row],[electricity_amount]]</f>
        <v>0</v>
      </c>
    </row>
    <row r="1369" spans="1:34">
      <c r="A1369" t="s">
        <v>8664</v>
      </c>
      <c r="B1369" t="s">
        <v>22</v>
      </c>
      <c r="C1369" t="s">
        <v>1625</v>
      </c>
      <c r="D1369" t="s">
        <v>24</v>
      </c>
      <c r="E1369" t="s">
        <v>349</v>
      </c>
      <c r="F1369" t="s">
        <v>1626</v>
      </c>
      <c r="G1369" t="s">
        <v>8665</v>
      </c>
      <c r="H1369" s="1">
        <f>DATE(YEAR(invoices[[#This Row],[due_date]]),MONTH(invoices[[#This Row],[due_date]]),1)</f>
        <v>45870</v>
      </c>
      <c r="I1369" s="1">
        <v>45876</v>
      </c>
      <c r="J1369">
        <v>15500</v>
      </c>
      <c r="K1369">
        <v>236</v>
      </c>
      <c r="L1369">
        <v>0</v>
      </c>
      <c r="M1369">
        <f>invoices[[#This Row],[rent_amount]]+invoices[[#This Row],[electricity_amount]]+invoices[[#This Row],[other_charges]]</f>
        <v>15736</v>
      </c>
      <c r="N1369" t="s">
        <v>28</v>
      </c>
      <c r="O1369" t="s">
        <v>325</v>
      </c>
      <c r="P1369">
        <v>0</v>
      </c>
      <c r="Q1369" t="b">
        <v>0</v>
      </c>
      <c r="R1369" t="s">
        <v>222</v>
      </c>
      <c r="S1369">
        <v>0</v>
      </c>
      <c r="T1369">
        <f>invoices[[#This Row],[total_amount]]</f>
        <v>15736</v>
      </c>
      <c r="U1369" t="s">
        <v>1628</v>
      </c>
      <c r="V1369" t="str">
        <f>INDEX([1]!Table1[tenantname],MATCH(invoices[[#This Row],[allotment_id]],[1]!Table1[TenantAllotmentID],0))</f>
        <v>Chendra Hassa (B11-B2)</v>
      </c>
      <c r="W1369" t="s">
        <v>14541</v>
      </c>
      <c r="X1369" t="s">
        <v>14542</v>
      </c>
      <c r="Y1369" s="4">
        <v>45870</v>
      </c>
      <c r="Z1369" t="s">
        <v>15807</v>
      </c>
      <c r="AA1369">
        <v>15500</v>
      </c>
      <c r="AB1369">
        <v>0</v>
      </c>
      <c r="AC1369">
        <v>0</v>
      </c>
      <c r="AD1369" s="7">
        <f>invoices[[#This Row],[Rent]]+invoices[[#This Row],[Services]]+invoices[[#This Row],[GST]]</f>
        <v>15500</v>
      </c>
      <c r="AE1369" s="7">
        <f>invoices[[#This Row],[Total]]-invoices[[#This Row],[rent_amount]]</f>
        <v>0</v>
      </c>
      <c r="AF1369">
        <v>3576</v>
      </c>
      <c r="AG1369">
        <v>236</v>
      </c>
      <c r="AH1369">
        <f>invoices[[#This Row],[EB Amount]]-invoices[[#This Row],[electricity_amount]]</f>
        <v>0</v>
      </c>
    </row>
    <row r="1370" spans="1:34">
      <c r="A1370" s="2" t="s">
        <v>8701</v>
      </c>
      <c r="B1370" t="s">
        <v>22</v>
      </c>
      <c r="C1370" t="s">
        <v>794</v>
      </c>
      <c r="D1370" t="s">
        <v>24</v>
      </c>
      <c r="E1370" t="s">
        <v>342</v>
      </c>
      <c r="F1370" t="s">
        <v>795</v>
      </c>
      <c r="G1370" t="s">
        <v>8702</v>
      </c>
      <c r="H1370" s="1">
        <f>DATE(YEAR(invoices[[#This Row],[due_date]]),MONTH(invoices[[#This Row],[due_date]]),1)</f>
        <v>45870</v>
      </c>
      <c r="I1370" s="1">
        <v>45876</v>
      </c>
      <c r="J1370">
        <v>13500</v>
      </c>
      <c r="K1370">
        <v>2170</v>
      </c>
      <c r="L1370">
        <v>0</v>
      </c>
      <c r="M1370">
        <f>invoices[[#This Row],[rent_amount]]+invoices[[#This Row],[electricity_amount]]+invoices[[#This Row],[other_charges]]</f>
        <v>15670</v>
      </c>
      <c r="N1370" t="s">
        <v>28</v>
      </c>
      <c r="O1370" t="s">
        <v>325</v>
      </c>
      <c r="P1370">
        <v>0</v>
      </c>
      <c r="Q1370" t="b">
        <v>0</v>
      </c>
      <c r="R1370" t="s">
        <v>222</v>
      </c>
      <c r="S1370">
        <v>0</v>
      </c>
      <c r="T1370">
        <f>invoices[[#This Row],[total_amount]]</f>
        <v>15670</v>
      </c>
      <c r="U1370" t="s">
        <v>797</v>
      </c>
      <c r="V1370" t="str">
        <f>INDEX([1]!Table1[tenantname],MATCH(invoices[[#This Row],[allotment_id]],[1]!Table1[TenantAllotmentID],0))</f>
        <v>Dhivya Parthasarthy (D11-D2)</v>
      </c>
      <c r="W1370" t="s">
        <v>14235</v>
      </c>
      <c r="X1370" t="s">
        <v>14236</v>
      </c>
      <c r="Y1370" s="4">
        <v>45870</v>
      </c>
      <c r="Z1370" t="s">
        <v>15807</v>
      </c>
      <c r="AA1370">
        <v>13500</v>
      </c>
      <c r="AB1370">
        <v>0</v>
      </c>
      <c r="AC1370">
        <v>0</v>
      </c>
      <c r="AD1370" s="7">
        <f>invoices[[#This Row],[Rent]]+invoices[[#This Row],[Services]]+invoices[[#This Row],[GST]]</f>
        <v>13500</v>
      </c>
      <c r="AE1370" s="7">
        <f>invoices[[#This Row],[Total]]-invoices[[#This Row],[rent_amount]]</f>
        <v>0</v>
      </c>
      <c r="AF1370">
        <v>3594</v>
      </c>
      <c r="AG1370">
        <v>2170</v>
      </c>
      <c r="AH1370">
        <f>invoices[[#This Row],[EB Amount]]-invoices[[#This Row],[electricity_amount]]</f>
        <v>0</v>
      </c>
    </row>
    <row r="1371" spans="1:34">
      <c r="A1371" t="s">
        <v>8718</v>
      </c>
      <c r="B1371" t="s">
        <v>22</v>
      </c>
      <c r="C1371" t="s">
        <v>240</v>
      </c>
      <c r="D1371" t="s">
        <v>24</v>
      </c>
      <c r="E1371" t="s">
        <v>72</v>
      </c>
      <c r="F1371" t="s">
        <v>241</v>
      </c>
      <c r="G1371" t="s">
        <v>8719</v>
      </c>
      <c r="H1371" s="1">
        <f>DATE(YEAR(invoices[[#This Row],[due_date]]),MONTH(invoices[[#This Row],[due_date]]),1)</f>
        <v>45870</v>
      </c>
      <c r="I1371" s="1">
        <v>45876</v>
      </c>
      <c r="J1371">
        <v>14500</v>
      </c>
      <c r="K1371">
        <v>1767</v>
      </c>
      <c r="L1371">
        <v>0</v>
      </c>
      <c r="M1371">
        <f>invoices[[#This Row],[rent_amount]]+invoices[[#This Row],[electricity_amount]]+invoices[[#This Row],[other_charges]]</f>
        <v>16267</v>
      </c>
      <c r="N1371" t="s">
        <v>28</v>
      </c>
      <c r="O1371" t="s">
        <v>1148</v>
      </c>
      <c r="P1371">
        <v>0</v>
      </c>
      <c r="Q1371" t="b">
        <v>0</v>
      </c>
      <c r="R1371" t="s">
        <v>222</v>
      </c>
      <c r="S1371">
        <v>0</v>
      </c>
      <c r="T1371">
        <f>invoices[[#This Row],[total_amount]]</f>
        <v>16267</v>
      </c>
      <c r="U1371" t="s">
        <v>244</v>
      </c>
      <c r="V1371" t="str">
        <f>INDEX([1]!Table1[tenantname],MATCH(invoices[[#This Row],[allotment_id]],[1]!Table1[TenantAllotmentID],0))</f>
        <v>Khushboo Sahani (C34-C2)</v>
      </c>
      <c r="W1371" t="s">
        <v>14042</v>
      </c>
      <c r="X1371" t="s">
        <v>14043</v>
      </c>
      <c r="Y1371" s="4">
        <v>45870</v>
      </c>
      <c r="Z1371" t="s">
        <v>15807</v>
      </c>
      <c r="AA1371">
        <v>14500</v>
      </c>
      <c r="AB1371">
        <v>0</v>
      </c>
      <c r="AC1371">
        <v>0</v>
      </c>
      <c r="AD1371" s="7">
        <f>invoices[[#This Row],[Rent]]+invoices[[#This Row],[Services]]+invoices[[#This Row],[GST]]</f>
        <v>14500</v>
      </c>
      <c r="AE1371" s="7">
        <f>invoices[[#This Row],[Total]]-invoices[[#This Row],[rent_amount]]</f>
        <v>0</v>
      </c>
      <c r="AF1371">
        <v>3603</v>
      </c>
      <c r="AG1371">
        <v>1767</v>
      </c>
      <c r="AH1371">
        <f>invoices[[#This Row],[EB Amount]]-invoices[[#This Row],[electricity_amount]]</f>
        <v>0</v>
      </c>
    </row>
    <row r="1372" spans="1:34">
      <c r="A1372" t="s">
        <v>8776</v>
      </c>
      <c r="B1372" t="s">
        <v>22</v>
      </c>
      <c r="C1372" t="s">
        <v>3665</v>
      </c>
      <c r="D1372" t="s">
        <v>24</v>
      </c>
      <c r="E1372" t="s">
        <v>226</v>
      </c>
      <c r="F1372" t="s">
        <v>586</v>
      </c>
      <c r="G1372" t="s">
        <v>8777</v>
      </c>
      <c r="H1372" s="1">
        <f>DATE(YEAR(invoices[[#This Row],[due_date]]),MONTH(invoices[[#This Row],[due_date]]),1)</f>
        <v>45870</v>
      </c>
      <c r="I1372" s="1">
        <v>45876</v>
      </c>
      <c r="J1372">
        <v>14500</v>
      </c>
      <c r="K1372">
        <v>801</v>
      </c>
      <c r="L1372">
        <v>0</v>
      </c>
      <c r="M1372">
        <f>invoices[[#This Row],[rent_amount]]+invoices[[#This Row],[electricity_amount]]+invoices[[#This Row],[other_charges]]</f>
        <v>15301</v>
      </c>
      <c r="N1372" t="s">
        <v>28</v>
      </c>
      <c r="O1372" t="s">
        <v>683</v>
      </c>
      <c r="P1372">
        <v>0</v>
      </c>
      <c r="Q1372" t="b">
        <v>0</v>
      </c>
      <c r="R1372" t="s">
        <v>222</v>
      </c>
      <c r="S1372">
        <v>0</v>
      </c>
      <c r="T1372">
        <f>invoices[[#This Row],[total_amount]]</f>
        <v>15301</v>
      </c>
      <c r="U1372" t="s">
        <v>3667</v>
      </c>
      <c r="V1372" t="str">
        <f>INDEX([1]!Table1[tenantname],MATCH(invoices[[#This Row],[allotment_id]],[1]!Table1[TenantAllotmentID],0))</f>
        <v>Swathi  (B12-C2)</v>
      </c>
      <c r="W1372" t="s">
        <v>15105</v>
      </c>
      <c r="X1372" t="s">
        <v>15106</v>
      </c>
      <c r="Y1372" s="4">
        <v>45870</v>
      </c>
      <c r="Z1372" t="s">
        <v>15807</v>
      </c>
      <c r="AA1372">
        <v>14500</v>
      </c>
      <c r="AB1372">
        <v>0</v>
      </c>
      <c r="AC1372">
        <v>0</v>
      </c>
      <c r="AD1372" s="7">
        <f>invoices[[#This Row],[Rent]]+invoices[[#This Row],[Services]]+invoices[[#This Row],[GST]]</f>
        <v>14500</v>
      </c>
      <c r="AE1372" s="7">
        <f>invoices[[#This Row],[Total]]-invoices[[#This Row],[rent_amount]]</f>
        <v>0</v>
      </c>
      <c r="AF1372">
        <v>3634</v>
      </c>
      <c r="AG1372">
        <v>801</v>
      </c>
      <c r="AH1372">
        <f>invoices[[#This Row],[EB Amount]]-invoices[[#This Row],[electricity_amount]]</f>
        <v>0</v>
      </c>
    </row>
    <row r="1373" spans="1:34">
      <c r="A1373" t="s">
        <v>8922</v>
      </c>
      <c r="B1373" t="s">
        <v>22</v>
      </c>
      <c r="C1373" t="s">
        <v>4524</v>
      </c>
      <c r="D1373" t="s">
        <v>24</v>
      </c>
      <c r="E1373" t="s">
        <v>592</v>
      </c>
      <c r="F1373" t="s">
        <v>1294</v>
      </c>
      <c r="G1373" t="s">
        <v>8923</v>
      </c>
      <c r="H1373" s="1">
        <f>DATE(YEAR(invoices[[#This Row],[due_date]]),MONTH(invoices[[#This Row],[due_date]]),1)</f>
        <v>45870</v>
      </c>
      <c r="I1373" s="1">
        <v>45876</v>
      </c>
      <c r="J1373">
        <v>18500</v>
      </c>
      <c r="K1373">
        <v>650</v>
      </c>
      <c r="L1373">
        <v>0</v>
      </c>
      <c r="M1373">
        <f>invoices[[#This Row],[rent_amount]]+invoices[[#This Row],[electricity_amount]]+invoices[[#This Row],[other_charges]]</f>
        <v>19150</v>
      </c>
      <c r="N1373" t="s">
        <v>28</v>
      </c>
      <c r="O1373" t="s">
        <v>1148</v>
      </c>
      <c r="P1373">
        <v>0</v>
      </c>
      <c r="Q1373" t="b">
        <v>0</v>
      </c>
      <c r="R1373" t="s">
        <v>222</v>
      </c>
      <c r="S1373">
        <v>0</v>
      </c>
      <c r="T1373">
        <f>invoices[[#This Row],[total_amount]]</f>
        <v>19150</v>
      </c>
      <c r="U1373" t="s">
        <v>4526</v>
      </c>
      <c r="V1373" t="str">
        <f>INDEX([1]!Table1[tenantname],MATCH(invoices[[#This Row],[allotment_id]],[1]!Table1[TenantAllotmentID],0))</f>
        <v>Sai krishna verma (A44-A1)</v>
      </c>
      <c r="W1373" t="s">
        <v>15255</v>
      </c>
      <c r="X1373" t="s">
        <v>15256</v>
      </c>
      <c r="Y1373" s="4">
        <v>45870</v>
      </c>
      <c r="Z1373" t="s">
        <v>15807</v>
      </c>
      <c r="AA1373">
        <v>18500</v>
      </c>
      <c r="AB1373">
        <v>0</v>
      </c>
      <c r="AC1373">
        <v>0</v>
      </c>
      <c r="AD1373" s="7">
        <f>invoices[[#This Row],[Rent]]+invoices[[#This Row],[Services]]+invoices[[#This Row],[GST]]</f>
        <v>18500</v>
      </c>
      <c r="AE1373" s="7">
        <f>invoices[[#This Row],[Total]]-invoices[[#This Row],[rent_amount]]</f>
        <v>0</v>
      </c>
      <c r="AF1373">
        <v>3712</v>
      </c>
      <c r="AG1373">
        <v>650</v>
      </c>
      <c r="AH1373">
        <f>invoices[[#This Row],[EB Amount]]-invoices[[#This Row],[electricity_amount]]</f>
        <v>0</v>
      </c>
    </row>
    <row r="1374" spans="1:34">
      <c r="A1374" t="s">
        <v>8962</v>
      </c>
      <c r="B1374" t="s">
        <v>22</v>
      </c>
      <c r="C1374" t="s">
        <v>726</v>
      </c>
      <c r="D1374" t="s">
        <v>24</v>
      </c>
      <c r="E1374" t="s">
        <v>569</v>
      </c>
      <c r="F1374" t="s">
        <v>727</v>
      </c>
      <c r="G1374" t="s">
        <v>8963</v>
      </c>
      <c r="H1374" s="1">
        <f>DATE(YEAR(invoices[[#This Row],[due_date]]),MONTH(invoices[[#This Row],[due_date]]),1)</f>
        <v>45870</v>
      </c>
      <c r="I1374" s="1">
        <v>45876</v>
      </c>
      <c r="J1374">
        <v>13500</v>
      </c>
      <c r="K1374">
        <v>2656</v>
      </c>
      <c r="L1374">
        <v>0</v>
      </c>
      <c r="M1374">
        <f>invoices[[#This Row],[rent_amount]]+invoices[[#This Row],[electricity_amount]]+invoices[[#This Row],[other_charges]]</f>
        <v>16156</v>
      </c>
      <c r="N1374" t="s">
        <v>28</v>
      </c>
      <c r="O1374" t="s">
        <v>683</v>
      </c>
      <c r="P1374">
        <v>0</v>
      </c>
      <c r="Q1374" t="b">
        <v>0</v>
      </c>
      <c r="R1374" t="s">
        <v>222</v>
      </c>
      <c r="S1374">
        <v>0</v>
      </c>
      <c r="T1374">
        <f>invoices[[#This Row],[total_amount]]</f>
        <v>16156</v>
      </c>
      <c r="U1374" t="s">
        <v>730</v>
      </c>
      <c r="V1374" t="str">
        <f>INDEX([1]!Table1[tenantname],MATCH(invoices[[#This Row],[allotment_id]],[1]!Table1[TenantAllotmentID],0))</f>
        <v>Voruganti Pratyusha (C12-C3)</v>
      </c>
      <c r="W1374" t="s">
        <v>14209</v>
      </c>
      <c r="X1374" t="s">
        <v>14210</v>
      </c>
      <c r="Y1374" s="4">
        <v>45870</v>
      </c>
      <c r="Z1374" t="s">
        <v>15807</v>
      </c>
      <c r="AA1374">
        <v>13500</v>
      </c>
      <c r="AB1374">
        <v>0</v>
      </c>
      <c r="AC1374">
        <v>0</v>
      </c>
      <c r="AD1374" s="7">
        <f>invoices[[#This Row],[Rent]]+invoices[[#This Row],[Services]]+invoices[[#This Row],[GST]]</f>
        <v>13500</v>
      </c>
      <c r="AE1374" s="7">
        <f>invoices[[#This Row],[Total]]-invoices[[#This Row],[rent_amount]]</f>
        <v>0</v>
      </c>
      <c r="AF1374">
        <v>3736</v>
      </c>
      <c r="AG1374">
        <v>2656</v>
      </c>
      <c r="AH1374">
        <f>invoices[[#This Row],[EB Amount]]-invoices[[#This Row],[electricity_amount]]</f>
        <v>0</v>
      </c>
    </row>
    <row r="1375" spans="1:34">
      <c r="A1375" t="s">
        <v>9475</v>
      </c>
      <c r="B1375" t="s">
        <v>22</v>
      </c>
      <c r="C1375" t="s">
        <v>2819</v>
      </c>
      <c r="D1375" t="s">
        <v>24</v>
      </c>
      <c r="E1375" t="s">
        <v>195</v>
      </c>
      <c r="F1375" t="s">
        <v>375</v>
      </c>
      <c r="G1375" t="s">
        <v>9476</v>
      </c>
      <c r="H1375" s="1">
        <f>DATE(YEAR(invoices[[#This Row],[due_date]]),MONTH(invoices[[#This Row],[due_date]]),1)</f>
        <v>45870</v>
      </c>
      <c r="I1375" s="1">
        <v>45876</v>
      </c>
      <c r="J1375">
        <v>14500</v>
      </c>
      <c r="K1375">
        <v>1743</v>
      </c>
      <c r="L1375">
        <v>0</v>
      </c>
      <c r="M1375">
        <f>invoices[[#This Row],[rent_amount]]+invoices[[#This Row],[electricity_amount]]+invoices[[#This Row],[other_charges]]</f>
        <v>16243</v>
      </c>
      <c r="N1375" t="s">
        <v>28</v>
      </c>
      <c r="O1375" t="s">
        <v>325</v>
      </c>
      <c r="P1375">
        <v>0</v>
      </c>
      <c r="Q1375" t="b">
        <v>0</v>
      </c>
      <c r="R1375" t="s">
        <v>222</v>
      </c>
      <c r="S1375">
        <v>0</v>
      </c>
      <c r="T1375">
        <f>invoices[[#This Row],[total_amount]]</f>
        <v>16243</v>
      </c>
      <c r="U1375" t="s">
        <v>2821</v>
      </c>
      <c r="V1375" t="str">
        <f>INDEX([1]!Table1[tenantname],MATCH(invoices[[#This Row],[allotment_id]],[1]!Table1[TenantAllotmentID],0))</f>
        <v>Ashmitha baidya (D41-C2)</v>
      </c>
      <c r="W1375" t="s">
        <v>14901</v>
      </c>
      <c r="X1375" t="s">
        <v>14902</v>
      </c>
      <c r="Y1375" s="4">
        <v>45870</v>
      </c>
      <c r="Z1375" t="s">
        <v>15807</v>
      </c>
      <c r="AA1375">
        <v>14500</v>
      </c>
      <c r="AB1375">
        <v>0</v>
      </c>
      <c r="AC1375">
        <v>0</v>
      </c>
      <c r="AD1375" s="7">
        <f>invoices[[#This Row],[Rent]]+invoices[[#This Row],[Services]]+invoices[[#This Row],[GST]]</f>
        <v>14500</v>
      </c>
      <c r="AE1375" s="7">
        <f>invoices[[#This Row],[Total]]-invoices[[#This Row],[rent_amount]]</f>
        <v>0</v>
      </c>
      <c r="AF1375">
        <v>4012</v>
      </c>
      <c r="AG1375">
        <v>1743</v>
      </c>
      <c r="AH1375">
        <f>invoices[[#This Row],[EB Amount]]-invoices[[#This Row],[electricity_amount]]</f>
        <v>0</v>
      </c>
    </row>
    <row r="1376" spans="1:34">
      <c r="A1376" t="s">
        <v>9489</v>
      </c>
      <c r="B1376" t="s">
        <v>22</v>
      </c>
      <c r="C1376" t="s">
        <v>859</v>
      </c>
      <c r="D1376" t="s">
        <v>24</v>
      </c>
      <c r="E1376" t="s">
        <v>268</v>
      </c>
      <c r="F1376" t="s">
        <v>860</v>
      </c>
      <c r="G1376" t="s">
        <v>9490</v>
      </c>
      <c r="H1376" s="1">
        <f>DATE(YEAR(invoices[[#This Row],[due_date]]),MONTH(invoices[[#This Row],[due_date]]),1)</f>
        <v>45870</v>
      </c>
      <c r="I1376" s="1">
        <v>45876</v>
      </c>
      <c r="J1376">
        <v>27000</v>
      </c>
      <c r="K1376">
        <v>2480</v>
      </c>
      <c r="L1376">
        <v>0</v>
      </c>
      <c r="M1376">
        <f>invoices[[#This Row],[rent_amount]]+invoices[[#This Row],[electricity_amount]]+invoices[[#This Row],[other_charges]]</f>
        <v>29480</v>
      </c>
      <c r="N1376" t="s">
        <v>28</v>
      </c>
      <c r="O1376" t="s">
        <v>683</v>
      </c>
      <c r="P1376">
        <v>0</v>
      </c>
      <c r="Q1376" t="b">
        <v>0</v>
      </c>
      <c r="R1376" t="s">
        <v>222</v>
      </c>
      <c r="S1376">
        <v>0</v>
      </c>
      <c r="T1376">
        <f>invoices[[#This Row],[total_amount]]</f>
        <v>29480</v>
      </c>
      <c r="U1376" t="s">
        <v>862</v>
      </c>
      <c r="V1376" t="str">
        <f>INDEX([1]!Table1[tenantname],MATCH(invoices[[#This Row],[allotment_id]],[1]!Table1[TenantAllotmentID],0))</f>
        <v>Ramkumar Ganesan (C21-B2)</v>
      </c>
      <c r="W1376" t="s">
        <v>14259</v>
      </c>
      <c r="X1376" t="s">
        <v>14260</v>
      </c>
      <c r="Y1376" s="4">
        <v>45870</v>
      </c>
      <c r="Z1376" t="s">
        <v>15807</v>
      </c>
      <c r="AA1376">
        <v>27000</v>
      </c>
      <c r="AB1376">
        <v>0</v>
      </c>
      <c r="AC1376">
        <v>0</v>
      </c>
      <c r="AD1376" s="7">
        <f>invoices[[#This Row],[Rent]]+invoices[[#This Row],[Services]]+invoices[[#This Row],[GST]]</f>
        <v>27000</v>
      </c>
      <c r="AE1376" s="7">
        <f>invoices[[#This Row],[Total]]-invoices[[#This Row],[rent_amount]]</f>
        <v>0</v>
      </c>
      <c r="AF1376">
        <v>4019</v>
      </c>
      <c r="AG1376">
        <v>2480</v>
      </c>
      <c r="AH1376">
        <f>invoices[[#This Row],[EB Amount]]-invoices[[#This Row],[electricity_amount]]</f>
        <v>0</v>
      </c>
    </row>
    <row r="1377" spans="1:34">
      <c r="A1377" t="s">
        <v>9501</v>
      </c>
      <c r="B1377" t="s">
        <v>22</v>
      </c>
      <c r="C1377" t="s">
        <v>315</v>
      </c>
      <c r="D1377" t="s">
        <v>24</v>
      </c>
      <c r="E1377" t="s">
        <v>42</v>
      </c>
      <c r="F1377" t="s">
        <v>316</v>
      </c>
      <c r="G1377" t="s">
        <v>9502</v>
      </c>
      <c r="H1377" s="1">
        <f>DATE(YEAR(invoices[[#This Row],[due_date]]),MONTH(invoices[[#This Row],[due_date]]),1)</f>
        <v>45870</v>
      </c>
      <c r="I1377" s="1">
        <v>45876</v>
      </c>
      <c r="J1377">
        <v>14500</v>
      </c>
      <c r="K1377">
        <v>2077</v>
      </c>
      <c r="L1377">
        <v>0</v>
      </c>
      <c r="M1377">
        <f>invoices[[#This Row],[rent_amount]]+invoices[[#This Row],[electricity_amount]]+invoices[[#This Row],[other_charges]]</f>
        <v>16577</v>
      </c>
      <c r="N1377" t="s">
        <v>28</v>
      </c>
      <c r="O1377" t="s">
        <v>1148</v>
      </c>
      <c r="P1377">
        <v>0</v>
      </c>
      <c r="Q1377" t="b">
        <v>0</v>
      </c>
      <c r="R1377" t="s">
        <v>222</v>
      </c>
      <c r="S1377">
        <v>0</v>
      </c>
      <c r="T1377">
        <f>invoices[[#This Row],[total_amount]]</f>
        <v>16577</v>
      </c>
      <c r="U1377" t="s">
        <v>320</v>
      </c>
      <c r="V1377" t="str">
        <f>INDEX([1]!Table1[tenantname],MATCH(invoices[[#This Row],[allotment_id]],[1]!Table1[TenantAllotmentID],0))</f>
        <v>Jayagowri Karthikeyan (C24-C2)</v>
      </c>
      <c r="W1377" t="s">
        <v>14066</v>
      </c>
      <c r="X1377" t="s">
        <v>14067</v>
      </c>
      <c r="Y1377" s="4">
        <v>45870</v>
      </c>
      <c r="Z1377" t="s">
        <v>15807</v>
      </c>
      <c r="AA1377">
        <v>14500</v>
      </c>
      <c r="AB1377">
        <v>0</v>
      </c>
      <c r="AC1377">
        <v>0</v>
      </c>
      <c r="AD1377" s="7">
        <f>invoices[[#This Row],[Rent]]+invoices[[#This Row],[Services]]+invoices[[#This Row],[GST]]</f>
        <v>14500</v>
      </c>
      <c r="AE1377" s="7">
        <f>invoices[[#This Row],[Total]]-invoices[[#This Row],[rent_amount]]</f>
        <v>0</v>
      </c>
      <c r="AF1377">
        <v>4025</v>
      </c>
      <c r="AG1377">
        <v>2077</v>
      </c>
      <c r="AH1377">
        <f>invoices[[#This Row],[EB Amount]]-invoices[[#This Row],[electricity_amount]]</f>
        <v>0</v>
      </c>
    </row>
    <row r="1378" spans="1:34">
      <c r="A1378" t="s">
        <v>9505</v>
      </c>
      <c r="B1378" t="s">
        <v>22</v>
      </c>
      <c r="C1378" t="s">
        <v>5739</v>
      </c>
      <c r="D1378" t="s">
        <v>24</v>
      </c>
      <c r="E1378" t="s">
        <v>25</v>
      </c>
      <c r="F1378" t="s">
        <v>1865</v>
      </c>
      <c r="G1378" t="s">
        <v>9506</v>
      </c>
      <c r="H1378" s="1">
        <f>DATE(YEAR(invoices[[#This Row],[due_date]]),MONTH(invoices[[#This Row],[due_date]]),1)</f>
        <v>45870</v>
      </c>
      <c r="I1378" s="1">
        <v>45876</v>
      </c>
      <c r="J1378">
        <v>13500</v>
      </c>
      <c r="K1378">
        <v>920</v>
      </c>
      <c r="L1378">
        <v>2250</v>
      </c>
      <c r="M1378">
        <f>invoices[[#This Row],[rent_amount]]+invoices[[#This Row],[electricity_amount]]+invoices[[#This Row],[other_charges]]</f>
        <v>16670</v>
      </c>
      <c r="N1378" t="s">
        <v>28</v>
      </c>
      <c r="O1378" t="s">
        <v>221</v>
      </c>
      <c r="P1378">
        <v>0</v>
      </c>
      <c r="Q1378" t="b">
        <v>0</v>
      </c>
      <c r="R1378" t="s">
        <v>222</v>
      </c>
      <c r="S1378">
        <v>0</v>
      </c>
      <c r="T1378">
        <f>invoices[[#This Row],[total_amount]]</f>
        <v>16670</v>
      </c>
      <c r="U1378" t="s">
        <v>9507</v>
      </c>
      <c r="V1378" t="str">
        <f>INDEX([1]!Table1[tenantname],MATCH(invoices[[#This Row],[allotment_id]],[1]!Table1[TenantAllotmentID],0))</f>
        <v>Rajesh Gupta (A24-B2)</v>
      </c>
      <c r="W1378" t="s">
        <v>15417</v>
      </c>
      <c r="X1378" t="s">
        <v>15660</v>
      </c>
      <c r="Y1378" s="4">
        <v>45870</v>
      </c>
      <c r="Z1378" t="s">
        <v>15807</v>
      </c>
      <c r="AA1378">
        <v>13500</v>
      </c>
      <c r="AB1378">
        <v>0</v>
      </c>
      <c r="AC1378">
        <v>0</v>
      </c>
      <c r="AD1378" s="7">
        <f>invoices[[#This Row],[Rent]]+invoices[[#This Row],[Services]]+invoices[[#This Row],[GST]]</f>
        <v>13500</v>
      </c>
      <c r="AE1378" s="7">
        <f>invoices[[#This Row],[Total]]-invoices[[#This Row],[rent_amount]]</f>
        <v>0</v>
      </c>
      <c r="AF1378">
        <v>4028</v>
      </c>
      <c r="AG1378">
        <v>920</v>
      </c>
      <c r="AH1378">
        <f>invoices[[#This Row],[EB Amount]]-invoices[[#This Row],[electricity_amount]]</f>
        <v>0</v>
      </c>
    </row>
    <row r="1379" spans="1:34">
      <c r="A1379" t="s">
        <v>9516</v>
      </c>
      <c r="B1379" t="s">
        <v>22</v>
      </c>
      <c r="C1379" t="s">
        <v>1091</v>
      </c>
      <c r="D1379" t="s">
        <v>24</v>
      </c>
      <c r="E1379" t="s">
        <v>254</v>
      </c>
      <c r="F1379" t="s">
        <v>1092</v>
      </c>
      <c r="G1379" t="s">
        <v>9517</v>
      </c>
      <c r="H1379" s="1">
        <f>DATE(YEAR(invoices[[#This Row],[due_date]]),MONTH(invoices[[#This Row],[due_date]]),1)</f>
        <v>45870</v>
      </c>
      <c r="I1379" s="1">
        <v>45876</v>
      </c>
      <c r="J1379">
        <v>15500</v>
      </c>
      <c r="K1379">
        <v>3751</v>
      </c>
      <c r="L1379">
        <v>0</v>
      </c>
      <c r="M1379">
        <f>invoices[[#This Row],[rent_amount]]+invoices[[#This Row],[electricity_amount]]+invoices[[#This Row],[other_charges]]</f>
        <v>19251</v>
      </c>
      <c r="N1379" t="s">
        <v>28</v>
      </c>
      <c r="O1379" t="s">
        <v>1148</v>
      </c>
      <c r="P1379">
        <v>0</v>
      </c>
      <c r="Q1379" t="b">
        <v>0</v>
      </c>
      <c r="R1379" t="s">
        <v>222</v>
      </c>
      <c r="S1379">
        <v>0</v>
      </c>
      <c r="T1379">
        <f>invoices[[#This Row],[total_amount]]</f>
        <v>19251</v>
      </c>
      <c r="U1379" t="s">
        <v>1094</v>
      </c>
      <c r="V1379" t="str">
        <f>INDEX([1]!Table1[tenantname],MATCH(invoices[[#This Row],[allotment_id]],[1]!Table1[TenantAllotmentID],0))</f>
        <v>Meghna Ravuru (C42-B2)</v>
      </c>
      <c r="W1379" t="s">
        <v>14344</v>
      </c>
      <c r="X1379" t="s">
        <v>14345</v>
      </c>
      <c r="Y1379" s="4">
        <v>45870</v>
      </c>
      <c r="Z1379" t="s">
        <v>15807</v>
      </c>
      <c r="AA1379">
        <v>15500</v>
      </c>
      <c r="AB1379">
        <v>0</v>
      </c>
      <c r="AC1379">
        <v>0</v>
      </c>
      <c r="AD1379" s="7">
        <f>invoices[[#This Row],[Rent]]+invoices[[#This Row],[Services]]+invoices[[#This Row],[GST]]</f>
        <v>15500</v>
      </c>
      <c r="AE1379" s="7">
        <f>invoices[[#This Row],[Total]]-invoices[[#This Row],[rent_amount]]</f>
        <v>0</v>
      </c>
      <c r="AF1379">
        <v>4033</v>
      </c>
      <c r="AG1379">
        <v>3751</v>
      </c>
      <c r="AH1379">
        <f>invoices[[#This Row],[EB Amount]]-invoices[[#This Row],[electricity_amount]]</f>
        <v>0</v>
      </c>
    </row>
    <row r="1380" spans="1:34">
      <c r="A1380" t="s">
        <v>9524</v>
      </c>
      <c r="B1380" t="s">
        <v>22</v>
      </c>
      <c r="C1380" t="s">
        <v>9525</v>
      </c>
      <c r="D1380" t="s">
        <v>24</v>
      </c>
      <c r="E1380" t="s">
        <v>201</v>
      </c>
      <c r="F1380" t="s">
        <v>1225</v>
      </c>
      <c r="G1380" t="s">
        <v>9526</v>
      </c>
      <c r="H1380" s="1">
        <f>DATE(YEAR(invoices[[#This Row],[due_date]]),MONTH(invoices[[#This Row],[due_date]]),1)</f>
        <v>45870</v>
      </c>
      <c r="I1380" s="1">
        <v>45876</v>
      </c>
      <c r="J1380">
        <v>0</v>
      </c>
      <c r="K1380">
        <v>0</v>
      </c>
      <c r="L1380">
        <v>2250</v>
      </c>
      <c r="M1380">
        <f>invoices[[#This Row],[rent_amount]]+invoices[[#This Row],[electricity_amount]]+invoices[[#This Row],[other_charges]]</f>
        <v>2250</v>
      </c>
      <c r="N1380" t="s">
        <v>28</v>
      </c>
      <c r="O1380" t="s">
        <v>683</v>
      </c>
      <c r="P1380">
        <v>0</v>
      </c>
      <c r="Q1380" t="b">
        <v>0</v>
      </c>
      <c r="R1380" t="s">
        <v>222</v>
      </c>
      <c r="S1380">
        <v>0</v>
      </c>
      <c r="T1380">
        <f>invoices[[#This Row],[total_amount]]</f>
        <v>2250</v>
      </c>
      <c r="U1380" t="s">
        <v>9527</v>
      </c>
      <c r="V1380" t="str">
        <f>INDEX([1]!Table1[tenantname],MATCH(invoices[[#This Row],[allotment_id]],[1]!Table1[TenantAllotmentID],0))</f>
        <v>Shreya Dhore (B31-C1)</v>
      </c>
      <c r="W1380" t="s">
        <v>15661</v>
      </c>
      <c r="X1380" t="s">
        <v>15662</v>
      </c>
      <c r="Y1380" s="4">
        <v>45870</v>
      </c>
      <c r="Z1380" t="s">
        <v>15807</v>
      </c>
      <c r="AA1380">
        <v>0</v>
      </c>
      <c r="AB1380">
        <v>0</v>
      </c>
      <c r="AC1380">
        <v>0</v>
      </c>
      <c r="AD1380" s="7">
        <f>invoices[[#This Row],[Rent]]+invoices[[#This Row],[Services]]+invoices[[#This Row],[GST]]</f>
        <v>0</v>
      </c>
      <c r="AE1380" s="7">
        <f>invoices[[#This Row],[Total]]-invoices[[#This Row],[rent_amount]]</f>
        <v>0</v>
      </c>
      <c r="AF1380">
        <v>4037</v>
      </c>
      <c r="AG1380">
        <v>0</v>
      </c>
      <c r="AH1380">
        <f>invoices[[#This Row],[EB Amount]]-invoices[[#This Row],[electricity_amount]]</f>
        <v>0</v>
      </c>
    </row>
    <row r="1381" spans="1:34">
      <c r="A1381" t="s">
        <v>9725</v>
      </c>
      <c r="B1381" t="s">
        <v>22</v>
      </c>
      <c r="C1381" t="s">
        <v>937</v>
      </c>
      <c r="D1381" t="s">
        <v>24</v>
      </c>
      <c r="E1381" t="s">
        <v>140</v>
      </c>
      <c r="F1381" t="s">
        <v>938</v>
      </c>
      <c r="G1381" t="s">
        <v>9726</v>
      </c>
      <c r="H1381" s="1">
        <f>DATE(YEAR(invoices[[#This Row],[due_date]]),MONTH(invoices[[#This Row],[due_date]]),1)</f>
        <v>45870</v>
      </c>
      <c r="I1381" s="1">
        <v>45876</v>
      </c>
      <c r="J1381">
        <v>19500</v>
      </c>
      <c r="K1381">
        <v>792</v>
      </c>
      <c r="L1381">
        <v>0</v>
      </c>
      <c r="M1381">
        <f>invoices[[#This Row],[rent_amount]]+invoices[[#This Row],[electricity_amount]]+invoices[[#This Row],[other_charges]]</f>
        <v>20292</v>
      </c>
      <c r="N1381" t="s">
        <v>28</v>
      </c>
      <c r="O1381" t="s">
        <v>683</v>
      </c>
      <c r="P1381">
        <v>0</v>
      </c>
      <c r="Q1381" t="b">
        <v>0</v>
      </c>
      <c r="R1381" t="s">
        <v>222</v>
      </c>
      <c r="S1381">
        <v>0</v>
      </c>
      <c r="T1381">
        <f>invoices[[#This Row],[total_amount]]</f>
        <v>20292</v>
      </c>
      <c r="U1381" t="s">
        <v>940</v>
      </c>
      <c r="V1381" t="str">
        <f>INDEX([1]!Table1[tenantname],MATCH(invoices[[#This Row],[allotment_id]],[1]!Table1[TenantAllotmentID],0))</f>
        <v>Sri Maruthi Ram (A41-A1)</v>
      </c>
      <c r="W1381" t="s">
        <v>14286</v>
      </c>
      <c r="X1381" t="s">
        <v>14287</v>
      </c>
      <c r="Y1381" s="4">
        <v>45870</v>
      </c>
      <c r="Z1381" t="s">
        <v>15807</v>
      </c>
      <c r="AA1381">
        <v>19500</v>
      </c>
      <c r="AB1381">
        <v>0</v>
      </c>
      <c r="AC1381">
        <v>0</v>
      </c>
      <c r="AD1381" s="7">
        <f>invoices[[#This Row],[Rent]]+invoices[[#This Row],[Services]]+invoices[[#This Row],[GST]]</f>
        <v>19500</v>
      </c>
      <c r="AE1381" s="7">
        <f>invoices[[#This Row],[Total]]-invoices[[#This Row],[rent_amount]]</f>
        <v>0</v>
      </c>
      <c r="AF1381">
        <v>4136</v>
      </c>
      <c r="AG1381">
        <v>792</v>
      </c>
      <c r="AH1381">
        <f>invoices[[#This Row],[EB Amount]]-invoices[[#This Row],[electricity_amount]]</f>
        <v>0</v>
      </c>
    </row>
    <row r="1382" spans="1:34">
      <c r="A1382" t="s">
        <v>9765</v>
      </c>
      <c r="B1382" t="s">
        <v>22</v>
      </c>
      <c r="C1382" t="s">
        <v>3287</v>
      </c>
      <c r="D1382" t="s">
        <v>24</v>
      </c>
      <c r="E1382" t="s">
        <v>80</v>
      </c>
      <c r="F1382" t="s">
        <v>3288</v>
      </c>
      <c r="G1382" t="s">
        <v>9766</v>
      </c>
      <c r="H1382" s="1">
        <f>DATE(YEAR(invoices[[#This Row],[due_date]]),MONTH(invoices[[#This Row],[due_date]]),1)</f>
        <v>45870</v>
      </c>
      <c r="I1382" s="1">
        <v>45876</v>
      </c>
      <c r="J1382">
        <v>13500</v>
      </c>
      <c r="K1382">
        <v>876</v>
      </c>
      <c r="L1382">
        <v>0</v>
      </c>
      <c r="M1382">
        <f>invoices[[#This Row],[rent_amount]]+invoices[[#This Row],[electricity_amount]]+invoices[[#This Row],[other_charges]]</f>
        <v>14376</v>
      </c>
      <c r="N1382" t="s">
        <v>28</v>
      </c>
      <c r="O1382" t="s">
        <v>221</v>
      </c>
      <c r="P1382">
        <v>0</v>
      </c>
      <c r="Q1382" t="b">
        <v>0</v>
      </c>
      <c r="R1382" t="s">
        <v>222</v>
      </c>
      <c r="S1382">
        <v>0</v>
      </c>
      <c r="T1382">
        <f>invoices[[#This Row],[total_amount]]</f>
        <v>14376</v>
      </c>
      <c r="U1382" t="s">
        <v>3290</v>
      </c>
      <c r="V1382" t="str">
        <f>INDEX([1]!Table1[tenantname],MATCH(invoices[[#This Row],[allotment_id]],[1]!Table1[TenantAllotmentID],0))</f>
        <v>Roshana S V (D21-C3)</v>
      </c>
      <c r="W1382" t="s">
        <v>15018</v>
      </c>
      <c r="X1382" t="s">
        <v>15019</v>
      </c>
      <c r="Y1382" s="4">
        <v>45870</v>
      </c>
      <c r="Z1382" t="s">
        <v>15807</v>
      </c>
      <c r="AA1382">
        <v>13500</v>
      </c>
      <c r="AB1382">
        <v>0</v>
      </c>
      <c r="AC1382">
        <v>0</v>
      </c>
      <c r="AD1382" s="7">
        <f>invoices[[#This Row],[Rent]]+invoices[[#This Row],[Services]]+invoices[[#This Row],[GST]]</f>
        <v>13500</v>
      </c>
      <c r="AE1382" s="7">
        <f>invoices[[#This Row],[Total]]-invoices[[#This Row],[rent_amount]]</f>
        <v>0</v>
      </c>
      <c r="AF1382">
        <v>4156</v>
      </c>
      <c r="AG1382">
        <v>876</v>
      </c>
      <c r="AH1382">
        <f>invoices[[#This Row],[EB Amount]]-invoices[[#This Row],[electricity_amount]]</f>
        <v>0</v>
      </c>
    </row>
    <row r="1383" spans="1:34">
      <c r="A1383" t="s">
        <v>9887</v>
      </c>
      <c r="B1383" t="s">
        <v>22</v>
      </c>
      <c r="C1383" t="s">
        <v>7833</v>
      </c>
      <c r="D1383" t="s">
        <v>24</v>
      </c>
      <c r="E1383" t="s">
        <v>234</v>
      </c>
      <c r="F1383" t="s">
        <v>286</v>
      </c>
      <c r="G1383" t="s">
        <v>9888</v>
      </c>
      <c r="H1383" s="1">
        <f>DATE(YEAR(invoices[[#This Row],[due_date]]),MONTH(invoices[[#This Row],[due_date]]),1)</f>
        <v>45870</v>
      </c>
      <c r="I1383" s="1">
        <v>45876</v>
      </c>
      <c r="J1383">
        <v>15500</v>
      </c>
      <c r="K1383">
        <v>1482</v>
      </c>
      <c r="L1383">
        <v>0</v>
      </c>
      <c r="M1383">
        <f>invoices[[#This Row],[rent_amount]]+invoices[[#This Row],[electricity_amount]]+invoices[[#This Row],[other_charges]]</f>
        <v>16982</v>
      </c>
      <c r="N1383" t="s">
        <v>28</v>
      </c>
      <c r="O1383" t="s">
        <v>325</v>
      </c>
      <c r="P1383">
        <v>0</v>
      </c>
      <c r="Q1383" t="b">
        <v>0</v>
      </c>
      <c r="R1383" t="s">
        <v>222</v>
      </c>
      <c r="S1383">
        <v>0</v>
      </c>
      <c r="T1383">
        <f>invoices[[#This Row],[total_amount]]</f>
        <v>16982</v>
      </c>
      <c r="U1383" t="s">
        <v>7835</v>
      </c>
      <c r="V1383" t="str">
        <f>INDEX([1]!Table1[tenantname],MATCH(invoices[[#This Row],[allotment_id]],[1]!Table1[TenantAllotmentID],0))</f>
        <v>Asmitha Rajesh (D12-B1)</v>
      </c>
      <c r="W1383" t="s">
        <v>15577</v>
      </c>
      <c r="X1383" t="s">
        <v>15578</v>
      </c>
      <c r="Y1383" s="4">
        <v>45870</v>
      </c>
      <c r="Z1383" t="s">
        <v>15807</v>
      </c>
      <c r="AA1383">
        <v>15500</v>
      </c>
      <c r="AB1383">
        <v>0</v>
      </c>
      <c r="AC1383">
        <v>0</v>
      </c>
      <c r="AD1383" s="7">
        <f>invoices[[#This Row],[Rent]]+invoices[[#This Row],[Services]]+invoices[[#This Row],[GST]]</f>
        <v>15500</v>
      </c>
      <c r="AE1383" s="7">
        <f>invoices[[#This Row],[Total]]-invoices[[#This Row],[rent_amount]]</f>
        <v>0</v>
      </c>
      <c r="AF1383">
        <v>4220</v>
      </c>
      <c r="AG1383">
        <v>1482</v>
      </c>
      <c r="AH1383">
        <f>invoices[[#This Row],[EB Amount]]-invoices[[#This Row],[electricity_amount]]</f>
        <v>0</v>
      </c>
    </row>
    <row r="1384" spans="1:34">
      <c r="A1384" t="s">
        <v>9901</v>
      </c>
      <c r="B1384" t="s">
        <v>22</v>
      </c>
      <c r="C1384" t="s">
        <v>1951</v>
      </c>
      <c r="D1384" t="s">
        <v>24</v>
      </c>
      <c r="E1384" t="s">
        <v>88</v>
      </c>
      <c r="F1384" t="s">
        <v>921</v>
      </c>
      <c r="G1384" t="s">
        <v>9902</v>
      </c>
      <c r="H1384" s="1">
        <f>DATE(YEAR(invoices[[#This Row],[due_date]]),MONTH(invoices[[#This Row],[due_date]]),1)</f>
        <v>45870</v>
      </c>
      <c r="I1384" s="1">
        <v>45876</v>
      </c>
      <c r="J1384">
        <v>14500</v>
      </c>
      <c r="K1384">
        <v>1428</v>
      </c>
      <c r="L1384">
        <v>0</v>
      </c>
      <c r="M1384">
        <f>invoices[[#This Row],[rent_amount]]+invoices[[#This Row],[electricity_amount]]+invoices[[#This Row],[other_charges]]</f>
        <v>15928</v>
      </c>
      <c r="N1384" t="s">
        <v>28</v>
      </c>
      <c r="O1384" t="s">
        <v>221</v>
      </c>
      <c r="P1384">
        <v>0</v>
      </c>
      <c r="Q1384" t="b">
        <v>0</v>
      </c>
      <c r="R1384" t="s">
        <v>222</v>
      </c>
      <c r="S1384">
        <v>0</v>
      </c>
      <c r="T1384">
        <f>invoices[[#This Row],[total_amount]]</f>
        <v>15928</v>
      </c>
      <c r="U1384" t="s">
        <v>1953</v>
      </c>
      <c r="V1384" t="str">
        <f>INDEX([1]!Table1[tenantname],MATCH(invoices[[#This Row],[allotment_id]],[1]!Table1[TenantAllotmentID],0))</f>
        <v>Piyush Malhotra (B13-C1)</v>
      </c>
      <c r="W1384" t="s">
        <v>14657</v>
      </c>
      <c r="X1384" t="s">
        <v>14658</v>
      </c>
      <c r="Y1384" s="4">
        <v>45870</v>
      </c>
      <c r="Z1384" t="s">
        <v>15807</v>
      </c>
      <c r="AA1384">
        <v>14500</v>
      </c>
      <c r="AB1384">
        <v>0</v>
      </c>
      <c r="AC1384">
        <v>0</v>
      </c>
      <c r="AD1384" s="7">
        <f>invoices[[#This Row],[Rent]]+invoices[[#This Row],[Services]]+invoices[[#This Row],[GST]]</f>
        <v>14500</v>
      </c>
      <c r="AE1384" s="7">
        <f>invoices[[#This Row],[Total]]-invoices[[#This Row],[rent_amount]]</f>
        <v>0</v>
      </c>
      <c r="AF1384">
        <v>4227</v>
      </c>
      <c r="AG1384">
        <v>1428</v>
      </c>
      <c r="AH1384">
        <f>invoices[[#This Row],[EB Amount]]-invoices[[#This Row],[electricity_amount]]</f>
        <v>0</v>
      </c>
    </row>
    <row r="1385" spans="1:34">
      <c r="A1385" t="s">
        <v>10100</v>
      </c>
      <c r="B1385" t="s">
        <v>22</v>
      </c>
      <c r="C1385" t="s">
        <v>139</v>
      </c>
      <c r="D1385" t="s">
        <v>24</v>
      </c>
      <c r="E1385" t="s">
        <v>140</v>
      </c>
      <c r="F1385" t="s">
        <v>141</v>
      </c>
      <c r="G1385" t="s">
        <v>10101</v>
      </c>
      <c r="H1385" s="1">
        <f>DATE(YEAR(invoices[[#This Row],[due_date]]),MONTH(invoices[[#This Row],[due_date]]),1)</f>
        <v>45870</v>
      </c>
      <c r="I1385" s="1">
        <v>45876</v>
      </c>
      <c r="J1385">
        <v>7000</v>
      </c>
      <c r="K1385">
        <v>2046</v>
      </c>
      <c r="L1385">
        <v>2250</v>
      </c>
      <c r="M1385">
        <f>invoices[[#This Row],[rent_amount]]+invoices[[#This Row],[electricity_amount]]+invoices[[#This Row],[other_charges]]</f>
        <v>11296</v>
      </c>
      <c r="N1385" t="s">
        <v>28</v>
      </c>
      <c r="O1385" t="s">
        <v>1148</v>
      </c>
      <c r="P1385">
        <v>0</v>
      </c>
      <c r="Q1385" t="b">
        <v>0</v>
      </c>
      <c r="R1385" t="s">
        <v>222</v>
      </c>
      <c r="S1385">
        <v>0</v>
      </c>
      <c r="T1385">
        <f>invoices[[#This Row],[total_amount]]</f>
        <v>11296</v>
      </c>
      <c r="U1385" t="s">
        <v>144</v>
      </c>
      <c r="V1385" t="str">
        <f>INDEX([1]!Table1[tenantname],MATCH(invoices[[#This Row],[allotment_id]],[1]!Table1[TenantAllotmentID],0))</f>
        <v>Naga Sai Abheeshek Varma (A41-D2)</v>
      </c>
      <c r="W1385" t="s">
        <v>14014</v>
      </c>
      <c r="X1385" t="s">
        <v>14015</v>
      </c>
      <c r="Y1385" s="4">
        <v>45870</v>
      </c>
      <c r="Z1385" t="s">
        <v>15807</v>
      </c>
      <c r="AA1385">
        <v>7000</v>
      </c>
      <c r="AB1385">
        <v>0</v>
      </c>
      <c r="AC1385">
        <v>0</v>
      </c>
      <c r="AD1385" s="7">
        <f>invoices[[#This Row],[Rent]]+invoices[[#This Row],[Services]]+invoices[[#This Row],[GST]]</f>
        <v>7000</v>
      </c>
      <c r="AE1385" s="7">
        <f>invoices[[#This Row],[Total]]-invoices[[#This Row],[rent_amount]]</f>
        <v>0</v>
      </c>
      <c r="AF1385">
        <v>4335</v>
      </c>
      <c r="AG1385">
        <v>2046</v>
      </c>
      <c r="AH1385">
        <f>invoices[[#This Row],[EB Amount]]-invoices[[#This Row],[electricity_amount]]</f>
        <v>0</v>
      </c>
    </row>
    <row r="1386" spans="1:34">
      <c r="A1386" t="s">
        <v>10140</v>
      </c>
      <c r="B1386" t="s">
        <v>22</v>
      </c>
      <c r="C1386" t="s">
        <v>212</v>
      </c>
      <c r="D1386" t="s">
        <v>24</v>
      </c>
      <c r="E1386" t="s">
        <v>140</v>
      </c>
      <c r="F1386" t="s">
        <v>213</v>
      </c>
      <c r="G1386" t="s">
        <v>10141</v>
      </c>
      <c r="H1386" s="1">
        <f>DATE(YEAR(invoices[[#This Row],[due_date]]),MONTH(invoices[[#This Row],[due_date]]),1)</f>
        <v>45870</v>
      </c>
      <c r="I1386" s="1">
        <v>45876</v>
      </c>
      <c r="J1386">
        <v>13500</v>
      </c>
      <c r="K1386">
        <v>2046</v>
      </c>
      <c r="L1386">
        <v>0</v>
      </c>
      <c r="M1386">
        <f>invoices[[#This Row],[rent_amount]]+invoices[[#This Row],[electricity_amount]]+invoices[[#This Row],[other_charges]]</f>
        <v>15546</v>
      </c>
      <c r="N1386" t="s">
        <v>28</v>
      </c>
      <c r="O1386" t="s">
        <v>325</v>
      </c>
      <c r="P1386">
        <v>0</v>
      </c>
      <c r="Q1386" t="b">
        <v>0</v>
      </c>
      <c r="R1386" t="s">
        <v>222</v>
      </c>
      <c r="S1386">
        <v>0</v>
      </c>
      <c r="T1386">
        <f>invoices[[#This Row],[total_amount]]</f>
        <v>15546</v>
      </c>
      <c r="U1386" t="s">
        <v>215</v>
      </c>
      <c r="V1386" t="str">
        <f>INDEX([1]!Table1[tenantname],MATCH(invoices[[#This Row],[allotment_id]],[1]!Table1[TenantAllotmentID],0))</f>
        <v>Arnav Raj (A41-B2)</v>
      </c>
      <c r="W1386" t="s">
        <v>14034</v>
      </c>
      <c r="X1386" t="s">
        <v>14035</v>
      </c>
      <c r="Y1386" s="4">
        <v>45870</v>
      </c>
      <c r="Z1386" t="s">
        <v>15807</v>
      </c>
      <c r="AA1386">
        <v>13500</v>
      </c>
      <c r="AB1386">
        <v>0</v>
      </c>
      <c r="AC1386">
        <v>0</v>
      </c>
      <c r="AD1386" s="7">
        <f>invoices[[#This Row],[Rent]]+invoices[[#This Row],[Services]]+invoices[[#This Row],[GST]]</f>
        <v>13500</v>
      </c>
      <c r="AE1386" s="7">
        <f>invoices[[#This Row],[Total]]-invoices[[#This Row],[rent_amount]]</f>
        <v>0</v>
      </c>
      <c r="AF1386">
        <v>4356</v>
      </c>
      <c r="AG1386">
        <v>2046</v>
      </c>
      <c r="AH1386">
        <f>invoices[[#This Row],[EB Amount]]-invoices[[#This Row],[electricity_amount]]</f>
        <v>0</v>
      </c>
    </row>
    <row r="1387" spans="1:34">
      <c r="A1387" t="s">
        <v>10172</v>
      </c>
      <c r="B1387" t="s">
        <v>22</v>
      </c>
      <c r="C1387" t="s">
        <v>1733</v>
      </c>
      <c r="D1387" t="s">
        <v>24</v>
      </c>
      <c r="E1387" t="s">
        <v>399</v>
      </c>
      <c r="F1387" t="s">
        <v>400</v>
      </c>
      <c r="G1387" t="s">
        <v>10173</v>
      </c>
      <c r="H1387" s="1">
        <f>DATE(YEAR(invoices[[#This Row],[due_date]]),MONTH(invoices[[#This Row],[due_date]]),1)</f>
        <v>45870</v>
      </c>
      <c r="I1387" s="1">
        <v>45876</v>
      </c>
      <c r="J1387">
        <v>15500</v>
      </c>
      <c r="K1387">
        <v>1581</v>
      </c>
      <c r="L1387">
        <v>0</v>
      </c>
      <c r="M1387">
        <f>invoices[[#This Row],[rent_amount]]+invoices[[#This Row],[electricity_amount]]+invoices[[#This Row],[other_charges]]</f>
        <v>17081</v>
      </c>
      <c r="N1387" t="s">
        <v>28</v>
      </c>
      <c r="O1387" t="s">
        <v>683</v>
      </c>
      <c r="P1387">
        <v>0</v>
      </c>
      <c r="Q1387" t="b">
        <v>0</v>
      </c>
      <c r="R1387" t="s">
        <v>222</v>
      </c>
      <c r="S1387">
        <v>0</v>
      </c>
      <c r="T1387">
        <f>invoices[[#This Row],[total_amount]]</f>
        <v>17081</v>
      </c>
      <c r="U1387" s="2" t="s">
        <v>1735</v>
      </c>
      <c r="V1387" t="str">
        <f>INDEX([1]!Table1[tenantname],MATCH(invoices[[#This Row],[allotment_id]],[1]!Table1[TenantAllotmentID],0))</f>
        <v>Simran Tyagi (B22-B2)</v>
      </c>
      <c r="W1387" t="s">
        <v>14576</v>
      </c>
      <c r="X1387" t="s">
        <v>14577</v>
      </c>
      <c r="Y1387" s="4">
        <v>45870</v>
      </c>
      <c r="Z1387" t="s">
        <v>15807</v>
      </c>
      <c r="AA1387">
        <v>15500</v>
      </c>
      <c r="AB1387">
        <v>0</v>
      </c>
      <c r="AC1387">
        <v>0</v>
      </c>
      <c r="AD1387" s="7">
        <f>invoices[[#This Row],[Rent]]+invoices[[#This Row],[Services]]+invoices[[#This Row],[GST]]</f>
        <v>15500</v>
      </c>
      <c r="AE1387" s="7">
        <f>invoices[[#This Row],[Total]]-invoices[[#This Row],[rent_amount]]</f>
        <v>0</v>
      </c>
      <c r="AF1387">
        <v>4373</v>
      </c>
      <c r="AG1387">
        <v>1581</v>
      </c>
      <c r="AH1387">
        <f>invoices[[#This Row],[EB Amount]]-invoices[[#This Row],[electricity_amount]]</f>
        <v>0</v>
      </c>
    </row>
    <row r="1388" spans="1:34">
      <c r="A1388" t="s">
        <v>10240</v>
      </c>
      <c r="B1388" t="s">
        <v>22</v>
      </c>
      <c r="C1388" t="s">
        <v>125</v>
      </c>
      <c r="D1388" t="s">
        <v>24</v>
      </c>
      <c r="E1388" t="s">
        <v>88</v>
      </c>
      <c r="F1388" t="s">
        <v>126</v>
      </c>
      <c r="G1388" t="s">
        <v>10241</v>
      </c>
      <c r="H1388" s="1">
        <f>DATE(YEAR(invoices[[#This Row],[due_date]]),MONTH(invoices[[#This Row],[due_date]]),1)</f>
        <v>45870</v>
      </c>
      <c r="I1388" s="1">
        <v>45876</v>
      </c>
      <c r="J1388">
        <v>14500</v>
      </c>
      <c r="K1388">
        <v>2108</v>
      </c>
      <c r="L1388">
        <v>0</v>
      </c>
      <c r="M1388">
        <f>invoices[[#This Row],[rent_amount]]+invoices[[#This Row],[electricity_amount]]+invoices[[#This Row],[other_charges]]</f>
        <v>16608</v>
      </c>
      <c r="N1388" t="s">
        <v>28</v>
      </c>
      <c r="O1388" t="s">
        <v>1148</v>
      </c>
      <c r="P1388">
        <v>0</v>
      </c>
      <c r="Q1388" t="b">
        <v>0</v>
      </c>
      <c r="R1388" t="s">
        <v>222</v>
      </c>
      <c r="S1388">
        <v>0</v>
      </c>
      <c r="T1388">
        <f>invoices[[#This Row],[total_amount]]</f>
        <v>16608</v>
      </c>
      <c r="U1388" t="s">
        <v>130</v>
      </c>
      <c r="V1388" t="str">
        <f>INDEX([1]!Table1[tenantname],MATCH(invoices[[#This Row],[allotment_id]],[1]!Table1[TenantAllotmentID],0))</f>
        <v>Martin Rodgers (B13-C2)</v>
      </c>
      <c r="W1388" t="s">
        <v>14010</v>
      </c>
      <c r="X1388" t="s">
        <v>14011</v>
      </c>
      <c r="Y1388" s="4">
        <v>45870</v>
      </c>
      <c r="Z1388" t="s">
        <v>15807</v>
      </c>
      <c r="AA1388">
        <v>14500</v>
      </c>
      <c r="AB1388">
        <v>0</v>
      </c>
      <c r="AC1388">
        <v>0</v>
      </c>
      <c r="AD1388" s="7">
        <f>invoices[[#This Row],[Rent]]+invoices[[#This Row],[Services]]+invoices[[#This Row],[GST]]</f>
        <v>14500</v>
      </c>
      <c r="AE1388" s="7">
        <f>invoices[[#This Row],[Total]]-invoices[[#This Row],[rent_amount]]</f>
        <v>0</v>
      </c>
      <c r="AF1388">
        <v>4410</v>
      </c>
      <c r="AG1388">
        <v>2108</v>
      </c>
      <c r="AH1388">
        <f>invoices[[#This Row],[EB Amount]]-invoices[[#This Row],[electricity_amount]]</f>
        <v>0</v>
      </c>
    </row>
    <row r="1389" spans="1:34">
      <c r="A1389" t="s">
        <v>10281</v>
      </c>
      <c r="B1389" t="s">
        <v>22</v>
      </c>
      <c r="C1389" t="s">
        <v>4140</v>
      </c>
      <c r="D1389" t="s">
        <v>24</v>
      </c>
      <c r="E1389" t="s">
        <v>234</v>
      </c>
      <c r="F1389" t="s">
        <v>544</v>
      </c>
      <c r="G1389" t="s">
        <v>10282</v>
      </c>
      <c r="H1389" s="1">
        <f>DATE(YEAR(invoices[[#This Row],[due_date]]),MONTH(invoices[[#This Row],[due_date]]),1)</f>
        <v>45870</v>
      </c>
      <c r="I1389" s="1">
        <v>45876</v>
      </c>
      <c r="J1389">
        <v>15500</v>
      </c>
      <c r="K1389">
        <v>1767</v>
      </c>
      <c r="L1389">
        <v>0</v>
      </c>
      <c r="M1389">
        <f>invoices[[#This Row],[rent_amount]]+invoices[[#This Row],[electricity_amount]]+invoices[[#This Row],[other_charges]]</f>
        <v>17267</v>
      </c>
      <c r="N1389" t="s">
        <v>28</v>
      </c>
      <c r="O1389" t="s">
        <v>325</v>
      </c>
      <c r="P1389">
        <v>0</v>
      </c>
      <c r="Q1389" t="b">
        <v>0</v>
      </c>
      <c r="R1389" t="s">
        <v>222</v>
      </c>
      <c r="S1389">
        <v>0</v>
      </c>
      <c r="T1389">
        <f>invoices[[#This Row],[total_amount]]</f>
        <v>17267</v>
      </c>
      <c r="U1389" t="s">
        <v>4142</v>
      </c>
      <c r="V1389" t="str">
        <f>INDEX([1]!Table1[tenantname],MATCH(invoices[[#This Row],[allotment_id]],[1]!Table1[TenantAllotmentID],0))</f>
        <v>Benentia Alice Sanjana N (D12-B2)</v>
      </c>
      <c r="W1389" t="s">
        <v>15179</v>
      </c>
      <c r="X1389" t="s">
        <v>15180</v>
      </c>
      <c r="Y1389" s="4">
        <v>45870</v>
      </c>
      <c r="Z1389" t="s">
        <v>15807</v>
      </c>
      <c r="AA1389">
        <v>15500</v>
      </c>
      <c r="AB1389">
        <v>0</v>
      </c>
      <c r="AC1389">
        <v>0</v>
      </c>
      <c r="AD1389" s="7">
        <f>invoices[[#This Row],[Rent]]+invoices[[#This Row],[Services]]+invoices[[#This Row],[GST]]</f>
        <v>15500</v>
      </c>
      <c r="AE1389" s="7">
        <f>invoices[[#This Row],[Total]]-invoices[[#This Row],[rent_amount]]</f>
        <v>0</v>
      </c>
      <c r="AF1389">
        <v>4430</v>
      </c>
      <c r="AG1389">
        <v>1767</v>
      </c>
      <c r="AH1389">
        <f>invoices[[#This Row],[EB Amount]]-invoices[[#This Row],[electricity_amount]]</f>
        <v>0</v>
      </c>
    </row>
    <row r="1390" spans="1:34">
      <c r="A1390" t="s">
        <v>10289</v>
      </c>
      <c r="B1390" t="s">
        <v>22</v>
      </c>
      <c r="C1390" t="s">
        <v>732</v>
      </c>
      <c r="D1390" t="s">
        <v>24</v>
      </c>
      <c r="E1390" t="s">
        <v>112</v>
      </c>
      <c r="F1390" t="s">
        <v>1305</v>
      </c>
      <c r="G1390" t="s">
        <v>10290</v>
      </c>
      <c r="H1390" s="1">
        <f>DATE(YEAR(invoices[[#This Row],[due_date]]),MONTH(invoices[[#This Row],[due_date]]),1)</f>
        <v>45870</v>
      </c>
      <c r="I1390" s="1">
        <v>45876</v>
      </c>
      <c r="J1390">
        <v>15500</v>
      </c>
      <c r="K1390">
        <v>2139</v>
      </c>
      <c r="L1390">
        <v>0</v>
      </c>
      <c r="M1390">
        <f>invoices[[#This Row],[rent_amount]]+invoices[[#This Row],[electricity_amount]]+invoices[[#This Row],[other_charges]]</f>
        <v>17639</v>
      </c>
      <c r="N1390" t="s">
        <v>28</v>
      </c>
      <c r="O1390" t="s">
        <v>221</v>
      </c>
      <c r="P1390">
        <v>0</v>
      </c>
      <c r="Q1390" t="b">
        <v>0</v>
      </c>
      <c r="R1390" t="s">
        <v>222</v>
      </c>
      <c r="S1390">
        <v>0</v>
      </c>
      <c r="T1390">
        <f>invoices[[#This Row],[total_amount]]</f>
        <v>17639</v>
      </c>
      <c r="U1390" t="s">
        <v>2239</v>
      </c>
      <c r="V1390" t="str">
        <f>INDEX([1]!Table1[tenantname],MATCH(invoices[[#This Row],[allotment_id]],[1]!Table1[TenantAllotmentID],0))</f>
        <v>Harshith Gavara (A23-B1)</v>
      </c>
      <c r="W1390" t="s">
        <v>14211</v>
      </c>
      <c r="X1390" t="s">
        <v>14749</v>
      </c>
      <c r="Y1390" s="4">
        <v>45870</v>
      </c>
      <c r="Z1390" t="s">
        <v>15807</v>
      </c>
      <c r="AA1390">
        <v>15500</v>
      </c>
      <c r="AB1390">
        <v>0</v>
      </c>
      <c r="AC1390">
        <v>0</v>
      </c>
      <c r="AD1390" s="7">
        <f>invoices[[#This Row],[Rent]]+invoices[[#This Row],[Services]]+invoices[[#This Row],[GST]]</f>
        <v>15500</v>
      </c>
      <c r="AE1390" s="7">
        <f>invoices[[#This Row],[Total]]-invoices[[#This Row],[rent_amount]]</f>
        <v>0</v>
      </c>
      <c r="AF1390">
        <v>4434</v>
      </c>
      <c r="AG1390">
        <v>2139</v>
      </c>
      <c r="AH1390">
        <f>invoices[[#This Row],[EB Amount]]-invoices[[#This Row],[electricity_amount]]</f>
        <v>0</v>
      </c>
    </row>
    <row r="1391" spans="1:34">
      <c r="A1391" t="s">
        <v>10351</v>
      </c>
      <c r="B1391" t="s">
        <v>22</v>
      </c>
      <c r="C1391" t="s">
        <v>5332</v>
      </c>
      <c r="D1391" t="s">
        <v>24</v>
      </c>
      <c r="E1391" t="s">
        <v>268</v>
      </c>
      <c r="F1391" t="s">
        <v>323</v>
      </c>
      <c r="G1391" t="s">
        <v>10352</v>
      </c>
      <c r="H1391" s="1">
        <f>DATE(YEAR(invoices[[#This Row],[due_date]]),MONTH(invoices[[#This Row],[due_date]]),1)</f>
        <v>45870</v>
      </c>
      <c r="I1391" s="1">
        <v>45876</v>
      </c>
      <c r="J1391">
        <v>1226</v>
      </c>
      <c r="K1391">
        <v>2170</v>
      </c>
      <c r="L1391">
        <v>2250</v>
      </c>
      <c r="M1391">
        <f>invoices[[#This Row],[rent_amount]]+invoices[[#This Row],[electricity_amount]]+invoices[[#This Row],[other_charges]]</f>
        <v>5646</v>
      </c>
      <c r="N1391" t="s">
        <v>28</v>
      </c>
      <c r="O1391" t="s">
        <v>221</v>
      </c>
      <c r="P1391">
        <v>0</v>
      </c>
      <c r="Q1391" t="b">
        <v>0</v>
      </c>
      <c r="R1391" t="s">
        <v>222</v>
      </c>
      <c r="S1391">
        <v>0</v>
      </c>
      <c r="T1391">
        <f>invoices[[#This Row],[total_amount]]</f>
        <v>5646</v>
      </c>
      <c r="U1391" t="s">
        <v>5334</v>
      </c>
      <c r="V1391" t="str">
        <f>INDEX([1]!Table1[tenantname],MATCH(invoices[[#This Row],[allotment_id]],[1]!Table1[TenantAllotmentID],0))</f>
        <v>Deekshit Varun (C21-A1)</v>
      </c>
      <c r="W1391" t="s">
        <v>15361</v>
      </c>
      <c r="X1391" t="s">
        <v>15362</v>
      </c>
      <c r="Y1391" s="4">
        <v>45870</v>
      </c>
      <c r="Z1391" t="s">
        <v>15807</v>
      </c>
      <c r="AA1391">
        <v>1226</v>
      </c>
      <c r="AB1391">
        <v>0</v>
      </c>
      <c r="AC1391">
        <v>0</v>
      </c>
      <c r="AD1391" s="7">
        <f>invoices[[#This Row],[Rent]]+invoices[[#This Row],[Services]]+invoices[[#This Row],[GST]]</f>
        <v>1226</v>
      </c>
      <c r="AE1391" s="7">
        <f>invoices[[#This Row],[Total]]-invoices[[#This Row],[rent_amount]]</f>
        <v>0</v>
      </c>
      <c r="AF1391">
        <v>4467</v>
      </c>
      <c r="AG1391">
        <v>2170</v>
      </c>
      <c r="AH1391">
        <f>invoices[[#This Row],[EB Amount]]-invoices[[#This Row],[electricity_amount]]</f>
        <v>0</v>
      </c>
    </row>
    <row r="1392" spans="1:34">
      <c r="A1392" t="s">
        <v>10401</v>
      </c>
      <c r="B1392" t="s">
        <v>22</v>
      </c>
      <c r="C1392" t="s">
        <v>292</v>
      </c>
      <c r="D1392" t="s">
        <v>24</v>
      </c>
      <c r="E1392" t="s">
        <v>476</v>
      </c>
      <c r="F1392" t="s">
        <v>620</v>
      </c>
      <c r="G1392" t="s">
        <v>10402</v>
      </c>
      <c r="H1392" s="1">
        <f>DATE(YEAR(invoices[[#This Row],[due_date]]),MONTH(invoices[[#This Row],[due_date]]),1)</f>
        <v>45870</v>
      </c>
      <c r="I1392" s="1">
        <v>45876</v>
      </c>
      <c r="J1392">
        <v>2338</v>
      </c>
      <c r="K1392">
        <v>0</v>
      </c>
      <c r="L1392">
        <v>2250</v>
      </c>
      <c r="M1392">
        <f>invoices[[#This Row],[rent_amount]]+invoices[[#This Row],[electricity_amount]]+invoices[[#This Row],[other_charges]]</f>
        <v>4588</v>
      </c>
      <c r="N1392" t="s">
        <v>28</v>
      </c>
      <c r="O1392" t="s">
        <v>683</v>
      </c>
      <c r="P1392">
        <v>0</v>
      </c>
      <c r="Q1392" t="b">
        <v>0</v>
      </c>
      <c r="R1392" t="s">
        <v>222</v>
      </c>
      <c r="S1392">
        <v>0</v>
      </c>
      <c r="T1392">
        <f>invoices[[#This Row],[total_amount]]</f>
        <v>4588</v>
      </c>
      <c r="U1392" t="s">
        <v>10403</v>
      </c>
      <c r="V1392" t="str">
        <f>INDEX([1]!Table1[tenantname],MATCH(invoices[[#This Row],[allotment_id]],[1]!Table1[TenantAllotmentID],0))</f>
        <v>Supreeth M (B41-C1)</v>
      </c>
      <c r="W1392" t="s">
        <v>15700</v>
      </c>
      <c r="X1392" t="s">
        <v>15701</v>
      </c>
      <c r="Y1392" s="4">
        <v>45870</v>
      </c>
      <c r="Z1392" t="s">
        <v>15807</v>
      </c>
      <c r="AA1392">
        <v>2338</v>
      </c>
      <c r="AB1392">
        <v>0</v>
      </c>
      <c r="AC1392">
        <v>0</v>
      </c>
      <c r="AD1392" s="7">
        <f>invoices[[#This Row],[Rent]]+invoices[[#This Row],[Services]]+invoices[[#This Row],[GST]]</f>
        <v>2338</v>
      </c>
      <c r="AE1392" s="7">
        <f>invoices[[#This Row],[Total]]-invoices[[#This Row],[rent_amount]]</f>
        <v>0</v>
      </c>
      <c r="AF1392">
        <v>4489</v>
      </c>
      <c r="AG1392">
        <v>0</v>
      </c>
      <c r="AH1392">
        <f>invoices[[#This Row],[EB Amount]]-invoices[[#This Row],[electricity_amount]]</f>
        <v>0</v>
      </c>
    </row>
    <row r="1393" spans="1:34">
      <c r="A1393" t="s">
        <v>10418</v>
      </c>
      <c r="B1393" t="s">
        <v>22</v>
      </c>
      <c r="C1393" t="s">
        <v>1043</v>
      </c>
      <c r="D1393" t="s">
        <v>24</v>
      </c>
      <c r="E1393" t="s">
        <v>218</v>
      </c>
      <c r="F1393" t="s">
        <v>1044</v>
      </c>
      <c r="G1393" t="s">
        <v>10419</v>
      </c>
      <c r="H1393" s="1">
        <f>DATE(YEAR(invoices[[#This Row],[due_date]]),MONTH(invoices[[#This Row],[due_date]]),1)</f>
        <v>45870</v>
      </c>
      <c r="I1393" s="1">
        <v>45876</v>
      </c>
      <c r="J1393">
        <v>13097</v>
      </c>
      <c r="K1393">
        <v>0</v>
      </c>
      <c r="L1393">
        <v>0</v>
      </c>
      <c r="M1393">
        <f>invoices[[#This Row],[rent_amount]]+invoices[[#This Row],[electricity_amount]]+invoices[[#This Row],[other_charges]]</f>
        <v>13097</v>
      </c>
      <c r="N1393" t="s">
        <v>28</v>
      </c>
      <c r="O1393" t="s">
        <v>683</v>
      </c>
      <c r="P1393">
        <v>0</v>
      </c>
      <c r="Q1393" t="b">
        <v>0</v>
      </c>
      <c r="R1393" t="s">
        <v>222</v>
      </c>
      <c r="S1393">
        <v>0</v>
      </c>
      <c r="T1393">
        <f>invoices[[#This Row],[total_amount]]</f>
        <v>13097</v>
      </c>
      <c r="U1393" t="s">
        <v>1046</v>
      </c>
      <c r="V1393" t="str">
        <f>INDEX([1]!Table1[tenantname],MATCH(invoices[[#This Row],[allotment_id]],[1]!Table1[TenantAllotmentID],0))</f>
        <v>Thanisha Choudhary (A12-C2)</v>
      </c>
      <c r="W1393" t="s">
        <v>14327</v>
      </c>
      <c r="X1393" t="s">
        <v>14328</v>
      </c>
      <c r="Y1393" s="4">
        <v>45870</v>
      </c>
      <c r="Z1393" t="s">
        <v>15807</v>
      </c>
      <c r="AA1393">
        <v>13097</v>
      </c>
      <c r="AB1393">
        <v>0</v>
      </c>
      <c r="AC1393">
        <v>0</v>
      </c>
      <c r="AD1393" s="7">
        <f>invoices[[#This Row],[Rent]]+invoices[[#This Row],[Services]]+invoices[[#This Row],[GST]]</f>
        <v>13097</v>
      </c>
      <c r="AE1393" s="7">
        <f>invoices[[#This Row],[Total]]-invoices[[#This Row],[rent_amount]]</f>
        <v>0</v>
      </c>
      <c r="AF1393">
        <v>4497</v>
      </c>
      <c r="AG1393">
        <v>0</v>
      </c>
      <c r="AH1393">
        <f>invoices[[#This Row],[EB Amount]]-invoices[[#This Row],[electricity_amount]]</f>
        <v>0</v>
      </c>
    </row>
    <row r="1394" spans="1:34">
      <c r="A1394" t="s">
        <v>10813</v>
      </c>
      <c r="B1394" t="s">
        <v>22</v>
      </c>
      <c r="C1394" t="s">
        <v>3001</v>
      </c>
      <c r="D1394" t="s">
        <v>24</v>
      </c>
      <c r="E1394" t="s">
        <v>140</v>
      </c>
      <c r="F1394" t="s">
        <v>141</v>
      </c>
      <c r="G1394" t="s">
        <v>10814</v>
      </c>
      <c r="H1394" s="1">
        <f>DATE(YEAR(invoices[[#This Row],[due_date]]),MONTH(invoices[[#This Row],[due_date]]),1)</f>
        <v>45870</v>
      </c>
      <c r="I1394" s="1">
        <v>45876</v>
      </c>
      <c r="J1394">
        <v>5500</v>
      </c>
      <c r="K1394">
        <v>0</v>
      </c>
      <c r="L1394">
        <v>2250</v>
      </c>
      <c r="M1394">
        <f>invoices[[#This Row],[rent_amount]]+invoices[[#This Row],[electricity_amount]]+invoices[[#This Row],[other_charges]]</f>
        <v>7750</v>
      </c>
      <c r="N1394" t="s">
        <v>28</v>
      </c>
      <c r="O1394" t="s">
        <v>683</v>
      </c>
      <c r="P1394">
        <v>0</v>
      </c>
      <c r="Q1394" t="b">
        <v>0</v>
      </c>
      <c r="R1394" t="s">
        <v>222</v>
      </c>
      <c r="S1394">
        <v>0</v>
      </c>
      <c r="T1394">
        <f>invoices[[#This Row],[total_amount]]</f>
        <v>7750</v>
      </c>
      <c r="U1394" t="s">
        <v>10815</v>
      </c>
      <c r="V1394" t="str">
        <f>INDEX([1]!Table1[tenantname],MATCH(invoices[[#This Row],[allotment_id]],[1]!Table1[TenantAllotmentID],0))</f>
        <v>Vidyabhushan  (A41-D2)</v>
      </c>
      <c r="W1394" t="s">
        <v>14947</v>
      </c>
      <c r="X1394" t="s">
        <v>15717</v>
      </c>
      <c r="Y1394" s="4">
        <v>45870</v>
      </c>
      <c r="Z1394" t="s">
        <v>15807</v>
      </c>
      <c r="AA1394">
        <v>5500</v>
      </c>
      <c r="AB1394">
        <v>0</v>
      </c>
      <c r="AC1394">
        <v>0</v>
      </c>
      <c r="AD1394" s="7">
        <f>invoices[[#This Row],[Rent]]+invoices[[#This Row],[Services]]+invoices[[#This Row],[GST]]</f>
        <v>5500</v>
      </c>
      <c r="AE1394" s="7">
        <f>invoices[[#This Row],[Total]]-invoices[[#This Row],[rent_amount]]</f>
        <v>0</v>
      </c>
      <c r="AF1394">
        <v>4702</v>
      </c>
      <c r="AG1394">
        <v>0</v>
      </c>
      <c r="AH1394">
        <f>invoices[[#This Row],[EB Amount]]-invoices[[#This Row],[electricity_amount]]</f>
        <v>0</v>
      </c>
    </row>
    <row r="1395" spans="1:34">
      <c r="A1395" t="s">
        <v>10981</v>
      </c>
      <c r="B1395" t="s">
        <v>22</v>
      </c>
      <c r="C1395" t="s">
        <v>509</v>
      </c>
      <c r="D1395" t="s">
        <v>24</v>
      </c>
      <c r="E1395" t="s">
        <v>201</v>
      </c>
      <c r="F1395" t="s">
        <v>202</v>
      </c>
      <c r="G1395" t="s">
        <v>10982</v>
      </c>
      <c r="H1395" s="1">
        <f>DATE(YEAR(invoices[[#This Row],[due_date]]),MONTH(invoices[[#This Row],[due_date]]),1)</f>
        <v>45870</v>
      </c>
      <c r="I1395" s="1">
        <v>45876</v>
      </c>
      <c r="J1395">
        <v>10500</v>
      </c>
      <c r="K1395">
        <v>0</v>
      </c>
      <c r="L1395">
        <v>0</v>
      </c>
      <c r="M1395">
        <f>invoices[[#This Row],[rent_amount]]+invoices[[#This Row],[electricity_amount]]+invoices[[#This Row],[other_charges]]</f>
        <v>10500</v>
      </c>
      <c r="N1395" t="s">
        <v>28</v>
      </c>
      <c r="O1395" t="s">
        <v>325</v>
      </c>
      <c r="P1395">
        <v>0</v>
      </c>
      <c r="Q1395" t="b">
        <v>0</v>
      </c>
      <c r="R1395" t="s">
        <v>222</v>
      </c>
      <c r="S1395">
        <v>0</v>
      </c>
      <c r="T1395">
        <f>invoices[[#This Row],[total_amount]]</f>
        <v>10500</v>
      </c>
      <c r="U1395" t="s">
        <v>3953</v>
      </c>
      <c r="V1395" t="str">
        <f>INDEX([1]!Table1[tenantname],MATCH(invoices[[#This Row],[allotment_id]],[1]!Table1[TenantAllotmentID],0))</f>
        <v>Harsh Gupta (B31-C2)</v>
      </c>
      <c r="W1395" t="s">
        <v>14778</v>
      </c>
      <c r="X1395" t="s">
        <v>14920</v>
      </c>
      <c r="Y1395" s="4">
        <v>45870</v>
      </c>
      <c r="Z1395" t="s">
        <v>15807</v>
      </c>
      <c r="AA1395">
        <v>10500</v>
      </c>
      <c r="AB1395">
        <v>0</v>
      </c>
      <c r="AC1395">
        <v>0</v>
      </c>
      <c r="AD1395" s="7">
        <f>invoices[[#This Row],[Rent]]+invoices[[#This Row],[Services]]+invoices[[#This Row],[GST]]</f>
        <v>10500</v>
      </c>
      <c r="AE1395" s="7">
        <f>invoices[[#This Row],[Total]]-invoices[[#This Row],[rent_amount]]</f>
        <v>0</v>
      </c>
      <c r="AF1395">
        <v>4788</v>
      </c>
      <c r="AG1395">
        <v>0</v>
      </c>
      <c r="AH1395">
        <f>invoices[[#This Row],[EB Amount]]-invoices[[#This Row],[electricity_amount]]</f>
        <v>0</v>
      </c>
    </row>
    <row r="1396" spans="1:34">
      <c r="A1396" t="s">
        <v>10993</v>
      </c>
      <c r="B1396" t="s">
        <v>22</v>
      </c>
      <c r="C1396" t="s">
        <v>1381</v>
      </c>
      <c r="D1396" t="s">
        <v>24</v>
      </c>
      <c r="E1396" t="s">
        <v>34</v>
      </c>
      <c r="F1396" t="s">
        <v>805</v>
      </c>
      <c r="G1396" t="s">
        <v>10994</v>
      </c>
      <c r="H1396" s="1">
        <f>DATE(YEAR(invoices[[#This Row],[due_date]]),MONTH(invoices[[#This Row],[due_date]]),1)</f>
        <v>45870</v>
      </c>
      <c r="I1396" s="1">
        <v>45876</v>
      </c>
      <c r="J1396">
        <v>19500</v>
      </c>
      <c r="K1396">
        <v>1120</v>
      </c>
      <c r="L1396">
        <v>2250</v>
      </c>
      <c r="M1396">
        <f>invoices[[#This Row],[rent_amount]]+invoices[[#This Row],[electricity_amount]]+invoices[[#This Row],[other_charges]]</f>
        <v>22870</v>
      </c>
      <c r="N1396" t="s">
        <v>28</v>
      </c>
      <c r="O1396" t="s">
        <v>221</v>
      </c>
      <c r="P1396">
        <v>0</v>
      </c>
      <c r="Q1396" t="b">
        <v>0</v>
      </c>
      <c r="R1396" t="s">
        <v>222</v>
      </c>
      <c r="S1396">
        <v>0</v>
      </c>
      <c r="T1396">
        <f>invoices[[#This Row],[total_amount]]</f>
        <v>22870</v>
      </c>
      <c r="U1396" t="s">
        <v>1383</v>
      </c>
      <c r="V1396" t="str">
        <f>INDEX([1]!Table1[tenantname],MATCH(invoices[[#This Row],[allotment_id]],[1]!Table1[TenantAllotmentID],0))</f>
        <v>Nuha Marzuqha (B43-A1)</v>
      </c>
      <c r="W1396" t="s">
        <v>14452</v>
      </c>
      <c r="X1396" t="s">
        <v>14453</v>
      </c>
      <c r="Y1396" s="4">
        <v>45870</v>
      </c>
      <c r="Z1396" t="s">
        <v>15807</v>
      </c>
      <c r="AA1396">
        <v>19500</v>
      </c>
      <c r="AB1396">
        <v>0</v>
      </c>
      <c r="AC1396">
        <v>0</v>
      </c>
      <c r="AD1396" s="7">
        <f>invoices[[#This Row],[Rent]]+invoices[[#This Row],[Services]]+invoices[[#This Row],[GST]]</f>
        <v>19500</v>
      </c>
      <c r="AE1396" s="7">
        <f>invoices[[#This Row],[Total]]-invoices[[#This Row],[rent_amount]]</f>
        <v>0</v>
      </c>
      <c r="AF1396">
        <v>4794</v>
      </c>
      <c r="AG1396">
        <v>1120</v>
      </c>
      <c r="AH1396">
        <f>invoices[[#This Row],[EB Amount]]-invoices[[#This Row],[electricity_amount]]</f>
        <v>0</v>
      </c>
    </row>
    <row r="1397" spans="1:34">
      <c r="A1397" t="s">
        <v>10997</v>
      </c>
      <c r="B1397" t="s">
        <v>22</v>
      </c>
      <c r="C1397" t="s">
        <v>1202</v>
      </c>
      <c r="D1397" t="s">
        <v>24</v>
      </c>
      <c r="E1397" t="s">
        <v>167</v>
      </c>
      <c r="F1397" t="s">
        <v>1203</v>
      </c>
      <c r="G1397" t="s">
        <v>10998</v>
      </c>
      <c r="H1397" s="1">
        <f>DATE(YEAR(invoices[[#This Row],[due_date]]),MONTH(invoices[[#This Row],[due_date]]),1)</f>
        <v>45870</v>
      </c>
      <c r="I1397" s="1">
        <v>45876</v>
      </c>
      <c r="J1397">
        <v>15500</v>
      </c>
      <c r="K1397">
        <v>3100</v>
      </c>
      <c r="L1397">
        <v>0</v>
      </c>
      <c r="M1397">
        <f>invoices[[#This Row],[rent_amount]]+invoices[[#This Row],[electricity_amount]]+invoices[[#This Row],[other_charges]]</f>
        <v>18600</v>
      </c>
      <c r="N1397" t="s">
        <v>28</v>
      </c>
      <c r="O1397" t="s">
        <v>683</v>
      </c>
      <c r="P1397">
        <v>0</v>
      </c>
      <c r="Q1397" t="b">
        <v>0</v>
      </c>
      <c r="R1397" t="s">
        <v>222</v>
      </c>
      <c r="S1397">
        <v>0</v>
      </c>
      <c r="T1397">
        <f>invoices[[#This Row],[total_amount]]</f>
        <v>18600</v>
      </c>
      <c r="U1397" t="s">
        <v>1205</v>
      </c>
      <c r="V1397" t="str">
        <f>INDEX([1]!Table1[tenantname],MATCH(invoices[[#This Row],[allotment_id]],[1]!Table1[TenantAllotmentID],0))</f>
        <v>Surya Nikhil Mallampalli (B42-B1)</v>
      </c>
      <c r="W1397" t="s">
        <v>14380</v>
      </c>
      <c r="X1397" t="s">
        <v>14381</v>
      </c>
      <c r="Y1397" s="4">
        <v>45870</v>
      </c>
      <c r="Z1397" t="s">
        <v>15807</v>
      </c>
      <c r="AA1397">
        <v>15500</v>
      </c>
      <c r="AB1397">
        <v>0</v>
      </c>
      <c r="AC1397">
        <v>0</v>
      </c>
      <c r="AD1397" s="7">
        <f>invoices[[#This Row],[Rent]]+invoices[[#This Row],[Services]]+invoices[[#This Row],[GST]]</f>
        <v>15500</v>
      </c>
      <c r="AE1397" s="7">
        <f>invoices[[#This Row],[Total]]-invoices[[#This Row],[rent_amount]]</f>
        <v>0</v>
      </c>
      <c r="AF1397">
        <v>4796</v>
      </c>
      <c r="AG1397">
        <v>3100</v>
      </c>
      <c r="AH1397">
        <f>invoices[[#This Row],[EB Amount]]-invoices[[#This Row],[electricity_amount]]</f>
        <v>0</v>
      </c>
    </row>
    <row r="1398" spans="1:34">
      <c r="A1398" t="s">
        <v>11051</v>
      </c>
      <c r="B1398" t="s">
        <v>22</v>
      </c>
      <c r="C1398" t="s">
        <v>3001</v>
      </c>
      <c r="D1398" t="s">
        <v>24</v>
      </c>
      <c r="E1398" t="s">
        <v>140</v>
      </c>
      <c r="F1398" t="s">
        <v>675</v>
      </c>
      <c r="G1398" t="s">
        <v>11052</v>
      </c>
      <c r="H1398" s="1">
        <f>DATE(YEAR(invoices[[#This Row],[due_date]]),MONTH(invoices[[#This Row],[due_date]]),1)</f>
        <v>45870</v>
      </c>
      <c r="I1398" s="1">
        <v>45876</v>
      </c>
      <c r="J1398">
        <v>9355</v>
      </c>
      <c r="K1398">
        <v>1386</v>
      </c>
      <c r="L1398">
        <v>2250</v>
      </c>
      <c r="M1398">
        <f>invoices[[#This Row],[rent_amount]]+invoices[[#This Row],[electricity_amount]]+invoices[[#This Row],[other_charges]]</f>
        <v>12991</v>
      </c>
      <c r="N1398" t="s">
        <v>28</v>
      </c>
      <c r="O1398" t="s">
        <v>683</v>
      </c>
      <c r="P1398">
        <v>0</v>
      </c>
      <c r="Q1398" t="b">
        <v>0</v>
      </c>
      <c r="R1398" t="s">
        <v>222</v>
      </c>
      <c r="S1398">
        <v>0</v>
      </c>
      <c r="T1398">
        <f>invoices[[#This Row],[total_amount]]</f>
        <v>12991</v>
      </c>
      <c r="U1398" t="s">
        <v>10151</v>
      </c>
      <c r="V1398" t="str">
        <f>INDEX([1]!Table1[tenantname],MATCH(invoices[[#This Row],[allotment_id]],[1]!Table1[TenantAllotmentID],0))</f>
        <v>Vidyabhushan  (A41-C1)</v>
      </c>
      <c r="W1398" t="s">
        <v>14947</v>
      </c>
      <c r="X1398" t="s">
        <v>15686</v>
      </c>
      <c r="Y1398" s="4">
        <v>45870</v>
      </c>
      <c r="Z1398" t="s">
        <v>15807</v>
      </c>
      <c r="AA1398">
        <v>9355</v>
      </c>
      <c r="AB1398">
        <v>0</v>
      </c>
      <c r="AC1398">
        <v>0</v>
      </c>
      <c r="AD1398" s="7">
        <f>invoices[[#This Row],[Rent]]+invoices[[#This Row],[Services]]+invoices[[#This Row],[GST]]</f>
        <v>9355</v>
      </c>
      <c r="AE1398" s="7">
        <f>invoices[[#This Row],[Total]]-invoices[[#This Row],[rent_amount]]</f>
        <v>0</v>
      </c>
      <c r="AF1398">
        <v>4827</v>
      </c>
      <c r="AG1398">
        <v>1386</v>
      </c>
      <c r="AH1398">
        <f>invoices[[#This Row],[EB Amount]]-invoices[[#This Row],[electricity_amount]]</f>
        <v>0</v>
      </c>
    </row>
    <row r="1399" spans="1:34">
      <c r="A1399" t="s">
        <v>11071</v>
      </c>
      <c r="B1399" t="s">
        <v>22</v>
      </c>
      <c r="C1399" t="s">
        <v>1674</v>
      </c>
      <c r="D1399" t="s">
        <v>24</v>
      </c>
      <c r="E1399" t="s">
        <v>329</v>
      </c>
      <c r="F1399" t="s">
        <v>1352</v>
      </c>
      <c r="G1399" t="s">
        <v>11072</v>
      </c>
      <c r="H1399" s="1">
        <f>DATE(YEAR(invoices[[#This Row],[due_date]]),MONTH(invoices[[#This Row],[due_date]]),1)</f>
        <v>45870</v>
      </c>
      <c r="I1399" s="1">
        <v>45876</v>
      </c>
      <c r="J1399">
        <v>15500</v>
      </c>
      <c r="K1399">
        <v>2356</v>
      </c>
      <c r="L1399">
        <v>0</v>
      </c>
      <c r="M1399">
        <f>invoices[[#This Row],[rent_amount]]+invoices[[#This Row],[electricity_amount]]+invoices[[#This Row],[other_charges]]</f>
        <v>17856</v>
      </c>
      <c r="N1399" t="s">
        <v>28</v>
      </c>
      <c r="O1399" t="s">
        <v>221</v>
      </c>
      <c r="P1399">
        <v>0</v>
      </c>
      <c r="Q1399" t="b">
        <v>0</v>
      </c>
      <c r="R1399" t="s">
        <v>222</v>
      </c>
      <c r="S1399">
        <v>0</v>
      </c>
      <c r="T1399">
        <f>invoices[[#This Row],[total_amount]]</f>
        <v>17856</v>
      </c>
      <c r="U1399" t="s">
        <v>1677</v>
      </c>
      <c r="V1399" t="str">
        <f>INDEX([1]!Table1[tenantname],MATCH(invoices[[#This Row],[allotment_id]],[1]!Table1[TenantAllotmentID],0))</f>
        <v>Oviya S (C43-B1)</v>
      </c>
      <c r="W1399" t="s">
        <v>14557</v>
      </c>
      <c r="X1399" t="s">
        <v>14557</v>
      </c>
      <c r="Y1399" s="4">
        <v>45870</v>
      </c>
      <c r="Z1399" t="s">
        <v>15807</v>
      </c>
      <c r="AA1399">
        <v>15500</v>
      </c>
      <c r="AB1399">
        <v>0</v>
      </c>
      <c r="AC1399">
        <v>0</v>
      </c>
      <c r="AD1399" s="7">
        <f>invoices[[#This Row],[Rent]]+invoices[[#This Row],[Services]]+invoices[[#This Row],[GST]]</f>
        <v>15500</v>
      </c>
      <c r="AE1399" s="7">
        <f>invoices[[#This Row],[Total]]-invoices[[#This Row],[rent_amount]]</f>
        <v>0</v>
      </c>
      <c r="AF1399">
        <v>4837</v>
      </c>
      <c r="AG1399">
        <v>2356</v>
      </c>
      <c r="AH1399">
        <f>invoices[[#This Row],[EB Amount]]-invoices[[#This Row],[electricity_amount]]</f>
        <v>0</v>
      </c>
    </row>
    <row r="1400" spans="1:34">
      <c r="A1400" t="s">
        <v>11118</v>
      </c>
      <c r="B1400" t="s">
        <v>22</v>
      </c>
      <c r="C1400" t="s">
        <v>2629</v>
      </c>
      <c r="D1400" t="s">
        <v>24</v>
      </c>
      <c r="E1400" t="s">
        <v>254</v>
      </c>
      <c r="F1400" t="s">
        <v>2299</v>
      </c>
      <c r="G1400" t="s">
        <v>11119</v>
      </c>
      <c r="H1400" s="1">
        <f>DATE(YEAR(invoices[[#This Row],[due_date]]),MONTH(invoices[[#This Row],[due_date]]),1)</f>
        <v>45870</v>
      </c>
      <c r="I1400" s="1">
        <v>45876</v>
      </c>
      <c r="J1400">
        <v>14500</v>
      </c>
      <c r="K1400">
        <v>3751</v>
      </c>
      <c r="L1400">
        <v>0</v>
      </c>
      <c r="M1400">
        <f>invoices[[#This Row],[rent_amount]]+invoices[[#This Row],[electricity_amount]]+invoices[[#This Row],[other_charges]]</f>
        <v>18251</v>
      </c>
      <c r="N1400" t="s">
        <v>28</v>
      </c>
      <c r="O1400" t="s">
        <v>325</v>
      </c>
      <c r="P1400">
        <v>0</v>
      </c>
      <c r="Q1400" t="b">
        <v>0</v>
      </c>
      <c r="R1400" t="s">
        <v>222</v>
      </c>
      <c r="S1400">
        <v>0</v>
      </c>
      <c r="T1400">
        <f>invoices[[#This Row],[total_amount]]</f>
        <v>18251</v>
      </c>
      <c r="U1400" t="s">
        <v>2631</v>
      </c>
      <c r="V1400" t="str">
        <f>INDEX([1]!Table1[tenantname],MATCH(invoices[[#This Row],[allotment_id]],[1]!Table1[TenantAllotmentID],0))</f>
        <v>Divya Ponnuvel (C42-C1)</v>
      </c>
      <c r="W1400" t="s">
        <v>14853</v>
      </c>
      <c r="X1400" t="s">
        <v>14854</v>
      </c>
      <c r="Y1400" s="4">
        <v>45870</v>
      </c>
      <c r="Z1400" t="s">
        <v>15807</v>
      </c>
      <c r="AA1400">
        <v>14500</v>
      </c>
      <c r="AB1400">
        <v>0</v>
      </c>
      <c r="AC1400">
        <v>0</v>
      </c>
      <c r="AD1400" s="7">
        <f>invoices[[#This Row],[Rent]]+invoices[[#This Row],[Services]]+invoices[[#This Row],[GST]]</f>
        <v>14500</v>
      </c>
      <c r="AE1400" s="7">
        <f>invoices[[#This Row],[Total]]-invoices[[#This Row],[rent_amount]]</f>
        <v>0</v>
      </c>
      <c r="AF1400">
        <v>4861</v>
      </c>
      <c r="AG1400">
        <v>3751</v>
      </c>
      <c r="AH1400">
        <f>invoices[[#This Row],[EB Amount]]-invoices[[#This Row],[electricity_amount]]</f>
        <v>0</v>
      </c>
    </row>
    <row r="1401" spans="1:34">
      <c r="A1401" t="s">
        <v>11293</v>
      </c>
      <c r="B1401" t="s">
        <v>22</v>
      </c>
      <c r="C1401" t="s">
        <v>1078</v>
      </c>
      <c r="D1401" t="s">
        <v>24</v>
      </c>
      <c r="E1401" t="s">
        <v>25</v>
      </c>
      <c r="F1401" t="s">
        <v>26</v>
      </c>
      <c r="G1401" t="s">
        <v>11294</v>
      </c>
      <c r="H1401" s="1">
        <f>DATE(YEAR(invoices[[#This Row],[due_date]]),MONTH(invoices[[#This Row],[due_date]]),1)</f>
        <v>45870</v>
      </c>
      <c r="I1401" s="1">
        <v>45876</v>
      </c>
      <c r="J1401">
        <v>14500</v>
      </c>
      <c r="K1401">
        <v>1426</v>
      </c>
      <c r="L1401">
        <v>0</v>
      </c>
      <c r="M1401">
        <f>invoices[[#This Row],[rent_amount]]+invoices[[#This Row],[electricity_amount]]+invoices[[#This Row],[other_charges]]</f>
        <v>15926</v>
      </c>
      <c r="N1401" t="s">
        <v>28</v>
      </c>
      <c r="O1401" t="s">
        <v>325</v>
      </c>
      <c r="P1401">
        <v>0</v>
      </c>
      <c r="Q1401" t="b">
        <v>0</v>
      </c>
      <c r="R1401" t="s">
        <v>222</v>
      </c>
      <c r="S1401">
        <v>0</v>
      </c>
      <c r="T1401">
        <f>invoices[[#This Row],[total_amount]]</f>
        <v>15926</v>
      </c>
      <c r="U1401" t="s">
        <v>1081</v>
      </c>
      <c r="V1401" t="str">
        <f>INDEX([1]!Table1[tenantname],MATCH(invoices[[#This Row],[allotment_id]],[1]!Table1[TenantAllotmentID],0))</f>
        <v>Ankit
 Mishra (A24-C1)</v>
      </c>
      <c r="W1401" t="s">
        <v>14341</v>
      </c>
      <c r="X1401" t="s">
        <v>14342</v>
      </c>
      <c r="Y1401" s="4">
        <v>45870</v>
      </c>
      <c r="Z1401" t="s">
        <v>15807</v>
      </c>
      <c r="AA1401">
        <v>14500</v>
      </c>
      <c r="AB1401">
        <v>0</v>
      </c>
      <c r="AC1401">
        <v>0</v>
      </c>
      <c r="AD1401" s="7">
        <f>invoices[[#This Row],[Rent]]+invoices[[#This Row],[Services]]+invoices[[#This Row],[GST]]</f>
        <v>14500</v>
      </c>
      <c r="AE1401" s="7">
        <f>invoices[[#This Row],[Total]]-invoices[[#This Row],[rent_amount]]</f>
        <v>0</v>
      </c>
      <c r="AF1401">
        <v>4945</v>
      </c>
      <c r="AG1401">
        <v>1426</v>
      </c>
      <c r="AH1401">
        <f>invoices[[#This Row],[EB Amount]]-invoices[[#This Row],[electricity_amount]]</f>
        <v>0</v>
      </c>
    </row>
    <row r="1402" spans="1:34">
      <c r="A1402" t="s">
        <v>11377</v>
      </c>
      <c r="B1402" t="s">
        <v>22</v>
      </c>
      <c r="C1402" t="s">
        <v>946</v>
      </c>
      <c r="D1402" t="s">
        <v>24</v>
      </c>
      <c r="E1402" t="s">
        <v>349</v>
      </c>
      <c r="F1402" t="s">
        <v>947</v>
      </c>
      <c r="G1402" t="s">
        <v>11378</v>
      </c>
      <c r="H1402" s="1">
        <f>DATE(YEAR(invoices[[#This Row],[due_date]]),MONTH(invoices[[#This Row],[due_date]]),1)</f>
        <v>45870</v>
      </c>
      <c r="I1402" s="1">
        <v>45876</v>
      </c>
      <c r="J1402">
        <v>15500</v>
      </c>
      <c r="K1402">
        <v>1829</v>
      </c>
      <c r="L1402">
        <v>0</v>
      </c>
      <c r="M1402">
        <f>invoices[[#This Row],[rent_amount]]+invoices[[#This Row],[electricity_amount]]+invoices[[#This Row],[other_charges]]</f>
        <v>17329</v>
      </c>
      <c r="N1402" t="s">
        <v>28</v>
      </c>
      <c r="O1402" t="s">
        <v>1148</v>
      </c>
      <c r="P1402">
        <v>0</v>
      </c>
      <c r="Q1402" t="b">
        <v>0</v>
      </c>
      <c r="R1402" t="s">
        <v>222</v>
      </c>
      <c r="S1402">
        <v>0</v>
      </c>
      <c r="T1402">
        <f>invoices[[#This Row],[total_amount]]</f>
        <v>17329</v>
      </c>
      <c r="U1402" t="s">
        <v>949</v>
      </c>
      <c r="V1402" t="str">
        <f>INDEX([1]!Table1[tenantname],MATCH(invoices[[#This Row],[allotment_id]],[1]!Table1[TenantAllotmentID],0))</f>
        <v>Harikrishnan P (B11-B1)</v>
      </c>
      <c r="W1402" t="s">
        <v>14288</v>
      </c>
      <c r="X1402" t="s">
        <v>14289</v>
      </c>
      <c r="Y1402" s="4">
        <v>45870</v>
      </c>
      <c r="Z1402" t="s">
        <v>15807</v>
      </c>
      <c r="AA1402">
        <v>15500</v>
      </c>
      <c r="AB1402">
        <v>0</v>
      </c>
      <c r="AC1402">
        <v>0</v>
      </c>
      <c r="AD1402" s="7">
        <f>invoices[[#This Row],[Rent]]+invoices[[#This Row],[Services]]+invoices[[#This Row],[GST]]</f>
        <v>15500</v>
      </c>
      <c r="AE1402" s="7">
        <f>invoices[[#This Row],[Total]]-invoices[[#This Row],[rent_amount]]</f>
        <v>0</v>
      </c>
      <c r="AF1402">
        <v>4985</v>
      </c>
      <c r="AG1402">
        <v>1829</v>
      </c>
      <c r="AH1402">
        <f>invoices[[#This Row],[EB Amount]]-invoices[[#This Row],[electricity_amount]]</f>
        <v>0</v>
      </c>
    </row>
    <row r="1403" spans="1:34">
      <c r="A1403" t="s">
        <v>11499</v>
      </c>
      <c r="B1403" t="s">
        <v>22</v>
      </c>
      <c r="C1403" t="s">
        <v>1853</v>
      </c>
      <c r="D1403" t="s">
        <v>24</v>
      </c>
      <c r="E1403" t="s">
        <v>234</v>
      </c>
      <c r="F1403" t="s">
        <v>1854</v>
      </c>
      <c r="G1403" t="s">
        <v>11500</v>
      </c>
      <c r="H1403" s="1">
        <f>DATE(YEAR(invoices[[#This Row],[due_date]]),MONTH(invoices[[#This Row],[due_date]]),1)</f>
        <v>45870</v>
      </c>
      <c r="I1403" s="1">
        <v>45876</v>
      </c>
      <c r="J1403">
        <v>14500</v>
      </c>
      <c r="K1403">
        <v>1767</v>
      </c>
      <c r="L1403">
        <v>0</v>
      </c>
      <c r="M1403">
        <f>invoices[[#This Row],[rent_amount]]+invoices[[#This Row],[electricity_amount]]+invoices[[#This Row],[other_charges]]</f>
        <v>16267</v>
      </c>
      <c r="N1403" t="s">
        <v>28</v>
      </c>
      <c r="O1403" t="s">
        <v>325</v>
      </c>
      <c r="P1403">
        <v>0</v>
      </c>
      <c r="Q1403" t="b">
        <v>0</v>
      </c>
      <c r="R1403" t="s">
        <v>222</v>
      </c>
      <c r="S1403">
        <v>0</v>
      </c>
      <c r="T1403">
        <f>invoices[[#This Row],[total_amount]]</f>
        <v>16267</v>
      </c>
      <c r="U1403" t="s">
        <v>1856</v>
      </c>
      <c r="V1403" t="str">
        <f>INDEX([1]!Table1[tenantname],MATCH(invoices[[#This Row],[allotment_id]],[1]!Table1[TenantAllotmentID],0))</f>
        <v>Hema Varshini Gnanavel (D12-C1)</v>
      </c>
      <c r="W1403" t="s">
        <v>14619</v>
      </c>
      <c r="X1403" t="s">
        <v>14620</v>
      </c>
      <c r="Y1403" s="4">
        <v>45870</v>
      </c>
      <c r="Z1403" t="s">
        <v>15807</v>
      </c>
      <c r="AA1403">
        <v>14500</v>
      </c>
      <c r="AB1403">
        <v>0</v>
      </c>
      <c r="AC1403">
        <v>0</v>
      </c>
      <c r="AD1403" s="7">
        <f>invoices[[#This Row],[Rent]]+invoices[[#This Row],[Services]]+invoices[[#This Row],[GST]]</f>
        <v>14500</v>
      </c>
      <c r="AE1403" s="7">
        <f>invoices[[#This Row],[Total]]-invoices[[#This Row],[rent_amount]]</f>
        <v>0</v>
      </c>
      <c r="AF1403">
        <v>5046</v>
      </c>
      <c r="AG1403">
        <v>1767</v>
      </c>
      <c r="AH1403">
        <f>invoices[[#This Row],[EB Amount]]-invoices[[#This Row],[electricity_amount]]</f>
        <v>0</v>
      </c>
    </row>
    <row r="1404" spans="1:34">
      <c r="A1404" t="s">
        <v>11501</v>
      </c>
      <c r="B1404" t="s">
        <v>22</v>
      </c>
      <c r="C1404" t="s">
        <v>2825</v>
      </c>
      <c r="D1404" t="s">
        <v>24</v>
      </c>
      <c r="E1404" t="s">
        <v>275</v>
      </c>
      <c r="F1404" t="s">
        <v>782</v>
      </c>
      <c r="G1404" t="s">
        <v>11502</v>
      </c>
      <c r="H1404" s="1">
        <f>DATE(YEAR(invoices[[#This Row],[due_date]]),MONTH(invoices[[#This Row],[due_date]]),1)</f>
        <v>45870</v>
      </c>
      <c r="I1404" s="1">
        <v>45876</v>
      </c>
      <c r="J1404">
        <v>19000</v>
      </c>
      <c r="K1404">
        <v>2666</v>
      </c>
      <c r="L1404">
        <v>0</v>
      </c>
      <c r="M1404">
        <f>invoices[[#This Row],[rent_amount]]+invoices[[#This Row],[electricity_amount]]+invoices[[#This Row],[other_charges]]</f>
        <v>21666</v>
      </c>
      <c r="N1404" t="s">
        <v>28</v>
      </c>
      <c r="O1404" t="s">
        <v>221</v>
      </c>
      <c r="P1404">
        <v>0</v>
      </c>
      <c r="Q1404" t="b">
        <v>0</v>
      </c>
      <c r="R1404" t="s">
        <v>222</v>
      </c>
      <c r="S1404">
        <v>0</v>
      </c>
      <c r="T1404">
        <f>invoices[[#This Row],[total_amount]]</f>
        <v>21666</v>
      </c>
      <c r="U1404" t="s">
        <v>2827</v>
      </c>
      <c r="V1404" t="str">
        <f>INDEX([1]!Table1[tenantname],MATCH(invoices[[#This Row],[allotment_id]],[1]!Table1[TenantAllotmentID],0))</f>
        <v>Amala Menon (B44-A1)</v>
      </c>
      <c r="W1404" t="s">
        <v>14903</v>
      </c>
      <c r="X1404" t="s">
        <v>14904</v>
      </c>
      <c r="Y1404" s="4">
        <v>45870</v>
      </c>
      <c r="Z1404" t="s">
        <v>15807</v>
      </c>
      <c r="AA1404">
        <v>19000</v>
      </c>
      <c r="AB1404">
        <v>0</v>
      </c>
      <c r="AC1404">
        <v>0</v>
      </c>
      <c r="AD1404" s="7">
        <f>invoices[[#This Row],[Rent]]+invoices[[#This Row],[Services]]+invoices[[#This Row],[GST]]</f>
        <v>19000</v>
      </c>
      <c r="AE1404" s="7">
        <f>invoices[[#This Row],[Total]]-invoices[[#This Row],[rent_amount]]</f>
        <v>0</v>
      </c>
      <c r="AF1404">
        <v>5047</v>
      </c>
      <c r="AG1404">
        <v>2666</v>
      </c>
      <c r="AH1404">
        <f>invoices[[#This Row],[EB Amount]]-invoices[[#This Row],[electricity_amount]]</f>
        <v>0</v>
      </c>
    </row>
    <row r="1405" spans="1:34">
      <c r="A1405" t="s">
        <v>11553</v>
      </c>
      <c r="B1405" t="s">
        <v>22</v>
      </c>
      <c r="C1405" t="s">
        <v>2989</v>
      </c>
      <c r="D1405" t="s">
        <v>24</v>
      </c>
      <c r="E1405" t="s">
        <v>147</v>
      </c>
      <c r="F1405" t="s">
        <v>148</v>
      </c>
      <c r="G1405" t="s">
        <v>11554</v>
      </c>
      <c r="H1405" s="1">
        <f>DATE(YEAR(invoices[[#This Row],[due_date]]),MONTH(invoices[[#This Row],[due_date]]),1)</f>
        <v>45870</v>
      </c>
      <c r="I1405" s="1">
        <v>45876</v>
      </c>
      <c r="J1405">
        <v>13097</v>
      </c>
      <c r="K1405">
        <v>0</v>
      </c>
      <c r="L1405">
        <v>0</v>
      </c>
      <c r="M1405">
        <f>invoices[[#This Row],[rent_amount]]+invoices[[#This Row],[electricity_amount]]+invoices[[#This Row],[other_charges]]</f>
        <v>13097</v>
      </c>
      <c r="N1405" t="s">
        <v>28</v>
      </c>
      <c r="O1405" t="s">
        <v>221</v>
      </c>
      <c r="P1405">
        <v>0</v>
      </c>
      <c r="Q1405" t="b">
        <v>0</v>
      </c>
      <c r="R1405" t="s">
        <v>222</v>
      </c>
      <c r="S1405">
        <v>0</v>
      </c>
      <c r="T1405">
        <f>invoices[[#This Row],[total_amount]]</f>
        <v>13097</v>
      </c>
      <c r="U1405" t="s">
        <v>2991</v>
      </c>
      <c r="V1405" t="str">
        <f>INDEX([1]!Table1[tenantname],MATCH(invoices[[#This Row],[allotment_id]],[1]!Table1[TenantAllotmentID],0))</f>
        <v>Rohan  (C31-C1)</v>
      </c>
      <c r="W1405" t="s">
        <v>14941</v>
      </c>
      <c r="X1405" t="s">
        <v>14942</v>
      </c>
      <c r="Y1405" s="4">
        <v>45870</v>
      </c>
      <c r="Z1405" t="s">
        <v>15807</v>
      </c>
      <c r="AA1405">
        <v>13097</v>
      </c>
      <c r="AB1405">
        <v>0</v>
      </c>
      <c r="AC1405">
        <v>0</v>
      </c>
      <c r="AD1405" s="7">
        <f>invoices[[#This Row],[Rent]]+invoices[[#This Row],[Services]]+invoices[[#This Row],[GST]]</f>
        <v>13097</v>
      </c>
      <c r="AE1405" s="7">
        <f>invoices[[#This Row],[Total]]-invoices[[#This Row],[rent_amount]]</f>
        <v>0</v>
      </c>
      <c r="AF1405">
        <v>5076</v>
      </c>
      <c r="AG1405">
        <v>0</v>
      </c>
      <c r="AH1405">
        <f>invoices[[#This Row],[EB Amount]]-invoices[[#This Row],[electricity_amount]]</f>
        <v>0</v>
      </c>
    </row>
    <row r="1406" spans="1:34">
      <c r="A1406" t="s">
        <v>11557</v>
      </c>
      <c r="B1406" t="s">
        <v>22</v>
      </c>
      <c r="C1406" t="s">
        <v>1161</v>
      </c>
      <c r="D1406" t="s">
        <v>24</v>
      </c>
      <c r="E1406" t="s">
        <v>140</v>
      </c>
      <c r="F1406" t="s">
        <v>675</v>
      </c>
      <c r="G1406" t="s">
        <v>11558</v>
      </c>
      <c r="H1406" s="1">
        <f>DATE(YEAR(invoices[[#This Row],[due_date]]),MONTH(invoices[[#This Row],[due_date]]),1)</f>
        <v>45870</v>
      </c>
      <c r="I1406" s="1">
        <v>45876</v>
      </c>
      <c r="J1406">
        <v>3742</v>
      </c>
      <c r="K1406">
        <v>0</v>
      </c>
      <c r="L1406">
        <v>0</v>
      </c>
      <c r="M1406">
        <f>invoices[[#This Row],[rent_amount]]+invoices[[#This Row],[electricity_amount]]+invoices[[#This Row],[other_charges]]</f>
        <v>3742</v>
      </c>
      <c r="N1406" t="s">
        <v>28</v>
      </c>
      <c r="O1406" t="s">
        <v>1148</v>
      </c>
      <c r="P1406">
        <v>0</v>
      </c>
      <c r="Q1406" t="b">
        <v>0</v>
      </c>
      <c r="R1406" t="s">
        <v>222</v>
      </c>
      <c r="S1406">
        <v>0</v>
      </c>
      <c r="T1406">
        <f>invoices[[#This Row],[total_amount]]</f>
        <v>3742</v>
      </c>
      <c r="U1406" t="s">
        <v>1163</v>
      </c>
      <c r="V1406" t="str">
        <f>INDEX([1]!Table1[tenantname],MATCH(invoices[[#This Row],[allotment_id]],[1]!Table1[TenantAllotmentID],0))</f>
        <v>Harish G (A41-C1)</v>
      </c>
      <c r="W1406" t="s">
        <v>14365</v>
      </c>
      <c r="X1406" t="s">
        <v>14366</v>
      </c>
      <c r="Y1406" s="4">
        <v>45870</v>
      </c>
      <c r="Z1406" t="s">
        <v>15807</v>
      </c>
      <c r="AA1406">
        <v>3742</v>
      </c>
      <c r="AB1406">
        <v>0</v>
      </c>
      <c r="AC1406">
        <v>0</v>
      </c>
      <c r="AD1406" s="7">
        <f>invoices[[#This Row],[Rent]]+invoices[[#This Row],[Services]]+invoices[[#This Row],[GST]]</f>
        <v>3742</v>
      </c>
      <c r="AE1406" s="7">
        <f>invoices[[#This Row],[Total]]-invoices[[#This Row],[rent_amount]]</f>
        <v>0</v>
      </c>
      <c r="AF1406">
        <v>5078</v>
      </c>
      <c r="AG1406">
        <v>0</v>
      </c>
      <c r="AH1406">
        <f>invoices[[#This Row],[EB Amount]]-invoices[[#This Row],[electricity_amount]]</f>
        <v>0</v>
      </c>
    </row>
    <row r="1407" spans="1:34">
      <c r="A1407" t="s">
        <v>11591</v>
      </c>
      <c r="B1407" t="s">
        <v>22</v>
      </c>
      <c r="C1407" t="s">
        <v>1138</v>
      </c>
      <c r="D1407" t="s">
        <v>24</v>
      </c>
      <c r="E1407" t="s">
        <v>167</v>
      </c>
      <c r="F1407" t="s">
        <v>930</v>
      </c>
      <c r="G1407" t="s">
        <v>11592</v>
      </c>
      <c r="H1407" s="1">
        <f>DATE(YEAR(invoices[[#This Row],[due_date]]),MONTH(invoices[[#This Row],[due_date]]),1)</f>
        <v>45870</v>
      </c>
      <c r="I1407" s="1">
        <v>45876</v>
      </c>
      <c r="J1407">
        <v>15500</v>
      </c>
      <c r="K1407">
        <v>3100</v>
      </c>
      <c r="L1407">
        <v>0</v>
      </c>
      <c r="M1407">
        <f>invoices[[#This Row],[rent_amount]]+invoices[[#This Row],[electricity_amount]]+invoices[[#This Row],[other_charges]]</f>
        <v>18600</v>
      </c>
      <c r="N1407" t="s">
        <v>28</v>
      </c>
      <c r="O1407" t="s">
        <v>325</v>
      </c>
      <c r="P1407">
        <v>0</v>
      </c>
      <c r="Q1407" t="b">
        <v>0</v>
      </c>
      <c r="R1407" t="s">
        <v>222</v>
      </c>
      <c r="S1407">
        <v>0</v>
      </c>
      <c r="T1407">
        <f>invoices[[#This Row],[total_amount]]</f>
        <v>18600</v>
      </c>
      <c r="U1407" t="s">
        <v>1140</v>
      </c>
      <c r="V1407" t="str">
        <f>INDEX([1]!Table1[tenantname],MATCH(invoices[[#This Row],[allotment_id]],[1]!Table1[TenantAllotmentID],0))</f>
        <v>Akshit Pulluri (B42-B2)</v>
      </c>
      <c r="W1407" t="s">
        <v>14358</v>
      </c>
      <c r="X1407" t="s">
        <v>14359</v>
      </c>
      <c r="Y1407" s="4">
        <v>45870</v>
      </c>
      <c r="Z1407" t="s">
        <v>15807</v>
      </c>
      <c r="AA1407">
        <v>15500</v>
      </c>
      <c r="AB1407">
        <v>0</v>
      </c>
      <c r="AC1407">
        <v>0</v>
      </c>
      <c r="AD1407" s="7">
        <f>invoices[[#This Row],[Rent]]+invoices[[#This Row],[Services]]+invoices[[#This Row],[GST]]</f>
        <v>15500</v>
      </c>
      <c r="AE1407" s="7">
        <f>invoices[[#This Row],[Total]]-invoices[[#This Row],[rent_amount]]</f>
        <v>0</v>
      </c>
      <c r="AF1407">
        <v>5098</v>
      </c>
      <c r="AG1407">
        <v>3100</v>
      </c>
      <c r="AH1407">
        <f>invoices[[#This Row],[EB Amount]]-invoices[[#This Row],[electricity_amount]]</f>
        <v>0</v>
      </c>
    </row>
    <row r="1408" spans="1:34">
      <c r="A1408" t="s">
        <v>11609</v>
      </c>
      <c r="B1408" t="s">
        <v>22</v>
      </c>
      <c r="C1408" t="s">
        <v>2852</v>
      </c>
      <c r="D1408" t="s">
        <v>24</v>
      </c>
      <c r="E1408" t="s">
        <v>268</v>
      </c>
      <c r="F1408" t="s">
        <v>359</v>
      </c>
      <c r="G1408" t="s">
        <v>11610</v>
      </c>
      <c r="H1408" s="1">
        <f>DATE(YEAR(invoices[[#This Row],[due_date]]),MONTH(invoices[[#This Row],[due_date]]),1)</f>
        <v>45870</v>
      </c>
      <c r="I1408" s="1">
        <v>45876</v>
      </c>
      <c r="J1408">
        <v>25500</v>
      </c>
      <c r="K1408">
        <v>560</v>
      </c>
      <c r="L1408">
        <v>0</v>
      </c>
      <c r="M1408">
        <f>invoices[[#This Row],[rent_amount]]+invoices[[#This Row],[electricity_amount]]+invoices[[#This Row],[other_charges]]</f>
        <v>26060</v>
      </c>
      <c r="N1408" t="s">
        <v>28</v>
      </c>
      <c r="O1408" t="s">
        <v>683</v>
      </c>
      <c r="P1408">
        <v>0</v>
      </c>
      <c r="Q1408" t="b">
        <v>0</v>
      </c>
      <c r="R1408" t="s">
        <v>222</v>
      </c>
      <c r="S1408">
        <v>0</v>
      </c>
      <c r="T1408">
        <f>invoices[[#This Row],[total_amount]]</f>
        <v>26060</v>
      </c>
      <c r="U1408" t="s">
        <v>2854</v>
      </c>
      <c r="V1408" t="str">
        <f>INDEX([1]!Table1[tenantname],MATCH(invoices[[#This Row],[allotment_id]],[1]!Table1[TenantAllotmentID],0))</f>
        <v>Vedhamurthy  (C21-D1)</v>
      </c>
      <c r="W1408" t="s">
        <v>14911</v>
      </c>
      <c r="X1408" t="s">
        <v>14912</v>
      </c>
      <c r="Y1408" s="4">
        <v>45870</v>
      </c>
      <c r="Z1408" t="s">
        <v>15807</v>
      </c>
      <c r="AA1408">
        <v>25500</v>
      </c>
      <c r="AB1408">
        <v>0</v>
      </c>
      <c r="AC1408">
        <v>0</v>
      </c>
      <c r="AD1408" s="7">
        <f>invoices[[#This Row],[Rent]]+invoices[[#This Row],[Services]]+invoices[[#This Row],[GST]]</f>
        <v>25500</v>
      </c>
      <c r="AE1408" s="7">
        <f>invoices[[#This Row],[Total]]-invoices[[#This Row],[rent_amount]]</f>
        <v>0</v>
      </c>
      <c r="AF1408">
        <v>5111</v>
      </c>
      <c r="AG1408">
        <v>560</v>
      </c>
      <c r="AH1408">
        <f>invoices[[#This Row],[EB Amount]]-invoices[[#This Row],[electricity_amount]]</f>
        <v>0</v>
      </c>
    </row>
    <row r="1409" spans="1:34">
      <c r="A1409" t="s">
        <v>11766</v>
      </c>
      <c r="B1409" t="s">
        <v>22</v>
      </c>
      <c r="C1409" t="s">
        <v>1189</v>
      </c>
      <c r="D1409" t="s">
        <v>24</v>
      </c>
      <c r="E1409" t="s">
        <v>354</v>
      </c>
      <c r="F1409" t="s">
        <v>540</v>
      </c>
      <c r="G1409" t="s">
        <v>11767</v>
      </c>
      <c r="H1409" s="1">
        <f>DATE(YEAR(invoices[[#This Row],[due_date]]),MONTH(invoices[[#This Row],[due_date]]),1)</f>
        <v>45870</v>
      </c>
      <c r="I1409" s="1">
        <v>45876</v>
      </c>
      <c r="J1409">
        <v>14500</v>
      </c>
      <c r="K1409">
        <v>1984</v>
      </c>
      <c r="L1409">
        <v>0</v>
      </c>
      <c r="M1409">
        <f>invoices[[#This Row],[rent_amount]]+invoices[[#This Row],[electricity_amount]]+invoices[[#This Row],[other_charges]]</f>
        <v>16484</v>
      </c>
      <c r="N1409" t="s">
        <v>28</v>
      </c>
      <c r="O1409" t="s">
        <v>683</v>
      </c>
      <c r="P1409">
        <v>0</v>
      </c>
      <c r="Q1409" t="b">
        <v>0</v>
      </c>
      <c r="R1409" t="s">
        <v>222</v>
      </c>
      <c r="S1409">
        <v>0</v>
      </c>
      <c r="T1409">
        <f>invoices[[#This Row],[total_amount]]</f>
        <v>16484</v>
      </c>
      <c r="U1409" t="s">
        <v>1191</v>
      </c>
      <c r="V1409" t="str">
        <f>INDEX([1]!Table1[tenantname],MATCH(invoices[[#This Row],[allotment_id]],[1]!Table1[TenantAllotmentID],0))</f>
        <v>Vardaan Mongia (B34-C1)</v>
      </c>
      <c r="W1409" t="s">
        <v>14374</v>
      </c>
      <c r="X1409" t="s">
        <v>14375</v>
      </c>
      <c r="Y1409" s="4">
        <v>45870</v>
      </c>
      <c r="Z1409" t="s">
        <v>15807</v>
      </c>
      <c r="AA1409">
        <v>14500</v>
      </c>
      <c r="AB1409">
        <v>0</v>
      </c>
      <c r="AC1409">
        <v>0</v>
      </c>
      <c r="AD1409" s="7">
        <f>invoices[[#This Row],[Rent]]+invoices[[#This Row],[Services]]+invoices[[#This Row],[GST]]</f>
        <v>14500</v>
      </c>
      <c r="AE1409" s="7">
        <f>invoices[[#This Row],[Total]]-invoices[[#This Row],[rent_amount]]</f>
        <v>0</v>
      </c>
      <c r="AF1409">
        <v>5191</v>
      </c>
      <c r="AG1409">
        <v>1984</v>
      </c>
      <c r="AH1409">
        <f>invoices[[#This Row],[EB Amount]]-invoices[[#This Row],[electricity_amount]]</f>
        <v>0</v>
      </c>
    </row>
    <row r="1410" spans="1:34">
      <c r="A1410" t="s">
        <v>11788</v>
      </c>
      <c r="B1410" t="s">
        <v>22</v>
      </c>
      <c r="C1410" t="s">
        <v>3203</v>
      </c>
      <c r="D1410" t="s">
        <v>24</v>
      </c>
      <c r="E1410" t="s">
        <v>476</v>
      </c>
      <c r="F1410" t="s">
        <v>1186</v>
      </c>
      <c r="G1410" t="s">
        <v>11789</v>
      </c>
      <c r="H1410" s="1">
        <f>DATE(YEAR(invoices[[#This Row],[due_date]]),MONTH(invoices[[#This Row],[due_date]]),1)</f>
        <v>45870</v>
      </c>
      <c r="I1410" s="1">
        <v>45876</v>
      </c>
      <c r="J1410">
        <v>15500</v>
      </c>
      <c r="K1410">
        <v>2170</v>
      </c>
      <c r="L1410">
        <v>0</v>
      </c>
      <c r="M1410">
        <f>invoices[[#This Row],[rent_amount]]+invoices[[#This Row],[electricity_amount]]+invoices[[#This Row],[other_charges]]</f>
        <v>17670</v>
      </c>
      <c r="N1410" t="s">
        <v>28</v>
      </c>
      <c r="O1410" t="s">
        <v>1148</v>
      </c>
      <c r="P1410">
        <v>0</v>
      </c>
      <c r="Q1410" t="b">
        <v>0</v>
      </c>
      <c r="R1410" t="s">
        <v>222</v>
      </c>
      <c r="S1410">
        <v>0</v>
      </c>
      <c r="T1410">
        <f>invoices[[#This Row],[total_amount]]</f>
        <v>17670</v>
      </c>
      <c r="U1410" t="s">
        <v>3205</v>
      </c>
      <c r="V1410" t="str">
        <f>INDEX([1]!Table1[tenantname],MATCH(invoices[[#This Row],[allotment_id]],[1]!Table1[TenantAllotmentID],0))</f>
        <v>Kundan Lenka (B41-B2)</v>
      </c>
      <c r="W1410" t="s">
        <v>14998</v>
      </c>
      <c r="X1410" t="s">
        <v>14999</v>
      </c>
      <c r="Y1410" s="4">
        <v>45870</v>
      </c>
      <c r="Z1410" t="s">
        <v>15807</v>
      </c>
      <c r="AA1410">
        <v>15500</v>
      </c>
      <c r="AB1410">
        <v>0</v>
      </c>
      <c r="AC1410">
        <v>0</v>
      </c>
      <c r="AD1410" s="7">
        <f>invoices[[#This Row],[Rent]]+invoices[[#This Row],[Services]]+invoices[[#This Row],[GST]]</f>
        <v>15500</v>
      </c>
      <c r="AE1410" s="7">
        <f>invoices[[#This Row],[Total]]-invoices[[#This Row],[rent_amount]]</f>
        <v>0</v>
      </c>
      <c r="AF1410">
        <v>5203</v>
      </c>
      <c r="AG1410">
        <v>2170</v>
      </c>
      <c r="AH1410">
        <f>invoices[[#This Row],[EB Amount]]-invoices[[#This Row],[electricity_amount]]</f>
        <v>0</v>
      </c>
    </row>
    <row r="1411" spans="1:34">
      <c r="A1411" t="s">
        <v>11904</v>
      </c>
      <c r="B1411" t="s">
        <v>22</v>
      </c>
      <c r="C1411" t="s">
        <v>2319</v>
      </c>
      <c r="D1411" t="s">
        <v>24</v>
      </c>
      <c r="E1411" t="s">
        <v>112</v>
      </c>
      <c r="F1411" t="s">
        <v>2320</v>
      </c>
      <c r="G1411" t="s">
        <v>11905</v>
      </c>
      <c r="H1411" s="1">
        <f>DATE(YEAR(invoices[[#This Row],[due_date]]),MONTH(invoices[[#This Row],[due_date]]),1)</f>
        <v>45870</v>
      </c>
      <c r="I1411" s="1">
        <v>45876</v>
      </c>
      <c r="J1411">
        <v>15500</v>
      </c>
      <c r="K1411">
        <v>2139</v>
      </c>
      <c r="L1411">
        <v>0</v>
      </c>
      <c r="M1411">
        <f>invoices[[#This Row],[rent_amount]]+invoices[[#This Row],[electricity_amount]]+invoices[[#This Row],[other_charges]]</f>
        <v>17639</v>
      </c>
      <c r="N1411" t="s">
        <v>28</v>
      </c>
      <c r="O1411" t="s">
        <v>221</v>
      </c>
      <c r="P1411">
        <v>0</v>
      </c>
      <c r="Q1411" t="b">
        <v>0</v>
      </c>
      <c r="R1411" t="s">
        <v>222</v>
      </c>
      <c r="S1411">
        <v>0</v>
      </c>
      <c r="T1411">
        <f>invoices[[#This Row],[total_amount]]</f>
        <v>17639</v>
      </c>
      <c r="U1411" t="s">
        <v>2322</v>
      </c>
      <c r="V1411" t="str">
        <f>INDEX([1]!Table1[tenantname],MATCH(invoices[[#This Row],[allotment_id]],[1]!Table1[TenantAllotmentID],0))</f>
        <v>Rangabashyam S (A23-B2)</v>
      </c>
      <c r="W1411" t="s">
        <v>14772</v>
      </c>
      <c r="X1411" t="s">
        <v>14773</v>
      </c>
      <c r="Y1411" s="4">
        <v>45870</v>
      </c>
      <c r="Z1411" t="s">
        <v>15807</v>
      </c>
      <c r="AA1411">
        <v>15500</v>
      </c>
      <c r="AB1411">
        <v>0</v>
      </c>
      <c r="AC1411">
        <v>0</v>
      </c>
      <c r="AD1411" s="7">
        <f>invoices[[#This Row],[Rent]]+invoices[[#This Row],[Services]]+invoices[[#This Row],[GST]]</f>
        <v>15500</v>
      </c>
      <c r="AE1411" s="7">
        <f>invoices[[#This Row],[Total]]-invoices[[#This Row],[rent_amount]]</f>
        <v>0</v>
      </c>
      <c r="AF1411">
        <v>5266</v>
      </c>
      <c r="AG1411">
        <v>2139</v>
      </c>
      <c r="AH1411">
        <f>invoices[[#This Row],[EB Amount]]-invoices[[#This Row],[electricity_amount]]</f>
        <v>0</v>
      </c>
    </row>
    <row r="1412" spans="1:34">
      <c r="A1412" t="s">
        <v>11922</v>
      </c>
      <c r="B1412" t="s">
        <v>22</v>
      </c>
      <c r="C1412" t="s">
        <v>2112</v>
      </c>
      <c r="D1412" t="s">
        <v>24</v>
      </c>
      <c r="E1412" t="s">
        <v>147</v>
      </c>
      <c r="F1412" t="s">
        <v>733</v>
      </c>
      <c r="G1412" t="s">
        <v>11923</v>
      </c>
      <c r="H1412" s="1">
        <f>DATE(YEAR(invoices[[#This Row],[due_date]]),MONTH(invoices[[#This Row],[due_date]]),1)</f>
        <v>45870</v>
      </c>
      <c r="I1412" s="1">
        <v>45876</v>
      </c>
      <c r="J1412">
        <v>15500</v>
      </c>
      <c r="K1412">
        <v>961</v>
      </c>
      <c r="L1412">
        <v>0</v>
      </c>
      <c r="M1412">
        <f>invoices[[#This Row],[rent_amount]]+invoices[[#This Row],[electricity_amount]]+invoices[[#This Row],[other_charges]]</f>
        <v>16461</v>
      </c>
      <c r="N1412" t="s">
        <v>28</v>
      </c>
      <c r="O1412" t="s">
        <v>221</v>
      </c>
      <c r="P1412">
        <v>0</v>
      </c>
      <c r="Q1412" t="b">
        <v>0</v>
      </c>
      <c r="R1412" t="s">
        <v>222</v>
      </c>
      <c r="S1412">
        <v>0</v>
      </c>
      <c r="T1412">
        <f>invoices[[#This Row],[total_amount]]</f>
        <v>16461</v>
      </c>
      <c r="U1412" t="s">
        <v>2114</v>
      </c>
      <c r="V1412" t="str">
        <f>INDEX([1]!Table1[tenantname],MATCH(invoices[[#This Row],[allotment_id]],[1]!Table1[TenantAllotmentID],0))</f>
        <v>Sathiyan G (C31-B2)</v>
      </c>
      <c r="W1412" t="s">
        <v>14712</v>
      </c>
      <c r="X1412" t="s">
        <v>14713</v>
      </c>
      <c r="Y1412" s="4">
        <v>45870</v>
      </c>
      <c r="Z1412" t="s">
        <v>15807</v>
      </c>
      <c r="AA1412">
        <v>15500</v>
      </c>
      <c r="AB1412">
        <v>0</v>
      </c>
      <c r="AC1412">
        <v>0</v>
      </c>
      <c r="AD1412" s="7">
        <f>invoices[[#This Row],[Rent]]+invoices[[#This Row],[Services]]+invoices[[#This Row],[GST]]</f>
        <v>15500</v>
      </c>
      <c r="AE1412" s="7">
        <f>invoices[[#This Row],[Total]]-invoices[[#This Row],[rent_amount]]</f>
        <v>0</v>
      </c>
      <c r="AF1412">
        <v>5277</v>
      </c>
      <c r="AG1412">
        <v>961</v>
      </c>
      <c r="AH1412">
        <f>invoices[[#This Row],[EB Amount]]-invoices[[#This Row],[electricity_amount]]</f>
        <v>0</v>
      </c>
    </row>
    <row r="1413" spans="1:34">
      <c r="A1413" t="s">
        <v>11934</v>
      </c>
      <c r="B1413" t="s">
        <v>22</v>
      </c>
      <c r="C1413" t="s">
        <v>955</v>
      </c>
      <c r="D1413" t="s">
        <v>24</v>
      </c>
      <c r="E1413" t="s">
        <v>329</v>
      </c>
      <c r="F1413" t="s">
        <v>956</v>
      </c>
      <c r="G1413" t="s">
        <v>11935</v>
      </c>
      <c r="H1413" s="1">
        <f>DATE(YEAR(invoices[[#This Row],[due_date]]),MONTH(invoices[[#This Row],[due_date]]),1)</f>
        <v>45870</v>
      </c>
      <c r="I1413" s="1">
        <v>45876</v>
      </c>
      <c r="J1413">
        <v>5613</v>
      </c>
      <c r="K1413">
        <v>0</v>
      </c>
      <c r="L1413">
        <v>0</v>
      </c>
      <c r="M1413">
        <f>invoices[[#This Row],[rent_amount]]+invoices[[#This Row],[electricity_amount]]+invoices[[#This Row],[other_charges]]</f>
        <v>5613</v>
      </c>
      <c r="N1413" t="s">
        <v>28</v>
      </c>
      <c r="O1413" t="s">
        <v>325</v>
      </c>
      <c r="P1413">
        <v>0</v>
      </c>
      <c r="Q1413" t="b">
        <v>0</v>
      </c>
      <c r="R1413" t="s">
        <v>222</v>
      </c>
      <c r="S1413">
        <v>0</v>
      </c>
      <c r="T1413">
        <f>invoices[[#This Row],[total_amount]]</f>
        <v>5613</v>
      </c>
      <c r="U1413" t="s">
        <v>3150</v>
      </c>
      <c r="V1413" t="str">
        <f>INDEX([1]!Table1[tenantname],MATCH(invoices[[#This Row],[allotment_id]],[1]!Table1[TenantAllotmentID],0))</f>
        <v>Anjali Saluja (C43-C1)</v>
      </c>
      <c r="W1413" t="s">
        <v>14984</v>
      </c>
      <c r="X1413" t="s">
        <v>14985</v>
      </c>
      <c r="Y1413" s="4">
        <v>45870</v>
      </c>
      <c r="Z1413" t="s">
        <v>15807</v>
      </c>
      <c r="AA1413">
        <v>5613</v>
      </c>
      <c r="AB1413">
        <v>0</v>
      </c>
      <c r="AC1413">
        <v>0</v>
      </c>
      <c r="AD1413" s="7">
        <f>invoices[[#This Row],[Rent]]+invoices[[#This Row],[Services]]+invoices[[#This Row],[GST]]</f>
        <v>5613</v>
      </c>
      <c r="AE1413" s="7">
        <f>invoices[[#This Row],[Total]]-invoices[[#This Row],[rent_amount]]</f>
        <v>0</v>
      </c>
      <c r="AF1413">
        <v>5282</v>
      </c>
      <c r="AG1413">
        <v>0</v>
      </c>
      <c r="AH1413">
        <f>invoices[[#This Row],[EB Amount]]-invoices[[#This Row],[electricity_amount]]</f>
        <v>0</v>
      </c>
    </row>
    <row r="1414" spans="1:34">
      <c r="A1414" t="s">
        <v>12019</v>
      </c>
      <c r="B1414" t="s">
        <v>22</v>
      </c>
      <c r="C1414" t="s">
        <v>173</v>
      </c>
      <c r="D1414" t="s">
        <v>24</v>
      </c>
      <c r="E1414" t="s">
        <v>140</v>
      </c>
      <c r="F1414" t="s">
        <v>174</v>
      </c>
      <c r="G1414" t="s">
        <v>12020</v>
      </c>
      <c r="H1414" s="1">
        <f>DATE(YEAR(invoices[[#This Row],[due_date]]),MONTH(invoices[[#This Row],[due_date]]),1)</f>
        <v>45870</v>
      </c>
      <c r="I1414" s="1">
        <v>45876</v>
      </c>
      <c r="J1414">
        <v>15500</v>
      </c>
      <c r="K1414">
        <v>1320</v>
      </c>
      <c r="L1414">
        <v>0</v>
      </c>
      <c r="M1414">
        <f>invoices[[#This Row],[rent_amount]]+invoices[[#This Row],[electricity_amount]]+invoices[[#This Row],[other_charges]]</f>
        <v>16820</v>
      </c>
      <c r="N1414" t="s">
        <v>28</v>
      </c>
      <c r="O1414" t="s">
        <v>683</v>
      </c>
      <c r="P1414">
        <v>0</v>
      </c>
      <c r="Q1414" t="b">
        <v>0</v>
      </c>
      <c r="R1414" t="s">
        <v>222</v>
      </c>
      <c r="S1414">
        <v>0</v>
      </c>
      <c r="T1414">
        <f>invoices[[#This Row],[total_amount]]</f>
        <v>16820</v>
      </c>
      <c r="U1414" t="s">
        <v>178</v>
      </c>
      <c r="V1414" t="str">
        <f>INDEX([1]!Table1[tenantname],MATCH(invoices[[#This Row],[allotment_id]],[1]!Table1[TenantAllotmentID],0))</f>
        <v>VijayaSekar P (A41-D1)</v>
      </c>
      <c r="W1414" t="s">
        <v>14024</v>
      </c>
      <c r="X1414" t="s">
        <v>14025</v>
      </c>
      <c r="Y1414" s="4">
        <v>45870</v>
      </c>
      <c r="Z1414" t="s">
        <v>15807</v>
      </c>
      <c r="AA1414">
        <v>15500</v>
      </c>
      <c r="AB1414">
        <v>0</v>
      </c>
      <c r="AC1414">
        <v>0</v>
      </c>
      <c r="AD1414" s="7">
        <f>invoices[[#This Row],[Rent]]+invoices[[#This Row],[Services]]+invoices[[#This Row],[GST]]</f>
        <v>15500</v>
      </c>
      <c r="AE1414" s="7">
        <f>invoices[[#This Row],[Total]]-invoices[[#This Row],[rent_amount]]</f>
        <v>0</v>
      </c>
      <c r="AF1414">
        <v>5328</v>
      </c>
      <c r="AG1414">
        <v>1320</v>
      </c>
      <c r="AH1414">
        <f>invoices[[#This Row],[EB Amount]]-invoices[[#This Row],[electricity_amount]]</f>
        <v>0</v>
      </c>
    </row>
    <row r="1415" spans="1:34">
      <c r="A1415" t="s">
        <v>12035</v>
      </c>
      <c r="B1415" t="s">
        <v>22</v>
      </c>
      <c r="C1415" t="s">
        <v>6449</v>
      </c>
      <c r="D1415" t="s">
        <v>24</v>
      </c>
      <c r="E1415" t="s">
        <v>42</v>
      </c>
      <c r="F1415" t="s">
        <v>6008</v>
      </c>
      <c r="G1415" t="s">
        <v>12036</v>
      </c>
      <c r="H1415" s="1">
        <f>DATE(YEAR(invoices[[#This Row],[due_date]]),MONTH(invoices[[#This Row],[due_date]]),1)</f>
        <v>45870</v>
      </c>
      <c r="I1415" s="1">
        <v>45876</v>
      </c>
      <c r="J1415">
        <v>1742</v>
      </c>
      <c r="K1415">
        <v>0</v>
      </c>
      <c r="L1415">
        <v>0</v>
      </c>
      <c r="M1415">
        <f>invoices[[#This Row],[rent_amount]]+invoices[[#This Row],[electricity_amount]]+invoices[[#This Row],[other_charges]]</f>
        <v>1742</v>
      </c>
      <c r="N1415" t="s">
        <v>28</v>
      </c>
      <c r="O1415" t="s">
        <v>1148</v>
      </c>
      <c r="P1415">
        <v>0</v>
      </c>
      <c r="Q1415" t="b">
        <v>0</v>
      </c>
      <c r="R1415" t="s">
        <v>222</v>
      </c>
      <c r="S1415">
        <v>0</v>
      </c>
      <c r="T1415">
        <f>invoices[[#This Row],[total_amount]]</f>
        <v>1742</v>
      </c>
      <c r="U1415" t="s">
        <v>6451</v>
      </c>
      <c r="V1415" t="str">
        <f>INDEX([1]!Table1[tenantname],MATCH(invoices[[#This Row],[allotment_id]],[1]!Table1[TenantAllotmentID],0))</f>
        <v>Kanimozhi Udayakumar (C24-B2)</v>
      </c>
      <c r="W1415" t="s">
        <v>15472</v>
      </c>
      <c r="X1415" t="s">
        <v>15473</v>
      </c>
      <c r="Y1415" s="4">
        <v>45870</v>
      </c>
      <c r="Z1415" t="s">
        <v>15807</v>
      </c>
      <c r="AA1415">
        <v>1742</v>
      </c>
      <c r="AB1415">
        <v>0</v>
      </c>
      <c r="AC1415">
        <v>0</v>
      </c>
      <c r="AD1415" s="7">
        <f>invoices[[#This Row],[Rent]]+invoices[[#This Row],[Services]]+invoices[[#This Row],[GST]]</f>
        <v>1742</v>
      </c>
      <c r="AE1415" s="7">
        <f>invoices[[#This Row],[Total]]-invoices[[#This Row],[rent_amount]]</f>
        <v>0</v>
      </c>
      <c r="AF1415">
        <v>5337</v>
      </c>
      <c r="AG1415">
        <v>0</v>
      </c>
      <c r="AH1415">
        <f>invoices[[#This Row],[EB Amount]]-invoices[[#This Row],[electricity_amount]]</f>
        <v>0</v>
      </c>
    </row>
    <row r="1416" spans="1:34">
      <c r="A1416" t="s">
        <v>12039</v>
      </c>
      <c r="B1416" t="s">
        <v>22</v>
      </c>
      <c r="C1416" t="s">
        <v>912</v>
      </c>
      <c r="D1416" t="s">
        <v>24</v>
      </c>
      <c r="E1416" t="s">
        <v>25</v>
      </c>
      <c r="F1416" t="s">
        <v>385</v>
      </c>
      <c r="G1416" t="s">
        <v>12040</v>
      </c>
      <c r="H1416" s="1">
        <f>DATE(YEAR(invoices[[#This Row],[due_date]]),MONTH(invoices[[#This Row],[due_date]]),1)</f>
        <v>45870</v>
      </c>
      <c r="I1416" s="1">
        <v>45876</v>
      </c>
      <c r="J1416">
        <v>6968</v>
      </c>
      <c r="K1416">
        <v>920</v>
      </c>
      <c r="L1416">
        <v>2250</v>
      </c>
      <c r="M1416">
        <f>invoices[[#This Row],[rent_amount]]+invoices[[#This Row],[electricity_amount]]+invoices[[#This Row],[other_charges]]</f>
        <v>10138</v>
      </c>
      <c r="N1416" t="s">
        <v>28</v>
      </c>
      <c r="O1416" t="s">
        <v>683</v>
      </c>
      <c r="P1416">
        <v>0</v>
      </c>
      <c r="Q1416" t="b">
        <v>0</v>
      </c>
      <c r="R1416" t="s">
        <v>222</v>
      </c>
      <c r="S1416">
        <v>0</v>
      </c>
      <c r="T1416">
        <f>invoices[[#This Row],[total_amount]]</f>
        <v>10138</v>
      </c>
      <c r="U1416" t="s">
        <v>6324</v>
      </c>
      <c r="V1416" t="str">
        <f>INDEX([1]!Table1[tenantname],MATCH(invoices[[#This Row],[allotment_id]],[1]!Table1[TenantAllotmentID],0))</f>
        <v>Shivam Kumar (A24-B3)</v>
      </c>
      <c r="W1416" t="s">
        <v>14278</v>
      </c>
      <c r="X1416" t="s">
        <v>15464</v>
      </c>
      <c r="Y1416" s="4">
        <v>45870</v>
      </c>
      <c r="Z1416" t="s">
        <v>15807</v>
      </c>
      <c r="AA1416">
        <v>6968</v>
      </c>
      <c r="AB1416">
        <v>0</v>
      </c>
      <c r="AC1416">
        <v>0</v>
      </c>
      <c r="AD1416" s="7">
        <f>invoices[[#This Row],[Rent]]+invoices[[#This Row],[Services]]+invoices[[#This Row],[GST]]</f>
        <v>6968</v>
      </c>
      <c r="AE1416" s="7">
        <f>invoices[[#This Row],[Total]]-invoices[[#This Row],[rent_amount]]</f>
        <v>0</v>
      </c>
      <c r="AF1416">
        <v>5339</v>
      </c>
      <c r="AG1416">
        <v>920</v>
      </c>
      <c r="AH1416">
        <f>invoices[[#This Row],[EB Amount]]-invoices[[#This Row],[electricity_amount]]</f>
        <v>0</v>
      </c>
    </row>
    <row r="1417" spans="1:34">
      <c r="A1417" t="s">
        <v>12063</v>
      </c>
      <c r="B1417" t="s">
        <v>22</v>
      </c>
      <c r="C1417" t="s">
        <v>1497</v>
      </c>
      <c r="D1417" t="s">
        <v>24</v>
      </c>
      <c r="E1417" t="s">
        <v>155</v>
      </c>
      <c r="F1417" t="s">
        <v>156</v>
      </c>
      <c r="G1417" t="s">
        <v>12064</v>
      </c>
      <c r="H1417" s="1">
        <f>DATE(YEAR(invoices[[#This Row],[due_date]]),MONTH(invoices[[#This Row],[due_date]]),1)</f>
        <v>45870</v>
      </c>
      <c r="I1417" s="1">
        <v>45876</v>
      </c>
      <c r="J1417">
        <v>18500</v>
      </c>
      <c r="K1417">
        <v>975</v>
      </c>
      <c r="L1417">
        <v>0</v>
      </c>
      <c r="M1417">
        <f>invoices[[#This Row],[rent_amount]]+invoices[[#This Row],[electricity_amount]]+invoices[[#This Row],[other_charges]]</f>
        <v>19475</v>
      </c>
      <c r="N1417" t="s">
        <v>28</v>
      </c>
      <c r="O1417" t="s">
        <v>1148</v>
      </c>
      <c r="P1417">
        <v>0</v>
      </c>
      <c r="Q1417" t="b">
        <v>0</v>
      </c>
      <c r="R1417" t="s">
        <v>222</v>
      </c>
      <c r="S1417">
        <v>0</v>
      </c>
      <c r="T1417">
        <f>invoices[[#This Row],[total_amount]]</f>
        <v>19475</v>
      </c>
      <c r="U1417" t="s">
        <v>3372</v>
      </c>
      <c r="V1417" t="str">
        <f>INDEX([1]!Table1[tenantname],MATCH(invoices[[#This Row],[allotment_id]],[1]!Table1[TenantAllotmentID],0))</f>
        <v>Debargha  (C44-A1)</v>
      </c>
      <c r="W1417" t="s">
        <v>15040</v>
      </c>
      <c r="X1417" t="s">
        <v>15041</v>
      </c>
      <c r="Y1417" s="4">
        <v>45870</v>
      </c>
      <c r="Z1417" t="s">
        <v>15807</v>
      </c>
      <c r="AA1417">
        <v>18500</v>
      </c>
      <c r="AB1417">
        <v>0</v>
      </c>
      <c r="AC1417">
        <v>0</v>
      </c>
      <c r="AD1417" s="7">
        <f>invoices[[#This Row],[Rent]]+invoices[[#This Row],[Services]]+invoices[[#This Row],[GST]]</f>
        <v>18500</v>
      </c>
      <c r="AE1417" s="7">
        <f>invoices[[#This Row],[Total]]-invoices[[#This Row],[rent_amount]]</f>
        <v>0</v>
      </c>
      <c r="AF1417">
        <v>5353</v>
      </c>
      <c r="AG1417">
        <v>975</v>
      </c>
      <c r="AH1417">
        <f>invoices[[#This Row],[EB Amount]]-invoices[[#This Row],[electricity_amount]]</f>
        <v>0</v>
      </c>
    </row>
    <row r="1418" spans="1:34">
      <c r="A1418" t="s">
        <v>12141</v>
      </c>
      <c r="B1418" t="s">
        <v>22</v>
      </c>
      <c r="C1418" t="s">
        <v>2703</v>
      </c>
      <c r="D1418" t="s">
        <v>24</v>
      </c>
      <c r="E1418" t="s">
        <v>349</v>
      </c>
      <c r="F1418" t="s">
        <v>878</v>
      </c>
      <c r="G1418" t="s">
        <v>12142</v>
      </c>
      <c r="H1418" s="1">
        <f>DATE(YEAR(invoices[[#This Row],[due_date]]),MONTH(invoices[[#This Row],[due_date]]),1)</f>
        <v>45870</v>
      </c>
      <c r="I1418" s="1">
        <v>45876</v>
      </c>
      <c r="J1418">
        <v>3774</v>
      </c>
      <c r="K1418">
        <v>0</v>
      </c>
      <c r="L1418">
        <v>0</v>
      </c>
      <c r="M1418">
        <f>invoices[[#This Row],[rent_amount]]+invoices[[#This Row],[electricity_amount]]+invoices[[#This Row],[other_charges]]</f>
        <v>3774</v>
      </c>
      <c r="N1418" t="s">
        <v>28</v>
      </c>
      <c r="O1418" t="s">
        <v>221</v>
      </c>
      <c r="P1418">
        <v>0</v>
      </c>
      <c r="Q1418" t="b">
        <v>0</v>
      </c>
      <c r="R1418" t="s">
        <v>222</v>
      </c>
      <c r="S1418">
        <v>0</v>
      </c>
      <c r="T1418">
        <f>invoices[[#This Row],[total_amount]]</f>
        <v>3774</v>
      </c>
      <c r="U1418" t="s">
        <v>2705</v>
      </c>
      <c r="V1418" t="str">
        <f>INDEX([1]!Table1[tenantname],MATCH(invoices[[#This Row],[allotment_id]],[1]!Table1[TenantAllotmentID],0))</f>
        <v>Rajesh Anand (B11-A1)</v>
      </c>
      <c r="W1418" t="s">
        <v>14871</v>
      </c>
      <c r="X1418" t="s">
        <v>14872</v>
      </c>
      <c r="Y1418" s="4">
        <v>45870</v>
      </c>
      <c r="Z1418" t="s">
        <v>15807</v>
      </c>
      <c r="AA1418">
        <v>3774</v>
      </c>
      <c r="AB1418">
        <v>0</v>
      </c>
      <c r="AC1418">
        <v>0</v>
      </c>
      <c r="AD1418" s="7">
        <f>invoices[[#This Row],[Rent]]+invoices[[#This Row],[Services]]+invoices[[#This Row],[GST]]</f>
        <v>3774</v>
      </c>
      <c r="AE1418" s="7">
        <f>invoices[[#This Row],[Total]]-invoices[[#This Row],[rent_amount]]</f>
        <v>0</v>
      </c>
      <c r="AF1418">
        <v>5396</v>
      </c>
      <c r="AG1418">
        <v>0</v>
      </c>
      <c r="AH1418">
        <f>invoices[[#This Row],[EB Amount]]-invoices[[#This Row],[electricity_amount]]</f>
        <v>0</v>
      </c>
    </row>
    <row r="1419" spans="1:34">
      <c r="A1419" t="s">
        <v>12202</v>
      </c>
      <c r="B1419" t="s">
        <v>22</v>
      </c>
      <c r="C1419" t="s">
        <v>462</v>
      </c>
      <c r="D1419" t="s">
        <v>24</v>
      </c>
      <c r="E1419" t="s">
        <v>201</v>
      </c>
      <c r="F1419" t="s">
        <v>463</v>
      </c>
      <c r="G1419" t="s">
        <v>12203</v>
      </c>
      <c r="H1419" s="1">
        <f>DATE(YEAR(invoices[[#This Row],[due_date]]),MONTH(invoices[[#This Row],[due_date]]),1)</f>
        <v>45870</v>
      </c>
      <c r="I1419" s="1">
        <v>45876</v>
      </c>
      <c r="J1419">
        <v>15500</v>
      </c>
      <c r="K1419">
        <v>612</v>
      </c>
      <c r="L1419">
        <v>0</v>
      </c>
      <c r="M1419">
        <f>invoices[[#This Row],[rent_amount]]+invoices[[#This Row],[electricity_amount]]+invoices[[#This Row],[other_charges]]</f>
        <v>16112</v>
      </c>
      <c r="N1419" t="s">
        <v>28</v>
      </c>
      <c r="O1419" t="s">
        <v>325</v>
      </c>
      <c r="P1419">
        <v>0</v>
      </c>
      <c r="Q1419" t="b">
        <v>0</v>
      </c>
      <c r="R1419" t="s">
        <v>222</v>
      </c>
      <c r="S1419">
        <v>0</v>
      </c>
      <c r="T1419">
        <f>invoices[[#This Row],[total_amount]]</f>
        <v>16112</v>
      </c>
      <c r="U1419" t="s">
        <v>465</v>
      </c>
      <c r="V1419" t="str">
        <f>INDEX([1]!Table1[tenantname],MATCH(invoices[[#This Row],[allotment_id]],[1]!Table1[TenantAllotmentID],0))</f>
        <v>Aman Kumar Agarwala (B31-B2)</v>
      </c>
      <c r="W1419" t="s">
        <v>14120</v>
      </c>
      <c r="X1419" t="s">
        <v>14121</v>
      </c>
      <c r="Y1419" s="4">
        <v>45870</v>
      </c>
      <c r="Z1419" t="s">
        <v>15807</v>
      </c>
      <c r="AA1419">
        <v>15500</v>
      </c>
      <c r="AB1419">
        <v>0</v>
      </c>
      <c r="AC1419">
        <v>0</v>
      </c>
      <c r="AD1419" s="7">
        <f>invoices[[#This Row],[Rent]]+invoices[[#This Row],[Services]]+invoices[[#This Row],[GST]]</f>
        <v>15500</v>
      </c>
      <c r="AE1419" s="7">
        <f>invoices[[#This Row],[Total]]-invoices[[#This Row],[rent_amount]]</f>
        <v>0</v>
      </c>
      <c r="AF1419">
        <v>5426</v>
      </c>
      <c r="AG1419">
        <v>612</v>
      </c>
      <c r="AH1419">
        <f>invoices[[#This Row],[EB Amount]]-invoices[[#This Row],[electricity_amount]]</f>
        <v>0</v>
      </c>
    </row>
    <row r="1420" spans="1:34">
      <c r="A1420" t="s">
        <v>12253</v>
      </c>
      <c r="B1420" t="s">
        <v>22</v>
      </c>
      <c r="C1420" t="s">
        <v>1470</v>
      </c>
      <c r="D1420" t="s">
        <v>24</v>
      </c>
      <c r="E1420" t="s">
        <v>112</v>
      </c>
      <c r="F1420" s="2" t="s">
        <v>1471</v>
      </c>
      <c r="G1420" t="s">
        <v>12254</v>
      </c>
      <c r="H1420" s="1">
        <f>DATE(YEAR(invoices[[#This Row],[due_date]]),MONTH(invoices[[#This Row],[due_date]]),1)</f>
        <v>45870</v>
      </c>
      <c r="I1420" s="1">
        <v>45876</v>
      </c>
      <c r="J1420">
        <v>14500</v>
      </c>
      <c r="K1420">
        <v>2139</v>
      </c>
      <c r="L1420">
        <v>0</v>
      </c>
      <c r="M1420">
        <f>invoices[[#This Row],[rent_amount]]+invoices[[#This Row],[electricity_amount]]+invoices[[#This Row],[other_charges]]</f>
        <v>16639</v>
      </c>
      <c r="N1420" t="s">
        <v>28</v>
      </c>
      <c r="O1420" t="s">
        <v>1148</v>
      </c>
      <c r="P1420">
        <v>0</v>
      </c>
      <c r="Q1420" t="b">
        <v>0</v>
      </c>
      <c r="R1420" t="s">
        <v>222</v>
      </c>
      <c r="S1420">
        <v>0</v>
      </c>
      <c r="T1420">
        <f>invoices[[#This Row],[total_amount]]</f>
        <v>16639</v>
      </c>
      <c r="U1420" t="s">
        <v>1473</v>
      </c>
      <c r="V1420" t="str">
        <f>INDEX([1]!Table1[tenantname],MATCH(invoices[[#This Row],[allotment_id]],[1]!Table1[TenantAllotmentID],0))</f>
        <v>Krishanu Kashyap (A23-C2)</v>
      </c>
      <c r="W1420" t="s">
        <v>14487</v>
      </c>
      <c r="X1420" t="s">
        <v>14488</v>
      </c>
      <c r="Y1420" s="4">
        <v>45870</v>
      </c>
      <c r="Z1420" t="s">
        <v>15807</v>
      </c>
      <c r="AA1420">
        <v>14500</v>
      </c>
      <c r="AB1420">
        <v>0</v>
      </c>
      <c r="AC1420">
        <v>0</v>
      </c>
      <c r="AD1420" s="7">
        <f>invoices[[#This Row],[Rent]]+invoices[[#This Row],[Services]]+invoices[[#This Row],[GST]]</f>
        <v>14500</v>
      </c>
      <c r="AE1420" s="7">
        <f>invoices[[#This Row],[Total]]-invoices[[#This Row],[rent_amount]]</f>
        <v>0</v>
      </c>
      <c r="AF1420">
        <v>5452</v>
      </c>
      <c r="AG1420">
        <v>2139</v>
      </c>
      <c r="AH1420">
        <f>invoices[[#This Row],[EB Amount]]-invoices[[#This Row],[electricity_amount]]</f>
        <v>0</v>
      </c>
    </row>
    <row r="1421" spans="1:34">
      <c r="A1421" t="s">
        <v>12316</v>
      </c>
      <c r="B1421" t="s">
        <v>22</v>
      </c>
      <c r="C1421" t="s">
        <v>3495</v>
      </c>
      <c r="D1421" t="s">
        <v>24</v>
      </c>
      <c r="E1421" t="s">
        <v>25</v>
      </c>
      <c r="F1421" t="s">
        <v>1200</v>
      </c>
      <c r="G1421" t="s">
        <v>12317</v>
      </c>
      <c r="H1421" s="1">
        <f>DATE(YEAR(invoices[[#This Row],[due_date]]),MONTH(invoices[[#This Row],[due_date]]),1)</f>
        <v>45870</v>
      </c>
      <c r="I1421" s="1">
        <v>45876</v>
      </c>
      <c r="J1421">
        <v>18500</v>
      </c>
      <c r="K1421">
        <v>1426</v>
      </c>
      <c r="L1421">
        <v>0</v>
      </c>
      <c r="M1421">
        <f>invoices[[#This Row],[rent_amount]]+invoices[[#This Row],[electricity_amount]]+invoices[[#This Row],[other_charges]]</f>
        <v>19926</v>
      </c>
      <c r="N1421" t="s">
        <v>28</v>
      </c>
      <c r="O1421" t="s">
        <v>1148</v>
      </c>
      <c r="P1421">
        <v>0</v>
      </c>
      <c r="Q1421" t="b">
        <v>0</v>
      </c>
      <c r="R1421" t="s">
        <v>222</v>
      </c>
      <c r="S1421">
        <v>0</v>
      </c>
      <c r="T1421">
        <f>invoices[[#This Row],[total_amount]]</f>
        <v>19926</v>
      </c>
      <c r="U1421" t="s">
        <v>3497</v>
      </c>
      <c r="V1421" t="str">
        <f>INDEX([1]!Table1[tenantname],MATCH(invoices[[#This Row],[allotment_id]],[1]!Table1[TenantAllotmentID],0))</f>
        <v>Ebrahim Marakkar (A24-A1)</v>
      </c>
      <c r="W1421" t="s">
        <v>15070</v>
      </c>
      <c r="X1421" t="s">
        <v>15071</v>
      </c>
      <c r="Y1421" s="4">
        <v>45870</v>
      </c>
      <c r="Z1421" t="s">
        <v>15807</v>
      </c>
      <c r="AA1421">
        <v>18500</v>
      </c>
      <c r="AB1421">
        <v>0</v>
      </c>
      <c r="AC1421">
        <v>0</v>
      </c>
      <c r="AD1421" s="7">
        <f>invoices[[#This Row],[Rent]]+invoices[[#This Row],[Services]]+invoices[[#This Row],[GST]]</f>
        <v>18500</v>
      </c>
      <c r="AE1421" s="7">
        <f>invoices[[#This Row],[Total]]-invoices[[#This Row],[rent_amount]]</f>
        <v>0</v>
      </c>
      <c r="AF1421">
        <v>5487</v>
      </c>
      <c r="AG1421">
        <v>1426</v>
      </c>
      <c r="AH1421">
        <f>invoices[[#This Row],[EB Amount]]-invoices[[#This Row],[electricity_amount]]</f>
        <v>0</v>
      </c>
    </row>
    <row r="1422" spans="1:34">
      <c r="A1422" t="s">
        <v>12352</v>
      </c>
      <c r="B1422" t="s">
        <v>22</v>
      </c>
      <c r="C1422" t="s">
        <v>897</v>
      </c>
      <c r="D1422" t="s">
        <v>24</v>
      </c>
      <c r="E1422" t="s">
        <v>1062</v>
      </c>
      <c r="F1422" t="s">
        <v>4574</v>
      </c>
      <c r="G1422" t="s">
        <v>12353</v>
      </c>
      <c r="H1422" s="1">
        <f>DATE(YEAR(invoices[[#This Row],[due_date]]),MONTH(invoices[[#This Row],[due_date]]),1)</f>
        <v>45870</v>
      </c>
      <c r="I1422" s="1">
        <v>45876</v>
      </c>
      <c r="J1422">
        <v>11000</v>
      </c>
      <c r="K1422">
        <v>0</v>
      </c>
      <c r="L1422">
        <v>0</v>
      </c>
      <c r="M1422">
        <f>invoices[[#This Row],[rent_amount]]+invoices[[#This Row],[electricity_amount]]+invoices[[#This Row],[other_charges]]</f>
        <v>11000</v>
      </c>
      <c r="N1422" t="s">
        <v>28</v>
      </c>
      <c r="O1422" t="s">
        <v>1148</v>
      </c>
      <c r="P1422">
        <v>0</v>
      </c>
      <c r="Q1422" t="b">
        <v>0</v>
      </c>
      <c r="R1422" t="s">
        <v>222</v>
      </c>
      <c r="S1422">
        <v>0</v>
      </c>
      <c r="T1422">
        <f>invoices[[#This Row],[total_amount]]</f>
        <v>11000</v>
      </c>
      <c r="U1422" s="2" t="s">
        <v>4576</v>
      </c>
      <c r="V1422" t="str">
        <f>INDEX([1]!Table1[tenantname],MATCH(invoices[[#This Row],[allotment_id]],[1]!Table1[TenantAllotmentID],0))</f>
        <v>Manish  Joshi (A22-B2)</v>
      </c>
      <c r="W1422" t="s">
        <v>14273</v>
      </c>
      <c r="X1422" t="s">
        <v>15265</v>
      </c>
      <c r="Y1422" s="4">
        <v>45870</v>
      </c>
      <c r="Z1422" t="s">
        <v>15807</v>
      </c>
      <c r="AA1422">
        <v>11000</v>
      </c>
      <c r="AB1422">
        <v>0</v>
      </c>
      <c r="AC1422">
        <v>0</v>
      </c>
      <c r="AD1422" s="7">
        <f>invoices[[#This Row],[Rent]]+invoices[[#This Row],[Services]]+invoices[[#This Row],[GST]]</f>
        <v>11000</v>
      </c>
      <c r="AE1422" s="7">
        <f>invoices[[#This Row],[Total]]-invoices[[#This Row],[rent_amount]]</f>
        <v>0</v>
      </c>
      <c r="AF1422">
        <v>5507</v>
      </c>
      <c r="AG1422">
        <v>0</v>
      </c>
      <c r="AH1422">
        <f>invoices[[#This Row],[EB Amount]]-invoices[[#This Row],[electricity_amount]]</f>
        <v>0</v>
      </c>
    </row>
    <row r="1423" spans="1:34">
      <c r="A1423" t="s">
        <v>12419</v>
      </c>
      <c r="B1423" t="s">
        <v>22</v>
      </c>
      <c r="C1423" s="2" t="s">
        <v>1923</v>
      </c>
      <c r="D1423" t="s">
        <v>24</v>
      </c>
      <c r="E1423" t="s">
        <v>592</v>
      </c>
      <c r="F1423" t="s">
        <v>992</v>
      </c>
      <c r="G1423" t="s">
        <v>12420</v>
      </c>
      <c r="H1423" s="1">
        <f>DATE(YEAR(invoices[[#This Row],[due_date]]),MONTH(invoices[[#This Row],[due_date]]),1)</f>
        <v>45870</v>
      </c>
      <c r="I1423" s="1">
        <v>45876</v>
      </c>
      <c r="J1423">
        <v>15500</v>
      </c>
      <c r="K1423">
        <v>780</v>
      </c>
      <c r="L1423">
        <v>0</v>
      </c>
      <c r="M1423">
        <f>invoices[[#This Row],[rent_amount]]+invoices[[#This Row],[electricity_amount]]+invoices[[#This Row],[other_charges]]</f>
        <v>16280</v>
      </c>
      <c r="N1423" t="s">
        <v>28</v>
      </c>
      <c r="O1423" t="s">
        <v>325</v>
      </c>
      <c r="P1423">
        <v>0</v>
      </c>
      <c r="Q1423" t="b">
        <v>0</v>
      </c>
      <c r="R1423" t="s">
        <v>222</v>
      </c>
      <c r="S1423">
        <v>0</v>
      </c>
      <c r="T1423">
        <f>invoices[[#This Row],[total_amount]]</f>
        <v>16280</v>
      </c>
      <c r="U1423" t="s">
        <v>1925</v>
      </c>
      <c r="V1423" t="str">
        <f>INDEX([1]!Table1[tenantname],MATCH(invoices[[#This Row],[allotment_id]],[1]!Table1[TenantAllotmentID],0))</f>
        <v>Dena Dinesh (A44-B2)</v>
      </c>
      <c r="W1423" t="s">
        <v>14645</v>
      </c>
      <c r="X1423" t="s">
        <v>14646</v>
      </c>
      <c r="Y1423" s="4">
        <v>45870</v>
      </c>
      <c r="Z1423" t="s">
        <v>15807</v>
      </c>
      <c r="AA1423">
        <v>15500</v>
      </c>
      <c r="AB1423">
        <v>0</v>
      </c>
      <c r="AC1423">
        <v>0</v>
      </c>
      <c r="AD1423" s="7">
        <f>invoices[[#This Row],[Rent]]+invoices[[#This Row],[Services]]+invoices[[#This Row],[GST]]</f>
        <v>15500</v>
      </c>
      <c r="AE1423" s="7">
        <f>invoices[[#This Row],[Total]]-invoices[[#This Row],[rent_amount]]</f>
        <v>0</v>
      </c>
      <c r="AF1423">
        <v>5542</v>
      </c>
      <c r="AG1423">
        <v>780</v>
      </c>
      <c r="AH1423">
        <f>invoices[[#This Row],[EB Amount]]-invoices[[#This Row],[electricity_amount]]</f>
        <v>0</v>
      </c>
    </row>
    <row r="1424" spans="1:34">
      <c r="A1424" t="s">
        <v>12421</v>
      </c>
      <c r="B1424" t="s">
        <v>22</v>
      </c>
      <c r="C1424" t="s">
        <v>2257</v>
      </c>
      <c r="D1424" t="s">
        <v>24</v>
      </c>
      <c r="E1424" t="s">
        <v>167</v>
      </c>
      <c r="F1424" t="s">
        <v>2258</v>
      </c>
      <c r="G1424" t="s">
        <v>12422</v>
      </c>
      <c r="H1424" s="1">
        <f>DATE(YEAR(invoices[[#This Row],[due_date]]),MONTH(invoices[[#This Row],[due_date]]),1)</f>
        <v>45870</v>
      </c>
      <c r="I1424" s="1">
        <v>45876</v>
      </c>
      <c r="J1424">
        <v>19500</v>
      </c>
      <c r="K1424">
        <v>3100</v>
      </c>
      <c r="L1424">
        <v>0</v>
      </c>
      <c r="M1424">
        <f>invoices[[#This Row],[rent_amount]]+invoices[[#This Row],[electricity_amount]]+invoices[[#This Row],[other_charges]]</f>
        <v>22600</v>
      </c>
      <c r="N1424" t="s">
        <v>28</v>
      </c>
      <c r="O1424" t="s">
        <v>683</v>
      </c>
      <c r="P1424">
        <v>0</v>
      </c>
      <c r="Q1424" t="b">
        <v>0</v>
      </c>
      <c r="R1424" t="s">
        <v>222</v>
      </c>
      <c r="S1424">
        <v>0</v>
      </c>
      <c r="T1424">
        <f>invoices[[#This Row],[total_amount]]</f>
        <v>22600</v>
      </c>
      <c r="U1424" t="s">
        <v>2260</v>
      </c>
      <c r="V1424" t="str">
        <f>INDEX([1]!Table1[tenantname],MATCH(invoices[[#This Row],[allotment_id]],[1]!Table1[TenantAllotmentID],0))</f>
        <v>Tara Shankar (B42-A1)</v>
      </c>
      <c r="W1424" t="s">
        <v>14754</v>
      </c>
      <c r="X1424" t="s">
        <v>14755</v>
      </c>
      <c r="Y1424" s="4">
        <v>45870</v>
      </c>
      <c r="Z1424" t="s">
        <v>15807</v>
      </c>
      <c r="AA1424">
        <v>19500</v>
      </c>
      <c r="AB1424">
        <v>0</v>
      </c>
      <c r="AC1424">
        <v>0</v>
      </c>
      <c r="AD1424" s="7">
        <f>invoices[[#This Row],[Rent]]+invoices[[#This Row],[Services]]+invoices[[#This Row],[GST]]</f>
        <v>19500</v>
      </c>
      <c r="AE1424" s="7">
        <f>invoices[[#This Row],[Total]]-invoices[[#This Row],[rent_amount]]</f>
        <v>0</v>
      </c>
      <c r="AF1424">
        <v>5543</v>
      </c>
      <c r="AG1424">
        <v>3100</v>
      </c>
      <c r="AH1424">
        <f>invoices[[#This Row],[EB Amount]]-invoices[[#This Row],[electricity_amount]]</f>
        <v>0</v>
      </c>
    </row>
    <row r="1425" spans="1:34">
      <c r="A1425" t="s">
        <v>12481</v>
      </c>
      <c r="B1425" t="s">
        <v>22</v>
      </c>
      <c r="C1425" t="s">
        <v>2315</v>
      </c>
      <c r="D1425" t="s">
        <v>24</v>
      </c>
      <c r="E1425" t="s">
        <v>181</v>
      </c>
      <c r="F1425" t="s">
        <v>305</v>
      </c>
      <c r="G1425" t="s">
        <v>12482</v>
      </c>
      <c r="H1425" s="1">
        <f>DATE(YEAR(invoices[[#This Row],[due_date]]),MONTH(invoices[[#This Row],[due_date]]),1)</f>
        <v>45870</v>
      </c>
      <c r="I1425" s="1">
        <v>45876</v>
      </c>
      <c r="J1425">
        <v>14500</v>
      </c>
      <c r="K1425">
        <v>1870</v>
      </c>
      <c r="L1425">
        <v>0</v>
      </c>
      <c r="M1425">
        <f>invoices[[#This Row],[rent_amount]]+invoices[[#This Row],[electricity_amount]]+invoices[[#This Row],[other_charges]]</f>
        <v>16370</v>
      </c>
      <c r="N1425" t="s">
        <v>28</v>
      </c>
      <c r="O1425" t="s">
        <v>221</v>
      </c>
      <c r="P1425">
        <v>0</v>
      </c>
      <c r="Q1425" t="b">
        <v>0</v>
      </c>
      <c r="R1425" t="s">
        <v>222</v>
      </c>
      <c r="S1425">
        <v>0</v>
      </c>
      <c r="T1425">
        <f>invoices[[#This Row],[total_amount]]</f>
        <v>16370</v>
      </c>
      <c r="U1425" t="s">
        <v>2317</v>
      </c>
      <c r="V1425" t="str">
        <f>INDEX([1]!Table1[tenantname],MATCH(invoices[[#This Row],[allotment_id]],[1]!Table1[TenantAllotmentID],0))</f>
        <v>Rishitha Thota (B24-C1)</v>
      </c>
      <c r="W1425" t="s">
        <v>14770</v>
      </c>
      <c r="X1425" t="s">
        <v>14771</v>
      </c>
      <c r="Y1425" s="4">
        <v>45870</v>
      </c>
      <c r="Z1425" t="s">
        <v>15807</v>
      </c>
      <c r="AA1425">
        <v>14500</v>
      </c>
      <c r="AB1425">
        <v>0</v>
      </c>
      <c r="AC1425">
        <v>0</v>
      </c>
      <c r="AD1425" s="7">
        <f>invoices[[#This Row],[Rent]]+invoices[[#This Row],[Services]]+invoices[[#This Row],[GST]]</f>
        <v>14500</v>
      </c>
      <c r="AE1425" s="7">
        <f>invoices[[#This Row],[Total]]-invoices[[#This Row],[rent_amount]]</f>
        <v>0</v>
      </c>
      <c r="AF1425">
        <v>5577</v>
      </c>
      <c r="AG1425">
        <v>1870</v>
      </c>
      <c r="AH1425">
        <f>invoices[[#This Row],[EB Amount]]-invoices[[#This Row],[electricity_amount]]</f>
        <v>0</v>
      </c>
    </row>
    <row r="1426" spans="1:34">
      <c r="A1426" t="s">
        <v>12631</v>
      </c>
      <c r="B1426" t="s">
        <v>22</v>
      </c>
      <c r="C1426" t="s">
        <v>260</v>
      </c>
      <c r="D1426" t="s">
        <v>24</v>
      </c>
      <c r="E1426" t="s">
        <v>226</v>
      </c>
      <c r="F1426" t="s">
        <v>261</v>
      </c>
      <c r="G1426" t="s">
        <v>12632</v>
      </c>
      <c r="H1426" s="1">
        <f>DATE(YEAR(invoices[[#This Row],[due_date]]),MONTH(invoices[[#This Row],[due_date]]),1)</f>
        <v>45870</v>
      </c>
      <c r="I1426" s="1">
        <v>45876</v>
      </c>
      <c r="J1426">
        <v>14500</v>
      </c>
      <c r="K1426">
        <v>2759</v>
      </c>
      <c r="L1426">
        <v>0</v>
      </c>
      <c r="M1426">
        <f>invoices[[#This Row],[rent_amount]]+invoices[[#This Row],[electricity_amount]]+invoices[[#This Row],[other_charges]]</f>
        <v>17259</v>
      </c>
      <c r="N1426" t="s">
        <v>28</v>
      </c>
      <c r="O1426" t="s">
        <v>1148</v>
      </c>
      <c r="P1426">
        <v>0</v>
      </c>
      <c r="Q1426" t="b">
        <v>0</v>
      </c>
      <c r="R1426" t="s">
        <v>222</v>
      </c>
      <c r="S1426">
        <v>0</v>
      </c>
      <c r="T1426">
        <f>invoices[[#This Row],[total_amount]]</f>
        <v>17259</v>
      </c>
      <c r="U1426" t="s">
        <v>265</v>
      </c>
      <c r="V1426" t="str">
        <f>INDEX([1]!Table1[tenantname],MATCH(invoices[[#This Row],[allotment_id]],[1]!Table1[TenantAllotmentID],0))</f>
        <v>Indira Ch (B12-C1)</v>
      </c>
      <c r="W1426" t="s">
        <v>14048</v>
      </c>
      <c r="X1426" t="s">
        <v>14049</v>
      </c>
      <c r="Y1426" s="4">
        <v>45870</v>
      </c>
      <c r="Z1426" t="s">
        <v>15807</v>
      </c>
      <c r="AA1426">
        <v>14500</v>
      </c>
      <c r="AB1426">
        <v>0</v>
      </c>
      <c r="AC1426">
        <v>0</v>
      </c>
      <c r="AD1426" s="7">
        <f>invoices[[#This Row],[Rent]]+invoices[[#This Row],[Services]]+invoices[[#This Row],[GST]]</f>
        <v>14500</v>
      </c>
      <c r="AE1426" s="7">
        <f>invoices[[#This Row],[Total]]-invoices[[#This Row],[rent_amount]]</f>
        <v>0</v>
      </c>
      <c r="AF1426">
        <v>5659</v>
      </c>
      <c r="AG1426">
        <v>2759</v>
      </c>
      <c r="AH1426">
        <f>invoices[[#This Row],[EB Amount]]-invoices[[#This Row],[electricity_amount]]</f>
        <v>0</v>
      </c>
    </row>
    <row r="1427" spans="1:34">
      <c r="A1427" t="s">
        <v>12635</v>
      </c>
      <c r="B1427" t="s">
        <v>22</v>
      </c>
      <c r="C1427" t="s">
        <v>446</v>
      </c>
      <c r="D1427" t="s">
        <v>24</v>
      </c>
      <c r="E1427" t="s">
        <v>268</v>
      </c>
      <c r="F1427" t="s">
        <v>447</v>
      </c>
      <c r="G1427" t="s">
        <v>12636</v>
      </c>
      <c r="H1427" s="1">
        <f>DATE(YEAR(invoices[[#This Row],[due_date]]),MONTH(invoices[[#This Row],[due_date]]),1)</f>
        <v>45870</v>
      </c>
      <c r="I1427" s="1">
        <v>45876</v>
      </c>
      <c r="J1427">
        <v>14500</v>
      </c>
      <c r="K1427">
        <v>1680</v>
      </c>
      <c r="L1427">
        <v>0</v>
      </c>
      <c r="M1427">
        <f>invoices[[#This Row],[rent_amount]]+invoices[[#This Row],[electricity_amount]]+invoices[[#This Row],[other_charges]]</f>
        <v>16180</v>
      </c>
      <c r="N1427" t="s">
        <v>28</v>
      </c>
      <c r="O1427" t="s">
        <v>1148</v>
      </c>
      <c r="P1427">
        <v>0</v>
      </c>
      <c r="Q1427" t="b">
        <v>0</v>
      </c>
      <c r="R1427" t="s">
        <v>222</v>
      </c>
      <c r="S1427">
        <v>0</v>
      </c>
      <c r="T1427">
        <f>invoices[[#This Row],[total_amount]]</f>
        <v>16180</v>
      </c>
      <c r="U1427" t="s">
        <v>449</v>
      </c>
      <c r="V1427" t="str">
        <f>INDEX([1]!Table1[tenantname],MATCH(invoices[[#This Row],[allotment_id]],[1]!Table1[TenantAllotmentID],0))</f>
        <v>Kiran TR (C21-C2)</v>
      </c>
      <c r="W1427" t="s">
        <v>14114</v>
      </c>
      <c r="X1427" t="s">
        <v>14115</v>
      </c>
      <c r="Y1427" s="4">
        <v>45870</v>
      </c>
      <c r="Z1427" t="s">
        <v>15807</v>
      </c>
      <c r="AA1427">
        <v>14500</v>
      </c>
      <c r="AB1427">
        <v>0</v>
      </c>
      <c r="AC1427">
        <v>0</v>
      </c>
      <c r="AD1427" s="7">
        <f>invoices[[#This Row],[Rent]]+invoices[[#This Row],[Services]]+invoices[[#This Row],[GST]]</f>
        <v>14500</v>
      </c>
      <c r="AE1427" s="7">
        <f>invoices[[#This Row],[Total]]-invoices[[#This Row],[rent_amount]]</f>
        <v>0</v>
      </c>
      <c r="AF1427">
        <v>5661</v>
      </c>
      <c r="AG1427">
        <v>1680</v>
      </c>
      <c r="AH1427">
        <f>invoices[[#This Row],[EB Amount]]-invoices[[#This Row],[electricity_amount]]</f>
        <v>0</v>
      </c>
    </row>
    <row r="1428" spans="1:34">
      <c r="A1428" t="s">
        <v>12665</v>
      </c>
      <c r="B1428" t="s">
        <v>22</v>
      </c>
      <c r="C1428" t="s">
        <v>2224</v>
      </c>
      <c r="D1428" t="s">
        <v>24</v>
      </c>
      <c r="E1428" t="s">
        <v>519</v>
      </c>
      <c r="F1428" t="s">
        <v>2225</v>
      </c>
      <c r="G1428" t="s">
        <v>12666</v>
      </c>
      <c r="H1428" s="1">
        <f>DATE(YEAR(invoices[[#This Row],[due_date]]),MONTH(invoices[[#This Row],[due_date]]),1)</f>
        <v>45870</v>
      </c>
      <c r="I1428" s="1">
        <v>45876</v>
      </c>
      <c r="J1428">
        <v>15500</v>
      </c>
      <c r="K1428">
        <v>2666</v>
      </c>
      <c r="L1428">
        <v>0</v>
      </c>
      <c r="M1428">
        <f>invoices[[#This Row],[rent_amount]]+invoices[[#This Row],[electricity_amount]]+invoices[[#This Row],[other_charges]]</f>
        <v>18166</v>
      </c>
      <c r="N1428" t="s">
        <v>28</v>
      </c>
      <c r="O1428" t="s">
        <v>325</v>
      </c>
      <c r="P1428">
        <v>0</v>
      </c>
      <c r="Q1428" t="b">
        <v>0</v>
      </c>
      <c r="R1428" t="s">
        <v>222</v>
      </c>
      <c r="S1428">
        <v>0</v>
      </c>
      <c r="T1428">
        <f>invoices[[#This Row],[total_amount]]</f>
        <v>18166</v>
      </c>
      <c r="U1428" t="s">
        <v>2227</v>
      </c>
      <c r="V1428" t="str">
        <f>INDEX([1]!Table1[tenantname],MATCH(invoices[[#This Row],[allotment_id]],[1]!Table1[TenantAllotmentID],0))</f>
        <v>Ananay Gupta (C41-B2)</v>
      </c>
      <c r="W1428" t="s">
        <v>14747</v>
      </c>
      <c r="X1428" t="s">
        <v>14748</v>
      </c>
      <c r="Y1428" s="4">
        <v>45870</v>
      </c>
      <c r="Z1428" t="s">
        <v>15807</v>
      </c>
      <c r="AA1428">
        <v>15500</v>
      </c>
      <c r="AB1428">
        <v>0</v>
      </c>
      <c r="AC1428">
        <v>0</v>
      </c>
      <c r="AD1428" s="7">
        <f>invoices[[#This Row],[Rent]]+invoices[[#This Row],[Services]]+invoices[[#This Row],[GST]]</f>
        <v>15500</v>
      </c>
      <c r="AE1428" s="7">
        <f>invoices[[#This Row],[Total]]-invoices[[#This Row],[rent_amount]]</f>
        <v>0</v>
      </c>
      <c r="AF1428">
        <v>5677</v>
      </c>
      <c r="AG1428">
        <v>2666</v>
      </c>
      <c r="AH1428">
        <f>invoices[[#This Row],[EB Amount]]-invoices[[#This Row],[electricity_amount]]</f>
        <v>0</v>
      </c>
    </row>
    <row r="1429" spans="1:34">
      <c r="A1429" t="s">
        <v>12794</v>
      </c>
      <c r="B1429" t="s">
        <v>22</v>
      </c>
      <c r="C1429" t="s">
        <v>3531</v>
      </c>
      <c r="D1429" t="s">
        <v>24</v>
      </c>
      <c r="E1429" t="s">
        <v>569</v>
      </c>
      <c r="F1429" t="s">
        <v>3532</v>
      </c>
      <c r="G1429" t="s">
        <v>12795</v>
      </c>
      <c r="H1429" s="1">
        <f>DATE(YEAR(invoices[[#This Row],[due_date]]),MONTH(invoices[[#This Row],[due_date]]),1)</f>
        <v>45870</v>
      </c>
      <c r="I1429" s="1">
        <v>45876</v>
      </c>
      <c r="J1429">
        <v>14500</v>
      </c>
      <c r="K1429">
        <v>405</v>
      </c>
      <c r="L1429">
        <v>0</v>
      </c>
      <c r="M1429">
        <f>invoices[[#This Row],[rent_amount]]+invoices[[#This Row],[electricity_amount]]+invoices[[#This Row],[other_charges]]</f>
        <v>14905</v>
      </c>
      <c r="N1429" t="s">
        <v>28</v>
      </c>
      <c r="O1429" t="s">
        <v>1148</v>
      </c>
      <c r="P1429">
        <v>0</v>
      </c>
      <c r="Q1429" t="b">
        <v>0</v>
      </c>
      <c r="R1429" t="s">
        <v>222</v>
      </c>
      <c r="S1429">
        <v>0</v>
      </c>
      <c r="T1429">
        <f>invoices[[#This Row],[total_amount]]</f>
        <v>14905</v>
      </c>
      <c r="U1429" t="s">
        <v>3534</v>
      </c>
      <c r="V1429" t="str">
        <f>INDEX([1]!Table1[tenantname],MATCH(invoices[[#This Row],[allotment_id]],[1]!Table1[TenantAllotmentID],0))</f>
        <v>Komal Kumari (C12-D1)</v>
      </c>
      <c r="W1429" t="s">
        <v>15076</v>
      </c>
      <c r="X1429" t="s">
        <v>15077</v>
      </c>
      <c r="Y1429" s="4">
        <v>45870</v>
      </c>
      <c r="Z1429" t="s">
        <v>15807</v>
      </c>
      <c r="AA1429">
        <v>14500</v>
      </c>
      <c r="AB1429">
        <v>0</v>
      </c>
      <c r="AC1429">
        <v>0</v>
      </c>
      <c r="AD1429" s="7">
        <f>invoices[[#This Row],[Rent]]+invoices[[#This Row],[Services]]+invoices[[#This Row],[GST]]</f>
        <v>14500</v>
      </c>
      <c r="AE1429" s="7">
        <f>invoices[[#This Row],[Total]]-invoices[[#This Row],[rent_amount]]</f>
        <v>0</v>
      </c>
      <c r="AF1429">
        <v>5742</v>
      </c>
      <c r="AG1429">
        <v>405</v>
      </c>
      <c r="AH1429">
        <f>invoices[[#This Row],[EB Amount]]-invoices[[#This Row],[electricity_amount]]</f>
        <v>0</v>
      </c>
    </row>
    <row r="1430" spans="1:34">
      <c r="A1430" t="s">
        <v>12861</v>
      </c>
      <c r="B1430" t="s">
        <v>22</v>
      </c>
      <c r="C1430" t="s">
        <v>2076</v>
      </c>
      <c r="D1430" t="s">
        <v>24</v>
      </c>
      <c r="E1430" t="s">
        <v>569</v>
      </c>
      <c r="F1430" t="s">
        <v>2077</v>
      </c>
      <c r="G1430" t="s">
        <v>12862</v>
      </c>
      <c r="H1430" s="1">
        <f>DATE(YEAR(invoices[[#This Row],[due_date]]),MONTH(invoices[[#This Row],[due_date]]),1)</f>
        <v>45870</v>
      </c>
      <c r="I1430" s="1">
        <v>45876</v>
      </c>
      <c r="J1430">
        <v>15500</v>
      </c>
      <c r="K1430">
        <v>2666</v>
      </c>
      <c r="L1430">
        <v>0</v>
      </c>
      <c r="M1430">
        <f>invoices[[#This Row],[rent_amount]]+invoices[[#This Row],[electricity_amount]]+invoices[[#This Row],[other_charges]]</f>
        <v>18166</v>
      </c>
      <c r="N1430" t="s">
        <v>28</v>
      </c>
      <c r="O1430" t="s">
        <v>683</v>
      </c>
      <c r="P1430">
        <v>0</v>
      </c>
      <c r="Q1430" t="b">
        <v>0</v>
      </c>
      <c r="R1430" t="s">
        <v>222</v>
      </c>
      <c r="S1430">
        <v>0</v>
      </c>
      <c r="T1430">
        <f>invoices[[#This Row],[total_amount]]</f>
        <v>18166</v>
      </c>
      <c r="U1430" t="s">
        <v>2079</v>
      </c>
      <c r="V1430" t="str">
        <f>INDEX([1]!Table1[tenantname],MATCH(invoices[[#This Row],[allotment_id]],[1]!Table1[TenantAllotmentID],0))</f>
        <v>Sathya Priya Balasegaran (C12-B2)</v>
      </c>
      <c r="W1430" t="s">
        <v>14700</v>
      </c>
      <c r="X1430" t="s">
        <v>14701</v>
      </c>
      <c r="Y1430" s="4">
        <v>45870</v>
      </c>
      <c r="Z1430" t="s">
        <v>15807</v>
      </c>
      <c r="AA1430">
        <v>15500</v>
      </c>
      <c r="AB1430">
        <v>0</v>
      </c>
      <c r="AC1430">
        <v>0</v>
      </c>
      <c r="AD1430" s="7">
        <f>invoices[[#This Row],[Rent]]+invoices[[#This Row],[Services]]+invoices[[#This Row],[GST]]</f>
        <v>15500</v>
      </c>
      <c r="AE1430" s="7">
        <f>invoices[[#This Row],[Total]]-invoices[[#This Row],[rent_amount]]</f>
        <v>0</v>
      </c>
      <c r="AF1430">
        <v>5774</v>
      </c>
      <c r="AG1430">
        <v>2666</v>
      </c>
      <c r="AH1430">
        <f>invoices[[#This Row],[EB Amount]]-invoices[[#This Row],[electricity_amount]]</f>
        <v>0</v>
      </c>
    </row>
    <row r="1431" spans="1:34">
      <c r="A1431" t="s">
        <v>12997</v>
      </c>
      <c r="B1431" t="s">
        <v>22</v>
      </c>
      <c r="C1431" t="s">
        <v>2047</v>
      </c>
      <c r="D1431" t="s">
        <v>24</v>
      </c>
      <c r="E1431" t="s">
        <v>181</v>
      </c>
      <c r="F1431" t="s">
        <v>758</v>
      </c>
      <c r="G1431" t="s">
        <v>12998</v>
      </c>
      <c r="H1431" s="1">
        <f>DATE(YEAR(invoices[[#This Row],[due_date]]),MONTH(invoices[[#This Row],[due_date]]),1)</f>
        <v>45870</v>
      </c>
      <c r="I1431" s="1">
        <v>45876</v>
      </c>
      <c r="J1431">
        <v>14500</v>
      </c>
      <c r="K1431">
        <v>1615</v>
      </c>
      <c r="L1431">
        <v>0</v>
      </c>
      <c r="M1431">
        <f>invoices[[#This Row],[rent_amount]]+invoices[[#This Row],[electricity_amount]]+invoices[[#This Row],[other_charges]]</f>
        <v>16115</v>
      </c>
      <c r="N1431" t="s">
        <v>28</v>
      </c>
      <c r="O1431" t="s">
        <v>221</v>
      </c>
      <c r="P1431">
        <v>0</v>
      </c>
      <c r="Q1431" t="b">
        <v>0</v>
      </c>
      <c r="R1431" t="s">
        <v>222</v>
      </c>
      <c r="S1431">
        <v>0</v>
      </c>
      <c r="T1431">
        <f>invoices[[#This Row],[total_amount]]</f>
        <v>16115</v>
      </c>
      <c r="U1431" t="s">
        <v>2049</v>
      </c>
      <c r="V1431" t="str">
        <f>INDEX([1]!Table1[tenantname],MATCH(invoices[[#This Row],[allotment_id]],[1]!Table1[TenantAllotmentID],0))</f>
        <v>Riya Mahesh  Marve (B24-C2)</v>
      </c>
      <c r="W1431" t="s">
        <v>14689</v>
      </c>
      <c r="X1431" t="s">
        <v>14690</v>
      </c>
      <c r="Y1431" s="4">
        <v>45870</v>
      </c>
      <c r="Z1431" t="s">
        <v>15807</v>
      </c>
      <c r="AA1431">
        <v>14500</v>
      </c>
      <c r="AB1431">
        <v>0</v>
      </c>
      <c r="AC1431">
        <v>0</v>
      </c>
      <c r="AD1431" s="7">
        <f>invoices[[#This Row],[Rent]]+invoices[[#This Row],[Services]]+invoices[[#This Row],[GST]]</f>
        <v>14500</v>
      </c>
      <c r="AE1431" s="7">
        <f>invoices[[#This Row],[Total]]-invoices[[#This Row],[rent_amount]]</f>
        <v>0</v>
      </c>
      <c r="AF1431">
        <v>5852</v>
      </c>
      <c r="AG1431">
        <v>1615</v>
      </c>
      <c r="AH1431">
        <f>invoices[[#This Row],[EB Amount]]-invoices[[#This Row],[electricity_amount]]</f>
        <v>0</v>
      </c>
    </row>
    <row r="1432" spans="1:34">
      <c r="A1432" t="s">
        <v>13029</v>
      </c>
      <c r="B1432" t="s">
        <v>22</v>
      </c>
      <c r="C1432" t="s">
        <v>2516</v>
      </c>
      <c r="D1432" t="s">
        <v>24</v>
      </c>
      <c r="E1432" t="s">
        <v>254</v>
      </c>
      <c r="F1432" t="s">
        <v>790</v>
      </c>
      <c r="G1432" t="s">
        <v>13030</v>
      </c>
      <c r="H1432" s="1">
        <f>DATE(YEAR(invoices[[#This Row],[due_date]]),MONTH(invoices[[#This Row],[due_date]]),1)</f>
        <v>45870</v>
      </c>
      <c r="I1432" s="1">
        <v>45876</v>
      </c>
      <c r="J1432">
        <v>2806</v>
      </c>
      <c r="K1432">
        <v>3990</v>
      </c>
      <c r="L1432">
        <v>0</v>
      </c>
      <c r="M1432">
        <f>invoices[[#This Row],[rent_amount]]+invoices[[#This Row],[electricity_amount]]+invoices[[#This Row],[other_charges]]</f>
        <v>6796</v>
      </c>
      <c r="N1432" t="s">
        <v>28</v>
      </c>
      <c r="O1432" t="s">
        <v>1912</v>
      </c>
      <c r="P1432">
        <v>0</v>
      </c>
      <c r="Q1432" t="b">
        <v>0</v>
      </c>
      <c r="R1432" t="s">
        <v>222</v>
      </c>
      <c r="S1432">
        <v>0</v>
      </c>
      <c r="T1432">
        <f>invoices[[#This Row],[total_amount]]</f>
        <v>6796</v>
      </c>
      <c r="U1432" t="s">
        <v>2518</v>
      </c>
      <c r="V1432" t="str">
        <f>INDEX([1]!Table1[tenantname],MATCH(invoices[[#This Row],[allotment_id]],[1]!Table1[TenantAllotmentID],0))</f>
        <v>Aakarshni V (C42-C2)</v>
      </c>
      <c r="W1432" t="s">
        <v>14824</v>
      </c>
      <c r="X1432" t="s">
        <v>14825</v>
      </c>
      <c r="Y1432" s="4">
        <v>45870</v>
      </c>
      <c r="Z1432" t="s">
        <v>15807</v>
      </c>
      <c r="AA1432">
        <v>2806</v>
      </c>
      <c r="AB1432">
        <v>0</v>
      </c>
      <c r="AC1432">
        <v>0</v>
      </c>
      <c r="AD1432" s="7">
        <f>invoices[[#This Row],[Rent]]+invoices[[#This Row],[Services]]+invoices[[#This Row],[GST]]</f>
        <v>2806</v>
      </c>
      <c r="AE1432" s="7">
        <f>invoices[[#This Row],[Total]]-invoices[[#This Row],[rent_amount]]</f>
        <v>0</v>
      </c>
      <c r="AF1432">
        <v>5869</v>
      </c>
      <c r="AG1432">
        <v>3990</v>
      </c>
      <c r="AH1432">
        <f>invoices[[#This Row],[EB Amount]]-invoices[[#This Row],[electricity_amount]]</f>
        <v>0</v>
      </c>
    </row>
    <row r="1433" spans="1:34">
      <c r="A1433" t="s">
        <v>13173</v>
      </c>
      <c r="B1433" t="s">
        <v>22</v>
      </c>
      <c r="C1433" t="s">
        <v>2743</v>
      </c>
      <c r="D1433" t="s">
        <v>24</v>
      </c>
      <c r="E1433" t="s">
        <v>399</v>
      </c>
      <c r="F1433" t="s">
        <v>2169</v>
      </c>
      <c r="G1433" t="s">
        <v>13174</v>
      </c>
      <c r="H1433" s="1">
        <f>DATE(YEAR(invoices[[#This Row],[due_date]]),MONTH(invoices[[#This Row],[due_date]]),1)</f>
        <v>45870</v>
      </c>
      <c r="I1433" s="1">
        <v>45876</v>
      </c>
      <c r="J1433">
        <v>19500</v>
      </c>
      <c r="K1433">
        <v>1581</v>
      </c>
      <c r="L1433">
        <v>0</v>
      </c>
      <c r="M1433">
        <f>invoices[[#This Row],[rent_amount]]+invoices[[#This Row],[electricity_amount]]+invoices[[#This Row],[other_charges]]</f>
        <v>21081</v>
      </c>
      <c r="N1433" t="s">
        <v>28</v>
      </c>
      <c r="O1433" t="s">
        <v>683</v>
      </c>
      <c r="P1433">
        <v>0</v>
      </c>
      <c r="Q1433" t="b">
        <v>0</v>
      </c>
      <c r="R1433" t="s">
        <v>222</v>
      </c>
      <c r="S1433">
        <v>0</v>
      </c>
      <c r="T1433">
        <f>invoices[[#This Row],[total_amount]]</f>
        <v>21081</v>
      </c>
      <c r="U1433" t="s">
        <v>2745</v>
      </c>
      <c r="V1433" t="str">
        <f>INDEX([1]!Table1[tenantname],MATCH(invoices[[#This Row],[allotment_id]],[1]!Table1[TenantAllotmentID],0))</f>
        <v>Yashwanthi V (B22-A1)</v>
      </c>
      <c r="W1433" t="s">
        <v>14883</v>
      </c>
      <c r="X1433" t="s">
        <v>14884</v>
      </c>
      <c r="Y1433" s="4">
        <v>45870</v>
      </c>
      <c r="Z1433" t="s">
        <v>15807</v>
      </c>
      <c r="AA1433">
        <v>19500</v>
      </c>
      <c r="AB1433">
        <v>0</v>
      </c>
      <c r="AC1433">
        <v>0</v>
      </c>
      <c r="AD1433" s="7">
        <f>invoices[[#This Row],[Rent]]+invoices[[#This Row],[Services]]+invoices[[#This Row],[GST]]</f>
        <v>19500</v>
      </c>
      <c r="AE1433" s="7">
        <f>invoices[[#This Row],[Total]]-invoices[[#This Row],[rent_amount]]</f>
        <v>0</v>
      </c>
      <c r="AF1433">
        <v>5947</v>
      </c>
      <c r="AG1433">
        <v>1581</v>
      </c>
      <c r="AH1433">
        <f>invoices[[#This Row],[EB Amount]]-invoices[[#This Row],[electricity_amount]]</f>
        <v>0</v>
      </c>
    </row>
    <row r="1434" spans="1:34">
      <c r="A1434" t="s">
        <v>13185</v>
      </c>
      <c r="B1434" t="s">
        <v>22</v>
      </c>
      <c r="C1434" t="s">
        <v>2309</v>
      </c>
      <c r="D1434" t="s">
        <v>24</v>
      </c>
      <c r="E1434" t="s">
        <v>155</v>
      </c>
      <c r="F1434" t="s">
        <v>742</v>
      </c>
      <c r="G1434" t="s">
        <v>13186</v>
      </c>
      <c r="H1434" s="1">
        <f>DATE(YEAR(invoices[[#This Row],[due_date]]),MONTH(invoices[[#This Row],[due_date]]),1)</f>
        <v>45870</v>
      </c>
      <c r="I1434" s="1">
        <v>45876</v>
      </c>
      <c r="J1434">
        <v>7016</v>
      </c>
      <c r="K1434">
        <v>0</v>
      </c>
      <c r="L1434">
        <v>0</v>
      </c>
      <c r="M1434">
        <f>invoices[[#This Row],[rent_amount]]+invoices[[#This Row],[electricity_amount]]+invoices[[#This Row],[other_charges]]</f>
        <v>7016</v>
      </c>
      <c r="N1434" t="s">
        <v>28</v>
      </c>
      <c r="O1434" t="s">
        <v>325</v>
      </c>
      <c r="P1434">
        <v>0</v>
      </c>
      <c r="Q1434" t="b">
        <v>0</v>
      </c>
      <c r="R1434" t="s">
        <v>222</v>
      </c>
      <c r="S1434">
        <v>0</v>
      </c>
      <c r="T1434">
        <f>invoices[[#This Row],[total_amount]]</f>
        <v>7016</v>
      </c>
      <c r="U1434" t="s">
        <v>2311</v>
      </c>
      <c r="V1434" t="str">
        <f>INDEX([1]!Table1[tenantname],MATCH(invoices[[#This Row],[allotment_id]],[1]!Table1[TenantAllotmentID],0))</f>
        <v>Ganesh Selvam (C44-C1)</v>
      </c>
      <c r="W1434" t="s">
        <v>14768</v>
      </c>
      <c r="X1434" t="s">
        <v>14769</v>
      </c>
      <c r="Y1434" s="4">
        <v>45870</v>
      </c>
      <c r="Z1434" t="s">
        <v>15807</v>
      </c>
      <c r="AA1434">
        <v>7016</v>
      </c>
      <c r="AB1434">
        <v>0</v>
      </c>
      <c r="AC1434">
        <v>0</v>
      </c>
      <c r="AD1434" s="7">
        <f>invoices[[#This Row],[Rent]]+invoices[[#This Row],[Services]]+invoices[[#This Row],[GST]]</f>
        <v>7016</v>
      </c>
      <c r="AE1434" s="7">
        <f>invoices[[#This Row],[Total]]-invoices[[#This Row],[rent_amount]]</f>
        <v>0</v>
      </c>
      <c r="AF1434">
        <v>5954</v>
      </c>
      <c r="AG1434">
        <v>0</v>
      </c>
      <c r="AH1434">
        <f>invoices[[#This Row],[EB Amount]]-invoices[[#This Row],[electricity_amount]]</f>
        <v>0</v>
      </c>
    </row>
    <row r="1435" spans="1:34">
      <c r="A1435" t="s">
        <v>13198</v>
      </c>
      <c r="B1435" t="s">
        <v>22</v>
      </c>
      <c r="C1435" t="s">
        <v>1245</v>
      </c>
      <c r="D1435" t="s">
        <v>24</v>
      </c>
      <c r="E1435" t="s">
        <v>592</v>
      </c>
      <c r="F1435" t="s">
        <v>883</v>
      </c>
      <c r="G1435" t="s">
        <v>13199</v>
      </c>
      <c r="H1435" s="1">
        <f>DATE(YEAR(invoices[[#This Row],[due_date]]),MONTH(invoices[[#This Row],[due_date]]),1)</f>
        <v>45870</v>
      </c>
      <c r="I1435" s="1">
        <v>45876</v>
      </c>
      <c r="J1435">
        <v>15500</v>
      </c>
      <c r="K1435">
        <v>3120</v>
      </c>
      <c r="L1435">
        <v>0</v>
      </c>
      <c r="M1435">
        <f>invoices[[#This Row],[rent_amount]]+invoices[[#This Row],[electricity_amount]]+invoices[[#This Row],[other_charges]]</f>
        <v>18620</v>
      </c>
      <c r="N1435" t="s">
        <v>28</v>
      </c>
      <c r="O1435" t="s">
        <v>1912</v>
      </c>
      <c r="P1435">
        <v>0</v>
      </c>
      <c r="Q1435" t="b">
        <v>0</v>
      </c>
      <c r="R1435" t="s">
        <v>222</v>
      </c>
      <c r="S1435">
        <v>0</v>
      </c>
      <c r="T1435">
        <f>invoices[[#This Row],[total_amount]]</f>
        <v>18620</v>
      </c>
      <c r="U1435" t="s">
        <v>1248</v>
      </c>
      <c r="V1435" t="str">
        <f>INDEX([1]!Table1[tenantname],MATCH(invoices[[#This Row],[allotment_id]],[1]!Table1[TenantAllotmentID],0))</f>
        <v>Abhilash V  (A44-B1)</v>
      </c>
      <c r="W1435" t="s">
        <v>14396</v>
      </c>
      <c r="X1435" t="s">
        <v>14397</v>
      </c>
      <c r="Y1435" s="4">
        <v>45870</v>
      </c>
      <c r="Z1435" t="s">
        <v>15807</v>
      </c>
      <c r="AA1435">
        <v>15500</v>
      </c>
      <c r="AB1435">
        <v>0</v>
      </c>
      <c r="AC1435">
        <v>0</v>
      </c>
      <c r="AD1435" s="7">
        <f>invoices[[#This Row],[Rent]]+invoices[[#This Row],[Services]]+invoices[[#This Row],[GST]]</f>
        <v>15500</v>
      </c>
      <c r="AE1435" s="7">
        <f>invoices[[#This Row],[Total]]-invoices[[#This Row],[rent_amount]]</f>
        <v>0</v>
      </c>
      <c r="AF1435">
        <v>5960</v>
      </c>
      <c r="AG1435">
        <v>3120</v>
      </c>
      <c r="AH1435">
        <f>invoices[[#This Row],[EB Amount]]-invoices[[#This Row],[electricity_amount]]</f>
        <v>0</v>
      </c>
    </row>
    <row r="1436" spans="1:34">
      <c r="A1436" t="s">
        <v>13214</v>
      </c>
      <c r="B1436" t="s">
        <v>22</v>
      </c>
      <c r="C1436" t="s">
        <v>4471</v>
      </c>
      <c r="D1436" t="s">
        <v>24</v>
      </c>
      <c r="E1436" t="s">
        <v>354</v>
      </c>
      <c r="F1436" t="s">
        <v>355</v>
      </c>
      <c r="G1436" t="s">
        <v>13215</v>
      </c>
      <c r="H1436" s="1">
        <f>DATE(YEAR(invoices[[#This Row],[due_date]]),MONTH(invoices[[#This Row],[due_date]]),1)</f>
        <v>45870</v>
      </c>
      <c r="I1436" s="1">
        <v>45876</v>
      </c>
      <c r="J1436">
        <v>11000</v>
      </c>
      <c r="K1436">
        <v>0</v>
      </c>
      <c r="L1436">
        <v>0</v>
      </c>
      <c r="M1436">
        <f>invoices[[#This Row],[rent_amount]]+invoices[[#This Row],[electricity_amount]]+invoices[[#This Row],[other_charges]]</f>
        <v>11000</v>
      </c>
      <c r="N1436" t="s">
        <v>28</v>
      </c>
      <c r="O1436" t="s">
        <v>325</v>
      </c>
      <c r="P1436">
        <v>0</v>
      </c>
      <c r="Q1436" t="b">
        <v>0</v>
      </c>
      <c r="R1436" t="s">
        <v>222</v>
      </c>
      <c r="S1436">
        <v>0</v>
      </c>
      <c r="T1436">
        <f>invoices[[#This Row],[total_amount]]</f>
        <v>11000</v>
      </c>
      <c r="U1436" t="s">
        <v>4473</v>
      </c>
      <c r="V1436" t="str">
        <f>INDEX([1]!Table1[tenantname],MATCH(invoices[[#This Row],[allotment_id]],[1]!Table1[TenantAllotmentID],0))</f>
        <v>Aditya Shinde (B34-B1)</v>
      </c>
      <c r="W1436" t="s">
        <v>15241</v>
      </c>
      <c r="X1436" t="s">
        <v>15242</v>
      </c>
      <c r="Y1436" s="4">
        <v>45870</v>
      </c>
      <c r="Z1436" t="s">
        <v>15807</v>
      </c>
      <c r="AA1436">
        <v>11000</v>
      </c>
      <c r="AB1436">
        <v>0</v>
      </c>
      <c r="AC1436">
        <v>0</v>
      </c>
      <c r="AD1436" s="7">
        <f>invoices[[#This Row],[Rent]]+invoices[[#This Row],[Services]]+invoices[[#This Row],[GST]]</f>
        <v>11000</v>
      </c>
      <c r="AE1436" s="7">
        <f>invoices[[#This Row],[Total]]-invoices[[#This Row],[rent_amount]]</f>
        <v>0</v>
      </c>
      <c r="AF1436">
        <v>5971</v>
      </c>
      <c r="AG1436">
        <v>0</v>
      </c>
      <c r="AH1436">
        <f>invoices[[#This Row],[EB Amount]]-invoices[[#This Row],[electricity_amount]]</f>
        <v>0</v>
      </c>
    </row>
    <row r="1437" spans="1:34">
      <c r="A1437" t="s">
        <v>13281</v>
      </c>
      <c r="B1437" t="s">
        <v>22</v>
      </c>
      <c r="C1437" t="s">
        <v>410</v>
      </c>
      <c r="D1437" t="s">
        <v>24</v>
      </c>
      <c r="E1437" t="s">
        <v>275</v>
      </c>
      <c r="F1437" t="s">
        <v>411</v>
      </c>
      <c r="G1437" t="s">
        <v>13282</v>
      </c>
      <c r="H1437" s="1">
        <f>DATE(YEAR(invoices[[#This Row],[due_date]]),MONTH(invoices[[#This Row],[due_date]]),1)</f>
        <v>45870</v>
      </c>
      <c r="I1437" s="1">
        <v>45876</v>
      </c>
      <c r="J1437">
        <v>15500</v>
      </c>
      <c r="K1437">
        <v>2236</v>
      </c>
      <c r="L1437">
        <v>0</v>
      </c>
      <c r="M1437">
        <f>invoices[[#This Row],[rent_amount]]+invoices[[#This Row],[electricity_amount]]+invoices[[#This Row],[other_charges]]</f>
        <v>17736</v>
      </c>
      <c r="N1437" t="s">
        <v>28</v>
      </c>
      <c r="O1437" t="s">
        <v>325</v>
      </c>
      <c r="P1437">
        <v>0</v>
      </c>
      <c r="Q1437" t="b">
        <v>0</v>
      </c>
      <c r="R1437" t="s">
        <v>222</v>
      </c>
      <c r="S1437">
        <v>0</v>
      </c>
      <c r="T1437">
        <f>invoices[[#This Row],[total_amount]]</f>
        <v>17736</v>
      </c>
      <c r="U1437" t="s">
        <v>414</v>
      </c>
      <c r="V1437" t="str">
        <f>INDEX([1]!Table1[tenantname],MATCH(invoices[[#This Row],[allotment_id]],[1]!Table1[TenantAllotmentID],0))</f>
        <v>Brinda Vivek (B44-B2)</v>
      </c>
      <c r="W1437" t="s">
        <v>14100</v>
      </c>
      <c r="X1437" t="s">
        <v>14101</v>
      </c>
      <c r="Y1437" s="4">
        <v>45870</v>
      </c>
      <c r="Z1437" t="s">
        <v>15807</v>
      </c>
      <c r="AA1437">
        <v>15500</v>
      </c>
      <c r="AB1437">
        <v>0</v>
      </c>
      <c r="AC1437">
        <v>0</v>
      </c>
      <c r="AD1437" s="7">
        <f>invoices[[#This Row],[Rent]]+invoices[[#This Row],[Services]]+invoices[[#This Row],[GST]]</f>
        <v>15500</v>
      </c>
      <c r="AE1437" s="7">
        <f>invoices[[#This Row],[Total]]-invoices[[#This Row],[rent_amount]]</f>
        <v>0</v>
      </c>
      <c r="AF1437">
        <v>6007</v>
      </c>
      <c r="AG1437">
        <v>2236</v>
      </c>
      <c r="AH1437">
        <f>invoices[[#This Row],[EB Amount]]-invoices[[#This Row],[electricity_amount]]</f>
        <v>0</v>
      </c>
    </row>
    <row r="1438" spans="1:34">
      <c r="A1438" t="s">
        <v>13283</v>
      </c>
      <c r="B1438" t="s">
        <v>22</v>
      </c>
      <c r="C1438" t="s">
        <v>71</v>
      </c>
      <c r="D1438" t="s">
        <v>24</v>
      </c>
      <c r="E1438" t="s">
        <v>72</v>
      </c>
      <c r="F1438" t="s">
        <v>73</v>
      </c>
      <c r="G1438" t="s">
        <v>13284</v>
      </c>
      <c r="H1438" s="1">
        <f>DATE(YEAR(invoices[[#This Row],[due_date]]),MONTH(invoices[[#This Row],[due_date]]),1)</f>
        <v>45870</v>
      </c>
      <c r="I1438" s="1">
        <v>45876</v>
      </c>
      <c r="J1438">
        <v>15500</v>
      </c>
      <c r="K1438">
        <v>1767</v>
      </c>
      <c r="L1438">
        <v>0</v>
      </c>
      <c r="M1438">
        <f>invoices[[#This Row],[rent_amount]]+invoices[[#This Row],[electricity_amount]]+invoices[[#This Row],[other_charges]]</f>
        <v>17267</v>
      </c>
      <c r="N1438" t="s">
        <v>28</v>
      </c>
      <c r="O1438" t="s">
        <v>1148</v>
      </c>
      <c r="P1438">
        <v>0</v>
      </c>
      <c r="Q1438" t="b">
        <v>0</v>
      </c>
      <c r="R1438" t="s">
        <v>222</v>
      </c>
      <c r="S1438">
        <v>0</v>
      </c>
      <c r="T1438">
        <f>invoices[[#This Row],[total_amount]]</f>
        <v>17267</v>
      </c>
      <c r="U1438" t="s">
        <v>77</v>
      </c>
      <c r="V1438" t="str">
        <f>INDEX([1]!Table1[tenantname],MATCH(invoices[[#This Row],[allotment_id]],[1]!Table1[TenantAllotmentID],0))</f>
        <v>Nirmala  A (C34-B1)</v>
      </c>
      <c r="W1438" t="s">
        <v>13996</v>
      </c>
      <c r="X1438" t="s">
        <v>13997</v>
      </c>
      <c r="Y1438" s="4">
        <v>45870</v>
      </c>
      <c r="Z1438" t="s">
        <v>15807</v>
      </c>
      <c r="AA1438">
        <v>15500</v>
      </c>
      <c r="AB1438">
        <v>0</v>
      </c>
      <c r="AC1438">
        <v>0</v>
      </c>
      <c r="AD1438" s="7">
        <f>invoices[[#This Row],[Rent]]+invoices[[#This Row],[Services]]+invoices[[#This Row],[GST]]</f>
        <v>15500</v>
      </c>
      <c r="AE1438" s="7">
        <f>invoices[[#This Row],[Total]]-invoices[[#This Row],[rent_amount]]</f>
        <v>0</v>
      </c>
      <c r="AF1438">
        <v>6008</v>
      </c>
      <c r="AG1438">
        <v>1767</v>
      </c>
      <c r="AH1438">
        <f>invoices[[#This Row],[EB Amount]]-invoices[[#This Row],[electricity_amount]]</f>
        <v>0</v>
      </c>
    </row>
    <row r="1439" spans="1:34">
      <c r="A1439" t="s">
        <v>13468</v>
      </c>
      <c r="B1439" t="s">
        <v>22</v>
      </c>
      <c r="C1439" t="s">
        <v>5502</v>
      </c>
      <c r="D1439" t="s">
        <v>24</v>
      </c>
      <c r="E1439" t="s">
        <v>592</v>
      </c>
      <c r="F1439" t="s">
        <v>1016</v>
      </c>
      <c r="G1439" t="s">
        <v>13469</v>
      </c>
      <c r="H1439" s="1">
        <f>DATE(YEAR(invoices[[#This Row],[due_date]]),MONTH(invoices[[#This Row],[due_date]]),1)</f>
        <v>45870</v>
      </c>
      <c r="I1439" s="1">
        <v>45876</v>
      </c>
      <c r="J1439">
        <v>14032</v>
      </c>
      <c r="K1439">
        <v>0</v>
      </c>
      <c r="L1439">
        <v>0</v>
      </c>
      <c r="M1439">
        <f>invoices[[#This Row],[rent_amount]]+invoices[[#This Row],[electricity_amount]]+invoices[[#This Row],[other_charges]]</f>
        <v>14032</v>
      </c>
      <c r="N1439" t="s">
        <v>28</v>
      </c>
      <c r="O1439" t="s">
        <v>221</v>
      </c>
      <c r="P1439">
        <v>0</v>
      </c>
      <c r="Q1439" t="b">
        <v>0</v>
      </c>
      <c r="R1439" t="s">
        <v>222</v>
      </c>
      <c r="S1439">
        <v>0</v>
      </c>
      <c r="T1439">
        <f>invoices[[#This Row],[total_amount]]</f>
        <v>14032</v>
      </c>
      <c r="U1439" t="s">
        <v>11723</v>
      </c>
      <c r="V1439" t="str">
        <f>INDEX([1]!Table1[tenantname],MATCH(invoices[[#This Row],[allotment_id]],[1]!Table1[TenantAllotmentID],0))</f>
        <v>Parv Aggarwal (A44-C1)</v>
      </c>
      <c r="W1439" t="s">
        <v>15383</v>
      </c>
      <c r="X1439" t="s">
        <v>15747</v>
      </c>
      <c r="Y1439" s="4">
        <v>45870</v>
      </c>
      <c r="Z1439" t="s">
        <v>15807</v>
      </c>
      <c r="AA1439">
        <v>14032</v>
      </c>
      <c r="AB1439">
        <v>0</v>
      </c>
      <c r="AC1439">
        <v>0</v>
      </c>
      <c r="AD1439" s="7">
        <f>invoices[[#This Row],[Rent]]+invoices[[#This Row],[Services]]+invoices[[#This Row],[GST]]</f>
        <v>14032</v>
      </c>
      <c r="AE1439" s="7">
        <f>invoices[[#This Row],[Total]]-invoices[[#This Row],[rent_amount]]</f>
        <v>0</v>
      </c>
      <c r="AF1439">
        <v>6111</v>
      </c>
      <c r="AG1439">
        <v>0</v>
      </c>
      <c r="AH1439">
        <f>invoices[[#This Row],[EB Amount]]-invoices[[#This Row],[electricity_amount]]</f>
        <v>0</v>
      </c>
    </row>
    <row r="1440" spans="1:34">
      <c r="A1440" t="s">
        <v>13576</v>
      </c>
      <c r="B1440" t="s">
        <v>22</v>
      </c>
      <c r="C1440" t="s">
        <v>132</v>
      </c>
      <c r="D1440" t="s">
        <v>24</v>
      </c>
      <c r="E1440" t="s">
        <v>50</v>
      </c>
      <c r="F1440" t="s">
        <v>133</v>
      </c>
      <c r="G1440" t="s">
        <v>13577</v>
      </c>
      <c r="H1440" s="1">
        <f>DATE(YEAR(invoices[[#This Row],[due_date]]),MONTH(invoices[[#This Row],[due_date]]),1)</f>
        <v>45870</v>
      </c>
      <c r="I1440" s="1">
        <v>45876</v>
      </c>
      <c r="J1440">
        <v>14500</v>
      </c>
      <c r="K1440">
        <v>2139</v>
      </c>
      <c r="L1440">
        <v>0</v>
      </c>
      <c r="M1440">
        <f>invoices[[#This Row],[rent_amount]]+invoices[[#This Row],[electricity_amount]]+invoices[[#This Row],[other_charges]]</f>
        <v>16639</v>
      </c>
      <c r="N1440" t="s">
        <v>28</v>
      </c>
      <c r="O1440" t="s">
        <v>683</v>
      </c>
      <c r="P1440">
        <v>0</v>
      </c>
      <c r="Q1440" t="b">
        <v>0</v>
      </c>
      <c r="R1440" t="s">
        <v>222</v>
      </c>
      <c r="S1440">
        <v>0</v>
      </c>
      <c r="T1440">
        <f>invoices[[#This Row],[total_amount]]</f>
        <v>16639</v>
      </c>
      <c r="U1440" t="s">
        <v>137</v>
      </c>
      <c r="V1440" t="str">
        <f>INDEX([1]!Table1[tenantname],MATCH(invoices[[#This Row],[allotment_id]],[1]!Table1[TenantAllotmentID],0))</f>
        <v>Uma Saikumar Torikonda (B32-C1)</v>
      </c>
      <c r="W1440" t="s">
        <v>14012</v>
      </c>
      <c r="X1440" t="s">
        <v>14013</v>
      </c>
      <c r="Y1440" s="4">
        <v>45870</v>
      </c>
      <c r="Z1440" t="s">
        <v>15807</v>
      </c>
      <c r="AA1440">
        <v>14500</v>
      </c>
      <c r="AB1440">
        <v>0</v>
      </c>
      <c r="AC1440">
        <v>0</v>
      </c>
      <c r="AD1440" s="7">
        <f>invoices[[#This Row],[Rent]]+invoices[[#This Row],[Services]]+invoices[[#This Row],[GST]]</f>
        <v>14500</v>
      </c>
      <c r="AE1440" s="7">
        <f>invoices[[#This Row],[Total]]-invoices[[#This Row],[rent_amount]]</f>
        <v>0</v>
      </c>
      <c r="AF1440">
        <v>6169</v>
      </c>
      <c r="AG1440">
        <v>2139</v>
      </c>
      <c r="AH1440">
        <f>invoices[[#This Row],[EB Amount]]-invoices[[#This Row],[electricity_amount]]</f>
        <v>0</v>
      </c>
    </row>
    <row r="1441" spans="1:34">
      <c r="A1441" t="s">
        <v>13706</v>
      </c>
      <c r="B1441" t="s">
        <v>22</v>
      </c>
      <c r="C1441" t="s">
        <v>4381</v>
      </c>
      <c r="D1441" t="s">
        <v>24</v>
      </c>
      <c r="E1441" t="s">
        <v>519</v>
      </c>
      <c r="F1441" t="s">
        <v>984</v>
      </c>
      <c r="G1441" t="s">
        <v>13707</v>
      </c>
      <c r="H1441" s="1">
        <f>DATE(YEAR(invoices[[#This Row],[due_date]]),MONTH(invoices[[#This Row],[due_date]]),1)</f>
        <v>45870</v>
      </c>
      <c r="I1441" s="1">
        <v>45876</v>
      </c>
      <c r="J1441">
        <v>3000</v>
      </c>
      <c r="K1441">
        <v>0</v>
      </c>
      <c r="L1441">
        <v>0</v>
      </c>
      <c r="M1441">
        <f>invoices[[#This Row],[rent_amount]]+invoices[[#This Row],[electricity_amount]]+invoices[[#This Row],[other_charges]]</f>
        <v>3000</v>
      </c>
      <c r="N1441" t="s">
        <v>28</v>
      </c>
      <c r="O1441" t="s">
        <v>221</v>
      </c>
      <c r="P1441">
        <v>0</v>
      </c>
      <c r="Q1441" t="b">
        <v>0</v>
      </c>
      <c r="R1441" t="s">
        <v>222</v>
      </c>
      <c r="S1441">
        <v>0</v>
      </c>
      <c r="T1441">
        <f>invoices[[#This Row],[total_amount]]</f>
        <v>3000</v>
      </c>
      <c r="U1441" t="s">
        <v>4383</v>
      </c>
      <c r="V1441" t="str">
        <f>INDEX([1]!Table1[tenantname],MATCH(invoices[[#This Row],[allotment_id]],[1]!Table1[TenantAllotmentID],0))</f>
        <v>Pratham Mishra  (C41-B1)</v>
      </c>
      <c r="W1441" t="s">
        <v>15223</v>
      </c>
      <c r="X1441" t="s">
        <v>15224</v>
      </c>
      <c r="Y1441" s="4">
        <v>45870</v>
      </c>
      <c r="Z1441" t="s">
        <v>15807</v>
      </c>
      <c r="AA1441">
        <v>3000</v>
      </c>
      <c r="AB1441">
        <v>0</v>
      </c>
      <c r="AC1441">
        <v>0</v>
      </c>
      <c r="AD1441" s="7">
        <f>invoices[[#This Row],[Rent]]+invoices[[#This Row],[Services]]+invoices[[#This Row],[GST]]</f>
        <v>3000</v>
      </c>
      <c r="AE1441" s="7">
        <f>invoices[[#This Row],[Total]]-invoices[[#This Row],[rent_amount]]</f>
        <v>0</v>
      </c>
      <c r="AF1441">
        <v>6236</v>
      </c>
      <c r="AG1441">
        <v>0</v>
      </c>
      <c r="AH1441">
        <f>invoices[[#This Row],[EB Amount]]-invoices[[#This Row],[electricity_amount]]</f>
        <v>0</v>
      </c>
    </row>
    <row r="1442" spans="1:34">
      <c r="A1442" t="s">
        <v>13726</v>
      </c>
      <c r="B1442" t="s">
        <v>22</v>
      </c>
      <c r="C1442" t="s">
        <v>2412</v>
      </c>
      <c r="D1442" t="s">
        <v>24</v>
      </c>
      <c r="E1442" t="s">
        <v>349</v>
      </c>
      <c r="F1442" t="s">
        <v>716</v>
      </c>
      <c r="G1442" t="s">
        <v>13727</v>
      </c>
      <c r="H1442" s="1">
        <f>DATE(YEAR(invoices[[#This Row],[due_date]]),MONTH(invoices[[#This Row],[due_date]]),1)</f>
        <v>45870</v>
      </c>
      <c r="I1442" s="1">
        <v>45876</v>
      </c>
      <c r="J1442">
        <v>25500</v>
      </c>
      <c r="K1442">
        <v>1829</v>
      </c>
      <c r="L1442">
        <v>0</v>
      </c>
      <c r="M1442">
        <f>invoices[[#This Row],[rent_amount]]+invoices[[#This Row],[electricity_amount]]+invoices[[#This Row],[other_charges]]</f>
        <v>27329</v>
      </c>
      <c r="N1442" t="s">
        <v>28</v>
      </c>
      <c r="O1442" t="s">
        <v>683</v>
      </c>
      <c r="P1442">
        <v>0</v>
      </c>
      <c r="Q1442" t="b">
        <v>0</v>
      </c>
      <c r="R1442" t="s">
        <v>222</v>
      </c>
      <c r="S1442">
        <v>0</v>
      </c>
      <c r="T1442">
        <f>invoices[[#This Row],[total_amount]]</f>
        <v>27329</v>
      </c>
      <c r="U1442" t="s">
        <v>2414</v>
      </c>
      <c r="V1442" t="str">
        <f>INDEX([1]!Table1[tenantname],MATCH(invoices[[#This Row],[allotment_id]],[1]!Table1[TenantAllotmentID],0))</f>
        <v>Tushar  (B11-D1)</v>
      </c>
      <c r="W1442" t="s">
        <v>14799</v>
      </c>
      <c r="X1442" t="s">
        <v>14800</v>
      </c>
      <c r="Y1442" s="4">
        <v>45870</v>
      </c>
      <c r="Z1442" t="s">
        <v>15807</v>
      </c>
      <c r="AA1442">
        <v>25500</v>
      </c>
      <c r="AB1442">
        <v>0</v>
      </c>
      <c r="AC1442">
        <v>0</v>
      </c>
      <c r="AD1442" s="7">
        <f>invoices[[#This Row],[Rent]]+invoices[[#This Row],[Services]]+invoices[[#This Row],[GST]]</f>
        <v>25500</v>
      </c>
      <c r="AE1442" s="7">
        <f>invoices[[#This Row],[Total]]-invoices[[#This Row],[rent_amount]]</f>
        <v>0</v>
      </c>
      <c r="AF1442">
        <v>6246</v>
      </c>
      <c r="AG1442">
        <v>1829</v>
      </c>
      <c r="AH1442">
        <f>invoices[[#This Row],[EB Amount]]-invoices[[#This Row],[electricity_amount]]</f>
        <v>0</v>
      </c>
    </row>
    <row r="1443" spans="1:34">
      <c r="A1443" t="s">
        <v>13890</v>
      </c>
      <c r="B1443" t="s">
        <v>22</v>
      </c>
      <c r="C1443" t="s">
        <v>2652</v>
      </c>
      <c r="D1443" t="s">
        <v>24</v>
      </c>
      <c r="E1443" t="s">
        <v>218</v>
      </c>
      <c r="F1443" t="s">
        <v>2653</v>
      </c>
      <c r="G1443" t="s">
        <v>13891</v>
      </c>
      <c r="H1443" s="1">
        <f>DATE(YEAR(invoices[[#This Row],[due_date]]),MONTH(invoices[[#This Row],[due_date]]),1)</f>
        <v>45870</v>
      </c>
      <c r="I1443" s="1">
        <v>45876</v>
      </c>
      <c r="J1443">
        <v>13000</v>
      </c>
      <c r="K1443">
        <v>0</v>
      </c>
      <c r="L1443">
        <v>0</v>
      </c>
      <c r="M1443">
        <f>invoices[[#This Row],[rent_amount]]+invoices[[#This Row],[electricity_amount]]+invoices[[#This Row],[other_charges]]</f>
        <v>13000</v>
      </c>
      <c r="N1443" t="s">
        <v>28</v>
      </c>
      <c r="O1443" t="s">
        <v>325</v>
      </c>
      <c r="P1443">
        <v>0</v>
      </c>
      <c r="Q1443" t="b">
        <v>0</v>
      </c>
      <c r="R1443" t="s">
        <v>222</v>
      </c>
      <c r="S1443">
        <v>0</v>
      </c>
      <c r="T1443">
        <f>invoices[[#This Row],[total_amount]]</f>
        <v>13000</v>
      </c>
      <c r="U1443" t="s">
        <v>2655</v>
      </c>
      <c r="V1443" t="str">
        <f>INDEX([1]!Table1[tenantname],MATCH(invoices[[#This Row],[allotment_id]],[1]!Table1[TenantAllotmentID],0))</f>
        <v>Dongkame Karimchi O Sangma (A12-B2)</v>
      </c>
      <c r="W1443" t="s">
        <v>14860</v>
      </c>
      <c r="X1443" t="s">
        <v>14861</v>
      </c>
      <c r="Y1443" s="4">
        <v>45870</v>
      </c>
      <c r="Z1443" t="s">
        <v>15807</v>
      </c>
      <c r="AA1443">
        <v>13000</v>
      </c>
      <c r="AB1443">
        <v>0</v>
      </c>
      <c r="AC1443">
        <v>0</v>
      </c>
      <c r="AD1443" s="7">
        <f>invoices[[#This Row],[Rent]]+invoices[[#This Row],[Services]]+invoices[[#This Row],[GST]]</f>
        <v>13000</v>
      </c>
      <c r="AE1443" s="7">
        <f>invoices[[#This Row],[Total]]-invoices[[#This Row],[rent_amount]]</f>
        <v>0</v>
      </c>
      <c r="AF1443">
        <v>6335</v>
      </c>
      <c r="AG1443">
        <v>0</v>
      </c>
      <c r="AH1443">
        <f>invoices[[#This Row],[EB Amount]]-invoices[[#This Row],[electricity_amount]]</f>
        <v>0</v>
      </c>
    </row>
    <row r="1444" spans="1:34">
      <c r="A1444" t="s">
        <v>13910</v>
      </c>
      <c r="B1444" t="s">
        <v>22</v>
      </c>
      <c r="C1444" t="s">
        <v>436</v>
      </c>
      <c r="D1444" t="s">
        <v>24</v>
      </c>
      <c r="E1444" t="s">
        <v>140</v>
      </c>
      <c r="F1444" t="s">
        <v>437</v>
      </c>
      <c r="G1444" t="s">
        <v>13911</v>
      </c>
      <c r="H1444" s="1">
        <f>DATE(YEAR(invoices[[#This Row],[due_date]]),MONTH(invoices[[#This Row],[due_date]]),1)</f>
        <v>45870</v>
      </c>
      <c r="I1444" s="1">
        <v>45876</v>
      </c>
      <c r="J1444">
        <v>14500</v>
      </c>
      <c r="K1444">
        <v>990</v>
      </c>
      <c r="L1444">
        <v>0</v>
      </c>
      <c r="M1444">
        <f>invoices[[#This Row],[rent_amount]]+invoices[[#This Row],[electricity_amount]]+invoices[[#This Row],[other_charges]]</f>
        <v>15490</v>
      </c>
      <c r="N1444" t="s">
        <v>28</v>
      </c>
      <c r="O1444" t="s">
        <v>683</v>
      </c>
      <c r="P1444">
        <v>0</v>
      </c>
      <c r="Q1444" t="b">
        <v>0</v>
      </c>
      <c r="R1444" t="s">
        <v>222</v>
      </c>
      <c r="S1444">
        <v>0</v>
      </c>
      <c r="T1444">
        <f>invoices[[#This Row],[total_amount]]</f>
        <v>15490</v>
      </c>
      <c r="U1444" t="s">
        <v>439</v>
      </c>
      <c r="V1444" t="str">
        <f>INDEX([1]!Table1[tenantname],MATCH(invoices[[#This Row],[allotment_id]],[1]!Table1[TenantAllotmentID],0))</f>
        <v>Zaheer Khan (A41-C2)</v>
      </c>
      <c r="W1444" t="s">
        <v>14110</v>
      </c>
      <c r="X1444" t="s">
        <v>14111</v>
      </c>
      <c r="Y1444" s="4">
        <v>45870</v>
      </c>
      <c r="Z1444" t="s">
        <v>15807</v>
      </c>
      <c r="AA1444">
        <v>14500</v>
      </c>
      <c r="AB1444">
        <v>0</v>
      </c>
      <c r="AC1444">
        <v>0</v>
      </c>
      <c r="AD1444" s="7">
        <f>invoices[[#This Row],[Rent]]+invoices[[#This Row],[Services]]+invoices[[#This Row],[GST]]</f>
        <v>14500</v>
      </c>
      <c r="AE1444" s="7">
        <f>invoices[[#This Row],[Total]]-invoices[[#This Row],[rent_amount]]</f>
        <v>0</v>
      </c>
      <c r="AF1444">
        <v>6346</v>
      </c>
      <c r="AG1444">
        <v>990</v>
      </c>
      <c r="AH1444">
        <f>invoices[[#This Row],[EB Amount]]-invoices[[#This Row],[electricity_amount]]</f>
        <v>0</v>
      </c>
    </row>
    <row r="1445" spans="1:34">
      <c r="A1445" t="s">
        <v>13932</v>
      </c>
      <c r="B1445" t="s">
        <v>22</v>
      </c>
      <c r="C1445" t="s">
        <v>4983</v>
      </c>
      <c r="D1445" t="s">
        <v>24</v>
      </c>
      <c r="E1445" t="s">
        <v>592</v>
      </c>
      <c r="F1445" t="s">
        <v>593</v>
      </c>
      <c r="G1445" t="s">
        <v>13933</v>
      </c>
      <c r="H1445" s="1">
        <f>DATE(YEAR(invoices[[#This Row],[due_date]]),MONTH(invoices[[#This Row],[due_date]]),1)</f>
        <v>45870</v>
      </c>
      <c r="I1445" s="1">
        <v>45876</v>
      </c>
      <c r="J1445">
        <v>11226</v>
      </c>
      <c r="K1445">
        <v>0</v>
      </c>
      <c r="L1445">
        <v>0</v>
      </c>
      <c r="M1445">
        <f>invoices[[#This Row],[rent_amount]]+invoices[[#This Row],[electricity_amount]]+invoices[[#This Row],[other_charges]]</f>
        <v>11226</v>
      </c>
      <c r="N1445" t="s">
        <v>28</v>
      </c>
      <c r="O1445" t="s">
        <v>325</v>
      </c>
      <c r="P1445">
        <v>0</v>
      </c>
      <c r="Q1445" t="b">
        <v>0</v>
      </c>
      <c r="R1445" t="s">
        <v>222</v>
      </c>
      <c r="S1445">
        <v>0</v>
      </c>
      <c r="T1445">
        <f>invoices[[#This Row],[total_amount]]</f>
        <v>11226</v>
      </c>
      <c r="U1445" t="s">
        <v>6571</v>
      </c>
      <c r="V1445" t="str">
        <f>INDEX([1]!Table1[tenantname],MATCH(invoices[[#This Row],[allotment_id]],[1]!Table1[TenantAllotmentID],0))</f>
        <v>Dev Bhasin (A44-C2)</v>
      </c>
      <c r="W1445" t="s">
        <v>15318</v>
      </c>
      <c r="X1445" t="s">
        <v>15487</v>
      </c>
      <c r="Y1445" s="4">
        <v>45870</v>
      </c>
      <c r="Z1445" t="s">
        <v>15807</v>
      </c>
      <c r="AA1445">
        <v>11226</v>
      </c>
      <c r="AB1445">
        <v>0</v>
      </c>
      <c r="AC1445">
        <v>0</v>
      </c>
      <c r="AD1445" s="7">
        <f>invoices[[#This Row],[Rent]]+invoices[[#This Row],[Services]]+invoices[[#This Row],[GST]]</f>
        <v>11226</v>
      </c>
      <c r="AE1445" s="7">
        <f>invoices[[#This Row],[Total]]-invoices[[#This Row],[rent_amount]]</f>
        <v>0</v>
      </c>
      <c r="AF1445">
        <v>6358</v>
      </c>
      <c r="AG1445">
        <v>0</v>
      </c>
      <c r="AH1445">
        <f>invoices[[#This Row],[EB Amount]]-invoices[[#This Row],[electricity_amount]]</f>
        <v>0</v>
      </c>
    </row>
    <row r="1446" spans="1:34">
      <c r="A1446" t="s">
        <v>13940</v>
      </c>
      <c r="B1446" t="s">
        <v>22</v>
      </c>
      <c r="C1446" t="s">
        <v>1020</v>
      </c>
      <c r="D1446" t="s">
        <v>24</v>
      </c>
      <c r="E1446" t="s">
        <v>329</v>
      </c>
      <c r="F1446" t="s">
        <v>1021</v>
      </c>
      <c r="G1446" t="s">
        <v>13941</v>
      </c>
      <c r="H1446" s="1">
        <f>DATE(YEAR(invoices[[#This Row],[due_date]]),MONTH(invoices[[#This Row],[due_date]]),1)</f>
        <v>45870</v>
      </c>
      <c r="I1446" s="1">
        <v>45876</v>
      </c>
      <c r="J1446">
        <v>15500</v>
      </c>
      <c r="K1446">
        <v>988</v>
      </c>
      <c r="L1446">
        <v>0</v>
      </c>
      <c r="M1446">
        <f>invoices[[#This Row],[rent_amount]]+invoices[[#This Row],[electricity_amount]]+invoices[[#This Row],[other_charges]]</f>
        <v>16488</v>
      </c>
      <c r="N1446" t="s">
        <v>28</v>
      </c>
      <c r="O1446" t="s">
        <v>683</v>
      </c>
      <c r="P1446">
        <v>0</v>
      </c>
      <c r="Q1446" t="b">
        <v>0</v>
      </c>
      <c r="R1446" t="s">
        <v>222</v>
      </c>
      <c r="S1446">
        <v>0</v>
      </c>
      <c r="T1446">
        <f>invoices[[#This Row],[total_amount]]</f>
        <v>16488</v>
      </c>
      <c r="U1446" t="s">
        <v>1024</v>
      </c>
      <c r="V1446" t="str">
        <f>INDEX([1]!Table1[tenantname],MATCH(invoices[[#This Row],[allotment_id]],[1]!Table1[TenantAllotmentID],0))</f>
        <v>Sruthi Naya P (C43-B2)</v>
      </c>
      <c r="W1446" t="s">
        <v>14318</v>
      </c>
      <c r="X1446" t="s">
        <v>14318</v>
      </c>
      <c r="Y1446" s="4">
        <v>45870</v>
      </c>
      <c r="Z1446" t="s">
        <v>15807</v>
      </c>
      <c r="AA1446">
        <v>15500</v>
      </c>
      <c r="AB1446">
        <v>0</v>
      </c>
      <c r="AC1446">
        <v>0</v>
      </c>
      <c r="AD1446" s="7">
        <f>invoices[[#This Row],[Rent]]+invoices[[#This Row],[Services]]+invoices[[#This Row],[GST]]</f>
        <v>15500</v>
      </c>
      <c r="AE1446" s="7">
        <f>invoices[[#This Row],[Total]]-invoices[[#This Row],[rent_amount]]</f>
        <v>0</v>
      </c>
      <c r="AF1446">
        <v>6362</v>
      </c>
      <c r="AG1446">
        <v>988</v>
      </c>
      <c r="AH1446">
        <f>invoices[[#This Row],[EB Amount]]-invoices[[#This Row],[electricity_amount]]</f>
        <v>0</v>
      </c>
    </row>
    <row r="1447" spans="1:34">
      <c r="A1447" t="s">
        <v>172</v>
      </c>
      <c r="B1447" t="s">
        <v>22</v>
      </c>
      <c r="C1447" t="s">
        <v>173</v>
      </c>
      <c r="D1447" t="s">
        <v>24</v>
      </c>
      <c r="E1447" t="s">
        <v>140</v>
      </c>
      <c r="F1447" t="s">
        <v>174</v>
      </c>
      <c r="G1447" t="s">
        <v>175</v>
      </c>
      <c r="H1447" s="1">
        <f>DATE(YEAR(invoices[[#This Row],[due_date]]),MONTH(invoices[[#This Row],[due_date]]),1)</f>
        <v>45839</v>
      </c>
      <c r="I1447" s="1">
        <v>45845</v>
      </c>
      <c r="J1447">
        <v>15500</v>
      </c>
      <c r="K1447">
        <v>2520</v>
      </c>
      <c r="L1447">
        <v>0</v>
      </c>
      <c r="M1447">
        <f>invoices[[#This Row],[rent_amount]]+invoices[[#This Row],[electricity_amount]]+invoices[[#This Row],[other_charges]]</f>
        <v>18020</v>
      </c>
      <c r="N1447" t="s">
        <v>28</v>
      </c>
      <c r="O1447" t="s">
        <v>176</v>
      </c>
      <c r="P1447">
        <v>0</v>
      </c>
      <c r="Q1447" t="b">
        <v>0</v>
      </c>
      <c r="R1447" t="s">
        <v>177</v>
      </c>
      <c r="S1447">
        <v>0</v>
      </c>
      <c r="T1447">
        <f>invoices[[#This Row],[total_amount]]</f>
        <v>18020</v>
      </c>
      <c r="U1447" t="s">
        <v>178</v>
      </c>
      <c r="V1447" t="str">
        <f>INDEX([1]!Table1[tenantname],MATCH(invoices[[#This Row],[allotment_id]],[1]!Table1[TenantAllotmentID],0))</f>
        <v>VijayaSekar P (A41-D1)</v>
      </c>
      <c r="W1447" t="s">
        <v>14024</v>
      </c>
      <c r="X1447" t="s">
        <v>14025</v>
      </c>
      <c r="Y1447" s="4">
        <v>45839</v>
      </c>
      <c r="Z1447" t="s">
        <v>15807</v>
      </c>
      <c r="AA1447">
        <v>15500</v>
      </c>
      <c r="AB1447">
        <v>0</v>
      </c>
      <c r="AC1447">
        <v>0</v>
      </c>
      <c r="AD1447" s="7">
        <f>invoices[[#This Row],[Rent]]+invoices[[#This Row],[Services]]+invoices[[#This Row],[GST]]</f>
        <v>15500</v>
      </c>
      <c r="AE1447" s="7">
        <f>invoices[[#This Row],[Total]]-invoices[[#This Row],[rent_amount]]</f>
        <v>0</v>
      </c>
      <c r="AF1447">
        <v>21</v>
      </c>
      <c r="AG1447">
        <v>2520</v>
      </c>
      <c r="AH1447">
        <f>invoices[[#This Row],[EB Amount]]-invoices[[#This Row],[electricity_amount]]</f>
        <v>0</v>
      </c>
    </row>
    <row r="1448" spans="1:34">
      <c r="A1448" t="s">
        <v>631</v>
      </c>
      <c r="B1448" t="s">
        <v>22</v>
      </c>
      <c r="C1448" t="s">
        <v>212</v>
      </c>
      <c r="D1448" t="s">
        <v>24</v>
      </c>
      <c r="E1448" t="s">
        <v>140</v>
      </c>
      <c r="F1448" t="s">
        <v>213</v>
      </c>
      <c r="G1448" t="s">
        <v>632</v>
      </c>
      <c r="H1448" s="1">
        <f>DATE(YEAR(invoices[[#This Row],[due_date]]),MONTH(invoices[[#This Row],[due_date]]),1)</f>
        <v>45839</v>
      </c>
      <c r="I1448" s="1">
        <v>45845</v>
      </c>
      <c r="J1448">
        <v>13500</v>
      </c>
      <c r="K1448">
        <v>2520</v>
      </c>
      <c r="L1448">
        <v>0</v>
      </c>
      <c r="M1448">
        <f>invoices[[#This Row],[rent_amount]]+invoices[[#This Row],[electricity_amount]]+invoices[[#This Row],[other_charges]]</f>
        <v>16020</v>
      </c>
      <c r="N1448" t="s">
        <v>28</v>
      </c>
      <c r="O1448" t="s">
        <v>633</v>
      </c>
      <c r="P1448">
        <v>0</v>
      </c>
      <c r="Q1448" t="b">
        <v>0</v>
      </c>
      <c r="R1448" t="s">
        <v>177</v>
      </c>
      <c r="S1448">
        <v>0</v>
      </c>
      <c r="T1448">
        <f>invoices[[#This Row],[total_amount]]</f>
        <v>16020</v>
      </c>
      <c r="U1448" t="s">
        <v>215</v>
      </c>
      <c r="V1448" t="str">
        <f>INDEX([1]!Table1[tenantname],MATCH(invoices[[#This Row],[allotment_id]],[1]!Table1[TenantAllotmentID],0))</f>
        <v>Arnav Raj (A41-B2)</v>
      </c>
      <c r="W1448" t="s">
        <v>14034</v>
      </c>
      <c r="X1448" t="s">
        <v>14035</v>
      </c>
      <c r="Y1448" s="4">
        <v>45839</v>
      </c>
      <c r="Z1448" t="s">
        <v>15807</v>
      </c>
      <c r="AA1448">
        <v>13500</v>
      </c>
      <c r="AB1448">
        <v>0</v>
      </c>
      <c r="AC1448">
        <v>0</v>
      </c>
      <c r="AD1448" s="7">
        <f>invoices[[#This Row],[Rent]]+invoices[[#This Row],[Services]]+invoices[[#This Row],[GST]]</f>
        <v>13500</v>
      </c>
      <c r="AE1448" s="7">
        <f>invoices[[#This Row],[Total]]-invoices[[#This Row],[rent_amount]]</f>
        <v>0</v>
      </c>
      <c r="AF1448">
        <v>106</v>
      </c>
      <c r="AG1448">
        <v>2520</v>
      </c>
      <c r="AH1448">
        <f>invoices[[#This Row],[EB Amount]]-invoices[[#This Row],[electricity_amount]]</f>
        <v>0</v>
      </c>
    </row>
    <row r="1449" spans="1:34">
      <c r="A1449" t="s">
        <v>657</v>
      </c>
      <c r="B1449" t="s">
        <v>22</v>
      </c>
      <c r="C1449" t="s">
        <v>658</v>
      </c>
      <c r="D1449" t="s">
        <v>24</v>
      </c>
      <c r="E1449" t="s">
        <v>72</v>
      </c>
      <c r="F1449" t="s">
        <v>659</v>
      </c>
      <c r="G1449" t="s">
        <v>660</v>
      </c>
      <c r="H1449" s="1">
        <f>DATE(YEAR(invoices[[#This Row],[due_date]]),MONTH(invoices[[#This Row],[due_date]]),1)</f>
        <v>45839</v>
      </c>
      <c r="I1449" s="1">
        <v>45845</v>
      </c>
      <c r="J1449">
        <v>9355</v>
      </c>
      <c r="K1449">
        <v>1500</v>
      </c>
      <c r="L1449">
        <v>0</v>
      </c>
      <c r="M1449">
        <f>invoices[[#This Row],[rent_amount]]+invoices[[#This Row],[electricity_amount]]+invoices[[#This Row],[other_charges]]</f>
        <v>10855</v>
      </c>
      <c r="N1449" t="s">
        <v>28</v>
      </c>
      <c r="O1449" t="s">
        <v>661</v>
      </c>
      <c r="P1449">
        <v>0</v>
      </c>
      <c r="Q1449" t="b">
        <v>0</v>
      </c>
      <c r="R1449" t="s">
        <v>177</v>
      </c>
      <c r="S1449">
        <v>0</v>
      </c>
      <c r="T1449">
        <f>invoices[[#This Row],[total_amount]]</f>
        <v>10855</v>
      </c>
      <c r="U1449" t="s">
        <v>662</v>
      </c>
      <c r="V1449" t="str">
        <f>INDEX([1]!Table1[tenantname],MATCH(invoices[[#This Row],[allotment_id]],[1]!Table1[TenantAllotmentID],0))</f>
        <v>Raghavi C (C34-C1)</v>
      </c>
      <c r="W1449" t="s">
        <v>14187</v>
      </c>
      <c r="X1449" t="s">
        <v>14188</v>
      </c>
      <c r="Y1449" s="4">
        <v>45839</v>
      </c>
      <c r="Z1449" t="s">
        <v>15807</v>
      </c>
      <c r="AA1449">
        <v>9355</v>
      </c>
      <c r="AB1449">
        <v>0</v>
      </c>
      <c r="AC1449">
        <v>0</v>
      </c>
      <c r="AD1449" s="7">
        <f>invoices[[#This Row],[Rent]]+invoices[[#This Row],[Services]]+invoices[[#This Row],[GST]]</f>
        <v>9355</v>
      </c>
      <c r="AE1449" s="7">
        <f>invoices[[#This Row],[Total]]-invoices[[#This Row],[rent_amount]]</f>
        <v>0</v>
      </c>
      <c r="AF1449">
        <v>113</v>
      </c>
      <c r="AG1449">
        <v>1500</v>
      </c>
      <c r="AH1449">
        <f>invoices[[#This Row],[EB Amount]]-invoices[[#This Row],[electricity_amount]]</f>
        <v>0</v>
      </c>
    </row>
    <row r="1450" spans="1:34">
      <c r="A1450" t="s">
        <v>858</v>
      </c>
      <c r="B1450" t="s">
        <v>22</v>
      </c>
      <c r="C1450" t="s">
        <v>859</v>
      </c>
      <c r="D1450" t="s">
        <v>24</v>
      </c>
      <c r="E1450" t="s">
        <v>268</v>
      </c>
      <c r="F1450" t="s">
        <v>860</v>
      </c>
      <c r="G1450" t="s">
        <v>861</v>
      </c>
      <c r="H1450" s="1">
        <f>DATE(YEAR(invoices[[#This Row],[due_date]]),MONTH(invoices[[#This Row],[due_date]]),1)</f>
        <v>45839</v>
      </c>
      <c r="I1450" s="1">
        <v>45845</v>
      </c>
      <c r="J1450">
        <v>27000</v>
      </c>
      <c r="K1450">
        <v>2100</v>
      </c>
      <c r="L1450">
        <v>0</v>
      </c>
      <c r="M1450">
        <f>invoices[[#This Row],[rent_amount]]+invoices[[#This Row],[electricity_amount]]+invoices[[#This Row],[other_charges]]</f>
        <v>29100</v>
      </c>
      <c r="N1450" t="s">
        <v>28</v>
      </c>
      <c r="O1450" t="s">
        <v>176</v>
      </c>
      <c r="P1450">
        <v>0</v>
      </c>
      <c r="Q1450" t="b">
        <v>0</v>
      </c>
      <c r="R1450" t="s">
        <v>177</v>
      </c>
      <c r="S1450">
        <v>0</v>
      </c>
      <c r="T1450">
        <f>invoices[[#This Row],[total_amount]]</f>
        <v>29100</v>
      </c>
      <c r="U1450" t="s">
        <v>862</v>
      </c>
      <c r="V1450" t="str">
        <f>INDEX([1]!Table1[tenantname],MATCH(invoices[[#This Row],[allotment_id]],[1]!Table1[TenantAllotmentID],0))</f>
        <v>Ramkumar Ganesan (C21-B2)</v>
      </c>
      <c r="W1450" t="s">
        <v>14259</v>
      </c>
      <c r="X1450" t="s">
        <v>14260</v>
      </c>
      <c r="Y1450" s="4">
        <v>45839</v>
      </c>
      <c r="Z1450" t="s">
        <v>15807</v>
      </c>
      <c r="AA1450">
        <v>27000</v>
      </c>
      <c r="AB1450">
        <v>0</v>
      </c>
      <c r="AC1450">
        <v>0</v>
      </c>
      <c r="AD1450" s="7">
        <f>invoices[[#This Row],[Rent]]+invoices[[#This Row],[Services]]+invoices[[#This Row],[GST]]</f>
        <v>27000</v>
      </c>
      <c r="AE1450" s="7">
        <f>invoices[[#This Row],[Total]]-invoices[[#This Row],[rent_amount]]</f>
        <v>0</v>
      </c>
      <c r="AF1450">
        <v>158</v>
      </c>
      <c r="AG1450">
        <v>2100</v>
      </c>
      <c r="AH1450">
        <f>invoices[[#This Row],[EB Amount]]-invoices[[#This Row],[electricity_amount]]</f>
        <v>0</v>
      </c>
    </row>
    <row r="1451" spans="1:34">
      <c r="A1451" t="s">
        <v>876</v>
      </c>
      <c r="B1451" t="s">
        <v>22</v>
      </c>
      <c r="C1451" t="s">
        <v>877</v>
      </c>
      <c r="D1451" t="s">
        <v>24</v>
      </c>
      <c r="E1451" t="s">
        <v>349</v>
      </c>
      <c r="F1451" t="s">
        <v>878</v>
      </c>
      <c r="G1451" t="s">
        <v>879</v>
      </c>
      <c r="H1451" s="1">
        <f>DATE(YEAR(invoices[[#This Row],[due_date]]),MONTH(invoices[[#This Row],[due_date]]),1)</f>
        <v>45839</v>
      </c>
      <c r="I1451" s="1">
        <v>45845</v>
      </c>
      <c r="J1451">
        <v>3774</v>
      </c>
      <c r="K1451">
        <v>0</v>
      </c>
      <c r="L1451">
        <v>2250</v>
      </c>
      <c r="M1451">
        <f>invoices[[#This Row],[rent_amount]]+invoices[[#This Row],[electricity_amount]]+invoices[[#This Row],[other_charges]]</f>
        <v>6024</v>
      </c>
      <c r="N1451" t="s">
        <v>28</v>
      </c>
      <c r="O1451" t="s">
        <v>661</v>
      </c>
      <c r="P1451">
        <v>0</v>
      </c>
      <c r="Q1451" t="b">
        <v>0</v>
      </c>
      <c r="R1451" t="s">
        <v>177</v>
      </c>
      <c r="S1451">
        <v>0</v>
      </c>
      <c r="T1451">
        <f>invoices[[#This Row],[total_amount]]</f>
        <v>6024</v>
      </c>
      <c r="U1451" t="s">
        <v>880</v>
      </c>
      <c r="V1451" t="str">
        <f>INDEX([1]!Table1[tenantname],MATCH(invoices[[#This Row],[allotment_id]],[1]!Table1[TenantAllotmentID],0))</f>
        <v>Saumil Shah (B11-A1)</v>
      </c>
      <c r="W1451" t="s">
        <v>14265</v>
      </c>
      <c r="X1451" t="s">
        <v>14266</v>
      </c>
      <c r="Y1451" s="4">
        <v>45839</v>
      </c>
      <c r="Z1451" t="s">
        <v>15807</v>
      </c>
      <c r="AA1451">
        <v>3774</v>
      </c>
      <c r="AB1451">
        <v>0</v>
      </c>
      <c r="AC1451">
        <v>0</v>
      </c>
      <c r="AD1451" s="7">
        <f>invoices[[#This Row],[Rent]]+invoices[[#This Row],[Services]]+invoices[[#This Row],[GST]]</f>
        <v>3774</v>
      </c>
      <c r="AE1451" s="7">
        <f>invoices[[#This Row],[Total]]-invoices[[#This Row],[rent_amount]]</f>
        <v>0</v>
      </c>
      <c r="AF1451">
        <v>163</v>
      </c>
      <c r="AG1451">
        <v>0</v>
      </c>
      <c r="AH1451">
        <f>invoices[[#This Row],[EB Amount]]-invoices[[#This Row],[electricity_amount]]</f>
        <v>0</v>
      </c>
    </row>
    <row r="1452" spans="1:34">
      <c r="A1452" t="s">
        <v>1180</v>
      </c>
      <c r="B1452" t="s">
        <v>22</v>
      </c>
      <c r="C1452" t="s">
        <v>1181</v>
      </c>
      <c r="D1452" t="s">
        <v>24</v>
      </c>
      <c r="E1452" t="s">
        <v>569</v>
      </c>
      <c r="F1452" t="s">
        <v>570</v>
      </c>
      <c r="G1452" t="s">
        <v>1182</v>
      </c>
      <c r="H1452" s="1">
        <f>DATE(YEAR(invoices[[#This Row],[due_date]]),MONTH(invoices[[#This Row],[due_date]]),1)</f>
        <v>45839</v>
      </c>
      <c r="I1452" s="1">
        <v>45845</v>
      </c>
      <c r="J1452">
        <v>14500</v>
      </c>
      <c r="K1452">
        <v>0</v>
      </c>
      <c r="L1452">
        <v>2250</v>
      </c>
      <c r="M1452">
        <f>invoices[[#This Row],[rent_amount]]+invoices[[#This Row],[electricity_amount]]+invoices[[#This Row],[other_charges]]</f>
        <v>16750</v>
      </c>
      <c r="N1452" t="s">
        <v>28</v>
      </c>
      <c r="O1452" t="s">
        <v>176</v>
      </c>
      <c r="P1452">
        <v>0</v>
      </c>
      <c r="Q1452" t="b">
        <v>0</v>
      </c>
      <c r="R1452" t="s">
        <v>177</v>
      </c>
      <c r="S1452">
        <v>0</v>
      </c>
      <c r="T1452">
        <f>invoices[[#This Row],[total_amount]]</f>
        <v>16750</v>
      </c>
      <c r="U1452" t="s">
        <v>1183</v>
      </c>
      <c r="V1452" t="str">
        <f>INDEX([1]!Table1[tenantname],MATCH(invoices[[#This Row],[allotment_id]],[1]!Table1[TenantAllotmentID],0))</f>
        <v>Sohani Saloni (C12-D2)</v>
      </c>
      <c r="W1452" t="s">
        <v>14370</v>
      </c>
      <c r="X1452" t="s">
        <v>14371</v>
      </c>
      <c r="Y1452" s="4">
        <v>45839</v>
      </c>
      <c r="Z1452" t="s">
        <v>15807</v>
      </c>
      <c r="AA1452">
        <v>14500</v>
      </c>
      <c r="AB1452">
        <v>0</v>
      </c>
      <c r="AC1452">
        <v>0</v>
      </c>
      <c r="AD1452" s="7">
        <f>invoices[[#This Row],[Rent]]+invoices[[#This Row],[Services]]+invoices[[#This Row],[GST]]</f>
        <v>14500</v>
      </c>
      <c r="AE1452" s="7">
        <f>invoices[[#This Row],[Total]]-invoices[[#This Row],[rent_amount]]</f>
        <v>0</v>
      </c>
      <c r="AF1452">
        <v>244</v>
      </c>
      <c r="AG1452">
        <v>0</v>
      </c>
      <c r="AH1452">
        <f>invoices[[#This Row],[EB Amount]]-invoices[[#This Row],[electricity_amount]]</f>
        <v>0</v>
      </c>
    </row>
    <row r="1453" spans="1:34">
      <c r="A1453" t="s">
        <v>1223</v>
      </c>
      <c r="B1453" t="s">
        <v>22</v>
      </c>
      <c r="C1453" t="s">
        <v>1224</v>
      </c>
      <c r="D1453" t="s">
        <v>24</v>
      </c>
      <c r="E1453" t="s">
        <v>201</v>
      </c>
      <c r="F1453" t="s">
        <v>1225</v>
      </c>
      <c r="G1453" t="s">
        <v>1226</v>
      </c>
      <c r="H1453" s="1">
        <f>DATE(YEAR(invoices[[#This Row],[due_date]]),MONTH(invoices[[#This Row],[due_date]]),1)</f>
        <v>45839</v>
      </c>
      <c r="I1453" s="1">
        <v>45845</v>
      </c>
      <c r="J1453">
        <v>15500</v>
      </c>
      <c r="K1453">
        <v>1620</v>
      </c>
      <c r="L1453">
        <v>0</v>
      </c>
      <c r="M1453">
        <f>invoices[[#This Row],[rent_amount]]+invoices[[#This Row],[electricity_amount]]+invoices[[#This Row],[other_charges]]</f>
        <v>17120</v>
      </c>
      <c r="N1453" t="s">
        <v>28</v>
      </c>
      <c r="O1453" t="s">
        <v>661</v>
      </c>
      <c r="P1453">
        <v>0</v>
      </c>
      <c r="Q1453" t="b">
        <v>0</v>
      </c>
      <c r="R1453" t="s">
        <v>177</v>
      </c>
      <c r="S1453">
        <v>0</v>
      </c>
      <c r="T1453">
        <f>invoices[[#This Row],[total_amount]]</f>
        <v>17120</v>
      </c>
      <c r="U1453" t="s">
        <v>1227</v>
      </c>
      <c r="V1453" t="str">
        <f>INDEX([1]!Table1[tenantname],MATCH(invoices[[#This Row],[allotment_id]],[1]!Table1[TenantAllotmentID],0))</f>
        <v>Senthil Kumar (B31-C1)</v>
      </c>
      <c r="W1453" t="s">
        <v>14388</v>
      </c>
      <c r="X1453" t="s">
        <v>14389</v>
      </c>
      <c r="Y1453" s="4">
        <v>45839</v>
      </c>
      <c r="Z1453" t="s">
        <v>15807</v>
      </c>
      <c r="AA1453">
        <v>15500</v>
      </c>
      <c r="AB1453">
        <v>0</v>
      </c>
      <c r="AC1453">
        <v>0</v>
      </c>
      <c r="AD1453" s="7">
        <f>invoices[[#This Row],[Rent]]+invoices[[#This Row],[Services]]+invoices[[#This Row],[GST]]</f>
        <v>15500</v>
      </c>
      <c r="AE1453" s="7">
        <f>invoices[[#This Row],[Total]]-invoices[[#This Row],[rent_amount]]</f>
        <v>0</v>
      </c>
      <c r="AF1453">
        <v>256</v>
      </c>
      <c r="AG1453">
        <v>1620</v>
      </c>
      <c r="AH1453">
        <f>invoices[[#This Row],[EB Amount]]-invoices[[#This Row],[electricity_amount]]</f>
        <v>0</v>
      </c>
    </row>
    <row r="1454" spans="1:34">
      <c r="A1454" t="s">
        <v>1380</v>
      </c>
      <c r="B1454" t="s">
        <v>22</v>
      </c>
      <c r="C1454" t="s">
        <v>1381</v>
      </c>
      <c r="D1454" t="s">
        <v>24</v>
      </c>
      <c r="E1454" t="s">
        <v>34</v>
      </c>
      <c r="F1454" t="s">
        <v>805</v>
      </c>
      <c r="G1454" t="s">
        <v>1382</v>
      </c>
      <c r="H1454" s="1">
        <f>DATE(YEAR(invoices[[#This Row],[due_date]]),MONTH(invoices[[#This Row],[due_date]]),1)</f>
        <v>45839</v>
      </c>
      <c r="I1454" s="1">
        <v>45845</v>
      </c>
      <c r="J1454">
        <v>16354</v>
      </c>
      <c r="K1454">
        <v>0</v>
      </c>
      <c r="L1454">
        <v>0</v>
      </c>
      <c r="M1454">
        <f>invoices[[#This Row],[rent_amount]]+invoices[[#This Row],[electricity_amount]]+invoices[[#This Row],[other_charges]]</f>
        <v>16354</v>
      </c>
      <c r="N1454" t="s">
        <v>28</v>
      </c>
      <c r="O1454" t="s">
        <v>661</v>
      </c>
      <c r="P1454">
        <v>0</v>
      </c>
      <c r="Q1454" t="b">
        <v>0</v>
      </c>
      <c r="R1454" t="s">
        <v>177</v>
      </c>
      <c r="S1454">
        <v>0</v>
      </c>
      <c r="T1454">
        <f>invoices[[#This Row],[total_amount]]</f>
        <v>16354</v>
      </c>
      <c r="U1454" t="s">
        <v>1383</v>
      </c>
      <c r="V1454" t="str">
        <f>INDEX([1]!Table1[tenantname],MATCH(invoices[[#This Row],[allotment_id]],[1]!Table1[TenantAllotmentID],0))</f>
        <v>Nuha Marzuqha (B43-A1)</v>
      </c>
      <c r="W1454" t="s">
        <v>14452</v>
      </c>
      <c r="X1454" t="s">
        <v>14453</v>
      </c>
      <c r="Y1454" s="4">
        <v>45839</v>
      </c>
      <c r="Z1454" t="s">
        <v>15807</v>
      </c>
      <c r="AA1454">
        <v>16354</v>
      </c>
      <c r="AB1454">
        <v>0</v>
      </c>
      <c r="AC1454">
        <v>0</v>
      </c>
      <c r="AD1454" s="7">
        <f>invoices[[#This Row],[Rent]]+invoices[[#This Row],[Services]]+invoices[[#This Row],[GST]]</f>
        <v>16354</v>
      </c>
      <c r="AE1454" s="7">
        <f>invoices[[#This Row],[Total]]-invoices[[#This Row],[rent_amount]]</f>
        <v>0</v>
      </c>
      <c r="AF1454">
        <v>298</v>
      </c>
      <c r="AG1454">
        <v>0</v>
      </c>
      <c r="AH1454">
        <f>invoices[[#This Row],[EB Amount]]-invoices[[#This Row],[electricity_amount]]</f>
        <v>0</v>
      </c>
    </row>
    <row r="1455" spans="1:34">
      <c r="A1455" t="s">
        <v>1500</v>
      </c>
      <c r="B1455" t="s">
        <v>22</v>
      </c>
      <c r="C1455" t="s">
        <v>1501</v>
      </c>
      <c r="D1455" t="s">
        <v>24</v>
      </c>
      <c r="E1455" t="s">
        <v>569</v>
      </c>
      <c r="F1455" t="s">
        <v>570</v>
      </c>
      <c r="G1455" t="s">
        <v>1502</v>
      </c>
      <c r="H1455" s="1">
        <f>DATE(YEAR(invoices[[#This Row],[due_date]]),MONTH(invoices[[#This Row],[due_date]]),1)</f>
        <v>45839</v>
      </c>
      <c r="I1455" s="1">
        <v>45845</v>
      </c>
      <c r="J1455">
        <v>2339</v>
      </c>
      <c r="K1455">
        <v>0</v>
      </c>
      <c r="L1455">
        <v>0</v>
      </c>
      <c r="M1455">
        <f>invoices[[#This Row],[rent_amount]]+invoices[[#This Row],[electricity_amount]]+invoices[[#This Row],[other_charges]]</f>
        <v>2339</v>
      </c>
      <c r="N1455" t="s">
        <v>28</v>
      </c>
      <c r="O1455" t="s">
        <v>633</v>
      </c>
      <c r="P1455">
        <v>0</v>
      </c>
      <c r="Q1455" t="b">
        <v>0</v>
      </c>
      <c r="R1455" t="s">
        <v>177</v>
      </c>
      <c r="S1455">
        <v>0</v>
      </c>
      <c r="T1455">
        <f>invoices[[#This Row],[total_amount]]</f>
        <v>2339</v>
      </c>
      <c r="U1455" t="s">
        <v>1503</v>
      </c>
      <c r="V1455" t="str">
        <f>INDEX([1]!Table1[tenantname],MATCH(invoices[[#This Row],[allotment_id]],[1]!Table1[TenantAllotmentID],0))</f>
        <v>Ankita Saini (C12-D2)</v>
      </c>
      <c r="W1455" t="s">
        <v>14497</v>
      </c>
      <c r="X1455" t="s">
        <v>14498</v>
      </c>
      <c r="Y1455" s="4">
        <v>45839</v>
      </c>
      <c r="Z1455" t="s">
        <v>15807</v>
      </c>
      <c r="AA1455">
        <v>2339</v>
      </c>
      <c r="AB1455">
        <v>0</v>
      </c>
      <c r="AC1455">
        <v>0</v>
      </c>
      <c r="AD1455" s="7">
        <f>invoices[[#This Row],[Rent]]+invoices[[#This Row],[Services]]+invoices[[#This Row],[GST]]</f>
        <v>2339</v>
      </c>
      <c r="AE1455" s="7">
        <f>invoices[[#This Row],[Total]]-invoices[[#This Row],[rent_amount]]</f>
        <v>0</v>
      </c>
      <c r="AF1455">
        <v>333</v>
      </c>
      <c r="AG1455">
        <v>0</v>
      </c>
      <c r="AH1455">
        <f>invoices[[#This Row],[EB Amount]]-invoices[[#This Row],[electricity_amount]]</f>
        <v>0</v>
      </c>
    </row>
    <row r="1456" spans="1:34">
      <c r="A1456" s="2" t="s">
        <v>1603</v>
      </c>
      <c r="B1456" t="s">
        <v>22</v>
      </c>
      <c r="C1456" t="s">
        <v>1604</v>
      </c>
      <c r="D1456" t="s">
        <v>24</v>
      </c>
      <c r="E1456" t="s">
        <v>147</v>
      </c>
      <c r="F1456" t="s">
        <v>1605</v>
      </c>
      <c r="G1456" t="s">
        <v>1606</v>
      </c>
      <c r="H1456" s="1">
        <f>DATE(YEAR(invoices[[#This Row],[due_date]]),MONTH(invoices[[#This Row],[due_date]]),1)</f>
        <v>45839</v>
      </c>
      <c r="I1456" s="1">
        <v>45845</v>
      </c>
      <c r="J1456">
        <v>14500</v>
      </c>
      <c r="K1456">
        <v>1110</v>
      </c>
      <c r="L1456">
        <v>0</v>
      </c>
      <c r="M1456">
        <f>invoices[[#This Row],[rent_amount]]+invoices[[#This Row],[electricity_amount]]+invoices[[#This Row],[other_charges]]</f>
        <v>15610</v>
      </c>
      <c r="N1456" t="s">
        <v>28</v>
      </c>
      <c r="O1456" t="s">
        <v>661</v>
      </c>
      <c r="P1456">
        <v>0</v>
      </c>
      <c r="Q1456" t="b">
        <v>0</v>
      </c>
      <c r="R1456" t="s">
        <v>177</v>
      </c>
      <c r="S1456">
        <v>0</v>
      </c>
      <c r="T1456">
        <f>invoices[[#This Row],[total_amount]]</f>
        <v>15610</v>
      </c>
      <c r="U1456" t="s">
        <v>1607</v>
      </c>
      <c r="V1456" t="str">
        <f>INDEX([1]!Table1[tenantname],MATCH(invoices[[#This Row],[allotment_id]],[1]!Table1[TenantAllotmentID],0))</f>
        <v>Pushparaja Shanmugam (C31-C2)</v>
      </c>
      <c r="W1456" t="s">
        <v>14532</v>
      </c>
      <c r="X1456" t="s">
        <v>14533</v>
      </c>
      <c r="Y1456" s="4">
        <v>45839</v>
      </c>
      <c r="Z1456" t="s">
        <v>15807</v>
      </c>
      <c r="AA1456">
        <v>14500</v>
      </c>
      <c r="AB1456">
        <v>0</v>
      </c>
      <c r="AC1456">
        <v>0</v>
      </c>
      <c r="AD1456" s="7">
        <f>invoices[[#This Row],[Rent]]+invoices[[#This Row],[Services]]+invoices[[#This Row],[GST]]</f>
        <v>14500</v>
      </c>
      <c r="AE1456" s="7">
        <f>invoices[[#This Row],[Total]]-invoices[[#This Row],[rent_amount]]</f>
        <v>0</v>
      </c>
      <c r="AF1456">
        <v>365</v>
      </c>
      <c r="AG1456">
        <v>1110</v>
      </c>
      <c r="AH1456">
        <f>invoices[[#This Row],[EB Amount]]-invoices[[#This Row],[electricity_amount]]</f>
        <v>0</v>
      </c>
    </row>
    <row r="1457" spans="1:34">
      <c r="A1457" t="s">
        <v>1624</v>
      </c>
      <c r="B1457" t="s">
        <v>22</v>
      </c>
      <c r="C1457" t="s">
        <v>1625</v>
      </c>
      <c r="D1457" t="s">
        <v>24</v>
      </c>
      <c r="E1457" t="s">
        <v>349</v>
      </c>
      <c r="F1457" t="s">
        <v>1626</v>
      </c>
      <c r="G1457" t="s">
        <v>1627</v>
      </c>
      <c r="H1457" s="1">
        <f>DATE(YEAR(invoices[[#This Row],[due_date]]),MONTH(invoices[[#This Row],[due_date]]),1)</f>
        <v>45839</v>
      </c>
      <c r="I1457" s="1">
        <v>45845</v>
      </c>
      <c r="J1457">
        <v>15500</v>
      </c>
      <c r="K1457">
        <v>1830</v>
      </c>
      <c r="L1457">
        <v>0</v>
      </c>
      <c r="M1457">
        <f>invoices[[#This Row],[rent_amount]]+invoices[[#This Row],[electricity_amount]]+invoices[[#This Row],[other_charges]]</f>
        <v>17330</v>
      </c>
      <c r="N1457" t="s">
        <v>28</v>
      </c>
      <c r="O1457" t="s">
        <v>633</v>
      </c>
      <c r="P1457">
        <v>0</v>
      </c>
      <c r="Q1457" t="b">
        <v>0</v>
      </c>
      <c r="R1457" t="s">
        <v>177</v>
      </c>
      <c r="S1457">
        <v>0</v>
      </c>
      <c r="T1457">
        <f>invoices[[#This Row],[total_amount]]</f>
        <v>17330</v>
      </c>
      <c r="U1457" t="s">
        <v>1628</v>
      </c>
      <c r="V1457" t="str">
        <f>INDEX([1]!Table1[tenantname],MATCH(invoices[[#This Row],[allotment_id]],[1]!Table1[TenantAllotmentID],0))</f>
        <v>Chendra Hassa (B11-B2)</v>
      </c>
      <c r="W1457" t="s">
        <v>14541</v>
      </c>
      <c r="X1457" t="s">
        <v>14542</v>
      </c>
      <c r="Y1457" s="4">
        <v>45839</v>
      </c>
      <c r="Z1457" t="s">
        <v>15807</v>
      </c>
      <c r="AA1457">
        <v>15500</v>
      </c>
      <c r="AB1457">
        <v>0</v>
      </c>
      <c r="AC1457">
        <v>0</v>
      </c>
      <c r="AD1457" s="7">
        <f>invoices[[#This Row],[Rent]]+invoices[[#This Row],[Services]]+invoices[[#This Row],[GST]]</f>
        <v>15500</v>
      </c>
      <c r="AE1457" s="7">
        <f>invoices[[#This Row],[Total]]-invoices[[#This Row],[rent_amount]]</f>
        <v>0</v>
      </c>
      <c r="AF1457">
        <v>370</v>
      </c>
      <c r="AG1457">
        <v>1830</v>
      </c>
      <c r="AH1457">
        <f>invoices[[#This Row],[EB Amount]]-invoices[[#This Row],[electricity_amount]]</f>
        <v>0</v>
      </c>
    </row>
    <row r="1458" spans="1:34">
      <c r="A1458" t="s">
        <v>1686</v>
      </c>
      <c r="B1458" t="s">
        <v>22</v>
      </c>
      <c r="C1458" t="s">
        <v>1687</v>
      </c>
      <c r="D1458" t="s">
        <v>24</v>
      </c>
      <c r="E1458" t="s">
        <v>519</v>
      </c>
      <c r="F1458" t="s">
        <v>984</v>
      </c>
      <c r="G1458" t="s">
        <v>1688</v>
      </c>
      <c r="H1458" s="1">
        <f>DATE(YEAR(invoices[[#This Row],[due_date]]),MONTH(invoices[[#This Row],[due_date]]),1)</f>
        <v>45839</v>
      </c>
      <c r="I1458" s="1">
        <v>45845</v>
      </c>
      <c r="J1458">
        <v>0</v>
      </c>
      <c r="K1458">
        <v>0</v>
      </c>
      <c r="L1458">
        <v>2250</v>
      </c>
      <c r="M1458">
        <f>invoices[[#This Row],[rent_amount]]+invoices[[#This Row],[electricity_amount]]+invoices[[#This Row],[other_charges]]</f>
        <v>2250</v>
      </c>
      <c r="N1458" t="s">
        <v>28</v>
      </c>
      <c r="O1458" t="s">
        <v>176</v>
      </c>
      <c r="P1458">
        <v>0</v>
      </c>
      <c r="Q1458" t="b">
        <v>0</v>
      </c>
      <c r="R1458" t="s">
        <v>177</v>
      </c>
      <c r="S1458">
        <v>0</v>
      </c>
      <c r="T1458">
        <f>invoices[[#This Row],[total_amount]]</f>
        <v>2250</v>
      </c>
      <c r="U1458" t="s">
        <v>1689</v>
      </c>
      <c r="V1458" t="str">
        <f>INDEX([1]!Table1[tenantname],MATCH(invoices[[#This Row],[allotment_id]],[1]!Table1[TenantAllotmentID],0))</f>
        <v>R Shyam  (C41-B1)</v>
      </c>
      <c r="W1458" t="s">
        <v>14560</v>
      </c>
      <c r="X1458" t="s">
        <v>14561</v>
      </c>
      <c r="Y1458" s="4">
        <v>45839</v>
      </c>
      <c r="Z1458" t="s">
        <v>15807</v>
      </c>
      <c r="AA1458">
        <v>0</v>
      </c>
      <c r="AB1458">
        <v>0</v>
      </c>
      <c r="AC1458">
        <v>0</v>
      </c>
      <c r="AD1458" s="7">
        <f>invoices[[#This Row],[Rent]]+invoices[[#This Row],[Services]]+invoices[[#This Row],[GST]]</f>
        <v>0</v>
      </c>
      <c r="AE1458" s="7">
        <f>invoices[[#This Row],[Total]]-invoices[[#This Row],[rent_amount]]</f>
        <v>0</v>
      </c>
      <c r="AF1458">
        <v>388</v>
      </c>
      <c r="AG1458">
        <v>0</v>
      </c>
      <c r="AH1458">
        <f>invoices[[#This Row],[EB Amount]]-invoices[[#This Row],[electricity_amount]]</f>
        <v>0</v>
      </c>
    </row>
    <row r="1459" spans="1:34">
      <c r="A1459" t="s">
        <v>1857</v>
      </c>
      <c r="B1459" t="s">
        <v>22</v>
      </c>
      <c r="C1459" t="s">
        <v>1858</v>
      </c>
      <c r="D1459" t="s">
        <v>24</v>
      </c>
      <c r="E1459" t="s">
        <v>247</v>
      </c>
      <c r="F1459" t="s">
        <v>365</v>
      </c>
      <c r="G1459" t="s">
        <v>1859</v>
      </c>
      <c r="H1459" s="1">
        <f>DATE(YEAR(invoices[[#This Row],[due_date]]),MONTH(invoices[[#This Row],[due_date]]),1)</f>
        <v>45839</v>
      </c>
      <c r="I1459" s="1">
        <v>45845</v>
      </c>
      <c r="J1459">
        <v>14500</v>
      </c>
      <c r="K1459">
        <v>1404</v>
      </c>
      <c r="L1459">
        <v>0</v>
      </c>
      <c r="M1459">
        <f>invoices[[#This Row],[rent_amount]]+invoices[[#This Row],[electricity_amount]]+invoices[[#This Row],[other_charges]]</f>
        <v>15904</v>
      </c>
      <c r="N1459" t="s">
        <v>28</v>
      </c>
      <c r="O1459" t="s">
        <v>176</v>
      </c>
      <c r="P1459">
        <v>0</v>
      </c>
      <c r="Q1459" t="b">
        <v>0</v>
      </c>
      <c r="R1459" t="s">
        <v>177</v>
      </c>
      <c r="S1459">
        <v>0</v>
      </c>
      <c r="T1459">
        <f>invoices[[#This Row],[total_amount]]</f>
        <v>15904</v>
      </c>
      <c r="U1459" t="s">
        <v>1860</v>
      </c>
      <c r="V1459" t="str">
        <f>INDEX([1]!Table1[tenantname],MATCH(invoices[[#This Row],[allotment_id]],[1]!Table1[TenantAllotmentID],0))</f>
        <v>Umang Shekhan (C11-C1)</v>
      </c>
      <c r="W1459" t="s">
        <v>14621</v>
      </c>
      <c r="X1459" t="s">
        <v>14622</v>
      </c>
      <c r="Y1459" s="4">
        <v>45839</v>
      </c>
      <c r="Z1459" t="s">
        <v>15807</v>
      </c>
      <c r="AA1459">
        <v>14500</v>
      </c>
      <c r="AB1459">
        <v>0</v>
      </c>
      <c r="AC1459">
        <v>0</v>
      </c>
      <c r="AD1459" s="7">
        <f>invoices[[#This Row],[Rent]]+invoices[[#This Row],[Services]]+invoices[[#This Row],[GST]]</f>
        <v>14500</v>
      </c>
      <c r="AE1459" s="7">
        <f>invoices[[#This Row],[Total]]-invoices[[#This Row],[rent_amount]]</f>
        <v>0</v>
      </c>
      <c r="AF1459">
        <v>441</v>
      </c>
      <c r="AG1459">
        <v>1404</v>
      </c>
      <c r="AH1459">
        <f>invoices[[#This Row],[EB Amount]]-invoices[[#This Row],[electricity_amount]]</f>
        <v>0</v>
      </c>
    </row>
    <row r="1460" spans="1:34">
      <c r="A1460" t="s">
        <v>1877</v>
      </c>
      <c r="B1460" t="s">
        <v>22</v>
      </c>
      <c r="C1460" t="s">
        <v>253</v>
      </c>
      <c r="D1460" t="s">
        <v>24</v>
      </c>
      <c r="E1460" t="s">
        <v>254</v>
      </c>
      <c r="F1460" t="s">
        <v>255</v>
      </c>
      <c r="G1460" t="s">
        <v>1878</v>
      </c>
      <c r="H1460" s="1">
        <f>DATE(YEAR(invoices[[#This Row],[due_date]]),MONTH(invoices[[#This Row],[due_date]]),1)</f>
        <v>45839</v>
      </c>
      <c r="I1460" s="1">
        <v>45845</v>
      </c>
      <c r="J1460">
        <v>19500</v>
      </c>
      <c r="K1460">
        <v>3990</v>
      </c>
      <c r="L1460">
        <v>0</v>
      </c>
      <c r="M1460">
        <f>invoices[[#This Row],[rent_amount]]+invoices[[#This Row],[electricity_amount]]+invoices[[#This Row],[other_charges]]</f>
        <v>23490</v>
      </c>
      <c r="N1460" t="s">
        <v>28</v>
      </c>
      <c r="O1460" t="s">
        <v>633</v>
      </c>
      <c r="P1460">
        <v>0</v>
      </c>
      <c r="Q1460" t="b">
        <v>0</v>
      </c>
      <c r="R1460" t="s">
        <v>177</v>
      </c>
      <c r="S1460">
        <v>0</v>
      </c>
      <c r="T1460">
        <f>invoices[[#This Row],[total_amount]]</f>
        <v>23490</v>
      </c>
      <c r="U1460" t="s">
        <v>258</v>
      </c>
      <c r="V1460" t="str">
        <f>INDEX([1]!Table1[tenantname],MATCH(invoices[[#This Row],[allotment_id]],[1]!Table1[TenantAllotmentID],0))</f>
        <v>Akshuni Raghuwanshi (C42-A1)</v>
      </c>
      <c r="W1460" t="s">
        <v>14046</v>
      </c>
      <c r="X1460" t="s">
        <v>14047</v>
      </c>
      <c r="Y1460" s="4">
        <v>45839</v>
      </c>
      <c r="Z1460" t="s">
        <v>15807</v>
      </c>
      <c r="AA1460">
        <v>19500</v>
      </c>
      <c r="AB1460">
        <v>0</v>
      </c>
      <c r="AC1460">
        <v>0</v>
      </c>
      <c r="AD1460" s="7">
        <f>invoices[[#This Row],[Rent]]+invoices[[#This Row],[Services]]+invoices[[#This Row],[GST]]</f>
        <v>19500</v>
      </c>
      <c r="AE1460" s="7">
        <f>invoices[[#This Row],[Total]]-invoices[[#This Row],[rent_amount]]</f>
        <v>0</v>
      </c>
      <c r="AF1460">
        <v>447</v>
      </c>
      <c r="AG1460">
        <v>3990</v>
      </c>
      <c r="AH1460">
        <f>invoices[[#This Row],[EB Amount]]-invoices[[#This Row],[electricity_amount]]</f>
        <v>0</v>
      </c>
    </row>
    <row r="1461" spans="1:34">
      <c r="A1461" t="s">
        <v>2026</v>
      </c>
      <c r="B1461" t="s">
        <v>22</v>
      </c>
      <c r="C1461" t="s">
        <v>2027</v>
      </c>
      <c r="D1461" t="s">
        <v>24</v>
      </c>
      <c r="E1461" t="s">
        <v>80</v>
      </c>
      <c r="F1461" t="s">
        <v>1824</v>
      </c>
      <c r="G1461" t="s">
        <v>2028</v>
      </c>
      <c r="H1461" s="1">
        <f>DATE(YEAR(invoices[[#This Row],[due_date]]),MONTH(invoices[[#This Row],[due_date]]),1)</f>
        <v>45839</v>
      </c>
      <c r="I1461" s="1">
        <v>45845</v>
      </c>
      <c r="J1461">
        <v>25500</v>
      </c>
      <c r="K1461">
        <v>2760</v>
      </c>
      <c r="L1461">
        <v>0</v>
      </c>
      <c r="M1461">
        <f>invoices[[#This Row],[rent_amount]]+invoices[[#This Row],[electricity_amount]]+invoices[[#This Row],[other_charges]]</f>
        <v>28260</v>
      </c>
      <c r="N1461" t="s">
        <v>28</v>
      </c>
      <c r="O1461" t="s">
        <v>661</v>
      </c>
      <c r="P1461">
        <v>0</v>
      </c>
      <c r="Q1461" t="b">
        <v>0</v>
      </c>
      <c r="R1461" t="s">
        <v>177</v>
      </c>
      <c r="S1461">
        <v>0</v>
      </c>
      <c r="T1461">
        <f>invoices[[#This Row],[total_amount]]</f>
        <v>28260</v>
      </c>
      <c r="U1461" t="s">
        <v>2029</v>
      </c>
      <c r="V1461" t="str">
        <f>INDEX([1]!Table1[tenantname],MATCH(invoices[[#This Row],[allotment_id]],[1]!Table1[TenantAllotmentID],0))</f>
        <v>Sagarika Das (D21-A1)</v>
      </c>
      <c r="W1461" t="s">
        <v>14679</v>
      </c>
      <c r="X1461" t="s">
        <v>14680</v>
      </c>
      <c r="Y1461" s="4">
        <v>45839</v>
      </c>
      <c r="Z1461" t="s">
        <v>15807</v>
      </c>
      <c r="AA1461">
        <v>25500</v>
      </c>
      <c r="AB1461">
        <v>0</v>
      </c>
      <c r="AC1461">
        <v>0</v>
      </c>
      <c r="AD1461" s="7">
        <f>invoices[[#This Row],[Rent]]+invoices[[#This Row],[Services]]+invoices[[#This Row],[GST]]</f>
        <v>25500</v>
      </c>
      <c r="AE1461" s="7">
        <f>invoices[[#This Row],[Total]]-invoices[[#This Row],[rent_amount]]</f>
        <v>0</v>
      </c>
      <c r="AF1461">
        <v>503</v>
      </c>
      <c r="AG1461">
        <v>2760</v>
      </c>
      <c r="AH1461">
        <f>invoices[[#This Row],[EB Amount]]-invoices[[#This Row],[electricity_amount]]</f>
        <v>0</v>
      </c>
    </row>
    <row r="1462" spans="1:34">
      <c r="A1462" t="s">
        <v>2046</v>
      </c>
      <c r="B1462" t="s">
        <v>22</v>
      </c>
      <c r="C1462" t="s">
        <v>2047</v>
      </c>
      <c r="D1462" t="s">
        <v>24</v>
      </c>
      <c r="E1462" t="s">
        <v>181</v>
      </c>
      <c r="F1462" t="s">
        <v>758</v>
      </c>
      <c r="G1462" t="s">
        <v>2048</v>
      </c>
      <c r="H1462" s="1">
        <f>DATE(YEAR(invoices[[#This Row],[due_date]]),MONTH(invoices[[#This Row],[due_date]]),1)</f>
        <v>45839</v>
      </c>
      <c r="I1462" s="1">
        <v>45845</v>
      </c>
      <c r="J1462">
        <v>8892</v>
      </c>
      <c r="K1462">
        <v>0</v>
      </c>
      <c r="L1462">
        <v>0</v>
      </c>
      <c r="M1462">
        <f>invoices[[#This Row],[rent_amount]]+invoices[[#This Row],[electricity_amount]]+invoices[[#This Row],[other_charges]]</f>
        <v>8892</v>
      </c>
      <c r="N1462" t="s">
        <v>28</v>
      </c>
      <c r="O1462" t="s">
        <v>661</v>
      </c>
      <c r="P1462">
        <v>0</v>
      </c>
      <c r="Q1462" t="b">
        <v>0</v>
      </c>
      <c r="R1462" t="s">
        <v>177</v>
      </c>
      <c r="S1462">
        <v>0</v>
      </c>
      <c r="T1462">
        <f>invoices[[#This Row],[total_amount]]</f>
        <v>8892</v>
      </c>
      <c r="U1462" t="s">
        <v>2049</v>
      </c>
      <c r="V1462" t="str">
        <f>INDEX([1]!Table1[tenantname],MATCH(invoices[[#This Row],[allotment_id]],[1]!Table1[TenantAllotmentID],0))</f>
        <v>Riya Mahesh  Marve (B24-C2)</v>
      </c>
      <c r="W1462" t="s">
        <v>14689</v>
      </c>
      <c r="X1462" t="s">
        <v>14690</v>
      </c>
      <c r="Y1462" s="4">
        <v>45839</v>
      </c>
      <c r="Z1462" t="s">
        <v>15807</v>
      </c>
      <c r="AA1462">
        <v>8892</v>
      </c>
      <c r="AB1462">
        <v>0</v>
      </c>
      <c r="AC1462">
        <v>0</v>
      </c>
      <c r="AD1462" s="7">
        <f>invoices[[#This Row],[Rent]]+invoices[[#This Row],[Services]]+invoices[[#This Row],[GST]]</f>
        <v>8892</v>
      </c>
      <c r="AE1462" s="7">
        <f>invoices[[#This Row],[Total]]-invoices[[#This Row],[rent_amount]]</f>
        <v>0</v>
      </c>
      <c r="AF1462">
        <v>509</v>
      </c>
      <c r="AG1462">
        <v>0</v>
      </c>
      <c r="AH1462">
        <f>invoices[[#This Row],[EB Amount]]-invoices[[#This Row],[electricity_amount]]</f>
        <v>0</v>
      </c>
    </row>
    <row r="1463" spans="1:34">
      <c r="A1463" t="s">
        <v>2146</v>
      </c>
      <c r="B1463" t="s">
        <v>22</v>
      </c>
      <c r="C1463" t="s">
        <v>462</v>
      </c>
      <c r="D1463" t="s">
        <v>24</v>
      </c>
      <c r="E1463" t="s">
        <v>201</v>
      </c>
      <c r="F1463" t="s">
        <v>463</v>
      </c>
      <c r="G1463" t="s">
        <v>2147</v>
      </c>
      <c r="H1463" s="1">
        <f>DATE(YEAR(invoices[[#This Row],[due_date]]),MONTH(invoices[[#This Row],[due_date]]),1)</f>
        <v>45839</v>
      </c>
      <c r="I1463" s="1">
        <v>45845</v>
      </c>
      <c r="J1463">
        <v>15500</v>
      </c>
      <c r="K1463">
        <v>1620</v>
      </c>
      <c r="L1463">
        <v>0</v>
      </c>
      <c r="M1463">
        <f>invoices[[#This Row],[rent_amount]]+invoices[[#This Row],[electricity_amount]]+invoices[[#This Row],[other_charges]]</f>
        <v>17120</v>
      </c>
      <c r="N1463" t="s">
        <v>28</v>
      </c>
      <c r="O1463" t="s">
        <v>633</v>
      </c>
      <c r="P1463">
        <v>0</v>
      </c>
      <c r="Q1463" t="b">
        <v>0</v>
      </c>
      <c r="R1463" t="s">
        <v>177</v>
      </c>
      <c r="S1463">
        <v>0</v>
      </c>
      <c r="T1463">
        <f>invoices[[#This Row],[total_amount]]</f>
        <v>17120</v>
      </c>
      <c r="U1463" t="s">
        <v>465</v>
      </c>
      <c r="V1463" t="str">
        <f>INDEX([1]!Table1[tenantname],MATCH(invoices[[#This Row],[allotment_id]],[1]!Table1[TenantAllotmentID],0))</f>
        <v>Aman Kumar Agarwala (B31-B2)</v>
      </c>
      <c r="W1463" t="s">
        <v>14120</v>
      </c>
      <c r="X1463" t="s">
        <v>14121</v>
      </c>
      <c r="Y1463" s="4">
        <v>45839</v>
      </c>
      <c r="Z1463" t="s">
        <v>15807</v>
      </c>
      <c r="AA1463">
        <v>15500</v>
      </c>
      <c r="AB1463">
        <v>0</v>
      </c>
      <c r="AC1463">
        <v>0</v>
      </c>
      <c r="AD1463" s="7">
        <f>invoices[[#This Row],[Rent]]+invoices[[#This Row],[Services]]+invoices[[#This Row],[GST]]</f>
        <v>15500</v>
      </c>
      <c r="AE1463" s="7">
        <f>invoices[[#This Row],[Total]]-invoices[[#This Row],[rent_amount]]</f>
        <v>0</v>
      </c>
      <c r="AF1463">
        <v>541</v>
      </c>
      <c r="AG1463">
        <v>1620</v>
      </c>
      <c r="AH1463">
        <f>invoices[[#This Row],[EB Amount]]-invoices[[#This Row],[electricity_amount]]</f>
        <v>0</v>
      </c>
    </row>
    <row r="1464" spans="1:34">
      <c r="A1464" t="s">
        <v>2267</v>
      </c>
      <c r="B1464" t="s">
        <v>22</v>
      </c>
      <c r="C1464" t="s">
        <v>1202</v>
      </c>
      <c r="D1464" t="s">
        <v>24</v>
      </c>
      <c r="E1464" t="s">
        <v>167</v>
      </c>
      <c r="F1464" t="s">
        <v>1203</v>
      </c>
      <c r="G1464" t="s">
        <v>2268</v>
      </c>
      <c r="H1464" s="1">
        <f>DATE(YEAR(invoices[[#This Row],[due_date]]),MONTH(invoices[[#This Row],[due_date]]),1)</f>
        <v>45839</v>
      </c>
      <c r="I1464" s="1">
        <v>45845</v>
      </c>
      <c r="J1464">
        <v>15500</v>
      </c>
      <c r="K1464">
        <v>2618</v>
      </c>
      <c r="L1464">
        <v>0</v>
      </c>
      <c r="M1464">
        <f>invoices[[#This Row],[rent_amount]]+invoices[[#This Row],[electricity_amount]]+invoices[[#This Row],[other_charges]]</f>
        <v>18118</v>
      </c>
      <c r="N1464" t="s">
        <v>28</v>
      </c>
      <c r="O1464" t="s">
        <v>176</v>
      </c>
      <c r="P1464">
        <v>0</v>
      </c>
      <c r="Q1464" t="b">
        <v>0</v>
      </c>
      <c r="R1464" t="s">
        <v>177</v>
      </c>
      <c r="S1464">
        <v>0</v>
      </c>
      <c r="T1464">
        <f>invoices[[#This Row],[total_amount]]</f>
        <v>18118</v>
      </c>
      <c r="U1464" t="s">
        <v>1205</v>
      </c>
      <c r="V1464" t="str">
        <f>INDEX([1]!Table1[tenantname],MATCH(invoices[[#This Row],[allotment_id]],[1]!Table1[TenantAllotmentID],0))</f>
        <v>Surya Nikhil Mallampalli (B42-B1)</v>
      </c>
      <c r="W1464" t="s">
        <v>14380</v>
      </c>
      <c r="X1464" t="s">
        <v>14381</v>
      </c>
      <c r="Y1464" s="4">
        <v>45839</v>
      </c>
      <c r="Z1464" t="s">
        <v>15807</v>
      </c>
      <c r="AA1464">
        <v>15500</v>
      </c>
      <c r="AB1464">
        <v>0</v>
      </c>
      <c r="AC1464">
        <v>0</v>
      </c>
      <c r="AD1464" s="7">
        <f>invoices[[#This Row],[Rent]]+invoices[[#This Row],[Services]]+invoices[[#This Row],[GST]]</f>
        <v>15500</v>
      </c>
      <c r="AE1464" s="7">
        <f>invoices[[#This Row],[Total]]-invoices[[#This Row],[rent_amount]]</f>
        <v>0</v>
      </c>
      <c r="AF1464">
        <v>584</v>
      </c>
      <c r="AG1464">
        <v>2618</v>
      </c>
      <c r="AH1464">
        <f>invoices[[#This Row],[EB Amount]]-invoices[[#This Row],[electricity_amount]]</f>
        <v>0</v>
      </c>
    </row>
    <row r="1465" spans="1:34">
      <c r="A1465" t="s">
        <v>2376</v>
      </c>
      <c r="B1465" t="s">
        <v>22</v>
      </c>
      <c r="C1465" t="s">
        <v>2377</v>
      </c>
      <c r="D1465" t="s">
        <v>24</v>
      </c>
      <c r="E1465" t="s">
        <v>181</v>
      </c>
      <c r="F1465" t="s">
        <v>452</v>
      </c>
      <c r="G1465" t="s">
        <v>2378</v>
      </c>
      <c r="H1465" s="1">
        <f>DATE(YEAR(invoices[[#This Row],[due_date]]),MONTH(invoices[[#This Row],[due_date]]),1)</f>
        <v>45839</v>
      </c>
      <c r="I1465" s="1">
        <v>45845</v>
      </c>
      <c r="J1465">
        <v>13500</v>
      </c>
      <c r="K1465">
        <v>2550</v>
      </c>
      <c r="L1465">
        <v>0</v>
      </c>
      <c r="M1465">
        <f>invoices[[#This Row],[rent_amount]]+invoices[[#This Row],[electricity_amount]]+invoices[[#This Row],[other_charges]]</f>
        <v>16050</v>
      </c>
      <c r="N1465" t="s">
        <v>28</v>
      </c>
      <c r="O1465" t="s">
        <v>176</v>
      </c>
      <c r="P1465">
        <v>0</v>
      </c>
      <c r="Q1465" t="b">
        <v>0</v>
      </c>
      <c r="R1465" t="s">
        <v>177</v>
      </c>
      <c r="S1465">
        <v>0</v>
      </c>
      <c r="T1465">
        <f>invoices[[#This Row],[total_amount]]</f>
        <v>16050</v>
      </c>
      <c r="U1465" t="s">
        <v>2379</v>
      </c>
      <c r="V1465" t="str">
        <f>INDEX([1]!Table1[tenantname],MATCH(invoices[[#This Row],[allotment_id]],[1]!Table1[TenantAllotmentID],0))</f>
        <v>Snehaji N (B24-B1)</v>
      </c>
      <c r="W1465" t="s">
        <v>14794</v>
      </c>
      <c r="X1465" t="s">
        <v>14795</v>
      </c>
      <c r="Y1465" s="4">
        <v>45839</v>
      </c>
      <c r="Z1465" t="s">
        <v>15807</v>
      </c>
      <c r="AA1465">
        <v>13500</v>
      </c>
      <c r="AB1465">
        <v>0</v>
      </c>
      <c r="AC1465">
        <v>0</v>
      </c>
      <c r="AD1465" s="7">
        <f>invoices[[#This Row],[Rent]]+invoices[[#This Row],[Services]]+invoices[[#This Row],[GST]]</f>
        <v>13500</v>
      </c>
      <c r="AE1465" s="7">
        <f>invoices[[#This Row],[Total]]-invoices[[#This Row],[rent_amount]]</f>
        <v>0</v>
      </c>
      <c r="AF1465">
        <v>620</v>
      </c>
      <c r="AG1465">
        <v>2550</v>
      </c>
      <c r="AH1465">
        <f>invoices[[#This Row],[EB Amount]]-invoices[[#This Row],[electricity_amount]]</f>
        <v>0</v>
      </c>
    </row>
    <row r="1466" spans="1:34">
      <c r="A1466" t="s">
        <v>2386</v>
      </c>
      <c r="B1466" t="s">
        <v>22</v>
      </c>
      <c r="C1466" t="s">
        <v>1375</v>
      </c>
      <c r="D1466" t="s">
        <v>24</v>
      </c>
      <c r="E1466" t="s">
        <v>226</v>
      </c>
      <c r="F1466" t="s">
        <v>227</v>
      </c>
      <c r="G1466" t="s">
        <v>2387</v>
      </c>
      <c r="H1466" s="1">
        <f>DATE(YEAR(invoices[[#This Row],[due_date]]),MONTH(invoices[[#This Row],[due_date]]),1)</f>
        <v>45839</v>
      </c>
      <c r="I1466" s="1">
        <v>45845</v>
      </c>
      <c r="J1466">
        <v>15500</v>
      </c>
      <c r="K1466">
        <v>1105</v>
      </c>
      <c r="L1466">
        <v>0</v>
      </c>
      <c r="M1466">
        <f>invoices[[#This Row],[rent_amount]]+invoices[[#This Row],[electricity_amount]]+invoices[[#This Row],[other_charges]]</f>
        <v>16605</v>
      </c>
      <c r="N1466" t="s">
        <v>28</v>
      </c>
      <c r="O1466" t="s">
        <v>661</v>
      </c>
      <c r="P1466">
        <v>0</v>
      </c>
      <c r="Q1466" t="b">
        <v>0</v>
      </c>
      <c r="R1466" t="s">
        <v>177</v>
      </c>
      <c r="S1466">
        <v>0</v>
      </c>
      <c r="T1466">
        <f>invoices[[#This Row],[total_amount]]</f>
        <v>16605</v>
      </c>
      <c r="U1466" t="s">
        <v>1377</v>
      </c>
      <c r="V1466" t="str">
        <f>INDEX([1]!Table1[tenantname],MATCH(invoices[[#This Row],[allotment_id]],[1]!Table1[TenantAllotmentID],0))</f>
        <v>Priyadarshini C (B12-B2)</v>
      </c>
      <c r="W1466" t="s">
        <v>14448</v>
      </c>
      <c r="X1466" t="s">
        <v>14449</v>
      </c>
      <c r="Y1466" s="4">
        <v>45839</v>
      </c>
      <c r="Z1466" t="s">
        <v>15807</v>
      </c>
      <c r="AA1466">
        <v>15500</v>
      </c>
      <c r="AB1466">
        <v>0</v>
      </c>
      <c r="AC1466">
        <v>0</v>
      </c>
      <c r="AD1466" s="7">
        <f>invoices[[#This Row],[Rent]]+invoices[[#This Row],[Services]]+invoices[[#This Row],[GST]]</f>
        <v>15500</v>
      </c>
      <c r="AE1466" s="7">
        <f>invoices[[#This Row],[Total]]-invoices[[#This Row],[rent_amount]]</f>
        <v>0</v>
      </c>
      <c r="AF1466">
        <v>624</v>
      </c>
      <c r="AG1466">
        <v>1105</v>
      </c>
      <c r="AH1466">
        <f>invoices[[#This Row],[EB Amount]]-invoices[[#This Row],[electricity_amount]]</f>
        <v>0</v>
      </c>
    </row>
    <row r="1467" spans="1:34">
      <c r="A1467" t="s">
        <v>2421</v>
      </c>
      <c r="B1467" t="s">
        <v>22</v>
      </c>
      <c r="C1467" t="s">
        <v>2422</v>
      </c>
      <c r="D1467" t="s">
        <v>24</v>
      </c>
      <c r="E1467" t="s">
        <v>181</v>
      </c>
      <c r="F1467" t="s">
        <v>609</v>
      </c>
      <c r="G1467" t="s">
        <v>2423</v>
      </c>
      <c r="H1467" s="1">
        <f>DATE(YEAR(invoices[[#This Row],[due_date]]),MONTH(invoices[[#This Row],[due_date]]),1)</f>
        <v>45839</v>
      </c>
      <c r="I1467" s="1">
        <v>45845</v>
      </c>
      <c r="J1467">
        <v>19500</v>
      </c>
      <c r="K1467">
        <v>510</v>
      </c>
      <c r="L1467">
        <v>2250</v>
      </c>
      <c r="M1467">
        <f>invoices[[#This Row],[rent_amount]]+invoices[[#This Row],[electricity_amount]]+invoices[[#This Row],[other_charges]]</f>
        <v>22260</v>
      </c>
      <c r="N1467" t="s">
        <v>28</v>
      </c>
      <c r="O1467" t="s">
        <v>661</v>
      </c>
      <c r="P1467">
        <v>0</v>
      </c>
      <c r="Q1467" t="b">
        <v>0</v>
      </c>
      <c r="R1467" t="s">
        <v>177</v>
      </c>
      <c r="S1467">
        <v>0</v>
      </c>
      <c r="T1467">
        <f>invoices[[#This Row],[total_amount]]</f>
        <v>22260</v>
      </c>
      <c r="U1467" t="s">
        <v>2424</v>
      </c>
      <c r="V1467" t="str">
        <f>INDEX([1]!Table1[tenantname],MATCH(invoices[[#This Row],[allotment_id]],[1]!Table1[TenantAllotmentID],0))</f>
        <v>Reetuparna Saha (B24-A1)</v>
      </c>
      <c r="W1467" t="s">
        <v>14801</v>
      </c>
      <c r="X1467" t="s">
        <v>14802</v>
      </c>
      <c r="Y1467" s="4">
        <v>45839</v>
      </c>
      <c r="Z1467" t="s">
        <v>15807</v>
      </c>
      <c r="AA1467">
        <v>19500</v>
      </c>
      <c r="AB1467">
        <v>0</v>
      </c>
      <c r="AC1467">
        <v>0</v>
      </c>
      <c r="AD1467" s="7">
        <f>invoices[[#This Row],[Rent]]+invoices[[#This Row],[Services]]+invoices[[#This Row],[GST]]</f>
        <v>19500</v>
      </c>
      <c r="AE1467" s="7">
        <f>invoices[[#This Row],[Total]]-invoices[[#This Row],[rent_amount]]</f>
        <v>0</v>
      </c>
      <c r="AF1467">
        <v>640</v>
      </c>
      <c r="AG1467">
        <v>510</v>
      </c>
      <c r="AH1467">
        <f>invoices[[#This Row],[EB Amount]]-invoices[[#This Row],[electricity_amount]]</f>
        <v>0</v>
      </c>
    </row>
    <row r="1468" spans="1:34">
      <c r="A1468" t="s">
        <v>2458</v>
      </c>
      <c r="B1468" t="s">
        <v>22</v>
      </c>
      <c r="C1468" t="s">
        <v>2459</v>
      </c>
      <c r="D1468" t="s">
        <v>24</v>
      </c>
      <c r="E1468" t="s">
        <v>476</v>
      </c>
      <c r="F1468" t="s">
        <v>1069</v>
      </c>
      <c r="G1468" t="s">
        <v>2460</v>
      </c>
      <c r="H1468" s="1">
        <f>DATE(YEAR(invoices[[#This Row],[due_date]]),MONTH(invoices[[#This Row],[due_date]]),1)</f>
        <v>45839</v>
      </c>
      <c r="I1468" s="1">
        <v>45845</v>
      </c>
      <c r="J1468">
        <v>14500</v>
      </c>
      <c r="K1468">
        <v>630</v>
      </c>
      <c r="L1468">
        <v>0</v>
      </c>
      <c r="M1468">
        <f>invoices[[#This Row],[rent_amount]]+invoices[[#This Row],[electricity_amount]]+invoices[[#This Row],[other_charges]]</f>
        <v>15130</v>
      </c>
      <c r="N1468" t="s">
        <v>28</v>
      </c>
      <c r="O1468" t="s">
        <v>176</v>
      </c>
      <c r="P1468">
        <v>0</v>
      </c>
      <c r="Q1468" t="b">
        <v>0</v>
      </c>
      <c r="R1468" t="s">
        <v>177</v>
      </c>
      <c r="S1468">
        <v>0</v>
      </c>
      <c r="T1468">
        <f>invoices[[#This Row],[total_amount]]</f>
        <v>15130</v>
      </c>
      <c r="U1468" t="s">
        <v>2461</v>
      </c>
      <c r="V1468" t="str">
        <f>INDEX([1]!Table1[tenantname],MATCH(invoices[[#This Row],[allotment_id]],[1]!Table1[TenantAllotmentID],0))</f>
        <v>Vishal Chandravanshi (B41-C2)</v>
      </c>
      <c r="W1468" t="s">
        <v>14810</v>
      </c>
      <c r="X1468" t="s">
        <v>14811</v>
      </c>
      <c r="Y1468" s="4">
        <v>45839</v>
      </c>
      <c r="Z1468" t="s">
        <v>15807</v>
      </c>
      <c r="AA1468">
        <v>14500</v>
      </c>
      <c r="AB1468">
        <v>0</v>
      </c>
      <c r="AC1468">
        <v>0</v>
      </c>
      <c r="AD1468" s="7">
        <f>invoices[[#This Row],[Rent]]+invoices[[#This Row],[Services]]+invoices[[#This Row],[GST]]</f>
        <v>14500</v>
      </c>
      <c r="AE1468" s="7">
        <f>invoices[[#This Row],[Total]]-invoices[[#This Row],[rent_amount]]</f>
        <v>0</v>
      </c>
      <c r="AF1468">
        <v>655</v>
      </c>
      <c r="AG1468">
        <v>630</v>
      </c>
      <c r="AH1468">
        <f>invoices[[#This Row],[EB Amount]]-invoices[[#This Row],[electricity_amount]]</f>
        <v>0</v>
      </c>
    </row>
    <row r="1469" spans="1:34">
      <c r="A1469" t="s">
        <v>2606</v>
      </c>
      <c r="B1469" t="s">
        <v>22</v>
      </c>
      <c r="C1469" t="s">
        <v>132</v>
      </c>
      <c r="D1469" t="s">
        <v>24</v>
      </c>
      <c r="E1469" t="s">
        <v>50</v>
      </c>
      <c r="F1469" t="s">
        <v>133</v>
      </c>
      <c r="G1469" t="s">
        <v>2607</v>
      </c>
      <c r="H1469" s="1">
        <f>DATE(YEAR(invoices[[#This Row],[due_date]]),MONTH(invoices[[#This Row],[due_date]]),1)</f>
        <v>45839</v>
      </c>
      <c r="I1469" s="1">
        <v>45845</v>
      </c>
      <c r="J1469">
        <v>14500</v>
      </c>
      <c r="K1469">
        <v>1950</v>
      </c>
      <c r="L1469">
        <v>0</v>
      </c>
      <c r="M1469">
        <f>invoices[[#This Row],[rent_amount]]+invoices[[#This Row],[electricity_amount]]+invoices[[#This Row],[other_charges]]</f>
        <v>16450</v>
      </c>
      <c r="N1469" t="s">
        <v>28</v>
      </c>
      <c r="O1469" t="s">
        <v>176</v>
      </c>
      <c r="P1469">
        <v>0</v>
      </c>
      <c r="Q1469" t="b">
        <v>0</v>
      </c>
      <c r="R1469" t="s">
        <v>177</v>
      </c>
      <c r="S1469">
        <v>0</v>
      </c>
      <c r="T1469">
        <f>invoices[[#This Row],[total_amount]]</f>
        <v>16450</v>
      </c>
      <c r="U1469" t="s">
        <v>137</v>
      </c>
      <c r="V1469" t="str">
        <f>INDEX([1]!Table1[tenantname],MATCH(invoices[[#This Row],[allotment_id]],[1]!Table1[TenantAllotmentID],0))</f>
        <v>Uma Saikumar Torikonda (B32-C1)</v>
      </c>
      <c r="W1469" t="s">
        <v>14012</v>
      </c>
      <c r="X1469" t="s">
        <v>14013</v>
      </c>
      <c r="Y1469" s="4">
        <v>45839</v>
      </c>
      <c r="Z1469" t="s">
        <v>15807</v>
      </c>
      <c r="AA1469">
        <v>14500</v>
      </c>
      <c r="AB1469">
        <v>0</v>
      </c>
      <c r="AC1469">
        <v>0</v>
      </c>
      <c r="AD1469" s="7">
        <f>invoices[[#This Row],[Rent]]+invoices[[#This Row],[Services]]+invoices[[#This Row],[GST]]</f>
        <v>14500</v>
      </c>
      <c r="AE1469" s="7">
        <f>invoices[[#This Row],[Total]]-invoices[[#This Row],[rent_amount]]</f>
        <v>0</v>
      </c>
      <c r="AF1469">
        <v>715</v>
      </c>
      <c r="AG1469">
        <v>1950</v>
      </c>
      <c r="AH1469">
        <f>invoices[[#This Row],[EB Amount]]-invoices[[#This Row],[electricity_amount]]</f>
        <v>0</v>
      </c>
    </row>
    <row r="1470" spans="1:34">
      <c r="A1470" s="2" t="s">
        <v>2671</v>
      </c>
      <c r="B1470" t="s">
        <v>22</v>
      </c>
      <c r="C1470" t="s">
        <v>2112</v>
      </c>
      <c r="D1470" t="s">
        <v>24</v>
      </c>
      <c r="E1470" t="s">
        <v>147</v>
      </c>
      <c r="F1470" t="s">
        <v>733</v>
      </c>
      <c r="G1470" t="s">
        <v>2672</v>
      </c>
      <c r="H1470" s="1">
        <f>DATE(YEAR(invoices[[#This Row],[due_date]]),MONTH(invoices[[#This Row],[due_date]]),1)</f>
        <v>45839</v>
      </c>
      <c r="I1470" s="1">
        <v>45845</v>
      </c>
      <c r="J1470">
        <v>15500</v>
      </c>
      <c r="K1470">
        <v>1110</v>
      </c>
      <c r="L1470">
        <v>0</v>
      </c>
      <c r="M1470">
        <f>invoices[[#This Row],[rent_amount]]+invoices[[#This Row],[electricity_amount]]+invoices[[#This Row],[other_charges]]</f>
        <v>16610</v>
      </c>
      <c r="N1470" t="s">
        <v>28</v>
      </c>
      <c r="O1470" t="s">
        <v>661</v>
      </c>
      <c r="P1470">
        <v>0</v>
      </c>
      <c r="Q1470" t="b">
        <v>0</v>
      </c>
      <c r="R1470" t="s">
        <v>177</v>
      </c>
      <c r="S1470">
        <v>0</v>
      </c>
      <c r="T1470">
        <f>invoices[[#This Row],[total_amount]]</f>
        <v>16610</v>
      </c>
      <c r="U1470" t="s">
        <v>2114</v>
      </c>
      <c r="V1470" t="str">
        <f>INDEX([1]!Table1[tenantname],MATCH(invoices[[#This Row],[allotment_id]],[1]!Table1[TenantAllotmentID],0))</f>
        <v>Sathiyan G (C31-B2)</v>
      </c>
      <c r="W1470" t="s">
        <v>14712</v>
      </c>
      <c r="X1470" t="s">
        <v>14713</v>
      </c>
      <c r="Y1470" s="4">
        <v>45839</v>
      </c>
      <c r="Z1470" t="s">
        <v>15807</v>
      </c>
      <c r="AA1470">
        <v>15500</v>
      </c>
      <c r="AB1470">
        <v>0</v>
      </c>
      <c r="AC1470">
        <v>0</v>
      </c>
      <c r="AD1470" s="7">
        <f>invoices[[#This Row],[Rent]]+invoices[[#This Row],[Services]]+invoices[[#This Row],[GST]]</f>
        <v>15500</v>
      </c>
      <c r="AE1470" s="7">
        <f>invoices[[#This Row],[Total]]-invoices[[#This Row],[rent_amount]]</f>
        <v>0</v>
      </c>
      <c r="AF1470">
        <v>743</v>
      </c>
      <c r="AG1470">
        <v>1110</v>
      </c>
      <c r="AH1470">
        <f>invoices[[#This Row],[EB Amount]]-invoices[[#This Row],[electricity_amount]]</f>
        <v>0</v>
      </c>
    </row>
    <row r="1471" spans="1:34">
      <c r="A1471" t="s">
        <v>2706</v>
      </c>
      <c r="B1471" t="s">
        <v>22</v>
      </c>
      <c r="C1471" t="s">
        <v>1274</v>
      </c>
      <c r="D1471" t="s">
        <v>24</v>
      </c>
      <c r="E1471" t="s">
        <v>195</v>
      </c>
      <c r="F1471" t="s">
        <v>1753</v>
      </c>
      <c r="G1471" t="s">
        <v>2707</v>
      </c>
      <c r="H1471" s="1">
        <f>DATE(YEAR(invoices[[#This Row],[due_date]]),MONTH(invoices[[#This Row],[due_date]]),1)</f>
        <v>45839</v>
      </c>
      <c r="I1471" s="1">
        <v>45845</v>
      </c>
      <c r="J1471">
        <v>18200</v>
      </c>
      <c r="K1471">
        <v>0</v>
      </c>
      <c r="L1471">
        <v>0</v>
      </c>
      <c r="M1471">
        <f>invoices[[#This Row],[rent_amount]]+invoices[[#This Row],[electricity_amount]]+invoices[[#This Row],[other_charges]]</f>
        <v>18200</v>
      </c>
      <c r="N1471" t="s">
        <v>28</v>
      </c>
      <c r="O1471" t="s">
        <v>2708</v>
      </c>
      <c r="P1471">
        <v>0</v>
      </c>
      <c r="Q1471" t="b">
        <v>0</v>
      </c>
      <c r="R1471" t="s">
        <v>177</v>
      </c>
      <c r="S1471">
        <v>0</v>
      </c>
      <c r="T1471">
        <f>invoices[[#This Row],[total_amount]]</f>
        <v>18200</v>
      </c>
      <c r="U1471" t="s">
        <v>1755</v>
      </c>
      <c r="V1471" t="str">
        <f>INDEX([1]!Table1[tenantname],MATCH(invoices[[#This Row],[allotment_id]],[1]!Table1[TenantAllotmentID],0))</f>
        <v>Sreyashi Chowdhury (D41-A1)</v>
      </c>
      <c r="W1471" t="s">
        <v>14409</v>
      </c>
      <c r="X1471" t="s">
        <v>14584</v>
      </c>
      <c r="Y1471" s="4">
        <v>45839</v>
      </c>
      <c r="Z1471" t="s">
        <v>15807</v>
      </c>
      <c r="AA1471">
        <v>18200</v>
      </c>
      <c r="AB1471">
        <v>0</v>
      </c>
      <c r="AC1471">
        <v>0</v>
      </c>
      <c r="AD1471" s="7">
        <f>invoices[[#This Row],[Rent]]+invoices[[#This Row],[Services]]+invoices[[#This Row],[GST]]</f>
        <v>18200</v>
      </c>
      <c r="AE1471" s="7">
        <f>invoices[[#This Row],[Total]]-invoices[[#This Row],[rent_amount]]</f>
        <v>0</v>
      </c>
      <c r="AF1471">
        <v>756</v>
      </c>
      <c r="AG1471">
        <v>0</v>
      </c>
      <c r="AH1471">
        <f>invoices[[#This Row],[EB Amount]]-invoices[[#This Row],[electricity_amount]]</f>
        <v>0</v>
      </c>
    </row>
    <row r="1472" spans="1:34">
      <c r="A1472" t="s">
        <v>2742</v>
      </c>
      <c r="B1472" t="s">
        <v>22</v>
      </c>
      <c r="C1472" t="s">
        <v>2743</v>
      </c>
      <c r="D1472" t="s">
        <v>24</v>
      </c>
      <c r="E1472" t="s">
        <v>399</v>
      </c>
      <c r="F1472" t="s">
        <v>2169</v>
      </c>
      <c r="G1472" t="s">
        <v>2744</v>
      </c>
      <c r="H1472" s="1">
        <f>DATE(YEAR(invoices[[#This Row],[due_date]]),MONTH(invoices[[#This Row],[due_date]]),1)</f>
        <v>45839</v>
      </c>
      <c r="I1472" s="1">
        <v>45845</v>
      </c>
      <c r="J1472">
        <v>19500</v>
      </c>
      <c r="K1472">
        <v>1530</v>
      </c>
      <c r="L1472">
        <v>0</v>
      </c>
      <c r="M1472">
        <f>invoices[[#This Row],[rent_amount]]+invoices[[#This Row],[electricity_amount]]+invoices[[#This Row],[other_charges]]</f>
        <v>21030</v>
      </c>
      <c r="N1472" t="s">
        <v>28</v>
      </c>
      <c r="O1472" t="s">
        <v>176</v>
      </c>
      <c r="P1472">
        <v>0</v>
      </c>
      <c r="Q1472" t="b">
        <v>0</v>
      </c>
      <c r="R1472" t="s">
        <v>177</v>
      </c>
      <c r="S1472">
        <v>0</v>
      </c>
      <c r="T1472">
        <f>invoices[[#This Row],[total_amount]]</f>
        <v>21030</v>
      </c>
      <c r="U1472" t="s">
        <v>2745</v>
      </c>
      <c r="V1472" t="str">
        <f>INDEX([1]!Table1[tenantname],MATCH(invoices[[#This Row],[allotment_id]],[1]!Table1[TenantAllotmentID],0))</f>
        <v>Yashwanthi V (B22-A1)</v>
      </c>
      <c r="W1472" t="s">
        <v>14883</v>
      </c>
      <c r="X1472" t="s">
        <v>14884</v>
      </c>
      <c r="Y1472" s="4">
        <v>45839</v>
      </c>
      <c r="Z1472" t="s">
        <v>15807</v>
      </c>
      <c r="AA1472">
        <v>19500</v>
      </c>
      <c r="AB1472">
        <v>0</v>
      </c>
      <c r="AC1472">
        <v>0</v>
      </c>
      <c r="AD1472" s="7">
        <f>invoices[[#This Row],[Rent]]+invoices[[#This Row],[Services]]+invoices[[#This Row],[GST]]</f>
        <v>19500</v>
      </c>
      <c r="AE1472" s="7">
        <f>invoices[[#This Row],[Total]]-invoices[[#This Row],[rent_amount]]</f>
        <v>0</v>
      </c>
      <c r="AF1472">
        <v>770</v>
      </c>
      <c r="AG1472">
        <v>1530</v>
      </c>
      <c r="AH1472">
        <f>invoices[[#This Row],[EB Amount]]-invoices[[#This Row],[electricity_amount]]</f>
        <v>0</v>
      </c>
    </row>
    <row r="1473" spans="1:34">
      <c r="A1473" t="s">
        <v>2793</v>
      </c>
      <c r="B1473" t="s">
        <v>22</v>
      </c>
      <c r="C1473" t="s">
        <v>1900</v>
      </c>
      <c r="D1473" t="s">
        <v>24</v>
      </c>
      <c r="E1473" t="s">
        <v>50</v>
      </c>
      <c r="F1473" t="s">
        <v>51</v>
      </c>
      <c r="G1473" t="s">
        <v>2794</v>
      </c>
      <c r="H1473" s="1">
        <f>DATE(YEAR(invoices[[#This Row],[due_date]]),MONTH(invoices[[#This Row],[due_date]]),1)</f>
        <v>45839</v>
      </c>
      <c r="I1473" s="1">
        <v>45845</v>
      </c>
      <c r="J1473">
        <v>14500</v>
      </c>
      <c r="K1473">
        <v>1950</v>
      </c>
      <c r="L1473">
        <v>0</v>
      </c>
      <c r="M1473">
        <f>invoices[[#This Row],[rent_amount]]+invoices[[#This Row],[electricity_amount]]+invoices[[#This Row],[other_charges]]</f>
        <v>16450</v>
      </c>
      <c r="N1473" t="s">
        <v>28</v>
      </c>
      <c r="O1473" t="s">
        <v>2708</v>
      </c>
      <c r="P1473">
        <v>0</v>
      </c>
      <c r="Q1473" t="b">
        <v>0</v>
      </c>
      <c r="R1473" t="s">
        <v>177</v>
      </c>
      <c r="S1473">
        <v>0</v>
      </c>
      <c r="T1473">
        <f>invoices[[#This Row],[total_amount]]</f>
        <v>16450</v>
      </c>
      <c r="U1473" t="s">
        <v>1902</v>
      </c>
      <c r="V1473" t="str">
        <f>INDEX([1]!Table1[tenantname],MATCH(invoices[[#This Row],[allotment_id]],[1]!Table1[TenantAllotmentID],0))</f>
        <v>Karthikeyan M (B32-C2)</v>
      </c>
      <c r="W1473" t="s">
        <v>14635</v>
      </c>
      <c r="X1473" t="s">
        <v>14636</v>
      </c>
      <c r="Y1473" s="4">
        <v>45839</v>
      </c>
      <c r="Z1473" t="s">
        <v>15807</v>
      </c>
      <c r="AA1473">
        <v>14500</v>
      </c>
      <c r="AB1473">
        <v>0</v>
      </c>
      <c r="AC1473">
        <v>0</v>
      </c>
      <c r="AD1473" s="7">
        <f>invoices[[#This Row],[Rent]]+invoices[[#This Row],[Services]]+invoices[[#This Row],[GST]]</f>
        <v>14500</v>
      </c>
      <c r="AE1473" s="7">
        <f>invoices[[#This Row],[Total]]-invoices[[#This Row],[rent_amount]]</f>
        <v>0</v>
      </c>
      <c r="AF1473">
        <v>792</v>
      </c>
      <c r="AG1473">
        <v>1950</v>
      </c>
      <c r="AH1473">
        <f>invoices[[#This Row],[EB Amount]]-invoices[[#This Row],[electricity_amount]]</f>
        <v>0</v>
      </c>
    </row>
    <row r="1474" spans="1:34">
      <c r="A1474" t="s">
        <v>2851</v>
      </c>
      <c r="B1474" t="s">
        <v>22</v>
      </c>
      <c r="C1474" t="s">
        <v>2852</v>
      </c>
      <c r="D1474" t="s">
        <v>24</v>
      </c>
      <c r="E1474" t="s">
        <v>268</v>
      </c>
      <c r="F1474" t="s">
        <v>359</v>
      </c>
      <c r="G1474" t="s">
        <v>2853</v>
      </c>
      <c r="H1474" s="1">
        <f>DATE(YEAR(invoices[[#This Row],[due_date]]),MONTH(invoices[[#This Row],[due_date]]),1)</f>
        <v>45839</v>
      </c>
      <c r="I1474" s="1">
        <v>45845</v>
      </c>
      <c r="J1474">
        <v>5758</v>
      </c>
      <c r="K1474">
        <v>0</v>
      </c>
      <c r="L1474">
        <v>0</v>
      </c>
      <c r="M1474">
        <f>invoices[[#This Row],[rent_amount]]+invoices[[#This Row],[electricity_amount]]+invoices[[#This Row],[other_charges]]</f>
        <v>5758</v>
      </c>
      <c r="N1474" t="s">
        <v>28</v>
      </c>
      <c r="O1474" t="s">
        <v>176</v>
      </c>
      <c r="P1474">
        <v>0</v>
      </c>
      <c r="Q1474" t="b">
        <v>0</v>
      </c>
      <c r="R1474" t="s">
        <v>177</v>
      </c>
      <c r="S1474">
        <v>0</v>
      </c>
      <c r="T1474">
        <f>invoices[[#This Row],[total_amount]]</f>
        <v>5758</v>
      </c>
      <c r="U1474" t="s">
        <v>2854</v>
      </c>
      <c r="V1474" t="str">
        <f>INDEX([1]!Table1[tenantname],MATCH(invoices[[#This Row],[allotment_id]],[1]!Table1[TenantAllotmentID],0))</f>
        <v>Vedhamurthy  (C21-D1)</v>
      </c>
      <c r="W1474" t="s">
        <v>14911</v>
      </c>
      <c r="X1474" t="s">
        <v>14912</v>
      </c>
      <c r="Y1474" s="4">
        <v>45839</v>
      </c>
      <c r="Z1474" t="s">
        <v>15807</v>
      </c>
      <c r="AA1474">
        <v>5758</v>
      </c>
      <c r="AB1474">
        <v>0</v>
      </c>
      <c r="AC1474">
        <v>0</v>
      </c>
      <c r="AD1474" s="7">
        <f>invoices[[#This Row],[Rent]]+invoices[[#This Row],[Services]]+invoices[[#This Row],[GST]]</f>
        <v>5758</v>
      </c>
      <c r="AE1474" s="7">
        <f>invoices[[#This Row],[Total]]-invoices[[#This Row],[rent_amount]]</f>
        <v>0</v>
      </c>
      <c r="AF1474">
        <v>814</v>
      </c>
      <c r="AG1474">
        <v>0</v>
      </c>
      <c r="AH1474">
        <f>invoices[[#This Row],[EB Amount]]-invoices[[#This Row],[electricity_amount]]</f>
        <v>0</v>
      </c>
    </row>
    <row r="1475" spans="1:34">
      <c r="A1475" t="s">
        <v>3000</v>
      </c>
      <c r="B1475" t="s">
        <v>22</v>
      </c>
      <c r="C1475" t="s">
        <v>3001</v>
      </c>
      <c r="D1475" t="s">
        <v>24</v>
      </c>
      <c r="E1475" t="s">
        <v>96</v>
      </c>
      <c r="F1475" t="s">
        <v>97</v>
      </c>
      <c r="G1475" t="s">
        <v>3002</v>
      </c>
      <c r="H1475" s="1">
        <f>DATE(YEAR(invoices[[#This Row],[due_date]]),MONTH(invoices[[#This Row],[due_date]]),1)</f>
        <v>45839</v>
      </c>
      <c r="I1475" s="1">
        <v>45845</v>
      </c>
      <c r="J1475">
        <v>4677</v>
      </c>
      <c r="K1475">
        <v>1848</v>
      </c>
      <c r="L1475">
        <v>2250</v>
      </c>
      <c r="M1475">
        <f>invoices[[#This Row],[rent_amount]]+invoices[[#This Row],[electricity_amount]]+invoices[[#This Row],[other_charges]]</f>
        <v>8775</v>
      </c>
      <c r="N1475" t="s">
        <v>28</v>
      </c>
      <c r="O1475" t="s">
        <v>176</v>
      </c>
      <c r="P1475">
        <v>0</v>
      </c>
      <c r="Q1475" t="b">
        <v>0</v>
      </c>
      <c r="R1475" t="s">
        <v>177</v>
      </c>
      <c r="S1475">
        <v>0</v>
      </c>
      <c r="T1475">
        <f>invoices[[#This Row],[total_amount]]</f>
        <v>8775</v>
      </c>
      <c r="U1475" t="s">
        <v>3003</v>
      </c>
      <c r="V1475" t="str">
        <f>INDEX([1]!Table1[tenantname],MATCH(invoices[[#This Row],[allotment_id]],[1]!Table1[TenantAllotmentID],0))</f>
        <v>Vidyabhushan  (B33-C2)</v>
      </c>
      <c r="W1475" t="s">
        <v>14947</v>
      </c>
      <c r="X1475" t="s">
        <v>14948</v>
      </c>
      <c r="Y1475" s="4">
        <v>45839</v>
      </c>
      <c r="Z1475" t="s">
        <v>15807</v>
      </c>
      <c r="AA1475">
        <v>4677</v>
      </c>
      <c r="AB1475">
        <v>0</v>
      </c>
      <c r="AC1475">
        <v>0</v>
      </c>
      <c r="AD1475" s="7">
        <f>invoices[[#This Row],[Rent]]+invoices[[#This Row],[Services]]+invoices[[#This Row],[GST]]</f>
        <v>4677</v>
      </c>
      <c r="AE1475" s="7">
        <f>invoices[[#This Row],[Total]]-invoices[[#This Row],[rent_amount]]</f>
        <v>0</v>
      </c>
      <c r="AF1475">
        <v>873</v>
      </c>
      <c r="AG1475">
        <v>1848</v>
      </c>
      <c r="AH1475">
        <f>invoices[[#This Row],[EB Amount]]-invoices[[#This Row],[electricity_amount]]</f>
        <v>0</v>
      </c>
    </row>
    <row r="1476" spans="1:34">
      <c r="A1476" t="s">
        <v>3106</v>
      </c>
      <c r="B1476" t="s">
        <v>22</v>
      </c>
      <c r="C1476" t="s">
        <v>2076</v>
      </c>
      <c r="D1476" t="s">
        <v>24</v>
      </c>
      <c r="E1476" t="s">
        <v>569</v>
      </c>
      <c r="F1476" t="s">
        <v>2077</v>
      </c>
      <c r="G1476" t="s">
        <v>3107</v>
      </c>
      <c r="H1476" s="1">
        <f>DATE(YEAR(invoices[[#This Row],[due_date]]),MONTH(invoices[[#This Row],[due_date]]),1)</f>
        <v>45839</v>
      </c>
      <c r="I1476" s="1">
        <v>45845</v>
      </c>
      <c r="J1476">
        <v>15500</v>
      </c>
      <c r="K1476">
        <v>1890</v>
      </c>
      <c r="L1476">
        <v>0</v>
      </c>
      <c r="M1476">
        <f>invoices[[#This Row],[rent_amount]]+invoices[[#This Row],[electricity_amount]]+invoices[[#This Row],[other_charges]]</f>
        <v>17390</v>
      </c>
      <c r="N1476" t="s">
        <v>28</v>
      </c>
      <c r="O1476" t="s">
        <v>176</v>
      </c>
      <c r="P1476">
        <v>0</v>
      </c>
      <c r="Q1476" t="b">
        <v>0</v>
      </c>
      <c r="R1476" t="s">
        <v>177</v>
      </c>
      <c r="S1476">
        <v>0</v>
      </c>
      <c r="T1476">
        <f>invoices[[#This Row],[total_amount]]</f>
        <v>17390</v>
      </c>
      <c r="U1476" t="s">
        <v>2079</v>
      </c>
      <c r="V1476" t="str">
        <f>INDEX([1]!Table1[tenantname],MATCH(invoices[[#This Row],[allotment_id]],[1]!Table1[TenantAllotmentID],0))</f>
        <v>Sathya Priya Balasegaran (C12-B2)</v>
      </c>
      <c r="W1476" t="s">
        <v>14700</v>
      </c>
      <c r="X1476" t="s">
        <v>14701</v>
      </c>
      <c r="Y1476" s="4">
        <v>45839</v>
      </c>
      <c r="Z1476" t="s">
        <v>15807</v>
      </c>
      <c r="AA1476">
        <v>15500</v>
      </c>
      <c r="AB1476">
        <v>0</v>
      </c>
      <c r="AC1476">
        <v>0</v>
      </c>
      <c r="AD1476" s="7">
        <f>invoices[[#This Row],[Rent]]+invoices[[#This Row],[Services]]+invoices[[#This Row],[GST]]</f>
        <v>15500</v>
      </c>
      <c r="AE1476" s="7">
        <f>invoices[[#This Row],[Total]]-invoices[[#This Row],[rent_amount]]</f>
        <v>0</v>
      </c>
      <c r="AF1476">
        <v>915</v>
      </c>
      <c r="AG1476">
        <v>1890</v>
      </c>
      <c r="AH1476">
        <f>invoices[[#This Row],[EB Amount]]-invoices[[#This Row],[electricity_amount]]</f>
        <v>0</v>
      </c>
    </row>
    <row r="1477" spans="1:34">
      <c r="A1477" t="s">
        <v>3120</v>
      </c>
      <c r="B1477" t="s">
        <v>22</v>
      </c>
      <c r="C1477" t="s">
        <v>1634</v>
      </c>
      <c r="D1477" t="s">
        <v>24</v>
      </c>
      <c r="E1477" t="s">
        <v>155</v>
      </c>
      <c r="F1477" t="s">
        <v>865</v>
      </c>
      <c r="G1477" t="s">
        <v>3121</v>
      </c>
      <c r="H1477" s="1">
        <f>DATE(YEAR(invoices[[#This Row],[due_date]]),MONTH(invoices[[#This Row],[due_date]]),1)</f>
        <v>45839</v>
      </c>
      <c r="I1477" s="1">
        <v>45845</v>
      </c>
      <c r="J1477">
        <v>15500</v>
      </c>
      <c r="K1477">
        <v>984</v>
      </c>
      <c r="L1477">
        <v>0</v>
      </c>
      <c r="M1477">
        <f>invoices[[#This Row],[rent_amount]]+invoices[[#This Row],[electricity_amount]]+invoices[[#This Row],[other_charges]]</f>
        <v>16484</v>
      </c>
      <c r="N1477" t="s">
        <v>28</v>
      </c>
      <c r="O1477" t="s">
        <v>176</v>
      </c>
      <c r="P1477">
        <v>0</v>
      </c>
      <c r="Q1477" t="b">
        <v>0</v>
      </c>
      <c r="R1477" t="s">
        <v>177</v>
      </c>
      <c r="S1477">
        <v>0</v>
      </c>
      <c r="T1477">
        <f>invoices[[#This Row],[total_amount]]</f>
        <v>16484</v>
      </c>
      <c r="U1477" s="2" t="s">
        <v>1636</v>
      </c>
      <c r="V1477" t="str">
        <f>INDEX([1]!Table1[tenantname],MATCH(invoices[[#This Row],[allotment_id]],[1]!Table1[TenantAllotmentID],0))</f>
        <v>Venkat Karthik (C44-B2)</v>
      </c>
      <c r="W1477" t="s">
        <v>14545</v>
      </c>
      <c r="X1477" t="s">
        <v>14546</v>
      </c>
      <c r="Y1477" s="4">
        <v>45839</v>
      </c>
      <c r="Z1477" t="s">
        <v>15807</v>
      </c>
      <c r="AA1477">
        <v>15500</v>
      </c>
      <c r="AB1477">
        <v>0</v>
      </c>
      <c r="AC1477">
        <v>0</v>
      </c>
      <c r="AD1477" s="7">
        <f>invoices[[#This Row],[Rent]]+invoices[[#This Row],[Services]]+invoices[[#This Row],[GST]]</f>
        <v>15500</v>
      </c>
      <c r="AE1477" s="7">
        <f>invoices[[#This Row],[Total]]-invoices[[#This Row],[rent_amount]]</f>
        <v>0</v>
      </c>
      <c r="AF1477">
        <v>920</v>
      </c>
      <c r="AG1477">
        <v>984</v>
      </c>
      <c r="AH1477">
        <f>invoices[[#This Row],[EB Amount]]-invoices[[#This Row],[electricity_amount]]</f>
        <v>0</v>
      </c>
    </row>
    <row r="1478" spans="1:34">
      <c r="A1478" t="s">
        <v>3144</v>
      </c>
      <c r="B1478" t="s">
        <v>22</v>
      </c>
      <c r="C1478" t="s">
        <v>585</v>
      </c>
      <c r="D1478" t="s">
        <v>24</v>
      </c>
      <c r="E1478" t="s">
        <v>226</v>
      </c>
      <c r="F1478" t="s">
        <v>586</v>
      </c>
      <c r="G1478" t="s">
        <v>3145</v>
      </c>
      <c r="H1478" s="1">
        <f>DATE(YEAR(invoices[[#This Row],[due_date]]),MONTH(invoices[[#This Row],[due_date]]),1)</f>
        <v>45839</v>
      </c>
      <c r="I1478" s="1">
        <v>45845</v>
      </c>
      <c r="J1478">
        <v>468</v>
      </c>
      <c r="K1478">
        <v>2550</v>
      </c>
      <c r="L1478">
        <v>2250</v>
      </c>
      <c r="M1478">
        <f>invoices[[#This Row],[rent_amount]]+invoices[[#This Row],[electricity_amount]]+invoices[[#This Row],[other_charges]]</f>
        <v>5268</v>
      </c>
      <c r="N1478" t="s">
        <v>28</v>
      </c>
      <c r="O1478" t="s">
        <v>633</v>
      </c>
      <c r="P1478">
        <v>0</v>
      </c>
      <c r="Q1478" t="b">
        <v>0</v>
      </c>
      <c r="R1478" t="s">
        <v>177</v>
      </c>
      <c r="S1478">
        <v>0</v>
      </c>
      <c r="T1478">
        <f>invoices[[#This Row],[total_amount]]</f>
        <v>5268</v>
      </c>
      <c r="U1478" t="s">
        <v>589</v>
      </c>
      <c r="V1478" t="str">
        <f>INDEX([1]!Table1[tenantname],MATCH(invoices[[#This Row],[allotment_id]],[1]!Table1[TenantAllotmentID],0))</f>
        <v>Disha Midha (B12-C2)</v>
      </c>
      <c r="W1478" t="s">
        <v>14161</v>
      </c>
      <c r="X1478" t="s">
        <v>14162</v>
      </c>
      <c r="Y1478" s="4">
        <v>45839</v>
      </c>
      <c r="Z1478" t="s">
        <v>15807</v>
      </c>
      <c r="AA1478">
        <v>468</v>
      </c>
      <c r="AB1478">
        <v>0</v>
      </c>
      <c r="AC1478">
        <v>0</v>
      </c>
      <c r="AD1478" s="7">
        <f>invoices[[#This Row],[Rent]]+invoices[[#This Row],[Services]]+invoices[[#This Row],[GST]]</f>
        <v>468</v>
      </c>
      <c r="AE1478" s="7">
        <f>invoices[[#This Row],[Total]]-invoices[[#This Row],[rent_amount]]</f>
        <v>0</v>
      </c>
      <c r="AF1478">
        <v>930</v>
      </c>
      <c r="AG1478">
        <v>2550</v>
      </c>
      <c r="AH1478">
        <f>invoices[[#This Row],[EB Amount]]-invoices[[#This Row],[electricity_amount]]</f>
        <v>0</v>
      </c>
    </row>
    <row r="1479" spans="1:34">
      <c r="A1479" t="s">
        <v>3180</v>
      </c>
      <c r="B1479" t="s">
        <v>22</v>
      </c>
      <c r="C1479" t="s">
        <v>778</v>
      </c>
      <c r="D1479" t="s">
        <v>24</v>
      </c>
      <c r="E1479" t="s">
        <v>399</v>
      </c>
      <c r="F1479" t="s">
        <v>933</v>
      </c>
      <c r="G1479" t="s">
        <v>3181</v>
      </c>
      <c r="H1479" s="1">
        <f>DATE(YEAR(invoices[[#This Row],[due_date]]),MONTH(invoices[[#This Row],[due_date]]),1)</f>
        <v>45839</v>
      </c>
      <c r="I1479" s="1">
        <v>45845</v>
      </c>
      <c r="J1479">
        <v>1403</v>
      </c>
      <c r="K1479">
        <v>1530</v>
      </c>
      <c r="L1479">
        <v>2250</v>
      </c>
      <c r="M1479">
        <f>invoices[[#This Row],[rent_amount]]+invoices[[#This Row],[electricity_amount]]+invoices[[#This Row],[other_charges]]</f>
        <v>5183</v>
      </c>
      <c r="N1479" t="s">
        <v>28</v>
      </c>
      <c r="O1479" t="s">
        <v>176</v>
      </c>
      <c r="P1479">
        <v>0</v>
      </c>
      <c r="Q1479" t="b">
        <v>0</v>
      </c>
      <c r="R1479" t="s">
        <v>177</v>
      </c>
      <c r="S1479">
        <v>0</v>
      </c>
      <c r="T1479">
        <f>invoices[[#This Row],[total_amount]]</f>
        <v>5183</v>
      </c>
      <c r="U1479" t="s">
        <v>3182</v>
      </c>
      <c r="V1479" t="str">
        <f>INDEX([1]!Table1[tenantname],MATCH(invoices[[#This Row],[allotment_id]],[1]!Table1[TenantAllotmentID],0))</f>
        <v>Sri Divya Boyanapalli (B22-C2)</v>
      </c>
      <c r="W1479" t="s">
        <v>14227</v>
      </c>
      <c r="X1479" t="s">
        <v>14992</v>
      </c>
      <c r="Y1479" s="4">
        <v>45839</v>
      </c>
      <c r="Z1479" t="s">
        <v>15807</v>
      </c>
      <c r="AA1479">
        <v>1403</v>
      </c>
      <c r="AB1479">
        <v>0</v>
      </c>
      <c r="AC1479">
        <v>0</v>
      </c>
      <c r="AD1479" s="7">
        <f>invoices[[#This Row],[Rent]]+invoices[[#This Row],[Services]]+invoices[[#This Row],[GST]]</f>
        <v>1403</v>
      </c>
      <c r="AE1479" s="7">
        <f>invoices[[#This Row],[Total]]-invoices[[#This Row],[rent_amount]]</f>
        <v>0</v>
      </c>
      <c r="AF1479">
        <v>945</v>
      </c>
      <c r="AG1479">
        <v>1530</v>
      </c>
      <c r="AH1479">
        <f>invoices[[#This Row],[EB Amount]]-invoices[[#This Row],[electricity_amount]]</f>
        <v>0</v>
      </c>
    </row>
    <row r="1480" spans="1:34">
      <c r="A1480" t="s">
        <v>3318</v>
      </c>
      <c r="B1480" t="s">
        <v>22</v>
      </c>
      <c r="C1480" t="s">
        <v>937</v>
      </c>
      <c r="D1480" t="s">
        <v>24</v>
      </c>
      <c r="E1480" t="s">
        <v>140</v>
      </c>
      <c r="F1480" t="s">
        <v>938</v>
      </c>
      <c r="G1480" t="s">
        <v>3319</v>
      </c>
      <c r="H1480" s="1">
        <f>DATE(YEAR(invoices[[#This Row],[due_date]]),MONTH(invoices[[#This Row],[due_date]]),1)</f>
        <v>45839</v>
      </c>
      <c r="I1480" s="1">
        <v>45845</v>
      </c>
      <c r="J1480">
        <v>19500</v>
      </c>
      <c r="K1480">
        <v>1596</v>
      </c>
      <c r="L1480">
        <v>0</v>
      </c>
      <c r="M1480">
        <f>invoices[[#This Row],[rent_amount]]+invoices[[#This Row],[electricity_amount]]+invoices[[#This Row],[other_charges]]</f>
        <v>21096</v>
      </c>
      <c r="N1480" t="s">
        <v>28</v>
      </c>
      <c r="O1480" t="s">
        <v>176</v>
      </c>
      <c r="P1480">
        <v>0</v>
      </c>
      <c r="Q1480" t="b">
        <v>0</v>
      </c>
      <c r="R1480" t="s">
        <v>177</v>
      </c>
      <c r="S1480">
        <v>0</v>
      </c>
      <c r="T1480">
        <f>invoices[[#This Row],[total_amount]]</f>
        <v>21096</v>
      </c>
      <c r="U1480" t="s">
        <v>940</v>
      </c>
      <c r="V1480" t="str">
        <f>INDEX([1]!Table1[tenantname],MATCH(invoices[[#This Row],[allotment_id]],[1]!Table1[TenantAllotmentID],0))</f>
        <v>Sri Maruthi Ram (A41-A1)</v>
      </c>
      <c r="W1480" t="s">
        <v>14286</v>
      </c>
      <c r="X1480" t="s">
        <v>14287</v>
      </c>
      <c r="Y1480" s="4">
        <v>45839</v>
      </c>
      <c r="Z1480" t="s">
        <v>15807</v>
      </c>
      <c r="AA1480">
        <v>19500</v>
      </c>
      <c r="AB1480">
        <v>0</v>
      </c>
      <c r="AC1480">
        <v>0</v>
      </c>
      <c r="AD1480" s="7">
        <f>invoices[[#This Row],[Rent]]+invoices[[#This Row],[Services]]+invoices[[#This Row],[GST]]</f>
        <v>19500</v>
      </c>
      <c r="AE1480" s="7">
        <f>invoices[[#This Row],[Total]]-invoices[[#This Row],[rent_amount]]</f>
        <v>0</v>
      </c>
      <c r="AF1480">
        <v>1004</v>
      </c>
      <c r="AG1480">
        <v>1596</v>
      </c>
      <c r="AH1480">
        <f>invoices[[#This Row],[EB Amount]]-invoices[[#This Row],[electricity_amount]]</f>
        <v>0</v>
      </c>
    </row>
    <row r="1481" spans="1:34">
      <c r="A1481" t="s">
        <v>3364</v>
      </c>
      <c r="B1481" t="s">
        <v>22</v>
      </c>
      <c r="C1481" t="s">
        <v>726</v>
      </c>
      <c r="D1481" t="s">
        <v>24</v>
      </c>
      <c r="E1481" t="s">
        <v>569</v>
      </c>
      <c r="F1481" t="s">
        <v>727</v>
      </c>
      <c r="G1481" t="s">
        <v>3365</v>
      </c>
      <c r="H1481" s="1">
        <f>DATE(YEAR(invoices[[#This Row],[due_date]]),MONTH(invoices[[#This Row],[due_date]]),1)</f>
        <v>45839</v>
      </c>
      <c r="I1481" s="1">
        <v>45845</v>
      </c>
      <c r="J1481">
        <v>13500</v>
      </c>
      <c r="K1481">
        <v>567</v>
      </c>
      <c r="L1481">
        <v>0</v>
      </c>
      <c r="M1481">
        <f>invoices[[#This Row],[rent_amount]]+invoices[[#This Row],[electricity_amount]]+invoices[[#This Row],[other_charges]]</f>
        <v>14067</v>
      </c>
      <c r="N1481" t="s">
        <v>28</v>
      </c>
      <c r="O1481" t="s">
        <v>176</v>
      </c>
      <c r="P1481">
        <v>0</v>
      </c>
      <c r="Q1481" t="b">
        <v>0</v>
      </c>
      <c r="R1481" t="s">
        <v>177</v>
      </c>
      <c r="S1481">
        <v>0</v>
      </c>
      <c r="T1481">
        <f>invoices[[#This Row],[total_amount]]</f>
        <v>14067</v>
      </c>
      <c r="U1481" t="s">
        <v>730</v>
      </c>
      <c r="V1481" t="str">
        <f>INDEX([1]!Table1[tenantname],MATCH(invoices[[#This Row],[allotment_id]],[1]!Table1[TenantAllotmentID],0))</f>
        <v>Voruganti Pratyusha (C12-C3)</v>
      </c>
      <c r="W1481" t="s">
        <v>14209</v>
      </c>
      <c r="X1481" t="s">
        <v>14210</v>
      </c>
      <c r="Y1481" s="4">
        <v>45839</v>
      </c>
      <c r="Z1481" t="s">
        <v>15807</v>
      </c>
      <c r="AA1481">
        <v>13500</v>
      </c>
      <c r="AB1481">
        <v>0</v>
      </c>
      <c r="AC1481">
        <v>0</v>
      </c>
      <c r="AD1481" s="7">
        <f>invoices[[#This Row],[Rent]]+invoices[[#This Row],[Services]]+invoices[[#This Row],[GST]]</f>
        <v>13500</v>
      </c>
      <c r="AE1481" s="7">
        <f>invoices[[#This Row],[Total]]-invoices[[#This Row],[rent_amount]]</f>
        <v>0</v>
      </c>
      <c r="AF1481">
        <v>1021</v>
      </c>
      <c r="AG1481">
        <v>567</v>
      </c>
      <c r="AH1481">
        <f>invoices[[#This Row],[EB Amount]]-invoices[[#This Row],[electricity_amount]]</f>
        <v>0</v>
      </c>
    </row>
    <row r="1482" spans="1:34">
      <c r="A1482" t="s">
        <v>3370</v>
      </c>
      <c r="B1482" t="s">
        <v>22</v>
      </c>
      <c r="C1482" t="s">
        <v>1497</v>
      </c>
      <c r="D1482" t="s">
        <v>24</v>
      </c>
      <c r="E1482" t="s">
        <v>155</v>
      </c>
      <c r="F1482" t="s">
        <v>156</v>
      </c>
      <c r="G1482" t="s">
        <v>3371</v>
      </c>
      <c r="H1482" s="1">
        <f>DATE(YEAR(invoices[[#This Row],[due_date]]),MONTH(invoices[[#This Row],[due_date]]),1)</f>
        <v>45839</v>
      </c>
      <c r="I1482" s="1">
        <v>45845</v>
      </c>
      <c r="J1482">
        <v>7968</v>
      </c>
      <c r="K1482">
        <v>0</v>
      </c>
      <c r="L1482">
        <v>0</v>
      </c>
      <c r="M1482">
        <f>invoices[[#This Row],[rent_amount]]+invoices[[#This Row],[electricity_amount]]+invoices[[#This Row],[other_charges]]</f>
        <v>7968</v>
      </c>
      <c r="N1482" t="s">
        <v>28</v>
      </c>
      <c r="O1482" t="s">
        <v>2708</v>
      </c>
      <c r="P1482">
        <v>0</v>
      </c>
      <c r="Q1482" t="b">
        <v>0</v>
      </c>
      <c r="R1482" t="s">
        <v>177</v>
      </c>
      <c r="S1482">
        <v>0</v>
      </c>
      <c r="T1482">
        <f>invoices[[#This Row],[total_amount]]</f>
        <v>7968</v>
      </c>
      <c r="U1482" t="s">
        <v>3372</v>
      </c>
      <c r="V1482" t="str">
        <f>INDEX([1]!Table1[tenantname],MATCH(invoices[[#This Row],[allotment_id]],[1]!Table1[TenantAllotmentID],0))</f>
        <v>Debargha  (C44-A1)</v>
      </c>
      <c r="W1482" t="s">
        <v>15040</v>
      </c>
      <c r="X1482" t="s">
        <v>15041</v>
      </c>
      <c r="Y1482" s="4">
        <v>45839</v>
      </c>
      <c r="Z1482" t="s">
        <v>15807</v>
      </c>
      <c r="AA1482">
        <v>7968</v>
      </c>
      <c r="AB1482">
        <v>0</v>
      </c>
      <c r="AC1482">
        <v>0</v>
      </c>
      <c r="AD1482" s="7">
        <f>invoices[[#This Row],[Rent]]+invoices[[#This Row],[Services]]+invoices[[#This Row],[GST]]</f>
        <v>7968</v>
      </c>
      <c r="AE1482" s="7">
        <f>invoices[[#This Row],[Total]]-invoices[[#This Row],[rent_amount]]</f>
        <v>0</v>
      </c>
      <c r="AF1482">
        <v>1023</v>
      </c>
      <c r="AG1482">
        <v>0</v>
      </c>
      <c r="AH1482">
        <f>invoices[[#This Row],[EB Amount]]-invoices[[#This Row],[electricity_amount]]</f>
        <v>0</v>
      </c>
    </row>
    <row r="1483" spans="1:34">
      <c r="A1483" t="s">
        <v>3502</v>
      </c>
      <c r="B1483" t="s">
        <v>22</v>
      </c>
      <c r="C1483" t="s">
        <v>166</v>
      </c>
      <c r="D1483" t="s">
        <v>24</v>
      </c>
      <c r="E1483" t="s">
        <v>167</v>
      </c>
      <c r="F1483" t="s">
        <v>168</v>
      </c>
      <c r="G1483" t="s">
        <v>3503</v>
      </c>
      <c r="H1483" s="1">
        <f>DATE(YEAR(invoices[[#This Row],[due_date]]),MONTH(invoices[[#This Row],[due_date]]),1)</f>
        <v>45839</v>
      </c>
      <c r="I1483" s="1">
        <v>45845</v>
      </c>
      <c r="J1483">
        <v>14500</v>
      </c>
      <c r="K1483">
        <v>2464</v>
      </c>
      <c r="L1483">
        <v>0</v>
      </c>
      <c r="M1483">
        <f>invoices[[#This Row],[rent_amount]]+invoices[[#This Row],[electricity_amount]]+invoices[[#This Row],[other_charges]]</f>
        <v>16964</v>
      </c>
      <c r="N1483" t="s">
        <v>28</v>
      </c>
      <c r="O1483" t="s">
        <v>661</v>
      </c>
      <c r="P1483">
        <v>0</v>
      </c>
      <c r="Q1483" t="b">
        <v>0</v>
      </c>
      <c r="R1483" t="s">
        <v>177</v>
      </c>
      <c r="S1483">
        <v>0</v>
      </c>
      <c r="T1483">
        <f>invoices[[#This Row],[total_amount]]</f>
        <v>16964</v>
      </c>
      <c r="U1483" t="s">
        <v>171</v>
      </c>
      <c r="V1483" t="str">
        <f>INDEX([1]!Table1[tenantname],MATCH(invoices[[#This Row],[allotment_id]],[1]!Table1[TenantAllotmentID],0))</f>
        <v>Shubhashish . (B42-C2)</v>
      </c>
      <c r="W1483" t="s">
        <v>14022</v>
      </c>
      <c r="X1483" t="s">
        <v>14023</v>
      </c>
      <c r="Y1483" s="4">
        <v>45839</v>
      </c>
      <c r="Z1483" t="s">
        <v>15807</v>
      </c>
      <c r="AA1483">
        <v>14500</v>
      </c>
      <c r="AB1483">
        <v>0</v>
      </c>
      <c r="AC1483">
        <v>0</v>
      </c>
      <c r="AD1483" s="7">
        <f>invoices[[#This Row],[Rent]]+invoices[[#This Row],[Services]]+invoices[[#This Row],[GST]]</f>
        <v>14500</v>
      </c>
      <c r="AE1483" s="7">
        <f>invoices[[#This Row],[Total]]-invoices[[#This Row],[rent_amount]]</f>
        <v>0</v>
      </c>
      <c r="AF1483">
        <v>1080</v>
      </c>
      <c r="AG1483">
        <v>2464</v>
      </c>
      <c r="AH1483">
        <f>invoices[[#This Row],[EB Amount]]-invoices[[#This Row],[electricity_amount]]</f>
        <v>0</v>
      </c>
    </row>
    <row r="1484" spans="1:34">
      <c r="A1484" t="s">
        <v>3697</v>
      </c>
      <c r="B1484" t="s">
        <v>22</v>
      </c>
      <c r="C1484" t="s">
        <v>398</v>
      </c>
      <c r="D1484" t="s">
        <v>24</v>
      </c>
      <c r="E1484" t="s">
        <v>399</v>
      </c>
      <c r="F1484" t="s">
        <v>2247</v>
      </c>
      <c r="G1484" t="s">
        <v>3698</v>
      </c>
      <c r="H1484" s="1">
        <f>DATE(YEAR(invoices[[#This Row],[due_date]]),MONTH(invoices[[#This Row],[due_date]]),1)</f>
        <v>45839</v>
      </c>
      <c r="I1484" s="1">
        <v>45845</v>
      </c>
      <c r="J1484">
        <v>14500</v>
      </c>
      <c r="K1484">
        <v>1530</v>
      </c>
      <c r="L1484">
        <v>0</v>
      </c>
      <c r="M1484">
        <f>invoices[[#This Row],[rent_amount]]+invoices[[#This Row],[electricity_amount]]+invoices[[#This Row],[other_charges]]</f>
        <v>16030</v>
      </c>
      <c r="N1484" t="s">
        <v>28</v>
      </c>
      <c r="O1484" t="s">
        <v>661</v>
      </c>
      <c r="P1484">
        <v>0</v>
      </c>
      <c r="Q1484" t="b">
        <v>0</v>
      </c>
      <c r="R1484" t="s">
        <v>177</v>
      </c>
      <c r="S1484">
        <v>0</v>
      </c>
      <c r="T1484">
        <f>invoices[[#This Row],[total_amount]]</f>
        <v>16030</v>
      </c>
      <c r="U1484" t="s">
        <v>3621</v>
      </c>
      <c r="V1484" t="str">
        <f>INDEX([1]!Table1[tenantname],MATCH(invoices[[#This Row],[allotment_id]],[1]!Table1[TenantAllotmentID],0))</f>
        <v>Sheethala  (B22-C1)</v>
      </c>
      <c r="W1484" t="s">
        <v>14096</v>
      </c>
      <c r="X1484" t="s">
        <v>15092</v>
      </c>
      <c r="Y1484" s="4">
        <v>45839</v>
      </c>
      <c r="Z1484" t="s">
        <v>15807</v>
      </c>
      <c r="AA1484">
        <v>14500</v>
      </c>
      <c r="AB1484">
        <v>0</v>
      </c>
      <c r="AC1484">
        <v>0</v>
      </c>
      <c r="AD1484" s="7">
        <f>invoices[[#This Row],[Rent]]+invoices[[#This Row],[Services]]+invoices[[#This Row],[GST]]</f>
        <v>14500</v>
      </c>
      <c r="AE1484" s="7">
        <f>invoices[[#This Row],[Total]]-invoices[[#This Row],[rent_amount]]</f>
        <v>0</v>
      </c>
      <c r="AF1484">
        <v>1161</v>
      </c>
      <c r="AG1484">
        <v>1530</v>
      </c>
      <c r="AH1484">
        <f>invoices[[#This Row],[EB Amount]]-invoices[[#This Row],[electricity_amount]]</f>
        <v>0</v>
      </c>
    </row>
    <row r="1485" spans="1:34">
      <c r="A1485" t="s">
        <v>4075</v>
      </c>
      <c r="B1485" t="s">
        <v>22</v>
      </c>
      <c r="C1485" t="s">
        <v>103</v>
      </c>
      <c r="D1485" t="s">
        <v>24</v>
      </c>
      <c r="E1485" t="s">
        <v>104</v>
      </c>
      <c r="F1485" t="s">
        <v>105</v>
      </c>
      <c r="G1485" t="s">
        <v>4076</v>
      </c>
      <c r="H1485" s="1">
        <f>DATE(YEAR(invoices[[#This Row],[due_date]]),MONTH(invoices[[#This Row],[due_date]]),1)</f>
        <v>45839</v>
      </c>
      <c r="I1485" s="1">
        <v>45845</v>
      </c>
      <c r="J1485">
        <v>14500</v>
      </c>
      <c r="K1485">
        <v>708</v>
      </c>
      <c r="L1485">
        <v>0</v>
      </c>
      <c r="M1485">
        <f>invoices[[#This Row],[rent_amount]]+invoices[[#This Row],[electricity_amount]]+invoices[[#This Row],[other_charges]]</f>
        <v>15208</v>
      </c>
      <c r="N1485" t="s">
        <v>28</v>
      </c>
      <c r="O1485" t="s">
        <v>2708</v>
      </c>
      <c r="P1485">
        <v>0</v>
      </c>
      <c r="Q1485" t="b">
        <v>0</v>
      </c>
      <c r="R1485" t="s">
        <v>177</v>
      </c>
      <c r="S1485">
        <v>0</v>
      </c>
      <c r="T1485">
        <f>invoices[[#This Row],[total_amount]]</f>
        <v>15208</v>
      </c>
      <c r="U1485" t="s">
        <v>109</v>
      </c>
      <c r="V1485" t="str">
        <f>INDEX([1]!Table1[tenantname],MATCH(invoices[[#This Row],[allotment_id]],[1]!Table1[TenantAllotmentID],0))</f>
        <v>Harish Kumar (B14-C1)</v>
      </c>
      <c r="W1485" t="s">
        <v>14004</v>
      </c>
      <c r="X1485" t="s">
        <v>14005</v>
      </c>
      <c r="Y1485" s="4">
        <v>45839</v>
      </c>
      <c r="Z1485" t="s">
        <v>15807</v>
      </c>
      <c r="AA1485">
        <v>14500</v>
      </c>
      <c r="AB1485">
        <v>0</v>
      </c>
      <c r="AC1485">
        <v>0</v>
      </c>
      <c r="AD1485" s="7">
        <f>invoices[[#This Row],[Rent]]+invoices[[#This Row],[Services]]+invoices[[#This Row],[GST]]</f>
        <v>14500</v>
      </c>
      <c r="AE1485" s="7">
        <f>invoices[[#This Row],[Total]]-invoices[[#This Row],[rent_amount]]</f>
        <v>0</v>
      </c>
      <c r="AF1485">
        <v>1327</v>
      </c>
      <c r="AG1485">
        <v>708</v>
      </c>
      <c r="AH1485">
        <f>invoices[[#This Row],[EB Amount]]-invoices[[#This Row],[electricity_amount]]</f>
        <v>0</v>
      </c>
    </row>
    <row r="1486" spans="1:34">
      <c r="A1486" t="s">
        <v>4077</v>
      </c>
      <c r="B1486" t="s">
        <v>22</v>
      </c>
      <c r="C1486" t="s">
        <v>2224</v>
      </c>
      <c r="D1486" t="s">
        <v>24</v>
      </c>
      <c r="E1486" t="s">
        <v>519</v>
      </c>
      <c r="F1486" t="s">
        <v>2225</v>
      </c>
      <c r="G1486" t="s">
        <v>4078</v>
      </c>
      <c r="H1486" s="1">
        <f>DATE(YEAR(invoices[[#This Row],[due_date]]),MONTH(invoices[[#This Row],[due_date]]),1)</f>
        <v>45839</v>
      </c>
      <c r="I1486" s="1">
        <v>45845</v>
      </c>
      <c r="J1486">
        <v>15500</v>
      </c>
      <c r="K1486">
        <v>2052</v>
      </c>
      <c r="L1486">
        <v>0</v>
      </c>
      <c r="M1486">
        <f>invoices[[#This Row],[rent_amount]]+invoices[[#This Row],[electricity_amount]]+invoices[[#This Row],[other_charges]]</f>
        <v>17552</v>
      </c>
      <c r="N1486" t="s">
        <v>28</v>
      </c>
      <c r="O1486" t="s">
        <v>633</v>
      </c>
      <c r="P1486">
        <v>0</v>
      </c>
      <c r="Q1486" t="b">
        <v>0</v>
      </c>
      <c r="R1486" t="s">
        <v>177</v>
      </c>
      <c r="S1486">
        <v>0</v>
      </c>
      <c r="T1486">
        <f>invoices[[#This Row],[total_amount]]</f>
        <v>17552</v>
      </c>
      <c r="U1486" t="s">
        <v>2227</v>
      </c>
      <c r="V1486" t="str">
        <f>INDEX([1]!Table1[tenantname],MATCH(invoices[[#This Row],[allotment_id]],[1]!Table1[TenantAllotmentID],0))</f>
        <v>Ananay Gupta (C41-B2)</v>
      </c>
      <c r="W1486" t="s">
        <v>14747</v>
      </c>
      <c r="X1486" t="s">
        <v>14748</v>
      </c>
      <c r="Y1486" s="4">
        <v>45839</v>
      </c>
      <c r="Z1486" t="s">
        <v>15807</v>
      </c>
      <c r="AA1486">
        <v>15500</v>
      </c>
      <c r="AB1486">
        <v>0</v>
      </c>
      <c r="AC1486">
        <v>0</v>
      </c>
      <c r="AD1486" s="7">
        <f>invoices[[#This Row],[Rent]]+invoices[[#This Row],[Services]]+invoices[[#This Row],[GST]]</f>
        <v>15500</v>
      </c>
      <c r="AE1486" s="7">
        <f>invoices[[#This Row],[Total]]-invoices[[#This Row],[rent_amount]]</f>
        <v>0</v>
      </c>
      <c r="AF1486">
        <v>1328</v>
      </c>
      <c r="AG1486">
        <v>2052</v>
      </c>
      <c r="AH1486">
        <f>invoices[[#This Row],[EB Amount]]-invoices[[#This Row],[electricity_amount]]</f>
        <v>0</v>
      </c>
    </row>
    <row r="1487" spans="1:34">
      <c r="A1487" t="s">
        <v>4125</v>
      </c>
      <c r="B1487" t="s">
        <v>22</v>
      </c>
      <c r="C1487" t="s">
        <v>446</v>
      </c>
      <c r="D1487" t="s">
        <v>24</v>
      </c>
      <c r="E1487" t="s">
        <v>268</v>
      </c>
      <c r="F1487" t="s">
        <v>447</v>
      </c>
      <c r="G1487" t="s">
        <v>4126</v>
      </c>
      <c r="H1487" s="1">
        <f>DATE(YEAR(invoices[[#This Row],[due_date]]),MONTH(invoices[[#This Row],[due_date]]),1)</f>
        <v>45839</v>
      </c>
      <c r="I1487" s="1">
        <v>45845</v>
      </c>
      <c r="J1487">
        <v>14500</v>
      </c>
      <c r="K1487">
        <v>2100</v>
      </c>
      <c r="L1487">
        <v>0</v>
      </c>
      <c r="M1487">
        <f>invoices[[#This Row],[rent_amount]]+invoices[[#This Row],[electricity_amount]]+invoices[[#This Row],[other_charges]]</f>
        <v>16600</v>
      </c>
      <c r="N1487" t="s">
        <v>28</v>
      </c>
      <c r="O1487" t="s">
        <v>2708</v>
      </c>
      <c r="P1487">
        <v>0</v>
      </c>
      <c r="Q1487" t="b">
        <v>0</v>
      </c>
      <c r="R1487" t="s">
        <v>177</v>
      </c>
      <c r="S1487">
        <v>0</v>
      </c>
      <c r="T1487">
        <f>invoices[[#This Row],[total_amount]]</f>
        <v>16600</v>
      </c>
      <c r="U1487" t="s">
        <v>449</v>
      </c>
      <c r="V1487" t="str">
        <f>INDEX([1]!Table1[tenantname],MATCH(invoices[[#This Row],[allotment_id]],[1]!Table1[TenantAllotmentID],0))</f>
        <v>Kiran TR (C21-C2)</v>
      </c>
      <c r="W1487" t="s">
        <v>14114</v>
      </c>
      <c r="X1487" t="s">
        <v>14115</v>
      </c>
      <c r="Y1487" s="4">
        <v>45839</v>
      </c>
      <c r="Z1487" t="s">
        <v>15807</v>
      </c>
      <c r="AA1487">
        <v>14500</v>
      </c>
      <c r="AB1487">
        <v>0</v>
      </c>
      <c r="AC1487">
        <v>0</v>
      </c>
      <c r="AD1487" s="7">
        <f>invoices[[#This Row],[Rent]]+invoices[[#This Row],[Services]]+invoices[[#This Row],[GST]]</f>
        <v>14500</v>
      </c>
      <c r="AE1487" s="7">
        <f>invoices[[#This Row],[Total]]-invoices[[#This Row],[rent_amount]]</f>
        <v>0</v>
      </c>
      <c r="AF1487">
        <v>1354</v>
      </c>
      <c r="AG1487">
        <v>2100</v>
      </c>
      <c r="AH1487">
        <f>invoices[[#This Row],[EB Amount]]-invoices[[#This Row],[electricity_amount]]</f>
        <v>0</v>
      </c>
    </row>
    <row r="1488" spans="1:34">
      <c r="A1488" t="s">
        <v>4151</v>
      </c>
      <c r="B1488" t="s">
        <v>22</v>
      </c>
      <c r="C1488" t="s">
        <v>869</v>
      </c>
      <c r="D1488" t="s">
        <v>24</v>
      </c>
      <c r="E1488" t="s">
        <v>247</v>
      </c>
      <c r="F1488" t="s">
        <v>870</v>
      </c>
      <c r="G1488" t="s">
        <v>4152</v>
      </c>
      <c r="H1488" s="1">
        <f>DATE(YEAR(invoices[[#This Row],[due_date]]),MONTH(invoices[[#This Row],[due_date]]),1)</f>
        <v>45839</v>
      </c>
      <c r="I1488" s="1">
        <v>45845</v>
      </c>
      <c r="J1488">
        <v>9000</v>
      </c>
      <c r="K1488">
        <v>858</v>
      </c>
      <c r="L1488">
        <v>2250</v>
      </c>
      <c r="M1488">
        <f>invoices[[#This Row],[rent_amount]]+invoices[[#This Row],[electricity_amount]]+invoices[[#This Row],[other_charges]]</f>
        <v>12108</v>
      </c>
      <c r="N1488" t="s">
        <v>28</v>
      </c>
      <c r="O1488" t="s">
        <v>176</v>
      </c>
      <c r="P1488">
        <v>0</v>
      </c>
      <c r="Q1488" t="b">
        <v>0</v>
      </c>
      <c r="R1488" t="s">
        <v>177</v>
      </c>
      <c r="S1488">
        <v>0</v>
      </c>
      <c r="T1488">
        <f>invoices[[#This Row],[total_amount]]</f>
        <v>12108</v>
      </c>
      <c r="U1488" t="s">
        <v>873</v>
      </c>
      <c r="V1488" t="str">
        <f>INDEX([1]!Table1[tenantname],MATCH(invoices[[#This Row],[allotment_id]],[1]!Table1[TenantAllotmentID],0))</f>
        <v>Sidharthan BS (C11-B1)</v>
      </c>
      <c r="W1488" t="s">
        <v>14263</v>
      </c>
      <c r="X1488" t="s">
        <v>14264</v>
      </c>
      <c r="Y1488" s="4">
        <v>45839</v>
      </c>
      <c r="Z1488" t="s">
        <v>15807</v>
      </c>
      <c r="AA1488">
        <v>9000</v>
      </c>
      <c r="AB1488">
        <v>0</v>
      </c>
      <c r="AC1488">
        <v>0</v>
      </c>
      <c r="AD1488" s="7">
        <f>invoices[[#This Row],[Rent]]+invoices[[#This Row],[Services]]+invoices[[#This Row],[GST]]</f>
        <v>9000</v>
      </c>
      <c r="AE1488" s="7">
        <f>invoices[[#This Row],[Total]]-invoices[[#This Row],[rent_amount]]</f>
        <v>0</v>
      </c>
      <c r="AF1488">
        <v>1366</v>
      </c>
      <c r="AG1488">
        <v>858</v>
      </c>
      <c r="AH1488">
        <f>invoices[[#This Row],[EB Amount]]-invoices[[#This Row],[electricity_amount]]</f>
        <v>0</v>
      </c>
    </row>
    <row r="1489" spans="1:34">
      <c r="A1489" t="s">
        <v>4193</v>
      </c>
      <c r="B1489" t="s">
        <v>22</v>
      </c>
      <c r="C1489" t="s">
        <v>2203</v>
      </c>
      <c r="D1489" t="s">
        <v>24</v>
      </c>
      <c r="E1489" t="s">
        <v>569</v>
      </c>
      <c r="F1489" t="s">
        <v>999</v>
      </c>
      <c r="G1489" t="s">
        <v>4194</v>
      </c>
      <c r="H1489" s="1">
        <f>DATE(YEAR(invoices[[#This Row],[due_date]]),MONTH(invoices[[#This Row],[due_date]]),1)</f>
        <v>45839</v>
      </c>
      <c r="I1489" s="1">
        <v>45845</v>
      </c>
      <c r="J1489">
        <v>9500</v>
      </c>
      <c r="K1489">
        <v>0</v>
      </c>
      <c r="L1489">
        <v>0</v>
      </c>
      <c r="M1489">
        <f>invoices[[#This Row],[rent_amount]]+invoices[[#This Row],[electricity_amount]]+invoices[[#This Row],[other_charges]]</f>
        <v>9500</v>
      </c>
      <c r="N1489" t="s">
        <v>28</v>
      </c>
      <c r="O1489" t="s">
        <v>2708</v>
      </c>
      <c r="P1489">
        <v>0</v>
      </c>
      <c r="Q1489" t="b">
        <v>0</v>
      </c>
      <c r="R1489" t="s">
        <v>177</v>
      </c>
      <c r="S1489">
        <v>0</v>
      </c>
      <c r="T1489">
        <f>invoices[[#This Row],[total_amount]]</f>
        <v>9500</v>
      </c>
      <c r="U1489" t="s">
        <v>4195</v>
      </c>
      <c r="V1489" t="str">
        <f>INDEX([1]!Table1[tenantname],MATCH(invoices[[#This Row],[allotment_id]],[1]!Table1[TenantAllotmentID],0))</f>
        <v>Jeevitha Bethulakshmi (C12-B1)</v>
      </c>
      <c r="W1489" t="s">
        <v>14740</v>
      </c>
      <c r="X1489" t="s">
        <v>15190</v>
      </c>
      <c r="Y1489" s="4">
        <v>45839</v>
      </c>
      <c r="Z1489" t="s">
        <v>15807</v>
      </c>
      <c r="AA1489">
        <v>9500</v>
      </c>
      <c r="AB1489">
        <v>0</v>
      </c>
      <c r="AC1489">
        <v>0</v>
      </c>
      <c r="AD1489" s="7">
        <f>invoices[[#This Row],[Rent]]+invoices[[#This Row],[Services]]+invoices[[#This Row],[GST]]</f>
        <v>9500</v>
      </c>
      <c r="AE1489" s="7">
        <f>invoices[[#This Row],[Total]]-invoices[[#This Row],[rent_amount]]</f>
        <v>0</v>
      </c>
      <c r="AF1489">
        <v>1383</v>
      </c>
      <c r="AG1489">
        <v>0</v>
      </c>
      <c r="AH1489">
        <f>invoices[[#This Row],[EB Amount]]-invoices[[#This Row],[electricity_amount]]</f>
        <v>0</v>
      </c>
    </row>
    <row r="1490" spans="1:34">
      <c r="A1490" t="s">
        <v>4288</v>
      </c>
      <c r="B1490" t="s">
        <v>22</v>
      </c>
      <c r="C1490" t="s">
        <v>1547</v>
      </c>
      <c r="D1490" t="s">
        <v>24</v>
      </c>
      <c r="E1490" t="s">
        <v>519</v>
      </c>
      <c r="F1490" t="s">
        <v>527</v>
      </c>
      <c r="G1490" t="s">
        <v>4289</v>
      </c>
      <c r="H1490" s="1">
        <f>DATE(YEAR(invoices[[#This Row],[due_date]]),MONTH(invoices[[#This Row],[due_date]]),1)</f>
        <v>45839</v>
      </c>
      <c r="I1490" s="1">
        <v>45845</v>
      </c>
      <c r="J1490">
        <v>9823</v>
      </c>
      <c r="K1490">
        <v>0</v>
      </c>
      <c r="L1490">
        <v>0</v>
      </c>
      <c r="M1490">
        <f>invoices[[#This Row],[rent_amount]]+invoices[[#This Row],[electricity_amount]]+invoices[[#This Row],[other_charges]]</f>
        <v>9823</v>
      </c>
      <c r="N1490" t="s">
        <v>28</v>
      </c>
      <c r="O1490" t="s">
        <v>176</v>
      </c>
      <c r="P1490">
        <v>0</v>
      </c>
      <c r="Q1490" t="b">
        <v>0</v>
      </c>
      <c r="R1490" t="s">
        <v>177</v>
      </c>
      <c r="S1490">
        <v>0</v>
      </c>
      <c r="T1490">
        <f>invoices[[#This Row],[total_amount]]</f>
        <v>9823</v>
      </c>
      <c r="U1490" t="s">
        <v>1549</v>
      </c>
      <c r="V1490" t="str">
        <f>INDEX([1]!Table1[tenantname],MATCH(invoices[[#This Row],[allotment_id]],[1]!Table1[TenantAllotmentID],0))</f>
        <v>Shyam Sundar mg (C41-C2)</v>
      </c>
      <c r="W1490" t="s">
        <v>14513</v>
      </c>
      <c r="X1490" t="s">
        <v>14514</v>
      </c>
      <c r="Y1490" s="4">
        <v>45839</v>
      </c>
      <c r="Z1490" t="s">
        <v>15807</v>
      </c>
      <c r="AA1490">
        <v>9823</v>
      </c>
      <c r="AB1490">
        <v>0</v>
      </c>
      <c r="AC1490">
        <v>0</v>
      </c>
      <c r="AD1490" s="7">
        <f>invoices[[#This Row],[Rent]]+invoices[[#This Row],[Services]]+invoices[[#This Row],[GST]]</f>
        <v>9823</v>
      </c>
      <c r="AE1490" s="7">
        <f>invoices[[#This Row],[Total]]-invoices[[#This Row],[rent_amount]]</f>
        <v>0</v>
      </c>
      <c r="AF1490">
        <v>1423</v>
      </c>
      <c r="AG1490">
        <v>0</v>
      </c>
      <c r="AH1490">
        <f>invoices[[#This Row],[EB Amount]]-invoices[[#This Row],[electricity_amount]]</f>
        <v>0</v>
      </c>
    </row>
    <row r="1491" spans="1:34">
      <c r="A1491" t="s">
        <v>4336</v>
      </c>
      <c r="B1491" t="s">
        <v>22</v>
      </c>
      <c r="C1491" t="s">
        <v>1030</v>
      </c>
      <c r="D1491" t="s">
        <v>24</v>
      </c>
      <c r="E1491" t="s">
        <v>201</v>
      </c>
      <c r="F1491" s="2" t="s">
        <v>1031</v>
      </c>
      <c r="G1491" t="s">
        <v>4337</v>
      </c>
      <c r="H1491" s="1">
        <f>DATE(YEAR(invoices[[#This Row],[due_date]]),MONTH(invoices[[#This Row],[due_date]]),1)</f>
        <v>45839</v>
      </c>
      <c r="I1491" s="1">
        <v>45845</v>
      </c>
      <c r="J1491">
        <v>15500</v>
      </c>
      <c r="K1491">
        <v>1620</v>
      </c>
      <c r="L1491">
        <v>0</v>
      </c>
      <c r="M1491">
        <f>invoices[[#This Row],[rent_amount]]+invoices[[#This Row],[electricity_amount]]+invoices[[#This Row],[other_charges]]</f>
        <v>17120</v>
      </c>
      <c r="N1491" t="s">
        <v>28</v>
      </c>
      <c r="O1491" t="s">
        <v>633</v>
      </c>
      <c r="P1491">
        <v>0</v>
      </c>
      <c r="Q1491" t="b">
        <v>0</v>
      </c>
      <c r="R1491" t="s">
        <v>177</v>
      </c>
      <c r="S1491">
        <v>0</v>
      </c>
      <c r="T1491">
        <f>invoices[[#This Row],[total_amount]]</f>
        <v>17120</v>
      </c>
      <c r="U1491" t="s">
        <v>1033</v>
      </c>
      <c r="V1491" t="str">
        <f>INDEX([1]!Table1[tenantname],MATCH(invoices[[#This Row],[allotment_id]],[1]!Table1[TenantAllotmentID],0))</f>
        <v>Babu Abraham (B31-B1)</v>
      </c>
      <c r="W1491" t="s">
        <v>14321</v>
      </c>
      <c r="X1491" t="s">
        <v>14322</v>
      </c>
      <c r="Y1491" s="4">
        <v>45839</v>
      </c>
      <c r="Z1491" t="s">
        <v>15807</v>
      </c>
      <c r="AA1491">
        <v>15500</v>
      </c>
      <c r="AB1491">
        <v>0</v>
      </c>
      <c r="AC1491">
        <v>0</v>
      </c>
      <c r="AD1491" s="7">
        <f>invoices[[#This Row],[Rent]]+invoices[[#This Row],[Services]]+invoices[[#This Row],[GST]]</f>
        <v>15500</v>
      </c>
      <c r="AE1491" s="7">
        <f>invoices[[#This Row],[Total]]-invoices[[#This Row],[rent_amount]]</f>
        <v>0</v>
      </c>
      <c r="AF1491">
        <v>1443</v>
      </c>
      <c r="AG1491">
        <v>1620</v>
      </c>
      <c r="AH1491">
        <f>invoices[[#This Row],[EB Amount]]-invoices[[#This Row],[electricity_amount]]</f>
        <v>0</v>
      </c>
    </row>
    <row r="1492" spans="1:34">
      <c r="A1492" t="s">
        <v>4340</v>
      </c>
      <c r="B1492" t="s">
        <v>22</v>
      </c>
      <c r="C1492" t="s">
        <v>4341</v>
      </c>
      <c r="D1492" t="s">
        <v>24</v>
      </c>
      <c r="E1492" t="s">
        <v>268</v>
      </c>
      <c r="F1492" t="s">
        <v>269</v>
      </c>
      <c r="G1492" t="s">
        <v>4342</v>
      </c>
      <c r="H1492" s="1">
        <f>DATE(YEAR(invoices[[#This Row],[due_date]]),MONTH(invoices[[#This Row],[due_date]]),1)</f>
        <v>45839</v>
      </c>
      <c r="I1492" s="1">
        <v>45845</v>
      </c>
      <c r="J1492">
        <v>14500</v>
      </c>
      <c r="K1492">
        <v>2100</v>
      </c>
      <c r="L1492">
        <v>0</v>
      </c>
      <c r="M1492">
        <f>invoices[[#This Row],[rent_amount]]+invoices[[#This Row],[electricity_amount]]+invoices[[#This Row],[other_charges]]</f>
        <v>16600</v>
      </c>
      <c r="N1492" t="s">
        <v>28</v>
      </c>
      <c r="O1492" t="s">
        <v>661</v>
      </c>
      <c r="P1492">
        <v>0</v>
      </c>
      <c r="Q1492" t="b">
        <v>0</v>
      </c>
      <c r="R1492" t="s">
        <v>177</v>
      </c>
      <c r="S1492">
        <v>0</v>
      </c>
      <c r="T1492">
        <f>invoices[[#This Row],[total_amount]]</f>
        <v>16600</v>
      </c>
      <c r="U1492" t="s">
        <v>4343</v>
      </c>
      <c r="V1492" t="str">
        <f>INDEX([1]!Table1[tenantname],MATCH(invoices[[#This Row],[allotment_id]],[1]!Table1[TenantAllotmentID],0))</f>
        <v>Shivam Bhavsar (C21-C1)</v>
      </c>
      <c r="W1492" t="s">
        <v>15215</v>
      </c>
      <c r="X1492" t="s">
        <v>15216</v>
      </c>
      <c r="Y1492" s="4">
        <v>45839</v>
      </c>
      <c r="Z1492" t="s">
        <v>15807</v>
      </c>
      <c r="AA1492">
        <v>14500</v>
      </c>
      <c r="AB1492">
        <v>0</v>
      </c>
      <c r="AC1492">
        <v>0</v>
      </c>
      <c r="AD1492" s="7">
        <f>invoices[[#This Row],[Rent]]+invoices[[#This Row],[Services]]+invoices[[#This Row],[GST]]</f>
        <v>14500</v>
      </c>
      <c r="AE1492" s="7">
        <f>invoices[[#This Row],[Total]]-invoices[[#This Row],[rent_amount]]</f>
        <v>0</v>
      </c>
      <c r="AF1492">
        <v>1445</v>
      </c>
      <c r="AG1492">
        <v>2100</v>
      </c>
      <c r="AH1492">
        <f>invoices[[#This Row],[EB Amount]]-invoices[[#This Row],[electricity_amount]]</f>
        <v>0</v>
      </c>
    </row>
    <row r="1493" spans="1:34">
      <c r="A1493" t="s">
        <v>4360</v>
      </c>
      <c r="B1493" t="s">
        <v>22</v>
      </c>
      <c r="C1493" t="s">
        <v>4361</v>
      </c>
      <c r="D1493" t="s">
        <v>24</v>
      </c>
      <c r="E1493" t="s">
        <v>140</v>
      </c>
      <c r="F1493" t="s">
        <v>1166</v>
      </c>
      <c r="G1493" t="s">
        <v>4362</v>
      </c>
      <c r="H1493" s="1">
        <f>DATE(YEAR(invoices[[#This Row],[due_date]]),MONTH(invoices[[#This Row],[due_date]]),1)</f>
        <v>45839</v>
      </c>
      <c r="I1493" s="1">
        <v>45845</v>
      </c>
      <c r="J1493">
        <v>2177</v>
      </c>
      <c r="K1493">
        <v>2520</v>
      </c>
      <c r="L1493">
        <v>2250</v>
      </c>
      <c r="M1493">
        <f>invoices[[#This Row],[rent_amount]]+invoices[[#This Row],[electricity_amount]]+invoices[[#This Row],[other_charges]]</f>
        <v>6947</v>
      </c>
      <c r="N1493" t="s">
        <v>28</v>
      </c>
      <c r="O1493" t="s">
        <v>633</v>
      </c>
      <c r="P1493">
        <v>0</v>
      </c>
      <c r="Q1493" t="b">
        <v>0</v>
      </c>
      <c r="R1493" t="s">
        <v>177</v>
      </c>
      <c r="S1493">
        <v>0</v>
      </c>
      <c r="T1493">
        <f>invoices[[#This Row],[total_amount]]</f>
        <v>6947</v>
      </c>
      <c r="U1493" t="s">
        <v>4363</v>
      </c>
      <c r="V1493" t="str">
        <f>INDEX([1]!Table1[tenantname],MATCH(invoices[[#This Row],[allotment_id]],[1]!Table1[TenantAllotmentID],0))</f>
        <v>Brucelee B (A41-B3)</v>
      </c>
      <c r="W1493" t="s">
        <v>15219</v>
      </c>
      <c r="X1493" t="s">
        <v>15220</v>
      </c>
      <c r="Y1493" s="4">
        <v>45839</v>
      </c>
      <c r="Z1493" t="s">
        <v>15807</v>
      </c>
      <c r="AA1493">
        <v>2177</v>
      </c>
      <c r="AB1493">
        <v>0</v>
      </c>
      <c r="AC1493">
        <v>0</v>
      </c>
      <c r="AD1493" s="7">
        <f>invoices[[#This Row],[Rent]]+invoices[[#This Row],[Services]]+invoices[[#This Row],[GST]]</f>
        <v>2177</v>
      </c>
      <c r="AE1493" s="7">
        <f>invoices[[#This Row],[Total]]-invoices[[#This Row],[rent_amount]]</f>
        <v>0</v>
      </c>
      <c r="AF1493">
        <v>1453</v>
      </c>
      <c r="AG1493">
        <v>2520</v>
      </c>
      <c r="AH1493">
        <f>invoices[[#This Row],[EB Amount]]-invoices[[#This Row],[electricity_amount]]</f>
        <v>0</v>
      </c>
    </row>
    <row r="1494" spans="1:34">
      <c r="A1494" t="s">
        <v>4474</v>
      </c>
      <c r="B1494" t="s">
        <v>22</v>
      </c>
      <c r="C1494" t="s">
        <v>3005</v>
      </c>
      <c r="D1494" t="s">
        <v>24</v>
      </c>
      <c r="E1494" t="s">
        <v>104</v>
      </c>
      <c r="F1494" t="s">
        <v>551</v>
      </c>
      <c r="G1494" t="s">
        <v>4475</v>
      </c>
      <c r="H1494" s="1">
        <f>DATE(YEAR(invoices[[#This Row],[due_date]]),MONTH(invoices[[#This Row],[due_date]]),1)</f>
        <v>45839</v>
      </c>
      <c r="I1494" s="1">
        <v>45845</v>
      </c>
      <c r="J1494">
        <v>14500</v>
      </c>
      <c r="K1494">
        <v>1770</v>
      </c>
      <c r="L1494">
        <v>0</v>
      </c>
      <c r="M1494">
        <f>invoices[[#This Row],[rent_amount]]+invoices[[#This Row],[electricity_amount]]+invoices[[#This Row],[other_charges]]</f>
        <v>16270</v>
      </c>
      <c r="N1494" t="s">
        <v>28</v>
      </c>
      <c r="O1494" t="s">
        <v>2708</v>
      </c>
      <c r="P1494">
        <v>0</v>
      </c>
      <c r="Q1494" t="b">
        <v>0</v>
      </c>
      <c r="R1494" t="s">
        <v>177</v>
      </c>
      <c r="S1494">
        <v>0</v>
      </c>
      <c r="T1494">
        <f>invoices[[#This Row],[total_amount]]</f>
        <v>16270</v>
      </c>
      <c r="U1494" t="s">
        <v>3007</v>
      </c>
      <c r="V1494" t="str">
        <f>INDEX([1]!Table1[tenantname],MATCH(invoices[[#This Row],[allotment_id]],[1]!Table1[TenantAllotmentID],0))</f>
        <v>Navneet Nitin Tagore (B14-C2)</v>
      </c>
      <c r="W1494" t="s">
        <v>14949</v>
      </c>
      <c r="X1494" t="s">
        <v>14950</v>
      </c>
      <c r="Y1494" s="4">
        <v>45839</v>
      </c>
      <c r="Z1494" t="s">
        <v>15807</v>
      </c>
      <c r="AA1494">
        <v>14500</v>
      </c>
      <c r="AB1494">
        <v>0</v>
      </c>
      <c r="AC1494">
        <v>0</v>
      </c>
      <c r="AD1494" s="7">
        <f>invoices[[#This Row],[Rent]]+invoices[[#This Row],[Services]]+invoices[[#This Row],[GST]]</f>
        <v>14500</v>
      </c>
      <c r="AE1494" s="7">
        <f>invoices[[#This Row],[Total]]-invoices[[#This Row],[rent_amount]]</f>
        <v>0</v>
      </c>
      <c r="AF1494">
        <v>1500</v>
      </c>
      <c r="AG1494">
        <v>1770</v>
      </c>
      <c r="AH1494">
        <f>invoices[[#This Row],[EB Amount]]-invoices[[#This Row],[electricity_amount]]</f>
        <v>0</v>
      </c>
    </row>
    <row r="1495" spans="1:34">
      <c r="A1495" t="s">
        <v>4523</v>
      </c>
      <c r="B1495" t="s">
        <v>22</v>
      </c>
      <c r="C1495" t="s">
        <v>4524</v>
      </c>
      <c r="D1495" t="s">
        <v>24</v>
      </c>
      <c r="E1495" t="s">
        <v>592</v>
      </c>
      <c r="F1495" t="s">
        <v>1294</v>
      </c>
      <c r="G1495" t="s">
        <v>4525</v>
      </c>
      <c r="H1495" s="1">
        <f>DATE(YEAR(invoices[[#This Row],[due_date]]),MONTH(invoices[[#This Row],[due_date]]),1)</f>
        <v>45839</v>
      </c>
      <c r="I1495" s="1">
        <v>45845</v>
      </c>
      <c r="J1495">
        <v>2984</v>
      </c>
      <c r="K1495">
        <v>0</v>
      </c>
      <c r="L1495">
        <v>0</v>
      </c>
      <c r="M1495">
        <f>invoices[[#This Row],[rent_amount]]+invoices[[#This Row],[electricity_amount]]+invoices[[#This Row],[other_charges]]</f>
        <v>2984</v>
      </c>
      <c r="N1495" t="s">
        <v>28</v>
      </c>
      <c r="O1495" t="s">
        <v>2708</v>
      </c>
      <c r="P1495">
        <v>0</v>
      </c>
      <c r="Q1495" t="b">
        <v>0</v>
      </c>
      <c r="R1495" t="s">
        <v>177</v>
      </c>
      <c r="S1495">
        <v>0</v>
      </c>
      <c r="T1495">
        <f>invoices[[#This Row],[total_amount]]</f>
        <v>2984</v>
      </c>
      <c r="U1495" t="s">
        <v>4526</v>
      </c>
      <c r="V1495" t="str">
        <f>INDEX([1]!Table1[tenantname],MATCH(invoices[[#This Row],[allotment_id]],[1]!Table1[TenantAllotmentID],0))</f>
        <v>Sai krishna verma (A44-A1)</v>
      </c>
      <c r="W1495" t="s">
        <v>15255</v>
      </c>
      <c r="X1495" t="s">
        <v>15256</v>
      </c>
      <c r="Y1495" s="4">
        <v>45839</v>
      </c>
      <c r="Z1495" t="s">
        <v>15807</v>
      </c>
      <c r="AA1495">
        <v>2984</v>
      </c>
      <c r="AB1495">
        <v>0</v>
      </c>
      <c r="AC1495">
        <v>0</v>
      </c>
      <c r="AD1495" s="7">
        <f>invoices[[#This Row],[Rent]]+invoices[[#This Row],[Services]]+invoices[[#This Row],[GST]]</f>
        <v>2984</v>
      </c>
      <c r="AE1495" s="7">
        <f>invoices[[#This Row],[Total]]-invoices[[#This Row],[rent_amount]]</f>
        <v>0</v>
      </c>
      <c r="AF1495">
        <v>1524</v>
      </c>
      <c r="AG1495">
        <v>0</v>
      </c>
      <c r="AH1495">
        <f>invoices[[#This Row],[EB Amount]]-invoices[[#This Row],[electricity_amount]]</f>
        <v>0</v>
      </c>
    </row>
    <row r="1496" spans="1:34">
      <c r="A1496" t="s">
        <v>4537</v>
      </c>
      <c r="B1496" t="s">
        <v>22</v>
      </c>
      <c r="C1496" t="s">
        <v>946</v>
      </c>
      <c r="D1496" t="s">
        <v>24</v>
      </c>
      <c r="E1496" t="s">
        <v>349</v>
      </c>
      <c r="F1496" t="s">
        <v>947</v>
      </c>
      <c r="G1496" t="s">
        <v>4538</v>
      </c>
      <c r="H1496" s="1">
        <f>DATE(YEAR(invoices[[#This Row],[due_date]]),MONTH(invoices[[#This Row],[due_date]]),1)</f>
        <v>45839</v>
      </c>
      <c r="I1496" s="1">
        <v>45845</v>
      </c>
      <c r="J1496">
        <v>15500</v>
      </c>
      <c r="K1496">
        <v>1830</v>
      </c>
      <c r="L1496">
        <v>0</v>
      </c>
      <c r="M1496">
        <f>invoices[[#This Row],[rent_amount]]+invoices[[#This Row],[electricity_amount]]+invoices[[#This Row],[other_charges]]</f>
        <v>17330</v>
      </c>
      <c r="N1496" t="s">
        <v>28</v>
      </c>
      <c r="O1496" t="s">
        <v>2708</v>
      </c>
      <c r="P1496">
        <v>0</v>
      </c>
      <c r="Q1496" t="b">
        <v>0</v>
      </c>
      <c r="R1496" t="s">
        <v>177</v>
      </c>
      <c r="S1496">
        <v>0</v>
      </c>
      <c r="T1496">
        <f>invoices[[#This Row],[total_amount]]</f>
        <v>17330</v>
      </c>
      <c r="U1496" t="s">
        <v>949</v>
      </c>
      <c r="V1496" t="str">
        <f>INDEX([1]!Table1[tenantname],MATCH(invoices[[#This Row],[allotment_id]],[1]!Table1[TenantAllotmentID],0))</f>
        <v>Harikrishnan P (B11-B1)</v>
      </c>
      <c r="W1496" t="s">
        <v>14288</v>
      </c>
      <c r="X1496" t="s">
        <v>14289</v>
      </c>
      <c r="Y1496" s="4">
        <v>45839</v>
      </c>
      <c r="Z1496" t="s">
        <v>15807</v>
      </c>
      <c r="AA1496">
        <v>15500</v>
      </c>
      <c r="AB1496">
        <v>0</v>
      </c>
      <c r="AC1496">
        <v>0</v>
      </c>
      <c r="AD1496" s="7">
        <f>invoices[[#This Row],[Rent]]+invoices[[#This Row],[Services]]+invoices[[#This Row],[GST]]</f>
        <v>15500</v>
      </c>
      <c r="AE1496" s="7">
        <f>invoices[[#This Row],[Total]]-invoices[[#This Row],[rent_amount]]</f>
        <v>0</v>
      </c>
      <c r="AF1496">
        <v>1529</v>
      </c>
      <c r="AG1496">
        <v>1830</v>
      </c>
      <c r="AH1496">
        <f>invoices[[#This Row],[EB Amount]]-invoices[[#This Row],[electricity_amount]]</f>
        <v>0</v>
      </c>
    </row>
    <row r="1497" spans="1:34">
      <c r="A1497" t="s">
        <v>4565</v>
      </c>
      <c r="B1497" t="s">
        <v>22</v>
      </c>
      <c r="C1497" t="s">
        <v>1020</v>
      </c>
      <c r="D1497" t="s">
        <v>24</v>
      </c>
      <c r="E1497" t="s">
        <v>329</v>
      </c>
      <c r="F1497" t="s">
        <v>1021</v>
      </c>
      <c r="G1497" t="s">
        <v>4566</v>
      </c>
      <c r="H1497" s="1">
        <f>DATE(YEAR(invoices[[#This Row],[due_date]]),MONTH(invoices[[#This Row],[due_date]]),1)</f>
        <v>45839</v>
      </c>
      <c r="I1497" s="1">
        <v>45845</v>
      </c>
      <c r="J1497">
        <v>15500</v>
      </c>
      <c r="K1497">
        <v>1260</v>
      </c>
      <c r="L1497">
        <v>0</v>
      </c>
      <c r="M1497">
        <f>invoices[[#This Row],[rent_amount]]+invoices[[#This Row],[electricity_amount]]+invoices[[#This Row],[other_charges]]</f>
        <v>16760</v>
      </c>
      <c r="N1497" t="s">
        <v>28</v>
      </c>
      <c r="O1497" t="s">
        <v>176</v>
      </c>
      <c r="P1497">
        <v>0</v>
      </c>
      <c r="Q1497" t="b">
        <v>0</v>
      </c>
      <c r="R1497" t="s">
        <v>177</v>
      </c>
      <c r="S1497">
        <v>0</v>
      </c>
      <c r="T1497">
        <f>invoices[[#This Row],[total_amount]]</f>
        <v>16760</v>
      </c>
      <c r="U1497" t="s">
        <v>1024</v>
      </c>
      <c r="V1497" t="str">
        <f>INDEX([1]!Table1[tenantname],MATCH(invoices[[#This Row],[allotment_id]],[1]!Table1[TenantAllotmentID],0))</f>
        <v>Sruthi Naya P (C43-B2)</v>
      </c>
      <c r="W1497" t="s">
        <v>14318</v>
      </c>
      <c r="X1497" t="s">
        <v>14318</v>
      </c>
      <c r="Y1497" s="4">
        <v>45839</v>
      </c>
      <c r="Z1497" t="s">
        <v>15807</v>
      </c>
      <c r="AA1497">
        <v>15500</v>
      </c>
      <c r="AB1497">
        <v>0</v>
      </c>
      <c r="AC1497">
        <v>0</v>
      </c>
      <c r="AD1497" s="7">
        <f>invoices[[#This Row],[Rent]]+invoices[[#This Row],[Services]]+invoices[[#This Row],[GST]]</f>
        <v>15500</v>
      </c>
      <c r="AE1497" s="7">
        <f>invoices[[#This Row],[Total]]-invoices[[#This Row],[rent_amount]]</f>
        <v>0</v>
      </c>
      <c r="AF1497">
        <v>1541</v>
      </c>
      <c r="AG1497">
        <v>1260</v>
      </c>
      <c r="AH1497">
        <f>invoices[[#This Row],[EB Amount]]-invoices[[#This Row],[electricity_amount]]</f>
        <v>0</v>
      </c>
    </row>
    <row r="1498" spans="1:34">
      <c r="A1498" t="s">
        <v>4723</v>
      </c>
      <c r="B1498" t="s">
        <v>22</v>
      </c>
      <c r="C1498" t="s">
        <v>3203</v>
      </c>
      <c r="D1498" t="s">
        <v>24</v>
      </c>
      <c r="E1498" t="s">
        <v>476</v>
      </c>
      <c r="F1498" t="s">
        <v>1186</v>
      </c>
      <c r="G1498" t="s">
        <v>4724</v>
      </c>
      <c r="H1498" s="1">
        <f>DATE(YEAR(invoices[[#This Row],[due_date]]),MONTH(invoices[[#This Row],[due_date]]),1)</f>
        <v>45839</v>
      </c>
      <c r="I1498" s="1">
        <v>45845</v>
      </c>
      <c r="J1498">
        <v>15500</v>
      </c>
      <c r="K1498">
        <v>1350</v>
      </c>
      <c r="L1498">
        <v>0</v>
      </c>
      <c r="M1498">
        <f>invoices[[#This Row],[rent_amount]]+invoices[[#This Row],[electricity_amount]]+invoices[[#This Row],[other_charges]]</f>
        <v>16850</v>
      </c>
      <c r="N1498" t="s">
        <v>28</v>
      </c>
      <c r="O1498" t="s">
        <v>2708</v>
      </c>
      <c r="P1498">
        <v>0</v>
      </c>
      <c r="Q1498" t="b">
        <v>0</v>
      </c>
      <c r="R1498" t="s">
        <v>177</v>
      </c>
      <c r="S1498">
        <v>0</v>
      </c>
      <c r="T1498">
        <f>invoices[[#This Row],[total_amount]]</f>
        <v>16850</v>
      </c>
      <c r="U1498" t="s">
        <v>3205</v>
      </c>
      <c r="V1498" t="str">
        <f>INDEX([1]!Table1[tenantname],MATCH(invoices[[#This Row],[allotment_id]],[1]!Table1[TenantAllotmentID],0))</f>
        <v>Kundan Lenka (B41-B2)</v>
      </c>
      <c r="W1498" t="s">
        <v>14998</v>
      </c>
      <c r="X1498" t="s">
        <v>14999</v>
      </c>
      <c r="Y1498" s="4">
        <v>45839</v>
      </c>
      <c r="Z1498" t="s">
        <v>15807</v>
      </c>
      <c r="AA1498">
        <v>15500</v>
      </c>
      <c r="AB1498">
        <v>0</v>
      </c>
      <c r="AC1498">
        <v>0</v>
      </c>
      <c r="AD1498" s="7">
        <f>invoices[[#This Row],[Rent]]+invoices[[#This Row],[Services]]+invoices[[#This Row],[GST]]</f>
        <v>15500</v>
      </c>
      <c r="AE1498" s="7">
        <f>invoices[[#This Row],[Total]]-invoices[[#This Row],[rent_amount]]</f>
        <v>0</v>
      </c>
      <c r="AF1498">
        <v>1614</v>
      </c>
      <c r="AG1498">
        <v>1350</v>
      </c>
      <c r="AH1498">
        <f>invoices[[#This Row],[EB Amount]]-invoices[[#This Row],[electricity_amount]]</f>
        <v>0</v>
      </c>
    </row>
    <row r="1499" spans="1:34">
      <c r="A1499" t="s">
        <v>4860</v>
      </c>
      <c r="B1499" t="s">
        <v>22</v>
      </c>
      <c r="C1499" t="s">
        <v>125</v>
      </c>
      <c r="D1499" t="s">
        <v>24</v>
      </c>
      <c r="E1499" t="s">
        <v>88</v>
      </c>
      <c r="F1499" t="s">
        <v>126</v>
      </c>
      <c r="G1499" t="s">
        <v>4861</v>
      </c>
      <c r="H1499" s="1">
        <f>DATE(YEAR(invoices[[#This Row],[due_date]]),MONTH(invoices[[#This Row],[due_date]]),1)</f>
        <v>45839</v>
      </c>
      <c r="I1499" s="1">
        <v>45845</v>
      </c>
      <c r="J1499">
        <v>14500</v>
      </c>
      <c r="K1499">
        <v>2040</v>
      </c>
      <c r="L1499">
        <v>0</v>
      </c>
      <c r="M1499">
        <f>invoices[[#This Row],[rent_amount]]+invoices[[#This Row],[electricity_amount]]+invoices[[#This Row],[other_charges]]</f>
        <v>16540</v>
      </c>
      <c r="N1499" t="s">
        <v>28</v>
      </c>
      <c r="O1499" t="s">
        <v>2708</v>
      </c>
      <c r="P1499">
        <v>0</v>
      </c>
      <c r="Q1499" t="b">
        <v>0</v>
      </c>
      <c r="R1499" t="s">
        <v>177</v>
      </c>
      <c r="S1499">
        <v>0</v>
      </c>
      <c r="T1499">
        <f>invoices[[#This Row],[total_amount]]</f>
        <v>16540</v>
      </c>
      <c r="U1499" t="s">
        <v>130</v>
      </c>
      <c r="V1499" t="str">
        <f>INDEX([1]!Table1[tenantname],MATCH(invoices[[#This Row],[allotment_id]],[1]!Table1[TenantAllotmentID],0))</f>
        <v>Martin Rodgers (B13-C2)</v>
      </c>
      <c r="W1499" t="s">
        <v>14010</v>
      </c>
      <c r="X1499" t="s">
        <v>14011</v>
      </c>
      <c r="Y1499" s="4">
        <v>45839</v>
      </c>
      <c r="Z1499" t="s">
        <v>15807</v>
      </c>
      <c r="AA1499">
        <v>14500</v>
      </c>
      <c r="AB1499">
        <v>0</v>
      </c>
      <c r="AC1499">
        <v>0</v>
      </c>
      <c r="AD1499" s="7">
        <f>invoices[[#This Row],[Rent]]+invoices[[#This Row],[Services]]+invoices[[#This Row],[GST]]</f>
        <v>14500</v>
      </c>
      <c r="AE1499" s="7">
        <f>invoices[[#This Row],[Total]]-invoices[[#This Row],[rent_amount]]</f>
        <v>0</v>
      </c>
      <c r="AF1499">
        <v>1673</v>
      </c>
      <c r="AG1499">
        <v>2040</v>
      </c>
      <c r="AH1499">
        <f>invoices[[#This Row],[EB Amount]]-invoices[[#This Row],[electricity_amount]]</f>
        <v>0</v>
      </c>
    </row>
    <row r="1500" spans="1:34">
      <c r="A1500" t="s">
        <v>4870</v>
      </c>
      <c r="B1500" t="s">
        <v>22</v>
      </c>
      <c r="C1500" t="s">
        <v>3380</v>
      </c>
      <c r="D1500" t="s">
        <v>24</v>
      </c>
      <c r="E1500" t="s">
        <v>147</v>
      </c>
      <c r="F1500" t="s">
        <v>370</v>
      </c>
      <c r="G1500" t="s">
        <v>4871</v>
      </c>
      <c r="H1500" s="1">
        <f>DATE(YEAR(invoices[[#This Row],[due_date]]),MONTH(invoices[[#This Row],[due_date]]),1)</f>
        <v>45839</v>
      </c>
      <c r="I1500" s="1">
        <v>45845</v>
      </c>
      <c r="J1500">
        <v>18242</v>
      </c>
      <c r="K1500">
        <v>1110</v>
      </c>
      <c r="L1500">
        <v>2250</v>
      </c>
      <c r="M1500">
        <f>invoices[[#This Row],[rent_amount]]+invoices[[#This Row],[electricity_amount]]+invoices[[#This Row],[other_charges]]</f>
        <v>21602</v>
      </c>
      <c r="N1500" t="s">
        <v>28</v>
      </c>
      <c r="O1500" t="s">
        <v>176</v>
      </c>
      <c r="P1500">
        <v>0</v>
      </c>
      <c r="Q1500" t="b">
        <v>0</v>
      </c>
      <c r="R1500" t="s">
        <v>177</v>
      </c>
      <c r="S1500">
        <v>0</v>
      </c>
      <c r="T1500">
        <f>invoices[[#This Row],[total_amount]]</f>
        <v>21602</v>
      </c>
      <c r="U1500" t="s">
        <v>3382</v>
      </c>
      <c r="V1500" t="str">
        <f>INDEX([1]!Table1[tenantname],MATCH(invoices[[#This Row],[allotment_id]],[1]!Table1[TenantAllotmentID],0))</f>
        <v>Udith Akash (C31-A1)</v>
      </c>
      <c r="W1500" t="s">
        <v>14939</v>
      </c>
      <c r="X1500" t="s">
        <v>15044</v>
      </c>
      <c r="Y1500" s="4">
        <v>45839</v>
      </c>
      <c r="Z1500" t="s">
        <v>15807</v>
      </c>
      <c r="AA1500">
        <v>18242</v>
      </c>
      <c r="AB1500">
        <v>0</v>
      </c>
      <c r="AC1500">
        <v>0</v>
      </c>
      <c r="AD1500" s="7">
        <f>invoices[[#This Row],[Rent]]+invoices[[#This Row],[Services]]+invoices[[#This Row],[GST]]</f>
        <v>18242</v>
      </c>
      <c r="AE1500" s="7">
        <f>invoices[[#This Row],[Total]]-invoices[[#This Row],[rent_amount]]</f>
        <v>0</v>
      </c>
      <c r="AF1500">
        <v>1678</v>
      </c>
      <c r="AG1500">
        <v>1110</v>
      </c>
      <c r="AH1500">
        <f>invoices[[#This Row],[EB Amount]]-invoices[[#This Row],[electricity_amount]]</f>
        <v>0</v>
      </c>
    </row>
    <row r="1501" spans="1:34">
      <c r="A1501" t="s">
        <v>4914</v>
      </c>
      <c r="B1501" t="s">
        <v>22</v>
      </c>
      <c r="C1501" t="s">
        <v>1853</v>
      </c>
      <c r="D1501" t="s">
        <v>24</v>
      </c>
      <c r="E1501" t="s">
        <v>234</v>
      </c>
      <c r="F1501" t="s">
        <v>1854</v>
      </c>
      <c r="G1501" t="s">
        <v>4915</v>
      </c>
      <c r="H1501" s="1">
        <f>DATE(YEAR(invoices[[#This Row],[due_date]]),MONTH(invoices[[#This Row],[due_date]]),1)</f>
        <v>45839</v>
      </c>
      <c r="I1501" s="1">
        <v>45845</v>
      </c>
      <c r="J1501">
        <v>14500</v>
      </c>
      <c r="K1501">
        <v>1095</v>
      </c>
      <c r="L1501">
        <v>0</v>
      </c>
      <c r="M1501">
        <f>invoices[[#This Row],[rent_amount]]+invoices[[#This Row],[electricity_amount]]+invoices[[#This Row],[other_charges]]</f>
        <v>15595</v>
      </c>
      <c r="N1501" t="s">
        <v>28</v>
      </c>
      <c r="O1501" t="s">
        <v>2708</v>
      </c>
      <c r="P1501">
        <v>0</v>
      </c>
      <c r="Q1501" t="b">
        <v>0</v>
      </c>
      <c r="R1501" t="s">
        <v>177</v>
      </c>
      <c r="S1501">
        <v>0</v>
      </c>
      <c r="T1501">
        <f>invoices[[#This Row],[total_amount]]</f>
        <v>15595</v>
      </c>
      <c r="U1501" t="s">
        <v>1856</v>
      </c>
      <c r="V1501" t="str">
        <f>INDEX([1]!Table1[tenantname],MATCH(invoices[[#This Row],[allotment_id]],[1]!Table1[TenantAllotmentID],0))</f>
        <v>Hema Varshini Gnanavel (D12-C1)</v>
      </c>
      <c r="W1501" t="s">
        <v>14619</v>
      </c>
      <c r="X1501" t="s">
        <v>14620</v>
      </c>
      <c r="Y1501" s="4">
        <v>45839</v>
      </c>
      <c r="Z1501" t="s">
        <v>15807</v>
      </c>
      <c r="AA1501">
        <v>14500</v>
      </c>
      <c r="AB1501">
        <v>0</v>
      </c>
      <c r="AC1501">
        <v>0</v>
      </c>
      <c r="AD1501" s="7">
        <f>invoices[[#This Row],[Rent]]+invoices[[#This Row],[Services]]+invoices[[#This Row],[GST]]</f>
        <v>14500</v>
      </c>
      <c r="AE1501" s="7">
        <f>invoices[[#This Row],[Total]]-invoices[[#This Row],[rent_amount]]</f>
        <v>0</v>
      </c>
      <c r="AF1501">
        <v>1699</v>
      </c>
      <c r="AG1501">
        <v>1095</v>
      </c>
      <c r="AH1501">
        <f>invoices[[#This Row],[EB Amount]]-invoices[[#This Row],[electricity_amount]]</f>
        <v>0</v>
      </c>
    </row>
    <row r="1502" spans="1:34">
      <c r="A1502" t="s">
        <v>4942</v>
      </c>
      <c r="B1502" t="s">
        <v>22</v>
      </c>
      <c r="C1502" t="s">
        <v>1146</v>
      </c>
      <c r="D1502" t="s">
        <v>24</v>
      </c>
      <c r="E1502" t="s">
        <v>195</v>
      </c>
      <c r="F1502" t="s">
        <v>650</v>
      </c>
      <c r="G1502" t="s">
        <v>4943</v>
      </c>
      <c r="H1502" s="1">
        <f>DATE(YEAR(invoices[[#This Row],[due_date]]),MONTH(invoices[[#This Row],[due_date]]),1)</f>
        <v>45839</v>
      </c>
      <c r="I1502" s="1">
        <v>45845</v>
      </c>
      <c r="J1502">
        <v>15500</v>
      </c>
      <c r="K1502">
        <v>236</v>
      </c>
      <c r="L1502">
        <v>0</v>
      </c>
      <c r="M1502">
        <f>invoices[[#This Row],[rent_amount]]+invoices[[#This Row],[electricity_amount]]+invoices[[#This Row],[other_charges]]</f>
        <v>15736</v>
      </c>
      <c r="N1502" t="s">
        <v>28</v>
      </c>
      <c r="O1502" t="s">
        <v>2708</v>
      </c>
      <c r="P1502">
        <v>0</v>
      </c>
      <c r="Q1502" t="b">
        <v>0</v>
      </c>
      <c r="R1502" t="s">
        <v>177</v>
      </c>
      <c r="S1502">
        <v>0</v>
      </c>
      <c r="T1502">
        <f>invoices[[#This Row],[total_amount]]</f>
        <v>15736</v>
      </c>
      <c r="U1502" t="s">
        <v>1149</v>
      </c>
      <c r="V1502" t="str">
        <f>INDEX([1]!Table1[tenantname],MATCH(invoices[[#This Row],[allotment_id]],[1]!Table1[TenantAllotmentID],0))</f>
        <v>Joan Betcy (D41-B2)</v>
      </c>
      <c r="W1502" t="s">
        <v>14362</v>
      </c>
      <c r="X1502" t="s">
        <v>14363</v>
      </c>
      <c r="Y1502" s="4">
        <v>45839</v>
      </c>
      <c r="Z1502" t="s">
        <v>15807</v>
      </c>
      <c r="AA1502">
        <v>15500</v>
      </c>
      <c r="AB1502">
        <v>0</v>
      </c>
      <c r="AC1502">
        <v>0</v>
      </c>
      <c r="AD1502" s="7">
        <f>invoices[[#This Row],[Rent]]+invoices[[#This Row],[Services]]+invoices[[#This Row],[GST]]</f>
        <v>15500</v>
      </c>
      <c r="AE1502" s="7">
        <f>invoices[[#This Row],[Total]]-invoices[[#This Row],[rent_amount]]</f>
        <v>0</v>
      </c>
      <c r="AF1502">
        <v>1715</v>
      </c>
      <c r="AG1502">
        <v>236</v>
      </c>
      <c r="AH1502">
        <f>invoices[[#This Row],[EB Amount]]-invoices[[#This Row],[electricity_amount]]</f>
        <v>0</v>
      </c>
    </row>
    <row r="1503" spans="1:34">
      <c r="A1503" t="s">
        <v>5064</v>
      </c>
      <c r="B1503" t="s">
        <v>22</v>
      </c>
      <c r="C1503" t="s">
        <v>1322</v>
      </c>
      <c r="D1503" t="s">
        <v>24</v>
      </c>
      <c r="E1503" t="s">
        <v>329</v>
      </c>
      <c r="F1503" t="s">
        <v>330</v>
      </c>
      <c r="G1503" t="s">
        <v>5065</v>
      </c>
      <c r="H1503" s="1">
        <f>DATE(YEAR(invoices[[#This Row],[due_date]]),MONTH(invoices[[#This Row],[due_date]]),1)</f>
        <v>45839</v>
      </c>
      <c r="I1503" s="1">
        <v>45845</v>
      </c>
      <c r="J1503">
        <v>19500</v>
      </c>
      <c r="K1503">
        <v>2700</v>
      </c>
      <c r="L1503">
        <v>0</v>
      </c>
      <c r="M1503">
        <f>invoices[[#This Row],[rent_amount]]+invoices[[#This Row],[electricity_amount]]+invoices[[#This Row],[other_charges]]</f>
        <v>22200</v>
      </c>
      <c r="N1503" t="s">
        <v>28</v>
      </c>
      <c r="O1503" t="s">
        <v>176</v>
      </c>
      <c r="P1503">
        <v>0</v>
      </c>
      <c r="Q1503" t="b">
        <v>0</v>
      </c>
      <c r="R1503" t="s">
        <v>177</v>
      </c>
      <c r="S1503">
        <v>0</v>
      </c>
      <c r="T1503">
        <f>invoices[[#This Row],[total_amount]]</f>
        <v>22200</v>
      </c>
      <c r="U1503" t="s">
        <v>1324</v>
      </c>
      <c r="V1503" t="str">
        <f>INDEX([1]!Table1[tenantname],MATCH(invoices[[#This Row],[allotment_id]],[1]!Table1[TenantAllotmentID],0))</f>
        <v>Snighdha Rashmi (C43-A1)</v>
      </c>
      <c r="W1503" t="s">
        <v>14428</v>
      </c>
      <c r="X1503" t="s">
        <v>14429</v>
      </c>
      <c r="Y1503" s="4">
        <v>45839</v>
      </c>
      <c r="Z1503" t="s">
        <v>15807</v>
      </c>
      <c r="AA1503">
        <v>19500</v>
      </c>
      <c r="AB1503">
        <v>0</v>
      </c>
      <c r="AC1503">
        <v>0</v>
      </c>
      <c r="AD1503" s="7">
        <f>invoices[[#This Row],[Rent]]+invoices[[#This Row],[Services]]+invoices[[#This Row],[GST]]</f>
        <v>19500</v>
      </c>
      <c r="AE1503" s="7">
        <f>invoices[[#This Row],[Total]]-invoices[[#This Row],[rent_amount]]</f>
        <v>0</v>
      </c>
      <c r="AF1503">
        <v>1771</v>
      </c>
      <c r="AG1503">
        <v>2700</v>
      </c>
      <c r="AH1503">
        <f>invoices[[#This Row],[EB Amount]]-invoices[[#This Row],[electricity_amount]]</f>
        <v>0</v>
      </c>
    </row>
    <row r="1504" spans="1:34">
      <c r="A1504" t="s">
        <v>5123</v>
      </c>
      <c r="B1504" t="s">
        <v>22</v>
      </c>
      <c r="C1504" t="s">
        <v>901</v>
      </c>
      <c r="D1504" t="s">
        <v>24</v>
      </c>
      <c r="E1504" t="s">
        <v>329</v>
      </c>
      <c r="F1504" t="s">
        <v>902</v>
      </c>
      <c r="G1504" t="s">
        <v>5124</v>
      </c>
      <c r="H1504" s="1">
        <f>DATE(YEAR(invoices[[#This Row],[due_date]]),MONTH(invoices[[#This Row],[due_date]]),1)</f>
        <v>45839</v>
      </c>
      <c r="I1504" s="1">
        <v>45845</v>
      </c>
      <c r="J1504">
        <v>14500</v>
      </c>
      <c r="K1504">
        <v>2700</v>
      </c>
      <c r="L1504">
        <v>0</v>
      </c>
      <c r="M1504">
        <f>invoices[[#This Row],[rent_amount]]+invoices[[#This Row],[electricity_amount]]+invoices[[#This Row],[other_charges]]</f>
        <v>17200</v>
      </c>
      <c r="N1504" t="s">
        <v>28</v>
      </c>
      <c r="O1504" t="s">
        <v>2708</v>
      </c>
      <c r="P1504">
        <v>0</v>
      </c>
      <c r="Q1504" t="b">
        <v>0</v>
      </c>
      <c r="R1504" t="s">
        <v>177</v>
      </c>
      <c r="S1504">
        <v>0</v>
      </c>
      <c r="T1504">
        <f>invoices[[#This Row],[total_amount]]</f>
        <v>17200</v>
      </c>
      <c r="U1504" t="s">
        <v>905</v>
      </c>
      <c r="V1504" t="str">
        <f>INDEX([1]!Table1[tenantname],MATCH(invoices[[#This Row],[allotment_id]],[1]!Table1[TenantAllotmentID],0))</f>
        <v>Kaarthika K (C43-C2)</v>
      </c>
      <c r="W1504" t="s">
        <v>14275</v>
      </c>
      <c r="X1504" t="s">
        <v>14275</v>
      </c>
      <c r="Y1504" s="4">
        <v>45839</v>
      </c>
      <c r="Z1504" t="s">
        <v>15807</v>
      </c>
      <c r="AA1504">
        <v>14500</v>
      </c>
      <c r="AB1504">
        <v>0</v>
      </c>
      <c r="AC1504">
        <v>0</v>
      </c>
      <c r="AD1504" s="7">
        <f>invoices[[#This Row],[Rent]]+invoices[[#This Row],[Services]]+invoices[[#This Row],[GST]]</f>
        <v>14500</v>
      </c>
      <c r="AE1504" s="7">
        <f>invoices[[#This Row],[Total]]-invoices[[#This Row],[rent_amount]]</f>
        <v>0</v>
      </c>
      <c r="AF1504">
        <v>1800</v>
      </c>
      <c r="AG1504">
        <v>2700</v>
      </c>
      <c r="AH1504">
        <f>invoices[[#This Row],[EB Amount]]-invoices[[#This Row],[electricity_amount]]</f>
        <v>0</v>
      </c>
    </row>
    <row r="1505" spans="1:34">
      <c r="A1505" t="s">
        <v>5260</v>
      </c>
      <c r="B1505" t="s">
        <v>22</v>
      </c>
      <c r="C1505" t="s">
        <v>2710</v>
      </c>
      <c r="D1505" t="s">
        <v>24</v>
      </c>
      <c r="E1505" t="s">
        <v>88</v>
      </c>
      <c r="F1505" t="s">
        <v>1314</v>
      </c>
      <c r="G1505" t="s">
        <v>5261</v>
      </c>
      <c r="H1505" s="1">
        <f>DATE(YEAR(invoices[[#This Row],[due_date]]),MONTH(invoices[[#This Row],[due_date]]),1)</f>
        <v>45839</v>
      </c>
      <c r="I1505" s="1">
        <v>45845</v>
      </c>
      <c r="J1505">
        <v>15500</v>
      </c>
      <c r="K1505">
        <v>2040</v>
      </c>
      <c r="L1505">
        <v>0</v>
      </c>
      <c r="M1505">
        <f>invoices[[#This Row],[rent_amount]]+invoices[[#This Row],[electricity_amount]]+invoices[[#This Row],[other_charges]]</f>
        <v>17540</v>
      </c>
      <c r="N1505" t="s">
        <v>28</v>
      </c>
      <c r="O1505" t="s">
        <v>661</v>
      </c>
      <c r="P1505">
        <v>0</v>
      </c>
      <c r="Q1505" t="b">
        <v>0</v>
      </c>
      <c r="R1505" t="s">
        <v>177</v>
      </c>
      <c r="S1505">
        <v>0</v>
      </c>
      <c r="T1505">
        <f>invoices[[#This Row],[total_amount]]</f>
        <v>17540</v>
      </c>
      <c r="U1505" t="s">
        <v>2712</v>
      </c>
      <c r="V1505" t="str">
        <f>INDEX([1]!Table1[tenantname],MATCH(invoices[[#This Row],[allotment_id]],[1]!Table1[TenantAllotmentID],0))</f>
        <v>Ram Roshan R (B13-B1)</v>
      </c>
      <c r="W1505" t="s">
        <v>14873</v>
      </c>
      <c r="X1505" t="s">
        <v>14874</v>
      </c>
      <c r="Y1505" s="4">
        <v>45839</v>
      </c>
      <c r="Z1505" t="s">
        <v>15807</v>
      </c>
      <c r="AA1505">
        <v>15500</v>
      </c>
      <c r="AB1505">
        <v>0</v>
      </c>
      <c r="AC1505">
        <v>0</v>
      </c>
      <c r="AD1505" s="7">
        <f>invoices[[#This Row],[Rent]]+invoices[[#This Row],[Services]]+invoices[[#This Row],[GST]]</f>
        <v>15500</v>
      </c>
      <c r="AE1505" s="7">
        <f>invoices[[#This Row],[Total]]-invoices[[#This Row],[rent_amount]]</f>
        <v>0</v>
      </c>
      <c r="AF1505">
        <v>1863</v>
      </c>
      <c r="AG1505">
        <v>2040</v>
      </c>
      <c r="AH1505">
        <f>invoices[[#This Row],[EB Amount]]-invoices[[#This Row],[electricity_amount]]</f>
        <v>0</v>
      </c>
    </row>
    <row r="1506" spans="1:34">
      <c r="A1506" t="s">
        <v>5290</v>
      </c>
      <c r="B1506" t="s">
        <v>22</v>
      </c>
      <c r="C1506" t="s">
        <v>2825</v>
      </c>
      <c r="D1506" t="s">
        <v>24</v>
      </c>
      <c r="E1506" t="s">
        <v>275</v>
      </c>
      <c r="F1506" t="s">
        <v>782</v>
      </c>
      <c r="G1506" t="s">
        <v>5291</v>
      </c>
      <c r="H1506" s="1">
        <f>DATE(YEAR(invoices[[#This Row],[due_date]]),MONTH(invoices[[#This Row],[due_date]]),1)</f>
        <v>45839</v>
      </c>
      <c r="I1506" s="1">
        <v>45845</v>
      </c>
      <c r="J1506">
        <v>19000</v>
      </c>
      <c r="K1506">
        <v>1000</v>
      </c>
      <c r="L1506">
        <v>0</v>
      </c>
      <c r="M1506">
        <f>invoices[[#This Row],[rent_amount]]+invoices[[#This Row],[electricity_amount]]+invoices[[#This Row],[other_charges]]</f>
        <v>20000</v>
      </c>
      <c r="N1506" t="s">
        <v>28</v>
      </c>
      <c r="O1506" t="s">
        <v>661</v>
      </c>
      <c r="P1506">
        <v>0</v>
      </c>
      <c r="Q1506" t="b">
        <v>0</v>
      </c>
      <c r="R1506" t="s">
        <v>177</v>
      </c>
      <c r="S1506">
        <v>0</v>
      </c>
      <c r="T1506">
        <f>invoices[[#This Row],[total_amount]]</f>
        <v>20000</v>
      </c>
      <c r="U1506" t="s">
        <v>2827</v>
      </c>
      <c r="V1506" t="str">
        <f>INDEX([1]!Table1[tenantname],MATCH(invoices[[#This Row],[allotment_id]],[1]!Table1[TenantAllotmentID],0))</f>
        <v>Amala Menon (B44-A1)</v>
      </c>
      <c r="W1506" t="s">
        <v>14903</v>
      </c>
      <c r="X1506" t="s">
        <v>14904</v>
      </c>
      <c r="Y1506" s="4">
        <v>45839</v>
      </c>
      <c r="Z1506" t="s">
        <v>15807</v>
      </c>
      <c r="AA1506">
        <v>19000</v>
      </c>
      <c r="AB1506">
        <v>0</v>
      </c>
      <c r="AC1506">
        <v>0</v>
      </c>
      <c r="AD1506" s="7">
        <f>invoices[[#This Row],[Rent]]+invoices[[#This Row],[Services]]+invoices[[#This Row],[GST]]</f>
        <v>19000</v>
      </c>
      <c r="AE1506" s="7">
        <f>invoices[[#This Row],[Total]]-invoices[[#This Row],[rent_amount]]</f>
        <v>0</v>
      </c>
      <c r="AF1506">
        <v>1878</v>
      </c>
      <c r="AG1506">
        <v>1000</v>
      </c>
      <c r="AH1506">
        <f>invoices[[#This Row],[EB Amount]]-invoices[[#This Row],[electricity_amount]]</f>
        <v>0</v>
      </c>
    </row>
    <row r="1507" spans="1:34">
      <c r="A1507" t="s">
        <v>5298</v>
      </c>
      <c r="B1507" t="s">
        <v>22</v>
      </c>
      <c r="C1507" t="s">
        <v>1927</v>
      </c>
      <c r="D1507" t="s">
        <v>24</v>
      </c>
      <c r="E1507" t="s">
        <v>155</v>
      </c>
      <c r="F1507" t="s">
        <v>1928</v>
      </c>
      <c r="G1507" t="s">
        <v>5299</v>
      </c>
      <c r="H1507" s="1">
        <f>DATE(YEAR(invoices[[#This Row],[due_date]]),MONTH(invoices[[#This Row],[due_date]]),1)</f>
        <v>45839</v>
      </c>
      <c r="I1507" s="1">
        <v>45845</v>
      </c>
      <c r="J1507">
        <v>15500</v>
      </c>
      <c r="K1507">
        <v>1640</v>
      </c>
      <c r="L1507">
        <v>0</v>
      </c>
      <c r="M1507">
        <f>invoices[[#This Row],[rent_amount]]+invoices[[#This Row],[electricity_amount]]+invoices[[#This Row],[other_charges]]</f>
        <v>17140</v>
      </c>
      <c r="N1507" t="s">
        <v>28</v>
      </c>
      <c r="O1507" t="s">
        <v>661</v>
      </c>
      <c r="P1507">
        <v>0</v>
      </c>
      <c r="Q1507" t="b">
        <v>0</v>
      </c>
      <c r="R1507" t="s">
        <v>177</v>
      </c>
      <c r="S1507">
        <v>0</v>
      </c>
      <c r="T1507">
        <f>invoices[[#This Row],[total_amount]]</f>
        <v>17140</v>
      </c>
      <c r="U1507" t="s">
        <v>1930</v>
      </c>
      <c r="V1507" t="str">
        <f>INDEX([1]!Table1[tenantname],MATCH(invoices[[#This Row],[allotment_id]],[1]!Table1[TenantAllotmentID],0))</f>
        <v>Parth Agarwal (C44-B1)</v>
      </c>
      <c r="W1507" t="s">
        <v>14647</v>
      </c>
      <c r="X1507" t="s">
        <v>14648</v>
      </c>
      <c r="Y1507" s="4">
        <v>45839</v>
      </c>
      <c r="Z1507" t="s">
        <v>15807</v>
      </c>
      <c r="AA1507">
        <v>15500</v>
      </c>
      <c r="AB1507">
        <v>0</v>
      </c>
      <c r="AC1507">
        <v>0</v>
      </c>
      <c r="AD1507" s="7">
        <f>invoices[[#This Row],[Rent]]+invoices[[#This Row],[Services]]+invoices[[#This Row],[GST]]</f>
        <v>15500</v>
      </c>
      <c r="AE1507" s="7">
        <f>invoices[[#This Row],[Total]]-invoices[[#This Row],[rent_amount]]</f>
        <v>0</v>
      </c>
      <c r="AF1507">
        <v>1883</v>
      </c>
      <c r="AG1507">
        <v>1640</v>
      </c>
      <c r="AH1507">
        <f>invoices[[#This Row],[EB Amount]]-invoices[[#This Row],[electricity_amount]]</f>
        <v>0</v>
      </c>
    </row>
    <row r="1508" spans="1:34">
      <c r="A1508" t="s">
        <v>5424</v>
      </c>
      <c r="B1508" t="s">
        <v>22</v>
      </c>
      <c r="C1508" t="s">
        <v>1799</v>
      </c>
      <c r="D1508" t="s">
        <v>24</v>
      </c>
      <c r="E1508" t="s">
        <v>104</v>
      </c>
      <c r="F1508" t="s">
        <v>380</v>
      </c>
      <c r="G1508" t="s">
        <v>5425</v>
      </c>
      <c r="H1508" s="1">
        <f>DATE(YEAR(invoices[[#This Row],[due_date]]),MONTH(invoices[[#This Row],[due_date]]),1)</f>
        <v>45839</v>
      </c>
      <c r="I1508" s="1">
        <v>45845</v>
      </c>
      <c r="J1508">
        <v>19000</v>
      </c>
      <c r="K1508">
        <v>1121</v>
      </c>
      <c r="L1508">
        <v>0</v>
      </c>
      <c r="M1508">
        <f>invoices[[#This Row],[rent_amount]]+invoices[[#This Row],[electricity_amount]]+invoices[[#This Row],[other_charges]]</f>
        <v>20121</v>
      </c>
      <c r="N1508" t="s">
        <v>28</v>
      </c>
      <c r="O1508" t="s">
        <v>176</v>
      </c>
      <c r="P1508">
        <v>0</v>
      </c>
      <c r="Q1508" t="b">
        <v>0</v>
      </c>
      <c r="R1508" t="s">
        <v>177</v>
      </c>
      <c r="S1508">
        <v>0</v>
      </c>
      <c r="T1508">
        <f>invoices[[#This Row],[total_amount]]</f>
        <v>20121</v>
      </c>
      <c r="U1508" t="s">
        <v>1801</v>
      </c>
      <c r="V1508" t="str">
        <f>INDEX([1]!Table1[tenantname],MATCH(invoices[[#This Row],[allotment_id]],[1]!Table1[TenantAllotmentID],0))</f>
        <v>Sankar Dayal (B14-A1)</v>
      </c>
      <c r="W1508" t="s">
        <v>14597</v>
      </c>
      <c r="X1508" t="s">
        <v>14598</v>
      </c>
      <c r="Y1508" s="4">
        <v>45839</v>
      </c>
      <c r="Z1508" t="s">
        <v>15807</v>
      </c>
      <c r="AA1508">
        <v>19000</v>
      </c>
      <c r="AB1508">
        <v>0</v>
      </c>
      <c r="AC1508">
        <v>0</v>
      </c>
      <c r="AD1508" s="7">
        <f>invoices[[#This Row],[Rent]]+invoices[[#This Row],[Services]]+invoices[[#This Row],[GST]]</f>
        <v>19000</v>
      </c>
      <c r="AE1508" s="7">
        <f>invoices[[#This Row],[Total]]-invoices[[#This Row],[rent_amount]]</f>
        <v>0</v>
      </c>
      <c r="AF1508">
        <v>1946</v>
      </c>
      <c r="AG1508">
        <v>1121</v>
      </c>
      <c r="AH1508">
        <f>invoices[[#This Row],[EB Amount]]-invoices[[#This Row],[electricity_amount]]</f>
        <v>0</v>
      </c>
    </row>
    <row r="1509" spans="1:34">
      <c r="A1509" t="s">
        <v>5452</v>
      </c>
      <c r="B1509" t="s">
        <v>22</v>
      </c>
      <c r="C1509" t="s">
        <v>5128</v>
      </c>
      <c r="D1509" t="s">
        <v>24</v>
      </c>
      <c r="E1509" t="s">
        <v>155</v>
      </c>
      <c r="F1509" t="s">
        <v>188</v>
      </c>
      <c r="G1509" t="s">
        <v>5453</v>
      </c>
      <c r="H1509" s="1">
        <f>DATE(YEAR(invoices[[#This Row],[due_date]]),MONTH(invoices[[#This Row],[due_date]]),1)</f>
        <v>45839</v>
      </c>
      <c r="I1509" s="1">
        <v>45845</v>
      </c>
      <c r="J1509">
        <v>14500</v>
      </c>
      <c r="K1509">
        <v>1886</v>
      </c>
      <c r="L1509">
        <v>2250</v>
      </c>
      <c r="M1509">
        <f>invoices[[#This Row],[rent_amount]]+invoices[[#This Row],[electricity_amount]]+invoices[[#This Row],[other_charges]]</f>
        <v>18636</v>
      </c>
      <c r="N1509" t="s">
        <v>28</v>
      </c>
      <c r="O1509" t="s">
        <v>2708</v>
      </c>
      <c r="P1509">
        <v>0</v>
      </c>
      <c r="Q1509" t="b">
        <v>0</v>
      </c>
      <c r="R1509" t="s">
        <v>177</v>
      </c>
      <c r="S1509">
        <v>0</v>
      </c>
      <c r="T1509">
        <f>invoices[[#This Row],[total_amount]]</f>
        <v>18636</v>
      </c>
      <c r="U1509" t="s">
        <v>5130</v>
      </c>
      <c r="V1509" t="str">
        <f>INDEX([1]!Table1[tenantname],MATCH(invoices[[#This Row],[allotment_id]],[1]!Table1[TenantAllotmentID],0))</f>
        <v>Jerome Fernando (C44-C2)</v>
      </c>
      <c r="W1509" t="s">
        <v>15337</v>
      </c>
      <c r="X1509" t="s">
        <v>15338</v>
      </c>
      <c r="Y1509" s="4">
        <v>45839</v>
      </c>
      <c r="Z1509" t="s">
        <v>15807</v>
      </c>
      <c r="AA1509">
        <v>14500</v>
      </c>
      <c r="AB1509">
        <v>0</v>
      </c>
      <c r="AC1509">
        <v>0</v>
      </c>
      <c r="AD1509" s="7">
        <f>invoices[[#This Row],[Rent]]+invoices[[#This Row],[Services]]+invoices[[#This Row],[GST]]</f>
        <v>14500</v>
      </c>
      <c r="AE1509" s="7">
        <f>invoices[[#This Row],[Total]]-invoices[[#This Row],[rent_amount]]</f>
        <v>0</v>
      </c>
      <c r="AF1509">
        <v>1960</v>
      </c>
      <c r="AG1509">
        <v>1886</v>
      </c>
      <c r="AH1509">
        <f>invoices[[#This Row],[EB Amount]]-invoices[[#This Row],[electricity_amount]]</f>
        <v>0</v>
      </c>
    </row>
    <row r="1510" spans="1:34">
      <c r="A1510" t="s">
        <v>5479</v>
      </c>
      <c r="B1510" t="s">
        <v>22</v>
      </c>
      <c r="C1510" t="s">
        <v>1938</v>
      </c>
      <c r="D1510" t="s">
        <v>24</v>
      </c>
      <c r="E1510" t="s">
        <v>342</v>
      </c>
      <c r="F1510" t="s">
        <v>1768</v>
      </c>
      <c r="G1510" t="s">
        <v>5480</v>
      </c>
      <c r="H1510" s="1">
        <f>DATE(YEAR(invoices[[#This Row],[due_date]]),MONTH(invoices[[#This Row],[due_date]]),1)</f>
        <v>45839</v>
      </c>
      <c r="I1510" s="1">
        <v>45845</v>
      </c>
      <c r="J1510">
        <v>15500</v>
      </c>
      <c r="K1510">
        <v>2100</v>
      </c>
      <c r="L1510">
        <v>0</v>
      </c>
      <c r="M1510">
        <f>invoices[[#This Row],[rent_amount]]+invoices[[#This Row],[electricity_amount]]+invoices[[#This Row],[other_charges]]</f>
        <v>17600</v>
      </c>
      <c r="N1510" t="s">
        <v>28</v>
      </c>
      <c r="O1510" t="s">
        <v>661</v>
      </c>
      <c r="P1510">
        <v>0</v>
      </c>
      <c r="Q1510" t="b">
        <v>0</v>
      </c>
      <c r="R1510" t="s">
        <v>177</v>
      </c>
      <c r="S1510">
        <v>0</v>
      </c>
      <c r="T1510">
        <f>invoices[[#This Row],[total_amount]]</f>
        <v>17600</v>
      </c>
      <c r="U1510" t="s">
        <v>1940</v>
      </c>
      <c r="V1510" t="str">
        <f>INDEX([1]!Table1[tenantname],MATCH(invoices[[#This Row],[allotment_id]],[1]!Table1[TenantAllotmentID],0))</f>
        <v>Mounika C S (D11-C1)</v>
      </c>
      <c r="W1510" t="s">
        <v>14651</v>
      </c>
      <c r="X1510" t="s">
        <v>14652</v>
      </c>
      <c r="Y1510" s="4">
        <v>45839</v>
      </c>
      <c r="Z1510" t="s">
        <v>15807</v>
      </c>
      <c r="AA1510">
        <v>15500</v>
      </c>
      <c r="AB1510">
        <v>0</v>
      </c>
      <c r="AC1510">
        <v>0</v>
      </c>
      <c r="AD1510" s="7">
        <f>invoices[[#This Row],[Rent]]+invoices[[#This Row],[Services]]+invoices[[#This Row],[GST]]</f>
        <v>15500</v>
      </c>
      <c r="AE1510" s="7">
        <f>invoices[[#This Row],[Total]]-invoices[[#This Row],[rent_amount]]</f>
        <v>0</v>
      </c>
      <c r="AF1510">
        <v>1971</v>
      </c>
      <c r="AG1510">
        <v>2100</v>
      </c>
      <c r="AH1510">
        <f>invoices[[#This Row],[EB Amount]]-invoices[[#This Row],[electricity_amount]]</f>
        <v>0</v>
      </c>
    </row>
    <row r="1511" spans="1:34">
      <c r="A1511" t="s">
        <v>5507</v>
      </c>
      <c r="B1511" t="s">
        <v>22</v>
      </c>
      <c r="C1511" t="s">
        <v>2682</v>
      </c>
      <c r="D1511" t="s">
        <v>24</v>
      </c>
      <c r="E1511" t="s">
        <v>42</v>
      </c>
      <c r="F1511" t="s">
        <v>2100</v>
      </c>
      <c r="G1511" t="s">
        <v>5508</v>
      </c>
      <c r="H1511" s="1">
        <f>DATE(YEAR(invoices[[#This Row],[due_date]]),MONTH(invoices[[#This Row],[due_date]]),1)</f>
        <v>45839</v>
      </c>
      <c r="I1511" s="1">
        <v>45845</v>
      </c>
      <c r="J1511">
        <v>13500</v>
      </c>
      <c r="K1511">
        <v>2190</v>
      </c>
      <c r="L1511">
        <v>0</v>
      </c>
      <c r="M1511">
        <f>invoices[[#This Row],[rent_amount]]+invoices[[#This Row],[electricity_amount]]+invoices[[#This Row],[other_charges]]</f>
        <v>15690</v>
      </c>
      <c r="N1511" t="s">
        <v>28</v>
      </c>
      <c r="O1511" t="s">
        <v>633</v>
      </c>
      <c r="P1511">
        <v>0</v>
      </c>
      <c r="Q1511" t="b">
        <v>0</v>
      </c>
      <c r="R1511" t="s">
        <v>177</v>
      </c>
      <c r="S1511">
        <v>0</v>
      </c>
      <c r="T1511">
        <f>invoices[[#This Row],[total_amount]]</f>
        <v>15690</v>
      </c>
      <c r="U1511" t="s">
        <v>3079</v>
      </c>
      <c r="V1511" t="str">
        <f>INDEX([1]!Table1[tenantname],MATCH(invoices[[#This Row],[allotment_id]],[1]!Table1[TenantAllotmentID],0))</f>
        <v>Amita Asthana (C24-B1)</v>
      </c>
      <c r="W1511" t="s">
        <v>14866</v>
      </c>
      <c r="X1511" t="s">
        <v>14965</v>
      </c>
      <c r="Y1511" s="4">
        <v>45839</v>
      </c>
      <c r="Z1511" t="s">
        <v>15807</v>
      </c>
      <c r="AA1511">
        <v>13500</v>
      </c>
      <c r="AB1511">
        <v>0</v>
      </c>
      <c r="AC1511">
        <v>0</v>
      </c>
      <c r="AD1511" s="7">
        <f>invoices[[#This Row],[Rent]]+invoices[[#This Row],[Services]]+invoices[[#This Row],[GST]]</f>
        <v>13500</v>
      </c>
      <c r="AE1511" s="7">
        <f>invoices[[#This Row],[Total]]-invoices[[#This Row],[rent_amount]]</f>
        <v>0</v>
      </c>
      <c r="AF1511">
        <v>1985</v>
      </c>
      <c r="AG1511">
        <v>2190</v>
      </c>
      <c r="AH1511">
        <f>invoices[[#This Row],[EB Amount]]-invoices[[#This Row],[electricity_amount]]</f>
        <v>0</v>
      </c>
    </row>
    <row r="1512" spans="1:34">
      <c r="A1512" t="s">
        <v>5566</v>
      </c>
      <c r="B1512" t="s">
        <v>22</v>
      </c>
      <c r="C1512" t="s">
        <v>2412</v>
      </c>
      <c r="D1512" t="s">
        <v>24</v>
      </c>
      <c r="E1512" t="s">
        <v>349</v>
      </c>
      <c r="F1512" t="s">
        <v>716</v>
      </c>
      <c r="G1512" t="s">
        <v>5567</v>
      </c>
      <c r="H1512" s="1">
        <f>DATE(YEAR(invoices[[#This Row],[due_date]]),MONTH(invoices[[#This Row],[due_date]]),1)</f>
        <v>45839</v>
      </c>
      <c r="I1512" s="1">
        <v>45845</v>
      </c>
      <c r="J1512">
        <v>25500</v>
      </c>
      <c r="K1512">
        <v>915</v>
      </c>
      <c r="L1512">
        <v>0</v>
      </c>
      <c r="M1512">
        <f>invoices[[#This Row],[rent_amount]]+invoices[[#This Row],[electricity_amount]]+invoices[[#This Row],[other_charges]]</f>
        <v>26415</v>
      </c>
      <c r="N1512" t="s">
        <v>28</v>
      </c>
      <c r="O1512" t="s">
        <v>176</v>
      </c>
      <c r="P1512">
        <v>0</v>
      </c>
      <c r="Q1512" t="b">
        <v>0</v>
      </c>
      <c r="R1512" t="s">
        <v>177</v>
      </c>
      <c r="S1512">
        <v>0</v>
      </c>
      <c r="T1512">
        <f>invoices[[#This Row],[total_amount]]</f>
        <v>26415</v>
      </c>
      <c r="U1512" t="s">
        <v>2414</v>
      </c>
      <c r="V1512" t="str">
        <f>INDEX([1]!Table1[tenantname],MATCH(invoices[[#This Row],[allotment_id]],[1]!Table1[TenantAllotmentID],0))</f>
        <v>Tushar  (B11-D1)</v>
      </c>
      <c r="W1512" t="s">
        <v>14799</v>
      </c>
      <c r="X1512" t="s">
        <v>14800</v>
      </c>
      <c r="Y1512" s="4">
        <v>45839</v>
      </c>
      <c r="Z1512" t="s">
        <v>15807</v>
      </c>
      <c r="AA1512">
        <v>25500</v>
      </c>
      <c r="AB1512">
        <v>0</v>
      </c>
      <c r="AC1512">
        <v>0</v>
      </c>
      <c r="AD1512" s="7">
        <f>invoices[[#This Row],[Rent]]+invoices[[#This Row],[Services]]+invoices[[#This Row],[GST]]</f>
        <v>25500</v>
      </c>
      <c r="AE1512" s="7">
        <f>invoices[[#This Row],[Total]]-invoices[[#This Row],[rent_amount]]</f>
        <v>0</v>
      </c>
      <c r="AF1512">
        <v>2010</v>
      </c>
      <c r="AG1512">
        <v>915</v>
      </c>
      <c r="AH1512">
        <f>invoices[[#This Row],[EB Amount]]-invoices[[#This Row],[electricity_amount]]</f>
        <v>0</v>
      </c>
    </row>
    <row r="1513" spans="1:34">
      <c r="A1513" t="s">
        <v>5589</v>
      </c>
      <c r="B1513" t="s">
        <v>22</v>
      </c>
      <c r="C1513" t="s">
        <v>260</v>
      </c>
      <c r="D1513" t="s">
        <v>24</v>
      </c>
      <c r="E1513" t="s">
        <v>226</v>
      </c>
      <c r="F1513" t="s">
        <v>261</v>
      </c>
      <c r="G1513" t="s">
        <v>5590</v>
      </c>
      <c r="H1513" s="1">
        <f>DATE(YEAR(invoices[[#This Row],[due_date]]),MONTH(invoices[[#This Row],[due_date]]),1)</f>
        <v>45839</v>
      </c>
      <c r="I1513" s="1">
        <v>45845</v>
      </c>
      <c r="J1513">
        <v>14500</v>
      </c>
      <c r="K1513">
        <v>2550</v>
      </c>
      <c r="L1513">
        <v>0</v>
      </c>
      <c r="M1513">
        <f>invoices[[#This Row],[rent_amount]]+invoices[[#This Row],[electricity_amount]]+invoices[[#This Row],[other_charges]]</f>
        <v>17050</v>
      </c>
      <c r="N1513" t="s">
        <v>28</v>
      </c>
      <c r="O1513" t="s">
        <v>2708</v>
      </c>
      <c r="P1513">
        <v>0</v>
      </c>
      <c r="Q1513" t="b">
        <v>0</v>
      </c>
      <c r="R1513" t="s">
        <v>177</v>
      </c>
      <c r="S1513">
        <v>0</v>
      </c>
      <c r="T1513">
        <f>invoices[[#This Row],[total_amount]]</f>
        <v>17050</v>
      </c>
      <c r="U1513" t="s">
        <v>265</v>
      </c>
      <c r="V1513" t="str">
        <f>INDEX([1]!Table1[tenantname],MATCH(invoices[[#This Row],[allotment_id]],[1]!Table1[TenantAllotmentID],0))</f>
        <v>Indira Ch (B12-C1)</v>
      </c>
      <c r="W1513" t="s">
        <v>14048</v>
      </c>
      <c r="X1513" t="s">
        <v>14049</v>
      </c>
      <c r="Y1513" s="4">
        <v>45839</v>
      </c>
      <c r="Z1513" t="s">
        <v>15807</v>
      </c>
      <c r="AA1513">
        <v>14500</v>
      </c>
      <c r="AB1513">
        <v>0</v>
      </c>
      <c r="AC1513">
        <v>0</v>
      </c>
      <c r="AD1513" s="7">
        <f>invoices[[#This Row],[Rent]]+invoices[[#This Row],[Services]]+invoices[[#This Row],[GST]]</f>
        <v>14500</v>
      </c>
      <c r="AE1513" s="7">
        <f>invoices[[#This Row],[Total]]-invoices[[#This Row],[rent_amount]]</f>
        <v>0</v>
      </c>
      <c r="AF1513">
        <v>2020</v>
      </c>
      <c r="AG1513">
        <v>2550</v>
      </c>
      <c r="AH1513">
        <f>invoices[[#This Row],[EB Amount]]-invoices[[#This Row],[electricity_amount]]</f>
        <v>0</v>
      </c>
    </row>
    <row r="1514" spans="1:34">
      <c r="A1514" t="s">
        <v>5641</v>
      </c>
      <c r="B1514" t="s">
        <v>22</v>
      </c>
      <c r="C1514" t="s">
        <v>5332</v>
      </c>
      <c r="D1514" t="s">
        <v>24</v>
      </c>
      <c r="E1514" t="s">
        <v>268</v>
      </c>
      <c r="F1514" t="s">
        <v>323</v>
      </c>
      <c r="G1514" t="s">
        <v>5642</v>
      </c>
      <c r="H1514" s="1">
        <f>DATE(YEAR(invoices[[#This Row],[due_date]]),MONTH(invoices[[#This Row],[due_date]]),1)</f>
        <v>45839</v>
      </c>
      <c r="I1514" s="1">
        <v>45845</v>
      </c>
      <c r="J1514">
        <v>19000</v>
      </c>
      <c r="K1514">
        <v>2100</v>
      </c>
      <c r="L1514">
        <v>0</v>
      </c>
      <c r="M1514">
        <f>invoices[[#This Row],[rent_amount]]+invoices[[#This Row],[electricity_amount]]+invoices[[#This Row],[other_charges]]</f>
        <v>21100</v>
      </c>
      <c r="N1514" t="s">
        <v>28</v>
      </c>
      <c r="O1514" t="s">
        <v>661</v>
      </c>
      <c r="P1514">
        <v>0</v>
      </c>
      <c r="Q1514" t="b">
        <v>0</v>
      </c>
      <c r="R1514" t="s">
        <v>177</v>
      </c>
      <c r="S1514">
        <v>0</v>
      </c>
      <c r="T1514">
        <f>invoices[[#This Row],[total_amount]]</f>
        <v>21100</v>
      </c>
      <c r="U1514" t="s">
        <v>5334</v>
      </c>
      <c r="V1514" t="str">
        <f>INDEX([1]!Table1[tenantname],MATCH(invoices[[#This Row],[allotment_id]],[1]!Table1[TenantAllotmentID],0))</f>
        <v>Deekshit Varun (C21-A1)</v>
      </c>
      <c r="W1514" t="s">
        <v>15361</v>
      </c>
      <c r="X1514" t="s">
        <v>15362</v>
      </c>
      <c r="Y1514" s="4">
        <v>45839</v>
      </c>
      <c r="Z1514" t="s">
        <v>15807</v>
      </c>
      <c r="AA1514">
        <v>19000</v>
      </c>
      <c r="AB1514">
        <v>0</v>
      </c>
      <c r="AC1514">
        <v>0</v>
      </c>
      <c r="AD1514" s="7">
        <f>invoices[[#This Row],[Rent]]+invoices[[#This Row],[Services]]+invoices[[#This Row],[GST]]</f>
        <v>19000</v>
      </c>
      <c r="AE1514" s="7">
        <f>invoices[[#This Row],[Total]]-invoices[[#This Row],[rent_amount]]</f>
        <v>0</v>
      </c>
      <c r="AF1514">
        <v>2047</v>
      </c>
      <c r="AG1514">
        <v>2100</v>
      </c>
      <c r="AH1514">
        <f>invoices[[#This Row],[EB Amount]]-invoices[[#This Row],[electricity_amount]]</f>
        <v>0</v>
      </c>
    </row>
    <row r="1515" spans="1:34">
      <c r="A1515" t="s">
        <v>5848</v>
      </c>
      <c r="B1515" t="s">
        <v>22</v>
      </c>
      <c r="C1515" t="s">
        <v>638</v>
      </c>
      <c r="D1515" t="s">
        <v>24</v>
      </c>
      <c r="E1515" t="s">
        <v>569</v>
      </c>
      <c r="F1515" t="s">
        <v>3532</v>
      </c>
      <c r="G1515" t="s">
        <v>5849</v>
      </c>
      <c r="H1515" s="1">
        <f>DATE(YEAR(invoices[[#This Row],[due_date]]),MONTH(invoices[[#This Row],[due_date]]),1)</f>
        <v>45839</v>
      </c>
      <c r="I1515" s="1">
        <v>45845</v>
      </c>
      <c r="J1515">
        <v>14500</v>
      </c>
      <c r="K1515">
        <v>0</v>
      </c>
      <c r="L1515">
        <v>2250</v>
      </c>
      <c r="M1515">
        <f>invoices[[#This Row],[rent_amount]]+invoices[[#This Row],[electricity_amount]]+invoices[[#This Row],[other_charges]]</f>
        <v>16750</v>
      </c>
      <c r="N1515" t="s">
        <v>28</v>
      </c>
      <c r="O1515" t="s">
        <v>2708</v>
      </c>
      <c r="P1515">
        <v>0</v>
      </c>
      <c r="Q1515" t="b">
        <v>0</v>
      </c>
      <c r="R1515" t="s">
        <v>177</v>
      </c>
      <c r="S1515">
        <v>0</v>
      </c>
      <c r="T1515">
        <f>invoices[[#This Row],[total_amount]]</f>
        <v>16750</v>
      </c>
      <c r="U1515" t="s">
        <v>5850</v>
      </c>
      <c r="V1515" t="str">
        <f>INDEX([1]!Table1[tenantname],MATCH(invoices[[#This Row],[allotment_id]],[1]!Table1[TenantAllotmentID],0))</f>
        <v>Niharika Shanbhogue (C12-D1)</v>
      </c>
      <c r="W1515" t="s">
        <v>14179</v>
      </c>
      <c r="X1515" t="s">
        <v>15429</v>
      </c>
      <c r="Y1515" s="4">
        <v>45839</v>
      </c>
      <c r="Z1515" t="s">
        <v>15807</v>
      </c>
      <c r="AA1515">
        <v>14500</v>
      </c>
      <c r="AB1515">
        <v>0</v>
      </c>
      <c r="AC1515">
        <v>0</v>
      </c>
      <c r="AD1515" s="7">
        <f>invoices[[#This Row],[Rent]]+invoices[[#This Row],[Services]]+invoices[[#This Row],[GST]]</f>
        <v>14500</v>
      </c>
      <c r="AE1515" s="7">
        <f>invoices[[#This Row],[Total]]-invoices[[#This Row],[rent_amount]]</f>
        <v>0</v>
      </c>
      <c r="AF1515">
        <v>2150</v>
      </c>
      <c r="AG1515">
        <v>0</v>
      </c>
      <c r="AH1515">
        <f>invoices[[#This Row],[EB Amount]]-invoices[[#This Row],[electricity_amount]]</f>
        <v>0</v>
      </c>
    </row>
    <row r="1516" spans="1:34">
      <c r="A1516" t="s">
        <v>5871</v>
      </c>
      <c r="B1516" t="s">
        <v>22</v>
      </c>
      <c r="C1516" t="s">
        <v>1674</v>
      </c>
      <c r="D1516" t="s">
        <v>24</v>
      </c>
      <c r="E1516" t="s">
        <v>329</v>
      </c>
      <c r="F1516" t="s">
        <v>1352</v>
      </c>
      <c r="G1516" t="s">
        <v>5872</v>
      </c>
      <c r="H1516" s="1">
        <f>DATE(YEAR(invoices[[#This Row],[due_date]]),MONTH(invoices[[#This Row],[due_date]]),1)</f>
        <v>45839</v>
      </c>
      <c r="I1516" s="1">
        <v>45845</v>
      </c>
      <c r="J1516">
        <v>15500</v>
      </c>
      <c r="K1516">
        <v>2700</v>
      </c>
      <c r="L1516">
        <v>0</v>
      </c>
      <c r="M1516">
        <f>invoices[[#This Row],[rent_amount]]+invoices[[#This Row],[electricity_amount]]+invoices[[#This Row],[other_charges]]</f>
        <v>18200</v>
      </c>
      <c r="N1516" t="s">
        <v>28</v>
      </c>
      <c r="O1516" t="s">
        <v>661</v>
      </c>
      <c r="P1516">
        <v>0</v>
      </c>
      <c r="Q1516" t="b">
        <v>0</v>
      </c>
      <c r="R1516" t="s">
        <v>177</v>
      </c>
      <c r="S1516">
        <v>0</v>
      </c>
      <c r="T1516">
        <f>invoices[[#This Row],[total_amount]]</f>
        <v>18200</v>
      </c>
      <c r="U1516" t="s">
        <v>1677</v>
      </c>
      <c r="V1516" t="str">
        <f>INDEX([1]!Table1[tenantname],MATCH(invoices[[#This Row],[allotment_id]],[1]!Table1[TenantAllotmentID],0))</f>
        <v>Oviya S (C43-B1)</v>
      </c>
      <c r="W1516" t="s">
        <v>14557</v>
      </c>
      <c r="X1516" t="s">
        <v>14557</v>
      </c>
      <c r="Y1516" s="4">
        <v>45839</v>
      </c>
      <c r="Z1516" t="s">
        <v>15807</v>
      </c>
      <c r="AA1516">
        <v>15500</v>
      </c>
      <c r="AB1516">
        <v>0</v>
      </c>
      <c r="AC1516">
        <v>0</v>
      </c>
      <c r="AD1516" s="7">
        <f>invoices[[#This Row],[Rent]]+invoices[[#This Row],[Services]]+invoices[[#This Row],[GST]]</f>
        <v>15500</v>
      </c>
      <c r="AE1516" s="7">
        <f>invoices[[#This Row],[Total]]-invoices[[#This Row],[rent_amount]]</f>
        <v>0</v>
      </c>
      <c r="AF1516">
        <v>2161</v>
      </c>
      <c r="AG1516">
        <v>2700</v>
      </c>
      <c r="AH1516">
        <f>invoices[[#This Row],[EB Amount]]-invoices[[#This Row],[electricity_amount]]</f>
        <v>0</v>
      </c>
    </row>
    <row r="1517" spans="1:34">
      <c r="A1517" t="s">
        <v>5892</v>
      </c>
      <c r="B1517" t="s">
        <v>22</v>
      </c>
      <c r="C1517" t="s">
        <v>988</v>
      </c>
      <c r="D1517" t="s">
        <v>24</v>
      </c>
      <c r="E1517" t="s">
        <v>80</v>
      </c>
      <c r="F1517" t="s">
        <v>989</v>
      </c>
      <c r="G1517" t="s">
        <v>5893</v>
      </c>
      <c r="H1517" s="1">
        <f>DATE(YEAR(invoices[[#This Row],[due_date]]),MONTH(invoices[[#This Row],[due_date]]),1)</f>
        <v>45839</v>
      </c>
      <c r="I1517" s="1">
        <v>45845</v>
      </c>
      <c r="J1517">
        <v>13500</v>
      </c>
      <c r="K1517">
        <v>2760</v>
      </c>
      <c r="L1517">
        <v>0</v>
      </c>
      <c r="M1517">
        <f>invoices[[#This Row],[rent_amount]]+invoices[[#This Row],[electricity_amount]]+invoices[[#This Row],[other_charges]]</f>
        <v>16260</v>
      </c>
      <c r="N1517" t="s">
        <v>28</v>
      </c>
      <c r="O1517" t="s">
        <v>176</v>
      </c>
      <c r="P1517">
        <v>0</v>
      </c>
      <c r="Q1517" t="b">
        <v>0</v>
      </c>
      <c r="R1517" t="s">
        <v>177</v>
      </c>
      <c r="S1517">
        <v>0</v>
      </c>
      <c r="T1517">
        <f>invoices[[#This Row],[total_amount]]</f>
        <v>16260</v>
      </c>
      <c r="U1517" t="s">
        <v>991</v>
      </c>
      <c r="V1517" t="str">
        <f>INDEX([1]!Table1[tenantname],MATCH(invoices[[#This Row],[allotment_id]],[1]!Table1[TenantAllotmentID],0))</f>
        <v>Varsha Darshini SM (D21-C2)</v>
      </c>
      <c r="W1517" t="s">
        <v>14306</v>
      </c>
      <c r="X1517" t="s">
        <v>14307</v>
      </c>
      <c r="Y1517" s="4">
        <v>45839</v>
      </c>
      <c r="Z1517" t="s">
        <v>15807</v>
      </c>
      <c r="AA1517">
        <v>13500</v>
      </c>
      <c r="AB1517">
        <v>0</v>
      </c>
      <c r="AC1517">
        <v>0</v>
      </c>
      <c r="AD1517" s="7">
        <f>invoices[[#This Row],[Rent]]+invoices[[#This Row],[Services]]+invoices[[#This Row],[GST]]</f>
        <v>13500</v>
      </c>
      <c r="AE1517" s="7">
        <f>invoices[[#This Row],[Total]]-invoices[[#This Row],[rent_amount]]</f>
        <v>0</v>
      </c>
      <c r="AF1517">
        <v>2170</v>
      </c>
      <c r="AG1517">
        <v>2760</v>
      </c>
      <c r="AH1517">
        <f>invoices[[#This Row],[EB Amount]]-invoices[[#This Row],[electricity_amount]]</f>
        <v>0</v>
      </c>
    </row>
    <row r="1518" spans="1:34">
      <c r="A1518" t="s">
        <v>5934</v>
      </c>
      <c r="B1518" t="s">
        <v>22</v>
      </c>
      <c r="C1518" t="s">
        <v>4506</v>
      </c>
      <c r="D1518" t="s">
        <v>24</v>
      </c>
      <c r="E1518" t="s">
        <v>275</v>
      </c>
      <c r="F1518" t="s">
        <v>505</v>
      </c>
      <c r="G1518" t="s">
        <v>5935</v>
      </c>
      <c r="H1518" s="1">
        <f>DATE(YEAR(invoices[[#This Row],[due_date]]),MONTH(invoices[[#This Row],[due_date]]),1)</f>
        <v>45839</v>
      </c>
      <c r="I1518" s="1">
        <v>45845</v>
      </c>
      <c r="J1518">
        <v>14500</v>
      </c>
      <c r="K1518">
        <v>3000</v>
      </c>
      <c r="L1518">
        <v>0</v>
      </c>
      <c r="M1518">
        <f>invoices[[#This Row],[rent_amount]]+invoices[[#This Row],[electricity_amount]]+invoices[[#This Row],[other_charges]]</f>
        <v>17500</v>
      </c>
      <c r="N1518" t="s">
        <v>28</v>
      </c>
      <c r="O1518" t="s">
        <v>2708</v>
      </c>
      <c r="P1518">
        <v>0</v>
      </c>
      <c r="Q1518" t="b">
        <v>0</v>
      </c>
      <c r="R1518" t="s">
        <v>177</v>
      </c>
      <c r="S1518">
        <v>0</v>
      </c>
      <c r="T1518">
        <f>invoices[[#This Row],[total_amount]]</f>
        <v>17500</v>
      </c>
      <c r="U1518" t="s">
        <v>4508</v>
      </c>
      <c r="V1518" t="str">
        <f>INDEX([1]!Table1[tenantname],MATCH(invoices[[#This Row],[allotment_id]],[1]!Table1[TenantAllotmentID],0))</f>
        <v>Iravati Dutta (B44-C1)</v>
      </c>
      <c r="W1518" t="s">
        <v>15250</v>
      </c>
      <c r="X1518" t="s">
        <v>15251</v>
      </c>
      <c r="Y1518" s="4">
        <v>45839</v>
      </c>
      <c r="Z1518" t="s">
        <v>15807</v>
      </c>
      <c r="AA1518">
        <v>14500</v>
      </c>
      <c r="AB1518">
        <v>0</v>
      </c>
      <c r="AC1518">
        <v>0</v>
      </c>
      <c r="AD1518" s="7">
        <f>invoices[[#This Row],[Rent]]+invoices[[#This Row],[Services]]+invoices[[#This Row],[GST]]</f>
        <v>14500</v>
      </c>
      <c r="AE1518" s="7">
        <f>invoices[[#This Row],[Total]]-invoices[[#This Row],[rent_amount]]</f>
        <v>0</v>
      </c>
      <c r="AF1518">
        <v>2190</v>
      </c>
      <c r="AG1518">
        <v>3000</v>
      </c>
      <c r="AH1518">
        <f>invoices[[#This Row],[EB Amount]]-invoices[[#This Row],[electricity_amount]]</f>
        <v>0</v>
      </c>
    </row>
    <row r="1519" spans="1:34">
      <c r="A1519" t="s">
        <v>6000</v>
      </c>
      <c r="B1519" t="s">
        <v>22</v>
      </c>
      <c r="C1519" t="s">
        <v>162</v>
      </c>
      <c r="D1519" t="s">
        <v>24</v>
      </c>
      <c r="E1519" t="s">
        <v>80</v>
      </c>
      <c r="F1519" t="s">
        <v>81</v>
      </c>
      <c r="G1519" t="s">
        <v>6001</v>
      </c>
      <c r="H1519" s="1">
        <f>DATE(YEAR(invoices[[#This Row],[due_date]]),MONTH(invoices[[#This Row],[due_date]]),1)</f>
        <v>45839</v>
      </c>
      <c r="I1519" s="1">
        <v>45845</v>
      </c>
      <c r="J1519">
        <v>8000</v>
      </c>
      <c r="K1519">
        <v>0</v>
      </c>
      <c r="L1519">
        <v>0</v>
      </c>
      <c r="M1519">
        <f>invoices[[#This Row],[rent_amount]]+invoices[[#This Row],[electricity_amount]]+invoices[[#This Row],[other_charges]]</f>
        <v>8000</v>
      </c>
      <c r="N1519" t="s">
        <v>28</v>
      </c>
      <c r="O1519" t="s">
        <v>661</v>
      </c>
      <c r="P1519">
        <v>0</v>
      </c>
      <c r="Q1519" t="b">
        <v>0</v>
      </c>
      <c r="R1519" t="s">
        <v>177</v>
      </c>
      <c r="S1519">
        <v>0</v>
      </c>
      <c r="T1519">
        <f>invoices[[#This Row],[total_amount]]</f>
        <v>8000</v>
      </c>
      <c r="U1519" t="s">
        <v>164</v>
      </c>
      <c r="V1519" t="str">
        <f>INDEX([1]!Table1[tenantname],MATCH(invoices[[#This Row],[allotment_id]],[1]!Table1[TenantAllotmentID],0))</f>
        <v>Shaily  (D21-B1)</v>
      </c>
      <c r="W1519" t="s">
        <v>14020</v>
      </c>
      <c r="X1519" t="s">
        <v>14021</v>
      </c>
      <c r="Y1519" s="4">
        <v>45839</v>
      </c>
      <c r="Z1519" t="s">
        <v>15807</v>
      </c>
      <c r="AA1519">
        <v>8000</v>
      </c>
      <c r="AB1519">
        <v>0</v>
      </c>
      <c r="AC1519">
        <v>0</v>
      </c>
      <c r="AD1519" s="7">
        <f>invoices[[#This Row],[Rent]]+invoices[[#This Row],[Services]]+invoices[[#This Row],[GST]]</f>
        <v>8000</v>
      </c>
      <c r="AE1519" s="7">
        <f>invoices[[#This Row],[Total]]-invoices[[#This Row],[rent_amount]]</f>
        <v>0</v>
      </c>
      <c r="AF1519">
        <v>2224</v>
      </c>
      <c r="AG1519">
        <v>0</v>
      </c>
      <c r="AH1519">
        <f>invoices[[#This Row],[EB Amount]]-invoices[[#This Row],[electricity_amount]]</f>
        <v>0</v>
      </c>
    </row>
    <row r="1520" spans="1:34">
      <c r="A1520" t="s">
        <v>6053</v>
      </c>
      <c r="B1520" t="s">
        <v>22</v>
      </c>
      <c r="C1520" t="s">
        <v>3237</v>
      </c>
      <c r="D1520" t="s">
        <v>24</v>
      </c>
      <c r="E1520" t="s">
        <v>342</v>
      </c>
      <c r="F1520" t="s">
        <v>343</v>
      </c>
      <c r="G1520" t="s">
        <v>6054</v>
      </c>
      <c r="H1520" s="1">
        <f>DATE(YEAR(invoices[[#This Row],[due_date]]),MONTH(invoices[[#This Row],[due_date]]),1)</f>
        <v>45839</v>
      </c>
      <c r="I1520" s="1">
        <v>45845</v>
      </c>
      <c r="J1520">
        <v>12339</v>
      </c>
      <c r="K1520">
        <v>2100</v>
      </c>
      <c r="L1520">
        <v>2250</v>
      </c>
      <c r="M1520">
        <f>invoices[[#This Row],[rent_amount]]+invoices[[#This Row],[electricity_amount]]+invoices[[#This Row],[other_charges]]</f>
        <v>16689</v>
      </c>
      <c r="N1520" t="s">
        <v>28</v>
      </c>
      <c r="O1520" t="s">
        <v>2708</v>
      </c>
      <c r="P1520">
        <v>0</v>
      </c>
      <c r="Q1520" t="b">
        <v>0</v>
      </c>
      <c r="R1520" t="s">
        <v>177</v>
      </c>
      <c r="S1520">
        <v>0</v>
      </c>
      <c r="T1520">
        <f>invoices[[#This Row],[total_amount]]</f>
        <v>16689</v>
      </c>
      <c r="U1520" t="s">
        <v>3239</v>
      </c>
      <c r="V1520" t="str">
        <f>INDEX([1]!Table1[tenantname],MATCH(invoices[[#This Row],[allotment_id]],[1]!Table1[TenantAllotmentID],0))</f>
        <v>Jeya Lakshmi R (D11-B1)</v>
      </c>
      <c r="W1520" t="s">
        <v>15004</v>
      </c>
      <c r="X1520" t="s">
        <v>15005</v>
      </c>
      <c r="Y1520" s="4">
        <v>45839</v>
      </c>
      <c r="Z1520" t="s">
        <v>15807</v>
      </c>
      <c r="AA1520">
        <v>12339</v>
      </c>
      <c r="AB1520">
        <v>0</v>
      </c>
      <c r="AC1520">
        <v>0</v>
      </c>
      <c r="AD1520" s="7">
        <f>invoices[[#This Row],[Rent]]+invoices[[#This Row],[Services]]+invoices[[#This Row],[GST]]</f>
        <v>12339</v>
      </c>
      <c r="AE1520" s="7">
        <f>invoices[[#This Row],[Total]]-invoices[[#This Row],[rent_amount]]</f>
        <v>0</v>
      </c>
      <c r="AF1520">
        <v>2250</v>
      </c>
      <c r="AG1520">
        <v>2100</v>
      </c>
      <c r="AH1520">
        <f>invoices[[#This Row],[EB Amount]]-invoices[[#This Row],[electricity_amount]]</f>
        <v>0</v>
      </c>
    </row>
    <row r="1521" spans="1:34">
      <c r="A1521" t="s">
        <v>6065</v>
      </c>
      <c r="B1521" t="s">
        <v>22</v>
      </c>
      <c r="C1521" t="s">
        <v>4170</v>
      </c>
      <c r="D1521" t="s">
        <v>24</v>
      </c>
      <c r="E1521" t="s">
        <v>349</v>
      </c>
      <c r="F1521" t="s">
        <v>878</v>
      </c>
      <c r="G1521" t="s">
        <v>6066</v>
      </c>
      <c r="H1521" s="1">
        <f>DATE(YEAR(invoices[[#This Row],[due_date]]),MONTH(invoices[[#This Row],[due_date]]),1)</f>
        <v>45839</v>
      </c>
      <c r="I1521" s="1">
        <v>45845</v>
      </c>
      <c r="J1521">
        <v>6919</v>
      </c>
      <c r="K1521">
        <v>959</v>
      </c>
      <c r="L1521">
        <v>2250</v>
      </c>
      <c r="M1521">
        <f>invoices[[#This Row],[rent_amount]]+invoices[[#This Row],[electricity_amount]]+invoices[[#This Row],[other_charges]]</f>
        <v>10128</v>
      </c>
      <c r="N1521" t="s">
        <v>28</v>
      </c>
      <c r="O1521" t="s">
        <v>176</v>
      </c>
      <c r="P1521">
        <v>0</v>
      </c>
      <c r="Q1521" t="b">
        <v>0</v>
      </c>
      <c r="R1521" t="s">
        <v>177</v>
      </c>
      <c r="S1521">
        <v>0</v>
      </c>
      <c r="T1521">
        <f>invoices[[#This Row],[total_amount]]</f>
        <v>10128</v>
      </c>
      <c r="U1521" t="s">
        <v>4172</v>
      </c>
      <c r="V1521" t="str">
        <f>INDEX([1]!Table1[tenantname],MATCH(invoices[[#This Row],[allotment_id]],[1]!Table1[TenantAllotmentID],0))</f>
        <v>Sudip Sudan Manchare (B11-A1)</v>
      </c>
      <c r="W1521" t="s">
        <v>15185</v>
      </c>
      <c r="X1521" t="s">
        <v>15186</v>
      </c>
      <c r="Y1521" s="4">
        <v>45839</v>
      </c>
      <c r="Z1521" t="s">
        <v>15807</v>
      </c>
      <c r="AA1521">
        <v>6919</v>
      </c>
      <c r="AB1521">
        <v>0</v>
      </c>
      <c r="AC1521">
        <v>0</v>
      </c>
      <c r="AD1521" s="7">
        <f>invoices[[#This Row],[Rent]]+invoices[[#This Row],[Services]]+invoices[[#This Row],[GST]]</f>
        <v>6919</v>
      </c>
      <c r="AE1521" s="7">
        <f>invoices[[#This Row],[Total]]-invoices[[#This Row],[rent_amount]]</f>
        <v>0</v>
      </c>
      <c r="AF1521">
        <v>2257</v>
      </c>
      <c r="AG1521">
        <v>959</v>
      </c>
      <c r="AH1521">
        <f>invoices[[#This Row],[EB Amount]]-invoices[[#This Row],[electricity_amount]]</f>
        <v>0</v>
      </c>
    </row>
    <row r="1522" spans="1:34">
      <c r="A1522" t="s">
        <v>6280</v>
      </c>
      <c r="B1522" t="s">
        <v>22</v>
      </c>
      <c r="C1522" t="s">
        <v>2625</v>
      </c>
      <c r="D1522" t="s">
        <v>24</v>
      </c>
      <c r="E1522" t="s">
        <v>195</v>
      </c>
      <c r="F1522" s="2" t="s">
        <v>1745</v>
      </c>
      <c r="G1522" t="s">
        <v>6281</v>
      </c>
      <c r="H1522" s="1">
        <f>DATE(YEAR(invoices[[#This Row],[due_date]]),MONTH(invoices[[#This Row],[due_date]]),1)</f>
        <v>45839</v>
      </c>
      <c r="I1522" s="1">
        <v>45845</v>
      </c>
      <c r="J1522">
        <v>4677</v>
      </c>
      <c r="K1522">
        <v>1770</v>
      </c>
      <c r="L1522">
        <v>2250</v>
      </c>
      <c r="M1522">
        <f>invoices[[#This Row],[rent_amount]]+invoices[[#This Row],[electricity_amount]]+invoices[[#This Row],[other_charges]]</f>
        <v>8697</v>
      </c>
      <c r="N1522" t="s">
        <v>28</v>
      </c>
      <c r="O1522" t="s">
        <v>633</v>
      </c>
      <c r="P1522">
        <v>0</v>
      </c>
      <c r="Q1522" t="b">
        <v>0</v>
      </c>
      <c r="R1522" t="s">
        <v>177</v>
      </c>
      <c r="S1522">
        <v>0</v>
      </c>
      <c r="T1522">
        <f>invoices[[#This Row],[total_amount]]</f>
        <v>8697</v>
      </c>
      <c r="U1522" t="s">
        <v>2627</v>
      </c>
      <c r="V1522" t="str">
        <f>INDEX([1]!Table1[tenantname],MATCH(invoices[[#This Row],[allotment_id]],[1]!Table1[TenantAllotmentID],0))</f>
        <v>Aswini BT (D41-C1)</v>
      </c>
      <c r="W1522" t="s">
        <v>14851</v>
      </c>
      <c r="X1522" t="s">
        <v>14852</v>
      </c>
      <c r="Y1522" s="4">
        <v>45839</v>
      </c>
      <c r="Z1522" t="s">
        <v>15807</v>
      </c>
      <c r="AA1522">
        <v>4677</v>
      </c>
      <c r="AB1522">
        <v>0</v>
      </c>
      <c r="AC1522">
        <v>0</v>
      </c>
      <c r="AD1522" s="7">
        <f>invoices[[#This Row],[Rent]]+invoices[[#This Row],[Services]]+invoices[[#This Row],[GST]]</f>
        <v>4677</v>
      </c>
      <c r="AE1522" s="7">
        <f>invoices[[#This Row],[Total]]-invoices[[#This Row],[rent_amount]]</f>
        <v>0</v>
      </c>
      <c r="AF1522">
        <v>2368</v>
      </c>
      <c r="AG1522">
        <v>1770</v>
      </c>
      <c r="AH1522">
        <f>invoices[[#This Row],[EB Amount]]-invoices[[#This Row],[electricity_amount]]</f>
        <v>0</v>
      </c>
    </row>
    <row r="1523" spans="1:34">
      <c r="A1523" t="s">
        <v>6296</v>
      </c>
      <c r="B1523" t="s">
        <v>22</v>
      </c>
      <c r="C1523" t="s">
        <v>200</v>
      </c>
      <c r="D1523" t="s">
        <v>24</v>
      </c>
      <c r="E1523" t="s">
        <v>201</v>
      </c>
      <c r="F1523" t="s">
        <v>202</v>
      </c>
      <c r="G1523" t="s">
        <v>6297</v>
      </c>
      <c r="H1523" s="1">
        <f>DATE(YEAR(invoices[[#This Row],[due_date]]),MONTH(invoices[[#This Row],[due_date]]),1)</f>
        <v>45839</v>
      </c>
      <c r="I1523" s="1">
        <v>45845</v>
      </c>
      <c r="J1523">
        <v>14500</v>
      </c>
      <c r="K1523">
        <v>1620</v>
      </c>
      <c r="L1523">
        <v>0</v>
      </c>
      <c r="M1523">
        <f>invoices[[#This Row],[rent_amount]]+invoices[[#This Row],[electricity_amount]]+invoices[[#This Row],[other_charges]]</f>
        <v>16120</v>
      </c>
      <c r="N1523" t="s">
        <v>28</v>
      </c>
      <c r="O1523" t="s">
        <v>176</v>
      </c>
      <c r="P1523">
        <v>0</v>
      </c>
      <c r="Q1523" t="b">
        <v>0</v>
      </c>
      <c r="R1523" t="s">
        <v>177</v>
      </c>
      <c r="S1523">
        <v>0</v>
      </c>
      <c r="T1523">
        <f>invoices[[#This Row],[total_amount]]</f>
        <v>16120</v>
      </c>
      <c r="U1523" t="s">
        <v>206</v>
      </c>
      <c r="V1523" t="str">
        <f>INDEX([1]!Table1[tenantname],MATCH(invoices[[#This Row],[allotment_id]],[1]!Table1[TenantAllotmentID],0))</f>
        <v>Shobit Bhakshi (B31-C2)</v>
      </c>
      <c r="W1523" t="s">
        <v>14032</v>
      </c>
      <c r="X1523" t="s">
        <v>14033</v>
      </c>
      <c r="Y1523" s="4">
        <v>45839</v>
      </c>
      <c r="Z1523" t="s">
        <v>15807</v>
      </c>
      <c r="AA1523">
        <v>14500</v>
      </c>
      <c r="AB1523">
        <v>0</v>
      </c>
      <c r="AC1523">
        <v>0</v>
      </c>
      <c r="AD1523" s="7">
        <f>invoices[[#This Row],[Rent]]+invoices[[#This Row],[Services]]+invoices[[#This Row],[GST]]</f>
        <v>14500</v>
      </c>
      <c r="AE1523" s="7">
        <f>invoices[[#This Row],[Total]]-invoices[[#This Row],[rent_amount]]</f>
        <v>0</v>
      </c>
      <c r="AF1523">
        <v>2377</v>
      </c>
      <c r="AG1523">
        <v>1620</v>
      </c>
      <c r="AH1523">
        <f>invoices[[#This Row],[EB Amount]]-invoices[[#This Row],[electricity_amount]]</f>
        <v>0</v>
      </c>
    </row>
    <row r="1524" spans="1:34">
      <c r="A1524" t="s">
        <v>6322</v>
      </c>
      <c r="B1524" t="s">
        <v>22</v>
      </c>
      <c r="C1524" t="s">
        <v>912</v>
      </c>
      <c r="D1524" t="s">
        <v>24</v>
      </c>
      <c r="E1524" t="s">
        <v>25</v>
      </c>
      <c r="F1524" t="s">
        <v>385</v>
      </c>
      <c r="G1524" t="s">
        <v>6323</v>
      </c>
      <c r="H1524" s="1">
        <f>DATE(YEAR(invoices[[#This Row],[due_date]]),MONTH(invoices[[#This Row],[due_date]]),1)</f>
        <v>45839</v>
      </c>
      <c r="I1524" s="1">
        <v>45845</v>
      </c>
      <c r="J1524">
        <v>8710</v>
      </c>
      <c r="K1524">
        <v>0</v>
      </c>
      <c r="L1524">
        <v>0</v>
      </c>
      <c r="M1524">
        <f>invoices[[#This Row],[rent_amount]]+invoices[[#This Row],[electricity_amount]]+invoices[[#This Row],[other_charges]]</f>
        <v>8710</v>
      </c>
      <c r="N1524" t="s">
        <v>28</v>
      </c>
      <c r="O1524" t="s">
        <v>176</v>
      </c>
      <c r="P1524">
        <v>0</v>
      </c>
      <c r="Q1524" t="b">
        <v>0</v>
      </c>
      <c r="R1524" t="s">
        <v>177</v>
      </c>
      <c r="S1524">
        <v>0</v>
      </c>
      <c r="T1524">
        <f>invoices[[#This Row],[total_amount]]</f>
        <v>8710</v>
      </c>
      <c r="U1524" t="s">
        <v>6324</v>
      </c>
      <c r="V1524" t="str">
        <f>INDEX([1]!Table1[tenantname],MATCH(invoices[[#This Row],[allotment_id]],[1]!Table1[TenantAllotmentID],0))</f>
        <v>Shivam Kumar (A24-B3)</v>
      </c>
      <c r="W1524" t="s">
        <v>14278</v>
      </c>
      <c r="X1524" t="s">
        <v>15464</v>
      </c>
      <c r="Y1524" s="4">
        <v>45839</v>
      </c>
      <c r="Z1524" t="s">
        <v>15807</v>
      </c>
      <c r="AA1524">
        <v>8710</v>
      </c>
      <c r="AB1524">
        <v>0</v>
      </c>
      <c r="AC1524">
        <v>0</v>
      </c>
      <c r="AD1524" s="7">
        <f>invoices[[#This Row],[Rent]]+invoices[[#This Row],[Services]]+invoices[[#This Row],[GST]]</f>
        <v>8710</v>
      </c>
      <c r="AE1524" s="7">
        <f>invoices[[#This Row],[Total]]-invoices[[#This Row],[rent_amount]]</f>
        <v>0</v>
      </c>
      <c r="AF1524">
        <v>2392</v>
      </c>
      <c r="AG1524">
        <v>0</v>
      </c>
      <c r="AH1524">
        <f>invoices[[#This Row],[EB Amount]]-invoices[[#This Row],[electricity_amount]]</f>
        <v>0</v>
      </c>
    </row>
    <row r="1525" spans="1:34">
      <c r="A1525" t="s">
        <v>6408</v>
      </c>
      <c r="B1525" t="s">
        <v>22</v>
      </c>
      <c r="C1525" t="s">
        <v>1091</v>
      </c>
      <c r="D1525" t="s">
        <v>24</v>
      </c>
      <c r="E1525" t="s">
        <v>254</v>
      </c>
      <c r="F1525" t="s">
        <v>1092</v>
      </c>
      <c r="G1525" t="s">
        <v>6409</v>
      </c>
      <c r="H1525" s="1">
        <f>DATE(YEAR(invoices[[#This Row],[due_date]]),MONTH(invoices[[#This Row],[due_date]]),1)</f>
        <v>45839</v>
      </c>
      <c r="I1525" s="1">
        <v>45845</v>
      </c>
      <c r="J1525">
        <v>15500</v>
      </c>
      <c r="K1525">
        <v>3990</v>
      </c>
      <c r="L1525">
        <v>0</v>
      </c>
      <c r="M1525">
        <f>invoices[[#This Row],[rent_amount]]+invoices[[#This Row],[electricity_amount]]+invoices[[#This Row],[other_charges]]</f>
        <v>19490</v>
      </c>
      <c r="N1525" t="s">
        <v>28</v>
      </c>
      <c r="O1525" t="s">
        <v>2708</v>
      </c>
      <c r="P1525">
        <v>0</v>
      </c>
      <c r="Q1525" t="b">
        <v>0</v>
      </c>
      <c r="R1525" t="s">
        <v>177</v>
      </c>
      <c r="S1525">
        <v>0</v>
      </c>
      <c r="T1525">
        <f>invoices[[#This Row],[total_amount]]</f>
        <v>19490</v>
      </c>
      <c r="U1525" t="s">
        <v>1094</v>
      </c>
      <c r="V1525" t="str">
        <f>INDEX([1]!Table1[tenantname],MATCH(invoices[[#This Row],[allotment_id]],[1]!Table1[TenantAllotmentID],0))</f>
        <v>Meghna Ravuru (C42-B2)</v>
      </c>
      <c r="W1525" t="s">
        <v>14344</v>
      </c>
      <c r="X1525" t="s">
        <v>14345</v>
      </c>
      <c r="Y1525" s="4">
        <v>45839</v>
      </c>
      <c r="Z1525" t="s">
        <v>15807</v>
      </c>
      <c r="AA1525">
        <v>15500</v>
      </c>
      <c r="AB1525">
        <v>0</v>
      </c>
      <c r="AC1525">
        <v>0</v>
      </c>
      <c r="AD1525" s="7">
        <f>invoices[[#This Row],[Rent]]+invoices[[#This Row],[Services]]+invoices[[#This Row],[GST]]</f>
        <v>15500</v>
      </c>
      <c r="AE1525" s="7">
        <f>invoices[[#This Row],[Total]]-invoices[[#This Row],[rent_amount]]</f>
        <v>0</v>
      </c>
      <c r="AF1525">
        <v>2435</v>
      </c>
      <c r="AG1525">
        <v>3990</v>
      </c>
      <c r="AH1525">
        <f>invoices[[#This Row],[EB Amount]]-invoices[[#This Row],[electricity_amount]]</f>
        <v>0</v>
      </c>
    </row>
    <row r="1526" spans="1:34">
      <c r="A1526" t="s">
        <v>6472</v>
      </c>
      <c r="B1526" t="s">
        <v>22</v>
      </c>
      <c r="C1526" t="s">
        <v>6473</v>
      </c>
      <c r="D1526" t="s">
        <v>24</v>
      </c>
      <c r="E1526" t="s">
        <v>476</v>
      </c>
      <c r="F1526" t="s">
        <v>620</v>
      </c>
      <c r="G1526" t="s">
        <v>6474</v>
      </c>
      <c r="H1526" s="1">
        <f>DATE(YEAR(invoices[[#This Row],[due_date]]),MONTH(invoices[[#This Row],[due_date]]),1)</f>
        <v>45839</v>
      </c>
      <c r="I1526" s="1">
        <v>45845</v>
      </c>
      <c r="J1526">
        <v>14500</v>
      </c>
      <c r="K1526">
        <v>270</v>
      </c>
      <c r="L1526">
        <v>2250</v>
      </c>
      <c r="M1526">
        <f>invoices[[#This Row],[rent_amount]]+invoices[[#This Row],[electricity_amount]]+invoices[[#This Row],[other_charges]]</f>
        <v>17020</v>
      </c>
      <c r="N1526" t="s">
        <v>28</v>
      </c>
      <c r="O1526" t="s">
        <v>661</v>
      </c>
      <c r="P1526">
        <v>0</v>
      </c>
      <c r="Q1526" t="b">
        <v>0</v>
      </c>
      <c r="R1526" t="s">
        <v>177</v>
      </c>
      <c r="S1526">
        <v>0</v>
      </c>
      <c r="T1526">
        <f>invoices[[#This Row],[total_amount]]</f>
        <v>17020</v>
      </c>
      <c r="U1526" t="s">
        <v>6475</v>
      </c>
      <c r="V1526" t="str">
        <f>INDEX([1]!Table1[tenantname],MATCH(invoices[[#This Row],[allotment_id]],[1]!Table1[TenantAllotmentID],0))</f>
        <v>Sandeep Kumar (B41-C1)</v>
      </c>
      <c r="W1526" t="s">
        <v>15476</v>
      </c>
      <c r="X1526" t="s">
        <v>15477</v>
      </c>
      <c r="Y1526" s="4">
        <v>45839</v>
      </c>
      <c r="Z1526" t="s">
        <v>15807</v>
      </c>
      <c r="AA1526">
        <v>14500</v>
      </c>
      <c r="AB1526">
        <v>0</v>
      </c>
      <c r="AC1526">
        <v>0</v>
      </c>
      <c r="AD1526" s="7">
        <f>invoices[[#This Row],[Rent]]+invoices[[#This Row],[Services]]+invoices[[#This Row],[GST]]</f>
        <v>14500</v>
      </c>
      <c r="AE1526" s="7">
        <f>invoices[[#This Row],[Total]]-invoices[[#This Row],[rent_amount]]</f>
        <v>0</v>
      </c>
      <c r="AF1526">
        <v>2467</v>
      </c>
      <c r="AG1526">
        <v>270</v>
      </c>
      <c r="AH1526">
        <f>invoices[[#This Row],[EB Amount]]-invoices[[#This Row],[electricity_amount]]</f>
        <v>0</v>
      </c>
    </row>
    <row r="1527" spans="1:34">
      <c r="A1527" t="s">
        <v>6512</v>
      </c>
      <c r="B1527" t="s">
        <v>22</v>
      </c>
      <c r="C1527" s="2" t="s">
        <v>6513</v>
      </c>
      <c r="D1527" t="s">
        <v>24</v>
      </c>
      <c r="E1527" t="s">
        <v>25</v>
      </c>
      <c r="F1527" t="s">
        <v>908</v>
      </c>
      <c r="G1527" t="s">
        <v>6514</v>
      </c>
      <c r="H1527" s="1">
        <f>DATE(YEAR(invoices[[#This Row],[due_date]]),MONTH(invoices[[#This Row],[due_date]]),1)</f>
        <v>45839</v>
      </c>
      <c r="I1527" s="1">
        <v>45845</v>
      </c>
      <c r="J1527">
        <v>3600</v>
      </c>
      <c r="K1527">
        <v>1540</v>
      </c>
      <c r="L1527">
        <v>2250</v>
      </c>
      <c r="M1527">
        <f>invoices[[#This Row],[rent_amount]]+invoices[[#This Row],[electricity_amount]]+invoices[[#This Row],[other_charges]]</f>
        <v>7390</v>
      </c>
      <c r="N1527" t="s">
        <v>28</v>
      </c>
      <c r="O1527" t="s">
        <v>176</v>
      </c>
      <c r="P1527">
        <v>0</v>
      </c>
      <c r="Q1527" t="b">
        <v>0</v>
      </c>
      <c r="R1527" t="s">
        <v>177</v>
      </c>
      <c r="S1527">
        <v>0</v>
      </c>
      <c r="T1527">
        <f>invoices[[#This Row],[total_amount]]</f>
        <v>7390</v>
      </c>
      <c r="U1527" t="s">
        <v>6515</v>
      </c>
      <c r="V1527" t="str">
        <f>INDEX([1]!Table1[tenantname],MATCH(invoices[[#This Row],[allotment_id]],[1]!Table1[TenantAllotmentID],0))</f>
        <v>Yash Agarwal (A24-B1)</v>
      </c>
      <c r="W1527" t="s">
        <v>15480</v>
      </c>
      <c r="X1527" t="s">
        <v>15481</v>
      </c>
      <c r="Y1527" s="4">
        <v>45839</v>
      </c>
      <c r="Z1527" t="s">
        <v>15807</v>
      </c>
      <c r="AA1527">
        <v>3600</v>
      </c>
      <c r="AB1527">
        <v>0</v>
      </c>
      <c r="AC1527">
        <v>0</v>
      </c>
      <c r="AD1527" s="7">
        <f>invoices[[#This Row],[Rent]]+invoices[[#This Row],[Services]]+invoices[[#This Row],[GST]]</f>
        <v>3600</v>
      </c>
      <c r="AE1527" s="7">
        <f>invoices[[#This Row],[Total]]-invoices[[#This Row],[rent_amount]]</f>
        <v>0</v>
      </c>
      <c r="AF1527">
        <v>2489</v>
      </c>
      <c r="AG1527">
        <v>1540</v>
      </c>
      <c r="AH1527">
        <f>invoices[[#This Row],[EB Amount]]-invoices[[#This Row],[electricity_amount]]</f>
        <v>0</v>
      </c>
    </row>
    <row r="1528" spans="1:34">
      <c r="A1528" t="s">
        <v>6530</v>
      </c>
      <c r="B1528" t="s">
        <v>22</v>
      </c>
      <c r="C1528" t="s">
        <v>341</v>
      </c>
      <c r="D1528" t="s">
        <v>24</v>
      </c>
      <c r="E1528" t="s">
        <v>342</v>
      </c>
      <c r="F1528" t="s">
        <v>343</v>
      </c>
      <c r="G1528" t="s">
        <v>6531</v>
      </c>
      <c r="H1528" s="1">
        <f>DATE(YEAR(invoices[[#This Row],[due_date]]),MONTH(invoices[[#This Row],[due_date]]),1)</f>
        <v>45839</v>
      </c>
      <c r="I1528" s="1">
        <v>45845</v>
      </c>
      <c r="J1528">
        <v>13161</v>
      </c>
      <c r="K1528">
        <v>0</v>
      </c>
      <c r="L1528">
        <v>0</v>
      </c>
      <c r="M1528">
        <f>invoices[[#This Row],[rent_amount]]+invoices[[#This Row],[electricity_amount]]+invoices[[#This Row],[other_charges]]</f>
        <v>13161</v>
      </c>
      <c r="N1528" t="s">
        <v>28</v>
      </c>
      <c r="O1528" t="s">
        <v>176</v>
      </c>
      <c r="P1528">
        <v>0</v>
      </c>
      <c r="Q1528" t="b">
        <v>0</v>
      </c>
      <c r="R1528" t="s">
        <v>177</v>
      </c>
      <c r="S1528">
        <v>0</v>
      </c>
      <c r="T1528">
        <f>invoices[[#This Row],[total_amount]]</f>
        <v>13161</v>
      </c>
      <c r="U1528" t="s">
        <v>346</v>
      </c>
      <c r="V1528" t="str">
        <f>INDEX([1]!Table1[tenantname],MATCH(invoices[[#This Row],[allotment_id]],[1]!Table1[TenantAllotmentID],0))</f>
        <v>Tanusha C Karlekar (D11-B1)</v>
      </c>
      <c r="W1528" t="s">
        <v>14074</v>
      </c>
      <c r="X1528" t="s">
        <v>14075</v>
      </c>
      <c r="Y1528" s="4">
        <v>45839</v>
      </c>
      <c r="Z1528" t="s">
        <v>15807</v>
      </c>
      <c r="AA1528">
        <v>13161</v>
      </c>
      <c r="AB1528">
        <v>0</v>
      </c>
      <c r="AC1528">
        <v>0</v>
      </c>
      <c r="AD1528" s="7">
        <f>invoices[[#This Row],[Rent]]+invoices[[#This Row],[Services]]+invoices[[#This Row],[GST]]</f>
        <v>13161</v>
      </c>
      <c r="AE1528" s="7">
        <f>invoices[[#This Row],[Total]]-invoices[[#This Row],[rent_amount]]</f>
        <v>0</v>
      </c>
      <c r="AF1528">
        <v>2498</v>
      </c>
      <c r="AG1528">
        <v>0</v>
      </c>
      <c r="AH1528">
        <f>invoices[[#This Row],[EB Amount]]-invoices[[#This Row],[electricity_amount]]</f>
        <v>0</v>
      </c>
    </row>
    <row r="1529" spans="1:34">
      <c r="A1529" t="s">
        <v>6604</v>
      </c>
      <c r="B1529" t="s">
        <v>22</v>
      </c>
      <c r="C1529" t="s">
        <v>233</v>
      </c>
      <c r="D1529" t="s">
        <v>24</v>
      </c>
      <c r="E1529" t="s">
        <v>234</v>
      </c>
      <c r="F1529" t="s">
        <v>235</v>
      </c>
      <c r="G1529" t="s">
        <v>6605</v>
      </c>
      <c r="H1529" s="1">
        <f>DATE(YEAR(invoices[[#This Row],[due_date]]),MONTH(invoices[[#This Row],[due_date]]),1)</f>
        <v>45839</v>
      </c>
      <c r="I1529" s="1">
        <v>45845</v>
      </c>
      <c r="J1529">
        <v>19500</v>
      </c>
      <c r="K1529">
        <v>2190</v>
      </c>
      <c r="L1529">
        <v>0</v>
      </c>
      <c r="M1529">
        <f>invoices[[#This Row],[rent_amount]]+invoices[[#This Row],[electricity_amount]]+invoices[[#This Row],[other_charges]]</f>
        <v>21690</v>
      </c>
      <c r="N1529" t="s">
        <v>28</v>
      </c>
      <c r="O1529" t="s">
        <v>633</v>
      </c>
      <c r="P1529">
        <v>0</v>
      </c>
      <c r="Q1529" t="b">
        <v>0</v>
      </c>
      <c r="R1529" t="s">
        <v>177</v>
      </c>
      <c r="S1529">
        <v>0</v>
      </c>
      <c r="T1529">
        <f>invoices[[#This Row],[total_amount]]</f>
        <v>21690</v>
      </c>
      <c r="U1529" t="s">
        <v>238</v>
      </c>
      <c r="V1529" t="str">
        <f>INDEX([1]!Table1[tenantname],MATCH(invoices[[#This Row],[allotment_id]],[1]!Table1[TenantAllotmentID],0))</f>
        <v>Aldreena Dsouza (D12-A1)</v>
      </c>
      <c r="W1529" t="s">
        <v>14040</v>
      </c>
      <c r="X1529" t="s">
        <v>14041</v>
      </c>
      <c r="Y1529" s="4">
        <v>45839</v>
      </c>
      <c r="Z1529" t="s">
        <v>15807</v>
      </c>
      <c r="AA1529">
        <v>19500</v>
      </c>
      <c r="AB1529">
        <v>0</v>
      </c>
      <c r="AC1529">
        <v>0</v>
      </c>
      <c r="AD1529" s="7">
        <f>invoices[[#This Row],[Rent]]+invoices[[#This Row],[Services]]+invoices[[#This Row],[GST]]</f>
        <v>19500</v>
      </c>
      <c r="AE1529" s="7">
        <f>invoices[[#This Row],[Total]]-invoices[[#This Row],[rent_amount]]</f>
        <v>0</v>
      </c>
      <c r="AF1529">
        <v>2533</v>
      </c>
      <c r="AG1529">
        <v>2190</v>
      </c>
      <c r="AH1529">
        <f>invoices[[#This Row],[EB Amount]]-invoices[[#This Row],[electricity_amount]]</f>
        <v>0</v>
      </c>
    </row>
    <row r="1530" spans="1:34">
      <c r="A1530" t="s">
        <v>6656</v>
      </c>
      <c r="B1530" t="s">
        <v>22</v>
      </c>
      <c r="C1530" t="s">
        <v>3495</v>
      </c>
      <c r="D1530" t="s">
        <v>24</v>
      </c>
      <c r="E1530" t="s">
        <v>25</v>
      </c>
      <c r="F1530" t="s">
        <v>1200</v>
      </c>
      <c r="G1530" t="s">
        <v>6657</v>
      </c>
      <c r="H1530" s="1">
        <f>DATE(YEAR(invoices[[#This Row],[due_date]]),MONTH(invoices[[#This Row],[due_date]]),1)</f>
        <v>45839</v>
      </c>
      <c r="I1530" s="1">
        <v>45845</v>
      </c>
      <c r="J1530">
        <v>18500</v>
      </c>
      <c r="K1530">
        <v>980</v>
      </c>
      <c r="L1530">
        <v>0</v>
      </c>
      <c r="M1530">
        <f>invoices[[#This Row],[rent_amount]]+invoices[[#This Row],[electricity_amount]]+invoices[[#This Row],[other_charges]]</f>
        <v>19480</v>
      </c>
      <c r="N1530" t="s">
        <v>28</v>
      </c>
      <c r="O1530" t="s">
        <v>2708</v>
      </c>
      <c r="P1530">
        <v>0</v>
      </c>
      <c r="Q1530" t="b">
        <v>0</v>
      </c>
      <c r="R1530" t="s">
        <v>177</v>
      </c>
      <c r="S1530">
        <v>0</v>
      </c>
      <c r="T1530">
        <f>invoices[[#This Row],[total_amount]]</f>
        <v>19480</v>
      </c>
      <c r="U1530" t="s">
        <v>3497</v>
      </c>
      <c r="V1530" t="str">
        <f>INDEX([1]!Table1[tenantname],MATCH(invoices[[#This Row],[allotment_id]],[1]!Table1[TenantAllotmentID],0))</f>
        <v>Ebrahim Marakkar (A24-A1)</v>
      </c>
      <c r="W1530" t="s">
        <v>15070</v>
      </c>
      <c r="X1530" t="s">
        <v>15071</v>
      </c>
      <c r="Y1530" s="4">
        <v>45839</v>
      </c>
      <c r="Z1530" t="s">
        <v>15807</v>
      </c>
      <c r="AA1530">
        <v>18500</v>
      </c>
      <c r="AB1530">
        <v>0</v>
      </c>
      <c r="AC1530">
        <v>0</v>
      </c>
      <c r="AD1530" s="7">
        <f>invoices[[#This Row],[Rent]]+invoices[[#This Row],[Services]]+invoices[[#This Row],[GST]]</f>
        <v>18500</v>
      </c>
      <c r="AE1530" s="7">
        <f>invoices[[#This Row],[Total]]-invoices[[#This Row],[rent_amount]]</f>
        <v>0</v>
      </c>
      <c r="AF1530">
        <v>2556</v>
      </c>
      <c r="AG1530">
        <v>980</v>
      </c>
      <c r="AH1530">
        <f>invoices[[#This Row],[EB Amount]]-invoices[[#This Row],[electricity_amount]]</f>
        <v>0</v>
      </c>
    </row>
    <row r="1531" spans="1:34">
      <c r="A1531" t="s">
        <v>6674</v>
      </c>
      <c r="B1531" t="s">
        <v>22</v>
      </c>
      <c r="C1531" t="s">
        <v>829</v>
      </c>
      <c r="D1531" t="s">
        <v>24</v>
      </c>
      <c r="E1531" t="s">
        <v>476</v>
      </c>
      <c r="F1531" t="s">
        <v>477</v>
      </c>
      <c r="G1531" t="s">
        <v>6675</v>
      </c>
      <c r="H1531" s="1">
        <f>DATE(YEAR(invoices[[#This Row],[due_date]]),MONTH(invoices[[#This Row],[due_date]]),1)</f>
        <v>45839</v>
      </c>
      <c r="I1531" s="1">
        <v>45845</v>
      </c>
      <c r="J1531">
        <v>25500</v>
      </c>
      <c r="K1531">
        <v>1350</v>
      </c>
      <c r="L1531">
        <v>0</v>
      </c>
      <c r="M1531">
        <f>invoices[[#This Row],[rent_amount]]+invoices[[#This Row],[electricity_amount]]+invoices[[#This Row],[other_charges]]</f>
        <v>26850</v>
      </c>
      <c r="N1531" t="s">
        <v>28</v>
      </c>
      <c r="O1531" t="s">
        <v>661</v>
      </c>
      <c r="P1531">
        <v>0</v>
      </c>
      <c r="Q1531" t="b">
        <v>0</v>
      </c>
      <c r="R1531" t="s">
        <v>177</v>
      </c>
      <c r="S1531">
        <v>0</v>
      </c>
      <c r="T1531">
        <f>invoices[[#This Row],[total_amount]]</f>
        <v>26850</v>
      </c>
      <c r="U1531" t="s">
        <v>831</v>
      </c>
      <c r="V1531" t="str">
        <f>INDEX([1]!Table1[tenantname],MATCH(invoices[[#This Row],[allotment_id]],[1]!Table1[TenantAllotmentID],0))</f>
        <v>Ranjan Rai (B41-D1)</v>
      </c>
      <c r="W1531" t="s">
        <v>14247</v>
      </c>
      <c r="X1531" t="s">
        <v>14248</v>
      </c>
      <c r="Y1531" s="4">
        <v>45839</v>
      </c>
      <c r="Z1531" t="s">
        <v>15807</v>
      </c>
      <c r="AA1531">
        <v>25500</v>
      </c>
      <c r="AB1531">
        <v>0</v>
      </c>
      <c r="AC1531">
        <v>0</v>
      </c>
      <c r="AD1531" s="7">
        <f>invoices[[#This Row],[Rent]]+invoices[[#This Row],[Services]]+invoices[[#This Row],[GST]]</f>
        <v>25500</v>
      </c>
      <c r="AE1531" s="7">
        <f>invoices[[#This Row],[Total]]-invoices[[#This Row],[rent_amount]]</f>
        <v>0</v>
      </c>
      <c r="AF1531">
        <v>2566</v>
      </c>
      <c r="AG1531">
        <v>1350</v>
      </c>
      <c r="AH1531">
        <f>invoices[[#This Row],[EB Amount]]-invoices[[#This Row],[electricity_amount]]</f>
        <v>0</v>
      </c>
    </row>
    <row r="1532" spans="1:34">
      <c r="A1532" t="s">
        <v>6772</v>
      </c>
      <c r="B1532" t="s">
        <v>22</v>
      </c>
      <c r="C1532" t="s">
        <v>4802</v>
      </c>
      <c r="D1532" t="s">
        <v>24</v>
      </c>
      <c r="E1532" t="s">
        <v>275</v>
      </c>
      <c r="F1532" t="s">
        <v>276</v>
      </c>
      <c r="G1532" t="s">
        <v>6773</v>
      </c>
      <c r="H1532" s="1">
        <f>DATE(YEAR(invoices[[#This Row],[due_date]]),MONTH(invoices[[#This Row],[due_date]]),1)</f>
        <v>45839</v>
      </c>
      <c r="I1532" s="1">
        <v>45845</v>
      </c>
      <c r="J1532">
        <v>14500</v>
      </c>
      <c r="K1532">
        <v>1500</v>
      </c>
      <c r="L1532">
        <v>0</v>
      </c>
      <c r="M1532">
        <f>invoices[[#This Row],[rent_amount]]+invoices[[#This Row],[electricity_amount]]+invoices[[#This Row],[other_charges]]</f>
        <v>16000</v>
      </c>
      <c r="N1532" t="s">
        <v>28</v>
      </c>
      <c r="O1532" t="s">
        <v>661</v>
      </c>
      <c r="P1532">
        <v>0</v>
      </c>
      <c r="Q1532" t="b">
        <v>0</v>
      </c>
      <c r="R1532" t="s">
        <v>177</v>
      </c>
      <c r="S1532">
        <v>0</v>
      </c>
      <c r="T1532">
        <f>invoices[[#This Row],[total_amount]]</f>
        <v>16000</v>
      </c>
      <c r="U1532" t="s">
        <v>4804</v>
      </c>
      <c r="V1532" t="str">
        <f>INDEX([1]!Table1[tenantname],MATCH(invoices[[#This Row],[allotment_id]],[1]!Table1[TenantAllotmentID],0))</f>
        <v>Roshini Mahendrakumar (B44-C2)</v>
      </c>
      <c r="W1532" t="s">
        <v>15291</v>
      </c>
      <c r="X1532" t="s">
        <v>15292</v>
      </c>
      <c r="Y1532" s="4">
        <v>45839</v>
      </c>
      <c r="Z1532" t="s">
        <v>15807</v>
      </c>
      <c r="AA1532">
        <v>14500</v>
      </c>
      <c r="AB1532">
        <v>0</v>
      </c>
      <c r="AC1532">
        <v>0</v>
      </c>
      <c r="AD1532" s="7">
        <f>invoices[[#This Row],[Rent]]+invoices[[#This Row],[Services]]+invoices[[#This Row],[GST]]</f>
        <v>14500</v>
      </c>
      <c r="AE1532" s="7">
        <f>invoices[[#This Row],[Total]]-invoices[[#This Row],[rent_amount]]</f>
        <v>0</v>
      </c>
      <c r="AF1532">
        <v>2615</v>
      </c>
      <c r="AG1532">
        <v>1500</v>
      </c>
      <c r="AH1532">
        <f>invoices[[#This Row],[EB Amount]]-invoices[[#This Row],[electricity_amount]]</f>
        <v>0</v>
      </c>
    </row>
    <row r="1533" spans="1:34">
      <c r="A1533" t="s">
        <v>6776</v>
      </c>
      <c r="B1533" t="s">
        <v>22</v>
      </c>
      <c r="C1533" t="s">
        <v>3641</v>
      </c>
      <c r="D1533" t="s">
        <v>24</v>
      </c>
      <c r="E1533" t="s">
        <v>140</v>
      </c>
      <c r="F1533" t="s">
        <v>675</v>
      </c>
      <c r="G1533" t="s">
        <v>6777</v>
      </c>
      <c r="H1533" s="1">
        <f>DATE(YEAR(invoices[[#This Row],[due_date]]),MONTH(invoices[[#This Row],[due_date]]),1)</f>
        <v>45839</v>
      </c>
      <c r="I1533" s="1">
        <v>45845</v>
      </c>
      <c r="J1533">
        <v>6548</v>
      </c>
      <c r="K1533">
        <v>2520</v>
      </c>
      <c r="L1533">
        <v>2250</v>
      </c>
      <c r="M1533">
        <f>invoices[[#This Row],[rent_amount]]+invoices[[#This Row],[electricity_amount]]+invoices[[#This Row],[other_charges]]</f>
        <v>11318</v>
      </c>
      <c r="N1533" t="s">
        <v>28</v>
      </c>
      <c r="O1533" t="s">
        <v>2708</v>
      </c>
      <c r="P1533">
        <v>0</v>
      </c>
      <c r="Q1533" t="b">
        <v>0</v>
      </c>
      <c r="R1533" t="s">
        <v>177</v>
      </c>
      <c r="S1533">
        <v>0</v>
      </c>
      <c r="T1533">
        <f>invoices[[#This Row],[total_amount]]</f>
        <v>11318</v>
      </c>
      <c r="U1533" t="s">
        <v>3643</v>
      </c>
      <c r="V1533" t="str">
        <f>INDEX([1]!Table1[tenantname],MATCH(invoices[[#This Row],[allotment_id]],[1]!Table1[TenantAllotmentID],0))</f>
        <v>Madhavan  (A41-C1)</v>
      </c>
      <c r="W1533" t="s">
        <v>15095</v>
      </c>
      <c r="X1533" t="s">
        <v>15096</v>
      </c>
      <c r="Y1533" s="4">
        <v>45839</v>
      </c>
      <c r="Z1533" t="s">
        <v>15807</v>
      </c>
      <c r="AA1533">
        <v>6548</v>
      </c>
      <c r="AB1533">
        <v>0</v>
      </c>
      <c r="AC1533">
        <v>0</v>
      </c>
      <c r="AD1533" s="7">
        <f>invoices[[#This Row],[Rent]]+invoices[[#This Row],[Services]]+invoices[[#This Row],[GST]]</f>
        <v>6548</v>
      </c>
      <c r="AE1533" s="7">
        <f>invoices[[#This Row],[Total]]-invoices[[#This Row],[rent_amount]]</f>
        <v>0</v>
      </c>
      <c r="AF1533">
        <v>2617</v>
      </c>
      <c r="AG1533">
        <v>2520</v>
      </c>
      <c r="AH1533">
        <f>invoices[[#This Row],[EB Amount]]-invoices[[#This Row],[electricity_amount]]</f>
        <v>0</v>
      </c>
    </row>
    <row r="1534" spans="1:34">
      <c r="A1534" t="s">
        <v>6778</v>
      </c>
      <c r="B1534" t="s">
        <v>22</v>
      </c>
      <c r="C1534" t="s">
        <v>518</v>
      </c>
      <c r="D1534" t="s">
        <v>24</v>
      </c>
      <c r="E1534" t="s">
        <v>519</v>
      </c>
      <c r="F1534" t="s">
        <v>520</v>
      </c>
      <c r="G1534" t="s">
        <v>6779</v>
      </c>
      <c r="H1534" s="1">
        <f>DATE(YEAR(invoices[[#This Row],[due_date]]),MONTH(invoices[[#This Row],[due_date]]),1)</f>
        <v>45839</v>
      </c>
      <c r="I1534" s="1">
        <v>45845</v>
      </c>
      <c r="J1534">
        <v>19500</v>
      </c>
      <c r="K1534">
        <v>3240</v>
      </c>
      <c r="L1534">
        <v>0</v>
      </c>
      <c r="M1534">
        <f>invoices[[#This Row],[rent_amount]]+invoices[[#This Row],[electricity_amount]]+invoices[[#This Row],[other_charges]]</f>
        <v>22740</v>
      </c>
      <c r="N1534" t="s">
        <v>28</v>
      </c>
      <c r="O1534" t="s">
        <v>633</v>
      </c>
      <c r="P1534">
        <v>0</v>
      </c>
      <c r="Q1534" t="b">
        <v>0</v>
      </c>
      <c r="R1534" t="s">
        <v>177</v>
      </c>
      <c r="S1534">
        <v>0</v>
      </c>
      <c r="T1534">
        <f>invoices[[#This Row],[total_amount]]</f>
        <v>22740</v>
      </c>
      <c r="U1534" t="s">
        <v>524</v>
      </c>
      <c r="V1534" t="str">
        <f>INDEX([1]!Table1[tenantname],MATCH(invoices[[#This Row],[allotment_id]],[1]!Table1[TenantAllotmentID],0))</f>
        <v>Avilekh Gautam (C41-A1)</v>
      </c>
      <c r="W1534" t="s">
        <v>14140</v>
      </c>
      <c r="X1534" t="s">
        <v>14141</v>
      </c>
      <c r="Y1534" s="4">
        <v>45839</v>
      </c>
      <c r="Z1534" t="s">
        <v>15807</v>
      </c>
      <c r="AA1534">
        <v>19500</v>
      </c>
      <c r="AB1534">
        <v>0</v>
      </c>
      <c r="AC1534">
        <v>0</v>
      </c>
      <c r="AD1534" s="7">
        <f>invoices[[#This Row],[Rent]]+invoices[[#This Row],[Services]]+invoices[[#This Row],[GST]]</f>
        <v>19500</v>
      </c>
      <c r="AE1534" s="7">
        <f>invoices[[#This Row],[Total]]-invoices[[#This Row],[rent_amount]]</f>
        <v>0</v>
      </c>
      <c r="AF1534">
        <v>2618</v>
      </c>
      <c r="AG1534">
        <v>3240</v>
      </c>
      <c r="AH1534">
        <f>invoices[[#This Row],[EB Amount]]-invoices[[#This Row],[electricity_amount]]</f>
        <v>0</v>
      </c>
    </row>
    <row r="1535" spans="1:34">
      <c r="A1535" t="s">
        <v>7004</v>
      </c>
      <c r="B1535" t="s">
        <v>22</v>
      </c>
      <c r="C1535" t="s">
        <v>2516</v>
      </c>
      <c r="D1535" t="s">
        <v>24</v>
      </c>
      <c r="E1535" t="s">
        <v>254</v>
      </c>
      <c r="F1535" t="s">
        <v>790</v>
      </c>
      <c r="G1535" t="s">
        <v>7005</v>
      </c>
      <c r="H1535" s="1">
        <f>DATE(YEAR(invoices[[#This Row],[due_date]]),MONTH(invoices[[#This Row],[due_date]]),1)</f>
        <v>45839</v>
      </c>
      <c r="I1535" s="1">
        <v>45845</v>
      </c>
      <c r="J1535">
        <v>14500</v>
      </c>
      <c r="K1535">
        <v>3990</v>
      </c>
      <c r="L1535">
        <v>0</v>
      </c>
      <c r="M1535">
        <f>invoices[[#This Row],[rent_amount]]+invoices[[#This Row],[electricity_amount]]+invoices[[#This Row],[other_charges]]</f>
        <v>18490</v>
      </c>
      <c r="N1535" t="s">
        <v>28</v>
      </c>
      <c r="O1535" t="s">
        <v>633</v>
      </c>
      <c r="P1535">
        <v>0</v>
      </c>
      <c r="Q1535" t="b">
        <v>0</v>
      </c>
      <c r="R1535" t="s">
        <v>177</v>
      </c>
      <c r="S1535">
        <v>0</v>
      </c>
      <c r="T1535">
        <f>invoices[[#This Row],[total_amount]]</f>
        <v>18490</v>
      </c>
      <c r="U1535" t="s">
        <v>2518</v>
      </c>
      <c r="V1535" t="str">
        <f>INDEX([1]!Table1[tenantname],MATCH(invoices[[#This Row],[allotment_id]],[1]!Table1[TenantAllotmentID],0))</f>
        <v>Aakarshni V (C42-C2)</v>
      </c>
      <c r="W1535" t="s">
        <v>14824</v>
      </c>
      <c r="X1535" t="s">
        <v>14825</v>
      </c>
      <c r="Y1535" s="4">
        <v>45839</v>
      </c>
      <c r="Z1535" t="s">
        <v>15807</v>
      </c>
      <c r="AA1535">
        <v>14500</v>
      </c>
      <c r="AB1535">
        <v>0</v>
      </c>
      <c r="AC1535">
        <v>0</v>
      </c>
      <c r="AD1535" s="7">
        <f>invoices[[#This Row],[Rent]]+invoices[[#This Row],[Services]]+invoices[[#This Row],[GST]]</f>
        <v>14500</v>
      </c>
      <c r="AE1535" s="7">
        <f>invoices[[#This Row],[Total]]-invoices[[#This Row],[rent_amount]]</f>
        <v>0</v>
      </c>
      <c r="AF1535">
        <v>2735</v>
      </c>
      <c r="AG1535">
        <v>3990</v>
      </c>
      <c r="AH1535">
        <f>invoices[[#This Row],[EB Amount]]-invoices[[#This Row],[electricity_amount]]</f>
        <v>0</v>
      </c>
    </row>
    <row r="1536" spans="1:34">
      <c r="A1536" t="s">
        <v>7012</v>
      </c>
      <c r="B1536" t="s">
        <v>22</v>
      </c>
      <c r="C1536" t="s">
        <v>2629</v>
      </c>
      <c r="D1536" t="s">
        <v>24</v>
      </c>
      <c r="E1536" t="s">
        <v>254</v>
      </c>
      <c r="F1536" t="s">
        <v>2299</v>
      </c>
      <c r="G1536" t="s">
        <v>7013</v>
      </c>
      <c r="H1536" s="1">
        <f>DATE(YEAR(invoices[[#This Row],[due_date]]),MONTH(invoices[[#This Row],[due_date]]),1)</f>
        <v>45839</v>
      </c>
      <c r="I1536" s="1">
        <v>45845</v>
      </c>
      <c r="J1536">
        <v>14500</v>
      </c>
      <c r="K1536">
        <v>3990</v>
      </c>
      <c r="L1536">
        <v>0</v>
      </c>
      <c r="M1536">
        <f>invoices[[#This Row],[rent_amount]]+invoices[[#This Row],[electricity_amount]]+invoices[[#This Row],[other_charges]]</f>
        <v>18490</v>
      </c>
      <c r="N1536" t="s">
        <v>28</v>
      </c>
      <c r="O1536" t="s">
        <v>633</v>
      </c>
      <c r="P1536">
        <v>0</v>
      </c>
      <c r="Q1536" t="b">
        <v>0</v>
      </c>
      <c r="R1536" t="s">
        <v>177</v>
      </c>
      <c r="S1536">
        <v>0</v>
      </c>
      <c r="T1536">
        <f>invoices[[#This Row],[total_amount]]</f>
        <v>18490</v>
      </c>
      <c r="U1536" t="s">
        <v>2631</v>
      </c>
      <c r="V1536" t="str">
        <f>INDEX([1]!Table1[tenantname],MATCH(invoices[[#This Row],[allotment_id]],[1]!Table1[TenantAllotmentID],0))</f>
        <v>Divya Ponnuvel (C42-C1)</v>
      </c>
      <c r="W1536" t="s">
        <v>14853</v>
      </c>
      <c r="X1536" t="s">
        <v>14854</v>
      </c>
      <c r="Y1536" s="4">
        <v>45839</v>
      </c>
      <c r="Z1536" t="s">
        <v>15807</v>
      </c>
      <c r="AA1536">
        <v>14500</v>
      </c>
      <c r="AB1536">
        <v>0</v>
      </c>
      <c r="AC1536">
        <v>0</v>
      </c>
      <c r="AD1536" s="7">
        <f>invoices[[#This Row],[Rent]]+invoices[[#This Row],[Services]]+invoices[[#This Row],[GST]]</f>
        <v>14500</v>
      </c>
      <c r="AE1536" s="7">
        <f>invoices[[#This Row],[Total]]-invoices[[#This Row],[rent_amount]]</f>
        <v>0</v>
      </c>
      <c r="AF1536">
        <v>2739</v>
      </c>
      <c r="AG1536">
        <v>3990</v>
      </c>
      <c r="AH1536">
        <f>invoices[[#This Row],[EB Amount]]-invoices[[#This Row],[electricity_amount]]</f>
        <v>0</v>
      </c>
    </row>
    <row r="1537" spans="1:34">
      <c r="A1537" t="s">
        <v>7030</v>
      </c>
      <c r="B1537" t="s">
        <v>22</v>
      </c>
      <c r="C1537" t="s">
        <v>680</v>
      </c>
      <c r="D1537" t="s">
        <v>24</v>
      </c>
      <c r="E1537" t="s">
        <v>519</v>
      </c>
      <c r="F1537" t="s">
        <v>681</v>
      </c>
      <c r="G1537" t="s">
        <v>7031</v>
      </c>
      <c r="H1537" s="1">
        <f>DATE(YEAR(invoices[[#This Row],[due_date]]),MONTH(invoices[[#This Row],[due_date]]),1)</f>
        <v>45839</v>
      </c>
      <c r="I1537" s="1">
        <v>45845</v>
      </c>
      <c r="J1537">
        <v>14500</v>
      </c>
      <c r="K1537">
        <v>3240</v>
      </c>
      <c r="L1537">
        <v>0</v>
      </c>
      <c r="M1537">
        <f>invoices[[#This Row],[rent_amount]]+invoices[[#This Row],[electricity_amount]]+invoices[[#This Row],[other_charges]]</f>
        <v>17740</v>
      </c>
      <c r="N1537" t="s">
        <v>28</v>
      </c>
      <c r="O1537" t="s">
        <v>176</v>
      </c>
      <c r="P1537">
        <v>0</v>
      </c>
      <c r="Q1537" t="b">
        <v>0</v>
      </c>
      <c r="R1537" t="s">
        <v>177</v>
      </c>
      <c r="S1537">
        <v>0</v>
      </c>
      <c r="T1537">
        <f>invoices[[#This Row],[total_amount]]</f>
        <v>17740</v>
      </c>
      <c r="U1537" t="s">
        <v>684</v>
      </c>
      <c r="V1537" t="str">
        <f>INDEX([1]!Table1[tenantname],MATCH(invoices[[#This Row],[allotment_id]],[1]!Table1[TenantAllotmentID],0))</f>
        <v>Srinivasa Raghavan (C41-C1)</v>
      </c>
      <c r="W1537" t="s">
        <v>14195</v>
      </c>
      <c r="X1537" t="s">
        <v>14196</v>
      </c>
      <c r="Y1537" s="4">
        <v>45839</v>
      </c>
      <c r="Z1537" t="s">
        <v>15807</v>
      </c>
      <c r="AA1537">
        <v>14500</v>
      </c>
      <c r="AB1537">
        <v>0</v>
      </c>
      <c r="AC1537">
        <v>0</v>
      </c>
      <c r="AD1537" s="7">
        <f>invoices[[#This Row],[Rent]]+invoices[[#This Row],[Services]]+invoices[[#This Row],[GST]]</f>
        <v>14500</v>
      </c>
      <c r="AE1537" s="7">
        <f>invoices[[#This Row],[Total]]-invoices[[#This Row],[rent_amount]]</f>
        <v>0</v>
      </c>
      <c r="AF1537">
        <v>2748</v>
      </c>
      <c r="AG1537">
        <v>3240</v>
      </c>
      <c r="AH1537">
        <f>invoices[[#This Row],[EB Amount]]-invoices[[#This Row],[electricity_amount]]</f>
        <v>0</v>
      </c>
    </row>
    <row r="1538" spans="1:34">
      <c r="A1538" t="s">
        <v>7052</v>
      </c>
      <c r="B1538" t="s">
        <v>22</v>
      </c>
      <c r="C1538" t="s">
        <v>2977</v>
      </c>
      <c r="D1538" t="s">
        <v>24</v>
      </c>
      <c r="E1538" t="s">
        <v>569</v>
      </c>
      <c r="F1538" t="s">
        <v>670</v>
      </c>
      <c r="G1538" t="s">
        <v>7053</v>
      </c>
      <c r="H1538" s="1">
        <f>DATE(YEAR(invoices[[#This Row],[due_date]]),MONTH(invoices[[#This Row],[due_date]]),1)</f>
        <v>45839</v>
      </c>
      <c r="I1538" s="1">
        <v>45845</v>
      </c>
      <c r="J1538">
        <v>19500</v>
      </c>
      <c r="K1538">
        <v>1890</v>
      </c>
      <c r="L1538">
        <v>0</v>
      </c>
      <c r="M1538">
        <f>invoices[[#This Row],[rent_amount]]+invoices[[#This Row],[electricity_amount]]+invoices[[#This Row],[other_charges]]</f>
        <v>21390</v>
      </c>
      <c r="N1538" t="s">
        <v>28</v>
      </c>
      <c r="O1538" t="s">
        <v>2708</v>
      </c>
      <c r="P1538">
        <v>0</v>
      </c>
      <c r="Q1538" t="b">
        <v>0</v>
      </c>
      <c r="R1538" t="s">
        <v>177</v>
      </c>
      <c r="S1538">
        <v>0</v>
      </c>
      <c r="T1538">
        <f>invoices[[#This Row],[total_amount]]</f>
        <v>21390</v>
      </c>
      <c r="U1538" s="2" t="s">
        <v>2979</v>
      </c>
      <c r="V1538" t="str">
        <f>INDEX([1]!Table1[tenantname],MATCH(invoices[[#This Row],[allotment_id]],[1]!Table1[TenantAllotmentID],0))</f>
        <v>Mariana Johnson (C12-A1)</v>
      </c>
      <c r="W1538" t="s">
        <v>14939</v>
      </c>
      <c r="X1538" t="s">
        <v>14940</v>
      </c>
      <c r="Y1538" s="4">
        <v>45839</v>
      </c>
      <c r="Z1538" t="s">
        <v>15807</v>
      </c>
      <c r="AA1538">
        <v>19500</v>
      </c>
      <c r="AB1538">
        <v>0</v>
      </c>
      <c r="AC1538">
        <v>0</v>
      </c>
      <c r="AD1538" s="7">
        <f>invoices[[#This Row],[Rent]]+invoices[[#This Row],[Services]]+invoices[[#This Row],[GST]]</f>
        <v>19500</v>
      </c>
      <c r="AE1538" s="7">
        <f>invoices[[#This Row],[Total]]-invoices[[#This Row],[rent_amount]]</f>
        <v>0</v>
      </c>
      <c r="AF1538">
        <v>2760</v>
      </c>
      <c r="AG1538">
        <v>1890</v>
      </c>
      <c r="AH1538">
        <f>invoices[[#This Row],[EB Amount]]-invoices[[#This Row],[electricity_amount]]</f>
        <v>0</v>
      </c>
    </row>
    <row r="1539" spans="1:34">
      <c r="A1539" t="s">
        <v>7084</v>
      </c>
      <c r="B1539" t="s">
        <v>22</v>
      </c>
      <c r="C1539" t="s">
        <v>7085</v>
      </c>
      <c r="D1539" t="s">
        <v>24</v>
      </c>
      <c r="E1539" t="s">
        <v>25</v>
      </c>
      <c r="F1539" t="s">
        <v>65</v>
      </c>
      <c r="G1539" t="s">
        <v>7086</v>
      </c>
      <c r="H1539" s="1">
        <f>DATE(YEAR(invoices[[#This Row],[due_date]]),MONTH(invoices[[#This Row],[due_date]]),1)</f>
        <v>45839</v>
      </c>
      <c r="I1539" s="1">
        <v>45845</v>
      </c>
      <c r="J1539">
        <v>14500</v>
      </c>
      <c r="K1539">
        <v>0</v>
      </c>
      <c r="L1539">
        <v>0</v>
      </c>
      <c r="M1539">
        <f>invoices[[#This Row],[rent_amount]]+invoices[[#This Row],[electricity_amount]]+invoices[[#This Row],[other_charges]]</f>
        <v>14500</v>
      </c>
      <c r="N1539" t="s">
        <v>28</v>
      </c>
      <c r="O1539" t="s">
        <v>176</v>
      </c>
      <c r="P1539">
        <v>0</v>
      </c>
      <c r="Q1539" t="b">
        <v>0</v>
      </c>
      <c r="R1539" t="s">
        <v>177</v>
      </c>
      <c r="S1539">
        <v>0</v>
      </c>
      <c r="T1539">
        <f>invoices[[#This Row],[total_amount]]</f>
        <v>14500</v>
      </c>
      <c r="U1539" t="s">
        <v>7087</v>
      </c>
      <c r="V1539" t="str">
        <f>INDEX([1]!Table1[tenantname],MATCH(invoices[[#This Row],[allotment_id]],[1]!Table1[TenantAllotmentID],0))</f>
        <v>Tushar Ojha (A24-C2)</v>
      </c>
      <c r="W1539" t="s">
        <v>15526</v>
      </c>
      <c r="X1539" t="s">
        <v>15527</v>
      </c>
      <c r="Y1539" s="4">
        <v>45839</v>
      </c>
      <c r="Z1539" t="s">
        <v>15807</v>
      </c>
      <c r="AA1539">
        <v>14500</v>
      </c>
      <c r="AB1539">
        <v>0</v>
      </c>
      <c r="AC1539">
        <v>0</v>
      </c>
      <c r="AD1539" s="7">
        <f>invoices[[#This Row],[Rent]]+invoices[[#This Row],[Services]]+invoices[[#This Row],[GST]]</f>
        <v>14500</v>
      </c>
      <c r="AE1539" s="7">
        <f>invoices[[#This Row],[Total]]-invoices[[#This Row],[rent_amount]]</f>
        <v>0</v>
      </c>
      <c r="AF1539">
        <v>2778</v>
      </c>
      <c r="AG1539">
        <v>0</v>
      </c>
      <c r="AH1539">
        <f>invoices[[#This Row],[EB Amount]]-invoices[[#This Row],[electricity_amount]]</f>
        <v>0</v>
      </c>
    </row>
    <row r="1540" spans="1:34">
      <c r="A1540" t="s">
        <v>7115</v>
      </c>
      <c r="B1540" t="s">
        <v>22</v>
      </c>
      <c r="C1540" t="s">
        <v>416</v>
      </c>
      <c r="D1540" t="s">
        <v>24</v>
      </c>
      <c r="E1540" t="s">
        <v>247</v>
      </c>
      <c r="F1540" t="s">
        <v>417</v>
      </c>
      <c r="G1540" t="s">
        <v>7116</v>
      </c>
      <c r="H1540" s="1">
        <f>DATE(YEAR(invoices[[#This Row],[due_date]]),MONTH(invoices[[#This Row],[due_date]]),1)</f>
        <v>45839</v>
      </c>
      <c r="I1540" s="1">
        <v>45845</v>
      </c>
      <c r="J1540">
        <v>15500</v>
      </c>
      <c r="K1540">
        <v>2340</v>
      </c>
      <c r="L1540">
        <v>0</v>
      </c>
      <c r="M1540">
        <f>invoices[[#This Row],[rent_amount]]+invoices[[#This Row],[electricity_amount]]+invoices[[#This Row],[other_charges]]</f>
        <v>17840</v>
      </c>
      <c r="N1540" t="s">
        <v>28</v>
      </c>
      <c r="O1540" t="s">
        <v>633</v>
      </c>
      <c r="P1540">
        <v>0</v>
      </c>
      <c r="Q1540" t="b">
        <v>0</v>
      </c>
      <c r="R1540" t="s">
        <v>177</v>
      </c>
      <c r="S1540">
        <v>0</v>
      </c>
      <c r="T1540">
        <f>invoices[[#This Row],[total_amount]]</f>
        <v>17840</v>
      </c>
      <c r="U1540" t="s">
        <v>420</v>
      </c>
      <c r="V1540" t="str">
        <f>INDEX([1]!Table1[tenantname],MATCH(invoices[[#This Row],[allotment_id]],[1]!Table1[TenantAllotmentID],0))</f>
        <v>Ashuthosh N B (C11-B2)</v>
      </c>
      <c r="W1540" t="s">
        <v>14102</v>
      </c>
      <c r="X1540" t="s">
        <v>14103</v>
      </c>
      <c r="Y1540" s="4">
        <v>45839</v>
      </c>
      <c r="Z1540" t="s">
        <v>15807</v>
      </c>
      <c r="AA1540">
        <v>15500</v>
      </c>
      <c r="AB1540">
        <v>0</v>
      </c>
      <c r="AC1540">
        <v>0</v>
      </c>
      <c r="AD1540" s="7">
        <f>invoices[[#This Row],[Rent]]+invoices[[#This Row],[Services]]+invoices[[#This Row],[GST]]</f>
        <v>15500</v>
      </c>
      <c r="AE1540" s="7">
        <f>invoices[[#This Row],[Total]]-invoices[[#This Row],[rent_amount]]</f>
        <v>0</v>
      </c>
      <c r="AF1540">
        <v>2792</v>
      </c>
      <c r="AG1540">
        <v>2340</v>
      </c>
      <c r="AH1540">
        <f>invoices[[#This Row],[EB Amount]]-invoices[[#This Row],[electricity_amount]]</f>
        <v>0</v>
      </c>
    </row>
    <row r="1541" spans="1:34">
      <c r="A1541" t="s">
        <v>7273</v>
      </c>
      <c r="B1541" t="s">
        <v>22</v>
      </c>
      <c r="C1541" t="s">
        <v>2257</v>
      </c>
      <c r="D1541" t="s">
        <v>24</v>
      </c>
      <c r="E1541" t="s">
        <v>167</v>
      </c>
      <c r="F1541" t="s">
        <v>2258</v>
      </c>
      <c r="G1541" t="s">
        <v>7274</v>
      </c>
      <c r="H1541" s="1">
        <f>DATE(YEAR(invoices[[#This Row],[due_date]]),MONTH(invoices[[#This Row],[due_date]]),1)</f>
        <v>45839</v>
      </c>
      <c r="I1541" s="1">
        <v>45845</v>
      </c>
      <c r="J1541">
        <v>19500</v>
      </c>
      <c r="K1541">
        <v>0</v>
      </c>
      <c r="L1541">
        <v>0</v>
      </c>
      <c r="M1541">
        <f>invoices[[#This Row],[rent_amount]]+invoices[[#This Row],[electricity_amount]]+invoices[[#This Row],[other_charges]]</f>
        <v>19500</v>
      </c>
      <c r="N1541" t="s">
        <v>28</v>
      </c>
      <c r="O1541" t="s">
        <v>176</v>
      </c>
      <c r="P1541">
        <v>0</v>
      </c>
      <c r="Q1541" t="b">
        <v>0</v>
      </c>
      <c r="R1541" t="s">
        <v>177</v>
      </c>
      <c r="S1541">
        <v>0</v>
      </c>
      <c r="T1541">
        <f>invoices[[#This Row],[total_amount]]</f>
        <v>19500</v>
      </c>
      <c r="U1541" t="s">
        <v>2260</v>
      </c>
      <c r="V1541" t="str">
        <f>INDEX([1]!Table1[tenantname],MATCH(invoices[[#This Row],[allotment_id]],[1]!Table1[TenantAllotmentID],0))</f>
        <v>Tara Shankar (B42-A1)</v>
      </c>
      <c r="W1541" t="s">
        <v>14754</v>
      </c>
      <c r="X1541" t="s">
        <v>14755</v>
      </c>
      <c r="Y1541" s="4">
        <v>45839</v>
      </c>
      <c r="Z1541" t="s">
        <v>15807</v>
      </c>
      <c r="AA1541">
        <v>19500</v>
      </c>
      <c r="AB1541">
        <v>0</v>
      </c>
      <c r="AC1541">
        <v>0</v>
      </c>
      <c r="AD1541" s="7">
        <f>invoices[[#This Row],[Rent]]+invoices[[#This Row],[Services]]+invoices[[#This Row],[GST]]</f>
        <v>19500</v>
      </c>
      <c r="AE1541" s="7">
        <f>invoices[[#This Row],[Total]]-invoices[[#This Row],[rent_amount]]</f>
        <v>0</v>
      </c>
      <c r="AF1541">
        <v>2867</v>
      </c>
      <c r="AG1541">
        <v>0</v>
      </c>
      <c r="AH1541">
        <f>invoices[[#This Row],[EB Amount]]-invoices[[#This Row],[electricity_amount]]</f>
        <v>0</v>
      </c>
    </row>
    <row r="1542" spans="1:34">
      <c r="A1542" t="s">
        <v>7413</v>
      </c>
      <c r="B1542" t="s">
        <v>22</v>
      </c>
      <c r="C1542" t="s">
        <v>1571</v>
      </c>
      <c r="D1542" t="s">
        <v>24</v>
      </c>
      <c r="E1542" t="s">
        <v>104</v>
      </c>
      <c r="F1542" t="s">
        <v>1572</v>
      </c>
      <c r="G1542" t="s">
        <v>7414</v>
      </c>
      <c r="H1542" s="1">
        <f>DATE(YEAR(invoices[[#This Row],[due_date]]),MONTH(invoices[[#This Row],[due_date]]),1)</f>
        <v>45839</v>
      </c>
      <c r="I1542" s="1">
        <v>45845</v>
      </c>
      <c r="J1542">
        <v>15500</v>
      </c>
      <c r="K1542">
        <v>1770</v>
      </c>
      <c r="L1542">
        <v>0</v>
      </c>
      <c r="M1542">
        <f>invoices[[#This Row],[rent_amount]]+invoices[[#This Row],[electricity_amount]]+invoices[[#This Row],[other_charges]]</f>
        <v>17270</v>
      </c>
      <c r="N1542" t="s">
        <v>28</v>
      </c>
      <c r="O1542" t="s">
        <v>661</v>
      </c>
      <c r="P1542">
        <v>0</v>
      </c>
      <c r="Q1542" t="b">
        <v>0</v>
      </c>
      <c r="R1542" t="s">
        <v>177</v>
      </c>
      <c r="S1542">
        <v>0</v>
      </c>
      <c r="T1542">
        <f>invoices[[#This Row],[total_amount]]</f>
        <v>17270</v>
      </c>
      <c r="U1542" t="s">
        <v>1574</v>
      </c>
      <c r="V1542" t="str">
        <f>INDEX([1]!Table1[tenantname],MATCH(invoices[[#This Row],[allotment_id]],[1]!Table1[TenantAllotmentID],0))</f>
        <v>Ravi S (B14-B2)</v>
      </c>
      <c r="W1542" t="s">
        <v>14522</v>
      </c>
      <c r="X1542" t="s">
        <v>14523</v>
      </c>
      <c r="Y1542" s="4">
        <v>45839</v>
      </c>
      <c r="Z1542" t="s">
        <v>15807</v>
      </c>
      <c r="AA1542">
        <v>15500</v>
      </c>
      <c r="AB1542">
        <v>0</v>
      </c>
      <c r="AC1542">
        <v>0</v>
      </c>
      <c r="AD1542" s="7">
        <f>invoices[[#This Row],[Rent]]+invoices[[#This Row],[Services]]+invoices[[#This Row],[GST]]</f>
        <v>15500</v>
      </c>
      <c r="AE1542" s="7">
        <f>invoices[[#This Row],[Total]]-invoices[[#This Row],[rent_amount]]</f>
        <v>0</v>
      </c>
      <c r="AF1542">
        <v>2938</v>
      </c>
      <c r="AG1542">
        <v>1770</v>
      </c>
      <c r="AH1542">
        <f>invoices[[#This Row],[EB Amount]]-invoices[[#This Row],[electricity_amount]]</f>
        <v>0</v>
      </c>
    </row>
    <row r="1543" spans="1:34">
      <c r="A1543" t="s">
        <v>7449</v>
      </c>
      <c r="B1543" t="s">
        <v>22</v>
      </c>
      <c r="C1543" t="s">
        <v>5660</v>
      </c>
      <c r="D1543" t="s">
        <v>24</v>
      </c>
      <c r="E1543" t="s">
        <v>147</v>
      </c>
      <c r="F1543" t="s">
        <v>336</v>
      </c>
      <c r="G1543" t="s">
        <v>7450</v>
      </c>
      <c r="H1543" s="1">
        <f>DATE(YEAR(invoices[[#This Row],[due_date]]),MONTH(invoices[[#This Row],[due_date]]),1)</f>
        <v>45839</v>
      </c>
      <c r="I1543" s="1">
        <v>45845</v>
      </c>
      <c r="J1543">
        <v>25500</v>
      </c>
      <c r="K1543">
        <v>1110</v>
      </c>
      <c r="L1543">
        <v>0</v>
      </c>
      <c r="M1543">
        <f>invoices[[#This Row],[rent_amount]]+invoices[[#This Row],[electricity_amount]]+invoices[[#This Row],[other_charges]]</f>
        <v>26610</v>
      </c>
      <c r="N1543" t="s">
        <v>28</v>
      </c>
      <c r="O1543" t="s">
        <v>2708</v>
      </c>
      <c r="P1543">
        <v>0</v>
      </c>
      <c r="Q1543" t="b">
        <v>0</v>
      </c>
      <c r="R1543" t="s">
        <v>177</v>
      </c>
      <c r="S1543">
        <v>0</v>
      </c>
      <c r="T1543">
        <f>invoices[[#This Row],[total_amount]]</f>
        <v>26610</v>
      </c>
      <c r="U1543" t="s">
        <v>5662</v>
      </c>
      <c r="V1543" t="str">
        <f>INDEX([1]!Table1[tenantname],MATCH(invoices[[#This Row],[allotment_id]],[1]!Table1[TenantAllotmentID],0))</f>
        <v>Hari Prasad M (C31-D1)</v>
      </c>
      <c r="W1543" t="s">
        <v>15405</v>
      </c>
      <c r="X1543" t="s">
        <v>15406</v>
      </c>
      <c r="Y1543" s="4">
        <v>45839</v>
      </c>
      <c r="Z1543" t="s">
        <v>15807</v>
      </c>
      <c r="AA1543">
        <v>25500</v>
      </c>
      <c r="AB1543">
        <v>0</v>
      </c>
      <c r="AC1543">
        <v>0</v>
      </c>
      <c r="AD1543" s="7">
        <f>invoices[[#This Row],[Rent]]+invoices[[#This Row],[Services]]+invoices[[#This Row],[GST]]</f>
        <v>25500</v>
      </c>
      <c r="AE1543" s="7">
        <f>invoices[[#This Row],[Total]]-invoices[[#This Row],[rent_amount]]</f>
        <v>0</v>
      </c>
      <c r="AF1543">
        <v>2956</v>
      </c>
      <c r="AG1543">
        <v>1110</v>
      </c>
      <c r="AH1543">
        <f>invoices[[#This Row],[EB Amount]]-invoices[[#This Row],[electricity_amount]]</f>
        <v>0</v>
      </c>
    </row>
    <row r="1544" spans="1:34">
      <c r="A1544" t="s">
        <v>7461</v>
      </c>
      <c r="B1544" t="s">
        <v>22</v>
      </c>
      <c r="C1544" t="s">
        <v>847</v>
      </c>
      <c r="D1544" t="s">
        <v>24</v>
      </c>
      <c r="E1544" t="s">
        <v>354</v>
      </c>
      <c r="F1544" t="s">
        <v>812</v>
      </c>
      <c r="G1544" t="s">
        <v>7462</v>
      </c>
      <c r="H1544" s="1">
        <f>DATE(YEAR(invoices[[#This Row],[due_date]]),MONTH(invoices[[#This Row],[due_date]]),1)</f>
        <v>45839</v>
      </c>
      <c r="I1544" s="1">
        <v>45845</v>
      </c>
      <c r="J1544">
        <v>15500</v>
      </c>
      <c r="K1544">
        <v>2130</v>
      </c>
      <c r="L1544">
        <v>0</v>
      </c>
      <c r="M1544">
        <f>invoices[[#This Row],[rent_amount]]+invoices[[#This Row],[electricity_amount]]+invoices[[#This Row],[other_charges]]</f>
        <v>17630</v>
      </c>
      <c r="N1544" t="s">
        <v>28</v>
      </c>
      <c r="O1544" t="s">
        <v>2708</v>
      </c>
      <c r="P1544">
        <v>0</v>
      </c>
      <c r="Q1544" t="b">
        <v>0</v>
      </c>
      <c r="R1544" t="s">
        <v>177</v>
      </c>
      <c r="S1544">
        <v>0</v>
      </c>
      <c r="T1544">
        <f>invoices[[#This Row],[total_amount]]</f>
        <v>17630</v>
      </c>
      <c r="U1544" t="s">
        <v>849</v>
      </c>
      <c r="V1544" t="str">
        <f>INDEX([1]!Table1[tenantname],MATCH(invoices[[#This Row],[allotment_id]],[1]!Table1[TenantAllotmentID],0))</f>
        <v>Narendhren RR (B34-B2)</v>
      </c>
      <c r="W1544" t="s">
        <v>14253</v>
      </c>
      <c r="X1544" t="s">
        <v>14254</v>
      </c>
      <c r="Y1544" s="4">
        <v>45839</v>
      </c>
      <c r="Z1544" t="s">
        <v>15807</v>
      </c>
      <c r="AA1544">
        <v>15500</v>
      </c>
      <c r="AB1544">
        <v>0</v>
      </c>
      <c r="AC1544">
        <v>0</v>
      </c>
      <c r="AD1544" s="7">
        <f>invoices[[#This Row],[Rent]]+invoices[[#This Row],[Services]]+invoices[[#This Row],[GST]]</f>
        <v>15500</v>
      </c>
      <c r="AE1544" s="7">
        <f>invoices[[#This Row],[Total]]-invoices[[#This Row],[rent_amount]]</f>
        <v>0</v>
      </c>
      <c r="AF1544">
        <v>2962</v>
      </c>
      <c r="AG1544">
        <v>2130</v>
      </c>
      <c r="AH1544">
        <f>invoices[[#This Row],[EB Amount]]-invoices[[#This Row],[electricity_amount]]</f>
        <v>0</v>
      </c>
    </row>
    <row r="1545" spans="1:34">
      <c r="A1545" t="s">
        <v>7473</v>
      </c>
      <c r="B1545" t="s">
        <v>22</v>
      </c>
      <c r="C1545" t="s">
        <v>1111</v>
      </c>
      <c r="D1545" t="s">
        <v>24</v>
      </c>
      <c r="E1545" t="s">
        <v>569</v>
      </c>
      <c r="F1545" t="s">
        <v>1112</v>
      </c>
      <c r="G1545" t="s">
        <v>7474</v>
      </c>
      <c r="H1545" s="1">
        <f>DATE(YEAR(invoices[[#This Row],[due_date]]),MONTH(invoices[[#This Row],[due_date]]),1)</f>
        <v>45839</v>
      </c>
      <c r="I1545" s="1">
        <v>45845</v>
      </c>
      <c r="J1545">
        <v>13500</v>
      </c>
      <c r="K1545">
        <v>1890</v>
      </c>
      <c r="L1545">
        <v>0</v>
      </c>
      <c r="M1545">
        <f>invoices[[#This Row],[rent_amount]]+invoices[[#This Row],[electricity_amount]]+invoices[[#This Row],[other_charges]]</f>
        <v>15390</v>
      </c>
      <c r="N1545" t="s">
        <v>28</v>
      </c>
      <c r="O1545" t="s">
        <v>661</v>
      </c>
      <c r="P1545">
        <v>0</v>
      </c>
      <c r="Q1545" t="b">
        <v>0</v>
      </c>
      <c r="R1545" t="s">
        <v>177</v>
      </c>
      <c r="S1545">
        <v>0</v>
      </c>
      <c r="T1545">
        <f>invoices[[#This Row],[total_amount]]</f>
        <v>15390</v>
      </c>
      <c r="U1545" t="s">
        <v>1114</v>
      </c>
      <c r="V1545" t="str">
        <f>INDEX([1]!Table1[tenantname],MATCH(invoices[[#This Row],[allotment_id]],[1]!Table1[TenantAllotmentID],0))</f>
        <v>Muskan Goyal (C12-C2)</v>
      </c>
      <c r="W1545" t="s">
        <v>14352</v>
      </c>
      <c r="X1545" t="s">
        <v>14353</v>
      </c>
      <c r="Y1545" s="4">
        <v>45839</v>
      </c>
      <c r="Z1545" t="s">
        <v>15807</v>
      </c>
      <c r="AA1545">
        <v>13500</v>
      </c>
      <c r="AB1545">
        <v>0</v>
      </c>
      <c r="AC1545">
        <v>0</v>
      </c>
      <c r="AD1545" s="7">
        <f>invoices[[#This Row],[Rent]]+invoices[[#This Row],[Services]]+invoices[[#This Row],[GST]]</f>
        <v>13500</v>
      </c>
      <c r="AE1545" s="7">
        <f>invoices[[#This Row],[Total]]-invoices[[#This Row],[rent_amount]]</f>
        <v>0</v>
      </c>
      <c r="AF1545">
        <v>2969</v>
      </c>
      <c r="AG1545">
        <v>1890</v>
      </c>
      <c r="AH1545">
        <f>invoices[[#This Row],[EB Amount]]-invoices[[#This Row],[electricity_amount]]</f>
        <v>0</v>
      </c>
    </row>
    <row r="1546" spans="1:34">
      <c r="A1546" t="s">
        <v>7631</v>
      </c>
      <c r="B1546" t="s">
        <v>22</v>
      </c>
      <c r="C1546" t="s">
        <v>757</v>
      </c>
      <c r="D1546" t="s">
        <v>24</v>
      </c>
      <c r="E1546" t="s">
        <v>181</v>
      </c>
      <c r="F1546" t="s">
        <v>758</v>
      </c>
      <c r="G1546" t="s">
        <v>7632</v>
      </c>
      <c r="H1546" s="1">
        <f>DATE(YEAR(invoices[[#This Row],[due_date]]),MONTH(invoices[[#This Row],[due_date]]),1)</f>
        <v>45839</v>
      </c>
      <c r="I1546" s="1">
        <v>45845</v>
      </c>
      <c r="J1546">
        <v>6081</v>
      </c>
      <c r="K1546">
        <v>2550</v>
      </c>
      <c r="L1546">
        <v>0</v>
      </c>
      <c r="M1546">
        <f>invoices[[#This Row],[rent_amount]]+invoices[[#This Row],[electricity_amount]]+invoices[[#This Row],[other_charges]]</f>
        <v>8631</v>
      </c>
      <c r="N1546" t="s">
        <v>28</v>
      </c>
      <c r="O1546" t="s">
        <v>176</v>
      </c>
      <c r="P1546">
        <v>0</v>
      </c>
      <c r="Q1546" t="b">
        <v>0</v>
      </c>
      <c r="R1546" t="s">
        <v>177</v>
      </c>
      <c r="S1546">
        <v>0</v>
      </c>
      <c r="T1546">
        <f>invoices[[#This Row],[total_amount]]</f>
        <v>8631</v>
      </c>
      <c r="U1546" t="s">
        <v>761</v>
      </c>
      <c r="V1546" t="str">
        <f>INDEX([1]!Table1[tenantname],MATCH(invoices[[#This Row],[allotment_id]],[1]!Table1[TenantAllotmentID],0))</f>
        <v>Shivani Kumari (B24-C2)</v>
      </c>
      <c r="W1546" t="s">
        <v>14221</v>
      </c>
      <c r="X1546" t="s">
        <v>14222</v>
      </c>
      <c r="Y1546" s="4">
        <v>45839</v>
      </c>
      <c r="Z1546" t="s">
        <v>15807</v>
      </c>
      <c r="AA1546">
        <v>6081</v>
      </c>
      <c r="AB1546">
        <v>0</v>
      </c>
      <c r="AC1546">
        <v>0</v>
      </c>
      <c r="AD1546" s="7">
        <f>invoices[[#This Row],[Rent]]+invoices[[#This Row],[Services]]+invoices[[#This Row],[GST]]</f>
        <v>6081</v>
      </c>
      <c r="AE1546" s="7">
        <f>invoices[[#This Row],[Total]]-invoices[[#This Row],[rent_amount]]</f>
        <v>0</v>
      </c>
      <c r="AF1546">
        <v>3047</v>
      </c>
      <c r="AG1546">
        <v>2550</v>
      </c>
      <c r="AH1546">
        <f>invoices[[#This Row],[EB Amount]]-invoices[[#This Row],[electricity_amount]]</f>
        <v>0</v>
      </c>
    </row>
    <row r="1547" spans="1:34">
      <c r="A1547" t="s">
        <v>7707</v>
      </c>
      <c r="B1547" t="s">
        <v>22</v>
      </c>
      <c r="C1547" t="s">
        <v>732</v>
      </c>
      <c r="D1547" t="s">
        <v>24</v>
      </c>
      <c r="E1547" t="s">
        <v>112</v>
      </c>
      <c r="F1547" t="s">
        <v>1305</v>
      </c>
      <c r="G1547" t="s">
        <v>7708</v>
      </c>
      <c r="H1547" s="1">
        <f>DATE(YEAR(invoices[[#This Row],[due_date]]),MONTH(invoices[[#This Row],[due_date]]),1)</f>
        <v>45839</v>
      </c>
      <c r="I1547" s="1">
        <v>45845</v>
      </c>
      <c r="J1547">
        <v>15500</v>
      </c>
      <c r="K1547">
        <v>2370</v>
      </c>
      <c r="L1547">
        <v>0</v>
      </c>
      <c r="M1547">
        <f>invoices[[#This Row],[rent_amount]]+invoices[[#This Row],[electricity_amount]]+invoices[[#This Row],[other_charges]]</f>
        <v>17870</v>
      </c>
      <c r="N1547" t="s">
        <v>28</v>
      </c>
      <c r="O1547" t="s">
        <v>661</v>
      </c>
      <c r="P1547">
        <v>0</v>
      </c>
      <c r="Q1547" t="b">
        <v>0</v>
      </c>
      <c r="R1547" t="s">
        <v>177</v>
      </c>
      <c r="S1547">
        <v>0</v>
      </c>
      <c r="T1547">
        <f>invoices[[#This Row],[total_amount]]</f>
        <v>17870</v>
      </c>
      <c r="U1547" t="s">
        <v>2239</v>
      </c>
      <c r="V1547" t="str">
        <f>INDEX([1]!Table1[tenantname],MATCH(invoices[[#This Row],[allotment_id]],[1]!Table1[TenantAllotmentID],0))</f>
        <v>Harshith Gavara (A23-B1)</v>
      </c>
      <c r="W1547" t="s">
        <v>14211</v>
      </c>
      <c r="X1547" t="s">
        <v>14749</v>
      </c>
      <c r="Y1547" s="4">
        <v>45839</v>
      </c>
      <c r="Z1547" t="s">
        <v>15807</v>
      </c>
      <c r="AA1547">
        <v>15500</v>
      </c>
      <c r="AB1547">
        <v>0</v>
      </c>
      <c r="AC1547">
        <v>0</v>
      </c>
      <c r="AD1547" s="7">
        <f>invoices[[#This Row],[Rent]]+invoices[[#This Row],[Services]]+invoices[[#This Row],[GST]]</f>
        <v>15500</v>
      </c>
      <c r="AE1547" s="7">
        <f>invoices[[#This Row],[Total]]-invoices[[#This Row],[rent_amount]]</f>
        <v>0</v>
      </c>
      <c r="AF1547">
        <v>3089</v>
      </c>
      <c r="AG1547">
        <v>2370</v>
      </c>
      <c r="AH1547">
        <f>invoices[[#This Row],[EB Amount]]-invoices[[#This Row],[electricity_amount]]</f>
        <v>0</v>
      </c>
    </row>
    <row r="1548" spans="1:34">
      <c r="A1548" t="s">
        <v>7757</v>
      </c>
      <c r="B1548" t="s">
        <v>22</v>
      </c>
      <c r="C1548" t="s">
        <v>804</v>
      </c>
      <c r="D1548" t="s">
        <v>24</v>
      </c>
      <c r="E1548" t="s">
        <v>34</v>
      </c>
      <c r="F1548" t="s">
        <v>58</v>
      </c>
      <c r="G1548" t="s">
        <v>7758</v>
      </c>
      <c r="H1548" s="1">
        <f>DATE(YEAR(invoices[[#This Row],[due_date]]),MONTH(invoices[[#This Row],[due_date]]),1)</f>
        <v>45839</v>
      </c>
      <c r="I1548" s="1">
        <v>45845</v>
      </c>
      <c r="J1548">
        <v>14500</v>
      </c>
      <c r="K1548">
        <v>0</v>
      </c>
      <c r="L1548">
        <v>0</v>
      </c>
      <c r="M1548">
        <f>invoices[[#This Row],[rent_amount]]+invoices[[#This Row],[electricity_amount]]+invoices[[#This Row],[other_charges]]</f>
        <v>14500</v>
      </c>
      <c r="N1548" t="s">
        <v>28</v>
      </c>
      <c r="O1548" t="s">
        <v>633</v>
      </c>
      <c r="P1548">
        <v>0</v>
      </c>
      <c r="Q1548" t="b">
        <v>0</v>
      </c>
      <c r="R1548" t="s">
        <v>177</v>
      </c>
      <c r="S1548">
        <v>0</v>
      </c>
      <c r="T1548">
        <f>invoices[[#This Row],[total_amount]]</f>
        <v>14500</v>
      </c>
      <c r="U1548" t="s">
        <v>2394</v>
      </c>
      <c r="V1548" t="str">
        <f>INDEX([1]!Table1[tenantname],MATCH(invoices[[#This Row],[allotment_id]],[1]!Table1[TenantAllotmentID],0))</f>
        <v>Diya Suresh (B43-B2)</v>
      </c>
      <c r="W1548" t="s">
        <v>14239</v>
      </c>
      <c r="X1548" t="s">
        <v>14796</v>
      </c>
      <c r="Y1548" s="4">
        <v>45839</v>
      </c>
      <c r="Z1548" t="s">
        <v>15807</v>
      </c>
      <c r="AA1548">
        <v>14500</v>
      </c>
      <c r="AB1548">
        <v>0</v>
      </c>
      <c r="AC1548">
        <v>0</v>
      </c>
      <c r="AD1548" s="7">
        <f>invoices[[#This Row],[Rent]]+invoices[[#This Row],[Services]]+invoices[[#This Row],[GST]]</f>
        <v>14500</v>
      </c>
      <c r="AE1548" s="7">
        <f>invoices[[#This Row],[Total]]-invoices[[#This Row],[rent_amount]]</f>
        <v>0</v>
      </c>
      <c r="AF1548">
        <v>3113</v>
      </c>
      <c r="AG1548">
        <v>0</v>
      </c>
      <c r="AH1548">
        <f>invoices[[#This Row],[EB Amount]]-invoices[[#This Row],[electricity_amount]]</f>
        <v>0</v>
      </c>
    </row>
    <row r="1549" spans="1:34">
      <c r="A1549" s="2" t="s">
        <v>7836</v>
      </c>
      <c r="B1549" t="s">
        <v>22</v>
      </c>
      <c r="C1549" t="s">
        <v>1815</v>
      </c>
      <c r="D1549" t="s">
        <v>24</v>
      </c>
      <c r="E1549" t="s">
        <v>354</v>
      </c>
      <c r="F1549" t="s">
        <v>431</v>
      </c>
      <c r="G1549" t="s">
        <v>7837</v>
      </c>
      <c r="H1549" s="1">
        <f>DATE(YEAR(invoices[[#This Row],[due_date]]),MONTH(invoices[[#This Row],[due_date]]),1)</f>
        <v>45839</v>
      </c>
      <c r="I1549" s="1">
        <v>45845</v>
      </c>
      <c r="J1549">
        <v>19500</v>
      </c>
      <c r="K1549">
        <v>2130</v>
      </c>
      <c r="L1549">
        <v>0</v>
      </c>
      <c r="M1549">
        <f>invoices[[#This Row],[rent_amount]]+invoices[[#This Row],[electricity_amount]]+invoices[[#This Row],[other_charges]]</f>
        <v>21630</v>
      </c>
      <c r="N1549" t="s">
        <v>28</v>
      </c>
      <c r="O1549" t="s">
        <v>633</v>
      </c>
      <c r="P1549">
        <v>0</v>
      </c>
      <c r="Q1549" t="b">
        <v>0</v>
      </c>
      <c r="R1549" t="s">
        <v>177</v>
      </c>
      <c r="S1549">
        <v>0</v>
      </c>
      <c r="T1549">
        <f>invoices[[#This Row],[total_amount]]</f>
        <v>21630</v>
      </c>
      <c r="U1549" t="s">
        <v>1817</v>
      </c>
      <c r="V1549" t="str">
        <f>INDEX([1]!Table1[tenantname],MATCH(invoices[[#This Row],[allotment_id]],[1]!Table1[TenantAllotmentID],0))</f>
        <v>Armaan Thakur (B34-A1)</v>
      </c>
      <c r="W1549" t="s">
        <v>14603</v>
      </c>
      <c r="X1549" t="s">
        <v>14604</v>
      </c>
      <c r="Y1549" s="4">
        <v>45839</v>
      </c>
      <c r="Z1549" t="s">
        <v>15807</v>
      </c>
      <c r="AA1549">
        <v>19500</v>
      </c>
      <c r="AB1549">
        <v>0</v>
      </c>
      <c r="AC1549">
        <v>0</v>
      </c>
      <c r="AD1549" s="7">
        <f>invoices[[#This Row],[Rent]]+invoices[[#This Row],[Services]]+invoices[[#This Row],[GST]]</f>
        <v>19500</v>
      </c>
      <c r="AE1549" s="7">
        <f>invoices[[#This Row],[Total]]-invoices[[#This Row],[rent_amount]]</f>
        <v>0</v>
      </c>
      <c r="AF1549">
        <v>3156</v>
      </c>
      <c r="AG1549">
        <v>2130</v>
      </c>
      <c r="AH1549">
        <f>invoices[[#This Row],[EB Amount]]-invoices[[#This Row],[electricity_amount]]</f>
        <v>0</v>
      </c>
    </row>
    <row r="1550" spans="1:34">
      <c r="A1550" t="s">
        <v>8054</v>
      </c>
      <c r="B1550" t="s">
        <v>22</v>
      </c>
      <c r="C1550" t="s">
        <v>240</v>
      </c>
      <c r="D1550" t="s">
        <v>24</v>
      </c>
      <c r="E1550" t="s">
        <v>72</v>
      </c>
      <c r="F1550" t="s">
        <v>241</v>
      </c>
      <c r="G1550" t="s">
        <v>8055</v>
      </c>
      <c r="H1550" s="1">
        <f>DATE(YEAR(invoices[[#This Row],[due_date]]),MONTH(invoices[[#This Row],[due_date]]),1)</f>
        <v>45839</v>
      </c>
      <c r="I1550" s="1">
        <v>45845</v>
      </c>
      <c r="J1550">
        <v>14500</v>
      </c>
      <c r="K1550">
        <v>1500</v>
      </c>
      <c r="L1550">
        <v>0</v>
      </c>
      <c r="M1550">
        <f>invoices[[#This Row],[rent_amount]]+invoices[[#This Row],[electricity_amount]]+invoices[[#This Row],[other_charges]]</f>
        <v>16000</v>
      </c>
      <c r="N1550" t="s">
        <v>28</v>
      </c>
      <c r="O1550" t="s">
        <v>2708</v>
      </c>
      <c r="P1550">
        <v>0</v>
      </c>
      <c r="Q1550" t="b">
        <v>0</v>
      </c>
      <c r="R1550" t="s">
        <v>177</v>
      </c>
      <c r="S1550">
        <v>0</v>
      </c>
      <c r="T1550">
        <f>invoices[[#This Row],[total_amount]]</f>
        <v>16000</v>
      </c>
      <c r="U1550" t="s">
        <v>244</v>
      </c>
      <c r="V1550" t="str">
        <f>INDEX([1]!Table1[tenantname],MATCH(invoices[[#This Row],[allotment_id]],[1]!Table1[TenantAllotmentID],0))</f>
        <v>Khushboo Sahani (C34-C2)</v>
      </c>
      <c r="W1550" t="s">
        <v>14042</v>
      </c>
      <c r="X1550" t="s">
        <v>14043</v>
      </c>
      <c r="Y1550" s="4">
        <v>45839</v>
      </c>
      <c r="Z1550" t="s">
        <v>15807</v>
      </c>
      <c r="AA1550">
        <v>14500</v>
      </c>
      <c r="AB1550">
        <v>0</v>
      </c>
      <c r="AC1550">
        <v>0</v>
      </c>
      <c r="AD1550" s="7">
        <f>invoices[[#This Row],[Rent]]+invoices[[#This Row],[Services]]+invoices[[#This Row],[GST]]</f>
        <v>14500</v>
      </c>
      <c r="AE1550" s="7">
        <f>invoices[[#This Row],[Total]]-invoices[[#This Row],[rent_amount]]</f>
        <v>0</v>
      </c>
      <c r="AF1550">
        <v>3264</v>
      </c>
      <c r="AG1550">
        <v>1500</v>
      </c>
      <c r="AH1550">
        <f>invoices[[#This Row],[EB Amount]]-invoices[[#This Row],[electricity_amount]]</f>
        <v>0</v>
      </c>
    </row>
    <row r="1551" spans="1:34">
      <c r="A1551" t="s">
        <v>8062</v>
      </c>
      <c r="B1551" t="s">
        <v>22</v>
      </c>
      <c r="C1551" t="s">
        <v>281</v>
      </c>
      <c r="D1551" t="s">
        <v>24</v>
      </c>
      <c r="E1551" t="s">
        <v>34</v>
      </c>
      <c r="F1551" t="s">
        <v>282</v>
      </c>
      <c r="G1551" t="s">
        <v>8063</v>
      </c>
      <c r="H1551" s="1">
        <f>DATE(YEAR(invoices[[#This Row],[due_date]]),MONTH(invoices[[#This Row],[due_date]]),1)</f>
        <v>45839</v>
      </c>
      <c r="I1551" s="1">
        <v>45845</v>
      </c>
      <c r="J1551">
        <v>14500</v>
      </c>
      <c r="K1551">
        <v>2190</v>
      </c>
      <c r="L1551">
        <v>0</v>
      </c>
      <c r="M1551">
        <f>invoices[[#This Row],[rent_amount]]+invoices[[#This Row],[electricity_amount]]+invoices[[#This Row],[other_charges]]</f>
        <v>16690</v>
      </c>
      <c r="N1551" t="s">
        <v>28</v>
      </c>
      <c r="O1551" t="s">
        <v>176</v>
      </c>
      <c r="P1551">
        <v>0</v>
      </c>
      <c r="Q1551" t="b">
        <v>0</v>
      </c>
      <c r="R1551" t="s">
        <v>177</v>
      </c>
      <c r="S1551">
        <v>0</v>
      </c>
      <c r="T1551">
        <f>invoices[[#This Row],[total_amount]]</f>
        <v>16690</v>
      </c>
      <c r="U1551" t="s">
        <v>283</v>
      </c>
      <c r="V1551" t="str">
        <f>INDEX([1]!Table1[tenantname],MATCH(invoices[[#This Row],[allotment_id]],[1]!Table1[TenantAllotmentID],0))</f>
        <v>kiranmai Bhatlapenumarthi (B43-C2)</v>
      </c>
      <c r="W1551" t="s">
        <v>14054</v>
      </c>
      <c r="X1551" t="s">
        <v>14055</v>
      </c>
      <c r="Y1551" s="4">
        <v>45839</v>
      </c>
      <c r="Z1551" t="s">
        <v>15807</v>
      </c>
      <c r="AA1551">
        <v>14500</v>
      </c>
      <c r="AB1551">
        <v>0</v>
      </c>
      <c r="AC1551">
        <v>0</v>
      </c>
      <c r="AD1551" s="7">
        <f>invoices[[#This Row],[Rent]]+invoices[[#This Row],[Services]]+invoices[[#This Row],[GST]]</f>
        <v>14500</v>
      </c>
      <c r="AE1551" s="7">
        <f>invoices[[#This Row],[Total]]-invoices[[#This Row],[rent_amount]]</f>
        <v>0</v>
      </c>
      <c r="AF1551">
        <v>3269</v>
      </c>
      <c r="AG1551">
        <v>2190</v>
      </c>
      <c r="AH1551">
        <f>invoices[[#This Row],[EB Amount]]-invoices[[#This Row],[electricity_amount]]</f>
        <v>0</v>
      </c>
    </row>
    <row r="1552" spans="1:34">
      <c r="A1552" t="s">
        <v>8064</v>
      </c>
      <c r="B1552" t="s">
        <v>22</v>
      </c>
      <c r="C1552" s="2" t="s">
        <v>6195</v>
      </c>
      <c r="D1552" t="s">
        <v>24</v>
      </c>
      <c r="E1552" t="s">
        <v>476</v>
      </c>
      <c r="F1552" t="s">
        <v>1388</v>
      </c>
      <c r="G1552" t="s">
        <v>8065</v>
      </c>
      <c r="H1552" s="1">
        <f>DATE(YEAR(invoices[[#This Row],[due_date]]),MONTH(invoices[[#This Row],[due_date]]),1)</f>
        <v>45839</v>
      </c>
      <c r="I1552" s="1">
        <v>45845</v>
      </c>
      <c r="J1552">
        <v>15500</v>
      </c>
      <c r="K1552">
        <v>1260</v>
      </c>
      <c r="L1552">
        <v>0</v>
      </c>
      <c r="M1552">
        <f>invoices[[#This Row],[rent_amount]]+invoices[[#This Row],[electricity_amount]]+invoices[[#This Row],[other_charges]]</f>
        <v>16760</v>
      </c>
      <c r="N1552" t="s">
        <v>28</v>
      </c>
      <c r="O1552" t="s">
        <v>633</v>
      </c>
      <c r="P1552">
        <v>0</v>
      </c>
      <c r="Q1552" t="b">
        <v>0</v>
      </c>
      <c r="R1552" t="s">
        <v>177</v>
      </c>
      <c r="S1552">
        <v>0</v>
      </c>
      <c r="T1552">
        <f>invoices[[#This Row],[total_amount]]</f>
        <v>16760</v>
      </c>
      <c r="U1552" t="s">
        <v>6197</v>
      </c>
      <c r="V1552" t="str">
        <f>INDEX([1]!Table1[tenantname],MATCH(invoices[[#This Row],[allotment_id]],[1]!Table1[TenantAllotmentID],0))</f>
        <v>Ajay Adithyan (B41-B1)</v>
      </c>
      <c r="W1552" t="s">
        <v>15460</v>
      </c>
      <c r="X1552" t="s">
        <v>15461</v>
      </c>
      <c r="Y1552" s="4">
        <v>45839</v>
      </c>
      <c r="Z1552" t="s">
        <v>15807</v>
      </c>
      <c r="AA1552">
        <v>15500</v>
      </c>
      <c r="AB1552">
        <v>0</v>
      </c>
      <c r="AC1552">
        <v>0</v>
      </c>
      <c r="AD1552" s="7">
        <f>invoices[[#This Row],[Rent]]+invoices[[#This Row],[Services]]+invoices[[#This Row],[GST]]</f>
        <v>15500</v>
      </c>
      <c r="AE1552" s="7">
        <f>invoices[[#This Row],[Total]]-invoices[[#This Row],[rent_amount]]</f>
        <v>0</v>
      </c>
      <c r="AF1552">
        <v>3270</v>
      </c>
      <c r="AG1552">
        <v>1260</v>
      </c>
      <c r="AH1552">
        <f>invoices[[#This Row],[EB Amount]]-invoices[[#This Row],[electricity_amount]]</f>
        <v>0</v>
      </c>
    </row>
    <row r="1553" spans="1:34">
      <c r="A1553" t="s">
        <v>8084</v>
      </c>
      <c r="B1553" t="s">
        <v>22</v>
      </c>
      <c r="C1553" t="s">
        <v>8085</v>
      </c>
      <c r="D1553" t="s">
        <v>24</v>
      </c>
      <c r="E1553" t="s">
        <v>25</v>
      </c>
      <c r="F1553" t="s">
        <v>1865</v>
      </c>
      <c r="G1553" t="s">
        <v>8086</v>
      </c>
      <c r="H1553" s="1">
        <f>DATE(YEAR(invoices[[#This Row],[due_date]]),MONTH(invoices[[#This Row],[due_date]]),1)</f>
        <v>45839</v>
      </c>
      <c r="I1553" s="1">
        <v>45845</v>
      </c>
      <c r="J1553">
        <v>4500</v>
      </c>
      <c r="K1553">
        <v>1400</v>
      </c>
      <c r="L1553">
        <v>2250</v>
      </c>
      <c r="M1553">
        <f>invoices[[#This Row],[rent_amount]]+invoices[[#This Row],[electricity_amount]]+invoices[[#This Row],[other_charges]]</f>
        <v>8150</v>
      </c>
      <c r="N1553" t="s">
        <v>28</v>
      </c>
      <c r="O1553" t="s">
        <v>2708</v>
      </c>
      <c r="P1553">
        <v>0</v>
      </c>
      <c r="Q1553" t="b">
        <v>0</v>
      </c>
      <c r="R1553" t="s">
        <v>177</v>
      </c>
      <c r="S1553">
        <v>0</v>
      </c>
      <c r="T1553">
        <f>invoices[[#This Row],[total_amount]]</f>
        <v>8150</v>
      </c>
      <c r="U1553" t="s">
        <v>8087</v>
      </c>
      <c r="V1553" t="str">
        <f>INDEX([1]!Table1[tenantname],MATCH(invoices[[#This Row],[allotment_id]],[1]!Table1[TenantAllotmentID],0))</f>
        <v>Hitesh Kanwar (A24-B2)</v>
      </c>
      <c r="W1553" t="s">
        <v>15589</v>
      </c>
      <c r="X1553" t="s">
        <v>15590</v>
      </c>
      <c r="Y1553" s="4">
        <v>45839</v>
      </c>
      <c r="Z1553" t="s">
        <v>15807</v>
      </c>
      <c r="AA1553">
        <v>4500</v>
      </c>
      <c r="AB1553">
        <v>0</v>
      </c>
      <c r="AC1553">
        <v>0</v>
      </c>
      <c r="AD1553" s="7">
        <f>invoices[[#This Row],[Rent]]+invoices[[#This Row],[Services]]+invoices[[#This Row],[GST]]</f>
        <v>4500</v>
      </c>
      <c r="AE1553" s="7">
        <f>invoices[[#This Row],[Total]]-invoices[[#This Row],[rent_amount]]</f>
        <v>0</v>
      </c>
      <c r="AF1553">
        <v>3280</v>
      </c>
      <c r="AG1553">
        <v>1400</v>
      </c>
      <c r="AH1553">
        <f>invoices[[#This Row],[EB Amount]]-invoices[[#This Row],[electricity_amount]]</f>
        <v>0</v>
      </c>
    </row>
    <row r="1554" spans="1:34">
      <c r="A1554" t="s">
        <v>8116</v>
      </c>
      <c r="B1554" t="s">
        <v>22</v>
      </c>
      <c r="C1554" t="s">
        <v>1836</v>
      </c>
      <c r="D1554" t="s">
        <v>24</v>
      </c>
      <c r="E1554" t="s">
        <v>247</v>
      </c>
      <c r="F1554" t="s">
        <v>2658</v>
      </c>
      <c r="G1554" t="s">
        <v>8117</v>
      </c>
      <c r="H1554" s="1">
        <f>DATE(YEAR(invoices[[#This Row],[due_date]]),MONTH(invoices[[#This Row],[due_date]]),1)</f>
        <v>45839</v>
      </c>
      <c r="I1554" s="1">
        <v>45845</v>
      </c>
      <c r="J1554">
        <v>14500</v>
      </c>
      <c r="K1554">
        <v>2340</v>
      </c>
      <c r="L1554">
        <v>0</v>
      </c>
      <c r="M1554">
        <f>invoices[[#This Row],[rent_amount]]+invoices[[#This Row],[electricity_amount]]+invoices[[#This Row],[other_charges]]</f>
        <v>16840</v>
      </c>
      <c r="N1554" t="s">
        <v>28</v>
      </c>
      <c r="O1554" t="s">
        <v>661</v>
      </c>
      <c r="P1554">
        <v>0</v>
      </c>
      <c r="Q1554" t="b">
        <v>0</v>
      </c>
      <c r="R1554" t="s">
        <v>177</v>
      </c>
      <c r="S1554">
        <v>0</v>
      </c>
      <c r="T1554">
        <f>invoices[[#This Row],[total_amount]]</f>
        <v>16840</v>
      </c>
      <c r="U1554" t="s">
        <v>2817</v>
      </c>
      <c r="V1554" t="str">
        <f>INDEX([1]!Table1[tenantname],MATCH(invoices[[#This Row],[allotment_id]],[1]!Table1[TenantAllotmentID],0))</f>
        <v>Paras Katal (C11-C2)</v>
      </c>
      <c r="W1554" t="s">
        <v>14613</v>
      </c>
      <c r="X1554" t="s">
        <v>14900</v>
      </c>
      <c r="Y1554" s="4">
        <v>45839</v>
      </c>
      <c r="Z1554" t="s">
        <v>15807</v>
      </c>
      <c r="AA1554">
        <v>14500</v>
      </c>
      <c r="AB1554">
        <v>0</v>
      </c>
      <c r="AC1554">
        <v>0</v>
      </c>
      <c r="AD1554" s="7">
        <f>invoices[[#This Row],[Rent]]+invoices[[#This Row],[Services]]+invoices[[#This Row],[GST]]</f>
        <v>14500</v>
      </c>
      <c r="AE1554" s="7">
        <f>invoices[[#This Row],[Total]]-invoices[[#This Row],[rent_amount]]</f>
        <v>0</v>
      </c>
      <c r="AF1554">
        <v>3295</v>
      </c>
      <c r="AG1554">
        <v>2340</v>
      </c>
      <c r="AH1554">
        <f>invoices[[#This Row],[EB Amount]]-invoices[[#This Row],[electricity_amount]]</f>
        <v>0</v>
      </c>
    </row>
    <row r="1555" spans="1:34">
      <c r="A1555" t="s">
        <v>8159</v>
      </c>
      <c r="B1555" t="s">
        <v>22</v>
      </c>
      <c r="C1555" t="s">
        <v>1832</v>
      </c>
      <c r="D1555" t="s">
        <v>24</v>
      </c>
      <c r="E1555" t="s">
        <v>80</v>
      </c>
      <c r="F1555" t="s">
        <v>81</v>
      </c>
      <c r="G1555" t="s">
        <v>8160</v>
      </c>
      <c r="H1555" s="1">
        <f>DATE(YEAR(invoices[[#This Row],[due_date]]),MONTH(invoices[[#This Row],[due_date]]),1)</f>
        <v>45839</v>
      </c>
      <c r="I1555" s="1">
        <v>45845</v>
      </c>
      <c r="J1555">
        <v>15500</v>
      </c>
      <c r="K1555">
        <v>0</v>
      </c>
      <c r="L1555">
        <v>2250</v>
      </c>
      <c r="M1555">
        <f>invoices[[#This Row],[rent_amount]]+invoices[[#This Row],[electricity_amount]]+invoices[[#This Row],[other_charges]]</f>
        <v>17750</v>
      </c>
      <c r="N1555" t="s">
        <v>28</v>
      </c>
      <c r="O1555" t="s">
        <v>176</v>
      </c>
      <c r="P1555">
        <v>0</v>
      </c>
      <c r="Q1555" t="b">
        <v>0</v>
      </c>
      <c r="R1555" t="s">
        <v>177</v>
      </c>
      <c r="S1555">
        <v>0</v>
      </c>
      <c r="T1555">
        <f>invoices[[#This Row],[total_amount]]</f>
        <v>17750</v>
      </c>
      <c r="U1555" t="s">
        <v>2569</v>
      </c>
      <c r="V1555" t="str">
        <f>INDEX([1]!Table1[tenantname],MATCH(invoices[[#This Row],[allotment_id]],[1]!Table1[TenantAllotmentID],0))</f>
        <v>Vaibhavi Patel (D21-B1)</v>
      </c>
      <c r="W1555" t="s">
        <v>14611</v>
      </c>
      <c r="X1555" t="s">
        <v>14838</v>
      </c>
      <c r="Y1555" s="4">
        <v>45839</v>
      </c>
      <c r="Z1555" t="s">
        <v>15807</v>
      </c>
      <c r="AA1555">
        <v>15500</v>
      </c>
      <c r="AB1555">
        <v>0</v>
      </c>
      <c r="AC1555">
        <v>0</v>
      </c>
      <c r="AD1555" s="7">
        <f>invoices[[#This Row],[Rent]]+invoices[[#This Row],[Services]]+invoices[[#This Row],[GST]]</f>
        <v>15500</v>
      </c>
      <c r="AE1555" s="7">
        <f>invoices[[#This Row],[Total]]-invoices[[#This Row],[rent_amount]]</f>
        <v>0</v>
      </c>
      <c r="AF1555">
        <v>3317</v>
      </c>
      <c r="AG1555">
        <v>0</v>
      </c>
      <c r="AH1555">
        <f>invoices[[#This Row],[EB Amount]]-invoices[[#This Row],[electricity_amount]]</f>
        <v>0</v>
      </c>
    </row>
    <row r="1556" spans="1:34">
      <c r="A1556" t="s">
        <v>8177</v>
      </c>
      <c r="B1556" t="s">
        <v>22</v>
      </c>
      <c r="C1556" t="s">
        <v>5692</v>
      </c>
      <c r="D1556" t="s">
        <v>24</v>
      </c>
      <c r="E1556" t="s">
        <v>96</v>
      </c>
      <c r="F1556" t="s">
        <v>1426</v>
      </c>
      <c r="G1556" t="s">
        <v>8178</v>
      </c>
      <c r="H1556" s="1">
        <f>DATE(YEAR(invoices[[#This Row],[due_date]]),MONTH(invoices[[#This Row],[due_date]]),1)</f>
        <v>45839</v>
      </c>
      <c r="I1556" s="1">
        <v>45845</v>
      </c>
      <c r="J1556">
        <v>15500</v>
      </c>
      <c r="K1556">
        <v>0</v>
      </c>
      <c r="L1556">
        <v>2250</v>
      </c>
      <c r="M1556">
        <f>invoices[[#This Row],[rent_amount]]+invoices[[#This Row],[electricity_amount]]+invoices[[#This Row],[other_charges]]</f>
        <v>17750</v>
      </c>
      <c r="N1556" t="s">
        <v>28</v>
      </c>
      <c r="O1556" t="s">
        <v>633</v>
      </c>
      <c r="P1556">
        <v>0</v>
      </c>
      <c r="Q1556" t="b">
        <v>0</v>
      </c>
      <c r="R1556" t="s">
        <v>177</v>
      </c>
      <c r="S1556">
        <v>0</v>
      </c>
      <c r="T1556">
        <f>invoices[[#This Row],[total_amount]]</f>
        <v>17750</v>
      </c>
      <c r="U1556" t="s">
        <v>8179</v>
      </c>
      <c r="V1556" t="str">
        <f>INDEX([1]!Table1[tenantname],MATCH(invoices[[#This Row],[allotment_id]],[1]!Table1[TenantAllotmentID],0))</f>
        <v>Devanathan Chandrasekaran (B33-B1)</v>
      </c>
      <c r="W1556" t="s">
        <v>15594</v>
      </c>
      <c r="X1556" t="s">
        <v>15595</v>
      </c>
      <c r="Y1556" s="4">
        <v>45839</v>
      </c>
      <c r="Z1556" t="s">
        <v>15807</v>
      </c>
      <c r="AA1556">
        <v>15500</v>
      </c>
      <c r="AB1556">
        <v>0</v>
      </c>
      <c r="AC1556">
        <v>0</v>
      </c>
      <c r="AD1556" s="7">
        <f>invoices[[#This Row],[Rent]]+invoices[[#This Row],[Services]]+invoices[[#This Row],[GST]]</f>
        <v>15500</v>
      </c>
      <c r="AE1556" s="7">
        <f>invoices[[#This Row],[Total]]-invoices[[#This Row],[rent_amount]]</f>
        <v>0</v>
      </c>
      <c r="AF1556">
        <v>3325</v>
      </c>
      <c r="AG1556">
        <v>0</v>
      </c>
      <c r="AH1556">
        <f>invoices[[#This Row],[EB Amount]]-invoices[[#This Row],[electricity_amount]]</f>
        <v>0</v>
      </c>
    </row>
    <row r="1557" spans="1:34">
      <c r="A1557" t="s">
        <v>8180</v>
      </c>
      <c r="B1557" t="s">
        <v>22</v>
      </c>
      <c r="C1557" t="s">
        <v>757</v>
      </c>
      <c r="D1557" t="s">
        <v>24</v>
      </c>
      <c r="E1557" t="s">
        <v>181</v>
      </c>
      <c r="F1557" t="s">
        <v>427</v>
      </c>
      <c r="G1557" t="s">
        <v>8181</v>
      </c>
      <c r="H1557" s="1">
        <f>DATE(YEAR(invoices[[#This Row],[due_date]]),MONTH(invoices[[#This Row],[due_date]]),1)</f>
        <v>45839</v>
      </c>
      <c r="I1557" s="1">
        <v>45845</v>
      </c>
      <c r="J1557">
        <v>7839</v>
      </c>
      <c r="K1557">
        <v>0</v>
      </c>
      <c r="L1557">
        <v>0</v>
      </c>
      <c r="M1557">
        <f>invoices[[#This Row],[rent_amount]]+invoices[[#This Row],[electricity_amount]]+invoices[[#This Row],[other_charges]]</f>
        <v>7839</v>
      </c>
      <c r="N1557" t="s">
        <v>28</v>
      </c>
      <c r="O1557" t="s">
        <v>176</v>
      </c>
      <c r="P1557">
        <v>0</v>
      </c>
      <c r="Q1557" t="b">
        <v>0</v>
      </c>
      <c r="R1557" t="s">
        <v>177</v>
      </c>
      <c r="S1557">
        <v>0</v>
      </c>
      <c r="T1557">
        <f>invoices[[#This Row],[total_amount]]</f>
        <v>7839</v>
      </c>
      <c r="U1557" t="s">
        <v>6808</v>
      </c>
      <c r="V1557" t="str">
        <f>INDEX([1]!Table1[tenantname],MATCH(invoices[[#This Row],[allotment_id]],[1]!Table1[TenantAllotmentID],0))</f>
        <v>Shivani Kumari (B24-B2)</v>
      </c>
      <c r="W1557" t="s">
        <v>14221</v>
      </c>
      <c r="X1557" t="s">
        <v>15508</v>
      </c>
      <c r="Y1557" s="4">
        <v>45839</v>
      </c>
      <c r="Z1557" t="s">
        <v>15807</v>
      </c>
      <c r="AA1557">
        <v>7839</v>
      </c>
      <c r="AB1557">
        <v>0</v>
      </c>
      <c r="AC1557">
        <v>0</v>
      </c>
      <c r="AD1557" s="7">
        <f>invoices[[#This Row],[Rent]]+invoices[[#This Row],[Services]]+invoices[[#This Row],[GST]]</f>
        <v>7839</v>
      </c>
      <c r="AE1557" s="7">
        <f>invoices[[#This Row],[Total]]-invoices[[#This Row],[rent_amount]]</f>
        <v>0</v>
      </c>
      <c r="AF1557">
        <v>3326</v>
      </c>
      <c r="AG1557">
        <v>0</v>
      </c>
      <c r="AH1557">
        <f>invoices[[#This Row],[EB Amount]]-invoices[[#This Row],[electricity_amount]]</f>
        <v>0</v>
      </c>
    </row>
    <row r="1558" spans="1:34">
      <c r="A1558" t="s">
        <v>8190</v>
      </c>
      <c r="B1558" t="s">
        <v>22</v>
      </c>
      <c r="C1558" t="s">
        <v>2315</v>
      </c>
      <c r="D1558" t="s">
        <v>24</v>
      </c>
      <c r="E1558" t="s">
        <v>181</v>
      </c>
      <c r="F1558" t="s">
        <v>305</v>
      </c>
      <c r="G1558" t="s">
        <v>8191</v>
      </c>
      <c r="H1558" s="1">
        <f>DATE(YEAR(invoices[[#This Row],[due_date]]),MONTH(invoices[[#This Row],[due_date]]),1)</f>
        <v>45839</v>
      </c>
      <c r="I1558" s="1">
        <v>45845</v>
      </c>
      <c r="J1558">
        <v>10296</v>
      </c>
      <c r="K1558">
        <v>0</v>
      </c>
      <c r="L1558">
        <v>0</v>
      </c>
      <c r="M1558">
        <f>invoices[[#This Row],[rent_amount]]+invoices[[#This Row],[electricity_amount]]+invoices[[#This Row],[other_charges]]</f>
        <v>10296</v>
      </c>
      <c r="N1558" t="s">
        <v>28</v>
      </c>
      <c r="O1558" t="s">
        <v>661</v>
      </c>
      <c r="P1558">
        <v>0</v>
      </c>
      <c r="Q1558" t="b">
        <v>0</v>
      </c>
      <c r="R1558" t="s">
        <v>177</v>
      </c>
      <c r="S1558">
        <v>0</v>
      </c>
      <c r="T1558">
        <f>invoices[[#This Row],[total_amount]]</f>
        <v>10296</v>
      </c>
      <c r="U1558" t="s">
        <v>2317</v>
      </c>
      <c r="V1558" t="str">
        <f>INDEX([1]!Table1[tenantname],MATCH(invoices[[#This Row],[allotment_id]],[1]!Table1[TenantAllotmentID],0))</f>
        <v>Rishitha Thota (B24-C1)</v>
      </c>
      <c r="W1558" t="s">
        <v>14770</v>
      </c>
      <c r="X1558" t="s">
        <v>14771</v>
      </c>
      <c r="Y1558" s="4">
        <v>45839</v>
      </c>
      <c r="Z1558" t="s">
        <v>15807</v>
      </c>
      <c r="AA1558">
        <v>10296</v>
      </c>
      <c r="AB1558">
        <v>0</v>
      </c>
      <c r="AC1558">
        <v>0</v>
      </c>
      <c r="AD1558" s="7">
        <f>invoices[[#This Row],[Rent]]+invoices[[#This Row],[Services]]+invoices[[#This Row],[GST]]</f>
        <v>10296</v>
      </c>
      <c r="AE1558" s="7">
        <f>invoices[[#This Row],[Total]]-invoices[[#This Row],[rent_amount]]</f>
        <v>0</v>
      </c>
      <c r="AF1558">
        <v>3331</v>
      </c>
      <c r="AG1558">
        <v>0</v>
      </c>
      <c r="AH1558">
        <f>invoices[[#This Row],[EB Amount]]-invoices[[#This Row],[electricity_amount]]</f>
        <v>0</v>
      </c>
    </row>
    <row r="1559" spans="1:34">
      <c r="A1559" t="s">
        <v>8210</v>
      </c>
      <c r="B1559" t="s">
        <v>22</v>
      </c>
      <c r="C1559" t="s">
        <v>8211</v>
      </c>
      <c r="D1559" t="s">
        <v>24</v>
      </c>
      <c r="E1559" t="s">
        <v>275</v>
      </c>
      <c r="F1559" t="s">
        <v>1397</v>
      </c>
      <c r="G1559" t="s">
        <v>8212</v>
      </c>
      <c r="H1559" s="1">
        <f>DATE(YEAR(invoices[[#This Row],[due_date]]),MONTH(invoices[[#This Row],[due_date]]),1)</f>
        <v>45839</v>
      </c>
      <c r="I1559" s="1">
        <v>45845</v>
      </c>
      <c r="J1559">
        <v>5683</v>
      </c>
      <c r="K1559">
        <v>2000</v>
      </c>
      <c r="L1559">
        <v>2250</v>
      </c>
      <c r="M1559">
        <f>invoices[[#This Row],[rent_amount]]+invoices[[#This Row],[electricity_amount]]+invoices[[#This Row],[other_charges]]</f>
        <v>9933</v>
      </c>
      <c r="N1559" t="s">
        <v>28</v>
      </c>
      <c r="O1559" t="s">
        <v>2708</v>
      </c>
      <c r="P1559">
        <v>0</v>
      </c>
      <c r="Q1559" t="b">
        <v>0</v>
      </c>
      <c r="R1559" t="s">
        <v>177</v>
      </c>
      <c r="S1559">
        <v>0</v>
      </c>
      <c r="T1559">
        <f>invoices[[#This Row],[total_amount]]</f>
        <v>9933</v>
      </c>
      <c r="U1559" t="s">
        <v>8213</v>
      </c>
      <c r="V1559" t="str">
        <f>INDEX([1]!Table1[tenantname],MATCH(invoices[[#This Row],[allotment_id]],[1]!Table1[TenantAllotmentID],0))</f>
        <v>Maithilee Bhor (B44-B1)</v>
      </c>
      <c r="W1559" t="s">
        <v>15598</v>
      </c>
      <c r="X1559" t="s">
        <v>15599</v>
      </c>
      <c r="Y1559" s="4">
        <v>45839</v>
      </c>
      <c r="Z1559" t="s">
        <v>15807</v>
      </c>
      <c r="AA1559">
        <v>5683</v>
      </c>
      <c r="AB1559">
        <v>0</v>
      </c>
      <c r="AC1559">
        <v>0</v>
      </c>
      <c r="AD1559" s="7">
        <f>invoices[[#This Row],[Rent]]+invoices[[#This Row],[Services]]+invoices[[#This Row],[GST]]</f>
        <v>5683</v>
      </c>
      <c r="AE1559" s="7">
        <f>invoices[[#This Row],[Total]]-invoices[[#This Row],[rent_amount]]</f>
        <v>0</v>
      </c>
      <c r="AF1559">
        <v>3340</v>
      </c>
      <c r="AG1559">
        <v>2000</v>
      </c>
      <c r="AH1559">
        <f>invoices[[#This Row],[EB Amount]]-invoices[[#This Row],[electricity_amount]]</f>
        <v>0</v>
      </c>
    </row>
    <row r="1560" spans="1:34">
      <c r="A1560" t="s">
        <v>8296</v>
      </c>
      <c r="B1560" t="s">
        <v>22</v>
      </c>
      <c r="C1560" t="s">
        <v>955</v>
      </c>
      <c r="D1560" t="s">
        <v>24</v>
      </c>
      <c r="E1560" t="s">
        <v>42</v>
      </c>
      <c r="F1560" t="s">
        <v>6008</v>
      </c>
      <c r="G1560" t="s">
        <v>8297</v>
      </c>
      <c r="H1560" s="1">
        <f>DATE(YEAR(invoices[[#This Row],[due_date]]),MONTH(invoices[[#This Row],[due_date]]),1)</f>
        <v>45839</v>
      </c>
      <c r="I1560" s="1">
        <v>45845</v>
      </c>
      <c r="J1560">
        <v>10350</v>
      </c>
      <c r="K1560">
        <v>584</v>
      </c>
      <c r="L1560">
        <v>2250</v>
      </c>
      <c r="M1560">
        <f>invoices[[#This Row],[rent_amount]]+invoices[[#This Row],[electricity_amount]]+invoices[[#This Row],[other_charges]]</f>
        <v>13184</v>
      </c>
      <c r="N1560" t="s">
        <v>28</v>
      </c>
      <c r="O1560" t="s">
        <v>633</v>
      </c>
      <c r="P1560">
        <v>0</v>
      </c>
      <c r="Q1560" t="b">
        <v>0</v>
      </c>
      <c r="R1560" t="s">
        <v>177</v>
      </c>
      <c r="S1560">
        <v>0</v>
      </c>
      <c r="T1560">
        <f>invoices[[#This Row],[total_amount]]</f>
        <v>13184</v>
      </c>
      <c r="U1560" t="s">
        <v>6952</v>
      </c>
      <c r="V1560" t="str">
        <f>INDEX([1]!Table1[tenantname],MATCH(invoices[[#This Row],[allotment_id]],[1]!Table1[TenantAllotmentID],0))</f>
        <v>Anjali Saluja (C24-B2)</v>
      </c>
      <c r="W1560" t="s">
        <v>14984</v>
      </c>
      <c r="X1560" t="s">
        <v>15516</v>
      </c>
      <c r="Y1560" s="4">
        <v>45839</v>
      </c>
      <c r="Z1560" t="s">
        <v>15807</v>
      </c>
      <c r="AA1560">
        <v>10350</v>
      </c>
      <c r="AB1560">
        <v>0</v>
      </c>
      <c r="AC1560">
        <v>0</v>
      </c>
      <c r="AD1560" s="7">
        <f>invoices[[#This Row],[Rent]]+invoices[[#This Row],[Services]]+invoices[[#This Row],[GST]]</f>
        <v>10350</v>
      </c>
      <c r="AE1560" s="7">
        <f>invoices[[#This Row],[Total]]-invoices[[#This Row],[rent_amount]]</f>
        <v>0</v>
      </c>
      <c r="AF1560">
        <v>3381</v>
      </c>
      <c r="AG1560">
        <v>584</v>
      </c>
      <c r="AH1560">
        <f>invoices[[#This Row],[EB Amount]]-invoices[[#This Row],[electricity_amount]]</f>
        <v>0</v>
      </c>
    </row>
    <row r="1561" spans="1:34">
      <c r="A1561" t="s">
        <v>8357</v>
      </c>
      <c r="B1561" t="s">
        <v>22</v>
      </c>
      <c r="C1561" t="s">
        <v>4281</v>
      </c>
      <c r="D1561" t="s">
        <v>24</v>
      </c>
      <c r="E1561" t="s">
        <v>72</v>
      </c>
      <c r="F1561" t="s">
        <v>665</v>
      </c>
      <c r="G1561" t="s">
        <v>8358</v>
      </c>
      <c r="H1561" s="1">
        <f>DATE(YEAR(invoices[[#This Row],[due_date]]),MONTH(invoices[[#This Row],[due_date]]),1)</f>
        <v>45839</v>
      </c>
      <c r="I1561" s="1">
        <v>45845</v>
      </c>
      <c r="J1561">
        <v>9548</v>
      </c>
      <c r="K1561">
        <v>0</v>
      </c>
      <c r="L1561">
        <v>0</v>
      </c>
      <c r="M1561">
        <f>invoices[[#This Row],[rent_amount]]+invoices[[#This Row],[electricity_amount]]+invoices[[#This Row],[other_charges]]</f>
        <v>9548</v>
      </c>
      <c r="N1561" t="s">
        <v>28</v>
      </c>
      <c r="O1561" t="s">
        <v>661</v>
      </c>
      <c r="P1561">
        <v>0</v>
      </c>
      <c r="Q1561" t="b">
        <v>0</v>
      </c>
      <c r="R1561" t="s">
        <v>177</v>
      </c>
      <c r="S1561">
        <v>0</v>
      </c>
      <c r="T1561">
        <f>invoices[[#This Row],[total_amount]]</f>
        <v>9548</v>
      </c>
      <c r="U1561" t="s">
        <v>4283</v>
      </c>
      <c r="V1561" t="str">
        <f>INDEX([1]!Table1[tenantname],MATCH(invoices[[#This Row],[allotment_id]],[1]!Table1[TenantAllotmentID],0))</f>
        <v>Shivani  (C34-A1)</v>
      </c>
      <c r="W1561" t="s">
        <v>15205</v>
      </c>
      <c r="X1561" t="s">
        <v>15206</v>
      </c>
      <c r="Y1561" s="4">
        <v>45839</v>
      </c>
      <c r="Z1561" t="s">
        <v>15807</v>
      </c>
      <c r="AA1561">
        <v>9548</v>
      </c>
      <c r="AB1561">
        <v>0</v>
      </c>
      <c r="AC1561">
        <v>0</v>
      </c>
      <c r="AD1561" s="7">
        <f>invoices[[#This Row],[Rent]]+invoices[[#This Row],[Services]]+invoices[[#This Row],[GST]]</f>
        <v>9548</v>
      </c>
      <c r="AE1561" s="7">
        <f>invoices[[#This Row],[Total]]-invoices[[#This Row],[rent_amount]]</f>
        <v>0</v>
      </c>
      <c r="AF1561">
        <v>3412</v>
      </c>
      <c r="AG1561">
        <v>0</v>
      </c>
      <c r="AH1561">
        <f>invoices[[#This Row],[EB Amount]]-invoices[[#This Row],[electricity_amount]]</f>
        <v>0</v>
      </c>
    </row>
    <row r="1562" spans="1:34">
      <c r="A1562" t="s">
        <v>8517</v>
      </c>
      <c r="B1562" t="s">
        <v>22</v>
      </c>
      <c r="C1562" t="s">
        <v>1237</v>
      </c>
      <c r="D1562" t="s">
        <v>24</v>
      </c>
      <c r="E1562" t="s">
        <v>226</v>
      </c>
      <c r="F1562" t="s">
        <v>1238</v>
      </c>
      <c r="G1562" t="s">
        <v>8518</v>
      </c>
      <c r="H1562" s="1">
        <f>DATE(YEAR(invoices[[#This Row],[due_date]]),MONTH(invoices[[#This Row],[due_date]]),1)</f>
        <v>45839</v>
      </c>
      <c r="I1562" s="1">
        <v>45845</v>
      </c>
      <c r="J1562">
        <v>19500</v>
      </c>
      <c r="K1562">
        <v>2550</v>
      </c>
      <c r="L1562">
        <v>0</v>
      </c>
      <c r="M1562">
        <f>invoices[[#This Row],[rent_amount]]+invoices[[#This Row],[electricity_amount]]+invoices[[#This Row],[other_charges]]</f>
        <v>22050</v>
      </c>
      <c r="N1562" t="s">
        <v>28</v>
      </c>
      <c r="O1562" t="s">
        <v>176</v>
      </c>
      <c r="P1562">
        <v>0</v>
      </c>
      <c r="Q1562" t="b">
        <v>0</v>
      </c>
      <c r="R1562" t="s">
        <v>177</v>
      </c>
      <c r="S1562">
        <v>0</v>
      </c>
      <c r="T1562">
        <f>invoices[[#This Row],[total_amount]]</f>
        <v>22050</v>
      </c>
      <c r="U1562" t="s">
        <v>1241</v>
      </c>
      <c r="V1562" t="str">
        <f>INDEX([1]!Table1[tenantname],MATCH(invoices[[#This Row],[allotment_id]],[1]!Table1[TenantAllotmentID],0))</f>
        <v>Surbhi Sharma (B12-A1)</v>
      </c>
      <c r="W1562" t="s">
        <v>14394</v>
      </c>
      <c r="X1562" t="s">
        <v>14395</v>
      </c>
      <c r="Y1562" s="4">
        <v>45839</v>
      </c>
      <c r="Z1562" t="s">
        <v>15807</v>
      </c>
      <c r="AA1562">
        <v>19500</v>
      </c>
      <c r="AB1562">
        <v>0</v>
      </c>
      <c r="AC1562">
        <v>0</v>
      </c>
      <c r="AD1562" s="7">
        <f>invoices[[#This Row],[Rent]]+invoices[[#This Row],[Services]]+invoices[[#This Row],[GST]]</f>
        <v>19500</v>
      </c>
      <c r="AE1562" s="7">
        <f>invoices[[#This Row],[Total]]-invoices[[#This Row],[rent_amount]]</f>
        <v>0</v>
      </c>
      <c r="AF1562">
        <v>3496</v>
      </c>
      <c r="AG1562">
        <v>2550</v>
      </c>
      <c r="AH1562">
        <f>invoices[[#This Row],[EB Amount]]-invoices[[#This Row],[electricity_amount]]</f>
        <v>0</v>
      </c>
    </row>
    <row r="1563" spans="1:34">
      <c r="A1563" t="s">
        <v>8636</v>
      </c>
      <c r="B1563" t="s">
        <v>22</v>
      </c>
      <c r="C1563" t="s">
        <v>3277</v>
      </c>
      <c r="D1563" t="s">
        <v>24</v>
      </c>
      <c r="E1563" t="s">
        <v>569</v>
      </c>
      <c r="F1563" t="s">
        <v>1493</v>
      </c>
      <c r="G1563" t="s">
        <v>8637</v>
      </c>
      <c r="H1563" s="1">
        <f>DATE(YEAR(invoices[[#This Row],[due_date]]),MONTH(invoices[[#This Row],[due_date]]),1)</f>
        <v>45839</v>
      </c>
      <c r="I1563" s="1">
        <v>45845</v>
      </c>
      <c r="J1563">
        <v>13500</v>
      </c>
      <c r="K1563">
        <v>1890</v>
      </c>
      <c r="L1563">
        <v>0</v>
      </c>
      <c r="M1563">
        <f>invoices[[#This Row],[rent_amount]]+invoices[[#This Row],[electricity_amount]]+invoices[[#This Row],[other_charges]]</f>
        <v>15390</v>
      </c>
      <c r="N1563" t="s">
        <v>28</v>
      </c>
      <c r="O1563" t="s">
        <v>176</v>
      </c>
      <c r="P1563">
        <v>0</v>
      </c>
      <c r="Q1563" t="b">
        <v>0</v>
      </c>
      <c r="R1563" t="s">
        <v>177</v>
      </c>
      <c r="S1563">
        <v>0</v>
      </c>
      <c r="T1563">
        <f>invoices[[#This Row],[total_amount]]</f>
        <v>15390</v>
      </c>
      <c r="U1563" t="s">
        <v>3279</v>
      </c>
      <c r="V1563" t="str">
        <f>INDEX([1]!Table1[tenantname],MATCH(invoices[[#This Row],[allotment_id]],[1]!Table1[TenantAllotmentID],0))</f>
        <v>Yuva Sherlin J (C12-C1)</v>
      </c>
      <c r="W1563" t="s">
        <v>15016</v>
      </c>
      <c r="X1563" t="s">
        <v>15017</v>
      </c>
      <c r="Y1563" s="4">
        <v>45839</v>
      </c>
      <c r="Z1563" t="s">
        <v>15807</v>
      </c>
      <c r="AA1563">
        <v>13500</v>
      </c>
      <c r="AB1563">
        <v>0</v>
      </c>
      <c r="AC1563">
        <v>0</v>
      </c>
      <c r="AD1563" s="7">
        <f>invoices[[#This Row],[Rent]]+invoices[[#This Row],[Services]]+invoices[[#This Row],[GST]]</f>
        <v>13500</v>
      </c>
      <c r="AE1563" s="7">
        <f>invoices[[#This Row],[Total]]-invoices[[#This Row],[rent_amount]]</f>
        <v>0</v>
      </c>
      <c r="AF1563">
        <v>3562</v>
      </c>
      <c r="AG1563">
        <v>1890</v>
      </c>
      <c r="AH1563">
        <f>invoices[[#This Row],[EB Amount]]-invoices[[#This Row],[electricity_amount]]</f>
        <v>0</v>
      </c>
    </row>
    <row r="1564" spans="1:34">
      <c r="A1564" t="s">
        <v>8678</v>
      </c>
      <c r="B1564" t="s">
        <v>22</v>
      </c>
      <c r="C1564" t="s">
        <v>1564</v>
      </c>
      <c r="D1564" t="s">
        <v>24</v>
      </c>
      <c r="E1564" t="s">
        <v>342</v>
      </c>
      <c r="F1564" t="s">
        <v>1565</v>
      </c>
      <c r="G1564" t="s">
        <v>8679</v>
      </c>
      <c r="H1564" s="1">
        <f>DATE(YEAR(invoices[[#This Row],[due_date]]),MONTH(invoices[[#This Row],[due_date]]),1)</f>
        <v>45839</v>
      </c>
      <c r="I1564" s="1">
        <v>45845</v>
      </c>
      <c r="J1564">
        <v>13500</v>
      </c>
      <c r="K1564">
        <v>2030</v>
      </c>
      <c r="L1564">
        <v>0</v>
      </c>
      <c r="M1564">
        <f>invoices[[#This Row],[rent_amount]]+invoices[[#This Row],[electricity_amount]]+invoices[[#This Row],[other_charges]]</f>
        <v>15530</v>
      </c>
      <c r="N1564" t="s">
        <v>28</v>
      </c>
      <c r="O1564" t="s">
        <v>176</v>
      </c>
      <c r="P1564">
        <v>0</v>
      </c>
      <c r="Q1564" t="b">
        <v>0</v>
      </c>
      <c r="R1564" t="s">
        <v>177</v>
      </c>
      <c r="S1564">
        <v>0</v>
      </c>
      <c r="T1564">
        <f>invoices[[#This Row],[total_amount]]</f>
        <v>15530</v>
      </c>
      <c r="U1564" t="s">
        <v>1567</v>
      </c>
      <c r="V1564" t="str">
        <f>INDEX([1]!Table1[tenantname],MATCH(invoices[[#This Row],[allotment_id]],[1]!Table1[TenantAllotmentID],0))</f>
        <v>Suvetha V (D11-D1)</v>
      </c>
      <c r="W1564" t="s">
        <v>14520</v>
      </c>
      <c r="X1564" t="s">
        <v>14521</v>
      </c>
      <c r="Y1564" s="4">
        <v>45839</v>
      </c>
      <c r="Z1564" t="s">
        <v>15807</v>
      </c>
      <c r="AA1564">
        <v>13500</v>
      </c>
      <c r="AB1564">
        <v>0</v>
      </c>
      <c r="AC1564">
        <v>0</v>
      </c>
      <c r="AD1564" s="7">
        <f>invoices[[#This Row],[Rent]]+invoices[[#This Row],[Services]]+invoices[[#This Row],[GST]]</f>
        <v>13500</v>
      </c>
      <c r="AE1564" s="7">
        <f>invoices[[#This Row],[Total]]-invoices[[#This Row],[rent_amount]]</f>
        <v>0</v>
      </c>
      <c r="AF1564">
        <v>3583</v>
      </c>
      <c r="AG1564">
        <v>2030</v>
      </c>
      <c r="AH1564">
        <f>invoices[[#This Row],[EB Amount]]-invoices[[#This Row],[electricity_amount]]</f>
        <v>0</v>
      </c>
    </row>
    <row r="1565" spans="1:34">
      <c r="A1565" t="s">
        <v>8798</v>
      </c>
      <c r="B1565" t="s">
        <v>22</v>
      </c>
      <c r="C1565" t="s">
        <v>1245</v>
      </c>
      <c r="D1565" t="s">
        <v>24</v>
      </c>
      <c r="E1565" t="s">
        <v>592</v>
      </c>
      <c r="F1565" t="s">
        <v>883</v>
      </c>
      <c r="G1565" t="s">
        <v>8799</v>
      </c>
      <c r="H1565" s="1">
        <f>DATE(YEAR(invoices[[#This Row],[due_date]]),MONTH(invoices[[#This Row],[due_date]]),1)</f>
        <v>45839</v>
      </c>
      <c r="I1565" s="1">
        <v>45845</v>
      </c>
      <c r="J1565">
        <v>12000</v>
      </c>
      <c r="K1565">
        <v>0</v>
      </c>
      <c r="L1565">
        <v>0</v>
      </c>
      <c r="M1565">
        <f>invoices[[#This Row],[rent_amount]]+invoices[[#This Row],[electricity_amount]]+invoices[[#This Row],[other_charges]]</f>
        <v>12000</v>
      </c>
      <c r="N1565" t="s">
        <v>28</v>
      </c>
      <c r="O1565" t="s">
        <v>633</v>
      </c>
      <c r="P1565">
        <v>0</v>
      </c>
      <c r="Q1565" t="b">
        <v>0</v>
      </c>
      <c r="R1565" t="s">
        <v>177</v>
      </c>
      <c r="S1565">
        <v>0</v>
      </c>
      <c r="T1565">
        <f>invoices[[#This Row],[total_amount]]</f>
        <v>12000</v>
      </c>
      <c r="U1565" t="s">
        <v>1248</v>
      </c>
      <c r="V1565" t="str">
        <f>INDEX([1]!Table1[tenantname],MATCH(invoices[[#This Row],[allotment_id]],[1]!Table1[TenantAllotmentID],0))</f>
        <v>Abhilash V  (A44-B1)</v>
      </c>
      <c r="W1565" t="s">
        <v>14396</v>
      </c>
      <c r="X1565" t="s">
        <v>14397</v>
      </c>
      <c r="Y1565" s="4">
        <v>45839</v>
      </c>
      <c r="Z1565" t="s">
        <v>15807</v>
      </c>
      <c r="AA1565">
        <v>12000</v>
      </c>
      <c r="AB1565">
        <v>0</v>
      </c>
      <c r="AC1565">
        <v>0</v>
      </c>
      <c r="AD1565" s="7">
        <f>invoices[[#This Row],[Rent]]+invoices[[#This Row],[Services]]+invoices[[#This Row],[GST]]</f>
        <v>12000</v>
      </c>
      <c r="AE1565" s="7">
        <f>invoices[[#This Row],[Total]]-invoices[[#This Row],[rent_amount]]</f>
        <v>0</v>
      </c>
      <c r="AF1565">
        <v>3647</v>
      </c>
      <c r="AG1565">
        <v>0</v>
      </c>
      <c r="AH1565">
        <f>invoices[[#This Row],[EB Amount]]-invoices[[#This Row],[electricity_amount]]</f>
        <v>0</v>
      </c>
    </row>
    <row r="1566" spans="1:34">
      <c r="A1566" t="s">
        <v>8932</v>
      </c>
      <c r="B1566" t="s">
        <v>22</v>
      </c>
      <c r="C1566" t="s">
        <v>348</v>
      </c>
      <c r="D1566" t="s">
        <v>24</v>
      </c>
      <c r="E1566" t="s">
        <v>349</v>
      </c>
      <c r="F1566" t="s">
        <v>350</v>
      </c>
      <c r="G1566" t="s">
        <v>8933</v>
      </c>
      <c r="H1566" s="1">
        <f>DATE(YEAR(invoices[[#This Row],[due_date]]),MONTH(invoices[[#This Row],[due_date]]),1)</f>
        <v>45839</v>
      </c>
      <c r="I1566" s="1">
        <v>45845</v>
      </c>
      <c r="J1566">
        <v>14500</v>
      </c>
      <c r="K1566">
        <v>1830</v>
      </c>
      <c r="L1566">
        <v>0</v>
      </c>
      <c r="M1566">
        <f>invoices[[#This Row],[rent_amount]]+invoices[[#This Row],[electricity_amount]]+invoices[[#This Row],[other_charges]]</f>
        <v>16330</v>
      </c>
      <c r="N1566" t="s">
        <v>28</v>
      </c>
      <c r="O1566" t="s">
        <v>661</v>
      </c>
      <c r="P1566">
        <v>0</v>
      </c>
      <c r="Q1566" t="b">
        <v>0</v>
      </c>
      <c r="R1566" t="s">
        <v>177</v>
      </c>
      <c r="S1566">
        <v>0</v>
      </c>
      <c r="T1566">
        <f>invoices[[#This Row],[total_amount]]</f>
        <v>16330</v>
      </c>
      <c r="U1566" t="s">
        <v>352</v>
      </c>
      <c r="V1566" t="str">
        <f>INDEX([1]!Table1[tenantname],MATCH(invoices[[#This Row],[allotment_id]],[1]!Table1[TenantAllotmentID],0))</f>
        <v>Nithya Gopal Chakraborty (B11-C1)</v>
      </c>
      <c r="W1566" t="s">
        <v>14076</v>
      </c>
      <c r="X1566" t="s">
        <v>14077</v>
      </c>
      <c r="Y1566" s="4">
        <v>45839</v>
      </c>
      <c r="Z1566" t="s">
        <v>15807</v>
      </c>
      <c r="AA1566">
        <v>14500</v>
      </c>
      <c r="AB1566">
        <v>0</v>
      </c>
      <c r="AC1566">
        <v>0</v>
      </c>
      <c r="AD1566" s="7">
        <f>invoices[[#This Row],[Rent]]+invoices[[#This Row],[Services]]+invoices[[#This Row],[GST]]</f>
        <v>14500</v>
      </c>
      <c r="AE1566" s="7">
        <f>invoices[[#This Row],[Total]]-invoices[[#This Row],[rent_amount]]</f>
        <v>0</v>
      </c>
      <c r="AF1566">
        <v>3717</v>
      </c>
      <c r="AG1566">
        <v>1830</v>
      </c>
      <c r="AH1566">
        <f>invoices[[#This Row],[EB Amount]]-invoices[[#This Row],[electricity_amount]]</f>
        <v>0</v>
      </c>
    </row>
    <row r="1567" spans="1:34">
      <c r="A1567" t="s">
        <v>8938</v>
      </c>
      <c r="B1567" t="s">
        <v>22</v>
      </c>
      <c r="C1567" s="2" t="s">
        <v>5382</v>
      </c>
      <c r="D1567" t="s">
        <v>24</v>
      </c>
      <c r="E1567" t="s">
        <v>34</v>
      </c>
      <c r="F1567" t="s">
        <v>805</v>
      </c>
      <c r="G1567" t="s">
        <v>8939</v>
      </c>
      <c r="H1567" s="1">
        <f>DATE(YEAR(invoices[[#This Row],[due_date]]),MONTH(invoices[[#This Row],[due_date]]),1)</f>
        <v>45839</v>
      </c>
      <c r="I1567" s="1">
        <v>45845</v>
      </c>
      <c r="J1567">
        <v>3065</v>
      </c>
      <c r="K1567">
        <v>2190</v>
      </c>
      <c r="L1567">
        <v>2250</v>
      </c>
      <c r="M1567">
        <f>invoices[[#This Row],[rent_amount]]+invoices[[#This Row],[electricity_amount]]+invoices[[#This Row],[other_charges]]</f>
        <v>7505</v>
      </c>
      <c r="N1567" t="s">
        <v>28</v>
      </c>
      <c r="O1567" t="s">
        <v>176</v>
      </c>
      <c r="P1567">
        <v>0</v>
      </c>
      <c r="Q1567" t="b">
        <v>0</v>
      </c>
      <c r="R1567" t="s">
        <v>177</v>
      </c>
      <c r="S1567">
        <v>0</v>
      </c>
      <c r="T1567">
        <f>invoices[[#This Row],[total_amount]]</f>
        <v>7505</v>
      </c>
      <c r="U1567" t="s">
        <v>5384</v>
      </c>
      <c r="V1567" t="str">
        <f>INDEX([1]!Table1[tenantname],MATCH(invoices[[#This Row],[allotment_id]],[1]!Table1[TenantAllotmentID],0))</f>
        <v>Vipula Tiwari (B43-A1)</v>
      </c>
      <c r="W1567" t="s">
        <v>15367</v>
      </c>
      <c r="X1567" t="s">
        <v>15368</v>
      </c>
      <c r="Y1567" s="4">
        <v>45839</v>
      </c>
      <c r="Z1567" t="s">
        <v>15807</v>
      </c>
      <c r="AA1567">
        <v>3065</v>
      </c>
      <c r="AB1567">
        <v>0</v>
      </c>
      <c r="AC1567">
        <v>0</v>
      </c>
      <c r="AD1567" s="7">
        <f>invoices[[#This Row],[Rent]]+invoices[[#This Row],[Services]]+invoices[[#This Row],[GST]]</f>
        <v>3065</v>
      </c>
      <c r="AE1567" s="7">
        <f>invoices[[#This Row],[Total]]-invoices[[#This Row],[rent_amount]]</f>
        <v>0</v>
      </c>
      <c r="AF1567">
        <v>3720</v>
      </c>
      <c r="AG1567">
        <v>2190</v>
      </c>
      <c r="AH1567">
        <f>invoices[[#This Row],[EB Amount]]-invoices[[#This Row],[electricity_amount]]</f>
        <v>0</v>
      </c>
    </row>
    <row r="1568" spans="1:34">
      <c r="A1568" t="s">
        <v>8954</v>
      </c>
      <c r="B1568" t="s">
        <v>22</v>
      </c>
      <c r="C1568" t="s">
        <v>626</v>
      </c>
      <c r="D1568" t="s">
        <v>24</v>
      </c>
      <c r="E1568" t="s">
        <v>42</v>
      </c>
      <c r="F1568" t="s">
        <v>627</v>
      </c>
      <c r="G1568" t="s">
        <v>8955</v>
      </c>
      <c r="H1568" s="1">
        <f>DATE(YEAR(invoices[[#This Row],[due_date]]),MONTH(invoices[[#This Row],[due_date]]),1)</f>
        <v>45839</v>
      </c>
      <c r="I1568" s="1">
        <v>45845</v>
      </c>
      <c r="J1568">
        <v>13500</v>
      </c>
      <c r="K1568">
        <v>2190</v>
      </c>
      <c r="L1568">
        <v>0</v>
      </c>
      <c r="M1568">
        <f>invoices[[#This Row],[rent_amount]]+invoices[[#This Row],[electricity_amount]]+invoices[[#This Row],[other_charges]]</f>
        <v>15690</v>
      </c>
      <c r="N1568" t="s">
        <v>28</v>
      </c>
      <c r="O1568" t="s">
        <v>661</v>
      </c>
      <c r="P1568">
        <v>0</v>
      </c>
      <c r="Q1568" t="b">
        <v>0</v>
      </c>
      <c r="R1568" t="s">
        <v>177</v>
      </c>
      <c r="S1568">
        <v>0</v>
      </c>
      <c r="T1568">
        <f>invoices[[#This Row],[total_amount]]</f>
        <v>15690</v>
      </c>
      <c r="U1568" t="s">
        <v>630</v>
      </c>
      <c r="V1568" t="str">
        <f>INDEX([1]!Table1[tenantname],MATCH(invoices[[#This Row],[allotment_id]],[1]!Table1[TenantAllotmentID],0))</f>
        <v>Rishita Tulsyan (C24-B3)</v>
      </c>
      <c r="W1568" t="s">
        <v>14177</v>
      </c>
      <c r="X1568" t="s">
        <v>14178</v>
      </c>
      <c r="Y1568" s="4">
        <v>45839</v>
      </c>
      <c r="Z1568" t="s">
        <v>15807</v>
      </c>
      <c r="AA1568">
        <v>13500</v>
      </c>
      <c r="AB1568">
        <v>0</v>
      </c>
      <c r="AC1568">
        <v>0</v>
      </c>
      <c r="AD1568" s="7">
        <f>invoices[[#This Row],[Rent]]+invoices[[#This Row],[Services]]+invoices[[#This Row],[GST]]</f>
        <v>13500</v>
      </c>
      <c r="AE1568" s="7">
        <f>invoices[[#This Row],[Total]]-invoices[[#This Row],[rent_amount]]</f>
        <v>0</v>
      </c>
      <c r="AF1568">
        <v>3733</v>
      </c>
      <c r="AG1568">
        <v>2190</v>
      </c>
      <c r="AH1568">
        <f>invoices[[#This Row],[EB Amount]]-invoices[[#This Row],[electricity_amount]]</f>
        <v>0</v>
      </c>
    </row>
    <row r="1569" spans="1:34">
      <c r="A1569" t="s">
        <v>9084</v>
      </c>
      <c r="B1569" t="s">
        <v>22</v>
      </c>
      <c r="C1569" t="s">
        <v>3879</v>
      </c>
      <c r="D1569" t="s">
        <v>24</v>
      </c>
      <c r="E1569" t="s">
        <v>268</v>
      </c>
      <c r="F1569" t="s">
        <v>359</v>
      </c>
      <c r="G1569" t="s">
        <v>9085</v>
      </c>
      <c r="H1569" s="1">
        <f>DATE(YEAR(invoices[[#This Row],[due_date]]),MONTH(invoices[[#This Row],[due_date]]),1)</f>
        <v>45839</v>
      </c>
      <c r="I1569" s="1">
        <v>45845</v>
      </c>
      <c r="J1569">
        <v>25500</v>
      </c>
      <c r="K1569">
        <v>1260</v>
      </c>
      <c r="L1569">
        <v>2250</v>
      </c>
      <c r="M1569">
        <f>invoices[[#This Row],[rent_amount]]+invoices[[#This Row],[electricity_amount]]+invoices[[#This Row],[other_charges]]</f>
        <v>29010</v>
      </c>
      <c r="N1569" t="s">
        <v>28</v>
      </c>
      <c r="O1569" t="s">
        <v>2708</v>
      </c>
      <c r="P1569">
        <v>0</v>
      </c>
      <c r="Q1569" t="b">
        <v>0</v>
      </c>
      <c r="R1569" t="s">
        <v>177</v>
      </c>
      <c r="S1569">
        <v>0</v>
      </c>
      <c r="T1569">
        <f>invoices[[#This Row],[total_amount]]</f>
        <v>29010</v>
      </c>
      <c r="U1569" t="s">
        <v>5515</v>
      </c>
      <c r="V1569" t="str">
        <f>INDEX([1]!Table1[tenantname],MATCH(invoices[[#This Row],[allotment_id]],[1]!Table1[TenantAllotmentID],0))</f>
        <v>Ibrahim Hamid Kazi (C21-D1)</v>
      </c>
      <c r="W1569" t="s">
        <v>14939</v>
      </c>
      <c r="X1569" t="s">
        <v>15385</v>
      </c>
      <c r="Y1569" s="4">
        <v>45839</v>
      </c>
      <c r="Z1569" t="s">
        <v>15807</v>
      </c>
      <c r="AA1569">
        <v>25500</v>
      </c>
      <c r="AB1569">
        <v>0</v>
      </c>
      <c r="AC1569">
        <v>0</v>
      </c>
      <c r="AD1569" s="7">
        <f>invoices[[#This Row],[Rent]]+invoices[[#This Row],[Services]]+invoices[[#This Row],[GST]]</f>
        <v>25500</v>
      </c>
      <c r="AE1569" s="7">
        <f>invoices[[#This Row],[Total]]-invoices[[#This Row],[rent_amount]]</f>
        <v>0</v>
      </c>
      <c r="AF1569">
        <v>3804</v>
      </c>
      <c r="AG1569">
        <v>1260</v>
      </c>
      <c r="AH1569">
        <f>invoices[[#This Row],[EB Amount]]-invoices[[#This Row],[electricity_amount]]</f>
        <v>0</v>
      </c>
    </row>
    <row r="1570" spans="1:34">
      <c r="A1570" t="s">
        <v>9190</v>
      </c>
      <c r="B1570" t="s">
        <v>22</v>
      </c>
      <c r="C1570" t="s">
        <v>1892</v>
      </c>
      <c r="D1570" t="s">
        <v>24</v>
      </c>
      <c r="E1570" t="s">
        <v>34</v>
      </c>
      <c r="F1570" t="s">
        <v>35</v>
      </c>
      <c r="G1570" t="s">
        <v>9191</v>
      </c>
      <c r="H1570" s="1">
        <f>DATE(YEAR(invoices[[#This Row],[due_date]]),MONTH(invoices[[#This Row],[due_date]]),1)</f>
        <v>45839</v>
      </c>
      <c r="I1570" s="1">
        <v>45845</v>
      </c>
      <c r="J1570">
        <v>15500</v>
      </c>
      <c r="K1570">
        <v>73</v>
      </c>
      <c r="L1570">
        <v>0</v>
      </c>
      <c r="M1570">
        <f>invoices[[#This Row],[rent_amount]]+invoices[[#This Row],[electricity_amount]]+invoices[[#This Row],[other_charges]]</f>
        <v>15573</v>
      </c>
      <c r="N1570" t="s">
        <v>28</v>
      </c>
      <c r="O1570" t="s">
        <v>661</v>
      </c>
      <c r="P1570">
        <v>0</v>
      </c>
      <c r="Q1570" t="b">
        <v>0</v>
      </c>
      <c r="R1570" t="s">
        <v>177</v>
      </c>
      <c r="S1570">
        <v>0</v>
      </c>
      <c r="T1570">
        <f>invoices[[#This Row],[total_amount]]</f>
        <v>15573</v>
      </c>
      <c r="U1570" s="2" t="s">
        <v>1894</v>
      </c>
      <c r="V1570" t="str">
        <f>INDEX([1]!Table1[tenantname],MATCH(invoices[[#This Row],[allotment_id]],[1]!Table1[TenantAllotmentID],0))</f>
        <v>Sarada manaswini (B43-B1)</v>
      </c>
      <c r="W1570" t="s">
        <v>14633</v>
      </c>
      <c r="X1570" t="s">
        <v>14634</v>
      </c>
      <c r="Y1570" s="4">
        <v>45839</v>
      </c>
      <c r="Z1570" t="s">
        <v>15807</v>
      </c>
      <c r="AA1570">
        <v>15500</v>
      </c>
      <c r="AB1570">
        <v>0</v>
      </c>
      <c r="AC1570">
        <v>0</v>
      </c>
      <c r="AD1570" s="7">
        <f>invoices[[#This Row],[Rent]]+invoices[[#This Row],[Services]]+invoices[[#This Row],[GST]]</f>
        <v>15500</v>
      </c>
      <c r="AE1570" s="7">
        <f>invoices[[#This Row],[Total]]-invoices[[#This Row],[rent_amount]]</f>
        <v>0</v>
      </c>
      <c r="AF1570">
        <v>3858</v>
      </c>
      <c r="AG1570">
        <v>73</v>
      </c>
      <c r="AH1570">
        <f>invoices[[#This Row],[EB Amount]]-invoices[[#This Row],[electricity_amount]]</f>
        <v>0</v>
      </c>
    </row>
    <row r="1571" spans="1:34">
      <c r="A1571" t="s">
        <v>9275</v>
      </c>
      <c r="B1571" t="s">
        <v>22</v>
      </c>
      <c r="C1571" t="s">
        <v>2835</v>
      </c>
      <c r="D1571" t="s">
        <v>24</v>
      </c>
      <c r="E1571" t="s">
        <v>226</v>
      </c>
      <c r="F1571" t="s">
        <v>2836</v>
      </c>
      <c r="G1571" t="s">
        <v>9276</v>
      </c>
      <c r="H1571" s="1">
        <f>DATE(YEAR(invoices[[#This Row],[due_date]]),MONTH(invoices[[#This Row],[due_date]]),1)</f>
        <v>45839</v>
      </c>
      <c r="I1571" s="1">
        <v>45845</v>
      </c>
      <c r="J1571">
        <v>15500</v>
      </c>
      <c r="K1571">
        <v>2550</v>
      </c>
      <c r="L1571">
        <v>0</v>
      </c>
      <c r="M1571">
        <f>invoices[[#This Row],[rent_amount]]+invoices[[#This Row],[electricity_amount]]+invoices[[#This Row],[other_charges]]</f>
        <v>18050</v>
      </c>
      <c r="N1571" t="s">
        <v>28</v>
      </c>
      <c r="O1571" t="s">
        <v>661</v>
      </c>
      <c r="P1571">
        <v>0</v>
      </c>
      <c r="Q1571" t="b">
        <v>0</v>
      </c>
      <c r="R1571" t="s">
        <v>177</v>
      </c>
      <c r="S1571">
        <v>0</v>
      </c>
      <c r="T1571">
        <f>invoices[[#This Row],[total_amount]]</f>
        <v>18050</v>
      </c>
      <c r="U1571" s="2" t="s">
        <v>2838</v>
      </c>
      <c r="V1571" t="str">
        <f>INDEX([1]!Table1[tenantname],MATCH(invoices[[#This Row],[allotment_id]],[1]!Table1[TenantAllotmentID],0))</f>
        <v>Nivetha Marimuthu (B12-B1)</v>
      </c>
      <c r="W1571" t="s">
        <v>14907</v>
      </c>
      <c r="X1571" t="s">
        <v>14908</v>
      </c>
      <c r="Y1571" s="4">
        <v>45839</v>
      </c>
      <c r="Z1571" t="s">
        <v>15807</v>
      </c>
      <c r="AA1571">
        <v>15500</v>
      </c>
      <c r="AB1571">
        <v>0</v>
      </c>
      <c r="AC1571">
        <v>0</v>
      </c>
      <c r="AD1571" s="7">
        <f>invoices[[#This Row],[Rent]]+invoices[[#This Row],[Services]]+invoices[[#This Row],[GST]]</f>
        <v>15500</v>
      </c>
      <c r="AE1571" s="7">
        <f>invoices[[#This Row],[Total]]-invoices[[#This Row],[rent_amount]]</f>
        <v>0</v>
      </c>
      <c r="AF1571">
        <v>3903</v>
      </c>
      <c r="AG1571">
        <v>2550</v>
      </c>
      <c r="AH1571">
        <f>invoices[[#This Row],[EB Amount]]-invoices[[#This Row],[electricity_amount]]</f>
        <v>0</v>
      </c>
    </row>
    <row r="1572" spans="1:34">
      <c r="A1572" t="s">
        <v>9305</v>
      </c>
      <c r="B1572" t="s">
        <v>22</v>
      </c>
      <c r="C1572" t="s">
        <v>1591</v>
      </c>
      <c r="D1572" t="s">
        <v>24</v>
      </c>
      <c r="E1572" t="s">
        <v>80</v>
      </c>
      <c r="F1572" t="s">
        <v>1592</v>
      </c>
      <c r="G1572" t="s">
        <v>9306</v>
      </c>
      <c r="H1572" s="1">
        <f>DATE(YEAR(invoices[[#This Row],[due_date]]),MONTH(invoices[[#This Row],[due_date]]),1)</f>
        <v>45839</v>
      </c>
      <c r="I1572" s="1">
        <v>45845</v>
      </c>
      <c r="J1572">
        <v>13500</v>
      </c>
      <c r="K1572">
        <v>1089</v>
      </c>
      <c r="L1572">
        <v>0</v>
      </c>
      <c r="M1572">
        <f>invoices[[#This Row],[rent_amount]]+invoices[[#This Row],[electricity_amount]]+invoices[[#This Row],[other_charges]]</f>
        <v>14589</v>
      </c>
      <c r="N1572" t="s">
        <v>28</v>
      </c>
      <c r="O1572" t="s">
        <v>661</v>
      </c>
      <c r="P1572">
        <v>0</v>
      </c>
      <c r="Q1572" t="b">
        <v>0</v>
      </c>
      <c r="R1572" t="s">
        <v>177</v>
      </c>
      <c r="S1572">
        <v>0</v>
      </c>
      <c r="T1572">
        <f>invoices[[#This Row],[total_amount]]</f>
        <v>14589</v>
      </c>
      <c r="U1572" t="s">
        <v>1594</v>
      </c>
      <c r="V1572" t="str">
        <f>INDEX([1]!Table1[tenantname],MATCH(invoices[[#This Row],[allotment_id]],[1]!Table1[TenantAllotmentID],0))</f>
        <v>Sharon Swetha (D21-C1)</v>
      </c>
      <c r="W1572" t="s">
        <v>14530</v>
      </c>
      <c r="X1572" t="s">
        <v>14531</v>
      </c>
      <c r="Y1572" s="4">
        <v>45839</v>
      </c>
      <c r="Z1572" t="s">
        <v>15807</v>
      </c>
      <c r="AA1572">
        <v>13500</v>
      </c>
      <c r="AB1572">
        <v>0</v>
      </c>
      <c r="AC1572">
        <v>0</v>
      </c>
      <c r="AD1572" s="7">
        <f>invoices[[#This Row],[Rent]]+invoices[[#This Row],[Services]]+invoices[[#This Row],[GST]]</f>
        <v>13500</v>
      </c>
      <c r="AE1572" s="7">
        <f>invoices[[#This Row],[Total]]-invoices[[#This Row],[rent_amount]]</f>
        <v>0</v>
      </c>
      <c r="AF1572">
        <v>3921</v>
      </c>
      <c r="AG1572">
        <v>1089</v>
      </c>
      <c r="AH1572">
        <f>invoices[[#This Row],[EB Amount]]-invoices[[#This Row],[electricity_amount]]</f>
        <v>0</v>
      </c>
    </row>
    <row r="1573" spans="1:34">
      <c r="A1573" t="s">
        <v>9331</v>
      </c>
      <c r="B1573" t="s">
        <v>22</v>
      </c>
      <c r="C1573" t="s">
        <v>2142</v>
      </c>
      <c r="D1573" t="s">
        <v>24</v>
      </c>
      <c r="E1573" t="s">
        <v>234</v>
      </c>
      <c r="F1573" t="s">
        <v>2143</v>
      </c>
      <c r="G1573" t="s">
        <v>9332</v>
      </c>
      <c r="H1573" s="1">
        <f>DATE(YEAR(invoices[[#This Row],[due_date]]),MONTH(invoices[[#This Row],[due_date]]),1)</f>
        <v>45839</v>
      </c>
      <c r="I1573" s="1">
        <v>45845</v>
      </c>
      <c r="J1573">
        <v>14500</v>
      </c>
      <c r="K1573">
        <v>1460</v>
      </c>
      <c r="L1573">
        <v>0</v>
      </c>
      <c r="M1573">
        <f>invoices[[#This Row],[rent_amount]]+invoices[[#This Row],[electricity_amount]]+invoices[[#This Row],[other_charges]]</f>
        <v>15960</v>
      </c>
      <c r="N1573" t="s">
        <v>28</v>
      </c>
      <c r="O1573" t="s">
        <v>176</v>
      </c>
      <c r="P1573">
        <v>0</v>
      </c>
      <c r="Q1573" t="b">
        <v>0</v>
      </c>
      <c r="R1573" t="s">
        <v>177</v>
      </c>
      <c r="S1573">
        <v>0</v>
      </c>
      <c r="T1573">
        <f>invoices[[#This Row],[total_amount]]</f>
        <v>15960</v>
      </c>
      <c r="U1573" t="s">
        <v>2145</v>
      </c>
      <c r="V1573" t="str">
        <f>INDEX([1]!Table1[tenantname],MATCH(invoices[[#This Row],[allotment_id]],[1]!Table1[TenantAllotmentID],0))</f>
        <v>Shyamala  (D12-C2)</v>
      </c>
      <c r="W1573" t="s">
        <v>14723</v>
      </c>
      <c r="X1573" t="s">
        <v>14724</v>
      </c>
      <c r="Y1573" s="4">
        <v>45839</v>
      </c>
      <c r="Z1573" t="s">
        <v>15807</v>
      </c>
      <c r="AA1573">
        <v>14500</v>
      </c>
      <c r="AB1573">
        <v>0</v>
      </c>
      <c r="AC1573">
        <v>0</v>
      </c>
      <c r="AD1573" s="7">
        <f>invoices[[#This Row],[Rent]]+invoices[[#This Row],[Services]]+invoices[[#This Row],[GST]]</f>
        <v>14500</v>
      </c>
      <c r="AE1573" s="7">
        <f>invoices[[#This Row],[Total]]-invoices[[#This Row],[rent_amount]]</f>
        <v>0</v>
      </c>
      <c r="AF1573">
        <v>3936</v>
      </c>
      <c r="AG1573">
        <v>1460</v>
      </c>
      <c r="AH1573">
        <f>invoices[[#This Row],[EB Amount]]-invoices[[#This Row],[electricity_amount]]</f>
        <v>0</v>
      </c>
    </row>
    <row r="1574" spans="1:34">
      <c r="A1574" t="s">
        <v>9558</v>
      </c>
      <c r="B1574" t="s">
        <v>22</v>
      </c>
      <c r="C1574" t="s">
        <v>3531</v>
      </c>
      <c r="D1574" t="s">
        <v>24</v>
      </c>
      <c r="E1574" t="s">
        <v>569</v>
      </c>
      <c r="F1574" t="s">
        <v>3532</v>
      </c>
      <c r="G1574" t="s">
        <v>9559</v>
      </c>
      <c r="H1574" s="1">
        <f>DATE(YEAR(invoices[[#This Row],[due_date]]),MONTH(invoices[[#This Row],[due_date]]),1)</f>
        <v>45839</v>
      </c>
      <c r="I1574" s="1">
        <v>45845</v>
      </c>
      <c r="J1574">
        <v>2339</v>
      </c>
      <c r="K1574">
        <v>0</v>
      </c>
      <c r="L1574">
        <v>0</v>
      </c>
      <c r="M1574">
        <f>invoices[[#This Row],[rent_amount]]+invoices[[#This Row],[electricity_amount]]+invoices[[#This Row],[other_charges]]</f>
        <v>2339</v>
      </c>
      <c r="N1574" t="s">
        <v>28</v>
      </c>
      <c r="O1574" t="s">
        <v>2708</v>
      </c>
      <c r="P1574">
        <v>0</v>
      </c>
      <c r="Q1574" t="b">
        <v>0</v>
      </c>
      <c r="R1574" t="s">
        <v>177</v>
      </c>
      <c r="S1574">
        <v>0</v>
      </c>
      <c r="T1574">
        <f>invoices[[#This Row],[total_amount]]</f>
        <v>2339</v>
      </c>
      <c r="U1574" t="s">
        <v>3534</v>
      </c>
      <c r="V1574" t="str">
        <f>INDEX([1]!Table1[tenantname],MATCH(invoices[[#This Row],[allotment_id]],[1]!Table1[TenantAllotmentID],0))</f>
        <v>Komal Kumari (C12-D1)</v>
      </c>
      <c r="W1574" t="s">
        <v>15076</v>
      </c>
      <c r="X1574" t="s">
        <v>15077</v>
      </c>
      <c r="Y1574" s="4">
        <v>45839</v>
      </c>
      <c r="Z1574" t="s">
        <v>15807</v>
      </c>
      <c r="AA1574">
        <v>2339</v>
      </c>
      <c r="AB1574">
        <v>0</v>
      </c>
      <c r="AC1574">
        <v>0</v>
      </c>
      <c r="AD1574" s="7">
        <f>invoices[[#This Row],[Rent]]+invoices[[#This Row],[Services]]+invoices[[#This Row],[GST]]</f>
        <v>2339</v>
      </c>
      <c r="AE1574" s="7">
        <f>invoices[[#This Row],[Total]]-invoices[[#This Row],[rent_amount]]</f>
        <v>0</v>
      </c>
      <c r="AF1574">
        <v>4053</v>
      </c>
      <c r="AG1574">
        <v>0</v>
      </c>
      <c r="AH1574">
        <f>invoices[[#This Row],[EB Amount]]-invoices[[#This Row],[electricity_amount]]</f>
        <v>0</v>
      </c>
    </row>
    <row r="1575" spans="1:34">
      <c r="A1575" t="s">
        <v>9630</v>
      </c>
      <c r="B1575" t="s">
        <v>22</v>
      </c>
      <c r="C1575" t="s">
        <v>315</v>
      </c>
      <c r="D1575" t="s">
        <v>24</v>
      </c>
      <c r="E1575" t="s">
        <v>42</v>
      </c>
      <c r="F1575" t="s">
        <v>316</v>
      </c>
      <c r="G1575" t="s">
        <v>9631</v>
      </c>
      <c r="H1575" s="1">
        <f>DATE(YEAR(invoices[[#This Row],[due_date]]),MONTH(invoices[[#This Row],[due_date]]),1)</f>
        <v>45839</v>
      </c>
      <c r="I1575" s="1">
        <v>45845</v>
      </c>
      <c r="J1575">
        <v>14500</v>
      </c>
      <c r="K1575">
        <v>2190</v>
      </c>
      <c r="L1575">
        <v>0</v>
      </c>
      <c r="M1575">
        <f>invoices[[#This Row],[rent_amount]]+invoices[[#This Row],[electricity_amount]]+invoices[[#This Row],[other_charges]]</f>
        <v>16690</v>
      </c>
      <c r="N1575" t="s">
        <v>28</v>
      </c>
      <c r="O1575" t="s">
        <v>2708</v>
      </c>
      <c r="P1575">
        <v>0</v>
      </c>
      <c r="Q1575" t="b">
        <v>0</v>
      </c>
      <c r="R1575" t="s">
        <v>177</v>
      </c>
      <c r="S1575">
        <v>0</v>
      </c>
      <c r="T1575">
        <f>invoices[[#This Row],[total_amount]]</f>
        <v>16690</v>
      </c>
      <c r="U1575" t="s">
        <v>320</v>
      </c>
      <c r="V1575" t="str">
        <f>INDEX([1]!Table1[tenantname],MATCH(invoices[[#This Row],[allotment_id]],[1]!Table1[TenantAllotmentID],0))</f>
        <v>Jayagowri Karthikeyan (C24-C2)</v>
      </c>
      <c r="W1575" t="s">
        <v>14066</v>
      </c>
      <c r="X1575" t="s">
        <v>14067</v>
      </c>
      <c r="Y1575" s="4">
        <v>45839</v>
      </c>
      <c r="Z1575" t="s">
        <v>15807</v>
      </c>
      <c r="AA1575">
        <v>14500</v>
      </c>
      <c r="AB1575">
        <v>0</v>
      </c>
      <c r="AC1575">
        <v>0</v>
      </c>
      <c r="AD1575" s="7">
        <f>invoices[[#This Row],[Rent]]+invoices[[#This Row],[Services]]+invoices[[#This Row],[GST]]</f>
        <v>14500</v>
      </c>
      <c r="AE1575" s="7">
        <f>invoices[[#This Row],[Total]]-invoices[[#This Row],[rent_amount]]</f>
        <v>0</v>
      </c>
      <c r="AF1575">
        <v>4091</v>
      </c>
      <c r="AG1575">
        <v>2190</v>
      </c>
      <c r="AH1575">
        <f>invoices[[#This Row],[EB Amount]]-invoices[[#This Row],[electricity_amount]]</f>
        <v>0</v>
      </c>
    </row>
    <row r="1576" spans="1:34">
      <c r="A1576" t="s">
        <v>9664</v>
      </c>
      <c r="B1576" t="s">
        <v>22</v>
      </c>
      <c r="C1576" t="s">
        <v>4140</v>
      </c>
      <c r="D1576" t="s">
        <v>24</v>
      </c>
      <c r="E1576" t="s">
        <v>234</v>
      </c>
      <c r="F1576" t="s">
        <v>544</v>
      </c>
      <c r="G1576" t="s">
        <v>9665</v>
      </c>
      <c r="H1576" s="1">
        <f>DATE(YEAR(invoices[[#This Row],[due_date]]),MONTH(invoices[[#This Row],[due_date]]),1)</f>
        <v>45839</v>
      </c>
      <c r="I1576" s="1">
        <v>45845</v>
      </c>
      <c r="J1576">
        <v>15500</v>
      </c>
      <c r="K1576">
        <v>2190</v>
      </c>
      <c r="L1576">
        <v>0</v>
      </c>
      <c r="M1576">
        <f>invoices[[#This Row],[rent_amount]]+invoices[[#This Row],[electricity_amount]]+invoices[[#This Row],[other_charges]]</f>
        <v>17690</v>
      </c>
      <c r="N1576" t="s">
        <v>28</v>
      </c>
      <c r="O1576" t="s">
        <v>633</v>
      </c>
      <c r="P1576">
        <v>0</v>
      </c>
      <c r="Q1576" t="b">
        <v>0</v>
      </c>
      <c r="R1576" t="s">
        <v>177</v>
      </c>
      <c r="S1576">
        <v>0</v>
      </c>
      <c r="T1576">
        <f>invoices[[#This Row],[total_amount]]</f>
        <v>17690</v>
      </c>
      <c r="U1576" t="s">
        <v>4142</v>
      </c>
      <c r="V1576" t="str">
        <f>INDEX([1]!Table1[tenantname],MATCH(invoices[[#This Row],[allotment_id]],[1]!Table1[TenantAllotmentID],0))</f>
        <v>Benentia Alice Sanjana N (D12-B2)</v>
      </c>
      <c r="W1576" t="s">
        <v>15179</v>
      </c>
      <c r="X1576" t="s">
        <v>15180</v>
      </c>
      <c r="Y1576" s="4">
        <v>45839</v>
      </c>
      <c r="Z1576" t="s">
        <v>15807</v>
      </c>
      <c r="AA1576">
        <v>15500</v>
      </c>
      <c r="AB1576">
        <v>0</v>
      </c>
      <c r="AC1576">
        <v>0</v>
      </c>
      <c r="AD1576" s="7">
        <f>invoices[[#This Row],[Rent]]+invoices[[#This Row],[Services]]+invoices[[#This Row],[GST]]</f>
        <v>15500</v>
      </c>
      <c r="AE1576" s="7">
        <f>invoices[[#This Row],[Total]]-invoices[[#This Row],[rent_amount]]</f>
        <v>0</v>
      </c>
      <c r="AF1576">
        <v>4108</v>
      </c>
      <c r="AG1576">
        <v>2190</v>
      </c>
      <c r="AH1576">
        <f>invoices[[#This Row],[EB Amount]]-invoices[[#This Row],[electricity_amount]]</f>
        <v>0</v>
      </c>
    </row>
    <row r="1577" spans="1:34">
      <c r="A1577" t="s">
        <v>9672</v>
      </c>
      <c r="B1577" t="s">
        <v>22</v>
      </c>
      <c r="C1577" t="s">
        <v>3259</v>
      </c>
      <c r="D1577" t="s">
        <v>24</v>
      </c>
      <c r="E1577" t="s">
        <v>34</v>
      </c>
      <c r="F1577" t="s">
        <v>837</v>
      </c>
      <c r="G1577" t="s">
        <v>9673</v>
      </c>
      <c r="H1577" s="1">
        <f>DATE(YEAR(invoices[[#This Row],[due_date]]),MONTH(invoices[[#This Row],[due_date]]),1)</f>
        <v>45839</v>
      </c>
      <c r="I1577" s="1">
        <v>45845</v>
      </c>
      <c r="J1577">
        <v>14500</v>
      </c>
      <c r="K1577">
        <v>2190</v>
      </c>
      <c r="L1577">
        <v>0</v>
      </c>
      <c r="M1577">
        <f>invoices[[#This Row],[rent_amount]]+invoices[[#This Row],[electricity_amount]]+invoices[[#This Row],[other_charges]]</f>
        <v>16690</v>
      </c>
      <c r="N1577" t="s">
        <v>28</v>
      </c>
      <c r="O1577" t="s">
        <v>633</v>
      </c>
      <c r="P1577">
        <v>0</v>
      </c>
      <c r="Q1577" t="b">
        <v>0</v>
      </c>
      <c r="R1577" t="s">
        <v>177</v>
      </c>
      <c r="S1577">
        <v>0</v>
      </c>
      <c r="T1577">
        <f>invoices[[#This Row],[total_amount]]</f>
        <v>16690</v>
      </c>
      <c r="U1577" t="s">
        <v>3261</v>
      </c>
      <c r="V1577" t="str">
        <f>INDEX([1]!Table1[tenantname],MATCH(invoices[[#This Row],[allotment_id]],[1]!Table1[TenantAllotmentID],0))</f>
        <v>Bala Saraswathi (B43-C1)</v>
      </c>
      <c r="W1577" t="s">
        <v>15008</v>
      </c>
      <c r="X1577" t="s">
        <v>15009</v>
      </c>
      <c r="Y1577" s="4">
        <v>45839</v>
      </c>
      <c r="Z1577" t="s">
        <v>15807</v>
      </c>
      <c r="AA1577">
        <v>14500</v>
      </c>
      <c r="AB1577">
        <v>0</v>
      </c>
      <c r="AC1577">
        <v>0</v>
      </c>
      <c r="AD1577" s="7">
        <f>invoices[[#This Row],[Rent]]+invoices[[#This Row],[Services]]+invoices[[#This Row],[GST]]</f>
        <v>14500</v>
      </c>
      <c r="AE1577" s="7">
        <f>invoices[[#This Row],[Total]]-invoices[[#This Row],[rent_amount]]</f>
        <v>0</v>
      </c>
      <c r="AF1577">
        <v>4112</v>
      </c>
      <c r="AG1577">
        <v>2190</v>
      </c>
      <c r="AH1577">
        <f>invoices[[#This Row],[EB Amount]]-invoices[[#This Row],[electricity_amount]]</f>
        <v>0</v>
      </c>
    </row>
    <row r="1578" spans="1:34">
      <c r="A1578" t="s">
        <v>9729</v>
      </c>
      <c r="B1578" t="s">
        <v>22</v>
      </c>
      <c r="C1578" t="s">
        <v>1121</v>
      </c>
      <c r="D1578" t="s">
        <v>24</v>
      </c>
      <c r="E1578" t="s">
        <v>147</v>
      </c>
      <c r="F1578" t="s">
        <v>1122</v>
      </c>
      <c r="G1578" t="s">
        <v>9730</v>
      </c>
      <c r="H1578" s="1">
        <f>DATE(YEAR(invoices[[#This Row],[due_date]]),MONTH(invoices[[#This Row],[due_date]]),1)</f>
        <v>45839</v>
      </c>
      <c r="I1578" s="1">
        <v>45845</v>
      </c>
      <c r="J1578">
        <v>15500</v>
      </c>
      <c r="K1578">
        <v>1110</v>
      </c>
      <c r="L1578">
        <v>0</v>
      </c>
      <c r="M1578">
        <f>invoices[[#This Row],[rent_amount]]+invoices[[#This Row],[electricity_amount]]+invoices[[#This Row],[other_charges]]</f>
        <v>16610</v>
      </c>
      <c r="N1578" t="s">
        <v>28</v>
      </c>
      <c r="O1578" t="s">
        <v>2708</v>
      </c>
      <c r="P1578">
        <v>0</v>
      </c>
      <c r="Q1578" t="b">
        <v>0</v>
      </c>
      <c r="R1578" t="s">
        <v>177</v>
      </c>
      <c r="S1578">
        <v>0</v>
      </c>
      <c r="T1578">
        <f>invoices[[#This Row],[total_amount]]</f>
        <v>16610</v>
      </c>
      <c r="U1578" t="s">
        <v>1125</v>
      </c>
      <c r="V1578" t="str">
        <f>INDEX([1]!Table1[tenantname],MATCH(invoices[[#This Row],[allotment_id]],[1]!Table1[TenantAllotmentID],0))</f>
        <v>Navin Joseph (C31-B1)</v>
      </c>
      <c r="W1578" t="s">
        <v>14356</v>
      </c>
      <c r="X1578" t="s">
        <v>14357</v>
      </c>
      <c r="Y1578" s="4">
        <v>45839</v>
      </c>
      <c r="Z1578" t="s">
        <v>15807</v>
      </c>
      <c r="AA1578">
        <v>15500</v>
      </c>
      <c r="AB1578">
        <v>0</v>
      </c>
      <c r="AC1578">
        <v>0</v>
      </c>
      <c r="AD1578" s="7">
        <f>invoices[[#This Row],[Rent]]+invoices[[#This Row],[Services]]+invoices[[#This Row],[GST]]</f>
        <v>15500</v>
      </c>
      <c r="AE1578" s="7">
        <f>invoices[[#This Row],[Total]]-invoices[[#This Row],[rent_amount]]</f>
        <v>0</v>
      </c>
      <c r="AF1578">
        <v>4139</v>
      </c>
      <c r="AG1578">
        <v>1110</v>
      </c>
      <c r="AH1578">
        <f>invoices[[#This Row],[EB Amount]]-invoices[[#This Row],[electricity_amount]]</f>
        <v>0</v>
      </c>
    </row>
    <row r="1579" spans="1:34">
      <c r="A1579" t="s">
        <v>9753</v>
      </c>
      <c r="B1579" t="s">
        <v>22</v>
      </c>
      <c r="C1579" t="s">
        <v>9754</v>
      </c>
      <c r="D1579" t="s">
        <v>24</v>
      </c>
      <c r="E1579" t="s">
        <v>155</v>
      </c>
      <c r="F1579" t="s">
        <v>156</v>
      </c>
      <c r="G1579" t="s">
        <v>9755</v>
      </c>
      <c r="H1579" s="1">
        <f>DATE(YEAR(invoices[[#This Row],[due_date]]),MONTH(invoices[[#This Row],[due_date]]),1)</f>
        <v>45839</v>
      </c>
      <c r="I1579" s="1">
        <v>45845</v>
      </c>
      <c r="J1579">
        <v>0</v>
      </c>
      <c r="K1579">
        <v>0</v>
      </c>
      <c r="L1579">
        <v>2250</v>
      </c>
      <c r="M1579">
        <f>invoices[[#This Row],[rent_amount]]+invoices[[#This Row],[electricity_amount]]+invoices[[#This Row],[other_charges]]</f>
        <v>2250</v>
      </c>
      <c r="N1579" t="s">
        <v>28</v>
      </c>
      <c r="O1579" t="s">
        <v>633</v>
      </c>
      <c r="P1579">
        <v>0</v>
      </c>
      <c r="Q1579" t="b">
        <v>0</v>
      </c>
      <c r="R1579" t="s">
        <v>177</v>
      </c>
      <c r="S1579">
        <v>0</v>
      </c>
      <c r="T1579">
        <f>invoices[[#This Row],[total_amount]]</f>
        <v>2250</v>
      </c>
      <c r="U1579" t="s">
        <v>9756</v>
      </c>
      <c r="V1579" t="str">
        <f>INDEX([1]!Table1[tenantname],MATCH(invoices[[#This Row],[allotment_id]],[1]!Table1[TenantAllotmentID],0))</f>
        <v>Avijeet   (C44-A1)</v>
      </c>
      <c r="W1579" t="s">
        <v>15674</v>
      </c>
      <c r="X1579" t="s">
        <v>15675</v>
      </c>
      <c r="Y1579" s="4">
        <v>45839</v>
      </c>
      <c r="Z1579" t="s">
        <v>15807</v>
      </c>
      <c r="AA1579">
        <v>0</v>
      </c>
      <c r="AB1579">
        <v>0</v>
      </c>
      <c r="AC1579">
        <v>0</v>
      </c>
      <c r="AD1579" s="7">
        <f>invoices[[#This Row],[Rent]]+invoices[[#This Row],[Services]]+invoices[[#This Row],[GST]]</f>
        <v>0</v>
      </c>
      <c r="AE1579" s="7">
        <f>invoices[[#This Row],[Total]]-invoices[[#This Row],[rent_amount]]</f>
        <v>0</v>
      </c>
      <c r="AF1579">
        <v>4151</v>
      </c>
      <c r="AG1579">
        <v>0</v>
      </c>
      <c r="AH1579">
        <f>invoices[[#This Row],[EB Amount]]-invoices[[#This Row],[electricity_amount]]</f>
        <v>0</v>
      </c>
    </row>
    <row r="1580" spans="1:34">
      <c r="A1580" t="s">
        <v>10047</v>
      </c>
      <c r="B1580" t="s">
        <v>22</v>
      </c>
      <c r="C1580" t="s">
        <v>2728</v>
      </c>
      <c r="D1580" t="s">
        <v>24</v>
      </c>
      <c r="E1580" t="s">
        <v>88</v>
      </c>
      <c r="F1580" t="s">
        <v>89</v>
      </c>
      <c r="G1580" t="s">
        <v>10048</v>
      </c>
      <c r="H1580" s="1">
        <f>DATE(YEAR(invoices[[#This Row],[due_date]]),MONTH(invoices[[#This Row],[due_date]]),1)</f>
        <v>45839</v>
      </c>
      <c r="I1580" s="1">
        <v>45845</v>
      </c>
      <c r="J1580">
        <v>15500</v>
      </c>
      <c r="K1580">
        <v>2040</v>
      </c>
      <c r="L1580">
        <v>0</v>
      </c>
      <c r="M1580">
        <f>invoices[[#This Row],[rent_amount]]+invoices[[#This Row],[electricity_amount]]+invoices[[#This Row],[other_charges]]</f>
        <v>17540</v>
      </c>
      <c r="N1580" t="s">
        <v>28</v>
      </c>
      <c r="O1580" t="s">
        <v>661</v>
      </c>
      <c r="P1580">
        <v>0</v>
      </c>
      <c r="Q1580" t="b">
        <v>0</v>
      </c>
      <c r="R1580" t="s">
        <v>177</v>
      </c>
      <c r="S1580">
        <v>0</v>
      </c>
      <c r="T1580">
        <f>invoices[[#This Row],[total_amount]]</f>
        <v>17540</v>
      </c>
      <c r="U1580" t="s">
        <v>2730</v>
      </c>
      <c r="V1580" t="str">
        <f>INDEX([1]!Table1[tenantname],MATCH(invoices[[#This Row],[allotment_id]],[1]!Table1[TenantAllotmentID],0))</f>
        <v>Sanjith Besthamalla (B13-B2)</v>
      </c>
      <c r="W1580" t="s">
        <v>14880</v>
      </c>
      <c r="X1580" t="s">
        <v>14881</v>
      </c>
      <c r="Y1580" s="4">
        <v>45839</v>
      </c>
      <c r="Z1580" t="s">
        <v>15807</v>
      </c>
      <c r="AA1580">
        <v>15500</v>
      </c>
      <c r="AB1580">
        <v>0</v>
      </c>
      <c r="AC1580">
        <v>0</v>
      </c>
      <c r="AD1580" s="7">
        <f>invoices[[#This Row],[Rent]]+invoices[[#This Row],[Services]]+invoices[[#This Row],[GST]]</f>
        <v>15500</v>
      </c>
      <c r="AE1580" s="7">
        <f>invoices[[#This Row],[Total]]-invoices[[#This Row],[rent_amount]]</f>
        <v>0</v>
      </c>
      <c r="AF1580">
        <v>4303</v>
      </c>
      <c r="AG1580">
        <v>2040</v>
      </c>
      <c r="AH1580">
        <f>invoices[[#This Row],[EB Amount]]-invoices[[#This Row],[electricity_amount]]</f>
        <v>0</v>
      </c>
    </row>
    <row r="1581" spans="1:34">
      <c r="A1581" t="s">
        <v>10138</v>
      </c>
      <c r="B1581" t="s">
        <v>22</v>
      </c>
      <c r="C1581" t="s">
        <v>1910</v>
      </c>
      <c r="D1581" t="s">
        <v>24</v>
      </c>
      <c r="E1581" t="s">
        <v>329</v>
      </c>
      <c r="F1581" t="s">
        <v>956</v>
      </c>
      <c r="G1581" t="s">
        <v>10139</v>
      </c>
      <c r="H1581" s="1">
        <f>DATE(YEAR(invoices[[#This Row],[due_date]]),MONTH(invoices[[#This Row],[due_date]]),1)</f>
        <v>45839</v>
      </c>
      <c r="I1581" s="1">
        <v>45845</v>
      </c>
      <c r="J1581">
        <v>14500</v>
      </c>
      <c r="K1581">
        <v>2700</v>
      </c>
      <c r="L1581">
        <v>0</v>
      </c>
      <c r="M1581">
        <f>invoices[[#This Row],[rent_amount]]+invoices[[#This Row],[electricity_amount]]+invoices[[#This Row],[other_charges]]</f>
        <v>17200</v>
      </c>
      <c r="N1581" t="s">
        <v>28</v>
      </c>
      <c r="O1581" t="s">
        <v>633</v>
      </c>
      <c r="P1581">
        <v>0</v>
      </c>
      <c r="Q1581" t="b">
        <v>0</v>
      </c>
      <c r="R1581" t="s">
        <v>177</v>
      </c>
      <c r="S1581">
        <v>0</v>
      </c>
      <c r="T1581">
        <f>invoices[[#This Row],[total_amount]]</f>
        <v>17200</v>
      </c>
      <c r="U1581" t="s">
        <v>1913</v>
      </c>
      <c r="V1581" t="str">
        <f>INDEX([1]!Table1[tenantname],MATCH(invoices[[#This Row],[allotment_id]],[1]!Table1[TenantAllotmentID],0))</f>
        <v>Abhilasha Choudhary (C43-C1)</v>
      </c>
      <c r="W1581" t="s">
        <v>14639</v>
      </c>
      <c r="X1581" t="s">
        <v>14640</v>
      </c>
      <c r="Y1581" s="4">
        <v>45839</v>
      </c>
      <c r="Z1581" t="s">
        <v>15807</v>
      </c>
      <c r="AA1581">
        <v>14500</v>
      </c>
      <c r="AB1581">
        <v>0</v>
      </c>
      <c r="AC1581">
        <v>0</v>
      </c>
      <c r="AD1581" s="7">
        <f>invoices[[#This Row],[Rent]]+invoices[[#This Row],[Services]]+invoices[[#This Row],[GST]]</f>
        <v>14500</v>
      </c>
      <c r="AE1581" s="7">
        <f>invoices[[#This Row],[Total]]-invoices[[#This Row],[rent_amount]]</f>
        <v>0</v>
      </c>
      <c r="AF1581">
        <v>4355</v>
      </c>
      <c r="AG1581">
        <v>2700</v>
      </c>
      <c r="AH1581">
        <f>invoices[[#This Row],[EB Amount]]-invoices[[#This Row],[electricity_amount]]</f>
        <v>0</v>
      </c>
    </row>
    <row r="1582" spans="1:34">
      <c r="A1582" t="s">
        <v>10149</v>
      </c>
      <c r="B1582" t="s">
        <v>22</v>
      </c>
      <c r="C1582" t="s">
        <v>3001</v>
      </c>
      <c r="D1582" t="s">
        <v>24</v>
      </c>
      <c r="E1582" t="s">
        <v>140</v>
      </c>
      <c r="F1582" t="s">
        <v>675</v>
      </c>
      <c r="G1582" t="s">
        <v>10150</v>
      </c>
      <c r="H1582" s="1">
        <f>DATE(YEAR(invoices[[#This Row],[due_date]]),MONTH(invoices[[#This Row],[due_date]]),1)</f>
        <v>45839</v>
      </c>
      <c r="I1582" s="1">
        <v>45845</v>
      </c>
      <c r="J1582">
        <v>9823</v>
      </c>
      <c r="K1582">
        <v>0</v>
      </c>
      <c r="L1582">
        <v>0</v>
      </c>
      <c r="M1582">
        <f>invoices[[#This Row],[rent_amount]]+invoices[[#This Row],[electricity_amount]]+invoices[[#This Row],[other_charges]]</f>
        <v>9823</v>
      </c>
      <c r="N1582" t="s">
        <v>28</v>
      </c>
      <c r="O1582" t="s">
        <v>176</v>
      </c>
      <c r="P1582">
        <v>0</v>
      </c>
      <c r="Q1582" t="b">
        <v>0</v>
      </c>
      <c r="R1582" t="s">
        <v>177</v>
      </c>
      <c r="S1582">
        <v>0</v>
      </c>
      <c r="T1582">
        <f>invoices[[#This Row],[total_amount]]</f>
        <v>9823</v>
      </c>
      <c r="U1582" t="s">
        <v>10151</v>
      </c>
      <c r="V1582" t="str">
        <f>INDEX([1]!Table1[tenantname],MATCH(invoices[[#This Row],[allotment_id]],[1]!Table1[TenantAllotmentID],0))</f>
        <v>Vidyabhushan  (A41-C1)</v>
      </c>
      <c r="W1582" t="s">
        <v>14947</v>
      </c>
      <c r="X1582" t="s">
        <v>15686</v>
      </c>
      <c r="Y1582" s="4">
        <v>45839</v>
      </c>
      <c r="Z1582" t="s">
        <v>15807</v>
      </c>
      <c r="AA1582">
        <v>9823</v>
      </c>
      <c r="AB1582">
        <v>0</v>
      </c>
      <c r="AC1582">
        <v>0</v>
      </c>
      <c r="AD1582" s="7">
        <f>invoices[[#This Row],[Rent]]+invoices[[#This Row],[Services]]+invoices[[#This Row],[GST]]</f>
        <v>9823</v>
      </c>
      <c r="AE1582" s="7">
        <f>invoices[[#This Row],[Total]]-invoices[[#This Row],[rent_amount]]</f>
        <v>0</v>
      </c>
      <c r="AF1582">
        <v>4360</v>
      </c>
      <c r="AG1582">
        <v>0</v>
      </c>
      <c r="AH1582">
        <f>invoices[[#This Row],[EB Amount]]-invoices[[#This Row],[electricity_amount]]</f>
        <v>0</v>
      </c>
    </row>
    <row r="1583" spans="1:34">
      <c r="A1583" t="s">
        <v>10391</v>
      </c>
      <c r="B1583" t="s">
        <v>22</v>
      </c>
      <c r="C1583" t="s">
        <v>5739</v>
      </c>
      <c r="D1583" t="s">
        <v>24</v>
      </c>
      <c r="E1583" t="s">
        <v>25</v>
      </c>
      <c r="F1583" t="s">
        <v>1865</v>
      </c>
      <c r="G1583" t="s">
        <v>10392</v>
      </c>
      <c r="H1583" s="1">
        <f>DATE(YEAR(invoices[[#This Row],[due_date]]),MONTH(invoices[[#This Row],[due_date]]),1)</f>
        <v>45839</v>
      </c>
      <c r="I1583" s="1">
        <v>45845</v>
      </c>
      <c r="J1583">
        <v>8710</v>
      </c>
      <c r="K1583">
        <v>0</v>
      </c>
      <c r="L1583">
        <v>0</v>
      </c>
      <c r="M1583">
        <f>invoices[[#This Row],[rent_amount]]+invoices[[#This Row],[electricity_amount]]+invoices[[#This Row],[other_charges]]</f>
        <v>8710</v>
      </c>
      <c r="N1583" t="s">
        <v>28</v>
      </c>
      <c r="O1583" t="s">
        <v>661</v>
      </c>
      <c r="P1583">
        <v>0</v>
      </c>
      <c r="Q1583" t="b">
        <v>0</v>
      </c>
      <c r="R1583" t="s">
        <v>177</v>
      </c>
      <c r="S1583">
        <v>0</v>
      </c>
      <c r="T1583">
        <f>invoices[[#This Row],[total_amount]]</f>
        <v>8710</v>
      </c>
      <c r="U1583" t="s">
        <v>9507</v>
      </c>
      <c r="V1583" t="str">
        <f>INDEX([1]!Table1[tenantname],MATCH(invoices[[#This Row],[allotment_id]],[1]!Table1[TenantAllotmentID],0))</f>
        <v>Rajesh Gupta (A24-B2)</v>
      </c>
      <c r="W1583" t="s">
        <v>15417</v>
      </c>
      <c r="X1583" t="s">
        <v>15660</v>
      </c>
      <c r="Y1583" s="4">
        <v>45839</v>
      </c>
      <c r="Z1583" t="s">
        <v>15807</v>
      </c>
      <c r="AA1583">
        <v>8710</v>
      </c>
      <c r="AB1583">
        <v>0</v>
      </c>
      <c r="AC1583">
        <v>0</v>
      </c>
      <c r="AD1583" s="7">
        <f>invoices[[#This Row],[Rent]]+invoices[[#This Row],[Services]]+invoices[[#This Row],[GST]]</f>
        <v>8710</v>
      </c>
      <c r="AE1583" s="7">
        <f>invoices[[#This Row],[Total]]-invoices[[#This Row],[rent_amount]]</f>
        <v>0</v>
      </c>
      <c r="AF1583">
        <v>4484</v>
      </c>
      <c r="AG1583">
        <v>0</v>
      </c>
      <c r="AH1583">
        <f>invoices[[#This Row],[EB Amount]]-invoices[[#This Row],[electricity_amount]]</f>
        <v>0</v>
      </c>
    </row>
    <row r="1584" spans="1:34">
      <c r="A1584" t="s">
        <v>10478</v>
      </c>
      <c r="B1584" t="s">
        <v>22</v>
      </c>
      <c r="C1584" t="s">
        <v>2819</v>
      </c>
      <c r="D1584" t="s">
        <v>24</v>
      </c>
      <c r="E1584" t="s">
        <v>195</v>
      </c>
      <c r="F1584" t="s">
        <v>375</v>
      </c>
      <c r="G1584" t="s">
        <v>10479</v>
      </c>
      <c r="H1584" s="1">
        <f>DATE(YEAR(invoices[[#This Row],[due_date]]),MONTH(invoices[[#This Row],[due_date]]),1)</f>
        <v>45839</v>
      </c>
      <c r="I1584" s="1">
        <v>45845</v>
      </c>
      <c r="J1584">
        <v>9823</v>
      </c>
      <c r="K1584">
        <v>0</v>
      </c>
      <c r="L1584">
        <v>0</v>
      </c>
      <c r="M1584">
        <f>invoices[[#This Row],[rent_amount]]+invoices[[#This Row],[electricity_amount]]+invoices[[#This Row],[other_charges]]</f>
        <v>9823</v>
      </c>
      <c r="N1584" t="s">
        <v>28</v>
      </c>
      <c r="O1584" t="s">
        <v>633</v>
      </c>
      <c r="P1584">
        <v>0</v>
      </c>
      <c r="Q1584" t="b">
        <v>0</v>
      </c>
      <c r="R1584" t="s">
        <v>177</v>
      </c>
      <c r="S1584">
        <v>0</v>
      </c>
      <c r="T1584">
        <f>invoices[[#This Row],[total_amount]]</f>
        <v>9823</v>
      </c>
      <c r="U1584" t="s">
        <v>2821</v>
      </c>
      <c r="V1584" t="str">
        <f>INDEX([1]!Table1[tenantname],MATCH(invoices[[#This Row],[allotment_id]],[1]!Table1[TenantAllotmentID],0))</f>
        <v>Ashmitha baidya (D41-C2)</v>
      </c>
      <c r="W1584" t="s">
        <v>14901</v>
      </c>
      <c r="X1584" t="s">
        <v>14902</v>
      </c>
      <c r="Y1584" s="4">
        <v>45839</v>
      </c>
      <c r="Z1584" t="s">
        <v>15807</v>
      </c>
      <c r="AA1584">
        <v>9823</v>
      </c>
      <c r="AB1584">
        <v>0</v>
      </c>
      <c r="AC1584">
        <v>0</v>
      </c>
      <c r="AD1584" s="7">
        <f>invoices[[#This Row],[Rent]]+invoices[[#This Row],[Services]]+invoices[[#This Row],[GST]]</f>
        <v>9823</v>
      </c>
      <c r="AE1584" s="7">
        <f>invoices[[#This Row],[Total]]-invoices[[#This Row],[rent_amount]]</f>
        <v>0</v>
      </c>
      <c r="AF1584">
        <v>4529</v>
      </c>
      <c r="AG1584">
        <v>0</v>
      </c>
      <c r="AH1584">
        <f>invoices[[#This Row],[EB Amount]]-invoices[[#This Row],[electricity_amount]]</f>
        <v>0</v>
      </c>
    </row>
    <row r="1585" spans="1:34">
      <c r="A1585" t="s">
        <v>10550</v>
      </c>
      <c r="B1585" t="s">
        <v>22</v>
      </c>
      <c r="C1585" t="s">
        <v>613</v>
      </c>
      <c r="D1585" t="s">
        <v>24</v>
      </c>
      <c r="E1585" t="s">
        <v>72</v>
      </c>
      <c r="F1585" t="s">
        <v>559</v>
      </c>
      <c r="G1585" t="s">
        <v>10551</v>
      </c>
      <c r="H1585" s="1">
        <f>DATE(YEAR(invoices[[#This Row],[due_date]]),MONTH(invoices[[#This Row],[due_date]]),1)</f>
        <v>45839</v>
      </c>
      <c r="I1585" s="1">
        <v>45845</v>
      </c>
      <c r="J1585">
        <v>15500</v>
      </c>
      <c r="K1585">
        <v>1500</v>
      </c>
      <c r="L1585">
        <v>0</v>
      </c>
      <c r="M1585">
        <f>invoices[[#This Row],[rent_amount]]+invoices[[#This Row],[electricity_amount]]+invoices[[#This Row],[other_charges]]</f>
        <v>17000</v>
      </c>
      <c r="N1585" t="s">
        <v>28</v>
      </c>
      <c r="O1585" t="s">
        <v>2708</v>
      </c>
      <c r="P1585">
        <v>0</v>
      </c>
      <c r="Q1585" t="b">
        <v>0</v>
      </c>
      <c r="R1585" t="s">
        <v>177</v>
      </c>
      <c r="S1585">
        <v>0</v>
      </c>
      <c r="T1585">
        <f>invoices[[#This Row],[total_amount]]</f>
        <v>17000</v>
      </c>
      <c r="U1585" t="s">
        <v>615</v>
      </c>
      <c r="V1585" t="str">
        <f>INDEX([1]!Table1[tenantname],MATCH(invoices[[#This Row],[allotment_id]],[1]!Table1[TenantAllotmentID],0))</f>
        <v>Keerthana M C (C34-B2)</v>
      </c>
      <c r="W1585" t="s">
        <v>14171</v>
      </c>
      <c r="X1585" t="s">
        <v>14172</v>
      </c>
      <c r="Y1585" s="4">
        <v>45839</v>
      </c>
      <c r="Z1585" t="s">
        <v>15807</v>
      </c>
      <c r="AA1585">
        <v>15500</v>
      </c>
      <c r="AB1585">
        <v>0</v>
      </c>
      <c r="AC1585">
        <v>0</v>
      </c>
      <c r="AD1585" s="7">
        <f>invoices[[#This Row],[Rent]]+invoices[[#This Row],[Services]]+invoices[[#This Row],[GST]]</f>
        <v>15500</v>
      </c>
      <c r="AE1585" s="7">
        <f>invoices[[#This Row],[Total]]-invoices[[#This Row],[rent_amount]]</f>
        <v>0</v>
      </c>
      <c r="AF1585">
        <v>4567</v>
      </c>
      <c r="AG1585">
        <v>1500</v>
      </c>
      <c r="AH1585">
        <f>invoices[[#This Row],[EB Amount]]-invoices[[#This Row],[electricity_amount]]</f>
        <v>0</v>
      </c>
    </row>
    <row r="1586" spans="1:34">
      <c r="A1586" t="s">
        <v>10640</v>
      </c>
      <c r="B1586" t="s">
        <v>22</v>
      </c>
      <c r="C1586" t="s">
        <v>341</v>
      </c>
      <c r="D1586" t="s">
        <v>24</v>
      </c>
      <c r="E1586" t="s">
        <v>72</v>
      </c>
      <c r="F1586" t="s">
        <v>665</v>
      </c>
      <c r="G1586" t="s">
        <v>10641</v>
      </c>
      <c r="H1586" s="1">
        <f>DATE(YEAR(invoices[[#This Row],[due_date]]),MONTH(invoices[[#This Row],[due_date]]),1)</f>
        <v>45839</v>
      </c>
      <c r="I1586" s="1">
        <v>45845</v>
      </c>
      <c r="J1586">
        <v>9194</v>
      </c>
      <c r="K1586">
        <v>0</v>
      </c>
      <c r="L1586">
        <v>2250</v>
      </c>
      <c r="M1586">
        <f>invoices[[#This Row],[rent_amount]]+invoices[[#This Row],[electricity_amount]]+invoices[[#This Row],[other_charges]]</f>
        <v>11444</v>
      </c>
      <c r="N1586" t="s">
        <v>28</v>
      </c>
      <c r="O1586" t="s">
        <v>661</v>
      </c>
      <c r="P1586">
        <v>0</v>
      </c>
      <c r="Q1586" t="b">
        <v>0</v>
      </c>
      <c r="R1586" t="s">
        <v>177</v>
      </c>
      <c r="S1586">
        <v>0</v>
      </c>
      <c r="T1586">
        <f>invoices[[#This Row],[total_amount]]</f>
        <v>11444</v>
      </c>
      <c r="U1586" t="s">
        <v>10642</v>
      </c>
      <c r="V1586" t="str">
        <f>INDEX([1]!Table1[tenantname],MATCH(invoices[[#This Row],[allotment_id]],[1]!Table1[TenantAllotmentID],0))</f>
        <v>Tanusha C Karlekar (C34-A1)</v>
      </c>
      <c r="W1586" t="s">
        <v>14074</v>
      </c>
      <c r="X1586" t="s">
        <v>15710</v>
      </c>
      <c r="Y1586" s="4">
        <v>45839</v>
      </c>
      <c r="Z1586" t="s">
        <v>15807</v>
      </c>
      <c r="AA1586">
        <v>9194</v>
      </c>
      <c r="AB1586">
        <v>0</v>
      </c>
      <c r="AC1586">
        <v>0</v>
      </c>
      <c r="AD1586" s="7">
        <f>invoices[[#This Row],[Rent]]+invoices[[#This Row],[Services]]+invoices[[#This Row],[GST]]</f>
        <v>9194</v>
      </c>
      <c r="AE1586" s="7">
        <f>invoices[[#This Row],[Total]]-invoices[[#This Row],[rent_amount]]</f>
        <v>0</v>
      </c>
      <c r="AF1586">
        <v>4611</v>
      </c>
      <c r="AG1586">
        <v>0</v>
      </c>
      <c r="AH1586">
        <f>invoices[[#This Row],[EB Amount]]-invoices[[#This Row],[electricity_amount]]</f>
        <v>0</v>
      </c>
    </row>
    <row r="1587" spans="1:34">
      <c r="A1587" t="s">
        <v>10781</v>
      </c>
      <c r="B1587" t="s">
        <v>22</v>
      </c>
      <c r="C1587" t="s">
        <v>436</v>
      </c>
      <c r="D1587" t="s">
        <v>24</v>
      </c>
      <c r="E1587" t="s">
        <v>140</v>
      </c>
      <c r="F1587" t="s">
        <v>437</v>
      </c>
      <c r="G1587" t="s">
        <v>10782</v>
      </c>
      <c r="H1587" s="1">
        <f>DATE(YEAR(invoices[[#This Row],[due_date]]),MONTH(invoices[[#This Row],[due_date]]),1)</f>
        <v>45839</v>
      </c>
      <c r="I1587" s="1">
        <v>45845</v>
      </c>
      <c r="J1587">
        <v>14500</v>
      </c>
      <c r="K1587">
        <v>1344</v>
      </c>
      <c r="L1587">
        <v>0</v>
      </c>
      <c r="M1587">
        <f>invoices[[#This Row],[rent_amount]]+invoices[[#This Row],[electricity_amount]]+invoices[[#This Row],[other_charges]]</f>
        <v>15844</v>
      </c>
      <c r="N1587" t="s">
        <v>28</v>
      </c>
      <c r="O1587" t="s">
        <v>176</v>
      </c>
      <c r="P1587">
        <v>0</v>
      </c>
      <c r="Q1587" t="b">
        <v>0</v>
      </c>
      <c r="R1587" t="s">
        <v>177</v>
      </c>
      <c r="S1587">
        <v>0</v>
      </c>
      <c r="T1587">
        <f>invoices[[#This Row],[total_amount]]</f>
        <v>15844</v>
      </c>
      <c r="U1587" t="s">
        <v>439</v>
      </c>
      <c r="V1587" t="str">
        <f>INDEX([1]!Table1[tenantname],MATCH(invoices[[#This Row],[allotment_id]],[1]!Table1[TenantAllotmentID],0))</f>
        <v>Zaheer Khan (A41-C2)</v>
      </c>
      <c r="W1587" t="s">
        <v>14110</v>
      </c>
      <c r="X1587" t="s">
        <v>14111</v>
      </c>
      <c r="Y1587" s="4">
        <v>45839</v>
      </c>
      <c r="Z1587" t="s">
        <v>15807</v>
      </c>
      <c r="AA1587">
        <v>14500</v>
      </c>
      <c r="AB1587">
        <v>0</v>
      </c>
      <c r="AC1587">
        <v>0</v>
      </c>
      <c r="AD1587" s="7">
        <f>invoices[[#This Row],[Rent]]+invoices[[#This Row],[Services]]+invoices[[#This Row],[GST]]</f>
        <v>14500</v>
      </c>
      <c r="AE1587" s="7">
        <f>invoices[[#This Row],[Total]]-invoices[[#This Row],[rent_amount]]</f>
        <v>0</v>
      </c>
      <c r="AF1587">
        <v>4684</v>
      </c>
      <c r="AG1587">
        <v>1344</v>
      </c>
      <c r="AH1587">
        <f>invoices[[#This Row],[EB Amount]]-invoices[[#This Row],[electricity_amount]]</f>
        <v>0</v>
      </c>
    </row>
    <row r="1588" spans="1:34">
      <c r="A1588" t="s">
        <v>10844</v>
      </c>
      <c r="B1588" t="s">
        <v>22</v>
      </c>
      <c r="C1588" t="s">
        <v>71</v>
      </c>
      <c r="D1588" t="s">
        <v>24</v>
      </c>
      <c r="E1588" t="s">
        <v>72</v>
      </c>
      <c r="F1588" t="s">
        <v>73</v>
      </c>
      <c r="G1588" t="s">
        <v>10845</v>
      </c>
      <c r="H1588" s="1">
        <f>DATE(YEAR(invoices[[#This Row],[due_date]]),MONTH(invoices[[#This Row],[due_date]]),1)</f>
        <v>45839</v>
      </c>
      <c r="I1588" s="1">
        <v>45845</v>
      </c>
      <c r="J1588">
        <v>15500</v>
      </c>
      <c r="K1588">
        <v>1400</v>
      </c>
      <c r="L1588">
        <v>0</v>
      </c>
      <c r="M1588">
        <f>invoices[[#This Row],[rent_amount]]+invoices[[#This Row],[electricity_amount]]+invoices[[#This Row],[other_charges]]</f>
        <v>16900</v>
      </c>
      <c r="N1588" t="s">
        <v>28</v>
      </c>
      <c r="O1588" t="s">
        <v>2708</v>
      </c>
      <c r="P1588">
        <v>0</v>
      </c>
      <c r="Q1588" t="b">
        <v>0</v>
      </c>
      <c r="R1588" t="s">
        <v>177</v>
      </c>
      <c r="S1588">
        <v>0</v>
      </c>
      <c r="T1588">
        <f>invoices[[#This Row],[total_amount]]</f>
        <v>16900</v>
      </c>
      <c r="U1588" t="s">
        <v>77</v>
      </c>
      <c r="V1588" t="str">
        <f>INDEX([1]!Table1[tenantname],MATCH(invoices[[#This Row],[allotment_id]],[1]!Table1[TenantAllotmentID],0))</f>
        <v>Nirmala  A (C34-B1)</v>
      </c>
      <c r="W1588" t="s">
        <v>13996</v>
      </c>
      <c r="X1588" t="s">
        <v>13997</v>
      </c>
      <c r="Y1588" s="4">
        <v>45839</v>
      </c>
      <c r="Z1588" t="s">
        <v>15807</v>
      </c>
      <c r="AA1588">
        <v>15500</v>
      </c>
      <c r="AB1588">
        <v>0</v>
      </c>
      <c r="AC1588">
        <v>0</v>
      </c>
      <c r="AD1588" s="7">
        <f>invoices[[#This Row],[Rent]]+invoices[[#This Row],[Services]]+invoices[[#This Row],[GST]]</f>
        <v>15500</v>
      </c>
      <c r="AE1588" s="7">
        <f>invoices[[#This Row],[Total]]-invoices[[#This Row],[rent_amount]]</f>
        <v>0</v>
      </c>
      <c r="AF1588">
        <v>4717</v>
      </c>
      <c r="AG1588">
        <v>1400</v>
      </c>
      <c r="AH1588">
        <f>invoices[[#This Row],[EB Amount]]-invoices[[#This Row],[electricity_amount]]</f>
        <v>0</v>
      </c>
    </row>
    <row r="1589" spans="1:34">
      <c r="A1589" t="s">
        <v>10947</v>
      </c>
      <c r="B1589" t="s">
        <v>22</v>
      </c>
      <c r="C1589" t="s">
        <v>139</v>
      </c>
      <c r="D1589" t="s">
        <v>24</v>
      </c>
      <c r="E1589" t="s">
        <v>140</v>
      </c>
      <c r="F1589" t="s">
        <v>141</v>
      </c>
      <c r="G1589" t="s">
        <v>10948</v>
      </c>
      <c r="H1589" s="1">
        <f>DATE(YEAR(invoices[[#This Row],[due_date]]),MONTH(invoices[[#This Row],[due_date]]),1)</f>
        <v>45839</v>
      </c>
      <c r="I1589" s="1">
        <v>45845</v>
      </c>
      <c r="J1589">
        <v>15500</v>
      </c>
      <c r="K1589">
        <v>2520</v>
      </c>
      <c r="L1589">
        <v>0</v>
      </c>
      <c r="M1589">
        <f>invoices[[#This Row],[rent_amount]]+invoices[[#This Row],[electricity_amount]]+invoices[[#This Row],[other_charges]]</f>
        <v>18020</v>
      </c>
      <c r="N1589" t="s">
        <v>28</v>
      </c>
      <c r="O1589" t="s">
        <v>2708</v>
      </c>
      <c r="P1589">
        <v>0</v>
      </c>
      <c r="Q1589" t="b">
        <v>0</v>
      </c>
      <c r="R1589" t="s">
        <v>177</v>
      </c>
      <c r="S1589">
        <v>0</v>
      </c>
      <c r="T1589">
        <f>invoices[[#This Row],[total_amount]]</f>
        <v>18020</v>
      </c>
      <c r="U1589" t="s">
        <v>144</v>
      </c>
      <c r="V1589" t="str">
        <f>INDEX([1]!Table1[tenantname],MATCH(invoices[[#This Row],[allotment_id]],[1]!Table1[TenantAllotmentID],0))</f>
        <v>Naga Sai Abheeshek Varma (A41-D2)</v>
      </c>
      <c r="W1589" t="s">
        <v>14014</v>
      </c>
      <c r="X1589" t="s">
        <v>14015</v>
      </c>
      <c r="Y1589" s="4">
        <v>45839</v>
      </c>
      <c r="Z1589" t="s">
        <v>15807</v>
      </c>
      <c r="AA1589">
        <v>15500</v>
      </c>
      <c r="AB1589">
        <v>0</v>
      </c>
      <c r="AC1589">
        <v>0</v>
      </c>
      <c r="AD1589" s="7">
        <f>invoices[[#This Row],[Rent]]+invoices[[#This Row],[Services]]+invoices[[#This Row],[GST]]</f>
        <v>15500</v>
      </c>
      <c r="AE1589" s="7">
        <f>invoices[[#This Row],[Total]]-invoices[[#This Row],[rent_amount]]</f>
        <v>0</v>
      </c>
      <c r="AF1589">
        <v>4771</v>
      </c>
      <c r="AG1589">
        <v>2520</v>
      </c>
      <c r="AH1589">
        <f>invoices[[#This Row],[EB Amount]]-invoices[[#This Row],[electricity_amount]]</f>
        <v>0</v>
      </c>
    </row>
    <row r="1590" spans="1:34">
      <c r="A1590" t="s">
        <v>10957</v>
      </c>
      <c r="B1590" t="s">
        <v>22</v>
      </c>
      <c r="C1590" t="s">
        <v>2286</v>
      </c>
      <c r="D1590" t="s">
        <v>24</v>
      </c>
      <c r="E1590" t="s">
        <v>592</v>
      </c>
      <c r="F1590" t="s">
        <v>1184</v>
      </c>
      <c r="G1590" t="s">
        <v>10958</v>
      </c>
      <c r="H1590" s="1">
        <f>DATE(YEAR(invoices[[#This Row],[due_date]]),MONTH(invoices[[#This Row],[due_date]]),1)</f>
        <v>45839</v>
      </c>
      <c r="I1590" s="1">
        <v>45845</v>
      </c>
      <c r="J1590">
        <v>25500</v>
      </c>
      <c r="K1590">
        <v>2520</v>
      </c>
      <c r="L1590">
        <v>0</v>
      </c>
      <c r="M1590">
        <f>invoices[[#This Row],[rent_amount]]+invoices[[#This Row],[electricity_amount]]+invoices[[#This Row],[other_charges]]</f>
        <v>28020</v>
      </c>
      <c r="N1590" t="s">
        <v>28</v>
      </c>
      <c r="O1590" t="s">
        <v>633</v>
      </c>
      <c r="P1590">
        <v>0</v>
      </c>
      <c r="Q1590" t="b">
        <v>0</v>
      </c>
      <c r="R1590" t="s">
        <v>177</v>
      </c>
      <c r="S1590">
        <v>0</v>
      </c>
      <c r="T1590">
        <f>invoices[[#This Row],[total_amount]]</f>
        <v>28020</v>
      </c>
      <c r="U1590" t="s">
        <v>2288</v>
      </c>
      <c r="V1590" t="str">
        <f>INDEX([1]!Table1[tenantname],MATCH(invoices[[#This Row],[allotment_id]],[1]!Table1[TenantAllotmentID],0))</f>
        <v>Aditya A (A44-D1)</v>
      </c>
      <c r="W1590" t="s">
        <v>14762</v>
      </c>
      <c r="X1590" t="s">
        <v>14763</v>
      </c>
      <c r="Y1590" s="4">
        <v>45839</v>
      </c>
      <c r="Z1590" t="s">
        <v>15807</v>
      </c>
      <c r="AA1590">
        <v>25500</v>
      </c>
      <c r="AB1590">
        <v>0</v>
      </c>
      <c r="AC1590">
        <v>0</v>
      </c>
      <c r="AD1590" s="7">
        <f>invoices[[#This Row],[Rent]]+invoices[[#This Row],[Services]]+invoices[[#This Row],[GST]]</f>
        <v>25500</v>
      </c>
      <c r="AE1590" s="7">
        <f>invoices[[#This Row],[Total]]-invoices[[#This Row],[rent_amount]]</f>
        <v>0</v>
      </c>
      <c r="AF1590">
        <v>4776</v>
      </c>
      <c r="AG1590">
        <v>2520</v>
      </c>
      <c r="AH1590">
        <f>invoices[[#This Row],[EB Amount]]-invoices[[#This Row],[electricity_amount]]</f>
        <v>0</v>
      </c>
    </row>
    <row r="1591" spans="1:34">
      <c r="A1591" t="s">
        <v>11001</v>
      </c>
      <c r="B1591" t="s">
        <v>22</v>
      </c>
      <c r="C1591" t="s">
        <v>3729</v>
      </c>
      <c r="D1591" t="s">
        <v>24</v>
      </c>
      <c r="E1591" t="s">
        <v>112</v>
      </c>
      <c r="F1591" t="s">
        <v>1343</v>
      </c>
      <c r="G1591" t="s">
        <v>11002</v>
      </c>
      <c r="H1591" s="1">
        <f>DATE(YEAR(invoices[[#This Row],[due_date]]),MONTH(invoices[[#This Row],[due_date]]),1)</f>
        <v>45839</v>
      </c>
      <c r="I1591" s="1">
        <v>45845</v>
      </c>
      <c r="J1591">
        <v>19500</v>
      </c>
      <c r="K1591">
        <v>2370</v>
      </c>
      <c r="L1591">
        <v>0</v>
      </c>
      <c r="M1591">
        <f>invoices[[#This Row],[rent_amount]]+invoices[[#This Row],[electricity_amount]]+invoices[[#This Row],[other_charges]]</f>
        <v>21870</v>
      </c>
      <c r="N1591" t="s">
        <v>28</v>
      </c>
      <c r="O1591" t="s">
        <v>661</v>
      </c>
      <c r="P1591">
        <v>0</v>
      </c>
      <c r="Q1591" t="b">
        <v>0</v>
      </c>
      <c r="R1591" t="s">
        <v>177</v>
      </c>
      <c r="S1591">
        <v>0</v>
      </c>
      <c r="T1591">
        <f>invoices[[#This Row],[total_amount]]</f>
        <v>21870</v>
      </c>
      <c r="U1591" t="s">
        <v>3731</v>
      </c>
      <c r="V1591" t="str">
        <f>INDEX([1]!Table1[tenantname],MATCH(invoices[[#This Row],[allotment_id]],[1]!Table1[TenantAllotmentID],0))</f>
        <v>Phaniraj Vuyyuri (A23-A1)</v>
      </c>
      <c r="W1591" t="s">
        <v>15116</v>
      </c>
      <c r="X1591" t="s">
        <v>15117</v>
      </c>
      <c r="Y1591" s="4">
        <v>45839</v>
      </c>
      <c r="Z1591" t="s">
        <v>15807</v>
      </c>
      <c r="AA1591">
        <v>19500</v>
      </c>
      <c r="AB1591">
        <v>0</v>
      </c>
      <c r="AC1591">
        <v>0</v>
      </c>
      <c r="AD1591" s="7">
        <f>invoices[[#This Row],[Rent]]+invoices[[#This Row],[Services]]+invoices[[#This Row],[GST]]</f>
        <v>19500</v>
      </c>
      <c r="AE1591" s="7">
        <f>invoices[[#This Row],[Total]]-invoices[[#This Row],[rent_amount]]</f>
        <v>0</v>
      </c>
      <c r="AF1591">
        <v>4798</v>
      </c>
      <c r="AG1591">
        <v>2370</v>
      </c>
      <c r="AH1591">
        <f>invoices[[#This Row],[EB Amount]]-invoices[[#This Row],[electricity_amount]]</f>
        <v>0</v>
      </c>
    </row>
    <row r="1592" spans="1:34">
      <c r="A1592" t="s">
        <v>11011</v>
      </c>
      <c r="B1592" t="s">
        <v>22</v>
      </c>
      <c r="C1592" t="s">
        <v>794</v>
      </c>
      <c r="D1592" t="s">
        <v>24</v>
      </c>
      <c r="E1592" t="s">
        <v>342</v>
      </c>
      <c r="F1592" t="s">
        <v>795</v>
      </c>
      <c r="G1592" t="s">
        <v>11012</v>
      </c>
      <c r="H1592" s="1">
        <f>DATE(YEAR(invoices[[#This Row],[due_date]]),MONTH(invoices[[#This Row],[due_date]]),1)</f>
        <v>45839</v>
      </c>
      <c r="I1592" s="1">
        <v>45845</v>
      </c>
      <c r="J1592">
        <v>13500</v>
      </c>
      <c r="K1592">
        <v>2100</v>
      </c>
      <c r="L1592">
        <v>0</v>
      </c>
      <c r="M1592">
        <f>invoices[[#This Row],[rent_amount]]+invoices[[#This Row],[electricity_amount]]+invoices[[#This Row],[other_charges]]</f>
        <v>15600</v>
      </c>
      <c r="N1592" t="s">
        <v>28</v>
      </c>
      <c r="O1592" t="s">
        <v>633</v>
      </c>
      <c r="P1592">
        <v>0</v>
      </c>
      <c r="Q1592" t="b">
        <v>0</v>
      </c>
      <c r="R1592" t="s">
        <v>177</v>
      </c>
      <c r="S1592">
        <v>0</v>
      </c>
      <c r="T1592">
        <f>invoices[[#This Row],[total_amount]]</f>
        <v>15600</v>
      </c>
      <c r="U1592" t="s">
        <v>797</v>
      </c>
      <c r="V1592" t="str">
        <f>INDEX([1]!Table1[tenantname],MATCH(invoices[[#This Row],[allotment_id]],[1]!Table1[TenantAllotmentID],0))</f>
        <v>Dhivya Parthasarthy (D11-D2)</v>
      </c>
      <c r="W1592" t="s">
        <v>14235</v>
      </c>
      <c r="X1592" t="s">
        <v>14236</v>
      </c>
      <c r="Y1592" s="4">
        <v>45839</v>
      </c>
      <c r="Z1592" t="s">
        <v>15807</v>
      </c>
      <c r="AA1592">
        <v>13500</v>
      </c>
      <c r="AB1592">
        <v>0</v>
      </c>
      <c r="AC1592">
        <v>0</v>
      </c>
      <c r="AD1592" s="7">
        <f>invoices[[#This Row],[Rent]]+invoices[[#This Row],[Services]]+invoices[[#This Row],[GST]]</f>
        <v>13500</v>
      </c>
      <c r="AE1592" s="7">
        <f>invoices[[#This Row],[Total]]-invoices[[#This Row],[rent_amount]]</f>
        <v>0</v>
      </c>
      <c r="AF1592">
        <v>4803</v>
      </c>
      <c r="AG1592">
        <v>2100</v>
      </c>
      <c r="AH1592">
        <f>invoices[[#This Row],[EB Amount]]-invoices[[#This Row],[electricity_amount]]</f>
        <v>0</v>
      </c>
    </row>
    <row r="1593" spans="1:34">
      <c r="A1593" t="s">
        <v>11029</v>
      </c>
      <c r="B1593" t="s">
        <v>22</v>
      </c>
      <c r="C1593" t="s">
        <v>2319</v>
      </c>
      <c r="D1593" t="s">
        <v>24</v>
      </c>
      <c r="E1593" t="s">
        <v>112</v>
      </c>
      <c r="F1593" t="s">
        <v>2320</v>
      </c>
      <c r="G1593" t="s">
        <v>11030</v>
      </c>
      <c r="H1593" s="1">
        <f>DATE(YEAR(invoices[[#This Row],[due_date]]),MONTH(invoices[[#This Row],[due_date]]),1)</f>
        <v>45839</v>
      </c>
      <c r="I1593" s="1">
        <v>45845</v>
      </c>
      <c r="J1593">
        <v>15500</v>
      </c>
      <c r="K1593">
        <v>2370</v>
      </c>
      <c r="L1593">
        <v>0</v>
      </c>
      <c r="M1593">
        <f>invoices[[#This Row],[rent_amount]]+invoices[[#This Row],[electricity_amount]]+invoices[[#This Row],[other_charges]]</f>
        <v>17870</v>
      </c>
      <c r="N1593" t="s">
        <v>28</v>
      </c>
      <c r="O1593" t="s">
        <v>661</v>
      </c>
      <c r="P1593">
        <v>0</v>
      </c>
      <c r="Q1593" t="b">
        <v>0</v>
      </c>
      <c r="R1593" t="s">
        <v>177</v>
      </c>
      <c r="S1593">
        <v>0</v>
      </c>
      <c r="T1593">
        <f>invoices[[#This Row],[total_amount]]</f>
        <v>17870</v>
      </c>
      <c r="U1593" t="s">
        <v>2322</v>
      </c>
      <c r="V1593" t="str">
        <f>INDEX([1]!Table1[tenantname],MATCH(invoices[[#This Row],[allotment_id]],[1]!Table1[TenantAllotmentID],0))</f>
        <v>Rangabashyam S (A23-B2)</v>
      </c>
      <c r="W1593" t="s">
        <v>14772</v>
      </c>
      <c r="X1593" t="s">
        <v>14773</v>
      </c>
      <c r="Y1593" s="4">
        <v>45839</v>
      </c>
      <c r="Z1593" t="s">
        <v>15807</v>
      </c>
      <c r="AA1593">
        <v>15500</v>
      </c>
      <c r="AB1593">
        <v>0</v>
      </c>
      <c r="AC1593">
        <v>0</v>
      </c>
      <c r="AD1593" s="7">
        <f>invoices[[#This Row],[Rent]]+invoices[[#This Row],[Services]]+invoices[[#This Row],[GST]]</f>
        <v>15500</v>
      </c>
      <c r="AE1593" s="7">
        <f>invoices[[#This Row],[Total]]-invoices[[#This Row],[rent_amount]]</f>
        <v>0</v>
      </c>
      <c r="AF1593">
        <v>4814</v>
      </c>
      <c r="AG1593">
        <v>2370</v>
      </c>
      <c r="AH1593">
        <f>invoices[[#This Row],[EB Amount]]-invoices[[#This Row],[electricity_amount]]</f>
        <v>0</v>
      </c>
    </row>
    <row r="1594" spans="1:34">
      <c r="A1594" t="s">
        <v>11108</v>
      </c>
      <c r="B1594" t="s">
        <v>22</v>
      </c>
      <c r="C1594" t="s">
        <v>1789</v>
      </c>
      <c r="D1594" t="s">
        <v>24</v>
      </c>
      <c r="E1594" t="s">
        <v>342</v>
      </c>
      <c r="F1594" t="s">
        <v>1279</v>
      </c>
      <c r="G1594" t="s">
        <v>11109</v>
      </c>
      <c r="H1594" s="1">
        <f>DATE(YEAR(invoices[[#This Row],[due_date]]),MONTH(invoices[[#This Row],[due_date]]),1)</f>
        <v>45839</v>
      </c>
      <c r="I1594" s="1">
        <v>45845</v>
      </c>
      <c r="J1594">
        <v>15500</v>
      </c>
      <c r="K1594">
        <v>2100</v>
      </c>
      <c r="L1594">
        <v>0</v>
      </c>
      <c r="M1594">
        <f>invoices[[#This Row],[rent_amount]]+invoices[[#This Row],[electricity_amount]]+invoices[[#This Row],[other_charges]]</f>
        <v>17600</v>
      </c>
      <c r="N1594" t="s">
        <v>28</v>
      </c>
      <c r="O1594" t="s">
        <v>2708</v>
      </c>
      <c r="P1594">
        <v>0</v>
      </c>
      <c r="Q1594" t="b">
        <v>0</v>
      </c>
      <c r="R1594" t="s">
        <v>177</v>
      </c>
      <c r="S1594">
        <v>0</v>
      </c>
      <c r="T1594">
        <f>invoices[[#This Row],[total_amount]]</f>
        <v>17600</v>
      </c>
      <c r="U1594" t="s">
        <v>1791</v>
      </c>
      <c r="V1594" t="str">
        <f>INDEX([1]!Table1[tenantname],MATCH(invoices[[#This Row],[allotment_id]],[1]!Table1[TenantAllotmentID],0))</f>
        <v>Madhumita CM (D11-C2)</v>
      </c>
      <c r="W1594" t="s">
        <v>14595</v>
      </c>
      <c r="X1594" t="s">
        <v>14596</v>
      </c>
      <c r="Y1594" s="4">
        <v>45839</v>
      </c>
      <c r="Z1594" t="s">
        <v>15807</v>
      </c>
      <c r="AA1594">
        <v>15500</v>
      </c>
      <c r="AB1594">
        <v>0</v>
      </c>
      <c r="AC1594">
        <v>0</v>
      </c>
      <c r="AD1594" s="7">
        <f>invoices[[#This Row],[Rent]]+invoices[[#This Row],[Services]]+invoices[[#This Row],[GST]]</f>
        <v>15500</v>
      </c>
      <c r="AE1594" s="7">
        <f>invoices[[#This Row],[Total]]-invoices[[#This Row],[rent_amount]]</f>
        <v>0</v>
      </c>
      <c r="AF1594">
        <v>4856</v>
      </c>
      <c r="AG1594">
        <v>2100</v>
      </c>
      <c r="AH1594">
        <f>invoices[[#This Row],[EB Amount]]-invoices[[#This Row],[electricity_amount]]</f>
        <v>0</v>
      </c>
    </row>
    <row r="1595" spans="1:34">
      <c r="A1595" t="s">
        <v>11230</v>
      </c>
      <c r="B1595" t="s">
        <v>22</v>
      </c>
      <c r="C1595" t="s">
        <v>1466</v>
      </c>
      <c r="D1595" t="s">
        <v>24</v>
      </c>
      <c r="E1595" t="s">
        <v>195</v>
      </c>
      <c r="F1595" t="s">
        <v>196</v>
      </c>
      <c r="G1595" t="s">
        <v>11231</v>
      </c>
      <c r="H1595" s="1">
        <f>DATE(YEAR(invoices[[#This Row],[due_date]]),MONTH(invoices[[#This Row],[due_date]]),1)</f>
        <v>45839</v>
      </c>
      <c r="I1595" s="1">
        <v>45845</v>
      </c>
      <c r="J1595">
        <v>15500</v>
      </c>
      <c r="K1595">
        <v>1770</v>
      </c>
      <c r="L1595">
        <v>0</v>
      </c>
      <c r="M1595">
        <f>invoices[[#This Row],[rent_amount]]+invoices[[#This Row],[electricity_amount]]+invoices[[#This Row],[other_charges]]</f>
        <v>17270</v>
      </c>
      <c r="N1595" t="s">
        <v>28</v>
      </c>
      <c r="O1595" t="s">
        <v>2708</v>
      </c>
      <c r="P1595">
        <v>0</v>
      </c>
      <c r="Q1595" t="b">
        <v>0</v>
      </c>
      <c r="R1595" t="s">
        <v>177</v>
      </c>
      <c r="S1595">
        <v>0</v>
      </c>
      <c r="T1595">
        <f>invoices[[#This Row],[total_amount]]</f>
        <v>17270</v>
      </c>
      <c r="U1595" t="s">
        <v>1468</v>
      </c>
      <c r="V1595" t="str">
        <f>INDEX([1]!Table1[tenantname],MATCH(invoices[[#This Row],[allotment_id]],[1]!Table1[TenantAllotmentID],0))</f>
        <v>Mancy Vijayakumar (D41-B1)</v>
      </c>
      <c r="W1595" t="s">
        <v>14485</v>
      </c>
      <c r="X1595" t="s">
        <v>14486</v>
      </c>
      <c r="Y1595" s="4">
        <v>45839</v>
      </c>
      <c r="Z1595" t="s">
        <v>15807</v>
      </c>
      <c r="AA1595">
        <v>15500</v>
      </c>
      <c r="AB1595">
        <v>0</v>
      </c>
      <c r="AC1595">
        <v>0</v>
      </c>
      <c r="AD1595" s="7">
        <f>invoices[[#This Row],[Rent]]+invoices[[#This Row],[Services]]+invoices[[#This Row],[GST]]</f>
        <v>15500</v>
      </c>
      <c r="AE1595" s="7">
        <f>invoices[[#This Row],[Total]]-invoices[[#This Row],[rent_amount]]</f>
        <v>0</v>
      </c>
      <c r="AF1595">
        <v>4915</v>
      </c>
      <c r="AG1595">
        <v>1770</v>
      </c>
      <c r="AH1595">
        <f>invoices[[#This Row],[EB Amount]]-invoices[[#This Row],[electricity_amount]]</f>
        <v>0</v>
      </c>
    </row>
    <row r="1596" spans="1:34">
      <c r="A1596" t="s">
        <v>11279</v>
      </c>
      <c r="B1596" t="s">
        <v>22</v>
      </c>
      <c r="C1596" t="s">
        <v>765</v>
      </c>
      <c r="D1596" t="s">
        <v>24</v>
      </c>
      <c r="E1596" t="s">
        <v>50</v>
      </c>
      <c r="F1596" t="s">
        <v>766</v>
      </c>
      <c r="G1596" t="s">
        <v>11280</v>
      </c>
      <c r="H1596" s="1">
        <f>DATE(YEAR(invoices[[#This Row],[due_date]]),MONTH(invoices[[#This Row],[due_date]]),1)</f>
        <v>45839</v>
      </c>
      <c r="I1596" s="1">
        <v>45845</v>
      </c>
      <c r="J1596">
        <v>19500</v>
      </c>
      <c r="K1596">
        <v>1950</v>
      </c>
      <c r="L1596">
        <v>0</v>
      </c>
      <c r="M1596">
        <f>invoices[[#This Row],[rent_amount]]+invoices[[#This Row],[electricity_amount]]+invoices[[#This Row],[other_charges]]</f>
        <v>21450</v>
      </c>
      <c r="N1596" t="s">
        <v>28</v>
      </c>
      <c r="O1596" t="s">
        <v>633</v>
      </c>
      <c r="P1596">
        <v>0</v>
      </c>
      <c r="Q1596" t="b">
        <v>0</v>
      </c>
      <c r="R1596" t="s">
        <v>177</v>
      </c>
      <c r="S1596">
        <v>0</v>
      </c>
      <c r="T1596">
        <f>invoices[[#This Row],[total_amount]]</f>
        <v>21450</v>
      </c>
      <c r="U1596" t="s">
        <v>769</v>
      </c>
      <c r="V1596" t="str">
        <f>INDEX([1]!Table1[tenantname],MATCH(invoices[[#This Row],[allotment_id]],[1]!Table1[TenantAllotmentID],0))</f>
        <v>Dhanaganapathy Madhavan (B32-A1)</v>
      </c>
      <c r="W1596" t="s">
        <v>14223</v>
      </c>
      <c r="X1596" t="s">
        <v>14224</v>
      </c>
      <c r="Y1596" s="4">
        <v>45839</v>
      </c>
      <c r="Z1596" t="s">
        <v>15807</v>
      </c>
      <c r="AA1596">
        <v>19500</v>
      </c>
      <c r="AB1596">
        <v>0</v>
      </c>
      <c r="AC1596">
        <v>0</v>
      </c>
      <c r="AD1596" s="7">
        <f>invoices[[#This Row],[Rent]]+invoices[[#This Row],[Services]]+invoices[[#This Row],[GST]]</f>
        <v>19500</v>
      </c>
      <c r="AE1596" s="7">
        <f>invoices[[#This Row],[Total]]-invoices[[#This Row],[rent_amount]]</f>
        <v>0</v>
      </c>
      <c r="AF1596">
        <v>4938</v>
      </c>
      <c r="AG1596">
        <v>1950</v>
      </c>
      <c r="AH1596">
        <f>invoices[[#This Row],[EB Amount]]-invoices[[#This Row],[electricity_amount]]</f>
        <v>0</v>
      </c>
    </row>
    <row r="1597" spans="1:34">
      <c r="A1597" t="s">
        <v>11373</v>
      </c>
      <c r="B1597" t="s">
        <v>22</v>
      </c>
      <c r="C1597" t="s">
        <v>6036</v>
      </c>
      <c r="D1597" t="s">
        <v>24</v>
      </c>
      <c r="E1597" t="s">
        <v>592</v>
      </c>
      <c r="F1597" t="s">
        <v>1016</v>
      </c>
      <c r="G1597" t="s">
        <v>11374</v>
      </c>
      <c r="H1597" s="1">
        <f>DATE(YEAR(invoices[[#This Row],[due_date]]),MONTH(invoices[[#This Row],[due_date]]),1)</f>
        <v>45839</v>
      </c>
      <c r="I1597" s="1">
        <v>45845</v>
      </c>
      <c r="J1597">
        <v>7016</v>
      </c>
      <c r="K1597">
        <v>2520</v>
      </c>
      <c r="L1597">
        <v>2250</v>
      </c>
      <c r="M1597">
        <f>invoices[[#This Row],[rent_amount]]+invoices[[#This Row],[electricity_amount]]+invoices[[#This Row],[other_charges]]</f>
        <v>11786</v>
      </c>
      <c r="N1597" t="s">
        <v>28</v>
      </c>
      <c r="O1597" t="s">
        <v>2708</v>
      </c>
      <c r="P1597">
        <v>0</v>
      </c>
      <c r="Q1597" t="b">
        <v>0</v>
      </c>
      <c r="R1597" t="s">
        <v>177</v>
      </c>
      <c r="S1597">
        <v>0</v>
      </c>
      <c r="T1597">
        <f>invoices[[#This Row],[total_amount]]</f>
        <v>11786</v>
      </c>
      <c r="U1597" t="s">
        <v>6038</v>
      </c>
      <c r="V1597" t="str">
        <f>INDEX([1]!Table1[tenantname],MATCH(invoices[[#This Row],[allotment_id]],[1]!Table1[TenantAllotmentID],0))</f>
        <v>Nikunj Variya (A44-C1)</v>
      </c>
      <c r="W1597" t="s">
        <v>15443</v>
      </c>
      <c r="X1597" t="s">
        <v>15444</v>
      </c>
      <c r="Y1597" s="4">
        <v>45839</v>
      </c>
      <c r="Z1597" t="s">
        <v>15807</v>
      </c>
      <c r="AA1597">
        <v>7016</v>
      </c>
      <c r="AB1597">
        <v>0</v>
      </c>
      <c r="AC1597">
        <v>0</v>
      </c>
      <c r="AD1597" s="7">
        <f>invoices[[#This Row],[Rent]]+invoices[[#This Row],[Services]]+invoices[[#This Row],[GST]]</f>
        <v>7016</v>
      </c>
      <c r="AE1597" s="7">
        <f>invoices[[#This Row],[Total]]-invoices[[#This Row],[rent_amount]]</f>
        <v>0</v>
      </c>
      <c r="AF1597">
        <v>4983</v>
      </c>
      <c r="AG1597">
        <v>2520</v>
      </c>
      <c r="AH1597">
        <f>invoices[[#This Row],[EB Amount]]-invoices[[#This Row],[electricity_amount]]</f>
        <v>0</v>
      </c>
    </row>
    <row r="1598" spans="1:34">
      <c r="A1598" t="s">
        <v>11409</v>
      </c>
      <c r="B1598" t="s">
        <v>22</v>
      </c>
      <c r="C1598" t="s">
        <v>1733</v>
      </c>
      <c r="D1598" t="s">
        <v>24</v>
      </c>
      <c r="E1598" t="s">
        <v>399</v>
      </c>
      <c r="F1598" t="s">
        <v>400</v>
      </c>
      <c r="G1598" t="s">
        <v>11410</v>
      </c>
      <c r="H1598" s="1">
        <f>DATE(YEAR(invoices[[#This Row],[due_date]]),MONTH(invoices[[#This Row],[due_date]]),1)</f>
        <v>45839</v>
      </c>
      <c r="I1598" s="1">
        <v>45845</v>
      </c>
      <c r="J1598">
        <v>15500</v>
      </c>
      <c r="K1598">
        <v>0</v>
      </c>
      <c r="L1598">
        <v>0</v>
      </c>
      <c r="M1598">
        <f>invoices[[#This Row],[rent_amount]]+invoices[[#This Row],[electricity_amount]]+invoices[[#This Row],[other_charges]]</f>
        <v>15500</v>
      </c>
      <c r="N1598" t="s">
        <v>28</v>
      </c>
      <c r="O1598" t="s">
        <v>176</v>
      </c>
      <c r="P1598">
        <v>0</v>
      </c>
      <c r="Q1598" t="b">
        <v>0</v>
      </c>
      <c r="R1598" t="s">
        <v>177</v>
      </c>
      <c r="S1598">
        <v>0</v>
      </c>
      <c r="T1598">
        <f>invoices[[#This Row],[total_amount]]</f>
        <v>15500</v>
      </c>
      <c r="U1598" s="2" t="s">
        <v>1735</v>
      </c>
      <c r="V1598" t="str">
        <f>INDEX([1]!Table1[tenantname],MATCH(invoices[[#This Row],[allotment_id]],[1]!Table1[TenantAllotmentID],0))</f>
        <v>Simran Tyagi (B22-B2)</v>
      </c>
      <c r="W1598" t="s">
        <v>14576</v>
      </c>
      <c r="X1598" t="s">
        <v>14577</v>
      </c>
      <c r="Y1598" s="4">
        <v>45839</v>
      </c>
      <c r="Z1598" t="s">
        <v>15807</v>
      </c>
      <c r="AA1598">
        <v>15500</v>
      </c>
      <c r="AB1598">
        <v>0</v>
      </c>
      <c r="AC1598">
        <v>0</v>
      </c>
      <c r="AD1598" s="7">
        <f>invoices[[#This Row],[Rent]]+invoices[[#This Row],[Services]]+invoices[[#This Row],[GST]]</f>
        <v>15500</v>
      </c>
      <c r="AE1598" s="7">
        <f>invoices[[#This Row],[Total]]-invoices[[#This Row],[rent_amount]]</f>
        <v>0</v>
      </c>
      <c r="AF1598">
        <v>5000</v>
      </c>
      <c r="AG1598">
        <v>0</v>
      </c>
      <c r="AH1598">
        <f>invoices[[#This Row],[EB Amount]]-invoices[[#This Row],[electricity_amount]]</f>
        <v>0</v>
      </c>
    </row>
    <row r="1599" spans="1:34">
      <c r="A1599" t="s">
        <v>11519</v>
      </c>
      <c r="B1599" t="s">
        <v>22</v>
      </c>
      <c r="C1599" t="s">
        <v>893</v>
      </c>
      <c r="D1599" t="s">
        <v>24</v>
      </c>
      <c r="E1599" t="s">
        <v>104</v>
      </c>
      <c r="F1599" t="s">
        <v>894</v>
      </c>
      <c r="G1599" t="s">
        <v>11520</v>
      </c>
      <c r="H1599" s="1">
        <f>DATE(YEAR(invoices[[#This Row],[due_date]]),MONTH(invoices[[#This Row],[due_date]]),1)</f>
        <v>45839</v>
      </c>
      <c r="I1599" s="1">
        <v>45845</v>
      </c>
      <c r="J1599">
        <v>15500</v>
      </c>
      <c r="K1599">
        <v>1770</v>
      </c>
      <c r="L1599">
        <v>0</v>
      </c>
      <c r="M1599">
        <f>invoices[[#This Row],[rent_amount]]+invoices[[#This Row],[electricity_amount]]+invoices[[#This Row],[other_charges]]</f>
        <v>17270</v>
      </c>
      <c r="N1599" t="s">
        <v>28</v>
      </c>
      <c r="O1599" t="s">
        <v>2708</v>
      </c>
      <c r="P1599">
        <v>0</v>
      </c>
      <c r="Q1599" t="b">
        <v>0</v>
      </c>
      <c r="R1599" t="s">
        <v>177</v>
      </c>
      <c r="S1599">
        <v>0</v>
      </c>
      <c r="T1599">
        <f>invoices[[#This Row],[total_amount]]</f>
        <v>17270</v>
      </c>
      <c r="U1599" t="s">
        <v>895</v>
      </c>
      <c r="V1599" t="str">
        <f>INDEX([1]!Table1[tenantname],MATCH(invoices[[#This Row],[allotment_id]],[1]!Table1[TenantAllotmentID],0))</f>
        <v>Kumaraswamy K (B14-B1)</v>
      </c>
      <c r="W1599" t="s">
        <v>14271</v>
      </c>
      <c r="X1599" t="s">
        <v>14272</v>
      </c>
      <c r="Y1599" s="4">
        <v>45839</v>
      </c>
      <c r="Z1599" t="s">
        <v>15807</v>
      </c>
      <c r="AA1599">
        <v>15500</v>
      </c>
      <c r="AB1599">
        <v>0</v>
      </c>
      <c r="AC1599">
        <v>0</v>
      </c>
      <c r="AD1599" s="7">
        <f>invoices[[#This Row],[Rent]]+invoices[[#This Row],[Services]]+invoices[[#This Row],[GST]]</f>
        <v>15500</v>
      </c>
      <c r="AE1599" s="7">
        <f>invoices[[#This Row],[Total]]-invoices[[#This Row],[rent_amount]]</f>
        <v>0</v>
      </c>
      <c r="AF1599">
        <v>5057</v>
      </c>
      <c r="AG1599">
        <v>1770</v>
      </c>
      <c r="AH1599">
        <f>invoices[[#This Row],[EB Amount]]-invoices[[#This Row],[electricity_amount]]</f>
        <v>0</v>
      </c>
    </row>
    <row r="1600" spans="1:34">
      <c r="A1600" t="s">
        <v>11563</v>
      </c>
      <c r="B1600" t="s">
        <v>22</v>
      </c>
      <c r="C1600" t="s">
        <v>1138</v>
      </c>
      <c r="D1600" t="s">
        <v>24</v>
      </c>
      <c r="E1600" t="s">
        <v>167</v>
      </c>
      <c r="F1600" t="s">
        <v>930</v>
      </c>
      <c r="G1600" t="s">
        <v>11564</v>
      </c>
      <c r="H1600" s="1">
        <f>DATE(YEAR(invoices[[#This Row],[due_date]]),MONTH(invoices[[#This Row],[due_date]]),1)</f>
        <v>45839</v>
      </c>
      <c r="I1600" s="1">
        <v>45845</v>
      </c>
      <c r="J1600">
        <v>15500</v>
      </c>
      <c r="K1600">
        <v>4620</v>
      </c>
      <c r="L1600">
        <v>0</v>
      </c>
      <c r="M1600">
        <f>invoices[[#This Row],[rent_amount]]+invoices[[#This Row],[electricity_amount]]+invoices[[#This Row],[other_charges]]</f>
        <v>20120</v>
      </c>
      <c r="N1600" t="s">
        <v>28</v>
      </c>
      <c r="O1600" t="s">
        <v>633</v>
      </c>
      <c r="P1600">
        <v>0</v>
      </c>
      <c r="Q1600" t="b">
        <v>0</v>
      </c>
      <c r="R1600" t="s">
        <v>177</v>
      </c>
      <c r="S1600">
        <v>0</v>
      </c>
      <c r="T1600">
        <f>invoices[[#This Row],[total_amount]]</f>
        <v>20120</v>
      </c>
      <c r="U1600" t="s">
        <v>1140</v>
      </c>
      <c r="V1600" t="str">
        <f>INDEX([1]!Table1[tenantname],MATCH(invoices[[#This Row],[allotment_id]],[1]!Table1[TenantAllotmentID],0))</f>
        <v>Akshit Pulluri (B42-B2)</v>
      </c>
      <c r="W1600" t="s">
        <v>14358</v>
      </c>
      <c r="X1600" t="s">
        <v>14359</v>
      </c>
      <c r="Y1600" s="4">
        <v>45839</v>
      </c>
      <c r="Z1600" t="s">
        <v>15807</v>
      </c>
      <c r="AA1600">
        <v>15500</v>
      </c>
      <c r="AB1600">
        <v>0</v>
      </c>
      <c r="AC1600">
        <v>0</v>
      </c>
      <c r="AD1600" s="7">
        <f>invoices[[#This Row],[Rent]]+invoices[[#This Row],[Services]]+invoices[[#This Row],[GST]]</f>
        <v>15500</v>
      </c>
      <c r="AE1600" s="7">
        <f>invoices[[#This Row],[Total]]-invoices[[#This Row],[rent_amount]]</f>
        <v>0</v>
      </c>
      <c r="AF1600">
        <v>5082</v>
      </c>
      <c r="AG1600">
        <v>4620</v>
      </c>
      <c r="AH1600">
        <f>invoices[[#This Row],[EB Amount]]-invoices[[#This Row],[electricity_amount]]</f>
        <v>0</v>
      </c>
    </row>
    <row r="1601" spans="1:34">
      <c r="A1601" t="s">
        <v>11687</v>
      </c>
      <c r="B1601" t="s">
        <v>22</v>
      </c>
      <c r="C1601" s="2" t="s">
        <v>1923</v>
      </c>
      <c r="D1601" t="s">
        <v>24</v>
      </c>
      <c r="E1601" t="s">
        <v>592</v>
      </c>
      <c r="F1601" t="s">
        <v>992</v>
      </c>
      <c r="G1601" t="s">
        <v>11688</v>
      </c>
      <c r="H1601" s="1">
        <f>DATE(YEAR(invoices[[#This Row],[due_date]]),MONTH(invoices[[#This Row],[due_date]]),1)</f>
        <v>45839</v>
      </c>
      <c r="I1601" s="1">
        <v>45845</v>
      </c>
      <c r="J1601">
        <v>3000</v>
      </c>
      <c r="K1601">
        <v>0</v>
      </c>
      <c r="L1601">
        <v>0</v>
      </c>
      <c r="M1601">
        <f>invoices[[#This Row],[rent_amount]]+invoices[[#This Row],[electricity_amount]]+invoices[[#This Row],[other_charges]]</f>
        <v>3000</v>
      </c>
      <c r="N1601" t="s">
        <v>28</v>
      </c>
      <c r="O1601" t="s">
        <v>633</v>
      </c>
      <c r="P1601">
        <v>0</v>
      </c>
      <c r="Q1601" t="b">
        <v>0</v>
      </c>
      <c r="R1601" t="s">
        <v>177</v>
      </c>
      <c r="S1601">
        <v>0</v>
      </c>
      <c r="T1601">
        <f>invoices[[#This Row],[total_amount]]</f>
        <v>3000</v>
      </c>
      <c r="U1601" t="s">
        <v>1925</v>
      </c>
      <c r="V1601" t="str">
        <f>INDEX([1]!Table1[tenantname],MATCH(invoices[[#This Row],[allotment_id]],[1]!Table1[TenantAllotmentID],0))</f>
        <v>Dena Dinesh (A44-B2)</v>
      </c>
      <c r="W1601" t="s">
        <v>14645</v>
      </c>
      <c r="X1601" t="s">
        <v>14646</v>
      </c>
      <c r="Y1601" s="4">
        <v>45839</v>
      </c>
      <c r="Z1601" t="s">
        <v>15807</v>
      </c>
      <c r="AA1601">
        <v>3000</v>
      </c>
      <c r="AB1601">
        <v>0</v>
      </c>
      <c r="AC1601">
        <v>0</v>
      </c>
      <c r="AD1601" s="7">
        <f>invoices[[#This Row],[Rent]]+invoices[[#This Row],[Services]]+invoices[[#This Row],[GST]]</f>
        <v>3000</v>
      </c>
      <c r="AE1601" s="7">
        <f>invoices[[#This Row],[Total]]-invoices[[#This Row],[rent_amount]]</f>
        <v>0</v>
      </c>
      <c r="AF1601">
        <v>5151</v>
      </c>
      <c r="AG1601">
        <v>0</v>
      </c>
      <c r="AH1601">
        <f>invoices[[#This Row],[EB Amount]]-invoices[[#This Row],[electricity_amount]]</f>
        <v>0</v>
      </c>
    </row>
    <row r="1602" spans="1:34">
      <c r="A1602" t="s">
        <v>11734</v>
      </c>
      <c r="B1602" t="s">
        <v>22</v>
      </c>
      <c r="C1602" t="s">
        <v>7833</v>
      </c>
      <c r="D1602" t="s">
        <v>24</v>
      </c>
      <c r="E1602" t="s">
        <v>234</v>
      </c>
      <c r="F1602" t="s">
        <v>286</v>
      </c>
      <c r="G1602" t="s">
        <v>11735</v>
      </c>
      <c r="H1602" s="1">
        <f>DATE(YEAR(invoices[[#This Row],[due_date]]),MONTH(invoices[[#This Row],[due_date]]),1)</f>
        <v>45839</v>
      </c>
      <c r="I1602" s="1">
        <v>45845</v>
      </c>
      <c r="J1602">
        <v>15500</v>
      </c>
      <c r="K1602">
        <v>1022</v>
      </c>
      <c r="L1602">
        <v>0</v>
      </c>
      <c r="M1602">
        <f>invoices[[#This Row],[rent_amount]]+invoices[[#This Row],[electricity_amount]]+invoices[[#This Row],[other_charges]]</f>
        <v>16522</v>
      </c>
      <c r="N1602" t="s">
        <v>28</v>
      </c>
      <c r="O1602" t="s">
        <v>633</v>
      </c>
      <c r="P1602">
        <v>0</v>
      </c>
      <c r="Q1602" t="b">
        <v>0</v>
      </c>
      <c r="R1602" t="s">
        <v>177</v>
      </c>
      <c r="S1602">
        <v>0</v>
      </c>
      <c r="T1602">
        <f>invoices[[#This Row],[total_amount]]</f>
        <v>16522</v>
      </c>
      <c r="U1602" t="s">
        <v>7835</v>
      </c>
      <c r="V1602" t="str">
        <f>INDEX([1]!Table1[tenantname],MATCH(invoices[[#This Row],[allotment_id]],[1]!Table1[TenantAllotmentID],0))</f>
        <v>Asmitha Rajesh (D12-B1)</v>
      </c>
      <c r="W1602" t="s">
        <v>15577</v>
      </c>
      <c r="X1602" t="s">
        <v>15578</v>
      </c>
      <c r="Y1602" s="4">
        <v>45839</v>
      </c>
      <c r="Z1602" t="s">
        <v>15807</v>
      </c>
      <c r="AA1602">
        <v>15500</v>
      </c>
      <c r="AB1602">
        <v>0</v>
      </c>
      <c r="AC1602">
        <v>0</v>
      </c>
      <c r="AD1602" s="7">
        <f>invoices[[#This Row],[Rent]]+invoices[[#This Row],[Services]]+invoices[[#This Row],[GST]]</f>
        <v>15500</v>
      </c>
      <c r="AE1602" s="7">
        <f>invoices[[#This Row],[Total]]-invoices[[#This Row],[rent_amount]]</f>
        <v>0</v>
      </c>
      <c r="AF1602">
        <v>5174</v>
      </c>
      <c r="AG1602">
        <v>1022</v>
      </c>
      <c r="AH1602">
        <f>invoices[[#This Row],[EB Amount]]-invoices[[#This Row],[electricity_amount]]</f>
        <v>0</v>
      </c>
    </row>
    <row r="1603" spans="1:34">
      <c r="A1603" t="s">
        <v>11846</v>
      </c>
      <c r="B1603" t="s">
        <v>22</v>
      </c>
      <c r="C1603" t="s">
        <v>535</v>
      </c>
      <c r="D1603" t="s">
        <v>24</v>
      </c>
      <c r="E1603" t="s">
        <v>354</v>
      </c>
      <c r="F1603" t="s">
        <v>355</v>
      </c>
      <c r="G1603" t="s">
        <v>11847</v>
      </c>
      <c r="H1603" s="1">
        <f>DATE(YEAR(invoices[[#This Row],[due_date]]),MONTH(invoices[[#This Row],[due_date]]),1)</f>
        <v>45839</v>
      </c>
      <c r="I1603" s="1">
        <v>45845</v>
      </c>
      <c r="J1603">
        <v>9000</v>
      </c>
      <c r="K1603">
        <v>2130</v>
      </c>
      <c r="L1603">
        <v>2250</v>
      </c>
      <c r="M1603">
        <f>invoices[[#This Row],[rent_amount]]+invoices[[#This Row],[electricity_amount]]+invoices[[#This Row],[other_charges]]</f>
        <v>13380</v>
      </c>
      <c r="N1603" t="s">
        <v>28</v>
      </c>
      <c r="O1603" t="s">
        <v>633</v>
      </c>
      <c r="P1603">
        <v>0</v>
      </c>
      <c r="Q1603" t="b">
        <v>0</v>
      </c>
      <c r="R1603" t="s">
        <v>177</v>
      </c>
      <c r="S1603">
        <v>0</v>
      </c>
      <c r="T1603">
        <f>invoices[[#This Row],[total_amount]]</f>
        <v>13380</v>
      </c>
      <c r="U1603" t="s">
        <v>537</v>
      </c>
      <c r="V1603" t="str">
        <f>INDEX([1]!Table1[tenantname],MATCH(invoices[[#This Row],[allotment_id]],[1]!Table1[TenantAllotmentID],0))</f>
        <v>Aayush Patel (B34-B1)</v>
      </c>
      <c r="W1603" t="s">
        <v>14144</v>
      </c>
      <c r="X1603" t="s">
        <v>14145</v>
      </c>
      <c r="Y1603" s="4">
        <v>45839</v>
      </c>
      <c r="Z1603" t="s">
        <v>15807</v>
      </c>
      <c r="AA1603">
        <v>9000</v>
      </c>
      <c r="AB1603">
        <v>0</v>
      </c>
      <c r="AC1603">
        <v>0</v>
      </c>
      <c r="AD1603" s="7">
        <f>invoices[[#This Row],[Rent]]+invoices[[#This Row],[Services]]+invoices[[#This Row],[GST]]</f>
        <v>9000</v>
      </c>
      <c r="AE1603" s="7">
        <f>invoices[[#This Row],[Total]]-invoices[[#This Row],[rent_amount]]</f>
        <v>0</v>
      </c>
      <c r="AF1603">
        <v>5234</v>
      </c>
      <c r="AG1603">
        <v>2130</v>
      </c>
      <c r="AH1603">
        <f>invoices[[#This Row],[EB Amount]]-invoices[[#This Row],[electricity_amount]]</f>
        <v>0</v>
      </c>
    </row>
    <row r="1604" spans="1:34">
      <c r="A1604" t="s">
        <v>11912</v>
      </c>
      <c r="B1604" t="s">
        <v>22</v>
      </c>
      <c r="C1604" t="s">
        <v>1011</v>
      </c>
      <c r="D1604" t="s">
        <v>24</v>
      </c>
      <c r="E1604" t="s">
        <v>195</v>
      </c>
      <c r="F1604" s="2" t="s">
        <v>1745</v>
      </c>
      <c r="G1604" t="s">
        <v>11913</v>
      </c>
      <c r="H1604" s="1">
        <f>DATE(YEAR(invoices[[#This Row],[due_date]]),MONTH(invoices[[#This Row],[due_date]]),1)</f>
        <v>45839</v>
      </c>
      <c r="I1604" s="1">
        <v>45845</v>
      </c>
      <c r="J1604">
        <v>9823</v>
      </c>
      <c r="K1604">
        <v>0</v>
      </c>
      <c r="L1604">
        <v>0</v>
      </c>
      <c r="M1604">
        <f>invoices[[#This Row],[rent_amount]]+invoices[[#This Row],[electricity_amount]]+invoices[[#This Row],[other_charges]]</f>
        <v>9823</v>
      </c>
      <c r="N1604" t="s">
        <v>28</v>
      </c>
      <c r="O1604" t="s">
        <v>2708</v>
      </c>
      <c r="P1604">
        <v>0</v>
      </c>
      <c r="Q1604" t="b">
        <v>0</v>
      </c>
      <c r="R1604" t="s">
        <v>177</v>
      </c>
      <c r="S1604">
        <v>0</v>
      </c>
      <c r="T1604">
        <f>invoices[[#This Row],[total_amount]]</f>
        <v>9823</v>
      </c>
      <c r="U1604" t="s">
        <v>2780</v>
      </c>
      <c r="V1604" t="str">
        <f>INDEX([1]!Table1[tenantname],MATCH(invoices[[#This Row],[allotment_id]],[1]!Table1[TenantAllotmentID],0))</f>
        <v>Khansa Shahnawaz (D41-C1)</v>
      </c>
      <c r="W1604" t="s">
        <v>14314</v>
      </c>
      <c r="X1604" t="s">
        <v>14893</v>
      </c>
      <c r="Y1604" s="4">
        <v>45839</v>
      </c>
      <c r="Z1604" t="s">
        <v>15807</v>
      </c>
      <c r="AA1604">
        <v>9823</v>
      </c>
      <c r="AB1604">
        <v>0</v>
      </c>
      <c r="AC1604">
        <v>0</v>
      </c>
      <c r="AD1604" s="7">
        <f>invoices[[#This Row],[Rent]]+invoices[[#This Row],[Services]]+invoices[[#This Row],[GST]]</f>
        <v>9823</v>
      </c>
      <c r="AE1604" s="7">
        <f>invoices[[#This Row],[Total]]-invoices[[#This Row],[rent_amount]]</f>
        <v>0</v>
      </c>
      <c r="AF1604">
        <v>5270</v>
      </c>
      <c r="AG1604">
        <v>0</v>
      </c>
      <c r="AH1604">
        <f>invoices[[#This Row],[EB Amount]]-invoices[[#This Row],[electricity_amount]]</f>
        <v>0</v>
      </c>
    </row>
    <row r="1605" spans="1:34">
      <c r="A1605" t="s">
        <v>11930</v>
      </c>
      <c r="B1605" t="s">
        <v>22</v>
      </c>
      <c r="C1605" t="s">
        <v>11931</v>
      </c>
      <c r="D1605" t="s">
        <v>24</v>
      </c>
      <c r="E1605" t="s">
        <v>25</v>
      </c>
      <c r="F1605" t="s">
        <v>908</v>
      </c>
      <c r="G1605" t="s">
        <v>11932</v>
      </c>
      <c r="H1605" s="1">
        <f>DATE(YEAR(invoices[[#This Row],[due_date]]),MONTH(invoices[[#This Row],[due_date]]),1)</f>
        <v>45839</v>
      </c>
      <c r="I1605" s="1">
        <v>45845</v>
      </c>
      <c r="J1605">
        <v>0</v>
      </c>
      <c r="K1605">
        <v>0</v>
      </c>
      <c r="L1605">
        <v>2250</v>
      </c>
      <c r="M1605">
        <f>invoices[[#This Row],[rent_amount]]+invoices[[#This Row],[electricity_amount]]+invoices[[#This Row],[other_charges]]</f>
        <v>2250</v>
      </c>
      <c r="N1605" t="s">
        <v>28</v>
      </c>
      <c r="O1605" t="s">
        <v>176</v>
      </c>
      <c r="P1605">
        <v>0</v>
      </c>
      <c r="Q1605" t="b">
        <v>0</v>
      </c>
      <c r="R1605" t="s">
        <v>177</v>
      </c>
      <c r="S1605">
        <v>0</v>
      </c>
      <c r="T1605">
        <f>invoices[[#This Row],[total_amount]]</f>
        <v>2250</v>
      </c>
      <c r="U1605" t="s">
        <v>11933</v>
      </c>
      <c r="V1605" t="str">
        <f>INDEX([1]!Table1[tenantname],MATCH(invoices[[#This Row],[allotment_id]],[1]!Table1[TenantAllotmentID],0))</f>
        <v>Vishal Luthra (A24-B1)</v>
      </c>
      <c r="W1605" t="s">
        <v>15748</v>
      </c>
      <c r="X1605" t="s">
        <v>15749</v>
      </c>
      <c r="Y1605" s="4">
        <v>45839</v>
      </c>
      <c r="Z1605" t="s">
        <v>15807</v>
      </c>
      <c r="AA1605">
        <v>0</v>
      </c>
      <c r="AB1605">
        <v>0</v>
      </c>
      <c r="AC1605">
        <v>0</v>
      </c>
      <c r="AD1605" s="7">
        <f>invoices[[#This Row],[Rent]]+invoices[[#This Row],[Services]]+invoices[[#This Row],[GST]]</f>
        <v>0</v>
      </c>
      <c r="AE1605" s="7">
        <f>invoices[[#This Row],[Total]]-invoices[[#This Row],[rent_amount]]</f>
        <v>0</v>
      </c>
      <c r="AF1605">
        <v>5281</v>
      </c>
      <c r="AG1605">
        <v>0</v>
      </c>
      <c r="AH1605">
        <f>invoices[[#This Row],[EB Amount]]-invoices[[#This Row],[electricity_amount]]</f>
        <v>0</v>
      </c>
    </row>
    <row r="1606" spans="1:34">
      <c r="A1606" t="s">
        <v>11952</v>
      </c>
      <c r="B1606" t="s">
        <v>22</v>
      </c>
      <c r="C1606" t="s">
        <v>823</v>
      </c>
      <c r="D1606" t="s">
        <v>24</v>
      </c>
      <c r="E1606" t="s">
        <v>519</v>
      </c>
      <c r="F1606" t="s">
        <v>824</v>
      </c>
      <c r="G1606" t="s">
        <v>11953</v>
      </c>
      <c r="H1606" s="1">
        <f>DATE(YEAR(invoices[[#This Row],[due_date]]),MONTH(invoices[[#This Row],[due_date]]),1)</f>
        <v>45839</v>
      </c>
      <c r="I1606" s="1">
        <v>45845</v>
      </c>
      <c r="J1606">
        <v>25500</v>
      </c>
      <c r="K1606">
        <v>3240</v>
      </c>
      <c r="L1606">
        <v>0</v>
      </c>
      <c r="M1606">
        <f>invoices[[#This Row],[rent_amount]]+invoices[[#This Row],[electricity_amount]]+invoices[[#This Row],[other_charges]]</f>
        <v>28740</v>
      </c>
      <c r="N1606" t="s">
        <v>28</v>
      </c>
      <c r="O1606" t="s">
        <v>2708</v>
      </c>
      <c r="P1606">
        <v>0</v>
      </c>
      <c r="Q1606" t="b">
        <v>0</v>
      </c>
      <c r="R1606" t="s">
        <v>177</v>
      </c>
      <c r="S1606">
        <v>0</v>
      </c>
      <c r="T1606">
        <f>invoices[[#This Row],[total_amount]]</f>
        <v>28740</v>
      </c>
      <c r="U1606" t="s">
        <v>827</v>
      </c>
      <c r="V1606" t="str">
        <f>INDEX([1]!Table1[tenantname],MATCH(invoices[[#This Row],[allotment_id]],[1]!Table1[TenantAllotmentID],0))</f>
        <v>Prateek Sharma (C41-D1)</v>
      </c>
      <c r="W1606" t="s">
        <v>14245</v>
      </c>
      <c r="X1606" t="s">
        <v>14246</v>
      </c>
      <c r="Y1606" s="4">
        <v>45839</v>
      </c>
      <c r="Z1606" t="s">
        <v>15807</v>
      </c>
      <c r="AA1606">
        <v>25500</v>
      </c>
      <c r="AB1606">
        <v>0</v>
      </c>
      <c r="AC1606">
        <v>0</v>
      </c>
      <c r="AD1606" s="7">
        <f>invoices[[#This Row],[Rent]]+invoices[[#This Row],[Services]]+invoices[[#This Row],[GST]]</f>
        <v>25500</v>
      </c>
      <c r="AE1606" s="7">
        <f>invoices[[#This Row],[Total]]-invoices[[#This Row],[rent_amount]]</f>
        <v>0</v>
      </c>
      <c r="AF1606">
        <v>5292</v>
      </c>
      <c r="AG1606">
        <v>3240</v>
      </c>
      <c r="AH1606">
        <f>invoices[[#This Row],[EB Amount]]-invoices[[#This Row],[electricity_amount]]</f>
        <v>0</v>
      </c>
    </row>
    <row r="1607" spans="1:34">
      <c r="A1607" t="s">
        <v>11958</v>
      </c>
      <c r="B1607" t="s">
        <v>22</v>
      </c>
      <c r="C1607" t="s">
        <v>180</v>
      </c>
      <c r="D1607" t="s">
        <v>24</v>
      </c>
      <c r="E1607" t="s">
        <v>181</v>
      </c>
      <c r="F1607" t="s">
        <v>182</v>
      </c>
      <c r="G1607" t="s">
        <v>11959</v>
      </c>
      <c r="H1607" s="1">
        <f>DATE(YEAR(invoices[[#This Row],[due_date]]),MONTH(invoices[[#This Row],[due_date]]),1)</f>
        <v>45839</v>
      </c>
      <c r="I1607" s="1">
        <v>45845</v>
      </c>
      <c r="J1607">
        <v>13500</v>
      </c>
      <c r="K1607">
        <v>595</v>
      </c>
      <c r="L1607">
        <v>0</v>
      </c>
      <c r="M1607">
        <f>invoices[[#This Row],[rent_amount]]+invoices[[#This Row],[electricity_amount]]+invoices[[#This Row],[other_charges]]</f>
        <v>14095</v>
      </c>
      <c r="N1607" t="s">
        <v>28</v>
      </c>
      <c r="O1607" t="s">
        <v>633</v>
      </c>
      <c r="P1607">
        <v>0</v>
      </c>
      <c r="Q1607" t="b">
        <v>0</v>
      </c>
      <c r="R1607" t="s">
        <v>177</v>
      </c>
      <c r="S1607">
        <v>0</v>
      </c>
      <c r="T1607">
        <f>invoices[[#This Row],[total_amount]]</f>
        <v>14095</v>
      </c>
      <c r="U1607" t="s">
        <v>185</v>
      </c>
      <c r="V1607" t="str">
        <f>INDEX([1]!Table1[tenantname],MATCH(invoices[[#This Row],[allotment_id]],[1]!Table1[TenantAllotmentID],0))</f>
        <v>Akshayaa  (B24-B3)</v>
      </c>
      <c r="W1607" t="s">
        <v>14026</v>
      </c>
      <c r="X1607" t="s">
        <v>14027</v>
      </c>
      <c r="Y1607" s="4">
        <v>45839</v>
      </c>
      <c r="Z1607" t="s">
        <v>15807</v>
      </c>
      <c r="AA1607">
        <v>13500</v>
      </c>
      <c r="AB1607">
        <v>0</v>
      </c>
      <c r="AC1607">
        <v>0</v>
      </c>
      <c r="AD1607" s="7">
        <f>invoices[[#This Row],[Rent]]+invoices[[#This Row],[Services]]+invoices[[#This Row],[GST]]</f>
        <v>13500</v>
      </c>
      <c r="AE1607" s="7">
        <f>invoices[[#This Row],[Total]]-invoices[[#This Row],[rent_amount]]</f>
        <v>0</v>
      </c>
      <c r="AF1607">
        <v>5295</v>
      </c>
      <c r="AG1607">
        <v>595</v>
      </c>
      <c r="AH1607">
        <f>invoices[[#This Row],[EB Amount]]-invoices[[#This Row],[electricity_amount]]</f>
        <v>0</v>
      </c>
    </row>
    <row r="1608" spans="1:34">
      <c r="A1608" t="s">
        <v>12113</v>
      </c>
      <c r="B1608" t="s">
        <v>22</v>
      </c>
      <c r="C1608" t="s">
        <v>1514</v>
      </c>
      <c r="D1608" t="s">
        <v>24</v>
      </c>
      <c r="E1608" t="s">
        <v>592</v>
      </c>
      <c r="F1608" t="s">
        <v>883</v>
      </c>
      <c r="G1608" t="s">
        <v>12114</v>
      </c>
      <c r="H1608" s="1">
        <f>DATE(YEAR(invoices[[#This Row],[due_date]]),MONTH(invoices[[#This Row],[due_date]]),1)</f>
        <v>45839</v>
      </c>
      <c r="I1608" s="1">
        <v>45845</v>
      </c>
      <c r="J1608">
        <v>9000</v>
      </c>
      <c r="K1608">
        <v>2520</v>
      </c>
      <c r="L1608">
        <v>2250</v>
      </c>
      <c r="M1608">
        <f>invoices[[#This Row],[rent_amount]]+invoices[[#This Row],[electricity_amount]]+invoices[[#This Row],[other_charges]]</f>
        <v>13770</v>
      </c>
      <c r="N1608" t="s">
        <v>28</v>
      </c>
      <c r="O1608" t="s">
        <v>633</v>
      </c>
      <c r="P1608">
        <v>0</v>
      </c>
      <c r="Q1608" t="b">
        <v>0</v>
      </c>
      <c r="R1608" t="s">
        <v>177</v>
      </c>
      <c r="S1608">
        <v>0</v>
      </c>
      <c r="T1608">
        <f>invoices[[#This Row],[total_amount]]</f>
        <v>13770</v>
      </c>
      <c r="U1608" t="s">
        <v>1516</v>
      </c>
      <c r="V1608" t="str">
        <f>INDEX([1]!Table1[tenantname],MATCH(invoices[[#This Row],[allotment_id]],[1]!Table1[TenantAllotmentID],0))</f>
        <v>Dev Patel (A44-B1)</v>
      </c>
      <c r="W1608" t="s">
        <v>14502</v>
      </c>
      <c r="X1608" t="s">
        <v>14503</v>
      </c>
      <c r="Y1608" s="4">
        <v>45839</v>
      </c>
      <c r="Z1608" t="s">
        <v>15807</v>
      </c>
      <c r="AA1608">
        <v>9000</v>
      </c>
      <c r="AB1608">
        <v>0</v>
      </c>
      <c r="AC1608">
        <v>0</v>
      </c>
      <c r="AD1608" s="7">
        <f>invoices[[#This Row],[Rent]]+invoices[[#This Row],[Services]]+invoices[[#This Row],[GST]]</f>
        <v>9000</v>
      </c>
      <c r="AE1608" s="7">
        <f>invoices[[#This Row],[Total]]-invoices[[#This Row],[rent_amount]]</f>
        <v>0</v>
      </c>
      <c r="AF1608">
        <v>5380</v>
      </c>
      <c r="AG1608">
        <v>2520</v>
      </c>
      <c r="AH1608">
        <f>invoices[[#This Row],[EB Amount]]-invoices[[#This Row],[electricity_amount]]</f>
        <v>0</v>
      </c>
    </row>
    <row r="1609" spans="1:34">
      <c r="A1609" t="s">
        <v>12131</v>
      </c>
      <c r="B1609" t="s">
        <v>22</v>
      </c>
      <c r="C1609" t="s">
        <v>1189</v>
      </c>
      <c r="D1609" t="s">
        <v>24</v>
      </c>
      <c r="E1609" t="s">
        <v>354</v>
      </c>
      <c r="F1609" t="s">
        <v>540</v>
      </c>
      <c r="G1609" t="s">
        <v>12132</v>
      </c>
      <c r="H1609" s="1">
        <f>DATE(YEAR(invoices[[#This Row],[due_date]]),MONTH(invoices[[#This Row],[due_date]]),1)</f>
        <v>45839</v>
      </c>
      <c r="I1609" s="1">
        <v>45845</v>
      </c>
      <c r="J1609">
        <v>14500</v>
      </c>
      <c r="K1609">
        <v>2130</v>
      </c>
      <c r="L1609">
        <v>0</v>
      </c>
      <c r="M1609">
        <f>invoices[[#This Row],[rent_amount]]+invoices[[#This Row],[electricity_amount]]+invoices[[#This Row],[other_charges]]</f>
        <v>16630</v>
      </c>
      <c r="N1609" t="s">
        <v>28</v>
      </c>
      <c r="O1609" t="s">
        <v>176</v>
      </c>
      <c r="P1609">
        <v>0</v>
      </c>
      <c r="Q1609" t="b">
        <v>0</v>
      </c>
      <c r="R1609" t="s">
        <v>177</v>
      </c>
      <c r="S1609">
        <v>0</v>
      </c>
      <c r="T1609">
        <f>invoices[[#This Row],[total_amount]]</f>
        <v>16630</v>
      </c>
      <c r="U1609" t="s">
        <v>1191</v>
      </c>
      <c r="V1609" t="str">
        <f>INDEX([1]!Table1[tenantname],MATCH(invoices[[#This Row],[allotment_id]],[1]!Table1[TenantAllotmentID],0))</f>
        <v>Vardaan Mongia (B34-C1)</v>
      </c>
      <c r="W1609" t="s">
        <v>14374</v>
      </c>
      <c r="X1609" t="s">
        <v>14375</v>
      </c>
      <c r="Y1609" s="4">
        <v>45839</v>
      </c>
      <c r="Z1609" t="s">
        <v>15807</v>
      </c>
      <c r="AA1609">
        <v>14500</v>
      </c>
      <c r="AB1609">
        <v>0</v>
      </c>
      <c r="AC1609">
        <v>0</v>
      </c>
      <c r="AD1609" s="7">
        <f>invoices[[#This Row],[Rent]]+invoices[[#This Row],[Services]]+invoices[[#This Row],[GST]]</f>
        <v>14500</v>
      </c>
      <c r="AE1609" s="7">
        <f>invoices[[#This Row],[Total]]-invoices[[#This Row],[rent_amount]]</f>
        <v>0</v>
      </c>
      <c r="AF1609">
        <v>5389</v>
      </c>
      <c r="AG1609">
        <v>2130</v>
      </c>
      <c r="AH1609">
        <f>invoices[[#This Row],[EB Amount]]-invoices[[#This Row],[electricity_amount]]</f>
        <v>0</v>
      </c>
    </row>
    <row r="1610" spans="1:34">
      <c r="A1610" t="s">
        <v>12198</v>
      </c>
      <c r="B1610" t="s">
        <v>22</v>
      </c>
      <c r="C1610" t="s">
        <v>299</v>
      </c>
      <c r="D1610" t="s">
        <v>24</v>
      </c>
      <c r="E1610" t="s">
        <v>80</v>
      </c>
      <c r="F1610" t="s">
        <v>300</v>
      </c>
      <c r="G1610" t="s">
        <v>12199</v>
      </c>
      <c r="H1610" s="1">
        <f>DATE(YEAR(invoices[[#This Row],[due_date]]),MONTH(invoices[[#This Row],[due_date]]),1)</f>
        <v>45839</v>
      </c>
      <c r="I1610" s="1">
        <v>45845</v>
      </c>
      <c r="J1610">
        <v>14500</v>
      </c>
      <c r="K1610">
        <v>2760</v>
      </c>
      <c r="L1610">
        <v>0</v>
      </c>
      <c r="M1610">
        <f>invoices[[#This Row],[rent_amount]]+invoices[[#This Row],[electricity_amount]]+invoices[[#This Row],[other_charges]]</f>
        <v>17260</v>
      </c>
      <c r="N1610" t="s">
        <v>28</v>
      </c>
      <c r="O1610" t="s">
        <v>2708</v>
      </c>
      <c r="P1610">
        <v>0</v>
      </c>
      <c r="Q1610" t="b">
        <v>0</v>
      </c>
      <c r="R1610" t="s">
        <v>177</v>
      </c>
      <c r="S1610">
        <v>0</v>
      </c>
      <c r="T1610">
        <f>invoices[[#This Row],[total_amount]]</f>
        <v>17260</v>
      </c>
      <c r="U1610" t="s">
        <v>302</v>
      </c>
      <c r="V1610" t="str">
        <f>INDEX([1]!Table1[tenantname],MATCH(invoices[[#This Row],[allotment_id]],[1]!Table1[TenantAllotmentID],0))</f>
        <v>Kirithiga N (D21-B2)</v>
      </c>
      <c r="W1610" t="s">
        <v>14060</v>
      </c>
      <c r="X1610" t="s">
        <v>14061</v>
      </c>
      <c r="Y1610" s="4">
        <v>45839</v>
      </c>
      <c r="Z1610" t="s">
        <v>15807</v>
      </c>
      <c r="AA1610">
        <v>14500</v>
      </c>
      <c r="AB1610">
        <v>0</v>
      </c>
      <c r="AC1610">
        <v>0</v>
      </c>
      <c r="AD1610" s="7">
        <f>invoices[[#This Row],[Rent]]+invoices[[#This Row],[Services]]+invoices[[#This Row],[GST]]</f>
        <v>14500</v>
      </c>
      <c r="AE1610" s="7">
        <f>invoices[[#This Row],[Total]]-invoices[[#This Row],[rent_amount]]</f>
        <v>0</v>
      </c>
      <c r="AF1610">
        <v>5424</v>
      </c>
      <c r="AG1610">
        <v>2760</v>
      </c>
      <c r="AH1610">
        <f>invoices[[#This Row],[EB Amount]]-invoices[[#This Row],[electricity_amount]]</f>
        <v>0</v>
      </c>
    </row>
    <row r="1611" spans="1:34">
      <c r="A1611" t="s">
        <v>12257</v>
      </c>
      <c r="B1611" t="s">
        <v>22</v>
      </c>
      <c r="C1611" t="s">
        <v>1951</v>
      </c>
      <c r="D1611" t="s">
        <v>24</v>
      </c>
      <c r="E1611" t="s">
        <v>88</v>
      </c>
      <c r="F1611" t="s">
        <v>921</v>
      </c>
      <c r="G1611" t="s">
        <v>12258</v>
      </c>
      <c r="H1611" s="1">
        <f>DATE(YEAR(invoices[[#This Row],[due_date]]),MONTH(invoices[[#This Row],[due_date]]),1)</f>
        <v>45839</v>
      </c>
      <c r="I1611" s="1">
        <v>45845</v>
      </c>
      <c r="J1611">
        <v>14500</v>
      </c>
      <c r="K1611">
        <v>2040</v>
      </c>
      <c r="L1611">
        <v>0</v>
      </c>
      <c r="M1611">
        <f>invoices[[#This Row],[rent_amount]]+invoices[[#This Row],[electricity_amount]]+invoices[[#This Row],[other_charges]]</f>
        <v>16540</v>
      </c>
      <c r="N1611" t="s">
        <v>28</v>
      </c>
      <c r="O1611" t="s">
        <v>661</v>
      </c>
      <c r="P1611">
        <v>0</v>
      </c>
      <c r="Q1611" t="b">
        <v>0</v>
      </c>
      <c r="R1611" t="s">
        <v>177</v>
      </c>
      <c r="S1611">
        <v>0</v>
      </c>
      <c r="T1611">
        <f>invoices[[#This Row],[total_amount]]</f>
        <v>16540</v>
      </c>
      <c r="U1611" t="s">
        <v>1953</v>
      </c>
      <c r="V1611" t="str">
        <f>INDEX([1]!Table1[tenantname],MATCH(invoices[[#This Row],[allotment_id]],[1]!Table1[TenantAllotmentID],0))</f>
        <v>Piyush Malhotra (B13-C1)</v>
      </c>
      <c r="W1611" t="s">
        <v>14657</v>
      </c>
      <c r="X1611" t="s">
        <v>14658</v>
      </c>
      <c r="Y1611" s="4">
        <v>45839</v>
      </c>
      <c r="Z1611" t="s">
        <v>15807</v>
      </c>
      <c r="AA1611">
        <v>14500</v>
      </c>
      <c r="AB1611">
        <v>0</v>
      </c>
      <c r="AC1611">
        <v>0</v>
      </c>
      <c r="AD1611" s="7">
        <f>invoices[[#This Row],[Rent]]+invoices[[#This Row],[Services]]+invoices[[#This Row],[GST]]</f>
        <v>14500</v>
      </c>
      <c r="AE1611" s="7">
        <f>invoices[[#This Row],[Total]]-invoices[[#This Row],[rent_amount]]</f>
        <v>0</v>
      </c>
      <c r="AF1611">
        <v>5454</v>
      </c>
      <c r="AG1611">
        <v>2040</v>
      </c>
      <c r="AH1611">
        <f>invoices[[#This Row],[EB Amount]]-invoices[[#This Row],[electricity_amount]]</f>
        <v>0</v>
      </c>
    </row>
    <row r="1612" spans="1:34">
      <c r="A1612" t="s">
        <v>12293</v>
      </c>
      <c r="B1612" t="s">
        <v>22</v>
      </c>
      <c r="C1612" t="s">
        <v>1915</v>
      </c>
      <c r="D1612" t="s">
        <v>24</v>
      </c>
      <c r="E1612" t="s">
        <v>476</v>
      </c>
      <c r="F1612" t="s">
        <v>1087</v>
      </c>
      <c r="G1612" t="s">
        <v>12294</v>
      </c>
      <c r="H1612" s="1">
        <f>DATE(YEAR(invoices[[#This Row],[due_date]]),MONTH(invoices[[#This Row],[due_date]]),1)</f>
        <v>45839</v>
      </c>
      <c r="I1612" s="1">
        <v>45845</v>
      </c>
      <c r="J1612">
        <v>19500</v>
      </c>
      <c r="K1612">
        <v>1350</v>
      </c>
      <c r="L1612">
        <v>0</v>
      </c>
      <c r="M1612">
        <f>invoices[[#This Row],[rent_amount]]+invoices[[#This Row],[electricity_amount]]+invoices[[#This Row],[other_charges]]</f>
        <v>20850</v>
      </c>
      <c r="N1612" t="s">
        <v>28</v>
      </c>
      <c r="O1612" t="s">
        <v>176</v>
      </c>
      <c r="P1612">
        <v>0</v>
      </c>
      <c r="Q1612" t="b">
        <v>0</v>
      </c>
      <c r="R1612" t="s">
        <v>177</v>
      </c>
      <c r="S1612">
        <v>0</v>
      </c>
      <c r="T1612">
        <f>invoices[[#This Row],[total_amount]]</f>
        <v>20850</v>
      </c>
      <c r="U1612" t="s">
        <v>1917</v>
      </c>
      <c r="V1612" t="str">
        <f>INDEX([1]!Table1[tenantname],MATCH(invoices[[#This Row],[allotment_id]],[1]!Table1[TenantAllotmentID],0))</f>
        <v>Vijay Babu (B41-A1)</v>
      </c>
      <c r="W1612" t="s">
        <v>14641</v>
      </c>
      <c r="X1612" t="s">
        <v>14642</v>
      </c>
      <c r="Y1612" s="4">
        <v>45839</v>
      </c>
      <c r="Z1612" t="s">
        <v>15807</v>
      </c>
      <c r="AA1612">
        <v>19500</v>
      </c>
      <c r="AB1612">
        <v>0</v>
      </c>
      <c r="AC1612">
        <v>0</v>
      </c>
      <c r="AD1612" s="7">
        <f>invoices[[#This Row],[Rent]]+invoices[[#This Row],[Services]]+invoices[[#This Row],[GST]]</f>
        <v>19500</v>
      </c>
      <c r="AE1612" s="7">
        <f>invoices[[#This Row],[Total]]-invoices[[#This Row],[rent_amount]]</f>
        <v>0</v>
      </c>
      <c r="AF1612">
        <v>5474</v>
      </c>
      <c r="AG1612">
        <v>1350</v>
      </c>
      <c r="AH1612">
        <f>invoices[[#This Row],[EB Amount]]-invoices[[#This Row],[electricity_amount]]</f>
        <v>0</v>
      </c>
    </row>
    <row r="1613" spans="1:34">
      <c r="A1613" t="s">
        <v>12324</v>
      </c>
      <c r="B1613" t="s">
        <v>22</v>
      </c>
      <c r="C1613" t="s">
        <v>2657</v>
      </c>
      <c r="D1613" t="s">
        <v>24</v>
      </c>
      <c r="E1613" t="s">
        <v>275</v>
      </c>
      <c r="F1613" t="s">
        <v>276</v>
      </c>
      <c r="G1613" t="s">
        <v>12325</v>
      </c>
      <c r="H1613" s="1">
        <f>DATE(YEAR(invoices[[#This Row],[due_date]]),MONTH(invoices[[#This Row],[due_date]]),1)</f>
        <v>45839</v>
      </c>
      <c r="I1613" s="1">
        <v>45845</v>
      </c>
      <c r="J1613">
        <v>14500</v>
      </c>
      <c r="K1613">
        <v>0</v>
      </c>
      <c r="L1613">
        <v>2250</v>
      </c>
      <c r="M1613">
        <f>invoices[[#This Row],[rent_amount]]+invoices[[#This Row],[electricity_amount]]+invoices[[#This Row],[other_charges]]</f>
        <v>16750</v>
      </c>
      <c r="N1613" t="s">
        <v>28</v>
      </c>
      <c r="O1613" t="s">
        <v>633</v>
      </c>
      <c r="P1613">
        <v>0</v>
      </c>
      <c r="Q1613" t="b">
        <v>0</v>
      </c>
      <c r="R1613" t="s">
        <v>177</v>
      </c>
      <c r="S1613">
        <v>0</v>
      </c>
      <c r="T1613">
        <f>invoices[[#This Row],[total_amount]]</f>
        <v>16750</v>
      </c>
      <c r="U1613" t="s">
        <v>8609</v>
      </c>
      <c r="V1613" t="str">
        <f>INDEX([1]!Table1[tenantname],MATCH(invoices[[#This Row],[allotment_id]],[1]!Table1[TenantAllotmentID],0))</f>
        <v>Aachman Arora (B44-C2)</v>
      </c>
      <c r="W1613" t="s">
        <v>14862</v>
      </c>
      <c r="X1613" t="s">
        <v>15625</v>
      </c>
      <c r="Y1613" s="4">
        <v>45839</v>
      </c>
      <c r="Z1613" t="s">
        <v>15807</v>
      </c>
      <c r="AA1613">
        <v>14500</v>
      </c>
      <c r="AB1613">
        <v>0</v>
      </c>
      <c r="AC1613">
        <v>0</v>
      </c>
      <c r="AD1613" s="7">
        <f>invoices[[#This Row],[Rent]]+invoices[[#This Row],[Services]]+invoices[[#This Row],[GST]]</f>
        <v>14500</v>
      </c>
      <c r="AE1613" s="7">
        <f>invoices[[#This Row],[Total]]-invoices[[#This Row],[rent_amount]]</f>
        <v>0</v>
      </c>
      <c r="AF1613">
        <v>5491</v>
      </c>
      <c r="AG1613">
        <v>0</v>
      </c>
      <c r="AH1613">
        <f>invoices[[#This Row],[EB Amount]]-invoices[[#This Row],[electricity_amount]]</f>
        <v>0</v>
      </c>
    </row>
    <row r="1614" spans="1:34">
      <c r="A1614" t="s">
        <v>12356</v>
      </c>
      <c r="B1614" t="s">
        <v>22</v>
      </c>
      <c r="C1614" t="s">
        <v>574</v>
      </c>
      <c r="D1614" t="s">
        <v>24</v>
      </c>
      <c r="E1614" t="s">
        <v>254</v>
      </c>
      <c r="F1614" t="s">
        <v>575</v>
      </c>
      <c r="G1614" t="s">
        <v>12357</v>
      </c>
      <c r="H1614" s="1">
        <f>DATE(YEAR(invoices[[#This Row],[due_date]]),MONTH(invoices[[#This Row],[due_date]]),1)</f>
        <v>45839</v>
      </c>
      <c r="I1614" s="1">
        <v>45845</v>
      </c>
      <c r="J1614">
        <v>15500</v>
      </c>
      <c r="K1614">
        <v>2261</v>
      </c>
      <c r="L1614">
        <v>0</v>
      </c>
      <c r="M1614">
        <f>invoices[[#This Row],[rent_amount]]+invoices[[#This Row],[electricity_amount]]+invoices[[#This Row],[other_charges]]</f>
        <v>17761</v>
      </c>
      <c r="N1614" t="s">
        <v>28</v>
      </c>
      <c r="O1614" t="s">
        <v>633</v>
      </c>
      <c r="P1614">
        <v>0</v>
      </c>
      <c r="Q1614" t="b">
        <v>0</v>
      </c>
      <c r="R1614" t="s">
        <v>177</v>
      </c>
      <c r="S1614">
        <v>0</v>
      </c>
      <c r="T1614">
        <f>invoices[[#This Row],[total_amount]]</f>
        <v>17761</v>
      </c>
      <c r="U1614" t="s">
        <v>578</v>
      </c>
      <c r="V1614" t="str">
        <f>INDEX([1]!Table1[tenantname],MATCH(invoices[[#This Row],[allotment_id]],[1]!Table1[TenantAllotmentID],0))</f>
        <v>Asritha Boddu (C42-B1)</v>
      </c>
      <c r="W1614" t="s">
        <v>14157</v>
      </c>
      <c r="X1614" t="s">
        <v>14158</v>
      </c>
      <c r="Y1614" s="4">
        <v>45839</v>
      </c>
      <c r="Z1614" t="s">
        <v>15807</v>
      </c>
      <c r="AA1614">
        <v>15500</v>
      </c>
      <c r="AB1614">
        <v>0</v>
      </c>
      <c r="AC1614">
        <v>0</v>
      </c>
      <c r="AD1614" s="7">
        <f>invoices[[#This Row],[Rent]]+invoices[[#This Row],[Services]]+invoices[[#This Row],[GST]]</f>
        <v>15500</v>
      </c>
      <c r="AE1614" s="7">
        <f>invoices[[#This Row],[Total]]-invoices[[#This Row],[rent_amount]]</f>
        <v>0</v>
      </c>
      <c r="AF1614">
        <v>5509</v>
      </c>
      <c r="AG1614">
        <v>2261</v>
      </c>
      <c r="AH1614">
        <f>invoices[[#This Row],[EB Amount]]-invoices[[#This Row],[electricity_amount]]</f>
        <v>0</v>
      </c>
    </row>
    <row r="1615" spans="1:34">
      <c r="A1615" t="s">
        <v>12372</v>
      </c>
      <c r="B1615" t="s">
        <v>22</v>
      </c>
      <c r="C1615" t="s">
        <v>1470</v>
      </c>
      <c r="D1615" t="s">
        <v>24</v>
      </c>
      <c r="E1615" t="s">
        <v>112</v>
      </c>
      <c r="F1615" s="2" t="s">
        <v>1471</v>
      </c>
      <c r="G1615" t="s">
        <v>12373</v>
      </c>
      <c r="H1615" s="1">
        <f>DATE(YEAR(invoices[[#This Row],[due_date]]),MONTH(invoices[[#This Row],[due_date]]),1)</f>
        <v>45839</v>
      </c>
      <c r="I1615" s="1">
        <v>45845</v>
      </c>
      <c r="J1615">
        <v>14500</v>
      </c>
      <c r="K1615">
        <v>2370</v>
      </c>
      <c r="L1615">
        <v>0</v>
      </c>
      <c r="M1615">
        <f>invoices[[#This Row],[rent_amount]]+invoices[[#This Row],[electricity_amount]]+invoices[[#This Row],[other_charges]]</f>
        <v>16870</v>
      </c>
      <c r="N1615" t="s">
        <v>28</v>
      </c>
      <c r="O1615" t="s">
        <v>2708</v>
      </c>
      <c r="P1615">
        <v>0</v>
      </c>
      <c r="Q1615" t="b">
        <v>0</v>
      </c>
      <c r="R1615" t="s">
        <v>177</v>
      </c>
      <c r="S1615">
        <v>0</v>
      </c>
      <c r="T1615">
        <f>invoices[[#This Row],[total_amount]]</f>
        <v>16870</v>
      </c>
      <c r="U1615" t="s">
        <v>1473</v>
      </c>
      <c r="V1615" t="str">
        <f>INDEX([1]!Table1[tenantname],MATCH(invoices[[#This Row],[allotment_id]],[1]!Table1[TenantAllotmentID],0))</f>
        <v>Krishanu Kashyap (A23-C2)</v>
      </c>
      <c r="W1615" t="s">
        <v>14487</v>
      </c>
      <c r="X1615" t="s">
        <v>14488</v>
      </c>
      <c r="Y1615" s="4">
        <v>45839</v>
      </c>
      <c r="Z1615" t="s">
        <v>15807</v>
      </c>
      <c r="AA1615">
        <v>14500</v>
      </c>
      <c r="AB1615">
        <v>0</v>
      </c>
      <c r="AC1615">
        <v>0</v>
      </c>
      <c r="AD1615" s="7">
        <f>invoices[[#This Row],[Rent]]+invoices[[#This Row],[Services]]+invoices[[#This Row],[GST]]</f>
        <v>14500</v>
      </c>
      <c r="AE1615" s="7">
        <f>invoices[[#This Row],[Total]]-invoices[[#This Row],[rent_amount]]</f>
        <v>0</v>
      </c>
      <c r="AF1615">
        <v>5517</v>
      </c>
      <c r="AG1615">
        <v>2370</v>
      </c>
      <c r="AH1615">
        <f>invoices[[#This Row],[EB Amount]]-invoices[[#This Row],[electricity_amount]]</f>
        <v>0</v>
      </c>
    </row>
    <row r="1616" spans="1:34">
      <c r="A1616" t="s">
        <v>12507</v>
      </c>
      <c r="B1616" t="s">
        <v>22</v>
      </c>
      <c r="C1616" t="s">
        <v>3665</v>
      </c>
      <c r="D1616" t="s">
        <v>24</v>
      </c>
      <c r="E1616" t="s">
        <v>226</v>
      </c>
      <c r="F1616" t="s">
        <v>586</v>
      </c>
      <c r="G1616" t="s">
        <v>12508</v>
      </c>
      <c r="H1616" s="1">
        <f>DATE(YEAR(invoices[[#This Row],[due_date]]),MONTH(invoices[[#This Row],[due_date]]),1)</f>
        <v>45839</v>
      </c>
      <c r="I1616" s="1">
        <v>45845</v>
      </c>
      <c r="J1616">
        <v>4210</v>
      </c>
      <c r="K1616">
        <v>0</v>
      </c>
      <c r="L1616">
        <v>0</v>
      </c>
      <c r="M1616">
        <f>invoices[[#This Row],[rent_amount]]+invoices[[#This Row],[electricity_amount]]+invoices[[#This Row],[other_charges]]</f>
        <v>4210</v>
      </c>
      <c r="N1616" t="s">
        <v>28</v>
      </c>
      <c r="O1616" t="s">
        <v>176</v>
      </c>
      <c r="P1616">
        <v>0</v>
      </c>
      <c r="Q1616" t="b">
        <v>0</v>
      </c>
      <c r="R1616" t="s">
        <v>177</v>
      </c>
      <c r="S1616">
        <v>0</v>
      </c>
      <c r="T1616">
        <f>invoices[[#This Row],[total_amount]]</f>
        <v>4210</v>
      </c>
      <c r="U1616" t="s">
        <v>3667</v>
      </c>
      <c r="V1616" t="str">
        <f>INDEX([1]!Table1[tenantname],MATCH(invoices[[#This Row],[allotment_id]],[1]!Table1[TenantAllotmentID],0))</f>
        <v>Swathi  (B12-C2)</v>
      </c>
      <c r="W1616" t="s">
        <v>15105</v>
      </c>
      <c r="X1616" t="s">
        <v>15106</v>
      </c>
      <c r="Y1616" s="4">
        <v>45839</v>
      </c>
      <c r="Z1616" t="s">
        <v>15807</v>
      </c>
      <c r="AA1616">
        <v>4210</v>
      </c>
      <c r="AB1616">
        <v>0</v>
      </c>
      <c r="AC1616">
        <v>0</v>
      </c>
      <c r="AD1616" s="7">
        <f>invoices[[#This Row],[Rent]]+invoices[[#This Row],[Services]]+invoices[[#This Row],[GST]]</f>
        <v>4210</v>
      </c>
      <c r="AE1616" s="7">
        <f>invoices[[#This Row],[Total]]-invoices[[#This Row],[rent_amount]]</f>
        <v>0</v>
      </c>
      <c r="AF1616">
        <v>5591</v>
      </c>
      <c r="AG1616">
        <v>0</v>
      </c>
      <c r="AH1616">
        <f>invoices[[#This Row],[EB Amount]]-invoices[[#This Row],[electricity_amount]]</f>
        <v>0</v>
      </c>
    </row>
    <row r="1617" spans="1:34">
      <c r="A1617" t="s">
        <v>12563</v>
      </c>
      <c r="B1617" t="s">
        <v>22</v>
      </c>
      <c r="C1617" t="s">
        <v>1165</v>
      </c>
      <c r="D1617" t="s">
        <v>24</v>
      </c>
      <c r="E1617" t="s">
        <v>140</v>
      </c>
      <c r="F1617" t="s">
        <v>1166</v>
      </c>
      <c r="G1617" t="s">
        <v>12564</v>
      </c>
      <c r="H1617" s="1">
        <f>DATE(YEAR(invoices[[#This Row],[due_date]]),MONTH(invoices[[#This Row],[due_date]]),1)</f>
        <v>45839</v>
      </c>
      <c r="I1617" s="1">
        <v>45845</v>
      </c>
      <c r="J1617">
        <v>11310</v>
      </c>
      <c r="K1617">
        <v>0</v>
      </c>
      <c r="L1617">
        <v>0</v>
      </c>
      <c r="M1617">
        <f>invoices[[#This Row],[rent_amount]]+invoices[[#This Row],[electricity_amount]]+invoices[[#This Row],[other_charges]]</f>
        <v>11310</v>
      </c>
      <c r="N1617" t="s">
        <v>28</v>
      </c>
      <c r="O1617" t="s">
        <v>633</v>
      </c>
      <c r="P1617">
        <v>0</v>
      </c>
      <c r="Q1617" t="b">
        <v>0</v>
      </c>
      <c r="R1617" t="s">
        <v>177</v>
      </c>
      <c r="S1617">
        <v>0</v>
      </c>
      <c r="T1617">
        <f>invoices[[#This Row],[total_amount]]</f>
        <v>11310</v>
      </c>
      <c r="U1617" t="s">
        <v>1168</v>
      </c>
      <c r="V1617" t="str">
        <f>INDEX([1]!Table1[tenantname],MATCH(invoices[[#This Row],[allotment_id]],[1]!Table1[TenantAllotmentID],0))</f>
        <v>akshay verma (A41-B3)</v>
      </c>
      <c r="W1617" t="s">
        <v>14367</v>
      </c>
      <c r="X1617" t="s">
        <v>14368</v>
      </c>
      <c r="Y1617" s="4">
        <v>45839</v>
      </c>
      <c r="Z1617" t="s">
        <v>15807</v>
      </c>
      <c r="AA1617">
        <v>11310</v>
      </c>
      <c r="AB1617">
        <v>0</v>
      </c>
      <c r="AC1617">
        <v>0</v>
      </c>
      <c r="AD1617" s="7">
        <f>invoices[[#This Row],[Rent]]+invoices[[#This Row],[Services]]+invoices[[#This Row],[GST]]</f>
        <v>11310</v>
      </c>
      <c r="AE1617" s="7">
        <f>invoices[[#This Row],[Total]]-invoices[[#This Row],[rent_amount]]</f>
        <v>0</v>
      </c>
      <c r="AF1617">
        <v>5623</v>
      </c>
      <c r="AG1617">
        <v>0</v>
      </c>
      <c r="AH1617">
        <f>invoices[[#This Row],[EB Amount]]-invoices[[#This Row],[electricity_amount]]</f>
        <v>0</v>
      </c>
    </row>
    <row r="1618" spans="1:34">
      <c r="A1618" t="s">
        <v>12579</v>
      </c>
      <c r="B1618" t="s">
        <v>22</v>
      </c>
      <c r="C1618" t="s">
        <v>3645</v>
      </c>
      <c r="D1618" t="s">
        <v>24</v>
      </c>
      <c r="E1618" t="s">
        <v>155</v>
      </c>
      <c r="F1618" t="s">
        <v>188</v>
      </c>
      <c r="G1618" t="s">
        <v>12580</v>
      </c>
      <c r="H1618" s="1">
        <f>DATE(YEAR(invoices[[#This Row],[due_date]]),MONTH(invoices[[#This Row],[due_date]]),1)</f>
        <v>45839</v>
      </c>
      <c r="I1618" s="1">
        <v>45845</v>
      </c>
      <c r="J1618">
        <v>7484</v>
      </c>
      <c r="K1618">
        <v>0</v>
      </c>
      <c r="L1618">
        <v>0</v>
      </c>
      <c r="M1618">
        <f>invoices[[#This Row],[rent_amount]]+invoices[[#This Row],[electricity_amount]]+invoices[[#This Row],[other_charges]]</f>
        <v>7484</v>
      </c>
      <c r="N1618" t="s">
        <v>28</v>
      </c>
      <c r="O1618" t="s">
        <v>2708</v>
      </c>
      <c r="P1618">
        <v>0</v>
      </c>
      <c r="Q1618" t="b">
        <v>0</v>
      </c>
      <c r="R1618" t="s">
        <v>177</v>
      </c>
      <c r="S1618">
        <v>0</v>
      </c>
      <c r="T1618">
        <f>invoices[[#This Row],[total_amount]]</f>
        <v>7484</v>
      </c>
      <c r="U1618" s="2" t="s">
        <v>3647</v>
      </c>
      <c r="V1618" t="str">
        <f>INDEX([1]!Table1[tenantname],MATCH(invoices[[#This Row],[allotment_id]],[1]!Table1[TenantAllotmentID],0))</f>
        <v>Manish Kumar (C44-C2)</v>
      </c>
      <c r="W1618" t="s">
        <v>15097</v>
      </c>
      <c r="X1618" t="s">
        <v>15098</v>
      </c>
      <c r="Y1618" s="4">
        <v>45839</v>
      </c>
      <c r="Z1618" t="s">
        <v>15807</v>
      </c>
      <c r="AA1618">
        <v>7484</v>
      </c>
      <c r="AB1618">
        <v>0</v>
      </c>
      <c r="AC1618">
        <v>0</v>
      </c>
      <c r="AD1618" s="7">
        <f>invoices[[#This Row],[Rent]]+invoices[[#This Row],[Services]]+invoices[[#This Row],[GST]]</f>
        <v>7484</v>
      </c>
      <c r="AE1618" s="7">
        <f>invoices[[#This Row],[Total]]-invoices[[#This Row],[rent_amount]]</f>
        <v>0</v>
      </c>
      <c r="AF1618">
        <v>5631</v>
      </c>
      <c r="AG1618">
        <v>0</v>
      </c>
      <c r="AH1618">
        <f>invoices[[#This Row],[EB Amount]]-invoices[[#This Row],[electricity_amount]]</f>
        <v>0</v>
      </c>
    </row>
    <row r="1619" spans="1:34">
      <c r="A1619" t="s">
        <v>12663</v>
      </c>
      <c r="B1619" t="s">
        <v>22</v>
      </c>
      <c r="C1619" t="s">
        <v>1981</v>
      </c>
      <c r="D1619" t="s">
        <v>24</v>
      </c>
      <c r="E1619" t="s">
        <v>96</v>
      </c>
      <c r="F1619" t="s">
        <v>1982</v>
      </c>
      <c r="G1619" t="s">
        <v>12664</v>
      </c>
      <c r="H1619" s="1">
        <f>DATE(YEAR(invoices[[#This Row],[due_date]]),MONTH(invoices[[#This Row],[due_date]]),1)</f>
        <v>45839</v>
      </c>
      <c r="I1619" s="1">
        <v>45845</v>
      </c>
      <c r="J1619">
        <v>9355</v>
      </c>
      <c r="K1619">
        <v>792</v>
      </c>
      <c r="L1619">
        <v>0</v>
      </c>
      <c r="M1619">
        <f>invoices[[#This Row],[rent_amount]]+invoices[[#This Row],[electricity_amount]]+invoices[[#This Row],[other_charges]]</f>
        <v>10147</v>
      </c>
      <c r="N1619" t="s">
        <v>28</v>
      </c>
      <c r="O1619" t="s">
        <v>661</v>
      </c>
      <c r="P1619">
        <v>0</v>
      </c>
      <c r="Q1619" t="b">
        <v>0</v>
      </c>
      <c r="R1619" t="s">
        <v>177</v>
      </c>
      <c r="S1619">
        <v>0</v>
      </c>
      <c r="T1619">
        <f>invoices[[#This Row],[total_amount]]</f>
        <v>10147</v>
      </c>
      <c r="U1619" t="s">
        <v>1984</v>
      </c>
      <c r="V1619" t="str">
        <f>INDEX([1]!Table1[tenantname],MATCH(invoices[[#This Row],[allotment_id]],[1]!Table1[TenantAllotmentID],0))</f>
        <v>Nitin Chanpuriya (B33-C1)</v>
      </c>
      <c r="W1619" t="s">
        <v>14667</v>
      </c>
      <c r="X1619" t="s">
        <v>14668</v>
      </c>
      <c r="Y1619" s="4">
        <v>45839</v>
      </c>
      <c r="Z1619" t="s">
        <v>15807</v>
      </c>
      <c r="AA1619">
        <v>9355</v>
      </c>
      <c r="AB1619">
        <v>0</v>
      </c>
      <c r="AC1619">
        <v>0</v>
      </c>
      <c r="AD1619" s="7">
        <f>invoices[[#This Row],[Rent]]+invoices[[#This Row],[Services]]+invoices[[#This Row],[GST]]</f>
        <v>9355</v>
      </c>
      <c r="AE1619" s="7">
        <f>invoices[[#This Row],[Total]]-invoices[[#This Row],[rent_amount]]</f>
        <v>0</v>
      </c>
      <c r="AF1619">
        <v>5676</v>
      </c>
      <c r="AG1619">
        <v>792</v>
      </c>
      <c r="AH1619">
        <f>invoices[[#This Row],[EB Amount]]-invoices[[#This Row],[electricity_amount]]</f>
        <v>0</v>
      </c>
    </row>
    <row r="1620" spans="1:34">
      <c r="A1620" t="s">
        <v>12669</v>
      </c>
      <c r="B1620" t="s">
        <v>22</v>
      </c>
      <c r="C1620" t="s">
        <v>3704</v>
      </c>
      <c r="D1620" t="s">
        <v>24</v>
      </c>
      <c r="E1620" t="s">
        <v>155</v>
      </c>
      <c r="F1620" t="s">
        <v>156</v>
      </c>
      <c r="G1620" t="s">
        <v>12670</v>
      </c>
      <c r="H1620" s="1">
        <f>DATE(YEAR(invoices[[#This Row],[due_date]]),MONTH(invoices[[#This Row],[due_date]]),1)</f>
        <v>45839</v>
      </c>
      <c r="I1620" s="1">
        <v>45845</v>
      </c>
      <c r="J1620">
        <v>1887</v>
      </c>
      <c r="K1620">
        <v>2460</v>
      </c>
      <c r="L1620">
        <v>2250</v>
      </c>
      <c r="M1620">
        <f>invoices[[#This Row],[rent_amount]]+invoices[[#This Row],[electricity_amount]]+invoices[[#This Row],[other_charges]]</f>
        <v>6597</v>
      </c>
      <c r="N1620" t="s">
        <v>28</v>
      </c>
      <c r="O1620" t="s">
        <v>661</v>
      </c>
      <c r="P1620">
        <v>0</v>
      </c>
      <c r="Q1620" t="b">
        <v>0</v>
      </c>
      <c r="R1620" t="s">
        <v>177</v>
      </c>
      <c r="S1620">
        <v>0</v>
      </c>
      <c r="T1620">
        <f>invoices[[#This Row],[total_amount]]</f>
        <v>6597</v>
      </c>
      <c r="U1620" t="s">
        <v>5114</v>
      </c>
      <c r="V1620" t="str">
        <f>INDEX([1]!Table1[tenantname],MATCH(invoices[[#This Row],[allotment_id]],[1]!Table1[TenantAllotmentID],0))</f>
        <v>Ram kumar Muthuvel (C44-A1)</v>
      </c>
      <c r="W1620" t="s">
        <v>14018</v>
      </c>
      <c r="X1620" t="s">
        <v>14019</v>
      </c>
      <c r="Y1620" s="4">
        <v>45839</v>
      </c>
      <c r="Z1620" t="s">
        <v>15807</v>
      </c>
      <c r="AA1620">
        <v>1887</v>
      </c>
      <c r="AB1620">
        <v>0</v>
      </c>
      <c r="AC1620">
        <v>0</v>
      </c>
      <c r="AD1620" s="7">
        <f>invoices[[#This Row],[Rent]]+invoices[[#This Row],[Services]]+invoices[[#This Row],[GST]]</f>
        <v>1887</v>
      </c>
      <c r="AE1620" s="7">
        <f>invoices[[#This Row],[Total]]-invoices[[#This Row],[rent_amount]]</f>
        <v>0</v>
      </c>
      <c r="AF1620">
        <v>5679</v>
      </c>
      <c r="AG1620">
        <v>2460</v>
      </c>
      <c r="AH1620">
        <f>invoices[[#This Row],[EB Amount]]-invoices[[#This Row],[electricity_amount]]</f>
        <v>0</v>
      </c>
    </row>
    <row r="1621" spans="1:34">
      <c r="A1621" t="s">
        <v>12736</v>
      </c>
      <c r="B1621" t="s">
        <v>22</v>
      </c>
      <c r="C1621" t="s">
        <v>1217</v>
      </c>
      <c r="D1621" t="s">
        <v>24</v>
      </c>
      <c r="E1621" t="s">
        <v>349</v>
      </c>
      <c r="F1621" t="s">
        <v>1218</v>
      </c>
      <c r="G1621" t="s">
        <v>12737</v>
      </c>
      <c r="H1621" s="1">
        <f>DATE(YEAR(invoices[[#This Row],[due_date]]),MONTH(invoices[[#This Row],[due_date]]),1)</f>
        <v>45839</v>
      </c>
      <c r="I1621" s="1">
        <v>45845</v>
      </c>
      <c r="J1621">
        <v>14500</v>
      </c>
      <c r="K1621">
        <v>1220</v>
      </c>
      <c r="L1621">
        <v>0</v>
      </c>
      <c r="M1621">
        <f>invoices[[#This Row],[rent_amount]]+invoices[[#This Row],[electricity_amount]]+invoices[[#This Row],[other_charges]]</f>
        <v>15720</v>
      </c>
      <c r="N1621" t="s">
        <v>28</v>
      </c>
      <c r="O1621" t="s">
        <v>2708</v>
      </c>
      <c r="P1621">
        <v>0</v>
      </c>
      <c r="Q1621" t="b">
        <v>0</v>
      </c>
      <c r="R1621" t="s">
        <v>177</v>
      </c>
      <c r="S1621">
        <v>0</v>
      </c>
      <c r="T1621">
        <f>invoices[[#This Row],[total_amount]]</f>
        <v>15720</v>
      </c>
      <c r="U1621" t="s">
        <v>1220</v>
      </c>
      <c r="V1621" t="str">
        <f>INDEX([1]!Table1[tenantname],MATCH(invoices[[#This Row],[allotment_id]],[1]!Table1[TenantAllotmentID],0))</f>
        <v>Naga Raja Kurakula (B11-C2)</v>
      </c>
      <c r="W1621" t="s">
        <v>14386</v>
      </c>
      <c r="X1621" t="s">
        <v>14387</v>
      </c>
      <c r="Y1621" s="4">
        <v>45839</v>
      </c>
      <c r="Z1621" t="s">
        <v>15807</v>
      </c>
      <c r="AA1621">
        <v>14500</v>
      </c>
      <c r="AB1621">
        <v>0</v>
      </c>
      <c r="AC1621">
        <v>0</v>
      </c>
      <c r="AD1621" s="7">
        <f>invoices[[#This Row],[Rent]]+invoices[[#This Row],[Services]]+invoices[[#This Row],[GST]]</f>
        <v>14500</v>
      </c>
      <c r="AE1621" s="7">
        <f>invoices[[#This Row],[Total]]-invoices[[#This Row],[rent_amount]]</f>
        <v>0</v>
      </c>
      <c r="AF1621">
        <v>5712</v>
      </c>
      <c r="AG1621">
        <v>1220</v>
      </c>
      <c r="AH1621">
        <f>invoices[[#This Row],[EB Amount]]-invoices[[#This Row],[electricity_amount]]</f>
        <v>0</v>
      </c>
    </row>
    <row r="1622" spans="1:34">
      <c r="A1622" t="s">
        <v>12816</v>
      </c>
      <c r="B1622" t="s">
        <v>22</v>
      </c>
      <c r="C1622" t="s">
        <v>1691</v>
      </c>
      <c r="D1622" t="s">
        <v>24</v>
      </c>
      <c r="E1622" t="s">
        <v>399</v>
      </c>
      <c r="F1622" t="s">
        <v>1525</v>
      </c>
      <c r="G1622" t="s">
        <v>12817</v>
      </c>
      <c r="H1622" s="1">
        <f>DATE(YEAR(invoices[[#This Row],[due_date]]),MONTH(invoices[[#This Row],[due_date]]),1)</f>
        <v>45839</v>
      </c>
      <c r="I1622" s="1">
        <v>45845</v>
      </c>
      <c r="J1622">
        <v>15500</v>
      </c>
      <c r="K1622">
        <v>1530</v>
      </c>
      <c r="L1622">
        <v>0</v>
      </c>
      <c r="M1622">
        <f>invoices[[#This Row],[rent_amount]]+invoices[[#This Row],[electricity_amount]]+invoices[[#This Row],[other_charges]]</f>
        <v>17030</v>
      </c>
      <c r="N1622" t="s">
        <v>28</v>
      </c>
      <c r="O1622" t="s">
        <v>633</v>
      </c>
      <c r="P1622">
        <v>0</v>
      </c>
      <c r="Q1622" t="b">
        <v>0</v>
      </c>
      <c r="R1622" t="s">
        <v>177</v>
      </c>
      <c r="S1622">
        <v>0</v>
      </c>
      <c r="T1622">
        <f>invoices[[#This Row],[total_amount]]</f>
        <v>17030</v>
      </c>
      <c r="U1622" t="s">
        <v>1693</v>
      </c>
      <c r="V1622" t="str">
        <f>INDEX([1]!Table1[tenantname],MATCH(invoices[[#This Row],[allotment_id]],[1]!Table1[TenantAllotmentID],0))</f>
        <v>Chandini S (B22-B1)</v>
      </c>
      <c r="W1622" t="s">
        <v>14562</v>
      </c>
      <c r="X1622" t="s">
        <v>14563</v>
      </c>
      <c r="Y1622" s="4">
        <v>45839</v>
      </c>
      <c r="Z1622" t="s">
        <v>15807</v>
      </c>
      <c r="AA1622">
        <v>15500</v>
      </c>
      <c r="AB1622">
        <v>0</v>
      </c>
      <c r="AC1622">
        <v>0</v>
      </c>
      <c r="AD1622" s="7">
        <f>invoices[[#This Row],[Rent]]+invoices[[#This Row],[Services]]+invoices[[#This Row],[GST]]</f>
        <v>15500</v>
      </c>
      <c r="AE1622" s="7">
        <f>invoices[[#This Row],[Total]]-invoices[[#This Row],[rent_amount]]</f>
        <v>0</v>
      </c>
      <c r="AF1622">
        <v>5751</v>
      </c>
      <c r="AG1622">
        <v>1530</v>
      </c>
      <c r="AH1622">
        <f>invoices[[#This Row],[EB Amount]]-invoices[[#This Row],[electricity_amount]]</f>
        <v>0</v>
      </c>
    </row>
    <row r="1623" spans="1:34">
      <c r="A1623" t="s">
        <v>12855</v>
      </c>
      <c r="B1623" t="s">
        <v>22</v>
      </c>
      <c r="C1623" t="s">
        <v>154</v>
      </c>
      <c r="D1623" t="s">
        <v>24</v>
      </c>
      <c r="E1623" t="s">
        <v>155</v>
      </c>
      <c r="F1623" t="s">
        <v>156</v>
      </c>
      <c r="G1623" t="s">
        <v>12856</v>
      </c>
      <c r="H1623" s="1">
        <f>DATE(YEAR(invoices[[#This Row],[due_date]]),MONTH(invoices[[#This Row],[due_date]]),1)</f>
        <v>45839</v>
      </c>
      <c r="I1623" s="1">
        <v>45845</v>
      </c>
      <c r="J1623">
        <v>1887</v>
      </c>
      <c r="K1623">
        <v>2460</v>
      </c>
      <c r="L1623">
        <v>2250</v>
      </c>
      <c r="M1623">
        <f>invoices[[#This Row],[rent_amount]]+invoices[[#This Row],[electricity_amount]]+invoices[[#This Row],[other_charges]]</f>
        <v>6597</v>
      </c>
      <c r="N1623" t="s">
        <v>28</v>
      </c>
      <c r="O1623" t="s">
        <v>661</v>
      </c>
      <c r="P1623">
        <v>0</v>
      </c>
      <c r="Q1623" t="b">
        <v>0</v>
      </c>
      <c r="R1623" t="s">
        <v>177</v>
      </c>
      <c r="S1623">
        <v>0</v>
      </c>
      <c r="T1623">
        <f>invoices[[#This Row],[total_amount]]</f>
        <v>6597</v>
      </c>
      <c r="U1623" t="s">
        <v>160</v>
      </c>
      <c r="V1623" t="str">
        <f>INDEX([1]!Table1[tenantname],MATCH(invoices[[#This Row],[allotment_id]],[1]!Table1[TenantAllotmentID],0))</f>
        <v>Ram kumar Muthuvel (C44-A1)</v>
      </c>
      <c r="W1623" t="s">
        <v>14018</v>
      </c>
      <c r="X1623" t="s">
        <v>14019</v>
      </c>
      <c r="Y1623" s="4">
        <v>45839</v>
      </c>
      <c r="Z1623" t="s">
        <v>15807</v>
      </c>
      <c r="AA1623">
        <v>1887</v>
      </c>
      <c r="AB1623">
        <v>0</v>
      </c>
      <c r="AC1623">
        <v>0</v>
      </c>
      <c r="AD1623" s="7">
        <f>invoices[[#This Row],[Rent]]+invoices[[#This Row],[Services]]+invoices[[#This Row],[GST]]</f>
        <v>1887</v>
      </c>
      <c r="AE1623" s="7">
        <f>invoices[[#This Row],[Total]]-invoices[[#This Row],[rent_amount]]</f>
        <v>0</v>
      </c>
      <c r="AF1623">
        <v>5771</v>
      </c>
      <c r="AG1623">
        <v>2460</v>
      </c>
      <c r="AH1623">
        <f>invoices[[#This Row],[EB Amount]]-invoices[[#This Row],[electricity_amount]]</f>
        <v>0</v>
      </c>
    </row>
    <row r="1624" spans="1:34">
      <c r="A1624" t="s">
        <v>12887</v>
      </c>
      <c r="B1624" t="s">
        <v>22</v>
      </c>
      <c r="C1624" t="s">
        <v>12687</v>
      </c>
      <c r="D1624" t="s">
        <v>24</v>
      </c>
      <c r="E1624" t="s">
        <v>96</v>
      </c>
      <c r="F1624" t="s">
        <v>510</v>
      </c>
      <c r="G1624" t="s">
        <v>12888</v>
      </c>
      <c r="H1624" s="1">
        <f>DATE(YEAR(invoices[[#This Row],[due_date]]),MONTH(invoices[[#This Row],[due_date]]),1)</f>
        <v>45839</v>
      </c>
      <c r="I1624" s="1">
        <v>45845</v>
      </c>
      <c r="J1624">
        <v>15500</v>
      </c>
      <c r="K1624">
        <v>176</v>
      </c>
      <c r="L1624">
        <v>2250</v>
      </c>
      <c r="M1624">
        <f>invoices[[#This Row],[rent_amount]]+invoices[[#This Row],[electricity_amount]]+invoices[[#This Row],[other_charges]]</f>
        <v>17926</v>
      </c>
      <c r="N1624" t="s">
        <v>28</v>
      </c>
      <c r="O1624" t="s">
        <v>661</v>
      </c>
      <c r="P1624">
        <v>0</v>
      </c>
      <c r="Q1624" t="b">
        <v>0</v>
      </c>
      <c r="R1624" t="s">
        <v>177</v>
      </c>
      <c r="S1624">
        <v>0</v>
      </c>
      <c r="T1624">
        <f>invoices[[#This Row],[total_amount]]</f>
        <v>17926</v>
      </c>
      <c r="U1624" t="s">
        <v>12689</v>
      </c>
      <c r="V1624" t="str">
        <f>INDEX([1]!Table1[tenantname],MATCH(invoices[[#This Row],[allotment_id]],[1]!Table1[TenantAllotmentID],0))</f>
        <v>Shresht Choubey (B33-B2)</v>
      </c>
      <c r="W1624" t="s">
        <v>15772</v>
      </c>
      <c r="X1624" t="s">
        <v>15773</v>
      </c>
      <c r="Y1624" s="4">
        <v>45839</v>
      </c>
      <c r="Z1624" t="s">
        <v>15807</v>
      </c>
      <c r="AA1624">
        <v>15500</v>
      </c>
      <c r="AB1624">
        <v>0</v>
      </c>
      <c r="AC1624">
        <v>0</v>
      </c>
      <c r="AD1624" s="7">
        <f>invoices[[#This Row],[Rent]]+invoices[[#This Row],[Services]]+invoices[[#This Row],[GST]]</f>
        <v>15500</v>
      </c>
      <c r="AE1624" s="7">
        <f>invoices[[#This Row],[Total]]-invoices[[#This Row],[rent_amount]]</f>
        <v>0</v>
      </c>
      <c r="AF1624">
        <v>5790</v>
      </c>
      <c r="AG1624">
        <v>176</v>
      </c>
      <c r="AH1624">
        <f>invoices[[#This Row],[EB Amount]]-invoices[[#This Row],[electricity_amount]]</f>
        <v>0</v>
      </c>
    </row>
    <row r="1625" spans="1:34">
      <c r="A1625" t="s">
        <v>12909</v>
      </c>
      <c r="B1625" t="s">
        <v>22</v>
      </c>
      <c r="C1625" t="s">
        <v>4014</v>
      </c>
      <c r="D1625" t="s">
        <v>24</v>
      </c>
      <c r="E1625" t="s">
        <v>96</v>
      </c>
      <c r="F1625" t="s">
        <v>390</v>
      </c>
      <c r="G1625" t="s">
        <v>12910</v>
      </c>
      <c r="H1625" s="1">
        <f>DATE(YEAR(invoices[[#This Row],[due_date]]),MONTH(invoices[[#This Row],[due_date]]),1)</f>
        <v>45839</v>
      </c>
      <c r="I1625" s="1">
        <v>45845</v>
      </c>
      <c r="J1625">
        <v>19500</v>
      </c>
      <c r="K1625">
        <v>2640</v>
      </c>
      <c r="L1625">
        <v>0</v>
      </c>
      <c r="M1625">
        <f>invoices[[#This Row],[rent_amount]]+invoices[[#This Row],[electricity_amount]]+invoices[[#This Row],[other_charges]]</f>
        <v>22140</v>
      </c>
      <c r="N1625" t="s">
        <v>28</v>
      </c>
      <c r="O1625" t="s">
        <v>661</v>
      </c>
      <c r="P1625">
        <v>0</v>
      </c>
      <c r="Q1625" t="b">
        <v>0</v>
      </c>
      <c r="R1625" t="s">
        <v>177</v>
      </c>
      <c r="S1625">
        <v>0</v>
      </c>
      <c r="T1625">
        <f>invoices[[#This Row],[total_amount]]</f>
        <v>22140</v>
      </c>
      <c r="U1625" t="s">
        <v>4016</v>
      </c>
      <c r="V1625" t="str">
        <f>INDEX([1]!Table1[tenantname],MATCH(invoices[[#This Row],[allotment_id]],[1]!Table1[TenantAllotmentID],0))</f>
        <v>Ranna  (B33-A1)</v>
      </c>
      <c r="W1625" t="s">
        <v>15169</v>
      </c>
      <c r="X1625" t="s">
        <v>15170</v>
      </c>
      <c r="Y1625" s="4">
        <v>45839</v>
      </c>
      <c r="Z1625" t="s">
        <v>15807</v>
      </c>
      <c r="AA1625">
        <v>19500</v>
      </c>
      <c r="AB1625">
        <v>0</v>
      </c>
      <c r="AC1625">
        <v>0</v>
      </c>
      <c r="AD1625" s="7">
        <f>invoices[[#This Row],[Rent]]+invoices[[#This Row],[Services]]+invoices[[#This Row],[GST]]</f>
        <v>19500</v>
      </c>
      <c r="AE1625" s="7">
        <f>invoices[[#This Row],[Total]]-invoices[[#This Row],[rent_amount]]</f>
        <v>0</v>
      </c>
      <c r="AF1625">
        <v>5801</v>
      </c>
      <c r="AG1625">
        <v>2640</v>
      </c>
      <c r="AH1625">
        <f>invoices[[#This Row],[EB Amount]]-invoices[[#This Row],[electricity_amount]]</f>
        <v>0</v>
      </c>
    </row>
    <row r="1626" spans="1:34">
      <c r="A1626" t="s">
        <v>12955</v>
      </c>
      <c r="B1626" t="s">
        <v>22</v>
      </c>
      <c r="C1626" t="s">
        <v>2128</v>
      </c>
      <c r="D1626" t="s">
        <v>24</v>
      </c>
      <c r="E1626" t="s">
        <v>50</v>
      </c>
      <c r="F1626" t="s">
        <v>1942</v>
      </c>
      <c r="G1626" t="s">
        <v>12956</v>
      </c>
      <c r="H1626" s="1">
        <f>DATE(YEAR(invoices[[#This Row],[due_date]]),MONTH(invoices[[#This Row],[due_date]]),1)</f>
        <v>45839</v>
      </c>
      <c r="I1626" s="1">
        <v>45845</v>
      </c>
      <c r="J1626">
        <v>15500</v>
      </c>
      <c r="K1626">
        <v>1260</v>
      </c>
      <c r="L1626">
        <v>0</v>
      </c>
      <c r="M1626">
        <f>invoices[[#This Row],[rent_amount]]+invoices[[#This Row],[electricity_amount]]+invoices[[#This Row],[other_charges]]</f>
        <v>16760</v>
      </c>
      <c r="N1626" t="s">
        <v>28</v>
      </c>
      <c r="O1626" t="s">
        <v>2708</v>
      </c>
      <c r="P1626">
        <v>0</v>
      </c>
      <c r="Q1626" t="b">
        <v>0</v>
      </c>
      <c r="R1626" t="s">
        <v>177</v>
      </c>
      <c r="S1626">
        <v>0</v>
      </c>
      <c r="T1626">
        <f>invoices[[#This Row],[total_amount]]</f>
        <v>16760</v>
      </c>
      <c r="U1626" t="s">
        <v>2130</v>
      </c>
      <c r="V1626" t="str">
        <f>INDEX([1]!Table1[tenantname],MATCH(invoices[[#This Row],[allotment_id]],[1]!Table1[TenantAllotmentID],0))</f>
        <v>Mohammad Saif (B32-B1)</v>
      </c>
      <c r="W1626" t="s">
        <v>14718</v>
      </c>
      <c r="X1626" t="s">
        <v>14719</v>
      </c>
      <c r="Y1626" s="4">
        <v>45839</v>
      </c>
      <c r="Z1626" t="s">
        <v>15807</v>
      </c>
      <c r="AA1626">
        <v>15500</v>
      </c>
      <c r="AB1626">
        <v>0</v>
      </c>
      <c r="AC1626">
        <v>0</v>
      </c>
      <c r="AD1626" s="7">
        <f>invoices[[#This Row],[Rent]]+invoices[[#This Row],[Services]]+invoices[[#This Row],[GST]]</f>
        <v>15500</v>
      </c>
      <c r="AE1626" s="7">
        <f>invoices[[#This Row],[Total]]-invoices[[#This Row],[rent_amount]]</f>
        <v>0</v>
      </c>
      <c r="AF1626">
        <v>5828</v>
      </c>
      <c r="AG1626">
        <v>1260</v>
      </c>
      <c r="AH1626">
        <f>invoices[[#This Row],[EB Amount]]-invoices[[#This Row],[electricity_amount]]</f>
        <v>0</v>
      </c>
    </row>
    <row r="1627" spans="1:34">
      <c r="A1627" t="s">
        <v>13017</v>
      </c>
      <c r="B1627" t="s">
        <v>22</v>
      </c>
      <c r="C1627" t="s">
        <v>3287</v>
      </c>
      <c r="D1627" t="s">
        <v>24</v>
      </c>
      <c r="E1627" t="s">
        <v>80</v>
      </c>
      <c r="F1627" t="s">
        <v>3288</v>
      </c>
      <c r="G1627" t="s">
        <v>13018</v>
      </c>
      <c r="H1627" s="1">
        <f>DATE(YEAR(invoices[[#This Row],[due_date]]),MONTH(invoices[[#This Row],[due_date]]),1)</f>
        <v>45839</v>
      </c>
      <c r="I1627" s="1">
        <v>45845</v>
      </c>
      <c r="J1627">
        <v>13500</v>
      </c>
      <c r="K1627">
        <v>1012</v>
      </c>
      <c r="L1627">
        <v>0</v>
      </c>
      <c r="M1627">
        <f>invoices[[#This Row],[rent_amount]]+invoices[[#This Row],[electricity_amount]]+invoices[[#This Row],[other_charges]]</f>
        <v>14512</v>
      </c>
      <c r="N1627" t="s">
        <v>28</v>
      </c>
      <c r="O1627" t="s">
        <v>661</v>
      </c>
      <c r="P1627">
        <v>0</v>
      </c>
      <c r="Q1627" t="b">
        <v>0</v>
      </c>
      <c r="R1627" t="s">
        <v>177</v>
      </c>
      <c r="S1627">
        <v>0</v>
      </c>
      <c r="T1627">
        <f>invoices[[#This Row],[total_amount]]</f>
        <v>14512</v>
      </c>
      <c r="U1627" t="s">
        <v>3290</v>
      </c>
      <c r="V1627" t="str">
        <f>INDEX([1]!Table1[tenantname],MATCH(invoices[[#This Row],[allotment_id]],[1]!Table1[TenantAllotmentID],0))</f>
        <v>Roshana S V (D21-C3)</v>
      </c>
      <c r="W1627" t="s">
        <v>15018</v>
      </c>
      <c r="X1627" t="s">
        <v>15019</v>
      </c>
      <c r="Y1627" s="4">
        <v>45839</v>
      </c>
      <c r="Z1627" t="s">
        <v>15807</v>
      </c>
      <c r="AA1627">
        <v>13500</v>
      </c>
      <c r="AB1627">
        <v>0</v>
      </c>
      <c r="AC1627">
        <v>0</v>
      </c>
      <c r="AD1627" s="7">
        <f>invoices[[#This Row],[Rent]]+invoices[[#This Row],[Services]]+invoices[[#This Row],[GST]]</f>
        <v>13500</v>
      </c>
      <c r="AE1627" s="7">
        <f>invoices[[#This Row],[Total]]-invoices[[#This Row],[rent_amount]]</f>
        <v>0</v>
      </c>
      <c r="AF1627">
        <v>5862</v>
      </c>
      <c r="AG1627">
        <v>1012</v>
      </c>
      <c r="AH1627">
        <f>invoices[[#This Row],[EB Amount]]-invoices[[#This Row],[electricity_amount]]</f>
        <v>0</v>
      </c>
    </row>
    <row r="1628" spans="1:34">
      <c r="A1628" t="s">
        <v>13075</v>
      </c>
      <c r="B1628" t="s">
        <v>22</v>
      </c>
      <c r="C1628" t="s">
        <v>1039</v>
      </c>
      <c r="D1628" t="s">
        <v>24</v>
      </c>
      <c r="E1628" t="s">
        <v>167</v>
      </c>
      <c r="F1628" t="s">
        <v>495</v>
      </c>
      <c r="G1628" t="s">
        <v>13076</v>
      </c>
      <c r="H1628" s="1">
        <f>DATE(YEAR(invoices[[#This Row],[due_date]]),MONTH(invoices[[#This Row],[due_date]]),1)</f>
        <v>45839</v>
      </c>
      <c r="I1628" s="1">
        <v>45845</v>
      </c>
      <c r="J1628">
        <v>14500</v>
      </c>
      <c r="K1628">
        <v>1078</v>
      </c>
      <c r="L1628">
        <v>0</v>
      </c>
      <c r="M1628">
        <f>invoices[[#This Row],[rent_amount]]+invoices[[#This Row],[electricity_amount]]+invoices[[#This Row],[other_charges]]</f>
        <v>15578</v>
      </c>
      <c r="N1628" t="s">
        <v>28</v>
      </c>
      <c r="O1628" t="s">
        <v>633</v>
      </c>
      <c r="P1628">
        <v>0</v>
      </c>
      <c r="Q1628" t="b">
        <v>0</v>
      </c>
      <c r="R1628" t="s">
        <v>177</v>
      </c>
      <c r="S1628">
        <v>0</v>
      </c>
      <c r="T1628">
        <f>invoices[[#This Row],[total_amount]]</f>
        <v>15578</v>
      </c>
      <c r="U1628" t="s">
        <v>3154</v>
      </c>
      <c r="V1628" t="str">
        <f>INDEX([1]!Table1[tenantname],MATCH(invoices[[#This Row],[allotment_id]],[1]!Table1[TenantAllotmentID],0))</f>
        <v>Arindraja Kundu (B42-C1)</v>
      </c>
      <c r="W1628" t="s">
        <v>14325</v>
      </c>
      <c r="X1628" t="s">
        <v>14986</v>
      </c>
      <c r="Y1628" s="4">
        <v>45839</v>
      </c>
      <c r="Z1628" t="s">
        <v>15807</v>
      </c>
      <c r="AA1628">
        <v>14500</v>
      </c>
      <c r="AB1628">
        <v>0</v>
      </c>
      <c r="AC1628">
        <v>0</v>
      </c>
      <c r="AD1628" s="7">
        <f>invoices[[#This Row],[Rent]]+invoices[[#This Row],[Services]]+invoices[[#This Row],[GST]]</f>
        <v>14500</v>
      </c>
      <c r="AE1628" s="7">
        <f>invoices[[#This Row],[Total]]-invoices[[#This Row],[rent_amount]]</f>
        <v>0</v>
      </c>
      <c r="AF1628">
        <v>5893</v>
      </c>
      <c r="AG1628">
        <v>1078</v>
      </c>
      <c r="AH1628">
        <f>invoices[[#This Row],[EB Amount]]-invoices[[#This Row],[electricity_amount]]</f>
        <v>0</v>
      </c>
    </row>
    <row r="1629" spans="1:34">
      <c r="A1629" t="s">
        <v>13091</v>
      </c>
      <c r="B1629" t="s">
        <v>22</v>
      </c>
      <c r="C1629" t="s">
        <v>484</v>
      </c>
      <c r="D1629" t="s">
        <v>24</v>
      </c>
      <c r="E1629" t="s">
        <v>50</v>
      </c>
      <c r="F1629" t="s">
        <v>485</v>
      </c>
      <c r="G1629" t="s">
        <v>13092</v>
      </c>
      <c r="H1629" s="1">
        <f>DATE(YEAR(invoices[[#This Row],[due_date]]),MONTH(invoices[[#This Row],[due_date]]),1)</f>
        <v>45839</v>
      </c>
      <c r="I1629" s="1">
        <v>45845</v>
      </c>
      <c r="J1629">
        <v>15500</v>
      </c>
      <c r="K1629">
        <v>1950</v>
      </c>
      <c r="L1629">
        <v>0</v>
      </c>
      <c r="M1629">
        <f>invoices[[#This Row],[rent_amount]]+invoices[[#This Row],[electricity_amount]]+invoices[[#This Row],[other_charges]]</f>
        <v>17450</v>
      </c>
      <c r="N1629" t="s">
        <v>28</v>
      </c>
      <c r="O1629" t="s">
        <v>176</v>
      </c>
      <c r="P1629">
        <v>0</v>
      </c>
      <c r="Q1629" t="b">
        <v>0</v>
      </c>
      <c r="R1629" t="s">
        <v>177</v>
      </c>
      <c r="S1629">
        <v>0</v>
      </c>
      <c r="T1629">
        <f>invoices[[#This Row],[total_amount]]</f>
        <v>17450</v>
      </c>
      <c r="U1629" t="s">
        <v>488</v>
      </c>
      <c r="V1629" t="str">
        <f>INDEX([1]!Table1[tenantname],MATCH(invoices[[#This Row],[allotment_id]],[1]!Table1[TenantAllotmentID],0))</f>
        <v>Yaduraj P (B32-B2)</v>
      </c>
      <c r="W1629" t="s">
        <v>14126</v>
      </c>
      <c r="X1629" t="s">
        <v>14127</v>
      </c>
      <c r="Y1629" s="4">
        <v>45839</v>
      </c>
      <c r="Z1629" t="s">
        <v>15807</v>
      </c>
      <c r="AA1629">
        <v>15500</v>
      </c>
      <c r="AB1629">
        <v>0</v>
      </c>
      <c r="AC1629">
        <v>0</v>
      </c>
      <c r="AD1629" s="7">
        <f>invoices[[#This Row],[Rent]]+invoices[[#This Row],[Services]]+invoices[[#This Row],[GST]]</f>
        <v>15500</v>
      </c>
      <c r="AE1629" s="7">
        <f>invoices[[#This Row],[Total]]-invoices[[#This Row],[rent_amount]]</f>
        <v>0</v>
      </c>
      <c r="AF1629">
        <v>5903</v>
      </c>
      <c r="AG1629">
        <v>1950</v>
      </c>
      <c r="AH1629">
        <f>invoices[[#This Row],[EB Amount]]-invoices[[#This Row],[electricity_amount]]</f>
        <v>0</v>
      </c>
    </row>
    <row r="1630" spans="1:34">
      <c r="A1630" t="s">
        <v>13305</v>
      </c>
      <c r="B1630" t="s">
        <v>22</v>
      </c>
      <c r="C1630" t="s">
        <v>1078</v>
      </c>
      <c r="D1630" t="s">
        <v>24</v>
      </c>
      <c r="E1630" t="s">
        <v>25</v>
      </c>
      <c r="F1630" t="s">
        <v>26</v>
      </c>
      <c r="G1630" t="s">
        <v>13306</v>
      </c>
      <c r="H1630" s="1">
        <f>DATE(YEAR(invoices[[#This Row],[due_date]]),MONTH(invoices[[#This Row],[due_date]]),1)</f>
        <v>45839</v>
      </c>
      <c r="I1630" s="1">
        <v>45845</v>
      </c>
      <c r="J1630">
        <v>14500</v>
      </c>
      <c r="K1630">
        <v>0</v>
      </c>
      <c r="L1630">
        <v>0</v>
      </c>
      <c r="M1630">
        <f>invoices[[#This Row],[rent_amount]]+invoices[[#This Row],[electricity_amount]]+invoices[[#This Row],[other_charges]]</f>
        <v>14500</v>
      </c>
      <c r="N1630" t="s">
        <v>28</v>
      </c>
      <c r="O1630" t="s">
        <v>633</v>
      </c>
      <c r="P1630">
        <v>0</v>
      </c>
      <c r="Q1630" t="b">
        <v>0</v>
      </c>
      <c r="R1630" t="s">
        <v>177</v>
      </c>
      <c r="S1630">
        <v>0</v>
      </c>
      <c r="T1630">
        <f>invoices[[#This Row],[total_amount]]</f>
        <v>14500</v>
      </c>
      <c r="U1630" t="s">
        <v>1081</v>
      </c>
      <c r="V1630" t="str">
        <f>INDEX([1]!Table1[tenantname],MATCH(invoices[[#This Row],[allotment_id]],[1]!Table1[TenantAllotmentID],0))</f>
        <v>Ankit
 Mishra (A24-C1)</v>
      </c>
      <c r="W1630" t="s">
        <v>14341</v>
      </c>
      <c r="X1630" t="s">
        <v>14342</v>
      </c>
      <c r="Y1630" s="4">
        <v>45839</v>
      </c>
      <c r="Z1630" t="s">
        <v>15807</v>
      </c>
      <c r="AA1630">
        <v>14500</v>
      </c>
      <c r="AB1630">
        <v>0</v>
      </c>
      <c r="AC1630">
        <v>0</v>
      </c>
      <c r="AD1630" s="7">
        <f>invoices[[#This Row],[Rent]]+invoices[[#This Row],[Services]]+invoices[[#This Row],[GST]]</f>
        <v>14500</v>
      </c>
      <c r="AE1630" s="7">
        <f>invoices[[#This Row],[Total]]-invoices[[#This Row],[rent_amount]]</f>
        <v>0</v>
      </c>
      <c r="AF1630">
        <v>6020</v>
      </c>
      <c r="AG1630">
        <v>0</v>
      </c>
      <c r="AH1630">
        <f>invoices[[#This Row],[EB Amount]]-invoices[[#This Row],[electricity_amount]]</f>
        <v>0</v>
      </c>
    </row>
    <row r="1631" spans="1:34">
      <c r="A1631" t="s">
        <v>13324</v>
      </c>
      <c r="B1631" t="s">
        <v>22</v>
      </c>
      <c r="C1631" t="s">
        <v>7983</v>
      </c>
      <c r="D1631" t="s">
        <v>24</v>
      </c>
      <c r="E1631" t="s">
        <v>592</v>
      </c>
      <c r="F1631" t="s">
        <v>593</v>
      </c>
      <c r="G1631" t="s">
        <v>13325</v>
      </c>
      <c r="H1631" s="1">
        <f>DATE(YEAR(invoices[[#This Row],[due_date]]),MONTH(invoices[[#This Row],[due_date]]),1)</f>
        <v>45839</v>
      </c>
      <c r="I1631" s="1">
        <v>45845</v>
      </c>
      <c r="J1631">
        <v>7016</v>
      </c>
      <c r="K1631">
        <v>2520</v>
      </c>
      <c r="L1631">
        <v>2250</v>
      </c>
      <c r="M1631">
        <f>invoices[[#This Row],[rent_amount]]+invoices[[#This Row],[electricity_amount]]+invoices[[#This Row],[other_charges]]</f>
        <v>11786</v>
      </c>
      <c r="N1631" t="s">
        <v>28</v>
      </c>
      <c r="O1631" t="s">
        <v>661</v>
      </c>
      <c r="P1631">
        <v>0</v>
      </c>
      <c r="Q1631" t="b">
        <v>0</v>
      </c>
      <c r="R1631" t="s">
        <v>177</v>
      </c>
      <c r="S1631">
        <v>0</v>
      </c>
      <c r="T1631">
        <f>invoices[[#This Row],[total_amount]]</f>
        <v>11786</v>
      </c>
      <c r="U1631" t="s">
        <v>7985</v>
      </c>
      <c r="V1631" t="str">
        <f>INDEX([1]!Table1[tenantname],MATCH(invoices[[#This Row],[allotment_id]],[1]!Table1[TenantAllotmentID],0))</f>
        <v>Purva Rokad (A44-C2)</v>
      </c>
      <c r="W1631" t="s">
        <v>15585</v>
      </c>
      <c r="X1631" t="s">
        <v>15586</v>
      </c>
      <c r="Y1631" s="4">
        <v>45839</v>
      </c>
      <c r="Z1631" t="s">
        <v>15807</v>
      </c>
      <c r="AA1631">
        <v>7016</v>
      </c>
      <c r="AB1631">
        <v>0</v>
      </c>
      <c r="AC1631">
        <v>0</v>
      </c>
      <c r="AD1631" s="7">
        <f>invoices[[#This Row],[Rent]]+invoices[[#This Row],[Services]]+invoices[[#This Row],[GST]]</f>
        <v>7016</v>
      </c>
      <c r="AE1631" s="7">
        <f>invoices[[#This Row],[Total]]-invoices[[#This Row],[rent_amount]]</f>
        <v>0</v>
      </c>
      <c r="AF1631">
        <v>6030</v>
      </c>
      <c r="AG1631">
        <v>2520</v>
      </c>
      <c r="AH1631">
        <f>invoices[[#This Row],[EB Amount]]-invoices[[#This Row],[electricity_amount]]</f>
        <v>0</v>
      </c>
    </row>
    <row r="1632" spans="1:34">
      <c r="A1632" t="s">
        <v>13414</v>
      </c>
      <c r="B1632" t="s">
        <v>22</v>
      </c>
      <c r="C1632" t="s">
        <v>3797</v>
      </c>
      <c r="D1632" t="s">
        <v>24</v>
      </c>
      <c r="E1632" t="s">
        <v>140</v>
      </c>
      <c r="F1632" t="s">
        <v>293</v>
      </c>
      <c r="G1632" t="s">
        <v>13415</v>
      </c>
      <c r="H1632" s="1">
        <f>DATE(YEAR(invoices[[#This Row],[due_date]]),MONTH(invoices[[#This Row],[due_date]]),1)</f>
        <v>45839</v>
      </c>
      <c r="I1632" s="1">
        <v>45845</v>
      </c>
      <c r="J1632">
        <v>13500</v>
      </c>
      <c r="K1632">
        <v>1596</v>
      </c>
      <c r="L1632">
        <v>0</v>
      </c>
      <c r="M1632">
        <f>invoices[[#This Row],[rent_amount]]+invoices[[#This Row],[electricity_amount]]+invoices[[#This Row],[other_charges]]</f>
        <v>15096</v>
      </c>
      <c r="N1632" t="s">
        <v>28</v>
      </c>
      <c r="O1632" t="s">
        <v>633</v>
      </c>
      <c r="P1632">
        <v>0</v>
      </c>
      <c r="Q1632" t="b">
        <v>0</v>
      </c>
      <c r="R1632" t="s">
        <v>177</v>
      </c>
      <c r="S1632">
        <v>0</v>
      </c>
      <c r="T1632">
        <f>invoices[[#This Row],[total_amount]]</f>
        <v>15096</v>
      </c>
      <c r="U1632" t="s">
        <v>3799</v>
      </c>
      <c r="V1632" t="str">
        <f>INDEX([1]!Table1[tenantname],MATCH(invoices[[#This Row],[allotment_id]],[1]!Table1[TenantAllotmentID],0))</f>
        <v>Ajay Anumandhan (A41-B1)</v>
      </c>
      <c r="W1632" t="s">
        <v>15126</v>
      </c>
      <c r="X1632" t="s">
        <v>15127</v>
      </c>
      <c r="Y1632" s="4">
        <v>45839</v>
      </c>
      <c r="Z1632" t="s">
        <v>15807</v>
      </c>
      <c r="AA1632">
        <v>13500</v>
      </c>
      <c r="AB1632">
        <v>0</v>
      </c>
      <c r="AC1632">
        <v>0</v>
      </c>
      <c r="AD1632" s="7">
        <f>invoices[[#This Row],[Rent]]+invoices[[#This Row],[Services]]+invoices[[#This Row],[GST]]</f>
        <v>13500</v>
      </c>
      <c r="AE1632" s="7">
        <f>invoices[[#This Row],[Total]]-invoices[[#This Row],[rent_amount]]</f>
        <v>0</v>
      </c>
      <c r="AF1632">
        <v>6079</v>
      </c>
      <c r="AG1632">
        <v>1596</v>
      </c>
      <c r="AH1632">
        <f>invoices[[#This Row],[EB Amount]]-invoices[[#This Row],[electricity_amount]]</f>
        <v>0</v>
      </c>
    </row>
    <row r="1633" spans="1:34">
      <c r="A1633" t="s">
        <v>13454</v>
      </c>
      <c r="B1633" t="s">
        <v>22</v>
      </c>
      <c r="C1633" t="s">
        <v>410</v>
      </c>
      <c r="D1633" t="s">
        <v>24</v>
      </c>
      <c r="E1633" t="s">
        <v>275</v>
      </c>
      <c r="F1633" t="s">
        <v>411</v>
      </c>
      <c r="G1633" t="s">
        <v>13455</v>
      </c>
      <c r="H1633" s="1">
        <f>DATE(YEAR(invoices[[#This Row],[due_date]]),MONTH(invoices[[#This Row],[due_date]]),1)</f>
        <v>45839</v>
      </c>
      <c r="I1633" s="1">
        <v>45845</v>
      </c>
      <c r="J1633">
        <v>15500</v>
      </c>
      <c r="K1633">
        <v>100</v>
      </c>
      <c r="L1633">
        <v>0</v>
      </c>
      <c r="M1633">
        <f>invoices[[#This Row],[rent_amount]]+invoices[[#This Row],[electricity_amount]]+invoices[[#This Row],[other_charges]]</f>
        <v>15600</v>
      </c>
      <c r="N1633" t="s">
        <v>28</v>
      </c>
      <c r="O1633" t="s">
        <v>633</v>
      </c>
      <c r="P1633">
        <v>0</v>
      </c>
      <c r="Q1633" t="b">
        <v>0</v>
      </c>
      <c r="R1633" t="s">
        <v>177</v>
      </c>
      <c r="S1633">
        <v>0</v>
      </c>
      <c r="T1633">
        <f>invoices[[#This Row],[total_amount]]</f>
        <v>15600</v>
      </c>
      <c r="U1633" t="s">
        <v>414</v>
      </c>
      <c r="V1633" t="str">
        <f>INDEX([1]!Table1[tenantname],MATCH(invoices[[#This Row],[allotment_id]],[1]!Table1[TenantAllotmentID],0))</f>
        <v>Brinda Vivek (B44-B2)</v>
      </c>
      <c r="W1633" t="s">
        <v>14100</v>
      </c>
      <c r="X1633" t="s">
        <v>14101</v>
      </c>
      <c r="Y1633" s="4">
        <v>45839</v>
      </c>
      <c r="Z1633" t="s">
        <v>15807</v>
      </c>
      <c r="AA1633">
        <v>15500</v>
      </c>
      <c r="AB1633">
        <v>0</v>
      </c>
      <c r="AC1633">
        <v>0</v>
      </c>
      <c r="AD1633" s="7">
        <f>invoices[[#This Row],[Rent]]+invoices[[#This Row],[Services]]+invoices[[#This Row],[GST]]</f>
        <v>15500</v>
      </c>
      <c r="AE1633" s="7">
        <f>invoices[[#This Row],[Total]]-invoices[[#This Row],[rent_amount]]</f>
        <v>0</v>
      </c>
      <c r="AF1633">
        <v>6101</v>
      </c>
      <c r="AG1633">
        <v>100</v>
      </c>
      <c r="AH1633">
        <f>invoices[[#This Row],[EB Amount]]-invoices[[#This Row],[electricity_amount]]</f>
        <v>0</v>
      </c>
    </row>
    <row r="1634" spans="1:34">
      <c r="A1634" t="s">
        <v>13466</v>
      </c>
      <c r="B1634" t="s">
        <v>22</v>
      </c>
      <c r="C1634" t="s">
        <v>3376</v>
      </c>
      <c r="D1634" t="s">
        <v>24</v>
      </c>
      <c r="E1634" t="s">
        <v>354</v>
      </c>
      <c r="F1634" t="s">
        <v>1506</v>
      </c>
      <c r="G1634" t="s">
        <v>13467</v>
      </c>
      <c r="H1634" s="1">
        <f>DATE(YEAR(invoices[[#This Row],[due_date]]),MONTH(invoices[[#This Row],[due_date]]),1)</f>
        <v>45839</v>
      </c>
      <c r="I1634" s="1">
        <v>45845</v>
      </c>
      <c r="J1634">
        <v>14500</v>
      </c>
      <c r="K1634">
        <v>1491</v>
      </c>
      <c r="L1634">
        <v>0</v>
      </c>
      <c r="M1634">
        <f>invoices[[#This Row],[rent_amount]]+invoices[[#This Row],[electricity_amount]]+invoices[[#This Row],[other_charges]]</f>
        <v>15991</v>
      </c>
      <c r="N1634" t="s">
        <v>28</v>
      </c>
      <c r="O1634" t="s">
        <v>661</v>
      </c>
      <c r="P1634">
        <v>0</v>
      </c>
      <c r="Q1634" t="b">
        <v>0</v>
      </c>
      <c r="R1634" t="s">
        <v>177</v>
      </c>
      <c r="S1634">
        <v>0</v>
      </c>
      <c r="T1634">
        <f>invoices[[#This Row],[total_amount]]</f>
        <v>15991</v>
      </c>
      <c r="U1634" t="s">
        <v>3378</v>
      </c>
      <c r="V1634" t="str">
        <f>INDEX([1]!Table1[tenantname],MATCH(invoices[[#This Row],[allotment_id]],[1]!Table1[TenantAllotmentID],0))</f>
        <v>Prem CH (B34-C2)</v>
      </c>
      <c r="W1634" t="s">
        <v>15042</v>
      </c>
      <c r="X1634" t="s">
        <v>15043</v>
      </c>
      <c r="Y1634" s="4">
        <v>45839</v>
      </c>
      <c r="Z1634" t="s">
        <v>15807</v>
      </c>
      <c r="AA1634">
        <v>14500</v>
      </c>
      <c r="AB1634">
        <v>0</v>
      </c>
      <c r="AC1634">
        <v>0</v>
      </c>
      <c r="AD1634" s="7">
        <f>invoices[[#This Row],[Rent]]+invoices[[#This Row],[Services]]+invoices[[#This Row],[GST]]</f>
        <v>14500</v>
      </c>
      <c r="AE1634" s="7">
        <f>invoices[[#This Row],[Total]]-invoices[[#This Row],[rent_amount]]</f>
        <v>0</v>
      </c>
      <c r="AF1634">
        <v>6110</v>
      </c>
      <c r="AG1634">
        <v>1491</v>
      </c>
      <c r="AH1634">
        <f>invoices[[#This Row],[EB Amount]]-invoices[[#This Row],[electricity_amount]]</f>
        <v>0</v>
      </c>
    </row>
    <row r="1635" spans="1:34">
      <c r="A1635" t="s">
        <v>13518</v>
      </c>
      <c r="B1635" t="s">
        <v>22</v>
      </c>
      <c r="C1635" t="s">
        <v>1048</v>
      </c>
      <c r="D1635" t="s">
        <v>24</v>
      </c>
      <c r="E1635" t="s">
        <v>88</v>
      </c>
      <c r="F1635" t="s">
        <v>442</v>
      </c>
      <c r="G1635" t="s">
        <v>13519</v>
      </c>
      <c r="H1635" s="1">
        <f>DATE(YEAR(invoices[[#This Row],[due_date]]),MONTH(invoices[[#This Row],[due_date]]),1)</f>
        <v>45839</v>
      </c>
      <c r="I1635" s="1">
        <v>45845</v>
      </c>
      <c r="J1635">
        <v>19500</v>
      </c>
      <c r="K1635">
        <v>2040</v>
      </c>
      <c r="L1635">
        <v>0</v>
      </c>
      <c r="M1635">
        <f>invoices[[#This Row],[rent_amount]]+invoices[[#This Row],[electricity_amount]]+invoices[[#This Row],[other_charges]]</f>
        <v>21540</v>
      </c>
      <c r="N1635" t="s">
        <v>28</v>
      </c>
      <c r="O1635" t="s">
        <v>661</v>
      </c>
      <c r="P1635">
        <v>0</v>
      </c>
      <c r="Q1635" t="b">
        <v>0</v>
      </c>
      <c r="R1635" t="s">
        <v>177</v>
      </c>
      <c r="S1635">
        <v>0</v>
      </c>
      <c r="T1635">
        <f>invoices[[#This Row],[total_amount]]</f>
        <v>21540</v>
      </c>
      <c r="U1635" t="s">
        <v>1051</v>
      </c>
      <c r="V1635" t="str">
        <f>INDEX([1]!Table1[tenantname],MATCH(invoices[[#This Row],[allotment_id]],[1]!Table1[TenantAllotmentID],0))</f>
        <v>Sairam CT (B13-A1)</v>
      </c>
      <c r="W1635" t="s">
        <v>14329</v>
      </c>
      <c r="X1635" t="s">
        <v>14330</v>
      </c>
      <c r="Y1635" s="4">
        <v>45839</v>
      </c>
      <c r="Z1635" t="s">
        <v>15807</v>
      </c>
      <c r="AA1635">
        <v>19500</v>
      </c>
      <c r="AB1635">
        <v>0</v>
      </c>
      <c r="AC1635">
        <v>0</v>
      </c>
      <c r="AD1635" s="7">
        <f>invoices[[#This Row],[Rent]]+invoices[[#This Row],[Services]]+invoices[[#This Row],[GST]]</f>
        <v>19500</v>
      </c>
      <c r="AE1635" s="7">
        <f>invoices[[#This Row],[Total]]-invoices[[#This Row],[rent_amount]]</f>
        <v>0</v>
      </c>
      <c r="AF1635">
        <v>6137</v>
      </c>
      <c r="AG1635">
        <v>2040</v>
      </c>
      <c r="AH1635">
        <f>invoices[[#This Row],[EB Amount]]-invoices[[#This Row],[electricity_amount]]</f>
        <v>0</v>
      </c>
    </row>
    <row r="1636" spans="1:34">
      <c r="A1636" t="s">
        <v>13612</v>
      </c>
      <c r="B1636" t="s">
        <v>22</v>
      </c>
      <c r="C1636" t="s">
        <v>2072</v>
      </c>
      <c r="D1636" t="s">
        <v>24</v>
      </c>
      <c r="E1636" t="s">
        <v>155</v>
      </c>
      <c r="F1636" t="s">
        <v>742</v>
      </c>
      <c r="G1636" t="s">
        <v>13613</v>
      </c>
      <c r="H1636" s="1">
        <f>DATE(YEAR(invoices[[#This Row],[due_date]]),MONTH(invoices[[#This Row],[due_date]]),1)</f>
        <v>45839</v>
      </c>
      <c r="I1636" s="1">
        <v>45845</v>
      </c>
      <c r="J1636">
        <v>14500</v>
      </c>
      <c r="K1636">
        <v>2460</v>
      </c>
      <c r="L1636">
        <v>0</v>
      </c>
      <c r="M1636">
        <f>invoices[[#This Row],[rent_amount]]+invoices[[#This Row],[electricity_amount]]+invoices[[#This Row],[other_charges]]</f>
        <v>16960</v>
      </c>
      <c r="N1636" t="s">
        <v>28</v>
      </c>
      <c r="O1636" t="s">
        <v>2708</v>
      </c>
      <c r="P1636">
        <v>0</v>
      </c>
      <c r="Q1636" t="b">
        <v>0</v>
      </c>
      <c r="R1636" t="s">
        <v>177</v>
      </c>
      <c r="S1636">
        <v>0</v>
      </c>
      <c r="T1636">
        <f>invoices[[#This Row],[total_amount]]</f>
        <v>16960</v>
      </c>
      <c r="U1636" t="s">
        <v>2397</v>
      </c>
      <c r="V1636" t="str">
        <f>INDEX([1]!Table1[tenantname],MATCH(invoices[[#This Row],[allotment_id]],[1]!Table1[TenantAllotmentID],0))</f>
        <v>HRITHI Parikh (C44-C1)</v>
      </c>
      <c r="W1636" t="s">
        <v>14698</v>
      </c>
      <c r="X1636" t="s">
        <v>14797</v>
      </c>
      <c r="Y1636" s="4">
        <v>45839</v>
      </c>
      <c r="Z1636" t="s">
        <v>15807</v>
      </c>
      <c r="AA1636">
        <v>14500</v>
      </c>
      <c r="AB1636">
        <v>0</v>
      </c>
      <c r="AC1636">
        <v>0</v>
      </c>
      <c r="AD1636" s="7">
        <f>invoices[[#This Row],[Rent]]+invoices[[#This Row],[Services]]+invoices[[#This Row],[GST]]</f>
        <v>14500</v>
      </c>
      <c r="AE1636" s="7">
        <f>invoices[[#This Row],[Total]]-invoices[[#This Row],[rent_amount]]</f>
        <v>0</v>
      </c>
      <c r="AF1636">
        <v>6190</v>
      </c>
      <c r="AG1636">
        <v>2460</v>
      </c>
      <c r="AH1636">
        <f>invoices[[#This Row],[EB Amount]]-invoices[[#This Row],[electricity_amount]]</f>
        <v>0</v>
      </c>
    </row>
    <row r="1637" spans="1:34">
      <c r="A1637" t="s">
        <v>13736</v>
      </c>
      <c r="B1637" t="s">
        <v>22</v>
      </c>
      <c r="C1637" t="s">
        <v>2270</v>
      </c>
      <c r="D1637" t="s">
        <v>24</v>
      </c>
      <c r="E1637" t="s">
        <v>112</v>
      </c>
      <c r="F1637" t="s">
        <v>113</v>
      </c>
      <c r="G1637" t="s">
        <v>13737</v>
      </c>
      <c r="H1637" s="1">
        <f>DATE(YEAR(invoices[[#This Row],[due_date]]),MONTH(invoices[[#This Row],[due_date]]),1)</f>
        <v>45839</v>
      </c>
      <c r="I1637" s="1">
        <v>45845</v>
      </c>
      <c r="J1637">
        <v>14500</v>
      </c>
      <c r="K1637">
        <v>1659</v>
      </c>
      <c r="L1637">
        <v>0</v>
      </c>
      <c r="M1637">
        <f>invoices[[#This Row],[rent_amount]]+invoices[[#This Row],[electricity_amount]]+invoices[[#This Row],[other_charges]]</f>
        <v>16159</v>
      </c>
      <c r="N1637" t="s">
        <v>28</v>
      </c>
      <c r="O1637" t="s">
        <v>2708</v>
      </c>
      <c r="P1637">
        <v>0</v>
      </c>
      <c r="Q1637" t="b">
        <v>0</v>
      </c>
      <c r="R1637" t="s">
        <v>177</v>
      </c>
      <c r="S1637">
        <v>0</v>
      </c>
      <c r="T1637">
        <f>invoices[[#This Row],[total_amount]]</f>
        <v>16159</v>
      </c>
      <c r="U1637" t="s">
        <v>2272</v>
      </c>
      <c r="V1637" t="str">
        <f>INDEX([1]!Table1[tenantname],MATCH(invoices[[#This Row],[allotment_id]],[1]!Table1[TenantAllotmentID],0))</f>
        <v>Mihir Kadve (A23-C1)</v>
      </c>
      <c r="W1637" t="s">
        <v>14758</v>
      </c>
      <c r="X1637" t="s">
        <v>14759</v>
      </c>
      <c r="Y1637" s="4">
        <v>45839</v>
      </c>
      <c r="Z1637" t="s">
        <v>15807</v>
      </c>
      <c r="AA1637">
        <v>14500</v>
      </c>
      <c r="AB1637">
        <v>0</v>
      </c>
      <c r="AC1637">
        <v>0</v>
      </c>
      <c r="AD1637" s="7">
        <f>invoices[[#This Row],[Rent]]+invoices[[#This Row],[Services]]+invoices[[#This Row],[GST]]</f>
        <v>14500</v>
      </c>
      <c r="AE1637" s="7">
        <f>invoices[[#This Row],[Total]]-invoices[[#This Row],[rent_amount]]</f>
        <v>0</v>
      </c>
      <c r="AF1637">
        <v>6252</v>
      </c>
      <c r="AG1637">
        <v>1659</v>
      </c>
      <c r="AH1637">
        <f>invoices[[#This Row],[EB Amount]]-invoices[[#This Row],[electricity_amount]]</f>
        <v>0</v>
      </c>
    </row>
    <row r="1638" spans="1:34">
      <c r="A1638" t="s">
        <v>13822</v>
      </c>
      <c r="B1638" t="s">
        <v>22</v>
      </c>
      <c r="C1638" t="s">
        <v>3819</v>
      </c>
      <c r="D1638" t="s">
        <v>24</v>
      </c>
      <c r="E1638" t="s">
        <v>592</v>
      </c>
      <c r="F1638" t="s">
        <v>1294</v>
      </c>
      <c r="G1638" t="s">
        <v>13823</v>
      </c>
      <c r="H1638" s="1">
        <f>DATE(YEAR(invoices[[#This Row],[due_date]]),MONTH(invoices[[#This Row],[due_date]]),1)</f>
        <v>45839</v>
      </c>
      <c r="I1638" s="1">
        <v>45845</v>
      </c>
      <c r="J1638">
        <v>8355</v>
      </c>
      <c r="K1638">
        <v>2520</v>
      </c>
      <c r="L1638">
        <v>2250</v>
      </c>
      <c r="M1638">
        <f>invoices[[#This Row],[rent_amount]]+invoices[[#This Row],[electricity_amount]]+invoices[[#This Row],[other_charges]]</f>
        <v>13125</v>
      </c>
      <c r="N1638" t="s">
        <v>28</v>
      </c>
      <c r="O1638" t="s">
        <v>661</v>
      </c>
      <c r="P1638">
        <v>0</v>
      </c>
      <c r="Q1638" t="b">
        <v>0</v>
      </c>
      <c r="R1638" t="s">
        <v>177</v>
      </c>
      <c r="S1638">
        <v>0</v>
      </c>
      <c r="T1638">
        <f>invoices[[#This Row],[total_amount]]</f>
        <v>13125</v>
      </c>
      <c r="U1638" t="s">
        <v>3821</v>
      </c>
      <c r="V1638" t="str">
        <f>INDEX([1]!Table1[tenantname],MATCH(invoices[[#This Row],[allotment_id]],[1]!Table1[TenantAllotmentID],0))</f>
        <v>Sankalp Chauhan (A44-A1)</v>
      </c>
      <c r="W1638" t="s">
        <v>15132</v>
      </c>
      <c r="X1638" t="s">
        <v>15133</v>
      </c>
      <c r="Y1638" s="4">
        <v>45839</v>
      </c>
      <c r="Z1638" t="s">
        <v>15807</v>
      </c>
      <c r="AA1638">
        <v>8355</v>
      </c>
      <c r="AB1638">
        <v>0</v>
      </c>
      <c r="AC1638">
        <v>0</v>
      </c>
      <c r="AD1638" s="7">
        <f>invoices[[#This Row],[Rent]]+invoices[[#This Row],[Services]]+invoices[[#This Row],[GST]]</f>
        <v>8355</v>
      </c>
      <c r="AE1638" s="7">
        <f>invoices[[#This Row],[Total]]-invoices[[#This Row],[rent_amount]]</f>
        <v>0</v>
      </c>
      <c r="AF1638">
        <v>6298</v>
      </c>
      <c r="AG1638">
        <v>2520</v>
      </c>
      <c r="AH1638">
        <f>invoices[[#This Row],[EB Amount]]-invoices[[#This Row],[electricity_amount]]</f>
        <v>0</v>
      </c>
    </row>
    <row r="1639" spans="1:34">
      <c r="A1639" t="s">
        <v>13882</v>
      </c>
      <c r="B1639" t="s">
        <v>22</v>
      </c>
      <c r="C1639" t="s">
        <v>41</v>
      </c>
      <c r="D1639" t="s">
        <v>24</v>
      </c>
      <c r="E1639" t="s">
        <v>42</v>
      </c>
      <c r="F1639" t="s">
        <v>43</v>
      </c>
      <c r="G1639" t="s">
        <v>13883</v>
      </c>
      <c r="H1639" s="1">
        <f>DATE(YEAR(invoices[[#This Row],[due_date]]),MONTH(invoices[[#This Row],[due_date]]),1)</f>
        <v>45839</v>
      </c>
      <c r="I1639" s="1">
        <v>45845</v>
      </c>
      <c r="J1639">
        <v>14500</v>
      </c>
      <c r="K1639">
        <v>2190</v>
      </c>
      <c r="L1639">
        <v>0</v>
      </c>
      <c r="M1639">
        <f>invoices[[#This Row],[rent_amount]]+invoices[[#This Row],[electricity_amount]]+invoices[[#This Row],[other_charges]]</f>
        <v>16690</v>
      </c>
      <c r="N1639" t="s">
        <v>28</v>
      </c>
      <c r="O1639" t="s">
        <v>2708</v>
      </c>
      <c r="P1639">
        <v>0</v>
      </c>
      <c r="Q1639" t="b">
        <v>0</v>
      </c>
      <c r="R1639" t="s">
        <v>177</v>
      </c>
      <c r="S1639">
        <v>0</v>
      </c>
      <c r="T1639">
        <f>invoices[[#This Row],[total_amount]]</f>
        <v>16690</v>
      </c>
      <c r="U1639" t="s">
        <v>47</v>
      </c>
      <c r="V1639" t="str">
        <f>INDEX([1]!Table1[tenantname],MATCH(invoices[[#This Row],[allotment_id]],[1]!Table1[TenantAllotmentID],0))</f>
        <v>Harrsha T (C24-C1)</v>
      </c>
      <c r="W1639" t="s">
        <v>13988</v>
      </c>
      <c r="X1639" t="s">
        <v>13989</v>
      </c>
      <c r="Y1639" s="4">
        <v>45839</v>
      </c>
      <c r="Z1639" t="s">
        <v>15807</v>
      </c>
      <c r="AA1639">
        <v>14500</v>
      </c>
      <c r="AB1639">
        <v>0</v>
      </c>
      <c r="AC1639">
        <v>0</v>
      </c>
      <c r="AD1639" s="7">
        <f>invoices[[#This Row],[Rent]]+invoices[[#This Row],[Services]]+invoices[[#This Row],[GST]]</f>
        <v>14500</v>
      </c>
      <c r="AE1639" s="7">
        <f>invoices[[#This Row],[Total]]-invoices[[#This Row],[rent_amount]]</f>
        <v>0</v>
      </c>
      <c r="AF1639">
        <v>6331</v>
      </c>
      <c r="AG1639">
        <v>2190</v>
      </c>
      <c r="AH1639">
        <f>invoices[[#This Row],[EB Amount]]-invoices[[#This Row],[electricity_amount]]</f>
        <v>0</v>
      </c>
    </row>
    <row r="1640" spans="1:34">
      <c r="A1640" t="s">
        <v>13918</v>
      </c>
      <c r="B1640" t="s">
        <v>22</v>
      </c>
      <c r="C1640" t="s">
        <v>9952</v>
      </c>
      <c r="D1640" t="s">
        <v>24</v>
      </c>
      <c r="E1640" t="s">
        <v>25</v>
      </c>
      <c r="F1640" t="s">
        <v>385</v>
      </c>
      <c r="G1640" t="s">
        <v>13919</v>
      </c>
      <c r="H1640" s="1">
        <f>DATE(YEAR(invoices[[#This Row],[due_date]]),MONTH(invoices[[#This Row],[due_date]]),1)</f>
        <v>45839</v>
      </c>
      <c r="I1640" s="1">
        <v>45845</v>
      </c>
      <c r="J1640">
        <v>3600</v>
      </c>
      <c r="K1640">
        <v>1540</v>
      </c>
      <c r="L1640">
        <v>2250</v>
      </c>
      <c r="M1640">
        <f>invoices[[#This Row],[rent_amount]]+invoices[[#This Row],[electricity_amount]]+invoices[[#This Row],[other_charges]]</f>
        <v>7390</v>
      </c>
      <c r="N1640" t="s">
        <v>28</v>
      </c>
      <c r="O1640" t="s">
        <v>633</v>
      </c>
      <c r="P1640">
        <v>0</v>
      </c>
      <c r="Q1640" t="b">
        <v>0</v>
      </c>
      <c r="R1640" t="s">
        <v>177</v>
      </c>
      <c r="S1640">
        <v>0</v>
      </c>
      <c r="T1640">
        <f>invoices[[#This Row],[total_amount]]</f>
        <v>7390</v>
      </c>
      <c r="U1640" t="s">
        <v>9954</v>
      </c>
      <c r="V1640" t="str">
        <f>INDEX([1]!Table1[tenantname],MATCH(invoices[[#This Row],[allotment_id]],[1]!Table1[TenantAllotmentID],0))</f>
        <v>Anirban Basu (A24-B3)</v>
      </c>
      <c r="W1640" t="s">
        <v>15678</v>
      </c>
      <c r="X1640" t="s">
        <v>15679</v>
      </c>
      <c r="Y1640" s="4">
        <v>45839</v>
      </c>
      <c r="Z1640" t="s">
        <v>15807</v>
      </c>
      <c r="AA1640">
        <v>3600</v>
      </c>
      <c r="AB1640">
        <v>0</v>
      </c>
      <c r="AC1640">
        <v>0</v>
      </c>
      <c r="AD1640" s="7">
        <f>invoices[[#This Row],[Rent]]+invoices[[#This Row],[Services]]+invoices[[#This Row],[GST]]</f>
        <v>3600</v>
      </c>
      <c r="AE1640" s="7">
        <f>invoices[[#This Row],[Total]]-invoices[[#This Row],[rent_amount]]</f>
        <v>0</v>
      </c>
      <c r="AF1640">
        <v>6351</v>
      </c>
      <c r="AG1640">
        <v>1540</v>
      </c>
      <c r="AH1640">
        <f>invoices[[#This Row],[EB Amount]]-invoices[[#This Row],[electricity_amount]]</f>
        <v>0</v>
      </c>
    </row>
    <row r="1641" spans="1:34">
      <c r="A1641" t="s">
        <v>13950</v>
      </c>
      <c r="B1641" t="s">
        <v>22</v>
      </c>
      <c r="C1641" t="s">
        <v>1334</v>
      </c>
      <c r="D1641" t="s">
        <v>24</v>
      </c>
      <c r="E1641" t="s">
        <v>195</v>
      </c>
      <c r="F1641" t="s">
        <v>375</v>
      </c>
      <c r="G1641" t="s">
        <v>13951</v>
      </c>
      <c r="H1641" s="1">
        <f>DATE(YEAR(invoices[[#This Row],[due_date]]),MONTH(invoices[[#This Row],[due_date]]),1)</f>
        <v>45839</v>
      </c>
      <c r="I1641" s="1">
        <v>45845</v>
      </c>
      <c r="J1641">
        <v>2339</v>
      </c>
      <c r="K1641">
        <v>1770</v>
      </c>
      <c r="L1641">
        <v>2250</v>
      </c>
      <c r="M1641">
        <f>invoices[[#This Row],[rent_amount]]+invoices[[#This Row],[electricity_amount]]+invoices[[#This Row],[other_charges]]</f>
        <v>6359</v>
      </c>
      <c r="N1641" t="s">
        <v>28</v>
      </c>
      <c r="O1641" t="s">
        <v>2708</v>
      </c>
      <c r="P1641">
        <v>0</v>
      </c>
      <c r="Q1641" t="b">
        <v>0</v>
      </c>
      <c r="R1641" t="s">
        <v>177</v>
      </c>
      <c r="S1641">
        <v>0</v>
      </c>
      <c r="T1641">
        <f>invoices[[#This Row],[total_amount]]</f>
        <v>6359</v>
      </c>
      <c r="U1641" t="s">
        <v>1336</v>
      </c>
      <c r="V1641" t="str">
        <f>INDEX([1]!Table1[tenantname],MATCH(invoices[[#This Row],[allotment_id]],[1]!Table1[TenantAllotmentID],0))</f>
        <v>Irene Mary Alias (D41-C2)</v>
      </c>
      <c r="W1641" t="s">
        <v>14432</v>
      </c>
      <c r="X1641" t="s">
        <v>14433</v>
      </c>
      <c r="Y1641" s="4">
        <v>45839</v>
      </c>
      <c r="Z1641" t="s">
        <v>15807</v>
      </c>
      <c r="AA1641">
        <v>2339</v>
      </c>
      <c r="AB1641">
        <v>0</v>
      </c>
      <c r="AC1641">
        <v>0</v>
      </c>
      <c r="AD1641" s="7">
        <f>invoices[[#This Row],[Rent]]+invoices[[#This Row],[Services]]+invoices[[#This Row],[GST]]</f>
        <v>2339</v>
      </c>
      <c r="AE1641" s="7">
        <f>invoices[[#This Row],[Total]]-invoices[[#This Row],[rent_amount]]</f>
        <v>0</v>
      </c>
      <c r="AF1641">
        <v>6367</v>
      </c>
      <c r="AG1641">
        <v>1770</v>
      </c>
      <c r="AH1641">
        <f>invoices[[#This Row],[EB Amount]]-invoices[[#This Row],[electricity_amount]]</f>
        <v>0</v>
      </c>
    </row>
    <row r="1642" spans="1:34">
      <c r="A1642" t="s">
        <v>153</v>
      </c>
      <c r="B1642" t="s">
        <v>22</v>
      </c>
      <c r="C1642" t="s">
        <v>154</v>
      </c>
      <c r="D1642" t="s">
        <v>24</v>
      </c>
      <c r="E1642" t="s">
        <v>155</v>
      </c>
      <c r="F1642" t="s">
        <v>156</v>
      </c>
      <c r="G1642" t="s">
        <v>157</v>
      </c>
      <c r="H1642" s="1">
        <f>DATE(YEAR(invoices[[#This Row],[due_date]]),MONTH(invoices[[#This Row],[due_date]]),1)</f>
        <v>45809</v>
      </c>
      <c r="I1642" s="1">
        <v>45815</v>
      </c>
      <c r="J1642">
        <v>19500</v>
      </c>
      <c r="K1642">
        <v>3069</v>
      </c>
      <c r="L1642">
        <v>0</v>
      </c>
      <c r="M1642">
        <f>invoices[[#This Row],[rent_amount]]+invoices[[#This Row],[electricity_amount]]+invoices[[#This Row],[other_charges]]</f>
        <v>22569</v>
      </c>
      <c r="N1642" t="s">
        <v>28</v>
      </c>
      <c r="O1642" t="s">
        <v>158</v>
      </c>
      <c r="P1642">
        <v>0</v>
      </c>
      <c r="Q1642" t="b">
        <v>0</v>
      </c>
      <c r="R1642" t="s">
        <v>159</v>
      </c>
      <c r="S1642">
        <v>0</v>
      </c>
      <c r="T1642">
        <f>invoices[[#This Row],[total_amount]]</f>
        <v>22569</v>
      </c>
      <c r="U1642" t="s">
        <v>160</v>
      </c>
      <c r="V1642" t="str">
        <f>INDEX([1]!Table1[tenantname],MATCH(invoices[[#This Row],[allotment_id]],[1]!Table1[TenantAllotmentID],0))</f>
        <v>Ram kumar Muthuvel (C44-A1)</v>
      </c>
      <c r="W1642" t="s">
        <v>14018</v>
      </c>
      <c r="X1642" t="s">
        <v>14019</v>
      </c>
      <c r="Y1642" s="4">
        <v>45809</v>
      </c>
      <c r="Z1642" t="s">
        <v>15807</v>
      </c>
      <c r="AA1642">
        <v>19500</v>
      </c>
      <c r="AB1642">
        <v>0</v>
      </c>
      <c r="AC1642">
        <v>0</v>
      </c>
      <c r="AD1642" s="7">
        <f>invoices[[#This Row],[Rent]]+invoices[[#This Row],[Services]]+invoices[[#This Row],[GST]]</f>
        <v>19500</v>
      </c>
      <c r="AE1642" s="7">
        <f>invoices[[#This Row],[Total]]-invoices[[#This Row],[rent_amount]]</f>
        <v>0</v>
      </c>
      <c r="AF1642">
        <v>18</v>
      </c>
      <c r="AG1642">
        <v>3069</v>
      </c>
      <c r="AH1642">
        <f>invoices[[#This Row],[EB Amount]]-invoices[[#This Row],[electricity_amount]]</f>
        <v>0</v>
      </c>
    </row>
    <row r="1643" spans="1:34">
      <c r="A1643" t="s">
        <v>179</v>
      </c>
      <c r="B1643" t="s">
        <v>22</v>
      </c>
      <c r="C1643" t="s">
        <v>180</v>
      </c>
      <c r="D1643" t="s">
        <v>24</v>
      </c>
      <c r="E1643" t="s">
        <v>181</v>
      </c>
      <c r="F1643" t="s">
        <v>182</v>
      </c>
      <c r="G1643" t="s">
        <v>183</v>
      </c>
      <c r="H1643" s="1">
        <f>DATE(YEAR(invoices[[#This Row],[due_date]]),MONTH(invoices[[#This Row],[due_date]]),1)</f>
        <v>45809</v>
      </c>
      <c r="I1643" s="1">
        <v>45815</v>
      </c>
      <c r="J1643">
        <v>3150</v>
      </c>
      <c r="K1643">
        <v>0</v>
      </c>
      <c r="L1643">
        <v>0</v>
      </c>
      <c r="M1643">
        <f>invoices[[#This Row],[rent_amount]]+invoices[[#This Row],[electricity_amount]]+invoices[[#This Row],[other_charges]]</f>
        <v>3150</v>
      </c>
      <c r="N1643" t="s">
        <v>28</v>
      </c>
      <c r="O1643" t="s">
        <v>184</v>
      </c>
      <c r="P1643">
        <v>0</v>
      </c>
      <c r="Q1643" t="b">
        <v>0</v>
      </c>
      <c r="R1643" t="s">
        <v>159</v>
      </c>
      <c r="S1643">
        <v>0</v>
      </c>
      <c r="T1643">
        <f>invoices[[#This Row],[total_amount]]</f>
        <v>3150</v>
      </c>
      <c r="U1643" t="s">
        <v>185</v>
      </c>
      <c r="V1643" t="str">
        <f>INDEX([1]!Table1[tenantname],MATCH(invoices[[#This Row],[allotment_id]],[1]!Table1[TenantAllotmentID],0))</f>
        <v>Akshayaa  (B24-B3)</v>
      </c>
      <c r="W1643" t="s">
        <v>14026</v>
      </c>
      <c r="X1643" t="s">
        <v>14027</v>
      </c>
      <c r="Y1643" s="4">
        <v>45809</v>
      </c>
      <c r="Z1643" t="s">
        <v>15807</v>
      </c>
      <c r="AA1643">
        <v>3150</v>
      </c>
      <c r="AB1643">
        <v>0</v>
      </c>
      <c r="AC1643">
        <v>0</v>
      </c>
      <c r="AD1643" s="7">
        <f>invoices[[#This Row],[Rent]]+invoices[[#This Row],[Services]]+invoices[[#This Row],[GST]]</f>
        <v>3150</v>
      </c>
      <c r="AE1643" s="7">
        <f>invoices[[#This Row],[Total]]-invoices[[#This Row],[rent_amount]]</f>
        <v>0</v>
      </c>
      <c r="AF1643">
        <v>22</v>
      </c>
      <c r="AG1643">
        <v>0</v>
      </c>
      <c r="AH1643">
        <f>invoices[[#This Row],[EB Amount]]-invoices[[#This Row],[electricity_amount]]</f>
        <v>0</v>
      </c>
    </row>
    <row r="1644" spans="1:34">
      <c r="A1644" t="s">
        <v>211</v>
      </c>
      <c r="B1644" t="s">
        <v>22</v>
      </c>
      <c r="C1644" t="s">
        <v>212</v>
      </c>
      <c r="D1644" t="s">
        <v>24</v>
      </c>
      <c r="E1644" t="s">
        <v>140</v>
      </c>
      <c r="F1644" t="s">
        <v>213</v>
      </c>
      <c r="G1644" t="s">
        <v>214</v>
      </c>
      <c r="H1644" s="1">
        <f>DATE(YEAR(invoices[[#This Row],[due_date]]),MONTH(invoices[[#This Row],[due_date]]),1)</f>
        <v>45809</v>
      </c>
      <c r="I1644" s="1">
        <v>45815</v>
      </c>
      <c r="J1644">
        <v>13500</v>
      </c>
      <c r="K1644">
        <v>2325</v>
      </c>
      <c r="L1644">
        <v>0</v>
      </c>
      <c r="M1644">
        <f>invoices[[#This Row],[rent_amount]]+invoices[[#This Row],[electricity_amount]]+invoices[[#This Row],[other_charges]]</f>
        <v>15825</v>
      </c>
      <c r="N1644" t="s">
        <v>28</v>
      </c>
      <c r="O1644" t="s">
        <v>184</v>
      </c>
      <c r="P1644">
        <v>0</v>
      </c>
      <c r="Q1644" t="b">
        <v>0</v>
      </c>
      <c r="R1644" t="s">
        <v>159</v>
      </c>
      <c r="S1644">
        <v>0</v>
      </c>
      <c r="T1644">
        <f>invoices[[#This Row],[total_amount]]</f>
        <v>15825</v>
      </c>
      <c r="U1644" t="s">
        <v>215</v>
      </c>
      <c r="V1644" t="str">
        <f>INDEX([1]!Table1[tenantname],MATCH(invoices[[#This Row],[allotment_id]],[1]!Table1[TenantAllotmentID],0))</f>
        <v>Arnav Raj (A41-B2)</v>
      </c>
      <c r="W1644" t="s">
        <v>14034</v>
      </c>
      <c r="X1644" t="s">
        <v>14035</v>
      </c>
      <c r="Y1644" s="4">
        <v>45809</v>
      </c>
      <c r="Z1644" t="s">
        <v>15807</v>
      </c>
      <c r="AA1644">
        <v>13500</v>
      </c>
      <c r="AB1644">
        <v>0</v>
      </c>
      <c r="AC1644">
        <v>0</v>
      </c>
      <c r="AD1644" s="7">
        <f>invoices[[#This Row],[Rent]]+invoices[[#This Row],[Services]]+invoices[[#This Row],[GST]]</f>
        <v>13500</v>
      </c>
      <c r="AE1644" s="7">
        <f>invoices[[#This Row],[Total]]-invoices[[#This Row],[rent_amount]]</f>
        <v>0</v>
      </c>
      <c r="AF1644">
        <v>27</v>
      </c>
      <c r="AG1644">
        <v>2325</v>
      </c>
      <c r="AH1644">
        <f>invoices[[#This Row],[EB Amount]]-invoices[[#This Row],[electricity_amount]]</f>
        <v>0</v>
      </c>
    </row>
    <row r="1645" spans="1:34">
      <c r="A1645" t="s">
        <v>480</v>
      </c>
      <c r="B1645" t="s">
        <v>22</v>
      </c>
      <c r="C1645" t="s">
        <v>173</v>
      </c>
      <c r="D1645" t="s">
        <v>24</v>
      </c>
      <c r="E1645" t="s">
        <v>140</v>
      </c>
      <c r="F1645" t="s">
        <v>174</v>
      </c>
      <c r="G1645" t="s">
        <v>481</v>
      </c>
      <c r="H1645" s="1">
        <f>DATE(YEAR(invoices[[#This Row],[due_date]]),MONTH(invoices[[#This Row],[due_date]]),1)</f>
        <v>45809</v>
      </c>
      <c r="I1645" s="1">
        <v>45815</v>
      </c>
      <c r="J1645">
        <v>15500</v>
      </c>
      <c r="K1645">
        <v>2325</v>
      </c>
      <c r="L1645">
        <v>0</v>
      </c>
      <c r="M1645">
        <f>invoices[[#This Row],[rent_amount]]+invoices[[#This Row],[electricity_amount]]+invoices[[#This Row],[other_charges]]</f>
        <v>17825</v>
      </c>
      <c r="N1645" t="s">
        <v>28</v>
      </c>
      <c r="O1645" t="s">
        <v>482</v>
      </c>
      <c r="P1645">
        <v>0</v>
      </c>
      <c r="Q1645" t="b">
        <v>0</v>
      </c>
      <c r="R1645" t="s">
        <v>159</v>
      </c>
      <c r="S1645">
        <v>0</v>
      </c>
      <c r="T1645">
        <f>invoices[[#This Row],[total_amount]]</f>
        <v>17825</v>
      </c>
      <c r="U1645" t="s">
        <v>178</v>
      </c>
      <c r="V1645" t="str">
        <f>INDEX([1]!Table1[tenantname],MATCH(invoices[[#This Row],[allotment_id]],[1]!Table1[TenantAllotmentID],0))</f>
        <v>VijayaSekar P (A41-D1)</v>
      </c>
      <c r="W1645" t="s">
        <v>14024</v>
      </c>
      <c r="X1645" t="s">
        <v>14025</v>
      </c>
      <c r="Y1645" s="4">
        <v>45809</v>
      </c>
      <c r="Z1645" t="s">
        <v>15807</v>
      </c>
      <c r="AA1645">
        <v>15500</v>
      </c>
      <c r="AB1645">
        <v>0</v>
      </c>
      <c r="AC1645">
        <v>0</v>
      </c>
      <c r="AD1645" s="7">
        <f>invoices[[#This Row],[Rent]]+invoices[[#This Row],[Services]]+invoices[[#This Row],[GST]]</f>
        <v>15500</v>
      </c>
      <c r="AE1645" s="7">
        <f>invoices[[#This Row],[Total]]-invoices[[#This Row],[rent_amount]]</f>
        <v>0</v>
      </c>
      <c r="AF1645">
        <v>74</v>
      </c>
      <c r="AG1645">
        <v>2325</v>
      </c>
      <c r="AH1645">
        <f>invoices[[#This Row],[EB Amount]]-invoices[[#This Row],[electricity_amount]]</f>
        <v>0</v>
      </c>
    </row>
    <row r="1646" spans="1:34">
      <c r="A1646" t="s">
        <v>534</v>
      </c>
      <c r="B1646" t="s">
        <v>22</v>
      </c>
      <c r="C1646" t="s">
        <v>535</v>
      </c>
      <c r="D1646" t="s">
        <v>24</v>
      </c>
      <c r="E1646" t="s">
        <v>354</v>
      </c>
      <c r="F1646" t="s">
        <v>355</v>
      </c>
      <c r="G1646" t="s">
        <v>536</v>
      </c>
      <c r="H1646" s="1">
        <f>DATE(YEAR(invoices[[#This Row],[due_date]]),MONTH(invoices[[#This Row],[due_date]]),1)</f>
        <v>45809</v>
      </c>
      <c r="I1646" s="1">
        <v>45815</v>
      </c>
      <c r="J1646">
        <v>15500</v>
      </c>
      <c r="K1646">
        <v>2139</v>
      </c>
      <c r="L1646">
        <v>0</v>
      </c>
      <c r="M1646">
        <f>invoices[[#This Row],[rent_amount]]+invoices[[#This Row],[electricity_amount]]+invoices[[#This Row],[other_charges]]</f>
        <v>17639</v>
      </c>
      <c r="N1646" t="s">
        <v>28</v>
      </c>
      <c r="O1646" t="s">
        <v>184</v>
      </c>
      <c r="P1646">
        <v>0</v>
      </c>
      <c r="Q1646" t="b">
        <v>0</v>
      </c>
      <c r="R1646" t="s">
        <v>159</v>
      </c>
      <c r="S1646">
        <v>0</v>
      </c>
      <c r="T1646">
        <f>invoices[[#This Row],[total_amount]]</f>
        <v>17639</v>
      </c>
      <c r="U1646" t="s">
        <v>537</v>
      </c>
      <c r="V1646" t="str">
        <f>INDEX([1]!Table1[tenantname],MATCH(invoices[[#This Row],[allotment_id]],[1]!Table1[TenantAllotmentID],0))</f>
        <v>Aayush Patel (B34-B1)</v>
      </c>
      <c r="W1646" t="s">
        <v>14144</v>
      </c>
      <c r="X1646" t="s">
        <v>14145</v>
      </c>
      <c r="Y1646" s="4">
        <v>45809</v>
      </c>
      <c r="Z1646" t="s">
        <v>15807</v>
      </c>
      <c r="AA1646">
        <v>15500</v>
      </c>
      <c r="AB1646">
        <v>0</v>
      </c>
      <c r="AC1646">
        <v>0</v>
      </c>
      <c r="AD1646" s="7">
        <f>invoices[[#This Row],[Rent]]+invoices[[#This Row],[Services]]+invoices[[#This Row],[GST]]</f>
        <v>15500</v>
      </c>
      <c r="AE1646" s="7">
        <f>invoices[[#This Row],[Total]]-invoices[[#This Row],[rent_amount]]</f>
        <v>0</v>
      </c>
      <c r="AF1646">
        <v>85</v>
      </c>
      <c r="AG1646">
        <v>2139</v>
      </c>
      <c r="AH1646">
        <f>invoices[[#This Row],[EB Amount]]-invoices[[#This Row],[electricity_amount]]</f>
        <v>0</v>
      </c>
    </row>
    <row r="1647" spans="1:34">
      <c r="A1647" t="s">
        <v>751</v>
      </c>
      <c r="B1647" t="s">
        <v>22</v>
      </c>
      <c r="C1647" t="s">
        <v>752</v>
      </c>
      <c r="D1647" t="s">
        <v>24</v>
      </c>
      <c r="E1647" t="s">
        <v>342</v>
      </c>
      <c r="F1647" t="s">
        <v>753</v>
      </c>
      <c r="G1647" t="s">
        <v>754</v>
      </c>
      <c r="H1647" s="1">
        <f>DATE(YEAR(invoices[[#This Row],[due_date]]),MONTH(invoices[[#This Row],[due_date]]),1)</f>
        <v>45809</v>
      </c>
      <c r="I1647" s="1">
        <v>45815</v>
      </c>
      <c r="J1647">
        <v>13500</v>
      </c>
      <c r="K1647">
        <v>450</v>
      </c>
      <c r="L1647">
        <v>2250</v>
      </c>
      <c r="M1647">
        <f>invoices[[#This Row],[rent_amount]]+invoices[[#This Row],[electricity_amount]]+invoices[[#This Row],[other_charges]]</f>
        <v>16200</v>
      </c>
      <c r="N1647" t="s">
        <v>28</v>
      </c>
      <c r="O1647" t="s">
        <v>184</v>
      </c>
      <c r="P1647">
        <v>0</v>
      </c>
      <c r="Q1647" t="b">
        <v>0</v>
      </c>
      <c r="R1647" t="s">
        <v>159</v>
      </c>
      <c r="S1647">
        <v>0</v>
      </c>
      <c r="T1647">
        <f>invoices[[#This Row],[total_amount]]</f>
        <v>16200</v>
      </c>
      <c r="U1647" s="2" t="s">
        <v>755</v>
      </c>
      <c r="V1647" t="str">
        <f>INDEX([1]!Table1[tenantname],MATCH(invoices[[#This Row],[allotment_id]],[1]!Table1[TenantAllotmentID],0))</f>
        <v>Gayathri Ghantasala (D11-D3)</v>
      </c>
      <c r="W1647" t="s">
        <v>14219</v>
      </c>
      <c r="X1647" t="s">
        <v>14220</v>
      </c>
      <c r="Y1647" s="4">
        <v>45809</v>
      </c>
      <c r="Z1647" t="s">
        <v>15807</v>
      </c>
      <c r="AA1647">
        <v>13500</v>
      </c>
      <c r="AB1647">
        <v>0</v>
      </c>
      <c r="AC1647">
        <v>0</v>
      </c>
      <c r="AD1647" s="7">
        <f>invoices[[#This Row],[Rent]]+invoices[[#This Row],[Services]]+invoices[[#This Row],[GST]]</f>
        <v>13500</v>
      </c>
      <c r="AE1647" s="7">
        <f>invoices[[#This Row],[Total]]-invoices[[#This Row],[rent_amount]]</f>
        <v>0</v>
      </c>
      <c r="AF1647">
        <v>133</v>
      </c>
      <c r="AG1647">
        <v>450</v>
      </c>
      <c r="AH1647">
        <f>invoices[[#This Row],[EB Amount]]-invoices[[#This Row],[electricity_amount]]</f>
        <v>0</v>
      </c>
    </row>
    <row r="1648" spans="1:34">
      <c r="A1648" t="s">
        <v>822</v>
      </c>
      <c r="B1648" t="s">
        <v>22</v>
      </c>
      <c r="C1648" t="s">
        <v>823</v>
      </c>
      <c r="D1648" t="s">
        <v>24</v>
      </c>
      <c r="E1648" t="s">
        <v>519</v>
      </c>
      <c r="F1648" t="s">
        <v>824</v>
      </c>
      <c r="G1648" t="s">
        <v>825</v>
      </c>
      <c r="H1648" s="1">
        <f>DATE(YEAR(invoices[[#This Row],[due_date]]),MONTH(invoices[[#This Row],[due_date]]),1)</f>
        <v>45809</v>
      </c>
      <c r="I1648" s="1">
        <v>45815</v>
      </c>
      <c r="J1648">
        <v>25500</v>
      </c>
      <c r="K1648">
        <v>2356</v>
      </c>
      <c r="L1648">
        <v>0</v>
      </c>
      <c r="M1648">
        <f>invoices[[#This Row],[rent_amount]]+invoices[[#This Row],[electricity_amount]]+invoices[[#This Row],[other_charges]]</f>
        <v>27856</v>
      </c>
      <c r="N1648" t="s">
        <v>28</v>
      </c>
      <c r="O1648" t="s">
        <v>826</v>
      </c>
      <c r="P1648">
        <v>0</v>
      </c>
      <c r="Q1648" t="b">
        <v>0</v>
      </c>
      <c r="R1648" t="s">
        <v>159</v>
      </c>
      <c r="S1648">
        <v>0</v>
      </c>
      <c r="T1648">
        <f>invoices[[#This Row],[total_amount]]</f>
        <v>27856</v>
      </c>
      <c r="U1648" t="s">
        <v>827</v>
      </c>
      <c r="V1648" t="str">
        <f>INDEX([1]!Table1[tenantname],MATCH(invoices[[#This Row],[allotment_id]],[1]!Table1[TenantAllotmentID],0))</f>
        <v>Prateek Sharma (C41-D1)</v>
      </c>
      <c r="W1648" t="s">
        <v>14245</v>
      </c>
      <c r="X1648" t="s">
        <v>14246</v>
      </c>
      <c r="Y1648" s="4">
        <v>45809</v>
      </c>
      <c r="Z1648" t="s">
        <v>15807</v>
      </c>
      <c r="AA1648">
        <v>25500</v>
      </c>
      <c r="AB1648">
        <v>0</v>
      </c>
      <c r="AC1648">
        <v>0</v>
      </c>
      <c r="AD1648" s="7">
        <f>invoices[[#This Row],[Rent]]+invoices[[#This Row],[Services]]+invoices[[#This Row],[GST]]</f>
        <v>25500</v>
      </c>
      <c r="AE1648" s="7">
        <f>invoices[[#This Row],[Total]]-invoices[[#This Row],[rent_amount]]</f>
        <v>0</v>
      </c>
      <c r="AF1648">
        <v>150</v>
      </c>
      <c r="AG1648">
        <v>2356</v>
      </c>
      <c r="AH1648">
        <f>invoices[[#This Row],[EB Amount]]-invoices[[#This Row],[electricity_amount]]</f>
        <v>0</v>
      </c>
    </row>
    <row r="1649" spans="1:34">
      <c r="A1649" t="s">
        <v>1535</v>
      </c>
      <c r="B1649" t="s">
        <v>22</v>
      </c>
      <c r="C1649" t="s">
        <v>315</v>
      </c>
      <c r="D1649" t="s">
        <v>24</v>
      </c>
      <c r="E1649" t="s">
        <v>42</v>
      </c>
      <c r="F1649" t="s">
        <v>316</v>
      </c>
      <c r="G1649" t="s">
        <v>1536</v>
      </c>
      <c r="H1649" s="1">
        <f>DATE(YEAR(invoices[[#This Row],[due_date]]),MONTH(invoices[[#This Row],[due_date]]),1)</f>
        <v>45809</v>
      </c>
      <c r="I1649" s="1">
        <v>45815</v>
      </c>
      <c r="J1649">
        <v>14500</v>
      </c>
      <c r="K1649">
        <v>1581</v>
      </c>
      <c r="L1649">
        <v>0</v>
      </c>
      <c r="M1649">
        <f>invoices[[#This Row],[rent_amount]]+invoices[[#This Row],[electricity_amount]]+invoices[[#This Row],[other_charges]]</f>
        <v>16081</v>
      </c>
      <c r="N1649" t="s">
        <v>28</v>
      </c>
      <c r="O1649" t="s">
        <v>826</v>
      </c>
      <c r="P1649">
        <v>0</v>
      </c>
      <c r="Q1649" t="b">
        <v>0</v>
      </c>
      <c r="R1649" t="s">
        <v>159</v>
      </c>
      <c r="S1649">
        <v>0</v>
      </c>
      <c r="T1649">
        <f>invoices[[#This Row],[total_amount]]</f>
        <v>16081</v>
      </c>
      <c r="U1649" t="s">
        <v>320</v>
      </c>
      <c r="V1649" t="str">
        <f>INDEX([1]!Table1[tenantname],MATCH(invoices[[#This Row],[allotment_id]],[1]!Table1[TenantAllotmentID],0))</f>
        <v>Jayagowri Karthikeyan (C24-C2)</v>
      </c>
      <c r="W1649" t="s">
        <v>14066</v>
      </c>
      <c r="X1649" t="s">
        <v>14067</v>
      </c>
      <c r="Y1649" s="4">
        <v>45809</v>
      </c>
      <c r="Z1649" t="s">
        <v>15807</v>
      </c>
      <c r="AA1649">
        <v>14500</v>
      </c>
      <c r="AB1649">
        <v>0</v>
      </c>
      <c r="AC1649">
        <v>0</v>
      </c>
      <c r="AD1649" s="7">
        <f>invoices[[#This Row],[Rent]]+invoices[[#This Row],[Services]]+invoices[[#This Row],[GST]]</f>
        <v>14500</v>
      </c>
      <c r="AE1649" s="7">
        <f>invoices[[#This Row],[Total]]-invoices[[#This Row],[rent_amount]]</f>
        <v>0</v>
      </c>
      <c r="AF1649">
        <v>344</v>
      </c>
      <c r="AG1649">
        <v>1581</v>
      </c>
      <c r="AH1649">
        <f>invoices[[#This Row],[EB Amount]]-invoices[[#This Row],[electricity_amount]]</f>
        <v>0</v>
      </c>
    </row>
    <row r="1650" spans="1:34">
      <c r="A1650" t="s">
        <v>1578</v>
      </c>
      <c r="B1650" t="s">
        <v>22</v>
      </c>
      <c r="C1650" t="s">
        <v>410</v>
      </c>
      <c r="D1650" t="s">
        <v>24</v>
      </c>
      <c r="E1650" t="s">
        <v>275</v>
      </c>
      <c r="F1650" t="s">
        <v>411</v>
      </c>
      <c r="G1650" t="s">
        <v>1579</v>
      </c>
      <c r="H1650" s="1">
        <f>DATE(YEAR(invoices[[#This Row],[due_date]]),MONTH(invoices[[#This Row],[due_date]]),1)</f>
        <v>45809</v>
      </c>
      <c r="I1650" s="1">
        <v>45815</v>
      </c>
      <c r="J1650">
        <v>15500</v>
      </c>
      <c r="K1650">
        <v>2449</v>
      </c>
      <c r="L1650">
        <v>0</v>
      </c>
      <c r="M1650">
        <f>invoices[[#This Row],[rent_amount]]+invoices[[#This Row],[electricity_amount]]+invoices[[#This Row],[other_charges]]</f>
        <v>17949</v>
      </c>
      <c r="N1650" t="s">
        <v>28</v>
      </c>
      <c r="O1650" t="s">
        <v>184</v>
      </c>
      <c r="P1650">
        <v>0</v>
      </c>
      <c r="Q1650" t="b">
        <v>0</v>
      </c>
      <c r="R1650" t="s">
        <v>159</v>
      </c>
      <c r="S1650">
        <v>0</v>
      </c>
      <c r="T1650">
        <f>invoices[[#This Row],[total_amount]]</f>
        <v>17949</v>
      </c>
      <c r="U1650" t="s">
        <v>414</v>
      </c>
      <c r="V1650" t="str">
        <f>INDEX([1]!Table1[tenantname],MATCH(invoices[[#This Row],[allotment_id]],[1]!Table1[TenantAllotmentID],0))</f>
        <v>Brinda Vivek (B44-B2)</v>
      </c>
      <c r="W1650" t="s">
        <v>14100</v>
      </c>
      <c r="X1650" t="s">
        <v>14101</v>
      </c>
      <c r="Y1650" s="4">
        <v>45809</v>
      </c>
      <c r="Z1650" t="s">
        <v>15807</v>
      </c>
      <c r="AA1650">
        <v>15500</v>
      </c>
      <c r="AB1650">
        <v>0</v>
      </c>
      <c r="AC1650">
        <v>0</v>
      </c>
      <c r="AD1650" s="7">
        <f>invoices[[#This Row],[Rent]]+invoices[[#This Row],[Services]]+invoices[[#This Row],[GST]]</f>
        <v>15500</v>
      </c>
      <c r="AE1650" s="7">
        <f>invoices[[#This Row],[Total]]-invoices[[#This Row],[rent_amount]]</f>
        <v>0</v>
      </c>
      <c r="AF1650">
        <v>356</v>
      </c>
      <c r="AG1650">
        <v>2449</v>
      </c>
      <c r="AH1650">
        <f>invoices[[#This Row],[EB Amount]]-invoices[[#This Row],[electricity_amount]]</f>
        <v>0</v>
      </c>
    </row>
    <row r="1651" spans="1:34">
      <c r="A1651" t="s">
        <v>1736</v>
      </c>
      <c r="B1651" t="s">
        <v>22</v>
      </c>
      <c r="C1651" t="s">
        <v>1737</v>
      </c>
      <c r="D1651" t="s">
        <v>24</v>
      </c>
      <c r="E1651" t="s">
        <v>195</v>
      </c>
      <c r="F1651" t="s">
        <v>650</v>
      </c>
      <c r="G1651" t="s">
        <v>1738</v>
      </c>
      <c r="H1651" s="1">
        <f>DATE(YEAR(invoices[[#This Row],[due_date]]),MONTH(invoices[[#This Row],[due_date]]),1)</f>
        <v>45809</v>
      </c>
      <c r="I1651" s="1">
        <v>45815</v>
      </c>
      <c r="J1651">
        <v>4650</v>
      </c>
      <c r="K1651">
        <v>2108</v>
      </c>
      <c r="L1651">
        <v>2250</v>
      </c>
      <c r="M1651">
        <f>invoices[[#This Row],[rent_amount]]+invoices[[#This Row],[electricity_amount]]+invoices[[#This Row],[other_charges]]</f>
        <v>9008</v>
      </c>
      <c r="N1651" t="s">
        <v>28</v>
      </c>
      <c r="O1651" t="s">
        <v>158</v>
      </c>
      <c r="P1651">
        <v>0</v>
      </c>
      <c r="Q1651" t="b">
        <v>0</v>
      </c>
      <c r="R1651" t="s">
        <v>159</v>
      </c>
      <c r="S1651">
        <v>0</v>
      </c>
      <c r="T1651">
        <f>invoices[[#This Row],[total_amount]]</f>
        <v>9008</v>
      </c>
      <c r="U1651" t="s">
        <v>1739</v>
      </c>
      <c r="V1651" t="str">
        <f>INDEX([1]!Table1[tenantname],MATCH(invoices[[#This Row],[allotment_id]],[1]!Table1[TenantAllotmentID],0))</f>
        <v>Pratiksha Mishra (D41-B2)</v>
      </c>
      <c r="W1651" t="s">
        <v>14578</v>
      </c>
      <c r="X1651" t="s">
        <v>14579</v>
      </c>
      <c r="Y1651" s="4">
        <v>45809</v>
      </c>
      <c r="Z1651" t="s">
        <v>15807</v>
      </c>
      <c r="AA1651">
        <v>4650</v>
      </c>
      <c r="AB1651">
        <v>0</v>
      </c>
      <c r="AC1651">
        <v>0</v>
      </c>
      <c r="AD1651" s="7">
        <f>invoices[[#This Row],[Rent]]+invoices[[#This Row],[Services]]+invoices[[#This Row],[GST]]</f>
        <v>4650</v>
      </c>
      <c r="AE1651" s="7">
        <f>invoices[[#This Row],[Total]]-invoices[[#This Row],[rent_amount]]</f>
        <v>0</v>
      </c>
      <c r="AF1651">
        <v>405</v>
      </c>
      <c r="AG1651">
        <v>2108</v>
      </c>
      <c r="AH1651">
        <f>invoices[[#This Row],[EB Amount]]-invoices[[#This Row],[electricity_amount]]</f>
        <v>0</v>
      </c>
    </row>
    <row r="1652" spans="1:34">
      <c r="A1652" t="s">
        <v>1776</v>
      </c>
      <c r="B1652" t="s">
        <v>22</v>
      </c>
      <c r="C1652" t="s">
        <v>829</v>
      </c>
      <c r="D1652" t="s">
        <v>24</v>
      </c>
      <c r="E1652" t="s">
        <v>476</v>
      </c>
      <c r="F1652" t="s">
        <v>477</v>
      </c>
      <c r="G1652" t="s">
        <v>1777</v>
      </c>
      <c r="H1652" s="1">
        <f>DATE(YEAR(invoices[[#This Row],[due_date]]),MONTH(invoices[[#This Row],[due_date]]),1)</f>
        <v>45809</v>
      </c>
      <c r="I1652" s="1">
        <v>45815</v>
      </c>
      <c r="J1652">
        <v>25500</v>
      </c>
      <c r="K1652">
        <v>1488</v>
      </c>
      <c r="L1652">
        <v>0</v>
      </c>
      <c r="M1652">
        <f>invoices[[#This Row],[rent_amount]]+invoices[[#This Row],[electricity_amount]]+invoices[[#This Row],[other_charges]]</f>
        <v>26988</v>
      </c>
      <c r="N1652" t="s">
        <v>28</v>
      </c>
      <c r="O1652" t="s">
        <v>158</v>
      </c>
      <c r="P1652">
        <v>0</v>
      </c>
      <c r="Q1652" t="b">
        <v>0</v>
      </c>
      <c r="R1652" t="s">
        <v>159</v>
      </c>
      <c r="S1652">
        <v>0</v>
      </c>
      <c r="T1652">
        <f>invoices[[#This Row],[total_amount]]</f>
        <v>26988</v>
      </c>
      <c r="U1652" t="s">
        <v>831</v>
      </c>
      <c r="V1652" t="str">
        <f>INDEX([1]!Table1[tenantname],MATCH(invoices[[#This Row],[allotment_id]],[1]!Table1[TenantAllotmentID],0))</f>
        <v>Ranjan Rai (B41-D1)</v>
      </c>
      <c r="W1652" t="s">
        <v>14247</v>
      </c>
      <c r="X1652" t="s">
        <v>14248</v>
      </c>
      <c r="Y1652" s="4">
        <v>45809</v>
      </c>
      <c r="Z1652" t="s">
        <v>15807</v>
      </c>
      <c r="AA1652">
        <v>25500</v>
      </c>
      <c r="AB1652">
        <v>0</v>
      </c>
      <c r="AC1652">
        <v>0</v>
      </c>
      <c r="AD1652" s="7">
        <f>invoices[[#This Row],[Rent]]+invoices[[#This Row],[Services]]+invoices[[#This Row],[GST]]</f>
        <v>25500</v>
      </c>
      <c r="AE1652" s="7">
        <f>invoices[[#This Row],[Total]]-invoices[[#This Row],[rent_amount]]</f>
        <v>0</v>
      </c>
      <c r="AF1652">
        <v>416</v>
      </c>
      <c r="AG1652">
        <v>1488</v>
      </c>
      <c r="AH1652">
        <f>invoices[[#This Row],[EB Amount]]-invoices[[#This Row],[electricity_amount]]</f>
        <v>0</v>
      </c>
    </row>
    <row r="1653" spans="1:34">
      <c r="A1653" t="s">
        <v>1798</v>
      </c>
      <c r="B1653" t="s">
        <v>22</v>
      </c>
      <c r="C1653" t="s">
        <v>1799</v>
      </c>
      <c r="D1653" t="s">
        <v>24</v>
      </c>
      <c r="E1653" t="s">
        <v>104</v>
      </c>
      <c r="F1653" t="s">
        <v>380</v>
      </c>
      <c r="G1653" t="s">
        <v>1800</v>
      </c>
      <c r="H1653" s="1">
        <f>DATE(YEAR(invoices[[#This Row],[due_date]]),MONTH(invoices[[#This Row],[due_date]]),1)</f>
        <v>45809</v>
      </c>
      <c r="I1653" s="1">
        <v>45815</v>
      </c>
      <c r="J1653">
        <v>19000</v>
      </c>
      <c r="K1653">
        <v>940</v>
      </c>
      <c r="L1653">
        <v>0</v>
      </c>
      <c r="M1653">
        <f>invoices[[#This Row],[rent_amount]]+invoices[[#This Row],[electricity_amount]]+invoices[[#This Row],[other_charges]]</f>
        <v>19940</v>
      </c>
      <c r="N1653" t="s">
        <v>28</v>
      </c>
      <c r="O1653" t="s">
        <v>482</v>
      </c>
      <c r="P1653">
        <v>0</v>
      </c>
      <c r="Q1653" t="b">
        <v>0</v>
      </c>
      <c r="R1653" t="s">
        <v>159</v>
      </c>
      <c r="S1653">
        <v>0</v>
      </c>
      <c r="T1653">
        <f>invoices[[#This Row],[total_amount]]</f>
        <v>19940</v>
      </c>
      <c r="U1653" t="s">
        <v>1801</v>
      </c>
      <c r="V1653" t="str">
        <f>INDEX([1]!Table1[tenantname],MATCH(invoices[[#This Row],[allotment_id]],[1]!Table1[TenantAllotmentID],0))</f>
        <v>Sankar Dayal (B14-A1)</v>
      </c>
      <c r="W1653" t="s">
        <v>14597</v>
      </c>
      <c r="X1653" t="s">
        <v>14598</v>
      </c>
      <c r="Y1653" s="4">
        <v>45809</v>
      </c>
      <c r="Z1653" t="s">
        <v>15807</v>
      </c>
      <c r="AA1653">
        <v>19000</v>
      </c>
      <c r="AB1653">
        <v>0</v>
      </c>
      <c r="AC1653">
        <v>0</v>
      </c>
      <c r="AD1653" s="7">
        <f>invoices[[#This Row],[Rent]]+invoices[[#This Row],[Services]]+invoices[[#This Row],[GST]]</f>
        <v>19000</v>
      </c>
      <c r="AE1653" s="7">
        <f>invoices[[#This Row],[Total]]-invoices[[#This Row],[rent_amount]]</f>
        <v>0</v>
      </c>
      <c r="AF1653">
        <v>425</v>
      </c>
      <c r="AG1653">
        <v>940</v>
      </c>
      <c r="AH1653">
        <f>invoices[[#This Row],[EB Amount]]-invoices[[#This Row],[electricity_amount]]</f>
        <v>0</v>
      </c>
    </row>
    <row r="1654" spans="1:34">
      <c r="A1654" t="s">
        <v>1899</v>
      </c>
      <c r="B1654" t="s">
        <v>22</v>
      </c>
      <c r="C1654" t="s">
        <v>1900</v>
      </c>
      <c r="D1654" t="s">
        <v>24</v>
      </c>
      <c r="E1654" t="s">
        <v>50</v>
      </c>
      <c r="F1654" t="s">
        <v>51</v>
      </c>
      <c r="G1654" t="s">
        <v>1901</v>
      </c>
      <c r="H1654" s="1">
        <f>DATE(YEAR(invoices[[#This Row],[due_date]]),MONTH(invoices[[#This Row],[due_date]]),1)</f>
        <v>45809</v>
      </c>
      <c r="I1654" s="1">
        <v>45815</v>
      </c>
      <c r="J1654">
        <v>14500</v>
      </c>
      <c r="K1654">
        <v>1652</v>
      </c>
      <c r="L1654">
        <v>0</v>
      </c>
      <c r="M1654">
        <f>invoices[[#This Row],[rent_amount]]+invoices[[#This Row],[electricity_amount]]+invoices[[#This Row],[other_charges]]</f>
        <v>16152</v>
      </c>
      <c r="N1654" t="s">
        <v>28</v>
      </c>
      <c r="O1654" t="s">
        <v>826</v>
      </c>
      <c r="P1654">
        <v>0</v>
      </c>
      <c r="Q1654" t="b">
        <v>0</v>
      </c>
      <c r="R1654" t="s">
        <v>159</v>
      </c>
      <c r="S1654">
        <v>0</v>
      </c>
      <c r="T1654">
        <f>invoices[[#This Row],[total_amount]]</f>
        <v>16152</v>
      </c>
      <c r="U1654" t="s">
        <v>1902</v>
      </c>
      <c r="V1654" t="str">
        <f>INDEX([1]!Table1[tenantname],MATCH(invoices[[#This Row],[allotment_id]],[1]!Table1[TenantAllotmentID],0))</f>
        <v>Karthikeyan M (B32-C2)</v>
      </c>
      <c r="W1654" t="s">
        <v>14635</v>
      </c>
      <c r="X1654" t="s">
        <v>14636</v>
      </c>
      <c r="Y1654" s="4">
        <v>45809</v>
      </c>
      <c r="Z1654" t="s">
        <v>15807</v>
      </c>
      <c r="AA1654">
        <v>14500</v>
      </c>
      <c r="AB1654">
        <v>0</v>
      </c>
      <c r="AC1654">
        <v>0</v>
      </c>
      <c r="AD1654" s="7">
        <f>invoices[[#This Row],[Rent]]+invoices[[#This Row],[Services]]+invoices[[#This Row],[GST]]</f>
        <v>14500</v>
      </c>
      <c r="AE1654" s="7">
        <f>invoices[[#This Row],[Total]]-invoices[[#This Row],[rent_amount]]</f>
        <v>0</v>
      </c>
      <c r="AF1654">
        <v>458</v>
      </c>
      <c r="AG1654">
        <v>1652</v>
      </c>
      <c r="AH1654">
        <f>invoices[[#This Row],[EB Amount]]-invoices[[#This Row],[electricity_amount]]</f>
        <v>0</v>
      </c>
    </row>
    <row r="1655" spans="1:34">
      <c r="A1655" t="s">
        <v>1903</v>
      </c>
      <c r="B1655" t="s">
        <v>22</v>
      </c>
      <c r="C1655" t="s">
        <v>1904</v>
      </c>
      <c r="D1655" t="s">
        <v>24</v>
      </c>
      <c r="E1655" t="s">
        <v>181</v>
      </c>
      <c r="F1655" t="s">
        <v>427</v>
      </c>
      <c r="G1655" t="s">
        <v>1905</v>
      </c>
      <c r="H1655" s="1">
        <f>DATE(YEAR(invoices[[#This Row],[due_date]]),MONTH(invoices[[#This Row],[due_date]]),1)</f>
        <v>45809</v>
      </c>
      <c r="I1655" s="1">
        <v>45815</v>
      </c>
      <c r="J1655">
        <v>13500</v>
      </c>
      <c r="K1655">
        <v>2480</v>
      </c>
      <c r="L1655">
        <v>2250</v>
      </c>
      <c r="M1655">
        <f>invoices[[#This Row],[rent_amount]]+invoices[[#This Row],[electricity_amount]]+invoices[[#This Row],[other_charges]]</f>
        <v>18230</v>
      </c>
      <c r="N1655" t="s">
        <v>28</v>
      </c>
      <c r="O1655" t="s">
        <v>184</v>
      </c>
      <c r="P1655">
        <v>0</v>
      </c>
      <c r="Q1655" t="b">
        <v>0</v>
      </c>
      <c r="R1655" t="s">
        <v>159</v>
      </c>
      <c r="S1655">
        <v>0</v>
      </c>
      <c r="T1655">
        <f>invoices[[#This Row],[total_amount]]</f>
        <v>18230</v>
      </c>
      <c r="U1655" t="s">
        <v>1906</v>
      </c>
      <c r="V1655" t="str">
        <f>INDEX([1]!Table1[tenantname],MATCH(invoices[[#This Row],[allotment_id]],[1]!Table1[TenantAllotmentID],0))</f>
        <v>Hiranmayee Ganorkar (B24-B2)</v>
      </c>
      <c r="W1655" t="s">
        <v>14637</v>
      </c>
      <c r="X1655" t="s">
        <v>14638</v>
      </c>
      <c r="Y1655" s="4">
        <v>45809</v>
      </c>
      <c r="Z1655" t="s">
        <v>15807</v>
      </c>
      <c r="AA1655">
        <v>13500</v>
      </c>
      <c r="AB1655">
        <v>0</v>
      </c>
      <c r="AC1655">
        <v>0</v>
      </c>
      <c r="AD1655" s="7">
        <f>invoices[[#This Row],[Rent]]+invoices[[#This Row],[Services]]+invoices[[#This Row],[GST]]</f>
        <v>13500</v>
      </c>
      <c r="AE1655" s="7">
        <f>invoices[[#This Row],[Total]]-invoices[[#This Row],[rent_amount]]</f>
        <v>0</v>
      </c>
      <c r="AF1655">
        <v>459</v>
      </c>
      <c r="AG1655">
        <v>2480</v>
      </c>
      <c r="AH1655">
        <f>invoices[[#This Row],[EB Amount]]-invoices[[#This Row],[electricity_amount]]</f>
        <v>0</v>
      </c>
    </row>
    <row r="1656" spans="1:34">
      <c r="A1656" t="s">
        <v>1950</v>
      </c>
      <c r="B1656" t="s">
        <v>22</v>
      </c>
      <c r="C1656" t="s">
        <v>1951</v>
      </c>
      <c r="D1656" t="s">
        <v>24</v>
      </c>
      <c r="E1656" t="s">
        <v>88</v>
      </c>
      <c r="F1656" t="s">
        <v>921</v>
      </c>
      <c r="G1656" t="s">
        <v>1952</v>
      </c>
      <c r="H1656" s="1">
        <f>DATE(YEAR(invoices[[#This Row],[due_date]]),MONTH(invoices[[#This Row],[due_date]]),1)</f>
        <v>45809</v>
      </c>
      <c r="I1656" s="1">
        <v>45815</v>
      </c>
      <c r="J1656">
        <v>14500</v>
      </c>
      <c r="K1656">
        <v>1922</v>
      </c>
      <c r="L1656">
        <v>0</v>
      </c>
      <c r="M1656">
        <f>invoices[[#This Row],[rent_amount]]+invoices[[#This Row],[electricity_amount]]+invoices[[#This Row],[other_charges]]</f>
        <v>16422</v>
      </c>
      <c r="N1656" t="s">
        <v>28</v>
      </c>
      <c r="O1656" t="s">
        <v>158</v>
      </c>
      <c r="P1656">
        <v>0</v>
      </c>
      <c r="Q1656" t="b">
        <v>0</v>
      </c>
      <c r="R1656" t="s">
        <v>159</v>
      </c>
      <c r="S1656">
        <v>0</v>
      </c>
      <c r="T1656">
        <f>invoices[[#This Row],[total_amount]]</f>
        <v>16422</v>
      </c>
      <c r="U1656" t="s">
        <v>1953</v>
      </c>
      <c r="V1656" t="str">
        <f>INDEX([1]!Table1[tenantname],MATCH(invoices[[#This Row],[allotment_id]],[1]!Table1[TenantAllotmentID],0))</f>
        <v>Piyush Malhotra (B13-C1)</v>
      </c>
      <c r="W1656" t="s">
        <v>14657</v>
      </c>
      <c r="X1656" t="s">
        <v>14658</v>
      </c>
      <c r="Y1656" s="4">
        <v>45809</v>
      </c>
      <c r="Z1656" t="s">
        <v>15807</v>
      </c>
      <c r="AA1656">
        <v>14500</v>
      </c>
      <c r="AB1656">
        <v>0</v>
      </c>
      <c r="AC1656">
        <v>0</v>
      </c>
      <c r="AD1656" s="7">
        <f>invoices[[#This Row],[Rent]]+invoices[[#This Row],[Services]]+invoices[[#This Row],[GST]]</f>
        <v>14500</v>
      </c>
      <c r="AE1656" s="7">
        <f>invoices[[#This Row],[Total]]-invoices[[#This Row],[rent_amount]]</f>
        <v>0</v>
      </c>
      <c r="AF1656">
        <v>475</v>
      </c>
      <c r="AG1656">
        <v>1922</v>
      </c>
      <c r="AH1656">
        <f>invoices[[#This Row],[EB Amount]]-invoices[[#This Row],[electricity_amount]]</f>
        <v>0</v>
      </c>
    </row>
    <row r="1657" spans="1:34">
      <c r="A1657" t="s">
        <v>1966</v>
      </c>
      <c r="B1657" t="s">
        <v>22</v>
      </c>
      <c r="C1657" t="s">
        <v>1815</v>
      </c>
      <c r="D1657" t="s">
        <v>24</v>
      </c>
      <c r="E1657" t="s">
        <v>354</v>
      </c>
      <c r="F1657" t="s">
        <v>431</v>
      </c>
      <c r="G1657" t="s">
        <v>1967</v>
      </c>
      <c r="H1657" s="1">
        <f>DATE(YEAR(invoices[[#This Row],[due_date]]),MONTH(invoices[[#This Row],[due_date]]),1)</f>
        <v>45809</v>
      </c>
      <c r="I1657" s="1">
        <v>45815</v>
      </c>
      <c r="J1657">
        <v>19500</v>
      </c>
      <c r="K1657">
        <v>2139</v>
      </c>
      <c r="L1657">
        <v>0</v>
      </c>
      <c r="M1657">
        <f>invoices[[#This Row],[rent_amount]]+invoices[[#This Row],[electricity_amount]]+invoices[[#This Row],[other_charges]]</f>
        <v>21639</v>
      </c>
      <c r="N1657" t="s">
        <v>28</v>
      </c>
      <c r="O1657" t="s">
        <v>184</v>
      </c>
      <c r="P1657">
        <v>0</v>
      </c>
      <c r="Q1657" t="b">
        <v>0</v>
      </c>
      <c r="R1657" t="s">
        <v>159</v>
      </c>
      <c r="S1657">
        <v>0</v>
      </c>
      <c r="T1657">
        <f>invoices[[#This Row],[total_amount]]</f>
        <v>21639</v>
      </c>
      <c r="U1657" t="s">
        <v>1817</v>
      </c>
      <c r="V1657" t="str">
        <f>INDEX([1]!Table1[tenantname],MATCH(invoices[[#This Row],[allotment_id]],[1]!Table1[TenantAllotmentID],0))</f>
        <v>Armaan Thakur (B34-A1)</v>
      </c>
      <c r="W1657" t="s">
        <v>14603</v>
      </c>
      <c r="X1657" t="s">
        <v>14604</v>
      </c>
      <c r="Y1657" s="4">
        <v>45809</v>
      </c>
      <c r="Z1657" t="s">
        <v>15807</v>
      </c>
      <c r="AA1657">
        <v>19500</v>
      </c>
      <c r="AB1657">
        <v>0</v>
      </c>
      <c r="AC1657">
        <v>0</v>
      </c>
      <c r="AD1657" s="7">
        <f>invoices[[#This Row],[Rent]]+invoices[[#This Row],[Services]]+invoices[[#This Row],[GST]]</f>
        <v>19500</v>
      </c>
      <c r="AE1657" s="7">
        <f>invoices[[#This Row],[Total]]-invoices[[#This Row],[rent_amount]]</f>
        <v>0</v>
      </c>
      <c r="AF1657">
        <v>481</v>
      </c>
      <c r="AG1657">
        <v>2139</v>
      </c>
      <c r="AH1657">
        <f>invoices[[#This Row],[EB Amount]]-invoices[[#This Row],[electricity_amount]]</f>
        <v>0</v>
      </c>
    </row>
    <row r="1658" spans="1:34">
      <c r="A1658" t="s">
        <v>2283</v>
      </c>
      <c r="B1658" t="s">
        <v>22</v>
      </c>
      <c r="C1658" t="s">
        <v>2128</v>
      </c>
      <c r="D1658" t="s">
        <v>24</v>
      </c>
      <c r="E1658" t="s">
        <v>50</v>
      </c>
      <c r="F1658" t="s">
        <v>1942</v>
      </c>
      <c r="G1658" t="s">
        <v>2284</v>
      </c>
      <c r="H1658" s="1">
        <f>DATE(YEAR(invoices[[#This Row],[due_date]]),MONTH(invoices[[#This Row],[due_date]]),1)</f>
        <v>45809</v>
      </c>
      <c r="I1658" s="1">
        <v>45815</v>
      </c>
      <c r="J1658">
        <v>15500</v>
      </c>
      <c r="K1658">
        <v>1298</v>
      </c>
      <c r="L1658">
        <v>0</v>
      </c>
      <c r="M1658">
        <f>invoices[[#This Row],[rent_amount]]+invoices[[#This Row],[electricity_amount]]+invoices[[#This Row],[other_charges]]</f>
        <v>16798</v>
      </c>
      <c r="N1658" t="s">
        <v>28</v>
      </c>
      <c r="O1658" t="s">
        <v>826</v>
      </c>
      <c r="P1658">
        <v>0</v>
      </c>
      <c r="Q1658" t="b">
        <v>0</v>
      </c>
      <c r="R1658" t="s">
        <v>159</v>
      </c>
      <c r="S1658">
        <v>0</v>
      </c>
      <c r="T1658">
        <f>invoices[[#This Row],[total_amount]]</f>
        <v>16798</v>
      </c>
      <c r="U1658" t="s">
        <v>2130</v>
      </c>
      <c r="V1658" t="str">
        <f>INDEX([1]!Table1[tenantname],MATCH(invoices[[#This Row],[allotment_id]],[1]!Table1[TenantAllotmentID],0))</f>
        <v>Mohammad Saif (B32-B1)</v>
      </c>
      <c r="W1658" t="s">
        <v>14718</v>
      </c>
      <c r="X1658" t="s">
        <v>14719</v>
      </c>
      <c r="Y1658" s="4">
        <v>45809</v>
      </c>
      <c r="Z1658" t="s">
        <v>15807</v>
      </c>
      <c r="AA1658">
        <v>15500</v>
      </c>
      <c r="AB1658">
        <v>0</v>
      </c>
      <c r="AC1658">
        <v>0</v>
      </c>
      <c r="AD1658" s="7">
        <f>invoices[[#This Row],[Rent]]+invoices[[#This Row],[Services]]+invoices[[#This Row],[GST]]</f>
        <v>15500</v>
      </c>
      <c r="AE1658" s="7">
        <f>invoices[[#This Row],[Total]]-invoices[[#This Row],[rent_amount]]</f>
        <v>0</v>
      </c>
      <c r="AF1658">
        <v>590</v>
      </c>
      <c r="AG1658">
        <v>1298</v>
      </c>
      <c r="AH1658">
        <f>invoices[[#This Row],[EB Amount]]-invoices[[#This Row],[electricity_amount]]</f>
        <v>0</v>
      </c>
    </row>
    <row r="1659" spans="1:34">
      <c r="A1659" t="s">
        <v>2331</v>
      </c>
      <c r="B1659" t="s">
        <v>22</v>
      </c>
      <c r="C1659" t="s">
        <v>1030</v>
      </c>
      <c r="D1659" t="s">
        <v>24</v>
      </c>
      <c r="E1659" t="s">
        <v>201</v>
      </c>
      <c r="F1659" s="2" t="s">
        <v>1031</v>
      </c>
      <c r="G1659" t="s">
        <v>2332</v>
      </c>
      <c r="H1659" s="1">
        <f>DATE(YEAR(invoices[[#This Row],[due_date]]),MONTH(invoices[[#This Row],[due_date]]),1)</f>
        <v>45809</v>
      </c>
      <c r="I1659" s="1">
        <v>45815</v>
      </c>
      <c r="J1659">
        <v>15500</v>
      </c>
      <c r="K1659">
        <v>1922</v>
      </c>
      <c r="L1659">
        <v>0</v>
      </c>
      <c r="M1659">
        <f>invoices[[#This Row],[rent_amount]]+invoices[[#This Row],[electricity_amount]]+invoices[[#This Row],[other_charges]]</f>
        <v>17422</v>
      </c>
      <c r="N1659" t="s">
        <v>28</v>
      </c>
      <c r="O1659" t="s">
        <v>184</v>
      </c>
      <c r="P1659">
        <v>0</v>
      </c>
      <c r="Q1659" t="b">
        <v>0</v>
      </c>
      <c r="R1659" t="s">
        <v>159</v>
      </c>
      <c r="S1659">
        <v>0</v>
      </c>
      <c r="T1659">
        <f>invoices[[#This Row],[total_amount]]</f>
        <v>17422</v>
      </c>
      <c r="U1659" t="s">
        <v>1033</v>
      </c>
      <c r="V1659" t="str">
        <f>INDEX([1]!Table1[tenantname],MATCH(invoices[[#This Row],[allotment_id]],[1]!Table1[TenantAllotmentID],0))</f>
        <v>Babu Abraham (B31-B1)</v>
      </c>
      <c r="W1659" t="s">
        <v>14321</v>
      </c>
      <c r="X1659" t="s">
        <v>14322</v>
      </c>
      <c r="Y1659" s="4">
        <v>45809</v>
      </c>
      <c r="Z1659" t="s">
        <v>15807</v>
      </c>
      <c r="AA1659">
        <v>15500</v>
      </c>
      <c r="AB1659">
        <v>0</v>
      </c>
      <c r="AC1659">
        <v>0</v>
      </c>
      <c r="AD1659" s="7">
        <f>invoices[[#This Row],[Rent]]+invoices[[#This Row],[Services]]+invoices[[#This Row],[GST]]</f>
        <v>15500</v>
      </c>
      <c r="AE1659" s="7">
        <f>invoices[[#This Row],[Total]]-invoices[[#This Row],[rent_amount]]</f>
        <v>0</v>
      </c>
      <c r="AF1659">
        <v>606</v>
      </c>
      <c r="AG1659">
        <v>1922</v>
      </c>
      <c r="AH1659">
        <f>invoices[[#This Row],[EB Amount]]-invoices[[#This Row],[electricity_amount]]</f>
        <v>0</v>
      </c>
    </row>
    <row r="1660" spans="1:34">
      <c r="A1660" t="s">
        <v>2395</v>
      </c>
      <c r="B1660" t="s">
        <v>22</v>
      </c>
      <c r="C1660" t="s">
        <v>2072</v>
      </c>
      <c r="D1660" t="s">
        <v>24</v>
      </c>
      <c r="E1660" t="s">
        <v>155</v>
      </c>
      <c r="F1660" t="s">
        <v>742</v>
      </c>
      <c r="G1660" t="s">
        <v>2396</v>
      </c>
      <c r="H1660" s="1">
        <f>DATE(YEAR(invoices[[#This Row],[due_date]]),MONTH(invoices[[#This Row],[due_date]]),1)</f>
        <v>45809</v>
      </c>
      <c r="I1660" s="1">
        <v>45815</v>
      </c>
      <c r="J1660">
        <v>14500</v>
      </c>
      <c r="K1660">
        <v>495</v>
      </c>
      <c r="L1660">
        <v>0</v>
      </c>
      <c r="M1660">
        <f>invoices[[#This Row],[rent_amount]]+invoices[[#This Row],[electricity_amount]]+invoices[[#This Row],[other_charges]]</f>
        <v>14995</v>
      </c>
      <c r="N1660" t="s">
        <v>28</v>
      </c>
      <c r="O1660" t="s">
        <v>826</v>
      </c>
      <c r="P1660">
        <v>0</v>
      </c>
      <c r="Q1660" t="b">
        <v>0</v>
      </c>
      <c r="R1660" t="s">
        <v>159</v>
      </c>
      <c r="S1660">
        <v>0</v>
      </c>
      <c r="T1660">
        <f>invoices[[#This Row],[total_amount]]</f>
        <v>14995</v>
      </c>
      <c r="U1660" t="s">
        <v>2397</v>
      </c>
      <c r="V1660" t="str">
        <f>INDEX([1]!Table1[tenantname],MATCH(invoices[[#This Row],[allotment_id]],[1]!Table1[TenantAllotmentID],0))</f>
        <v>HRITHI Parikh (C44-C1)</v>
      </c>
      <c r="W1660" t="s">
        <v>14698</v>
      </c>
      <c r="X1660" t="s">
        <v>14797</v>
      </c>
      <c r="Y1660" s="4">
        <v>45809</v>
      </c>
      <c r="Z1660" t="s">
        <v>15807</v>
      </c>
      <c r="AA1660">
        <v>14500</v>
      </c>
      <c r="AB1660">
        <v>0</v>
      </c>
      <c r="AC1660">
        <v>0</v>
      </c>
      <c r="AD1660" s="7">
        <f>invoices[[#This Row],[Rent]]+invoices[[#This Row],[Services]]+invoices[[#This Row],[GST]]</f>
        <v>14500</v>
      </c>
      <c r="AE1660" s="7">
        <f>invoices[[#This Row],[Total]]-invoices[[#This Row],[rent_amount]]</f>
        <v>0</v>
      </c>
      <c r="AF1660">
        <v>628</v>
      </c>
      <c r="AG1660">
        <v>495</v>
      </c>
      <c r="AH1660">
        <f>invoices[[#This Row],[EB Amount]]-invoices[[#This Row],[electricity_amount]]</f>
        <v>0</v>
      </c>
    </row>
    <row r="1661" spans="1:34">
      <c r="A1661" t="s">
        <v>2444</v>
      </c>
      <c r="B1661" t="s">
        <v>22</v>
      </c>
      <c r="C1661" t="s">
        <v>299</v>
      </c>
      <c r="D1661" t="s">
        <v>24</v>
      </c>
      <c r="E1661" t="s">
        <v>80</v>
      </c>
      <c r="F1661" t="s">
        <v>300</v>
      </c>
      <c r="G1661" t="s">
        <v>2445</v>
      </c>
      <c r="H1661" s="1">
        <f>DATE(YEAR(invoices[[#This Row],[due_date]]),MONTH(invoices[[#This Row],[due_date]]),1)</f>
        <v>45809</v>
      </c>
      <c r="I1661" s="1">
        <v>45815</v>
      </c>
      <c r="J1661">
        <v>14500</v>
      </c>
      <c r="K1661">
        <v>1460</v>
      </c>
      <c r="L1661">
        <v>0</v>
      </c>
      <c r="M1661">
        <f>invoices[[#This Row],[rent_amount]]+invoices[[#This Row],[electricity_amount]]+invoices[[#This Row],[other_charges]]</f>
        <v>15960</v>
      </c>
      <c r="N1661" t="s">
        <v>28</v>
      </c>
      <c r="O1661" t="s">
        <v>826</v>
      </c>
      <c r="P1661">
        <v>0</v>
      </c>
      <c r="Q1661" t="b">
        <v>0</v>
      </c>
      <c r="R1661" t="s">
        <v>159</v>
      </c>
      <c r="S1661">
        <v>0</v>
      </c>
      <c r="T1661">
        <f>invoices[[#This Row],[total_amount]]</f>
        <v>15960</v>
      </c>
      <c r="U1661" t="s">
        <v>302</v>
      </c>
      <c r="V1661" t="str">
        <f>INDEX([1]!Table1[tenantname],MATCH(invoices[[#This Row],[allotment_id]],[1]!Table1[TenantAllotmentID],0))</f>
        <v>Kirithiga N (D21-B2)</v>
      </c>
      <c r="W1661" t="s">
        <v>14060</v>
      </c>
      <c r="X1661" t="s">
        <v>14061</v>
      </c>
      <c r="Y1661" s="4">
        <v>45809</v>
      </c>
      <c r="Z1661" t="s">
        <v>15807</v>
      </c>
      <c r="AA1661">
        <v>14500</v>
      </c>
      <c r="AB1661">
        <v>0</v>
      </c>
      <c r="AC1661">
        <v>0</v>
      </c>
      <c r="AD1661" s="7">
        <f>invoices[[#This Row],[Rent]]+invoices[[#This Row],[Services]]+invoices[[#This Row],[GST]]</f>
        <v>14500</v>
      </c>
      <c r="AE1661" s="7">
        <f>invoices[[#This Row],[Total]]-invoices[[#This Row],[rent_amount]]</f>
        <v>0</v>
      </c>
      <c r="AF1661">
        <v>648</v>
      </c>
      <c r="AG1661">
        <v>1460</v>
      </c>
      <c r="AH1661">
        <f>invoices[[#This Row],[EB Amount]]-invoices[[#This Row],[electricity_amount]]</f>
        <v>0</v>
      </c>
    </row>
    <row r="1662" spans="1:34">
      <c r="A1662" t="s">
        <v>2567</v>
      </c>
      <c r="B1662" t="s">
        <v>22</v>
      </c>
      <c r="C1662" t="s">
        <v>1832</v>
      </c>
      <c r="D1662" t="s">
        <v>24</v>
      </c>
      <c r="E1662" t="s">
        <v>80</v>
      </c>
      <c r="F1662" t="s">
        <v>81</v>
      </c>
      <c r="G1662" t="s">
        <v>2568</v>
      </c>
      <c r="H1662" s="1">
        <f>DATE(YEAR(invoices[[#This Row],[due_date]]),MONTH(invoices[[#This Row],[due_date]]),1)</f>
        <v>45809</v>
      </c>
      <c r="I1662" s="1">
        <v>45815</v>
      </c>
      <c r="J1662">
        <v>15500</v>
      </c>
      <c r="K1662">
        <v>0</v>
      </c>
      <c r="L1662">
        <v>0</v>
      </c>
      <c r="M1662">
        <f>invoices[[#This Row],[rent_amount]]+invoices[[#This Row],[electricity_amount]]+invoices[[#This Row],[other_charges]]</f>
        <v>15500</v>
      </c>
      <c r="N1662" t="s">
        <v>28</v>
      </c>
      <c r="O1662" t="s">
        <v>482</v>
      </c>
      <c r="P1662">
        <v>0</v>
      </c>
      <c r="Q1662" t="b">
        <v>0</v>
      </c>
      <c r="R1662" t="s">
        <v>159</v>
      </c>
      <c r="S1662">
        <v>0</v>
      </c>
      <c r="T1662">
        <f>invoices[[#This Row],[total_amount]]</f>
        <v>15500</v>
      </c>
      <c r="U1662" t="s">
        <v>2569</v>
      </c>
      <c r="V1662" t="str">
        <f>INDEX([1]!Table1[tenantname],MATCH(invoices[[#This Row],[allotment_id]],[1]!Table1[TenantAllotmentID],0))</f>
        <v>Vaibhavi Patel (D21-B1)</v>
      </c>
      <c r="W1662" t="s">
        <v>14611</v>
      </c>
      <c r="X1662" t="s">
        <v>14838</v>
      </c>
      <c r="Y1662" s="4">
        <v>45809</v>
      </c>
      <c r="Z1662" t="s">
        <v>15807</v>
      </c>
      <c r="AA1662">
        <v>15500</v>
      </c>
      <c r="AB1662">
        <v>0</v>
      </c>
      <c r="AC1662">
        <v>0</v>
      </c>
      <c r="AD1662" s="7">
        <f>invoices[[#This Row],[Rent]]+invoices[[#This Row],[Services]]+invoices[[#This Row],[GST]]</f>
        <v>15500</v>
      </c>
      <c r="AE1662" s="7">
        <f>invoices[[#This Row],[Total]]-invoices[[#This Row],[rent_amount]]</f>
        <v>0</v>
      </c>
      <c r="AF1662">
        <v>700</v>
      </c>
      <c r="AG1662">
        <v>0</v>
      </c>
      <c r="AH1662">
        <f>invoices[[#This Row],[EB Amount]]-invoices[[#This Row],[electricity_amount]]</f>
        <v>0</v>
      </c>
    </row>
    <row r="1663" spans="1:34">
      <c r="A1663" t="s">
        <v>2588</v>
      </c>
      <c r="B1663" t="s">
        <v>22</v>
      </c>
      <c r="C1663" t="s">
        <v>1497</v>
      </c>
      <c r="D1663" t="s">
        <v>24</v>
      </c>
      <c r="E1663" t="s">
        <v>519</v>
      </c>
      <c r="F1663" t="s">
        <v>984</v>
      </c>
      <c r="G1663" t="s">
        <v>2589</v>
      </c>
      <c r="H1663" s="1">
        <f>DATE(YEAR(invoices[[#This Row],[due_date]]),MONTH(invoices[[#This Row],[due_date]]),1)</f>
        <v>45809</v>
      </c>
      <c r="I1663" s="1">
        <v>45815</v>
      </c>
      <c r="J1663">
        <v>14983</v>
      </c>
      <c r="K1663">
        <v>2356</v>
      </c>
      <c r="L1663">
        <v>2250</v>
      </c>
      <c r="M1663">
        <f>invoices[[#This Row],[rent_amount]]+invoices[[#This Row],[electricity_amount]]+invoices[[#This Row],[other_charges]]</f>
        <v>19589</v>
      </c>
      <c r="N1663" t="s">
        <v>28</v>
      </c>
      <c r="O1663" t="s">
        <v>184</v>
      </c>
      <c r="P1663">
        <v>0</v>
      </c>
      <c r="Q1663" t="b">
        <v>0</v>
      </c>
      <c r="R1663" t="s">
        <v>159</v>
      </c>
      <c r="S1663">
        <v>0</v>
      </c>
      <c r="T1663">
        <f>invoices[[#This Row],[total_amount]]</f>
        <v>19589</v>
      </c>
      <c r="U1663" t="s">
        <v>1499</v>
      </c>
      <c r="V1663" t="str">
        <f>INDEX([1]!Table1[tenantname],MATCH(invoices[[#This Row],[allotment_id]],[1]!Table1[TenantAllotmentID],0))</f>
        <v>Debargha Adhikary (C41-B1)</v>
      </c>
      <c r="W1663" t="s">
        <v>14495</v>
      </c>
      <c r="X1663" t="s">
        <v>14496</v>
      </c>
      <c r="Y1663" s="4">
        <v>45809</v>
      </c>
      <c r="Z1663" t="s">
        <v>15807</v>
      </c>
      <c r="AA1663">
        <v>14983</v>
      </c>
      <c r="AB1663">
        <v>0</v>
      </c>
      <c r="AC1663">
        <v>0</v>
      </c>
      <c r="AD1663" s="7">
        <f>invoices[[#This Row],[Rent]]+invoices[[#This Row],[Services]]+invoices[[#This Row],[GST]]</f>
        <v>14983</v>
      </c>
      <c r="AE1663" s="7">
        <f>invoices[[#This Row],[Total]]-invoices[[#This Row],[rent_amount]]</f>
        <v>0</v>
      </c>
      <c r="AF1663">
        <v>707</v>
      </c>
      <c r="AG1663">
        <v>2356</v>
      </c>
      <c r="AH1663">
        <f>invoices[[#This Row],[EB Amount]]-invoices[[#This Row],[electricity_amount]]</f>
        <v>0</v>
      </c>
    </row>
    <row r="1664" spans="1:34">
      <c r="A1664" t="s">
        <v>2647</v>
      </c>
      <c r="B1664" t="s">
        <v>22</v>
      </c>
      <c r="C1664" t="s">
        <v>119</v>
      </c>
      <c r="D1664" t="s">
        <v>24</v>
      </c>
      <c r="E1664" t="s">
        <v>25</v>
      </c>
      <c r="F1664" t="s">
        <v>26</v>
      </c>
      <c r="G1664" t="s">
        <v>2648</v>
      </c>
      <c r="H1664" s="1">
        <f>DATE(YEAR(invoices[[#This Row],[due_date]]),MONTH(invoices[[#This Row],[due_date]]),1)</f>
        <v>45809</v>
      </c>
      <c r="I1664" s="1">
        <v>45815</v>
      </c>
      <c r="J1664">
        <v>5800</v>
      </c>
      <c r="K1664">
        <v>1872</v>
      </c>
      <c r="L1664">
        <v>2250</v>
      </c>
      <c r="M1664">
        <f>invoices[[#This Row],[rent_amount]]+invoices[[#This Row],[electricity_amount]]+invoices[[#This Row],[other_charges]]</f>
        <v>9922</v>
      </c>
      <c r="N1664" t="s">
        <v>28</v>
      </c>
      <c r="O1664" t="s">
        <v>184</v>
      </c>
      <c r="P1664">
        <v>0</v>
      </c>
      <c r="Q1664" t="b">
        <v>0</v>
      </c>
      <c r="R1664" t="s">
        <v>159</v>
      </c>
      <c r="S1664">
        <v>0</v>
      </c>
      <c r="T1664">
        <f>invoices[[#This Row],[total_amount]]</f>
        <v>9922</v>
      </c>
      <c r="U1664" t="s">
        <v>123</v>
      </c>
      <c r="V1664" t="str">
        <f>INDEX([1]!Table1[tenantname],MATCH(invoices[[#This Row],[allotment_id]],[1]!Table1[TenantAllotmentID],0))</f>
        <v>Abinaya B (A24-C1)</v>
      </c>
      <c r="W1664" t="s">
        <v>14008</v>
      </c>
      <c r="X1664" t="s">
        <v>14009</v>
      </c>
      <c r="Y1664" s="4">
        <v>45809</v>
      </c>
      <c r="Z1664" t="s">
        <v>15807</v>
      </c>
      <c r="AA1664">
        <v>5800</v>
      </c>
      <c r="AB1664">
        <v>0</v>
      </c>
      <c r="AC1664">
        <v>0</v>
      </c>
      <c r="AD1664" s="7">
        <f>invoices[[#This Row],[Rent]]+invoices[[#This Row],[Services]]+invoices[[#This Row],[GST]]</f>
        <v>5800</v>
      </c>
      <c r="AE1664" s="7">
        <f>invoices[[#This Row],[Total]]-invoices[[#This Row],[rent_amount]]</f>
        <v>0</v>
      </c>
      <c r="AF1664">
        <v>731</v>
      </c>
      <c r="AG1664">
        <v>1872</v>
      </c>
      <c r="AH1664">
        <f>invoices[[#This Row],[EB Amount]]-invoices[[#This Row],[electricity_amount]]</f>
        <v>0</v>
      </c>
    </row>
    <row r="1665" spans="1:34">
      <c r="A1665" t="s">
        <v>2679</v>
      </c>
      <c r="B1665" t="s">
        <v>22</v>
      </c>
      <c r="C1665" t="s">
        <v>1466</v>
      </c>
      <c r="D1665" t="s">
        <v>24</v>
      </c>
      <c r="E1665" t="s">
        <v>195</v>
      </c>
      <c r="F1665" t="s">
        <v>196</v>
      </c>
      <c r="G1665" t="s">
        <v>2680</v>
      </c>
      <c r="H1665" s="1">
        <f>DATE(YEAR(invoices[[#This Row],[due_date]]),MONTH(invoices[[#This Row],[due_date]]),1)</f>
        <v>45809</v>
      </c>
      <c r="I1665" s="1">
        <v>45815</v>
      </c>
      <c r="J1665">
        <v>15500</v>
      </c>
      <c r="K1665">
        <v>2108</v>
      </c>
      <c r="L1665">
        <v>0</v>
      </c>
      <c r="M1665">
        <f>invoices[[#This Row],[rent_amount]]+invoices[[#This Row],[electricity_amount]]+invoices[[#This Row],[other_charges]]</f>
        <v>17608</v>
      </c>
      <c r="N1665" t="s">
        <v>28</v>
      </c>
      <c r="O1665" t="s">
        <v>826</v>
      </c>
      <c r="P1665">
        <v>0</v>
      </c>
      <c r="Q1665" t="b">
        <v>0</v>
      </c>
      <c r="R1665" t="s">
        <v>159</v>
      </c>
      <c r="S1665">
        <v>0</v>
      </c>
      <c r="T1665">
        <f>invoices[[#This Row],[total_amount]]</f>
        <v>17608</v>
      </c>
      <c r="U1665" t="s">
        <v>1468</v>
      </c>
      <c r="V1665" t="str">
        <f>INDEX([1]!Table1[tenantname],MATCH(invoices[[#This Row],[allotment_id]],[1]!Table1[TenantAllotmentID],0))</f>
        <v>Mancy Vijayakumar (D41-B1)</v>
      </c>
      <c r="W1665" t="s">
        <v>14485</v>
      </c>
      <c r="X1665" t="s">
        <v>14486</v>
      </c>
      <c r="Y1665" s="4">
        <v>45809</v>
      </c>
      <c r="Z1665" t="s">
        <v>15807</v>
      </c>
      <c r="AA1665">
        <v>15500</v>
      </c>
      <c r="AB1665">
        <v>0</v>
      </c>
      <c r="AC1665">
        <v>0</v>
      </c>
      <c r="AD1665" s="7">
        <f>invoices[[#This Row],[Rent]]+invoices[[#This Row],[Services]]+invoices[[#This Row],[GST]]</f>
        <v>15500</v>
      </c>
      <c r="AE1665" s="7">
        <f>invoices[[#This Row],[Total]]-invoices[[#This Row],[rent_amount]]</f>
        <v>0</v>
      </c>
      <c r="AF1665">
        <v>746</v>
      </c>
      <c r="AG1665">
        <v>2108</v>
      </c>
      <c r="AH1665">
        <f>invoices[[#This Row],[EB Amount]]-invoices[[#This Row],[electricity_amount]]</f>
        <v>0</v>
      </c>
    </row>
    <row r="1666" spans="1:34">
      <c r="A1666" t="s">
        <v>2824</v>
      </c>
      <c r="B1666" t="s">
        <v>22</v>
      </c>
      <c r="C1666" t="s">
        <v>2825</v>
      </c>
      <c r="D1666" t="s">
        <v>24</v>
      </c>
      <c r="E1666" t="s">
        <v>275</v>
      </c>
      <c r="F1666" t="s">
        <v>782</v>
      </c>
      <c r="G1666" t="s">
        <v>2826</v>
      </c>
      <c r="H1666" s="1">
        <f>DATE(YEAR(invoices[[#This Row],[due_date]]),MONTH(invoices[[#This Row],[due_date]]),1)</f>
        <v>45809</v>
      </c>
      <c r="I1666" s="1">
        <v>45815</v>
      </c>
      <c r="J1666">
        <v>6330</v>
      </c>
      <c r="K1666">
        <v>0</v>
      </c>
      <c r="L1666">
        <v>0</v>
      </c>
      <c r="M1666">
        <f>invoices[[#This Row],[rent_amount]]+invoices[[#This Row],[electricity_amount]]+invoices[[#This Row],[other_charges]]</f>
        <v>6330</v>
      </c>
      <c r="N1666" t="s">
        <v>28</v>
      </c>
      <c r="O1666" t="s">
        <v>158</v>
      </c>
      <c r="P1666">
        <v>0</v>
      </c>
      <c r="Q1666" t="b">
        <v>0</v>
      </c>
      <c r="R1666" t="s">
        <v>159</v>
      </c>
      <c r="S1666">
        <v>0</v>
      </c>
      <c r="T1666">
        <f>invoices[[#This Row],[total_amount]]</f>
        <v>6330</v>
      </c>
      <c r="U1666" t="s">
        <v>2827</v>
      </c>
      <c r="V1666" t="str">
        <f>INDEX([1]!Table1[tenantname],MATCH(invoices[[#This Row],[allotment_id]],[1]!Table1[TenantAllotmentID],0))</f>
        <v>Amala Menon (B44-A1)</v>
      </c>
      <c r="W1666" t="s">
        <v>14903</v>
      </c>
      <c r="X1666" t="s">
        <v>14904</v>
      </c>
      <c r="Y1666" s="4">
        <v>45809</v>
      </c>
      <c r="Z1666" t="s">
        <v>15807</v>
      </c>
      <c r="AA1666">
        <v>6330</v>
      </c>
      <c r="AB1666">
        <v>0</v>
      </c>
      <c r="AC1666">
        <v>0</v>
      </c>
      <c r="AD1666" s="7">
        <f>invoices[[#This Row],[Rent]]+invoices[[#This Row],[Services]]+invoices[[#This Row],[GST]]</f>
        <v>6330</v>
      </c>
      <c r="AE1666" s="7">
        <f>invoices[[#This Row],[Total]]-invoices[[#This Row],[rent_amount]]</f>
        <v>0</v>
      </c>
      <c r="AF1666">
        <v>805</v>
      </c>
      <c r="AG1666">
        <v>0</v>
      </c>
      <c r="AH1666">
        <f>invoices[[#This Row],[EB Amount]]-invoices[[#This Row],[electricity_amount]]</f>
        <v>0</v>
      </c>
    </row>
    <row r="1667" spans="1:34">
      <c r="A1667" t="s">
        <v>2830</v>
      </c>
      <c r="B1667" t="s">
        <v>22</v>
      </c>
      <c r="C1667" t="s">
        <v>2831</v>
      </c>
      <c r="D1667" t="s">
        <v>24</v>
      </c>
      <c r="E1667" t="s">
        <v>155</v>
      </c>
      <c r="F1667" t="s">
        <v>188</v>
      </c>
      <c r="G1667" t="s">
        <v>2832</v>
      </c>
      <c r="H1667" s="1">
        <f>DATE(YEAR(invoices[[#This Row],[due_date]]),MONTH(invoices[[#This Row],[due_date]]),1)</f>
        <v>45809</v>
      </c>
      <c r="I1667" s="1">
        <v>45815</v>
      </c>
      <c r="J1667">
        <v>3383</v>
      </c>
      <c r="K1667">
        <v>3069</v>
      </c>
      <c r="L1667">
        <v>2250</v>
      </c>
      <c r="M1667">
        <f>invoices[[#This Row],[rent_amount]]+invoices[[#This Row],[electricity_amount]]+invoices[[#This Row],[other_charges]]</f>
        <v>8702</v>
      </c>
      <c r="N1667" t="s">
        <v>28</v>
      </c>
      <c r="O1667" t="s">
        <v>158</v>
      </c>
      <c r="P1667">
        <v>0</v>
      </c>
      <c r="Q1667" t="b">
        <v>0</v>
      </c>
      <c r="R1667" t="s">
        <v>159</v>
      </c>
      <c r="S1667">
        <v>0</v>
      </c>
      <c r="T1667">
        <f>invoices[[#This Row],[total_amount]]</f>
        <v>8702</v>
      </c>
      <c r="U1667" t="s">
        <v>2833</v>
      </c>
      <c r="V1667" t="str">
        <f>INDEX([1]!Table1[tenantname],MATCH(invoices[[#This Row],[allotment_id]],[1]!Table1[TenantAllotmentID],0))</f>
        <v>Praveen R P  (C44-C2)</v>
      </c>
      <c r="W1667" t="s">
        <v>14905</v>
      </c>
      <c r="X1667" t="s">
        <v>14906</v>
      </c>
      <c r="Y1667" s="4">
        <v>45809</v>
      </c>
      <c r="Z1667" t="s">
        <v>15807</v>
      </c>
      <c r="AA1667">
        <v>3383</v>
      </c>
      <c r="AB1667">
        <v>0</v>
      </c>
      <c r="AC1667">
        <v>0</v>
      </c>
      <c r="AD1667" s="7">
        <f>invoices[[#This Row],[Rent]]+invoices[[#This Row],[Services]]+invoices[[#This Row],[GST]]</f>
        <v>3383</v>
      </c>
      <c r="AE1667" s="7">
        <f>invoices[[#This Row],[Total]]-invoices[[#This Row],[rent_amount]]</f>
        <v>0</v>
      </c>
      <c r="AF1667">
        <v>807</v>
      </c>
      <c r="AG1667">
        <v>3069</v>
      </c>
      <c r="AH1667">
        <f>invoices[[#This Row],[EB Amount]]-invoices[[#This Row],[electricity_amount]]</f>
        <v>0</v>
      </c>
    </row>
    <row r="1668" spans="1:34">
      <c r="A1668" s="2" t="s">
        <v>2874</v>
      </c>
      <c r="B1668" t="s">
        <v>22</v>
      </c>
      <c r="C1668" t="s">
        <v>2875</v>
      </c>
      <c r="D1668" t="s">
        <v>24</v>
      </c>
      <c r="E1668" t="s">
        <v>25</v>
      </c>
      <c r="F1668" t="s">
        <v>1865</v>
      </c>
      <c r="G1668" t="s">
        <v>2876</v>
      </c>
      <c r="H1668" s="1">
        <f>DATE(YEAR(invoices[[#This Row],[due_date]]),MONTH(invoices[[#This Row],[due_date]]),1)</f>
        <v>45809</v>
      </c>
      <c r="I1668" s="1">
        <v>45815</v>
      </c>
      <c r="J1668">
        <v>0</v>
      </c>
      <c r="K1668">
        <v>0</v>
      </c>
      <c r="L1668">
        <v>2250</v>
      </c>
      <c r="M1668">
        <f>invoices[[#This Row],[rent_amount]]+invoices[[#This Row],[electricity_amount]]+invoices[[#This Row],[other_charges]]</f>
        <v>2250</v>
      </c>
      <c r="N1668" t="s">
        <v>28</v>
      </c>
      <c r="O1668" t="s">
        <v>826</v>
      </c>
      <c r="P1668">
        <v>0</v>
      </c>
      <c r="Q1668" t="b">
        <v>0</v>
      </c>
      <c r="R1668" t="s">
        <v>159</v>
      </c>
      <c r="S1668">
        <v>0</v>
      </c>
      <c r="T1668">
        <f>invoices[[#This Row],[total_amount]]</f>
        <v>2250</v>
      </c>
      <c r="U1668" t="s">
        <v>2877</v>
      </c>
      <c r="V1668" t="str">
        <f>INDEX([1]!Table1[tenantname],MATCH(invoices[[#This Row],[allotment_id]],[1]!Table1[TenantAllotmentID],0))</f>
        <v>Mayank Pal (A24-B2)</v>
      </c>
      <c r="W1668" t="s">
        <v>14916</v>
      </c>
      <c r="X1668" t="s">
        <v>14917</v>
      </c>
      <c r="Y1668" s="4">
        <v>45809</v>
      </c>
      <c r="Z1668" t="s">
        <v>15807</v>
      </c>
      <c r="AA1668">
        <v>0</v>
      </c>
      <c r="AB1668">
        <v>0</v>
      </c>
      <c r="AC1668">
        <v>0</v>
      </c>
      <c r="AD1668" s="7">
        <f>invoices[[#This Row],[Rent]]+invoices[[#This Row],[Services]]+invoices[[#This Row],[GST]]</f>
        <v>0</v>
      </c>
      <c r="AE1668" s="7">
        <f>invoices[[#This Row],[Total]]-invoices[[#This Row],[rent_amount]]</f>
        <v>0</v>
      </c>
      <c r="AF1668">
        <v>823</v>
      </c>
      <c r="AG1668">
        <v>0</v>
      </c>
      <c r="AH1668">
        <f>invoices[[#This Row],[EB Amount]]-invoices[[#This Row],[electricity_amount]]</f>
        <v>0</v>
      </c>
    </row>
    <row r="1669" spans="1:34">
      <c r="A1669" t="s">
        <v>2919</v>
      </c>
      <c r="B1669" t="s">
        <v>22</v>
      </c>
      <c r="C1669" t="s">
        <v>613</v>
      </c>
      <c r="D1669" t="s">
        <v>24</v>
      </c>
      <c r="E1669" t="s">
        <v>72</v>
      </c>
      <c r="F1669" t="s">
        <v>559</v>
      </c>
      <c r="G1669" t="s">
        <v>2920</v>
      </c>
      <c r="H1669" s="1">
        <f>DATE(YEAR(invoices[[#This Row],[due_date]]),MONTH(invoices[[#This Row],[due_date]]),1)</f>
        <v>45809</v>
      </c>
      <c r="I1669" s="1">
        <v>45815</v>
      </c>
      <c r="J1669">
        <v>15500</v>
      </c>
      <c r="K1669">
        <v>1150</v>
      </c>
      <c r="L1669">
        <v>0</v>
      </c>
      <c r="M1669">
        <f>invoices[[#This Row],[rent_amount]]+invoices[[#This Row],[electricity_amount]]+invoices[[#This Row],[other_charges]]</f>
        <v>16650</v>
      </c>
      <c r="N1669" t="s">
        <v>28</v>
      </c>
      <c r="O1669" t="s">
        <v>826</v>
      </c>
      <c r="P1669">
        <v>0</v>
      </c>
      <c r="Q1669" t="b">
        <v>0</v>
      </c>
      <c r="R1669" t="s">
        <v>159</v>
      </c>
      <c r="S1669">
        <v>0</v>
      </c>
      <c r="T1669">
        <f>invoices[[#This Row],[total_amount]]</f>
        <v>16650</v>
      </c>
      <c r="U1669" t="s">
        <v>615</v>
      </c>
      <c r="V1669" t="str">
        <f>INDEX([1]!Table1[tenantname],MATCH(invoices[[#This Row],[allotment_id]],[1]!Table1[TenantAllotmentID],0))</f>
        <v>Keerthana M C (C34-B2)</v>
      </c>
      <c r="W1669" t="s">
        <v>14171</v>
      </c>
      <c r="X1669" t="s">
        <v>14172</v>
      </c>
      <c r="Y1669" s="4">
        <v>45809</v>
      </c>
      <c r="Z1669" t="s">
        <v>15807</v>
      </c>
      <c r="AA1669">
        <v>15500</v>
      </c>
      <c r="AB1669">
        <v>0</v>
      </c>
      <c r="AC1669">
        <v>0</v>
      </c>
      <c r="AD1669" s="7">
        <f>invoices[[#This Row],[Rent]]+invoices[[#This Row],[Services]]+invoices[[#This Row],[GST]]</f>
        <v>15500</v>
      </c>
      <c r="AE1669" s="7">
        <f>invoices[[#This Row],[Total]]-invoices[[#This Row],[rent_amount]]</f>
        <v>0</v>
      </c>
      <c r="AF1669">
        <v>841</v>
      </c>
      <c r="AG1669">
        <v>1150</v>
      </c>
      <c r="AH1669">
        <f>invoices[[#This Row],[EB Amount]]-invoices[[#This Row],[electricity_amount]]</f>
        <v>0</v>
      </c>
    </row>
    <row r="1670" spans="1:34">
      <c r="A1670" t="s">
        <v>3077</v>
      </c>
      <c r="B1670" t="s">
        <v>22</v>
      </c>
      <c r="C1670" t="s">
        <v>2682</v>
      </c>
      <c r="D1670" t="s">
        <v>24</v>
      </c>
      <c r="E1670" t="s">
        <v>42</v>
      </c>
      <c r="F1670" t="s">
        <v>2100</v>
      </c>
      <c r="G1670" t="s">
        <v>3078</v>
      </c>
      <c r="H1670" s="1">
        <f>DATE(YEAR(invoices[[#This Row],[due_date]]),MONTH(invoices[[#This Row],[due_date]]),1)</f>
        <v>45809</v>
      </c>
      <c r="I1670" s="1">
        <v>45815</v>
      </c>
      <c r="J1670">
        <v>13500</v>
      </c>
      <c r="K1670">
        <v>2449</v>
      </c>
      <c r="L1670">
        <v>0</v>
      </c>
      <c r="M1670">
        <f>invoices[[#This Row],[rent_amount]]+invoices[[#This Row],[electricity_amount]]+invoices[[#This Row],[other_charges]]</f>
        <v>15949</v>
      </c>
      <c r="N1670" t="s">
        <v>28</v>
      </c>
      <c r="O1670" t="s">
        <v>184</v>
      </c>
      <c r="P1670">
        <v>0</v>
      </c>
      <c r="Q1670" t="b">
        <v>0</v>
      </c>
      <c r="R1670" t="s">
        <v>159</v>
      </c>
      <c r="S1670">
        <v>0</v>
      </c>
      <c r="T1670">
        <f>invoices[[#This Row],[total_amount]]</f>
        <v>15949</v>
      </c>
      <c r="U1670" t="s">
        <v>3079</v>
      </c>
      <c r="V1670" t="str">
        <f>INDEX([1]!Table1[tenantname],MATCH(invoices[[#This Row],[allotment_id]],[1]!Table1[TenantAllotmentID],0))</f>
        <v>Amita Asthana (C24-B1)</v>
      </c>
      <c r="W1670" t="s">
        <v>14866</v>
      </c>
      <c r="X1670" t="s">
        <v>14965</v>
      </c>
      <c r="Y1670" s="4">
        <v>45809</v>
      </c>
      <c r="Z1670" t="s">
        <v>15807</v>
      </c>
      <c r="AA1670">
        <v>13500</v>
      </c>
      <c r="AB1670">
        <v>0</v>
      </c>
      <c r="AC1670">
        <v>0</v>
      </c>
      <c r="AD1670" s="7">
        <f>invoices[[#This Row],[Rent]]+invoices[[#This Row],[Services]]+invoices[[#This Row],[GST]]</f>
        <v>13500</v>
      </c>
      <c r="AE1670" s="7">
        <f>invoices[[#This Row],[Total]]-invoices[[#This Row],[rent_amount]]</f>
        <v>0</v>
      </c>
      <c r="AF1670">
        <v>904</v>
      </c>
      <c r="AG1670">
        <v>2449</v>
      </c>
      <c r="AH1670">
        <f>invoices[[#This Row],[EB Amount]]-invoices[[#This Row],[electricity_amount]]</f>
        <v>0</v>
      </c>
    </row>
    <row r="1671" spans="1:34">
      <c r="A1671" t="s">
        <v>3194</v>
      </c>
      <c r="B1671" t="s">
        <v>22</v>
      </c>
      <c r="C1671" t="s">
        <v>3195</v>
      </c>
      <c r="D1671" t="s">
        <v>24</v>
      </c>
      <c r="E1671" t="s">
        <v>25</v>
      </c>
      <c r="F1671" t="s">
        <v>385</v>
      </c>
      <c r="G1671" t="s">
        <v>3196</v>
      </c>
      <c r="H1671" s="1">
        <f>DATE(YEAR(invoices[[#This Row],[due_date]]),MONTH(invoices[[#This Row],[due_date]]),1)</f>
        <v>45809</v>
      </c>
      <c r="I1671" s="1">
        <v>45815</v>
      </c>
      <c r="J1671">
        <v>0</v>
      </c>
      <c r="K1671">
        <v>0</v>
      </c>
      <c r="L1671">
        <v>2250</v>
      </c>
      <c r="M1671">
        <f>invoices[[#This Row],[rent_amount]]+invoices[[#This Row],[electricity_amount]]+invoices[[#This Row],[other_charges]]</f>
        <v>2250</v>
      </c>
      <c r="N1671" t="s">
        <v>28</v>
      </c>
      <c r="O1671" t="s">
        <v>184</v>
      </c>
      <c r="P1671">
        <v>0</v>
      </c>
      <c r="Q1671" t="b">
        <v>0</v>
      </c>
      <c r="R1671" t="s">
        <v>159</v>
      </c>
      <c r="S1671">
        <v>0</v>
      </c>
      <c r="T1671">
        <f>invoices[[#This Row],[total_amount]]</f>
        <v>2250</v>
      </c>
      <c r="U1671" t="s">
        <v>3197</v>
      </c>
      <c r="V1671" t="str">
        <f>INDEX([1]!Table1[tenantname],MATCH(invoices[[#This Row],[allotment_id]],[1]!Table1[TenantAllotmentID],0))</f>
        <v>Arnav Saharan (A24-B3)</v>
      </c>
      <c r="W1671" t="s">
        <v>14994</v>
      </c>
      <c r="X1671" t="s">
        <v>14995</v>
      </c>
      <c r="Y1671" s="4">
        <v>45809</v>
      </c>
      <c r="Z1671" t="s">
        <v>15807</v>
      </c>
      <c r="AA1671">
        <v>0</v>
      </c>
      <c r="AB1671">
        <v>0</v>
      </c>
      <c r="AC1671">
        <v>0</v>
      </c>
      <c r="AD1671" s="7">
        <f>invoices[[#This Row],[Rent]]+invoices[[#This Row],[Services]]+invoices[[#This Row],[GST]]</f>
        <v>0</v>
      </c>
      <c r="AE1671" s="7">
        <f>invoices[[#This Row],[Total]]-invoices[[#This Row],[rent_amount]]</f>
        <v>0</v>
      </c>
      <c r="AF1671">
        <v>951</v>
      </c>
      <c r="AG1671">
        <v>0</v>
      </c>
      <c r="AH1671">
        <f>invoices[[#This Row],[EB Amount]]-invoices[[#This Row],[electricity_amount]]</f>
        <v>0</v>
      </c>
    </row>
    <row r="1672" spans="1:34">
      <c r="A1672" t="s">
        <v>3276</v>
      </c>
      <c r="B1672" t="s">
        <v>22</v>
      </c>
      <c r="C1672" t="s">
        <v>3277</v>
      </c>
      <c r="D1672" t="s">
        <v>24</v>
      </c>
      <c r="E1672" t="s">
        <v>569</v>
      </c>
      <c r="F1672" t="s">
        <v>1493</v>
      </c>
      <c r="G1672" t="s">
        <v>3278</v>
      </c>
      <c r="H1672" s="1">
        <f>DATE(YEAR(invoices[[#This Row],[due_date]]),MONTH(invoices[[#This Row],[due_date]]),1)</f>
        <v>45809</v>
      </c>
      <c r="I1672" s="1">
        <v>45815</v>
      </c>
      <c r="J1672">
        <v>15500</v>
      </c>
      <c r="K1672">
        <v>2852</v>
      </c>
      <c r="L1672">
        <v>0</v>
      </c>
      <c r="M1672">
        <f>invoices[[#This Row],[rent_amount]]+invoices[[#This Row],[electricity_amount]]+invoices[[#This Row],[other_charges]]</f>
        <v>18352</v>
      </c>
      <c r="N1672" t="s">
        <v>28</v>
      </c>
      <c r="O1672" t="s">
        <v>482</v>
      </c>
      <c r="P1672">
        <v>0</v>
      </c>
      <c r="Q1672" t="b">
        <v>0</v>
      </c>
      <c r="R1672" t="s">
        <v>159</v>
      </c>
      <c r="S1672">
        <v>0</v>
      </c>
      <c r="T1672">
        <f>invoices[[#This Row],[total_amount]]</f>
        <v>18352</v>
      </c>
      <c r="U1672" t="s">
        <v>3279</v>
      </c>
      <c r="V1672" t="str">
        <f>INDEX([1]!Table1[tenantname],MATCH(invoices[[#This Row],[allotment_id]],[1]!Table1[TenantAllotmentID],0))</f>
        <v>Yuva Sherlin J (C12-C1)</v>
      </c>
      <c r="W1672" t="s">
        <v>15016</v>
      </c>
      <c r="X1672" t="s">
        <v>15017</v>
      </c>
      <c r="Y1672" s="4">
        <v>45809</v>
      </c>
      <c r="Z1672" t="s">
        <v>15807</v>
      </c>
      <c r="AA1672">
        <v>15500</v>
      </c>
      <c r="AB1672">
        <v>0</v>
      </c>
      <c r="AC1672">
        <v>0</v>
      </c>
      <c r="AD1672" s="7">
        <f>invoices[[#This Row],[Rent]]+invoices[[#This Row],[Services]]+invoices[[#This Row],[GST]]</f>
        <v>15500</v>
      </c>
      <c r="AE1672" s="7">
        <f>invoices[[#This Row],[Total]]-invoices[[#This Row],[rent_amount]]</f>
        <v>0</v>
      </c>
      <c r="AF1672">
        <v>983</v>
      </c>
      <c r="AG1672">
        <v>2852</v>
      </c>
      <c r="AH1672">
        <f>invoices[[#This Row],[EB Amount]]-invoices[[#This Row],[electricity_amount]]</f>
        <v>0</v>
      </c>
    </row>
    <row r="1673" spans="1:34">
      <c r="A1673" t="s">
        <v>3379</v>
      </c>
      <c r="B1673" t="s">
        <v>22</v>
      </c>
      <c r="C1673" t="s">
        <v>3380</v>
      </c>
      <c r="D1673" t="s">
        <v>24</v>
      </c>
      <c r="E1673" t="s">
        <v>147</v>
      </c>
      <c r="F1673" t="s">
        <v>370</v>
      </c>
      <c r="G1673" t="s">
        <v>3381</v>
      </c>
      <c r="H1673" s="1">
        <f>DATE(YEAR(invoices[[#This Row],[due_date]]),MONTH(invoices[[#This Row],[due_date]]),1)</f>
        <v>45809</v>
      </c>
      <c r="I1673" s="1">
        <v>45815</v>
      </c>
      <c r="J1673">
        <v>19500</v>
      </c>
      <c r="K1673">
        <v>0</v>
      </c>
      <c r="L1673">
        <v>0</v>
      </c>
      <c r="M1673">
        <f>invoices[[#This Row],[rent_amount]]+invoices[[#This Row],[electricity_amount]]+invoices[[#This Row],[other_charges]]</f>
        <v>19500</v>
      </c>
      <c r="N1673" t="s">
        <v>28</v>
      </c>
      <c r="O1673" t="s">
        <v>482</v>
      </c>
      <c r="P1673">
        <v>0</v>
      </c>
      <c r="Q1673" t="b">
        <v>0</v>
      </c>
      <c r="R1673" t="s">
        <v>159</v>
      </c>
      <c r="S1673">
        <v>0</v>
      </c>
      <c r="T1673">
        <f>invoices[[#This Row],[total_amount]]</f>
        <v>19500</v>
      </c>
      <c r="U1673" t="s">
        <v>3382</v>
      </c>
      <c r="V1673" t="str">
        <f>INDEX([1]!Table1[tenantname],MATCH(invoices[[#This Row],[allotment_id]],[1]!Table1[TenantAllotmentID],0))</f>
        <v>Udith Akash (C31-A1)</v>
      </c>
      <c r="W1673" t="s">
        <v>14939</v>
      </c>
      <c r="X1673" t="s">
        <v>15044</v>
      </c>
      <c r="Y1673" s="4">
        <v>45809</v>
      </c>
      <c r="Z1673" t="s">
        <v>15807</v>
      </c>
      <c r="AA1673">
        <v>19500</v>
      </c>
      <c r="AB1673">
        <v>0</v>
      </c>
      <c r="AC1673">
        <v>0</v>
      </c>
      <c r="AD1673" s="7">
        <f>invoices[[#This Row],[Rent]]+invoices[[#This Row],[Services]]+invoices[[#This Row],[GST]]</f>
        <v>19500</v>
      </c>
      <c r="AE1673" s="7">
        <f>invoices[[#This Row],[Total]]-invoices[[#This Row],[rent_amount]]</f>
        <v>0</v>
      </c>
      <c r="AF1673">
        <v>1030</v>
      </c>
      <c r="AG1673">
        <v>0</v>
      </c>
      <c r="AH1673">
        <f>invoices[[#This Row],[EB Amount]]-invoices[[#This Row],[electricity_amount]]</f>
        <v>0</v>
      </c>
    </row>
    <row r="1674" spans="1:34">
      <c r="A1674" t="s">
        <v>3549</v>
      </c>
      <c r="B1674" t="s">
        <v>22</v>
      </c>
      <c r="C1674" t="s">
        <v>757</v>
      </c>
      <c r="D1674" t="s">
        <v>24</v>
      </c>
      <c r="E1674" t="s">
        <v>181</v>
      </c>
      <c r="F1674" t="s">
        <v>758</v>
      </c>
      <c r="G1674" t="s">
        <v>3550</v>
      </c>
      <c r="H1674" s="1">
        <f>DATE(YEAR(invoices[[#This Row],[due_date]]),MONTH(invoices[[#This Row],[due_date]]),1)</f>
        <v>45809</v>
      </c>
      <c r="I1674" s="1">
        <v>45815</v>
      </c>
      <c r="J1674">
        <v>14500</v>
      </c>
      <c r="K1674">
        <v>2480</v>
      </c>
      <c r="L1674">
        <v>0</v>
      </c>
      <c r="M1674">
        <f>invoices[[#This Row],[rent_amount]]+invoices[[#This Row],[electricity_amount]]+invoices[[#This Row],[other_charges]]</f>
        <v>16980</v>
      </c>
      <c r="N1674" t="s">
        <v>28</v>
      </c>
      <c r="O1674" t="s">
        <v>482</v>
      </c>
      <c r="P1674">
        <v>0</v>
      </c>
      <c r="Q1674" t="b">
        <v>0</v>
      </c>
      <c r="R1674" t="s">
        <v>159</v>
      </c>
      <c r="S1674">
        <v>0</v>
      </c>
      <c r="T1674">
        <f>invoices[[#This Row],[total_amount]]</f>
        <v>16980</v>
      </c>
      <c r="U1674" t="s">
        <v>761</v>
      </c>
      <c r="V1674" t="str">
        <f>INDEX([1]!Table1[tenantname],MATCH(invoices[[#This Row],[allotment_id]],[1]!Table1[TenantAllotmentID],0))</f>
        <v>Shivani Kumari (B24-C2)</v>
      </c>
      <c r="W1674" t="s">
        <v>14221</v>
      </c>
      <c r="X1674" t="s">
        <v>14222</v>
      </c>
      <c r="Y1674" s="4">
        <v>45809</v>
      </c>
      <c r="Z1674" t="s">
        <v>15807</v>
      </c>
      <c r="AA1674">
        <v>14500</v>
      </c>
      <c r="AB1674">
        <v>0</v>
      </c>
      <c r="AC1674">
        <v>0</v>
      </c>
      <c r="AD1674" s="7">
        <f>invoices[[#This Row],[Rent]]+invoices[[#This Row],[Services]]+invoices[[#This Row],[GST]]</f>
        <v>14500</v>
      </c>
      <c r="AE1674" s="7">
        <f>invoices[[#This Row],[Total]]-invoices[[#This Row],[rent_amount]]</f>
        <v>0</v>
      </c>
      <c r="AF1674">
        <v>1101</v>
      </c>
      <c r="AG1674">
        <v>2480</v>
      </c>
      <c r="AH1674">
        <f>invoices[[#This Row],[EB Amount]]-invoices[[#This Row],[electricity_amount]]</f>
        <v>0</v>
      </c>
    </row>
    <row r="1675" spans="1:34">
      <c r="A1675" t="s">
        <v>3640</v>
      </c>
      <c r="B1675" t="s">
        <v>22</v>
      </c>
      <c r="C1675" t="s">
        <v>3641</v>
      </c>
      <c r="D1675" t="s">
        <v>24</v>
      </c>
      <c r="E1675" t="s">
        <v>140</v>
      </c>
      <c r="F1675" t="s">
        <v>675</v>
      </c>
      <c r="G1675" t="s">
        <v>3642</v>
      </c>
      <c r="H1675" s="1">
        <f>DATE(YEAR(invoices[[#This Row],[due_date]]),MONTH(invoices[[#This Row],[due_date]]),1)</f>
        <v>45809</v>
      </c>
      <c r="I1675" s="1">
        <v>45815</v>
      </c>
      <c r="J1675">
        <v>14500</v>
      </c>
      <c r="K1675">
        <v>975</v>
      </c>
      <c r="L1675">
        <v>0</v>
      </c>
      <c r="M1675">
        <f>invoices[[#This Row],[rent_amount]]+invoices[[#This Row],[electricity_amount]]+invoices[[#This Row],[other_charges]]</f>
        <v>15475</v>
      </c>
      <c r="N1675" t="s">
        <v>28</v>
      </c>
      <c r="O1675" t="s">
        <v>826</v>
      </c>
      <c r="P1675">
        <v>0</v>
      </c>
      <c r="Q1675" t="b">
        <v>0</v>
      </c>
      <c r="R1675" t="s">
        <v>159</v>
      </c>
      <c r="S1675">
        <v>0</v>
      </c>
      <c r="T1675">
        <f>invoices[[#This Row],[total_amount]]</f>
        <v>15475</v>
      </c>
      <c r="U1675" t="s">
        <v>3643</v>
      </c>
      <c r="V1675" t="str">
        <f>INDEX([1]!Table1[tenantname],MATCH(invoices[[#This Row],[allotment_id]],[1]!Table1[TenantAllotmentID],0))</f>
        <v>Madhavan  (A41-C1)</v>
      </c>
      <c r="W1675" t="s">
        <v>15095</v>
      </c>
      <c r="X1675" t="s">
        <v>15096</v>
      </c>
      <c r="Y1675" s="4">
        <v>45809</v>
      </c>
      <c r="Z1675" t="s">
        <v>15807</v>
      </c>
      <c r="AA1675">
        <v>14500</v>
      </c>
      <c r="AB1675">
        <v>0</v>
      </c>
      <c r="AC1675">
        <v>0</v>
      </c>
      <c r="AD1675" s="7">
        <f>invoices[[#This Row],[Rent]]+invoices[[#This Row],[Services]]+invoices[[#This Row],[GST]]</f>
        <v>14500</v>
      </c>
      <c r="AE1675" s="7">
        <f>invoices[[#This Row],[Total]]-invoices[[#This Row],[rent_amount]]</f>
        <v>0</v>
      </c>
      <c r="AF1675">
        <v>1140</v>
      </c>
      <c r="AG1675">
        <v>975</v>
      </c>
      <c r="AH1675">
        <f>invoices[[#This Row],[EB Amount]]-invoices[[#This Row],[electricity_amount]]</f>
        <v>0</v>
      </c>
    </row>
    <row r="1676" spans="1:34">
      <c r="A1676" t="s">
        <v>3800</v>
      </c>
      <c r="B1676" t="s">
        <v>22</v>
      </c>
      <c r="C1676" t="s">
        <v>3376</v>
      </c>
      <c r="D1676" t="s">
        <v>24</v>
      </c>
      <c r="E1676" t="s">
        <v>354</v>
      </c>
      <c r="F1676" t="s">
        <v>1506</v>
      </c>
      <c r="G1676" t="s">
        <v>3801</v>
      </c>
      <c r="H1676" s="1">
        <f>DATE(YEAR(invoices[[#This Row],[due_date]]),MONTH(invoices[[#This Row],[due_date]]),1)</f>
        <v>45809</v>
      </c>
      <c r="I1676" s="1">
        <v>45815</v>
      </c>
      <c r="J1676">
        <v>14500</v>
      </c>
      <c r="K1676">
        <v>2139</v>
      </c>
      <c r="L1676">
        <v>0</v>
      </c>
      <c r="M1676">
        <f>invoices[[#This Row],[rent_amount]]+invoices[[#This Row],[electricity_amount]]+invoices[[#This Row],[other_charges]]</f>
        <v>16639</v>
      </c>
      <c r="N1676" t="s">
        <v>28</v>
      </c>
      <c r="O1676" t="s">
        <v>158</v>
      </c>
      <c r="P1676">
        <v>0</v>
      </c>
      <c r="Q1676" t="b">
        <v>0</v>
      </c>
      <c r="R1676" t="s">
        <v>159</v>
      </c>
      <c r="S1676">
        <v>0</v>
      </c>
      <c r="T1676">
        <f>invoices[[#This Row],[total_amount]]</f>
        <v>16639</v>
      </c>
      <c r="U1676" t="s">
        <v>3378</v>
      </c>
      <c r="V1676" t="str">
        <f>INDEX([1]!Table1[tenantname],MATCH(invoices[[#This Row],[allotment_id]],[1]!Table1[TenantAllotmentID],0))</f>
        <v>Prem CH (B34-C2)</v>
      </c>
      <c r="W1676" t="s">
        <v>15042</v>
      </c>
      <c r="X1676" t="s">
        <v>15043</v>
      </c>
      <c r="Y1676" s="4">
        <v>45809</v>
      </c>
      <c r="Z1676" t="s">
        <v>15807</v>
      </c>
      <c r="AA1676">
        <v>14500</v>
      </c>
      <c r="AB1676">
        <v>0</v>
      </c>
      <c r="AC1676">
        <v>0</v>
      </c>
      <c r="AD1676" s="7">
        <f>invoices[[#This Row],[Rent]]+invoices[[#This Row],[Services]]+invoices[[#This Row],[GST]]</f>
        <v>14500</v>
      </c>
      <c r="AE1676" s="7">
        <f>invoices[[#This Row],[Total]]-invoices[[#This Row],[rent_amount]]</f>
        <v>0</v>
      </c>
      <c r="AF1676">
        <v>1204</v>
      </c>
      <c r="AG1676">
        <v>2139</v>
      </c>
      <c r="AH1676">
        <f>invoices[[#This Row],[EB Amount]]-invoices[[#This Row],[electricity_amount]]</f>
        <v>0</v>
      </c>
    </row>
    <row r="1677" spans="1:34">
      <c r="A1677" t="s">
        <v>3812</v>
      </c>
      <c r="B1677" t="s">
        <v>22</v>
      </c>
      <c r="C1677" t="s">
        <v>1309</v>
      </c>
      <c r="D1677" t="s">
        <v>24</v>
      </c>
      <c r="E1677" t="s">
        <v>399</v>
      </c>
      <c r="F1677" t="s">
        <v>933</v>
      </c>
      <c r="G1677" t="s">
        <v>3813</v>
      </c>
      <c r="H1677" s="1">
        <f>DATE(YEAR(invoices[[#This Row],[due_date]]),MONTH(invoices[[#This Row],[due_date]]),1)</f>
        <v>45809</v>
      </c>
      <c r="I1677" s="1">
        <v>45815</v>
      </c>
      <c r="J1677">
        <v>483</v>
      </c>
      <c r="K1677">
        <v>1209</v>
      </c>
      <c r="L1677">
        <v>2250</v>
      </c>
      <c r="M1677">
        <f>invoices[[#This Row],[rent_amount]]+invoices[[#This Row],[electricity_amount]]+invoices[[#This Row],[other_charges]]</f>
        <v>3942</v>
      </c>
      <c r="N1677" t="s">
        <v>28</v>
      </c>
      <c r="O1677" t="s">
        <v>482</v>
      </c>
      <c r="P1677">
        <v>0</v>
      </c>
      <c r="Q1677" t="b">
        <v>0</v>
      </c>
      <c r="R1677" t="s">
        <v>159</v>
      </c>
      <c r="S1677">
        <v>0</v>
      </c>
      <c r="T1677">
        <f>invoices[[#This Row],[total_amount]]</f>
        <v>3942</v>
      </c>
      <c r="U1677" t="s">
        <v>3467</v>
      </c>
      <c r="V1677" t="str">
        <f>INDEX([1]!Table1[tenantname],MATCH(invoices[[#This Row],[allotment_id]],[1]!Table1[TenantAllotmentID],0))</f>
        <v>Vijayashree Seenivasan (B22-C2)</v>
      </c>
      <c r="W1677" t="s">
        <v>14422</v>
      </c>
      <c r="X1677" t="s">
        <v>15059</v>
      </c>
      <c r="Y1677" s="4">
        <v>45809</v>
      </c>
      <c r="Z1677" t="s">
        <v>15807</v>
      </c>
      <c r="AA1677">
        <v>483</v>
      </c>
      <c r="AB1677">
        <v>0</v>
      </c>
      <c r="AC1677">
        <v>0</v>
      </c>
      <c r="AD1677" s="7">
        <f>invoices[[#This Row],[Rent]]+invoices[[#This Row],[Services]]+invoices[[#This Row],[GST]]</f>
        <v>483</v>
      </c>
      <c r="AE1677" s="7">
        <f>invoices[[#This Row],[Total]]-invoices[[#This Row],[rent_amount]]</f>
        <v>0</v>
      </c>
      <c r="AF1677">
        <v>1211</v>
      </c>
      <c r="AG1677">
        <v>1209</v>
      </c>
      <c r="AH1677">
        <f>invoices[[#This Row],[EB Amount]]-invoices[[#This Row],[electricity_amount]]</f>
        <v>0</v>
      </c>
    </row>
    <row r="1678" spans="1:34">
      <c r="A1678" t="s">
        <v>3941</v>
      </c>
      <c r="B1678" t="s">
        <v>22</v>
      </c>
      <c r="C1678" t="s">
        <v>233</v>
      </c>
      <c r="D1678" t="s">
        <v>24</v>
      </c>
      <c r="E1678" t="s">
        <v>234</v>
      </c>
      <c r="F1678" t="s">
        <v>235</v>
      </c>
      <c r="G1678" t="s">
        <v>3942</v>
      </c>
      <c r="H1678" s="1">
        <f>DATE(YEAR(invoices[[#This Row],[due_date]]),MONTH(invoices[[#This Row],[due_date]]),1)</f>
        <v>45809</v>
      </c>
      <c r="I1678" s="1">
        <v>45815</v>
      </c>
      <c r="J1678">
        <v>19500</v>
      </c>
      <c r="K1678">
        <v>2015</v>
      </c>
      <c r="L1678">
        <v>0</v>
      </c>
      <c r="M1678">
        <f>invoices[[#This Row],[rent_amount]]+invoices[[#This Row],[electricity_amount]]+invoices[[#This Row],[other_charges]]</f>
        <v>21515</v>
      </c>
      <c r="N1678" t="s">
        <v>28</v>
      </c>
      <c r="O1678" t="s">
        <v>184</v>
      </c>
      <c r="P1678">
        <v>0</v>
      </c>
      <c r="Q1678" t="b">
        <v>0</v>
      </c>
      <c r="R1678" t="s">
        <v>159</v>
      </c>
      <c r="S1678">
        <v>0</v>
      </c>
      <c r="T1678">
        <f>invoices[[#This Row],[total_amount]]</f>
        <v>21515</v>
      </c>
      <c r="U1678" t="s">
        <v>238</v>
      </c>
      <c r="V1678" t="str">
        <f>INDEX([1]!Table1[tenantname],MATCH(invoices[[#This Row],[allotment_id]],[1]!Table1[TenantAllotmentID],0))</f>
        <v>Aldreena Dsouza (D12-A1)</v>
      </c>
      <c r="W1678" t="s">
        <v>14040</v>
      </c>
      <c r="X1678" t="s">
        <v>14041</v>
      </c>
      <c r="Y1678" s="4">
        <v>45809</v>
      </c>
      <c r="Z1678" t="s">
        <v>15807</v>
      </c>
      <c r="AA1678">
        <v>19500</v>
      </c>
      <c r="AB1678">
        <v>0</v>
      </c>
      <c r="AC1678">
        <v>0</v>
      </c>
      <c r="AD1678" s="7">
        <f>invoices[[#This Row],[Rent]]+invoices[[#This Row],[Services]]+invoices[[#This Row],[GST]]</f>
        <v>19500</v>
      </c>
      <c r="AE1678" s="7">
        <f>invoices[[#This Row],[Total]]-invoices[[#This Row],[rent_amount]]</f>
        <v>0</v>
      </c>
      <c r="AF1678">
        <v>1270</v>
      </c>
      <c r="AG1678">
        <v>2015</v>
      </c>
      <c r="AH1678">
        <f>invoices[[#This Row],[EB Amount]]-invoices[[#This Row],[electricity_amount]]</f>
        <v>0</v>
      </c>
    </row>
    <row r="1679" spans="1:34">
      <c r="A1679" t="s">
        <v>4073</v>
      </c>
      <c r="B1679" t="s">
        <v>22</v>
      </c>
      <c r="C1679" t="s">
        <v>1625</v>
      </c>
      <c r="D1679" t="s">
        <v>24</v>
      </c>
      <c r="E1679" t="s">
        <v>349</v>
      </c>
      <c r="F1679" t="s">
        <v>1626</v>
      </c>
      <c r="G1679" t="s">
        <v>4074</v>
      </c>
      <c r="H1679" s="1">
        <f>DATE(YEAR(invoices[[#This Row],[due_date]]),MONTH(invoices[[#This Row],[due_date]]),1)</f>
        <v>45809</v>
      </c>
      <c r="I1679" s="1">
        <v>45815</v>
      </c>
      <c r="J1679">
        <v>15500</v>
      </c>
      <c r="K1679">
        <v>2077</v>
      </c>
      <c r="L1679">
        <v>0</v>
      </c>
      <c r="M1679">
        <f>invoices[[#This Row],[rent_amount]]+invoices[[#This Row],[electricity_amount]]+invoices[[#This Row],[other_charges]]</f>
        <v>17577</v>
      </c>
      <c r="N1679" t="s">
        <v>28</v>
      </c>
      <c r="O1679" t="s">
        <v>184</v>
      </c>
      <c r="P1679">
        <v>0</v>
      </c>
      <c r="Q1679" t="b">
        <v>0</v>
      </c>
      <c r="R1679" t="s">
        <v>159</v>
      </c>
      <c r="S1679">
        <v>0</v>
      </c>
      <c r="T1679">
        <f>invoices[[#This Row],[total_amount]]</f>
        <v>17577</v>
      </c>
      <c r="U1679" t="s">
        <v>1628</v>
      </c>
      <c r="V1679" t="str">
        <f>INDEX([1]!Table1[tenantname],MATCH(invoices[[#This Row],[allotment_id]],[1]!Table1[TenantAllotmentID],0))</f>
        <v>Chendra Hassa (B11-B2)</v>
      </c>
      <c r="W1679" t="s">
        <v>14541</v>
      </c>
      <c r="X1679" t="s">
        <v>14542</v>
      </c>
      <c r="Y1679" s="4">
        <v>45809</v>
      </c>
      <c r="Z1679" t="s">
        <v>15807</v>
      </c>
      <c r="AA1679">
        <v>15500</v>
      </c>
      <c r="AB1679">
        <v>0</v>
      </c>
      <c r="AC1679">
        <v>0</v>
      </c>
      <c r="AD1679" s="7">
        <f>invoices[[#This Row],[Rent]]+invoices[[#This Row],[Services]]+invoices[[#This Row],[GST]]</f>
        <v>15500</v>
      </c>
      <c r="AE1679" s="7">
        <f>invoices[[#This Row],[Total]]-invoices[[#This Row],[rent_amount]]</f>
        <v>0</v>
      </c>
      <c r="AF1679">
        <v>1326</v>
      </c>
      <c r="AG1679">
        <v>2077</v>
      </c>
      <c r="AH1679">
        <f>invoices[[#This Row],[EB Amount]]-invoices[[#This Row],[electricity_amount]]</f>
        <v>0</v>
      </c>
    </row>
    <row r="1680" spans="1:34">
      <c r="A1680" t="s">
        <v>4105</v>
      </c>
      <c r="B1680" t="s">
        <v>22</v>
      </c>
      <c r="C1680" t="s">
        <v>1217</v>
      </c>
      <c r="D1680" t="s">
        <v>24</v>
      </c>
      <c r="E1680" t="s">
        <v>349</v>
      </c>
      <c r="F1680" t="s">
        <v>1218</v>
      </c>
      <c r="G1680" t="s">
        <v>4106</v>
      </c>
      <c r="H1680" s="1">
        <f>DATE(YEAR(invoices[[#This Row],[due_date]]),MONTH(invoices[[#This Row],[due_date]]),1)</f>
        <v>45809</v>
      </c>
      <c r="I1680" s="1">
        <v>45815</v>
      </c>
      <c r="J1680">
        <v>14500</v>
      </c>
      <c r="K1680">
        <v>2077</v>
      </c>
      <c r="L1680">
        <v>0</v>
      </c>
      <c r="M1680">
        <f>invoices[[#This Row],[rent_amount]]+invoices[[#This Row],[electricity_amount]]+invoices[[#This Row],[other_charges]]</f>
        <v>16577</v>
      </c>
      <c r="N1680" t="s">
        <v>28</v>
      </c>
      <c r="O1680" t="s">
        <v>826</v>
      </c>
      <c r="P1680">
        <v>0</v>
      </c>
      <c r="Q1680" t="b">
        <v>0</v>
      </c>
      <c r="R1680" t="s">
        <v>159</v>
      </c>
      <c r="S1680">
        <v>0</v>
      </c>
      <c r="T1680">
        <f>invoices[[#This Row],[total_amount]]</f>
        <v>16577</v>
      </c>
      <c r="U1680" t="s">
        <v>1220</v>
      </c>
      <c r="V1680" t="str">
        <f>INDEX([1]!Table1[tenantname],MATCH(invoices[[#This Row],[allotment_id]],[1]!Table1[TenantAllotmentID],0))</f>
        <v>Naga Raja Kurakula (B11-C2)</v>
      </c>
      <c r="W1680" t="s">
        <v>14386</v>
      </c>
      <c r="X1680" t="s">
        <v>14387</v>
      </c>
      <c r="Y1680" s="4">
        <v>45809</v>
      </c>
      <c r="Z1680" t="s">
        <v>15807</v>
      </c>
      <c r="AA1680">
        <v>14500</v>
      </c>
      <c r="AB1680">
        <v>0</v>
      </c>
      <c r="AC1680">
        <v>0</v>
      </c>
      <c r="AD1680" s="7">
        <f>invoices[[#This Row],[Rent]]+invoices[[#This Row],[Services]]+invoices[[#This Row],[GST]]</f>
        <v>14500</v>
      </c>
      <c r="AE1680" s="7">
        <f>invoices[[#This Row],[Total]]-invoices[[#This Row],[rent_amount]]</f>
        <v>0</v>
      </c>
      <c r="AF1680">
        <v>1343</v>
      </c>
      <c r="AG1680">
        <v>2077</v>
      </c>
      <c r="AH1680">
        <f>invoices[[#This Row],[EB Amount]]-invoices[[#This Row],[electricity_amount]]</f>
        <v>0</v>
      </c>
    </row>
    <row r="1681" spans="1:34">
      <c r="A1681" t="s">
        <v>4111</v>
      </c>
      <c r="B1681" t="s">
        <v>22</v>
      </c>
      <c r="C1681" t="s">
        <v>1674</v>
      </c>
      <c r="D1681" t="s">
        <v>24</v>
      </c>
      <c r="E1681" t="s">
        <v>329</v>
      </c>
      <c r="F1681" t="s">
        <v>1352</v>
      </c>
      <c r="G1681" t="s">
        <v>4112</v>
      </c>
      <c r="H1681" s="1">
        <f>DATE(YEAR(invoices[[#This Row],[due_date]]),MONTH(invoices[[#This Row],[due_date]]),1)</f>
        <v>45809</v>
      </c>
      <c r="I1681" s="1">
        <v>45815</v>
      </c>
      <c r="J1681">
        <v>15500</v>
      </c>
      <c r="K1681">
        <v>2883</v>
      </c>
      <c r="L1681">
        <v>0</v>
      </c>
      <c r="M1681">
        <f>invoices[[#This Row],[rent_amount]]+invoices[[#This Row],[electricity_amount]]+invoices[[#This Row],[other_charges]]</f>
        <v>18383</v>
      </c>
      <c r="N1681" t="s">
        <v>28</v>
      </c>
      <c r="O1681" t="s">
        <v>158</v>
      </c>
      <c r="P1681">
        <v>0</v>
      </c>
      <c r="Q1681" t="b">
        <v>0</v>
      </c>
      <c r="R1681" t="s">
        <v>159</v>
      </c>
      <c r="S1681">
        <v>0</v>
      </c>
      <c r="T1681">
        <f>invoices[[#This Row],[total_amount]]</f>
        <v>18383</v>
      </c>
      <c r="U1681" t="s">
        <v>1677</v>
      </c>
      <c r="V1681" t="str">
        <f>INDEX([1]!Table1[tenantname],MATCH(invoices[[#This Row],[allotment_id]],[1]!Table1[TenantAllotmentID],0))</f>
        <v>Oviya S (C43-B1)</v>
      </c>
      <c r="W1681" t="s">
        <v>14557</v>
      </c>
      <c r="X1681" t="s">
        <v>14557</v>
      </c>
      <c r="Y1681" s="4">
        <v>45809</v>
      </c>
      <c r="Z1681" t="s">
        <v>15807</v>
      </c>
      <c r="AA1681">
        <v>15500</v>
      </c>
      <c r="AB1681">
        <v>0</v>
      </c>
      <c r="AC1681">
        <v>0</v>
      </c>
      <c r="AD1681" s="7">
        <f>invoices[[#This Row],[Rent]]+invoices[[#This Row],[Services]]+invoices[[#This Row],[GST]]</f>
        <v>15500</v>
      </c>
      <c r="AE1681" s="7">
        <f>invoices[[#This Row],[Total]]-invoices[[#This Row],[rent_amount]]</f>
        <v>0</v>
      </c>
      <c r="AF1681">
        <v>1347</v>
      </c>
      <c r="AG1681">
        <v>2883</v>
      </c>
      <c r="AH1681">
        <f>invoices[[#This Row],[EB Amount]]-invoices[[#This Row],[electricity_amount]]</f>
        <v>0</v>
      </c>
    </row>
    <row r="1682" spans="1:34">
      <c r="A1682" t="s">
        <v>4135</v>
      </c>
      <c r="B1682" t="s">
        <v>22</v>
      </c>
      <c r="C1682" t="s">
        <v>726</v>
      </c>
      <c r="D1682" t="s">
        <v>24</v>
      </c>
      <c r="E1682" t="s">
        <v>569</v>
      </c>
      <c r="F1682" t="s">
        <v>727</v>
      </c>
      <c r="G1682" t="s">
        <v>4136</v>
      </c>
      <c r="H1682" s="1">
        <f>DATE(YEAR(invoices[[#This Row],[due_date]]),MONTH(invoices[[#This Row],[due_date]]),1)</f>
        <v>45809</v>
      </c>
      <c r="I1682" s="1">
        <v>45815</v>
      </c>
      <c r="J1682">
        <v>10800</v>
      </c>
      <c r="K1682">
        <v>0</v>
      </c>
      <c r="L1682">
        <v>0</v>
      </c>
      <c r="M1682">
        <f>invoices[[#This Row],[rent_amount]]+invoices[[#This Row],[electricity_amount]]+invoices[[#This Row],[other_charges]]</f>
        <v>10800</v>
      </c>
      <c r="N1682" t="s">
        <v>28</v>
      </c>
      <c r="O1682" t="s">
        <v>482</v>
      </c>
      <c r="P1682">
        <v>0</v>
      </c>
      <c r="Q1682" t="b">
        <v>0</v>
      </c>
      <c r="R1682" t="s">
        <v>159</v>
      </c>
      <c r="S1682">
        <v>0</v>
      </c>
      <c r="T1682">
        <f>invoices[[#This Row],[total_amount]]</f>
        <v>10800</v>
      </c>
      <c r="U1682" t="s">
        <v>730</v>
      </c>
      <c r="V1682" t="str">
        <f>INDEX([1]!Table1[tenantname],MATCH(invoices[[#This Row],[allotment_id]],[1]!Table1[TenantAllotmentID],0))</f>
        <v>Voruganti Pratyusha (C12-C3)</v>
      </c>
      <c r="W1682" t="s">
        <v>14209</v>
      </c>
      <c r="X1682" t="s">
        <v>14210</v>
      </c>
      <c r="Y1682" s="4">
        <v>45809</v>
      </c>
      <c r="Z1682" t="s">
        <v>15807</v>
      </c>
      <c r="AA1682">
        <v>10800</v>
      </c>
      <c r="AB1682">
        <v>0</v>
      </c>
      <c r="AC1682">
        <v>0</v>
      </c>
      <c r="AD1682" s="7">
        <f>invoices[[#This Row],[Rent]]+invoices[[#This Row],[Services]]+invoices[[#This Row],[GST]]</f>
        <v>10800</v>
      </c>
      <c r="AE1682" s="7">
        <f>invoices[[#This Row],[Total]]-invoices[[#This Row],[rent_amount]]</f>
        <v>0</v>
      </c>
      <c r="AF1682">
        <v>1359</v>
      </c>
      <c r="AG1682">
        <v>0</v>
      </c>
      <c r="AH1682">
        <f>invoices[[#This Row],[EB Amount]]-invoices[[#This Row],[electricity_amount]]</f>
        <v>0</v>
      </c>
    </row>
    <row r="1683" spans="1:34">
      <c r="A1683" t="s">
        <v>4254</v>
      </c>
      <c r="B1683" t="s">
        <v>22</v>
      </c>
      <c r="C1683" t="s">
        <v>3203</v>
      </c>
      <c r="D1683" t="s">
        <v>24</v>
      </c>
      <c r="E1683" t="s">
        <v>476</v>
      </c>
      <c r="F1683" t="s">
        <v>1186</v>
      </c>
      <c r="G1683" t="s">
        <v>4255</v>
      </c>
      <c r="H1683" s="1">
        <f>DATE(YEAR(invoices[[#This Row],[due_date]]),MONTH(invoices[[#This Row],[due_date]]),1)</f>
        <v>45809</v>
      </c>
      <c r="I1683" s="1">
        <v>45815</v>
      </c>
      <c r="J1683">
        <v>15500</v>
      </c>
      <c r="K1683">
        <v>1296</v>
      </c>
      <c r="L1683">
        <v>0</v>
      </c>
      <c r="M1683">
        <f>invoices[[#This Row],[rent_amount]]+invoices[[#This Row],[electricity_amount]]+invoices[[#This Row],[other_charges]]</f>
        <v>16796</v>
      </c>
      <c r="N1683" t="s">
        <v>28</v>
      </c>
      <c r="O1683" t="s">
        <v>826</v>
      </c>
      <c r="P1683">
        <v>0</v>
      </c>
      <c r="Q1683" t="b">
        <v>0</v>
      </c>
      <c r="R1683" t="s">
        <v>159</v>
      </c>
      <c r="S1683">
        <v>0</v>
      </c>
      <c r="T1683">
        <f>invoices[[#This Row],[total_amount]]</f>
        <v>16796</v>
      </c>
      <c r="U1683" t="s">
        <v>3205</v>
      </c>
      <c r="V1683" t="str">
        <f>INDEX([1]!Table1[tenantname],MATCH(invoices[[#This Row],[allotment_id]],[1]!Table1[TenantAllotmentID],0))</f>
        <v>Kundan Lenka (B41-B2)</v>
      </c>
      <c r="W1683" t="s">
        <v>14998</v>
      </c>
      <c r="X1683" t="s">
        <v>14999</v>
      </c>
      <c r="Y1683" s="4">
        <v>45809</v>
      </c>
      <c r="Z1683" t="s">
        <v>15807</v>
      </c>
      <c r="AA1683">
        <v>15500</v>
      </c>
      <c r="AB1683">
        <v>0</v>
      </c>
      <c r="AC1683">
        <v>0</v>
      </c>
      <c r="AD1683" s="7">
        <f>invoices[[#This Row],[Rent]]+invoices[[#This Row],[Services]]+invoices[[#This Row],[GST]]</f>
        <v>15500</v>
      </c>
      <c r="AE1683" s="7">
        <f>invoices[[#This Row],[Total]]-invoices[[#This Row],[rent_amount]]</f>
        <v>0</v>
      </c>
      <c r="AF1683">
        <v>1410</v>
      </c>
      <c r="AG1683">
        <v>1296</v>
      </c>
      <c r="AH1683">
        <f>invoices[[#This Row],[EB Amount]]-invoices[[#This Row],[electricity_amount]]</f>
        <v>0</v>
      </c>
    </row>
    <row r="1684" spans="1:34">
      <c r="A1684" t="s">
        <v>4266</v>
      </c>
      <c r="B1684" t="s">
        <v>22</v>
      </c>
      <c r="C1684" t="s">
        <v>3835</v>
      </c>
      <c r="D1684" t="s">
        <v>24</v>
      </c>
      <c r="E1684" t="s">
        <v>275</v>
      </c>
      <c r="F1684" t="s">
        <v>1397</v>
      </c>
      <c r="G1684" t="s">
        <v>4267</v>
      </c>
      <c r="H1684" s="1">
        <f>DATE(YEAR(invoices[[#This Row],[due_date]]),MONTH(invoices[[#This Row],[due_date]]),1)</f>
        <v>45809</v>
      </c>
      <c r="I1684" s="1">
        <v>45815</v>
      </c>
      <c r="J1684">
        <v>2583</v>
      </c>
      <c r="K1684">
        <v>2449</v>
      </c>
      <c r="L1684">
        <v>2250</v>
      </c>
      <c r="M1684">
        <f>invoices[[#This Row],[rent_amount]]+invoices[[#This Row],[electricity_amount]]+invoices[[#This Row],[other_charges]]</f>
        <v>7282</v>
      </c>
      <c r="N1684" t="s">
        <v>28</v>
      </c>
      <c r="O1684" t="s">
        <v>184</v>
      </c>
      <c r="P1684">
        <v>0</v>
      </c>
      <c r="Q1684" t="b">
        <v>0</v>
      </c>
      <c r="R1684" t="s">
        <v>159</v>
      </c>
      <c r="S1684">
        <v>0</v>
      </c>
      <c r="T1684">
        <f>invoices[[#This Row],[total_amount]]</f>
        <v>7282</v>
      </c>
      <c r="U1684" t="s">
        <v>3837</v>
      </c>
      <c r="V1684" t="str">
        <f>INDEX([1]!Table1[tenantname],MATCH(invoices[[#This Row],[allotment_id]],[1]!Table1[TenantAllotmentID],0))</f>
        <v>Ashmitha Sherine (B44-B1)</v>
      </c>
      <c r="W1684" t="s">
        <v>15134</v>
      </c>
      <c r="X1684" t="s">
        <v>15135</v>
      </c>
      <c r="Y1684" s="4">
        <v>45809</v>
      </c>
      <c r="Z1684" t="s">
        <v>15807</v>
      </c>
      <c r="AA1684">
        <v>2583</v>
      </c>
      <c r="AB1684">
        <v>0</v>
      </c>
      <c r="AC1684">
        <v>0</v>
      </c>
      <c r="AD1684" s="7">
        <f>invoices[[#This Row],[Rent]]+invoices[[#This Row],[Services]]+invoices[[#This Row],[GST]]</f>
        <v>2583</v>
      </c>
      <c r="AE1684" s="7">
        <f>invoices[[#This Row],[Total]]-invoices[[#This Row],[rent_amount]]</f>
        <v>0</v>
      </c>
      <c r="AF1684">
        <v>1414</v>
      </c>
      <c r="AG1684">
        <v>2449</v>
      </c>
      <c r="AH1684">
        <f>invoices[[#This Row],[EB Amount]]-invoices[[#This Row],[electricity_amount]]</f>
        <v>0</v>
      </c>
    </row>
    <row r="1685" spans="1:34">
      <c r="A1685" t="s">
        <v>4294</v>
      </c>
      <c r="B1685" t="s">
        <v>22</v>
      </c>
      <c r="C1685" t="s">
        <v>4014</v>
      </c>
      <c r="D1685" t="s">
        <v>24</v>
      </c>
      <c r="E1685" t="s">
        <v>96</v>
      </c>
      <c r="F1685" t="s">
        <v>390</v>
      </c>
      <c r="G1685" t="s">
        <v>4295</v>
      </c>
      <c r="H1685" s="1">
        <f>DATE(YEAR(invoices[[#This Row],[due_date]]),MONTH(invoices[[#This Row],[due_date]]),1)</f>
        <v>45809</v>
      </c>
      <c r="I1685" s="1">
        <v>45815</v>
      </c>
      <c r="J1685">
        <v>19500</v>
      </c>
      <c r="K1685">
        <v>2666</v>
      </c>
      <c r="L1685">
        <v>0</v>
      </c>
      <c r="M1685">
        <f>invoices[[#This Row],[rent_amount]]+invoices[[#This Row],[electricity_amount]]+invoices[[#This Row],[other_charges]]</f>
        <v>22166</v>
      </c>
      <c r="N1685" t="s">
        <v>28</v>
      </c>
      <c r="O1685" t="s">
        <v>158</v>
      </c>
      <c r="P1685">
        <v>0</v>
      </c>
      <c r="Q1685" t="b">
        <v>0</v>
      </c>
      <c r="R1685" t="s">
        <v>159</v>
      </c>
      <c r="S1685">
        <v>0</v>
      </c>
      <c r="T1685">
        <f>invoices[[#This Row],[total_amount]]</f>
        <v>22166</v>
      </c>
      <c r="U1685" t="s">
        <v>4016</v>
      </c>
      <c r="V1685" t="str">
        <f>INDEX([1]!Table1[tenantname],MATCH(invoices[[#This Row],[allotment_id]],[1]!Table1[TenantAllotmentID],0))</f>
        <v>Ranna  (B33-A1)</v>
      </c>
      <c r="W1685" t="s">
        <v>15169</v>
      </c>
      <c r="X1685" t="s">
        <v>15170</v>
      </c>
      <c r="Y1685" s="4">
        <v>45809</v>
      </c>
      <c r="Z1685" t="s">
        <v>15807</v>
      </c>
      <c r="AA1685">
        <v>19500</v>
      </c>
      <c r="AB1685">
        <v>0</v>
      </c>
      <c r="AC1685">
        <v>0</v>
      </c>
      <c r="AD1685" s="7">
        <f>invoices[[#This Row],[Rent]]+invoices[[#This Row],[Services]]+invoices[[#This Row],[GST]]</f>
        <v>19500</v>
      </c>
      <c r="AE1685" s="7">
        <f>invoices[[#This Row],[Total]]-invoices[[#This Row],[rent_amount]]</f>
        <v>0</v>
      </c>
      <c r="AF1685">
        <v>1425</v>
      </c>
      <c r="AG1685">
        <v>2666</v>
      </c>
      <c r="AH1685">
        <f>invoices[[#This Row],[EB Amount]]-invoices[[#This Row],[electricity_amount]]</f>
        <v>0</v>
      </c>
    </row>
    <row r="1686" spans="1:34">
      <c r="A1686" t="s">
        <v>4388</v>
      </c>
      <c r="B1686" t="s">
        <v>22</v>
      </c>
      <c r="C1686" t="s">
        <v>2577</v>
      </c>
      <c r="D1686" t="s">
        <v>24</v>
      </c>
      <c r="E1686" t="s">
        <v>275</v>
      </c>
      <c r="F1686" t="s">
        <v>782</v>
      </c>
      <c r="G1686" t="s">
        <v>4389</v>
      </c>
      <c r="H1686" s="1">
        <f>DATE(YEAR(invoices[[#This Row],[due_date]]),MONTH(invoices[[#This Row],[due_date]]),1)</f>
        <v>45809</v>
      </c>
      <c r="I1686" s="1">
        <v>45815</v>
      </c>
      <c r="J1686">
        <v>14300</v>
      </c>
      <c r="K1686">
        <v>2449</v>
      </c>
      <c r="L1686">
        <v>0</v>
      </c>
      <c r="M1686">
        <f>invoices[[#This Row],[rent_amount]]+invoices[[#This Row],[electricity_amount]]+invoices[[#This Row],[other_charges]]</f>
        <v>16749</v>
      </c>
      <c r="N1686" t="s">
        <v>28</v>
      </c>
      <c r="O1686" t="s">
        <v>482</v>
      </c>
      <c r="P1686">
        <v>0</v>
      </c>
      <c r="Q1686" t="b">
        <v>0</v>
      </c>
      <c r="R1686" t="s">
        <v>159</v>
      </c>
      <c r="S1686">
        <v>0</v>
      </c>
      <c r="T1686">
        <f>invoices[[#This Row],[total_amount]]</f>
        <v>16749</v>
      </c>
      <c r="U1686" t="s">
        <v>2579</v>
      </c>
      <c r="V1686" t="str">
        <f>INDEX([1]!Table1[tenantname],MATCH(invoices[[#This Row],[allotment_id]],[1]!Table1[TenantAllotmentID],0))</f>
        <v>Supritha A (B44-A1)</v>
      </c>
      <c r="W1686" t="s">
        <v>14841</v>
      </c>
      <c r="X1686" t="s">
        <v>14842</v>
      </c>
      <c r="Y1686" s="4">
        <v>45809</v>
      </c>
      <c r="Z1686" t="s">
        <v>15807</v>
      </c>
      <c r="AA1686">
        <v>14300</v>
      </c>
      <c r="AB1686">
        <v>0</v>
      </c>
      <c r="AC1686">
        <v>0</v>
      </c>
      <c r="AD1686" s="7">
        <f>invoices[[#This Row],[Rent]]+invoices[[#This Row],[Services]]+invoices[[#This Row],[GST]]</f>
        <v>14300</v>
      </c>
      <c r="AE1686" s="7">
        <f>invoices[[#This Row],[Total]]-invoices[[#This Row],[rent_amount]]</f>
        <v>0</v>
      </c>
      <c r="AF1686">
        <v>1463</v>
      </c>
      <c r="AG1686">
        <v>2449</v>
      </c>
      <c r="AH1686">
        <f>invoices[[#This Row],[EB Amount]]-invoices[[#This Row],[electricity_amount]]</f>
        <v>0</v>
      </c>
    </row>
    <row r="1687" spans="1:34">
      <c r="A1687" t="s">
        <v>4434</v>
      </c>
      <c r="B1687" t="s">
        <v>22</v>
      </c>
      <c r="C1687" t="s">
        <v>3237</v>
      </c>
      <c r="D1687" t="s">
        <v>24</v>
      </c>
      <c r="E1687" t="s">
        <v>342</v>
      </c>
      <c r="F1687" t="s">
        <v>343</v>
      </c>
      <c r="G1687" t="s">
        <v>4435</v>
      </c>
      <c r="H1687" s="1">
        <f>DATE(YEAR(invoices[[#This Row],[due_date]]),MONTH(invoices[[#This Row],[due_date]]),1)</f>
        <v>45809</v>
      </c>
      <c r="I1687" s="1">
        <v>45815</v>
      </c>
      <c r="J1687">
        <v>25500</v>
      </c>
      <c r="K1687">
        <v>2325</v>
      </c>
      <c r="L1687">
        <v>0</v>
      </c>
      <c r="M1687">
        <f>invoices[[#This Row],[rent_amount]]+invoices[[#This Row],[electricity_amount]]+invoices[[#This Row],[other_charges]]</f>
        <v>27825</v>
      </c>
      <c r="N1687" t="s">
        <v>28</v>
      </c>
      <c r="O1687" t="s">
        <v>826</v>
      </c>
      <c r="P1687">
        <v>0</v>
      </c>
      <c r="Q1687" t="b">
        <v>0</v>
      </c>
      <c r="R1687" t="s">
        <v>159</v>
      </c>
      <c r="S1687">
        <v>0</v>
      </c>
      <c r="T1687">
        <f>invoices[[#This Row],[total_amount]]</f>
        <v>27825</v>
      </c>
      <c r="U1687" t="s">
        <v>3239</v>
      </c>
      <c r="V1687" t="str">
        <f>INDEX([1]!Table1[tenantname],MATCH(invoices[[#This Row],[allotment_id]],[1]!Table1[TenantAllotmentID],0))</f>
        <v>Jeya Lakshmi R (D11-B1)</v>
      </c>
      <c r="W1687" t="s">
        <v>15004</v>
      </c>
      <c r="X1687" t="s">
        <v>15005</v>
      </c>
      <c r="Y1687" s="4">
        <v>45809</v>
      </c>
      <c r="Z1687" t="s">
        <v>15807</v>
      </c>
      <c r="AA1687">
        <v>25500</v>
      </c>
      <c r="AB1687">
        <v>0</v>
      </c>
      <c r="AC1687">
        <v>0</v>
      </c>
      <c r="AD1687" s="7">
        <f>invoices[[#This Row],[Rent]]+invoices[[#This Row],[Services]]+invoices[[#This Row],[GST]]</f>
        <v>25500</v>
      </c>
      <c r="AE1687" s="7">
        <f>invoices[[#This Row],[Total]]-invoices[[#This Row],[rent_amount]]</f>
        <v>0</v>
      </c>
      <c r="AF1687">
        <v>1482</v>
      </c>
      <c r="AG1687">
        <v>2325</v>
      </c>
      <c r="AH1687">
        <f>invoices[[#This Row],[EB Amount]]-invoices[[#This Row],[electricity_amount]]</f>
        <v>0</v>
      </c>
    </row>
    <row r="1688" spans="1:34">
      <c r="A1688" t="s">
        <v>4436</v>
      </c>
      <c r="B1688" t="s">
        <v>22</v>
      </c>
      <c r="C1688" t="s">
        <v>2422</v>
      </c>
      <c r="D1688" t="s">
        <v>24</v>
      </c>
      <c r="E1688" t="s">
        <v>181</v>
      </c>
      <c r="F1688" t="s">
        <v>609</v>
      </c>
      <c r="G1688" t="s">
        <v>4437</v>
      </c>
      <c r="H1688" s="1">
        <f>DATE(YEAR(invoices[[#This Row],[due_date]]),MONTH(invoices[[#This Row],[due_date]]),1)</f>
        <v>45809</v>
      </c>
      <c r="I1688" s="1">
        <v>45815</v>
      </c>
      <c r="J1688">
        <v>3900</v>
      </c>
      <c r="K1688">
        <v>0</v>
      </c>
      <c r="L1688">
        <v>0</v>
      </c>
      <c r="M1688">
        <f>invoices[[#This Row],[rent_amount]]+invoices[[#This Row],[electricity_amount]]+invoices[[#This Row],[other_charges]]</f>
        <v>3900</v>
      </c>
      <c r="N1688" t="s">
        <v>28</v>
      </c>
      <c r="O1688" t="s">
        <v>158</v>
      </c>
      <c r="P1688">
        <v>0</v>
      </c>
      <c r="Q1688" t="b">
        <v>0</v>
      </c>
      <c r="R1688" t="s">
        <v>159</v>
      </c>
      <c r="S1688">
        <v>0</v>
      </c>
      <c r="T1688">
        <f>invoices[[#This Row],[total_amount]]</f>
        <v>3900</v>
      </c>
      <c r="U1688" t="s">
        <v>2424</v>
      </c>
      <c r="V1688" t="str">
        <f>INDEX([1]!Table1[tenantname],MATCH(invoices[[#This Row],[allotment_id]],[1]!Table1[TenantAllotmentID],0))</f>
        <v>Reetuparna Saha (B24-A1)</v>
      </c>
      <c r="W1688" t="s">
        <v>14801</v>
      </c>
      <c r="X1688" t="s">
        <v>14802</v>
      </c>
      <c r="Y1688" s="4">
        <v>45809</v>
      </c>
      <c r="Z1688" t="s">
        <v>15807</v>
      </c>
      <c r="AA1688">
        <v>3900</v>
      </c>
      <c r="AB1688">
        <v>0</v>
      </c>
      <c r="AC1688">
        <v>0</v>
      </c>
      <c r="AD1688" s="7">
        <f>invoices[[#This Row],[Rent]]+invoices[[#This Row],[Services]]+invoices[[#This Row],[GST]]</f>
        <v>3900</v>
      </c>
      <c r="AE1688" s="7">
        <f>invoices[[#This Row],[Total]]-invoices[[#This Row],[rent_amount]]</f>
        <v>0</v>
      </c>
      <c r="AF1688">
        <v>1483</v>
      </c>
      <c r="AG1688">
        <v>0</v>
      </c>
      <c r="AH1688">
        <f>invoices[[#This Row],[EB Amount]]-invoices[[#This Row],[electricity_amount]]</f>
        <v>0</v>
      </c>
    </row>
    <row r="1689" spans="1:34">
      <c r="A1689" s="2" t="s">
        <v>4478</v>
      </c>
      <c r="B1689" t="s">
        <v>22</v>
      </c>
      <c r="C1689" t="s">
        <v>41</v>
      </c>
      <c r="D1689" t="s">
        <v>24</v>
      </c>
      <c r="E1689" t="s">
        <v>42</v>
      </c>
      <c r="F1689" t="s">
        <v>43</v>
      </c>
      <c r="G1689" t="s">
        <v>4479</v>
      </c>
      <c r="H1689" s="1">
        <f>DATE(YEAR(invoices[[#This Row],[due_date]]),MONTH(invoices[[#This Row],[due_date]]),1)</f>
        <v>45809</v>
      </c>
      <c r="I1689" s="1">
        <v>45815</v>
      </c>
      <c r="J1689">
        <v>14500</v>
      </c>
      <c r="K1689">
        <v>1581</v>
      </c>
      <c r="L1689">
        <v>0</v>
      </c>
      <c r="M1689">
        <f>invoices[[#This Row],[rent_amount]]+invoices[[#This Row],[electricity_amount]]+invoices[[#This Row],[other_charges]]</f>
        <v>16081</v>
      </c>
      <c r="N1689" t="s">
        <v>28</v>
      </c>
      <c r="O1689" t="s">
        <v>826</v>
      </c>
      <c r="P1689">
        <v>0</v>
      </c>
      <c r="Q1689" t="b">
        <v>0</v>
      </c>
      <c r="R1689" t="s">
        <v>159</v>
      </c>
      <c r="S1689">
        <v>0</v>
      </c>
      <c r="T1689">
        <f>invoices[[#This Row],[total_amount]]</f>
        <v>16081</v>
      </c>
      <c r="U1689" t="s">
        <v>47</v>
      </c>
      <c r="V1689" t="str">
        <f>INDEX([1]!Table1[tenantname],MATCH(invoices[[#This Row],[allotment_id]],[1]!Table1[TenantAllotmentID],0))</f>
        <v>Harrsha T (C24-C1)</v>
      </c>
      <c r="W1689" t="s">
        <v>13988</v>
      </c>
      <c r="X1689" t="s">
        <v>13989</v>
      </c>
      <c r="Y1689" s="4">
        <v>45809</v>
      </c>
      <c r="Z1689" t="s">
        <v>15807</v>
      </c>
      <c r="AA1689">
        <v>14500</v>
      </c>
      <c r="AB1689">
        <v>0</v>
      </c>
      <c r="AC1689">
        <v>0</v>
      </c>
      <c r="AD1689" s="7">
        <f>invoices[[#This Row],[Rent]]+invoices[[#This Row],[Services]]+invoices[[#This Row],[GST]]</f>
        <v>14500</v>
      </c>
      <c r="AE1689" s="7">
        <f>invoices[[#This Row],[Total]]-invoices[[#This Row],[rent_amount]]</f>
        <v>0</v>
      </c>
      <c r="AF1689">
        <v>1503</v>
      </c>
      <c r="AG1689">
        <v>1581</v>
      </c>
      <c r="AH1689">
        <f>invoices[[#This Row],[EB Amount]]-invoices[[#This Row],[electricity_amount]]</f>
        <v>0</v>
      </c>
    </row>
    <row r="1690" spans="1:34">
      <c r="A1690" t="s">
        <v>4549</v>
      </c>
      <c r="B1690" t="s">
        <v>22</v>
      </c>
      <c r="C1690" t="s">
        <v>4550</v>
      </c>
      <c r="D1690" t="s">
        <v>24</v>
      </c>
      <c r="E1690" t="s">
        <v>349</v>
      </c>
      <c r="F1690" t="s">
        <v>716</v>
      </c>
      <c r="G1690" t="s">
        <v>4551</v>
      </c>
      <c r="H1690" s="1">
        <f>DATE(YEAR(invoices[[#This Row],[due_date]]),MONTH(invoices[[#This Row],[due_date]]),1)</f>
        <v>45809</v>
      </c>
      <c r="I1690" s="1">
        <v>45815</v>
      </c>
      <c r="J1690">
        <v>15300</v>
      </c>
      <c r="K1690">
        <v>2077</v>
      </c>
      <c r="L1690">
        <v>2250</v>
      </c>
      <c r="M1690">
        <f>invoices[[#This Row],[rent_amount]]+invoices[[#This Row],[electricity_amount]]+invoices[[#This Row],[other_charges]]</f>
        <v>19627</v>
      </c>
      <c r="N1690" t="s">
        <v>28</v>
      </c>
      <c r="O1690" t="s">
        <v>826</v>
      </c>
      <c r="P1690">
        <v>0</v>
      </c>
      <c r="Q1690" t="b">
        <v>0</v>
      </c>
      <c r="R1690" t="s">
        <v>159</v>
      </c>
      <c r="S1690">
        <v>0</v>
      </c>
      <c r="T1690">
        <f>invoices[[#This Row],[total_amount]]</f>
        <v>19627</v>
      </c>
      <c r="U1690" s="2" t="s">
        <v>4552</v>
      </c>
      <c r="V1690" t="str">
        <f>INDEX([1]!Table1[tenantname],MATCH(invoices[[#This Row],[allotment_id]],[1]!Table1[TenantAllotmentID],0))</f>
        <v>Kalyanasundaram S (B11-D1)</v>
      </c>
      <c r="W1690" t="s">
        <v>15259</v>
      </c>
      <c r="X1690" t="s">
        <v>15260</v>
      </c>
      <c r="Y1690" s="4">
        <v>45809</v>
      </c>
      <c r="Z1690" t="s">
        <v>15807</v>
      </c>
      <c r="AA1690">
        <v>15300</v>
      </c>
      <c r="AB1690">
        <v>0</v>
      </c>
      <c r="AC1690">
        <v>0</v>
      </c>
      <c r="AD1690" s="7">
        <f>invoices[[#This Row],[Rent]]+invoices[[#This Row],[Services]]+invoices[[#This Row],[GST]]</f>
        <v>15300</v>
      </c>
      <c r="AE1690" s="7">
        <f>invoices[[#This Row],[Total]]-invoices[[#This Row],[rent_amount]]</f>
        <v>0</v>
      </c>
      <c r="AF1690">
        <v>1535</v>
      </c>
      <c r="AG1690">
        <v>2077</v>
      </c>
      <c r="AH1690">
        <f>invoices[[#This Row],[EB Amount]]-invoices[[#This Row],[electricity_amount]]</f>
        <v>0</v>
      </c>
    </row>
    <row r="1691" spans="1:34">
      <c r="A1691" t="s">
        <v>4587</v>
      </c>
      <c r="B1691" t="s">
        <v>22</v>
      </c>
      <c r="C1691" t="s">
        <v>1189</v>
      </c>
      <c r="D1691" t="s">
        <v>24</v>
      </c>
      <c r="E1691" t="s">
        <v>354</v>
      </c>
      <c r="F1691" t="s">
        <v>540</v>
      </c>
      <c r="G1691" t="s">
        <v>4588</v>
      </c>
      <c r="H1691" s="1">
        <f>DATE(YEAR(invoices[[#This Row],[due_date]]),MONTH(invoices[[#This Row],[due_date]]),1)</f>
        <v>45809</v>
      </c>
      <c r="I1691" s="1">
        <v>45815</v>
      </c>
      <c r="J1691">
        <v>14500</v>
      </c>
      <c r="K1691">
        <v>2139</v>
      </c>
      <c r="L1691">
        <v>0</v>
      </c>
      <c r="M1691">
        <f>invoices[[#This Row],[rent_amount]]+invoices[[#This Row],[electricity_amount]]+invoices[[#This Row],[other_charges]]</f>
        <v>16639</v>
      </c>
      <c r="N1691" t="s">
        <v>28</v>
      </c>
      <c r="O1691" t="s">
        <v>482</v>
      </c>
      <c r="P1691">
        <v>0</v>
      </c>
      <c r="Q1691" t="b">
        <v>0</v>
      </c>
      <c r="R1691" t="s">
        <v>159</v>
      </c>
      <c r="S1691">
        <v>0</v>
      </c>
      <c r="T1691">
        <f>invoices[[#This Row],[total_amount]]</f>
        <v>16639</v>
      </c>
      <c r="U1691" t="s">
        <v>1191</v>
      </c>
      <c r="V1691" t="str">
        <f>INDEX([1]!Table1[tenantname],MATCH(invoices[[#This Row],[allotment_id]],[1]!Table1[TenantAllotmentID],0))</f>
        <v>Vardaan Mongia (B34-C1)</v>
      </c>
      <c r="W1691" t="s">
        <v>14374</v>
      </c>
      <c r="X1691" t="s">
        <v>14375</v>
      </c>
      <c r="Y1691" s="4">
        <v>45809</v>
      </c>
      <c r="Z1691" t="s">
        <v>15807</v>
      </c>
      <c r="AA1691">
        <v>14500</v>
      </c>
      <c r="AB1691">
        <v>0</v>
      </c>
      <c r="AC1691">
        <v>0</v>
      </c>
      <c r="AD1691" s="7">
        <f>invoices[[#This Row],[Rent]]+invoices[[#This Row],[Services]]+invoices[[#This Row],[GST]]</f>
        <v>14500</v>
      </c>
      <c r="AE1691" s="7">
        <f>invoices[[#This Row],[Total]]-invoices[[#This Row],[rent_amount]]</f>
        <v>0</v>
      </c>
      <c r="AF1691">
        <v>1549</v>
      </c>
      <c r="AG1691">
        <v>2139</v>
      </c>
      <c r="AH1691">
        <f>invoices[[#This Row],[EB Amount]]-invoices[[#This Row],[electricity_amount]]</f>
        <v>0</v>
      </c>
    </row>
    <row r="1692" spans="1:34">
      <c r="A1692" t="s">
        <v>4599</v>
      </c>
      <c r="B1692" t="s">
        <v>22</v>
      </c>
      <c r="C1692" t="s">
        <v>585</v>
      </c>
      <c r="D1692" t="s">
        <v>24</v>
      </c>
      <c r="E1692" t="s">
        <v>226</v>
      </c>
      <c r="F1692" t="s">
        <v>586</v>
      </c>
      <c r="G1692" t="s">
        <v>4600</v>
      </c>
      <c r="H1692" s="1">
        <f>DATE(YEAR(invoices[[#This Row],[due_date]]),MONTH(invoices[[#This Row],[due_date]]),1)</f>
        <v>45809</v>
      </c>
      <c r="I1692" s="1">
        <v>45815</v>
      </c>
      <c r="J1692">
        <v>14500</v>
      </c>
      <c r="K1692">
        <v>2077</v>
      </c>
      <c r="L1692">
        <v>0</v>
      </c>
      <c r="M1692">
        <f>invoices[[#This Row],[rent_amount]]+invoices[[#This Row],[electricity_amount]]+invoices[[#This Row],[other_charges]]</f>
        <v>16577</v>
      </c>
      <c r="N1692" t="s">
        <v>28</v>
      </c>
      <c r="O1692" t="s">
        <v>184</v>
      </c>
      <c r="P1692">
        <v>0</v>
      </c>
      <c r="Q1692" t="b">
        <v>0</v>
      </c>
      <c r="R1692" t="s">
        <v>159</v>
      </c>
      <c r="S1692">
        <v>0</v>
      </c>
      <c r="T1692">
        <f>invoices[[#This Row],[total_amount]]</f>
        <v>16577</v>
      </c>
      <c r="U1692" t="s">
        <v>589</v>
      </c>
      <c r="V1692" t="str">
        <f>INDEX([1]!Table1[tenantname],MATCH(invoices[[#This Row],[allotment_id]],[1]!Table1[TenantAllotmentID],0))</f>
        <v>Disha Midha (B12-C2)</v>
      </c>
      <c r="W1692" t="s">
        <v>14161</v>
      </c>
      <c r="X1692" t="s">
        <v>14162</v>
      </c>
      <c r="Y1692" s="4">
        <v>45809</v>
      </c>
      <c r="Z1692" t="s">
        <v>15807</v>
      </c>
      <c r="AA1692">
        <v>14500</v>
      </c>
      <c r="AB1692">
        <v>0</v>
      </c>
      <c r="AC1692">
        <v>0</v>
      </c>
      <c r="AD1692" s="7">
        <f>invoices[[#This Row],[Rent]]+invoices[[#This Row],[Services]]+invoices[[#This Row],[GST]]</f>
        <v>14500</v>
      </c>
      <c r="AE1692" s="7">
        <f>invoices[[#This Row],[Total]]-invoices[[#This Row],[rent_amount]]</f>
        <v>0</v>
      </c>
      <c r="AF1692">
        <v>1555</v>
      </c>
      <c r="AG1692">
        <v>2077</v>
      </c>
      <c r="AH1692">
        <f>invoices[[#This Row],[EB Amount]]-invoices[[#This Row],[electricity_amount]]</f>
        <v>0</v>
      </c>
    </row>
    <row r="1693" spans="1:34">
      <c r="A1693" t="s">
        <v>4733</v>
      </c>
      <c r="B1693" t="s">
        <v>22</v>
      </c>
      <c r="C1693" t="s">
        <v>2516</v>
      </c>
      <c r="D1693" t="s">
        <v>24</v>
      </c>
      <c r="E1693" t="s">
        <v>254</v>
      </c>
      <c r="F1693" t="s">
        <v>790</v>
      </c>
      <c r="G1693" t="s">
        <v>4734</v>
      </c>
      <c r="H1693" s="1">
        <f>DATE(YEAR(invoices[[#This Row],[due_date]]),MONTH(invoices[[#This Row],[due_date]]),1)</f>
        <v>45809</v>
      </c>
      <c r="I1693" s="1">
        <v>45815</v>
      </c>
      <c r="J1693">
        <v>14500</v>
      </c>
      <c r="K1693">
        <v>1952</v>
      </c>
      <c r="L1693">
        <v>0</v>
      </c>
      <c r="M1693">
        <f>invoices[[#This Row],[rent_amount]]+invoices[[#This Row],[electricity_amount]]+invoices[[#This Row],[other_charges]]</f>
        <v>16452</v>
      </c>
      <c r="N1693" t="s">
        <v>28</v>
      </c>
      <c r="O1693" t="s">
        <v>184</v>
      </c>
      <c r="P1693">
        <v>0</v>
      </c>
      <c r="Q1693" t="b">
        <v>0</v>
      </c>
      <c r="R1693" t="s">
        <v>159</v>
      </c>
      <c r="S1693">
        <v>0</v>
      </c>
      <c r="T1693">
        <f>invoices[[#This Row],[total_amount]]</f>
        <v>16452</v>
      </c>
      <c r="U1693" t="s">
        <v>2518</v>
      </c>
      <c r="V1693" t="str">
        <f>INDEX([1]!Table1[tenantname],MATCH(invoices[[#This Row],[allotment_id]],[1]!Table1[TenantAllotmentID],0))</f>
        <v>Aakarshni V (C42-C2)</v>
      </c>
      <c r="W1693" t="s">
        <v>14824</v>
      </c>
      <c r="X1693" t="s">
        <v>14825</v>
      </c>
      <c r="Y1693" s="4">
        <v>45809</v>
      </c>
      <c r="Z1693" t="s">
        <v>15807</v>
      </c>
      <c r="AA1693">
        <v>14500</v>
      </c>
      <c r="AB1693">
        <v>0</v>
      </c>
      <c r="AC1693">
        <v>0</v>
      </c>
      <c r="AD1693" s="7">
        <f>invoices[[#This Row],[Rent]]+invoices[[#This Row],[Services]]+invoices[[#This Row],[GST]]</f>
        <v>14500</v>
      </c>
      <c r="AE1693" s="7">
        <f>invoices[[#This Row],[Total]]-invoices[[#This Row],[rent_amount]]</f>
        <v>0</v>
      </c>
      <c r="AF1693">
        <v>1619</v>
      </c>
      <c r="AG1693">
        <v>1952</v>
      </c>
      <c r="AH1693">
        <f>invoices[[#This Row],[EB Amount]]-invoices[[#This Row],[electricity_amount]]</f>
        <v>0</v>
      </c>
    </row>
    <row r="1694" spans="1:34">
      <c r="A1694" t="s">
        <v>4847</v>
      </c>
      <c r="B1694" t="s">
        <v>22</v>
      </c>
      <c r="C1694" t="s">
        <v>859</v>
      </c>
      <c r="D1694" t="s">
        <v>24</v>
      </c>
      <c r="E1694" t="s">
        <v>268</v>
      </c>
      <c r="F1694" t="s">
        <v>860</v>
      </c>
      <c r="G1694" t="s">
        <v>4848</v>
      </c>
      <c r="H1694" s="1">
        <f>DATE(YEAR(invoices[[#This Row],[due_date]]),MONTH(invoices[[#This Row],[due_date]]),1)</f>
        <v>45809</v>
      </c>
      <c r="I1694" s="1">
        <v>45815</v>
      </c>
      <c r="J1694">
        <v>27000</v>
      </c>
      <c r="K1694">
        <v>2604</v>
      </c>
      <c r="L1694">
        <v>0</v>
      </c>
      <c r="M1694">
        <f>invoices[[#This Row],[rent_amount]]+invoices[[#This Row],[electricity_amount]]+invoices[[#This Row],[other_charges]]</f>
        <v>29604</v>
      </c>
      <c r="N1694" t="s">
        <v>28</v>
      </c>
      <c r="O1694" t="s">
        <v>482</v>
      </c>
      <c r="P1694">
        <v>0</v>
      </c>
      <c r="Q1694" t="b">
        <v>0</v>
      </c>
      <c r="R1694" t="s">
        <v>159</v>
      </c>
      <c r="S1694">
        <v>0</v>
      </c>
      <c r="T1694">
        <f>invoices[[#This Row],[total_amount]]</f>
        <v>29604</v>
      </c>
      <c r="U1694" t="s">
        <v>862</v>
      </c>
      <c r="V1694" t="str">
        <f>INDEX([1]!Table1[tenantname],MATCH(invoices[[#This Row],[allotment_id]],[1]!Table1[TenantAllotmentID],0))</f>
        <v>Ramkumar Ganesan (C21-B2)</v>
      </c>
      <c r="W1694" t="s">
        <v>14259</v>
      </c>
      <c r="X1694" t="s">
        <v>14260</v>
      </c>
      <c r="Y1694" s="4">
        <v>45809</v>
      </c>
      <c r="Z1694" t="s">
        <v>15807</v>
      </c>
      <c r="AA1694">
        <v>27000</v>
      </c>
      <c r="AB1694">
        <v>0</v>
      </c>
      <c r="AC1694">
        <v>0</v>
      </c>
      <c r="AD1694" s="7">
        <f>invoices[[#This Row],[Rent]]+invoices[[#This Row],[Services]]+invoices[[#This Row],[GST]]</f>
        <v>27000</v>
      </c>
      <c r="AE1694" s="7">
        <f>invoices[[#This Row],[Total]]-invoices[[#This Row],[rent_amount]]</f>
        <v>0</v>
      </c>
      <c r="AF1694">
        <v>1668</v>
      </c>
      <c r="AG1694">
        <v>2604</v>
      </c>
      <c r="AH1694">
        <f>invoices[[#This Row],[EB Amount]]-invoices[[#This Row],[electricity_amount]]</f>
        <v>0</v>
      </c>
    </row>
    <row r="1695" spans="1:34">
      <c r="A1695" t="s">
        <v>4862</v>
      </c>
      <c r="B1695" t="s">
        <v>22</v>
      </c>
      <c r="C1695" t="s">
        <v>893</v>
      </c>
      <c r="D1695" t="s">
        <v>24</v>
      </c>
      <c r="E1695" t="s">
        <v>104</v>
      </c>
      <c r="F1695" t="s">
        <v>894</v>
      </c>
      <c r="G1695" t="s">
        <v>4863</v>
      </c>
      <c r="H1695" s="1">
        <f>DATE(YEAR(invoices[[#This Row],[due_date]]),MONTH(invoices[[#This Row],[due_date]]),1)</f>
        <v>45809</v>
      </c>
      <c r="I1695" s="1">
        <v>45815</v>
      </c>
      <c r="J1695">
        <v>15500</v>
      </c>
      <c r="K1695">
        <v>1457</v>
      </c>
      <c r="L1695">
        <v>0</v>
      </c>
      <c r="M1695">
        <f>invoices[[#This Row],[rent_amount]]+invoices[[#This Row],[electricity_amount]]+invoices[[#This Row],[other_charges]]</f>
        <v>16957</v>
      </c>
      <c r="N1695" t="s">
        <v>28</v>
      </c>
      <c r="O1695" t="s">
        <v>826</v>
      </c>
      <c r="P1695">
        <v>0</v>
      </c>
      <c r="Q1695" t="b">
        <v>0</v>
      </c>
      <c r="R1695" t="s">
        <v>159</v>
      </c>
      <c r="S1695">
        <v>0</v>
      </c>
      <c r="T1695">
        <f>invoices[[#This Row],[total_amount]]</f>
        <v>16957</v>
      </c>
      <c r="U1695" t="s">
        <v>895</v>
      </c>
      <c r="V1695" t="str">
        <f>INDEX([1]!Table1[tenantname],MATCH(invoices[[#This Row],[allotment_id]],[1]!Table1[TenantAllotmentID],0))</f>
        <v>Kumaraswamy K (B14-B1)</v>
      </c>
      <c r="W1695" t="s">
        <v>14271</v>
      </c>
      <c r="X1695" t="s">
        <v>14272</v>
      </c>
      <c r="Y1695" s="4">
        <v>45809</v>
      </c>
      <c r="Z1695" t="s">
        <v>15807</v>
      </c>
      <c r="AA1695">
        <v>15500</v>
      </c>
      <c r="AB1695">
        <v>0</v>
      </c>
      <c r="AC1695">
        <v>0</v>
      </c>
      <c r="AD1695" s="7">
        <f>invoices[[#This Row],[Rent]]+invoices[[#This Row],[Services]]+invoices[[#This Row],[GST]]</f>
        <v>15500</v>
      </c>
      <c r="AE1695" s="7">
        <f>invoices[[#This Row],[Total]]-invoices[[#This Row],[rent_amount]]</f>
        <v>0</v>
      </c>
      <c r="AF1695">
        <v>1675</v>
      </c>
      <c r="AG1695">
        <v>1457</v>
      </c>
      <c r="AH1695">
        <f>invoices[[#This Row],[EB Amount]]-invoices[[#This Row],[electricity_amount]]</f>
        <v>0</v>
      </c>
    </row>
    <row r="1696" spans="1:34">
      <c r="A1696" t="s">
        <v>4926</v>
      </c>
      <c r="B1696" t="s">
        <v>22</v>
      </c>
      <c r="C1696" t="s">
        <v>1224</v>
      </c>
      <c r="D1696" t="s">
        <v>24</v>
      </c>
      <c r="E1696" t="s">
        <v>201</v>
      </c>
      <c r="F1696" t="s">
        <v>1225</v>
      </c>
      <c r="G1696" t="s">
        <v>4927</v>
      </c>
      <c r="H1696" s="1">
        <f>DATE(YEAR(invoices[[#This Row],[due_date]]),MONTH(invoices[[#This Row],[due_date]]),1)</f>
        <v>45809</v>
      </c>
      <c r="I1696" s="1">
        <v>45815</v>
      </c>
      <c r="J1696">
        <v>15500</v>
      </c>
      <c r="K1696">
        <v>310</v>
      </c>
      <c r="L1696">
        <v>0</v>
      </c>
      <c r="M1696">
        <f>invoices[[#This Row],[rent_amount]]+invoices[[#This Row],[electricity_amount]]+invoices[[#This Row],[other_charges]]</f>
        <v>15810</v>
      </c>
      <c r="N1696" t="s">
        <v>28</v>
      </c>
      <c r="O1696" t="s">
        <v>158</v>
      </c>
      <c r="P1696">
        <v>0</v>
      </c>
      <c r="Q1696" t="b">
        <v>0</v>
      </c>
      <c r="R1696" t="s">
        <v>159</v>
      </c>
      <c r="S1696">
        <v>0</v>
      </c>
      <c r="T1696">
        <f>invoices[[#This Row],[total_amount]]</f>
        <v>15810</v>
      </c>
      <c r="U1696" t="s">
        <v>1227</v>
      </c>
      <c r="V1696" t="str">
        <f>INDEX([1]!Table1[tenantname],MATCH(invoices[[#This Row],[allotment_id]],[1]!Table1[TenantAllotmentID],0))</f>
        <v>Senthil Kumar (B31-C1)</v>
      </c>
      <c r="W1696" t="s">
        <v>14388</v>
      </c>
      <c r="X1696" t="s">
        <v>14389</v>
      </c>
      <c r="Y1696" s="4">
        <v>45809</v>
      </c>
      <c r="Z1696" t="s">
        <v>15807</v>
      </c>
      <c r="AA1696">
        <v>15500</v>
      </c>
      <c r="AB1696">
        <v>0</v>
      </c>
      <c r="AC1696">
        <v>0</v>
      </c>
      <c r="AD1696" s="7">
        <f>invoices[[#This Row],[Rent]]+invoices[[#This Row],[Services]]+invoices[[#This Row],[GST]]</f>
        <v>15500</v>
      </c>
      <c r="AE1696" s="7">
        <f>invoices[[#This Row],[Total]]-invoices[[#This Row],[rent_amount]]</f>
        <v>0</v>
      </c>
      <c r="AF1696">
        <v>1707</v>
      </c>
      <c r="AG1696">
        <v>310</v>
      </c>
      <c r="AH1696">
        <f>invoices[[#This Row],[EB Amount]]-invoices[[#This Row],[electricity_amount]]</f>
        <v>0</v>
      </c>
    </row>
    <row r="1697" spans="1:34">
      <c r="A1697" t="s">
        <v>5032</v>
      </c>
      <c r="B1697" t="s">
        <v>22</v>
      </c>
      <c r="C1697" t="s">
        <v>1161</v>
      </c>
      <c r="D1697" t="s">
        <v>24</v>
      </c>
      <c r="E1697" t="s">
        <v>519</v>
      </c>
      <c r="F1697" t="s">
        <v>527</v>
      </c>
      <c r="G1697" t="s">
        <v>5033</v>
      </c>
      <c r="H1697" s="1">
        <f>DATE(YEAR(invoices[[#This Row],[due_date]]),MONTH(invoices[[#This Row],[due_date]]),1)</f>
        <v>45809</v>
      </c>
      <c r="I1697" s="1">
        <v>45815</v>
      </c>
      <c r="J1697">
        <v>14500</v>
      </c>
      <c r="K1697">
        <v>0</v>
      </c>
      <c r="L1697">
        <v>2250</v>
      </c>
      <c r="M1697">
        <f>invoices[[#This Row],[rent_amount]]+invoices[[#This Row],[electricity_amount]]+invoices[[#This Row],[other_charges]]</f>
        <v>16750</v>
      </c>
      <c r="N1697" t="s">
        <v>28</v>
      </c>
      <c r="O1697" t="s">
        <v>826</v>
      </c>
      <c r="P1697">
        <v>0</v>
      </c>
      <c r="Q1697" t="b">
        <v>0</v>
      </c>
      <c r="R1697" t="s">
        <v>159</v>
      </c>
      <c r="S1697">
        <v>0</v>
      </c>
      <c r="T1697">
        <f>invoices[[#This Row],[total_amount]]</f>
        <v>16750</v>
      </c>
      <c r="U1697" t="s">
        <v>2715</v>
      </c>
      <c r="V1697" t="str">
        <f>INDEX([1]!Table1[tenantname],MATCH(invoices[[#This Row],[allotment_id]],[1]!Table1[TenantAllotmentID],0))</f>
        <v>Harissh G (C41-C2)</v>
      </c>
      <c r="W1697" t="s">
        <v>14875</v>
      </c>
      <c r="X1697" t="s">
        <v>14876</v>
      </c>
      <c r="Y1697" s="4">
        <v>45809</v>
      </c>
      <c r="Z1697" t="s">
        <v>15807</v>
      </c>
      <c r="AA1697">
        <v>14500</v>
      </c>
      <c r="AB1697">
        <v>0</v>
      </c>
      <c r="AC1697">
        <v>0</v>
      </c>
      <c r="AD1697" s="7">
        <f>invoices[[#This Row],[Rent]]+invoices[[#This Row],[Services]]+invoices[[#This Row],[GST]]</f>
        <v>14500</v>
      </c>
      <c r="AE1697" s="7">
        <f>invoices[[#This Row],[Total]]-invoices[[#This Row],[rent_amount]]</f>
        <v>0</v>
      </c>
      <c r="AF1697">
        <v>1754</v>
      </c>
      <c r="AG1697">
        <v>0</v>
      </c>
      <c r="AH1697">
        <f>invoices[[#This Row],[EB Amount]]-invoices[[#This Row],[electricity_amount]]</f>
        <v>0</v>
      </c>
    </row>
    <row r="1698" spans="1:34">
      <c r="A1698" t="s">
        <v>5036</v>
      </c>
      <c r="B1698" t="s">
        <v>22</v>
      </c>
      <c r="C1698" t="s">
        <v>778</v>
      </c>
      <c r="D1698" t="s">
        <v>24</v>
      </c>
      <c r="E1698" t="s">
        <v>399</v>
      </c>
      <c r="F1698" t="s">
        <v>933</v>
      </c>
      <c r="G1698" t="s">
        <v>5037</v>
      </c>
      <c r="H1698" s="1">
        <f>DATE(YEAR(invoices[[#This Row],[due_date]]),MONTH(invoices[[#This Row],[due_date]]),1)</f>
        <v>45809</v>
      </c>
      <c r="I1698" s="1">
        <v>45815</v>
      </c>
      <c r="J1698">
        <v>14500</v>
      </c>
      <c r="K1698">
        <v>1209</v>
      </c>
      <c r="L1698">
        <v>0</v>
      </c>
      <c r="M1698">
        <f>invoices[[#This Row],[rent_amount]]+invoices[[#This Row],[electricity_amount]]+invoices[[#This Row],[other_charges]]</f>
        <v>15709</v>
      </c>
      <c r="N1698" t="s">
        <v>28</v>
      </c>
      <c r="O1698" t="s">
        <v>482</v>
      </c>
      <c r="P1698">
        <v>0</v>
      </c>
      <c r="Q1698" t="b">
        <v>0</v>
      </c>
      <c r="R1698" t="s">
        <v>159</v>
      </c>
      <c r="S1698">
        <v>0</v>
      </c>
      <c r="T1698">
        <f>invoices[[#This Row],[total_amount]]</f>
        <v>15709</v>
      </c>
      <c r="U1698" t="s">
        <v>3182</v>
      </c>
      <c r="V1698" t="str">
        <f>INDEX([1]!Table1[tenantname],MATCH(invoices[[#This Row],[allotment_id]],[1]!Table1[TenantAllotmentID],0))</f>
        <v>Sri Divya Boyanapalli (B22-C2)</v>
      </c>
      <c r="W1698" t="s">
        <v>14227</v>
      </c>
      <c r="X1698" t="s">
        <v>14992</v>
      </c>
      <c r="Y1698" s="4">
        <v>45809</v>
      </c>
      <c r="Z1698" t="s">
        <v>15807</v>
      </c>
      <c r="AA1698">
        <v>14500</v>
      </c>
      <c r="AB1698">
        <v>0</v>
      </c>
      <c r="AC1698">
        <v>0</v>
      </c>
      <c r="AD1698" s="7">
        <f>invoices[[#This Row],[Rent]]+invoices[[#This Row],[Services]]+invoices[[#This Row],[GST]]</f>
        <v>14500</v>
      </c>
      <c r="AE1698" s="7">
        <f>invoices[[#This Row],[Total]]-invoices[[#This Row],[rent_amount]]</f>
        <v>0</v>
      </c>
      <c r="AF1698">
        <v>1756</v>
      </c>
      <c r="AG1698">
        <v>1209</v>
      </c>
      <c r="AH1698">
        <f>invoices[[#This Row],[EB Amount]]-invoices[[#This Row],[electricity_amount]]</f>
        <v>0</v>
      </c>
    </row>
    <row r="1699" spans="1:34">
      <c r="A1699" t="s">
        <v>5110</v>
      </c>
      <c r="B1699" t="s">
        <v>22</v>
      </c>
      <c r="C1699" t="s">
        <v>166</v>
      </c>
      <c r="D1699" t="s">
        <v>24</v>
      </c>
      <c r="E1699" t="s">
        <v>167</v>
      </c>
      <c r="F1699" t="s">
        <v>168</v>
      </c>
      <c r="G1699" t="s">
        <v>5111</v>
      </c>
      <c r="H1699" s="1">
        <f>DATE(YEAR(invoices[[#This Row],[due_date]]),MONTH(invoices[[#This Row],[due_date]]),1)</f>
        <v>45809</v>
      </c>
      <c r="I1699" s="1">
        <v>45815</v>
      </c>
      <c r="J1699">
        <v>14500</v>
      </c>
      <c r="K1699">
        <v>1717</v>
      </c>
      <c r="L1699">
        <v>0</v>
      </c>
      <c r="M1699">
        <f>invoices[[#This Row],[rent_amount]]+invoices[[#This Row],[electricity_amount]]+invoices[[#This Row],[other_charges]]</f>
        <v>16217</v>
      </c>
      <c r="N1699" t="s">
        <v>28</v>
      </c>
      <c r="O1699" t="s">
        <v>482</v>
      </c>
      <c r="P1699">
        <v>0</v>
      </c>
      <c r="Q1699" t="b">
        <v>0</v>
      </c>
      <c r="R1699" t="s">
        <v>159</v>
      </c>
      <c r="S1699">
        <v>0</v>
      </c>
      <c r="T1699">
        <f>invoices[[#This Row],[total_amount]]</f>
        <v>16217</v>
      </c>
      <c r="U1699" t="s">
        <v>171</v>
      </c>
      <c r="V1699" t="str">
        <f>INDEX([1]!Table1[tenantname],MATCH(invoices[[#This Row],[allotment_id]],[1]!Table1[TenantAllotmentID],0))</f>
        <v>Shubhashish . (B42-C2)</v>
      </c>
      <c r="W1699" t="s">
        <v>14022</v>
      </c>
      <c r="X1699" t="s">
        <v>14023</v>
      </c>
      <c r="Y1699" s="4">
        <v>45809</v>
      </c>
      <c r="Z1699" t="s">
        <v>15807</v>
      </c>
      <c r="AA1699">
        <v>14500</v>
      </c>
      <c r="AB1699">
        <v>0</v>
      </c>
      <c r="AC1699">
        <v>0</v>
      </c>
      <c r="AD1699" s="7">
        <f>invoices[[#This Row],[Rent]]+invoices[[#This Row],[Services]]+invoices[[#This Row],[GST]]</f>
        <v>14500</v>
      </c>
      <c r="AE1699" s="7">
        <f>invoices[[#This Row],[Total]]-invoices[[#This Row],[rent_amount]]</f>
        <v>0</v>
      </c>
      <c r="AF1699">
        <v>1794</v>
      </c>
      <c r="AG1699">
        <v>1717</v>
      </c>
      <c r="AH1699">
        <f>invoices[[#This Row],[EB Amount]]-invoices[[#This Row],[electricity_amount]]</f>
        <v>0</v>
      </c>
    </row>
    <row r="1700" spans="1:34">
      <c r="A1700" t="s">
        <v>5127</v>
      </c>
      <c r="B1700" t="s">
        <v>22</v>
      </c>
      <c r="C1700" t="s">
        <v>5128</v>
      </c>
      <c r="D1700" t="s">
        <v>24</v>
      </c>
      <c r="E1700" t="s">
        <v>155</v>
      </c>
      <c r="F1700" t="s">
        <v>188</v>
      </c>
      <c r="G1700" t="s">
        <v>5129</v>
      </c>
      <c r="H1700" s="1">
        <f>DATE(YEAR(invoices[[#This Row],[due_date]]),MONTH(invoices[[#This Row],[due_date]]),1)</f>
        <v>45809</v>
      </c>
      <c r="I1700" s="1">
        <v>45815</v>
      </c>
      <c r="J1700">
        <v>11592</v>
      </c>
      <c r="K1700">
        <v>0</v>
      </c>
      <c r="L1700">
        <v>0</v>
      </c>
      <c r="M1700">
        <f>invoices[[#This Row],[rent_amount]]+invoices[[#This Row],[electricity_amount]]+invoices[[#This Row],[other_charges]]</f>
        <v>11592</v>
      </c>
      <c r="N1700" t="s">
        <v>28</v>
      </c>
      <c r="O1700" t="s">
        <v>826</v>
      </c>
      <c r="P1700">
        <v>0</v>
      </c>
      <c r="Q1700" t="b">
        <v>0</v>
      </c>
      <c r="R1700" t="s">
        <v>159</v>
      </c>
      <c r="S1700">
        <v>0</v>
      </c>
      <c r="T1700">
        <f>invoices[[#This Row],[total_amount]]</f>
        <v>11592</v>
      </c>
      <c r="U1700" t="s">
        <v>5130</v>
      </c>
      <c r="V1700" t="str">
        <f>INDEX([1]!Table1[tenantname],MATCH(invoices[[#This Row],[allotment_id]],[1]!Table1[TenantAllotmentID],0))</f>
        <v>Jerome Fernando (C44-C2)</v>
      </c>
      <c r="W1700" t="s">
        <v>15337</v>
      </c>
      <c r="X1700" t="s">
        <v>15338</v>
      </c>
      <c r="Y1700" s="4">
        <v>45809</v>
      </c>
      <c r="Z1700" t="s">
        <v>15807</v>
      </c>
      <c r="AA1700">
        <v>11592</v>
      </c>
      <c r="AB1700">
        <v>0</v>
      </c>
      <c r="AC1700">
        <v>0</v>
      </c>
      <c r="AD1700" s="7">
        <f>invoices[[#This Row],[Rent]]+invoices[[#This Row],[Services]]+invoices[[#This Row],[GST]]</f>
        <v>11592</v>
      </c>
      <c r="AE1700" s="7">
        <f>invoices[[#This Row],[Total]]-invoices[[#This Row],[rent_amount]]</f>
        <v>0</v>
      </c>
      <c r="AF1700">
        <v>1802</v>
      </c>
      <c r="AG1700">
        <v>0</v>
      </c>
      <c r="AH1700">
        <f>invoices[[#This Row],[EB Amount]]-invoices[[#This Row],[electricity_amount]]</f>
        <v>0</v>
      </c>
    </row>
    <row r="1701" spans="1:34">
      <c r="A1701" t="s">
        <v>5133</v>
      </c>
      <c r="B1701" t="s">
        <v>22</v>
      </c>
      <c r="C1701" t="s">
        <v>1375</v>
      </c>
      <c r="D1701" t="s">
        <v>24</v>
      </c>
      <c r="E1701" t="s">
        <v>226</v>
      </c>
      <c r="F1701" t="s">
        <v>227</v>
      </c>
      <c r="G1701" t="s">
        <v>5134</v>
      </c>
      <c r="H1701" s="1">
        <f>DATE(YEAR(invoices[[#This Row],[due_date]]),MONTH(invoices[[#This Row],[due_date]]),1)</f>
        <v>45809</v>
      </c>
      <c r="I1701" s="1">
        <v>45815</v>
      </c>
      <c r="J1701">
        <v>15500</v>
      </c>
      <c r="K1701">
        <v>938</v>
      </c>
      <c r="L1701">
        <v>0</v>
      </c>
      <c r="M1701">
        <f>invoices[[#This Row],[rent_amount]]+invoices[[#This Row],[electricity_amount]]+invoices[[#This Row],[other_charges]]</f>
        <v>16438</v>
      </c>
      <c r="N1701" t="s">
        <v>28</v>
      </c>
      <c r="O1701" t="s">
        <v>158</v>
      </c>
      <c r="P1701">
        <v>0</v>
      </c>
      <c r="Q1701" t="b">
        <v>0</v>
      </c>
      <c r="R1701" t="s">
        <v>159</v>
      </c>
      <c r="S1701">
        <v>0</v>
      </c>
      <c r="T1701">
        <f>invoices[[#This Row],[total_amount]]</f>
        <v>16438</v>
      </c>
      <c r="U1701" t="s">
        <v>1377</v>
      </c>
      <c r="V1701" t="str">
        <f>INDEX([1]!Table1[tenantname],MATCH(invoices[[#This Row],[allotment_id]],[1]!Table1[TenantAllotmentID],0))</f>
        <v>Priyadarshini C (B12-B2)</v>
      </c>
      <c r="W1701" t="s">
        <v>14448</v>
      </c>
      <c r="X1701" t="s">
        <v>14449</v>
      </c>
      <c r="Y1701" s="4">
        <v>45809</v>
      </c>
      <c r="Z1701" t="s">
        <v>15807</v>
      </c>
      <c r="AA1701">
        <v>15500</v>
      </c>
      <c r="AB1701">
        <v>0</v>
      </c>
      <c r="AC1701">
        <v>0</v>
      </c>
      <c r="AD1701" s="7">
        <f>invoices[[#This Row],[Rent]]+invoices[[#This Row],[Services]]+invoices[[#This Row],[GST]]</f>
        <v>15500</v>
      </c>
      <c r="AE1701" s="7">
        <f>invoices[[#This Row],[Total]]-invoices[[#This Row],[rent_amount]]</f>
        <v>0</v>
      </c>
      <c r="AF1701">
        <v>1804</v>
      </c>
      <c r="AG1701">
        <v>938</v>
      </c>
      <c r="AH1701">
        <f>invoices[[#This Row],[EB Amount]]-invoices[[#This Row],[electricity_amount]]</f>
        <v>0</v>
      </c>
    </row>
    <row r="1702" spans="1:34">
      <c r="A1702" t="s">
        <v>5183</v>
      </c>
      <c r="B1702" t="s">
        <v>22</v>
      </c>
      <c r="C1702" t="s">
        <v>1121</v>
      </c>
      <c r="D1702" t="s">
        <v>24</v>
      </c>
      <c r="E1702" t="s">
        <v>147</v>
      </c>
      <c r="F1702" t="s">
        <v>1122</v>
      </c>
      <c r="G1702" t="s">
        <v>5184</v>
      </c>
      <c r="H1702" s="1">
        <f>DATE(YEAR(invoices[[#This Row],[due_date]]),MONTH(invoices[[#This Row],[due_date]]),1)</f>
        <v>45809</v>
      </c>
      <c r="I1702" s="1">
        <v>45815</v>
      </c>
      <c r="J1702">
        <v>15500</v>
      </c>
      <c r="K1702">
        <v>1488</v>
      </c>
      <c r="L1702">
        <v>0</v>
      </c>
      <c r="M1702">
        <f>invoices[[#This Row],[rent_amount]]+invoices[[#This Row],[electricity_amount]]+invoices[[#This Row],[other_charges]]</f>
        <v>16988</v>
      </c>
      <c r="N1702" t="s">
        <v>28</v>
      </c>
      <c r="O1702" t="s">
        <v>826</v>
      </c>
      <c r="P1702">
        <v>0</v>
      </c>
      <c r="Q1702" t="b">
        <v>0</v>
      </c>
      <c r="R1702" t="s">
        <v>159</v>
      </c>
      <c r="S1702">
        <v>0</v>
      </c>
      <c r="T1702">
        <f>invoices[[#This Row],[total_amount]]</f>
        <v>16988</v>
      </c>
      <c r="U1702" t="s">
        <v>1125</v>
      </c>
      <c r="V1702" t="str">
        <f>INDEX([1]!Table1[tenantname],MATCH(invoices[[#This Row],[allotment_id]],[1]!Table1[TenantAllotmentID],0))</f>
        <v>Navin Joseph (C31-B1)</v>
      </c>
      <c r="W1702" t="s">
        <v>14356</v>
      </c>
      <c r="X1702" t="s">
        <v>14357</v>
      </c>
      <c r="Y1702" s="4">
        <v>45809</v>
      </c>
      <c r="Z1702" t="s">
        <v>15807</v>
      </c>
      <c r="AA1702">
        <v>15500</v>
      </c>
      <c r="AB1702">
        <v>0</v>
      </c>
      <c r="AC1702">
        <v>0</v>
      </c>
      <c r="AD1702" s="7">
        <f>invoices[[#This Row],[Rent]]+invoices[[#This Row],[Services]]+invoices[[#This Row],[GST]]</f>
        <v>15500</v>
      </c>
      <c r="AE1702" s="7">
        <f>invoices[[#This Row],[Total]]-invoices[[#This Row],[rent_amount]]</f>
        <v>0</v>
      </c>
      <c r="AF1702">
        <v>1827</v>
      </c>
      <c r="AG1702">
        <v>1488</v>
      </c>
      <c r="AH1702">
        <f>invoices[[#This Row],[EB Amount]]-invoices[[#This Row],[electricity_amount]]</f>
        <v>0</v>
      </c>
    </row>
    <row r="1703" spans="1:34">
      <c r="A1703" t="s">
        <v>5246</v>
      </c>
      <c r="B1703" t="s">
        <v>22</v>
      </c>
      <c r="C1703" t="s">
        <v>5247</v>
      </c>
      <c r="D1703" t="s">
        <v>24</v>
      </c>
      <c r="E1703" t="s">
        <v>247</v>
      </c>
      <c r="F1703" t="s">
        <v>248</v>
      </c>
      <c r="G1703" t="s">
        <v>5248</v>
      </c>
      <c r="H1703" s="1">
        <f>DATE(YEAR(invoices[[#This Row],[due_date]]),MONTH(invoices[[#This Row],[due_date]]),1)</f>
        <v>45809</v>
      </c>
      <c r="I1703" s="1">
        <v>45815</v>
      </c>
      <c r="J1703">
        <v>9100</v>
      </c>
      <c r="K1703">
        <v>1829</v>
      </c>
      <c r="L1703">
        <v>2250</v>
      </c>
      <c r="M1703">
        <f>invoices[[#This Row],[rent_amount]]+invoices[[#This Row],[electricity_amount]]+invoices[[#This Row],[other_charges]]</f>
        <v>13179</v>
      </c>
      <c r="N1703" t="s">
        <v>28</v>
      </c>
      <c r="O1703" t="s">
        <v>826</v>
      </c>
      <c r="P1703">
        <v>0</v>
      </c>
      <c r="Q1703" t="b">
        <v>0</v>
      </c>
      <c r="R1703" t="s">
        <v>159</v>
      </c>
      <c r="S1703">
        <v>0</v>
      </c>
      <c r="T1703">
        <f>invoices[[#This Row],[total_amount]]</f>
        <v>13179</v>
      </c>
      <c r="U1703" t="s">
        <v>5249</v>
      </c>
      <c r="V1703" t="str">
        <f>INDEX([1]!Table1[tenantname],MATCH(invoices[[#This Row],[allotment_id]],[1]!Table1[TenantAllotmentID],0))</f>
        <v>Madhavan Maruthapillai (C11-A1)</v>
      </c>
      <c r="W1703" t="s">
        <v>15356</v>
      </c>
      <c r="X1703" t="s">
        <v>15357</v>
      </c>
      <c r="Y1703" s="4">
        <v>45809</v>
      </c>
      <c r="Z1703" t="s">
        <v>15807</v>
      </c>
      <c r="AA1703">
        <v>9100</v>
      </c>
      <c r="AB1703">
        <v>0</v>
      </c>
      <c r="AC1703">
        <v>0</v>
      </c>
      <c r="AD1703" s="7">
        <f>invoices[[#This Row],[Rent]]+invoices[[#This Row],[Services]]+invoices[[#This Row],[GST]]</f>
        <v>9100</v>
      </c>
      <c r="AE1703" s="7">
        <f>invoices[[#This Row],[Total]]-invoices[[#This Row],[rent_amount]]</f>
        <v>0</v>
      </c>
      <c r="AF1703">
        <v>1856</v>
      </c>
      <c r="AG1703">
        <v>1829</v>
      </c>
      <c r="AH1703">
        <f>invoices[[#This Row],[EB Amount]]-invoices[[#This Row],[electricity_amount]]</f>
        <v>0</v>
      </c>
    </row>
    <row r="1704" spans="1:34">
      <c r="A1704" t="s">
        <v>5381</v>
      </c>
      <c r="B1704" t="s">
        <v>22</v>
      </c>
      <c r="C1704" s="2" t="s">
        <v>5382</v>
      </c>
      <c r="D1704" t="s">
        <v>24</v>
      </c>
      <c r="E1704" t="s">
        <v>34</v>
      </c>
      <c r="F1704" t="s">
        <v>805</v>
      </c>
      <c r="G1704" t="s">
        <v>5383</v>
      </c>
      <c r="H1704" s="1">
        <f>DATE(YEAR(invoices[[#This Row],[due_date]]),MONTH(invoices[[#This Row],[due_date]]),1)</f>
        <v>45809</v>
      </c>
      <c r="I1704" s="1">
        <v>45815</v>
      </c>
      <c r="J1704">
        <v>19000</v>
      </c>
      <c r="K1704">
        <v>1500</v>
      </c>
      <c r="L1704">
        <v>0</v>
      </c>
      <c r="M1704">
        <f>invoices[[#This Row],[rent_amount]]+invoices[[#This Row],[electricity_amount]]+invoices[[#This Row],[other_charges]]</f>
        <v>20500</v>
      </c>
      <c r="N1704" t="s">
        <v>28</v>
      </c>
      <c r="O1704" t="s">
        <v>482</v>
      </c>
      <c r="P1704">
        <v>0</v>
      </c>
      <c r="Q1704" t="b">
        <v>0</v>
      </c>
      <c r="R1704" t="s">
        <v>159</v>
      </c>
      <c r="S1704">
        <v>0</v>
      </c>
      <c r="T1704">
        <f>invoices[[#This Row],[total_amount]]</f>
        <v>20500</v>
      </c>
      <c r="U1704" t="s">
        <v>5384</v>
      </c>
      <c r="V1704" t="str">
        <f>INDEX([1]!Table1[tenantname],MATCH(invoices[[#This Row],[allotment_id]],[1]!Table1[TenantAllotmentID],0))</f>
        <v>Vipula Tiwari (B43-A1)</v>
      </c>
      <c r="W1704" t="s">
        <v>15367</v>
      </c>
      <c r="X1704" t="s">
        <v>15368</v>
      </c>
      <c r="Y1704" s="4">
        <v>45809</v>
      </c>
      <c r="Z1704" t="s">
        <v>15807</v>
      </c>
      <c r="AA1704">
        <v>19000</v>
      </c>
      <c r="AB1704">
        <v>0</v>
      </c>
      <c r="AC1704">
        <v>0</v>
      </c>
      <c r="AD1704" s="7">
        <f>invoices[[#This Row],[Rent]]+invoices[[#This Row],[Services]]+invoices[[#This Row],[GST]]</f>
        <v>19000</v>
      </c>
      <c r="AE1704" s="7">
        <f>invoices[[#This Row],[Total]]-invoices[[#This Row],[rent_amount]]</f>
        <v>0</v>
      </c>
      <c r="AF1704">
        <v>1926</v>
      </c>
      <c r="AG1704">
        <v>1500</v>
      </c>
      <c r="AH1704">
        <f>invoices[[#This Row],[EB Amount]]-invoices[[#This Row],[electricity_amount]]</f>
        <v>0</v>
      </c>
    </row>
    <row r="1705" spans="1:34">
      <c r="A1705" t="s">
        <v>5392</v>
      </c>
      <c r="B1705" t="s">
        <v>22</v>
      </c>
      <c r="C1705" t="s">
        <v>139</v>
      </c>
      <c r="D1705" t="s">
        <v>24</v>
      </c>
      <c r="E1705" t="s">
        <v>140</v>
      </c>
      <c r="F1705" t="s">
        <v>141</v>
      </c>
      <c r="G1705" t="s">
        <v>5393</v>
      </c>
      <c r="H1705" s="1">
        <f>DATE(YEAR(invoices[[#This Row],[due_date]]),MONTH(invoices[[#This Row],[due_date]]),1)</f>
        <v>45809</v>
      </c>
      <c r="I1705" s="1">
        <v>45815</v>
      </c>
      <c r="J1705">
        <v>15500</v>
      </c>
      <c r="K1705">
        <v>2325</v>
      </c>
      <c r="L1705">
        <v>0</v>
      </c>
      <c r="M1705">
        <f>invoices[[#This Row],[rent_amount]]+invoices[[#This Row],[electricity_amount]]+invoices[[#This Row],[other_charges]]</f>
        <v>17825</v>
      </c>
      <c r="N1705" t="s">
        <v>28</v>
      </c>
      <c r="O1705" t="s">
        <v>826</v>
      </c>
      <c r="P1705">
        <v>0</v>
      </c>
      <c r="Q1705" t="b">
        <v>0</v>
      </c>
      <c r="R1705" t="s">
        <v>159</v>
      </c>
      <c r="S1705">
        <v>0</v>
      </c>
      <c r="T1705">
        <f>invoices[[#This Row],[total_amount]]</f>
        <v>17825</v>
      </c>
      <c r="U1705" t="s">
        <v>144</v>
      </c>
      <c r="V1705" t="str">
        <f>INDEX([1]!Table1[tenantname],MATCH(invoices[[#This Row],[allotment_id]],[1]!Table1[TenantAllotmentID],0))</f>
        <v>Naga Sai Abheeshek Varma (A41-D2)</v>
      </c>
      <c r="W1705" t="s">
        <v>14014</v>
      </c>
      <c r="X1705" t="s">
        <v>14015</v>
      </c>
      <c r="Y1705" s="4">
        <v>45809</v>
      </c>
      <c r="Z1705" t="s">
        <v>15807</v>
      </c>
      <c r="AA1705">
        <v>15500</v>
      </c>
      <c r="AB1705">
        <v>0</v>
      </c>
      <c r="AC1705">
        <v>0</v>
      </c>
      <c r="AD1705" s="7">
        <f>invoices[[#This Row],[Rent]]+invoices[[#This Row],[Services]]+invoices[[#This Row],[GST]]</f>
        <v>15500</v>
      </c>
      <c r="AE1705" s="7">
        <f>invoices[[#This Row],[Total]]-invoices[[#This Row],[rent_amount]]</f>
        <v>0</v>
      </c>
      <c r="AF1705">
        <v>1931</v>
      </c>
      <c r="AG1705">
        <v>2325</v>
      </c>
      <c r="AH1705">
        <f>invoices[[#This Row],[EB Amount]]-invoices[[#This Row],[electricity_amount]]</f>
        <v>0</v>
      </c>
    </row>
    <row r="1706" spans="1:34">
      <c r="A1706" t="s">
        <v>5513</v>
      </c>
      <c r="B1706" t="s">
        <v>22</v>
      </c>
      <c r="C1706" t="s">
        <v>3879</v>
      </c>
      <c r="D1706" t="s">
        <v>24</v>
      </c>
      <c r="E1706" t="s">
        <v>268</v>
      </c>
      <c r="F1706" t="s">
        <v>359</v>
      </c>
      <c r="G1706" t="s">
        <v>5514</v>
      </c>
      <c r="H1706" s="1">
        <f>DATE(YEAR(invoices[[#This Row],[due_date]]),MONTH(invoices[[#This Row],[due_date]]),1)</f>
        <v>45809</v>
      </c>
      <c r="I1706" s="1">
        <v>45815</v>
      </c>
      <c r="J1706">
        <v>25500</v>
      </c>
      <c r="K1706">
        <v>2016</v>
      </c>
      <c r="L1706">
        <v>0</v>
      </c>
      <c r="M1706">
        <f>invoices[[#This Row],[rent_amount]]+invoices[[#This Row],[electricity_amount]]+invoices[[#This Row],[other_charges]]</f>
        <v>27516</v>
      </c>
      <c r="N1706" t="s">
        <v>28</v>
      </c>
      <c r="O1706" t="s">
        <v>826</v>
      </c>
      <c r="P1706">
        <v>0</v>
      </c>
      <c r="Q1706" t="b">
        <v>0</v>
      </c>
      <c r="R1706" t="s">
        <v>159</v>
      </c>
      <c r="S1706">
        <v>0</v>
      </c>
      <c r="T1706">
        <f>invoices[[#This Row],[total_amount]]</f>
        <v>27516</v>
      </c>
      <c r="U1706" t="s">
        <v>5515</v>
      </c>
      <c r="V1706" t="str">
        <f>INDEX([1]!Table1[tenantname],MATCH(invoices[[#This Row],[allotment_id]],[1]!Table1[TenantAllotmentID],0))</f>
        <v>Ibrahim Hamid Kazi (C21-D1)</v>
      </c>
      <c r="W1706" t="s">
        <v>14939</v>
      </c>
      <c r="X1706" t="s">
        <v>15385</v>
      </c>
      <c r="Y1706" s="4">
        <v>45809</v>
      </c>
      <c r="Z1706" t="s">
        <v>15807</v>
      </c>
      <c r="AA1706">
        <v>25500</v>
      </c>
      <c r="AB1706">
        <v>0</v>
      </c>
      <c r="AC1706">
        <v>0</v>
      </c>
      <c r="AD1706" s="7">
        <f>invoices[[#This Row],[Rent]]+invoices[[#This Row],[Services]]+invoices[[#This Row],[GST]]</f>
        <v>25500</v>
      </c>
      <c r="AE1706" s="7">
        <f>invoices[[#This Row],[Total]]-invoices[[#This Row],[rent_amount]]</f>
        <v>0</v>
      </c>
      <c r="AF1706">
        <v>1988</v>
      </c>
      <c r="AG1706">
        <v>2016</v>
      </c>
      <c r="AH1706">
        <f>invoices[[#This Row],[EB Amount]]-invoices[[#This Row],[electricity_amount]]</f>
        <v>0</v>
      </c>
    </row>
    <row r="1707" spans="1:34">
      <c r="A1707" t="s">
        <v>5572</v>
      </c>
      <c r="B1707" t="s">
        <v>22</v>
      </c>
      <c r="C1707" t="s">
        <v>2286</v>
      </c>
      <c r="D1707" t="s">
        <v>24</v>
      </c>
      <c r="E1707" t="s">
        <v>592</v>
      </c>
      <c r="F1707" t="s">
        <v>1184</v>
      </c>
      <c r="G1707" t="s">
        <v>5573</v>
      </c>
      <c r="H1707" s="1">
        <f>DATE(YEAR(invoices[[#This Row],[due_date]]),MONTH(invoices[[#This Row],[due_date]]),1)</f>
        <v>45809</v>
      </c>
      <c r="I1707" s="1">
        <v>45815</v>
      </c>
      <c r="J1707">
        <v>25500</v>
      </c>
      <c r="K1707">
        <v>2573</v>
      </c>
      <c r="L1707">
        <v>0</v>
      </c>
      <c r="M1707">
        <f>invoices[[#This Row],[rent_amount]]+invoices[[#This Row],[electricity_amount]]+invoices[[#This Row],[other_charges]]</f>
        <v>28073</v>
      </c>
      <c r="N1707" t="s">
        <v>28</v>
      </c>
      <c r="O1707" t="s">
        <v>184</v>
      </c>
      <c r="P1707">
        <v>0</v>
      </c>
      <c r="Q1707" t="b">
        <v>0</v>
      </c>
      <c r="R1707" t="s">
        <v>159</v>
      </c>
      <c r="S1707">
        <v>0</v>
      </c>
      <c r="T1707">
        <f>invoices[[#This Row],[total_amount]]</f>
        <v>28073</v>
      </c>
      <c r="U1707" t="s">
        <v>2288</v>
      </c>
      <c r="V1707" t="str">
        <f>INDEX([1]!Table1[tenantname],MATCH(invoices[[#This Row],[allotment_id]],[1]!Table1[TenantAllotmentID],0))</f>
        <v>Aditya A (A44-D1)</v>
      </c>
      <c r="W1707" t="s">
        <v>14762</v>
      </c>
      <c r="X1707" t="s">
        <v>14763</v>
      </c>
      <c r="Y1707" s="4">
        <v>45809</v>
      </c>
      <c r="Z1707" t="s">
        <v>15807</v>
      </c>
      <c r="AA1707">
        <v>25500</v>
      </c>
      <c r="AB1707">
        <v>0</v>
      </c>
      <c r="AC1707">
        <v>0</v>
      </c>
      <c r="AD1707" s="7">
        <f>invoices[[#This Row],[Rent]]+invoices[[#This Row],[Services]]+invoices[[#This Row],[GST]]</f>
        <v>25500</v>
      </c>
      <c r="AE1707" s="7">
        <f>invoices[[#This Row],[Total]]-invoices[[#This Row],[rent_amount]]</f>
        <v>0</v>
      </c>
      <c r="AF1707">
        <v>2013</v>
      </c>
      <c r="AG1707">
        <v>2573</v>
      </c>
      <c r="AH1707">
        <f>invoices[[#This Row],[EB Amount]]-invoices[[#This Row],[electricity_amount]]</f>
        <v>0</v>
      </c>
    </row>
    <row r="1708" spans="1:34">
      <c r="A1708" t="s">
        <v>5728</v>
      </c>
      <c r="B1708" t="s">
        <v>22</v>
      </c>
      <c r="C1708" t="s">
        <v>2412</v>
      </c>
      <c r="D1708" t="s">
        <v>24</v>
      </c>
      <c r="E1708" t="s">
        <v>349</v>
      </c>
      <c r="F1708" t="s">
        <v>716</v>
      </c>
      <c r="G1708" t="s">
        <v>5729</v>
      </c>
      <c r="H1708" s="1">
        <f>DATE(YEAR(invoices[[#This Row],[due_date]]),MONTH(invoices[[#This Row],[due_date]]),1)</f>
        <v>45809</v>
      </c>
      <c r="I1708" s="1">
        <v>45815</v>
      </c>
      <c r="J1708">
        <v>13599.999999999996</v>
      </c>
      <c r="K1708">
        <v>0</v>
      </c>
      <c r="L1708">
        <v>0</v>
      </c>
      <c r="M1708">
        <f>invoices[[#This Row],[rent_amount]]+invoices[[#This Row],[electricity_amount]]+invoices[[#This Row],[other_charges]]</f>
        <v>13599.999999999996</v>
      </c>
      <c r="N1708" t="s">
        <v>28</v>
      </c>
      <c r="O1708" t="s">
        <v>482</v>
      </c>
      <c r="P1708">
        <v>0</v>
      </c>
      <c r="Q1708" t="b">
        <v>0</v>
      </c>
      <c r="R1708" t="s">
        <v>159</v>
      </c>
      <c r="S1708">
        <v>0</v>
      </c>
      <c r="T1708">
        <f>invoices[[#This Row],[total_amount]]</f>
        <v>13599.999999999996</v>
      </c>
      <c r="U1708" t="s">
        <v>2414</v>
      </c>
      <c r="V1708" t="str">
        <f>INDEX([1]!Table1[tenantname],MATCH(invoices[[#This Row],[allotment_id]],[1]!Table1[TenantAllotmentID],0))</f>
        <v>Tushar  (B11-D1)</v>
      </c>
      <c r="W1708" t="s">
        <v>14799</v>
      </c>
      <c r="X1708" t="s">
        <v>14800</v>
      </c>
      <c r="Y1708" s="4">
        <v>45809</v>
      </c>
      <c r="Z1708" t="s">
        <v>15807</v>
      </c>
      <c r="AA1708">
        <v>13599.999999999996</v>
      </c>
      <c r="AB1708">
        <v>0</v>
      </c>
      <c r="AC1708">
        <v>0</v>
      </c>
      <c r="AD1708" s="7">
        <f>invoices[[#This Row],[Rent]]+invoices[[#This Row],[Services]]+invoices[[#This Row],[GST]]</f>
        <v>13599.999999999996</v>
      </c>
      <c r="AE1708" s="7">
        <f>invoices[[#This Row],[Total]]-invoices[[#This Row],[rent_amount]]</f>
        <v>0</v>
      </c>
      <c r="AF1708">
        <v>2086</v>
      </c>
      <c r="AG1708">
        <v>0</v>
      </c>
      <c r="AH1708">
        <f>invoices[[#This Row],[EB Amount]]-invoices[[#This Row],[electricity_amount]]</f>
        <v>0</v>
      </c>
    </row>
    <row r="1709" spans="1:34">
      <c r="A1709" t="s">
        <v>5942</v>
      </c>
      <c r="B1709" t="s">
        <v>22</v>
      </c>
      <c r="C1709" t="s">
        <v>1514</v>
      </c>
      <c r="D1709" t="s">
        <v>24</v>
      </c>
      <c r="E1709" t="s">
        <v>592</v>
      </c>
      <c r="F1709" t="s">
        <v>883</v>
      </c>
      <c r="G1709" t="s">
        <v>5943</v>
      </c>
      <c r="H1709" s="1">
        <f>DATE(YEAR(invoices[[#This Row],[due_date]]),MONTH(invoices[[#This Row],[due_date]]),1)</f>
        <v>45809</v>
      </c>
      <c r="I1709" s="1">
        <v>45815</v>
      </c>
      <c r="J1709">
        <v>15500</v>
      </c>
      <c r="K1709">
        <v>2573</v>
      </c>
      <c r="L1709">
        <v>0</v>
      </c>
      <c r="M1709">
        <f>invoices[[#This Row],[rent_amount]]+invoices[[#This Row],[electricity_amount]]+invoices[[#This Row],[other_charges]]</f>
        <v>18073</v>
      </c>
      <c r="N1709" t="s">
        <v>28</v>
      </c>
      <c r="O1709" t="s">
        <v>184</v>
      </c>
      <c r="P1709">
        <v>0</v>
      </c>
      <c r="Q1709" t="b">
        <v>0</v>
      </c>
      <c r="R1709" t="s">
        <v>159</v>
      </c>
      <c r="S1709">
        <v>0</v>
      </c>
      <c r="T1709">
        <f>invoices[[#This Row],[total_amount]]</f>
        <v>18073</v>
      </c>
      <c r="U1709" t="s">
        <v>1516</v>
      </c>
      <c r="V1709" t="str">
        <f>INDEX([1]!Table1[tenantname],MATCH(invoices[[#This Row],[allotment_id]],[1]!Table1[TenantAllotmentID],0))</f>
        <v>Dev Patel (A44-B1)</v>
      </c>
      <c r="W1709" t="s">
        <v>14502</v>
      </c>
      <c r="X1709" t="s">
        <v>14503</v>
      </c>
      <c r="Y1709" s="4">
        <v>45809</v>
      </c>
      <c r="Z1709" t="s">
        <v>15807</v>
      </c>
      <c r="AA1709">
        <v>15500</v>
      </c>
      <c r="AB1709">
        <v>0</v>
      </c>
      <c r="AC1709">
        <v>0</v>
      </c>
      <c r="AD1709" s="7">
        <f>invoices[[#This Row],[Rent]]+invoices[[#This Row],[Services]]+invoices[[#This Row],[GST]]</f>
        <v>15500</v>
      </c>
      <c r="AE1709" s="7">
        <f>invoices[[#This Row],[Total]]-invoices[[#This Row],[rent_amount]]</f>
        <v>0</v>
      </c>
      <c r="AF1709">
        <v>2194</v>
      </c>
      <c r="AG1709">
        <v>2573</v>
      </c>
      <c r="AH1709">
        <f>invoices[[#This Row],[EB Amount]]-invoices[[#This Row],[electricity_amount]]</f>
        <v>0</v>
      </c>
    </row>
    <row r="1710" spans="1:34">
      <c r="A1710" t="s">
        <v>6031</v>
      </c>
      <c r="B1710" t="s">
        <v>22</v>
      </c>
      <c r="C1710" t="s">
        <v>4341</v>
      </c>
      <c r="D1710" t="s">
        <v>24</v>
      </c>
      <c r="E1710" t="s">
        <v>268</v>
      </c>
      <c r="F1710" t="s">
        <v>269</v>
      </c>
      <c r="G1710" t="s">
        <v>6032</v>
      </c>
      <c r="H1710" s="1">
        <f>DATE(YEAR(invoices[[#This Row],[due_date]]),MONTH(invoices[[#This Row],[due_date]]),1)</f>
        <v>45809</v>
      </c>
      <c r="I1710" s="1">
        <v>45815</v>
      </c>
      <c r="J1710">
        <v>14500</v>
      </c>
      <c r="K1710">
        <v>2604</v>
      </c>
      <c r="L1710">
        <v>0</v>
      </c>
      <c r="M1710">
        <f>invoices[[#This Row],[rent_amount]]+invoices[[#This Row],[electricity_amount]]+invoices[[#This Row],[other_charges]]</f>
        <v>17104</v>
      </c>
      <c r="N1710" t="s">
        <v>28</v>
      </c>
      <c r="O1710" t="s">
        <v>158</v>
      </c>
      <c r="P1710">
        <v>0</v>
      </c>
      <c r="Q1710" t="b">
        <v>0</v>
      </c>
      <c r="R1710" t="s">
        <v>159</v>
      </c>
      <c r="S1710">
        <v>0</v>
      </c>
      <c r="T1710">
        <f>invoices[[#This Row],[total_amount]]</f>
        <v>17104</v>
      </c>
      <c r="U1710" t="s">
        <v>4343</v>
      </c>
      <c r="V1710" t="str">
        <f>INDEX([1]!Table1[tenantname],MATCH(invoices[[#This Row],[allotment_id]],[1]!Table1[TenantAllotmentID],0))</f>
        <v>Shivam Bhavsar (C21-C1)</v>
      </c>
      <c r="W1710" t="s">
        <v>15215</v>
      </c>
      <c r="X1710" t="s">
        <v>15216</v>
      </c>
      <c r="Y1710" s="4">
        <v>45809</v>
      </c>
      <c r="Z1710" t="s">
        <v>15807</v>
      </c>
      <c r="AA1710">
        <v>14500</v>
      </c>
      <c r="AB1710">
        <v>0</v>
      </c>
      <c r="AC1710">
        <v>0</v>
      </c>
      <c r="AD1710" s="7">
        <f>invoices[[#This Row],[Rent]]+invoices[[#This Row],[Services]]+invoices[[#This Row],[GST]]</f>
        <v>14500</v>
      </c>
      <c r="AE1710" s="7">
        <f>invoices[[#This Row],[Total]]-invoices[[#This Row],[rent_amount]]</f>
        <v>0</v>
      </c>
      <c r="AF1710">
        <v>2241</v>
      </c>
      <c r="AG1710">
        <v>2604</v>
      </c>
      <c r="AH1710">
        <f>invoices[[#This Row],[EB Amount]]-invoices[[#This Row],[electricity_amount]]</f>
        <v>0</v>
      </c>
    </row>
    <row r="1711" spans="1:34">
      <c r="A1711" t="s">
        <v>6216</v>
      </c>
      <c r="B1711" t="s">
        <v>22</v>
      </c>
      <c r="C1711" t="s">
        <v>1146</v>
      </c>
      <c r="D1711" t="s">
        <v>24</v>
      </c>
      <c r="E1711" t="s">
        <v>195</v>
      </c>
      <c r="F1711" t="s">
        <v>650</v>
      </c>
      <c r="G1711" t="s">
        <v>6217</v>
      </c>
      <c r="H1711" s="1">
        <f>DATE(YEAR(invoices[[#This Row],[due_date]]),MONTH(invoices[[#This Row],[due_date]]),1)</f>
        <v>45809</v>
      </c>
      <c r="I1711" s="1">
        <v>45815</v>
      </c>
      <c r="J1711">
        <v>11374</v>
      </c>
      <c r="K1711">
        <v>0</v>
      </c>
      <c r="L1711">
        <v>0</v>
      </c>
      <c r="M1711">
        <f>invoices[[#This Row],[rent_amount]]+invoices[[#This Row],[electricity_amount]]+invoices[[#This Row],[other_charges]]</f>
        <v>11374</v>
      </c>
      <c r="N1711" t="s">
        <v>28</v>
      </c>
      <c r="O1711" t="s">
        <v>826</v>
      </c>
      <c r="P1711">
        <v>0</v>
      </c>
      <c r="Q1711" t="b">
        <v>0</v>
      </c>
      <c r="R1711" t="s">
        <v>159</v>
      </c>
      <c r="S1711">
        <v>0</v>
      </c>
      <c r="T1711">
        <f>invoices[[#This Row],[total_amount]]</f>
        <v>11374</v>
      </c>
      <c r="U1711" t="s">
        <v>1149</v>
      </c>
      <c r="V1711" t="str">
        <f>INDEX([1]!Table1[tenantname],MATCH(invoices[[#This Row],[allotment_id]],[1]!Table1[TenantAllotmentID],0))</f>
        <v>Joan Betcy (D41-B2)</v>
      </c>
      <c r="W1711" t="s">
        <v>14362</v>
      </c>
      <c r="X1711" t="s">
        <v>14363</v>
      </c>
      <c r="Y1711" s="4">
        <v>45809</v>
      </c>
      <c r="Z1711" t="s">
        <v>15807</v>
      </c>
      <c r="AA1711">
        <v>11374</v>
      </c>
      <c r="AB1711">
        <v>0</v>
      </c>
      <c r="AC1711">
        <v>0</v>
      </c>
      <c r="AD1711" s="7">
        <f>invoices[[#This Row],[Rent]]+invoices[[#This Row],[Services]]+invoices[[#This Row],[GST]]</f>
        <v>11374</v>
      </c>
      <c r="AE1711" s="7">
        <f>invoices[[#This Row],[Total]]-invoices[[#This Row],[rent_amount]]</f>
        <v>0</v>
      </c>
      <c r="AF1711">
        <v>2328</v>
      </c>
      <c r="AG1711">
        <v>0</v>
      </c>
      <c r="AH1711">
        <f>invoices[[#This Row],[EB Amount]]-invoices[[#This Row],[electricity_amount]]</f>
        <v>0</v>
      </c>
    </row>
    <row r="1712" spans="1:34">
      <c r="A1712" t="s">
        <v>6222</v>
      </c>
      <c r="B1712" t="s">
        <v>22</v>
      </c>
      <c r="C1712" t="s">
        <v>1591</v>
      </c>
      <c r="D1712" t="s">
        <v>24</v>
      </c>
      <c r="E1712" t="s">
        <v>80</v>
      </c>
      <c r="F1712" t="s">
        <v>1592</v>
      </c>
      <c r="G1712" t="s">
        <v>6223</v>
      </c>
      <c r="H1712" s="1">
        <f>DATE(YEAR(invoices[[#This Row],[due_date]]),MONTH(invoices[[#This Row],[due_date]]),1)</f>
        <v>45809</v>
      </c>
      <c r="I1712" s="1">
        <v>45815</v>
      </c>
      <c r="J1712">
        <v>13500</v>
      </c>
      <c r="K1712">
        <v>292</v>
      </c>
      <c r="L1712">
        <v>0</v>
      </c>
      <c r="M1712">
        <f>invoices[[#This Row],[rent_amount]]+invoices[[#This Row],[electricity_amount]]+invoices[[#This Row],[other_charges]]</f>
        <v>13792</v>
      </c>
      <c r="N1712" t="s">
        <v>28</v>
      </c>
      <c r="O1712" t="s">
        <v>158</v>
      </c>
      <c r="P1712">
        <v>0</v>
      </c>
      <c r="Q1712" t="b">
        <v>0</v>
      </c>
      <c r="R1712" t="s">
        <v>159</v>
      </c>
      <c r="S1712">
        <v>0</v>
      </c>
      <c r="T1712">
        <f>invoices[[#This Row],[total_amount]]</f>
        <v>13792</v>
      </c>
      <c r="U1712" t="s">
        <v>1594</v>
      </c>
      <c r="V1712" t="str">
        <f>INDEX([1]!Table1[tenantname],MATCH(invoices[[#This Row],[allotment_id]],[1]!Table1[TenantAllotmentID],0))</f>
        <v>Sharon Swetha (D21-C1)</v>
      </c>
      <c r="W1712" t="s">
        <v>14530</v>
      </c>
      <c r="X1712" t="s">
        <v>14531</v>
      </c>
      <c r="Y1712" s="4">
        <v>45809</v>
      </c>
      <c r="Z1712" t="s">
        <v>15807</v>
      </c>
      <c r="AA1712">
        <v>13500</v>
      </c>
      <c r="AB1712">
        <v>0</v>
      </c>
      <c r="AC1712">
        <v>0</v>
      </c>
      <c r="AD1712" s="7">
        <f>invoices[[#This Row],[Rent]]+invoices[[#This Row],[Services]]+invoices[[#This Row],[GST]]</f>
        <v>13500</v>
      </c>
      <c r="AE1712" s="7">
        <f>invoices[[#This Row],[Total]]-invoices[[#This Row],[rent_amount]]</f>
        <v>0</v>
      </c>
      <c r="AF1712">
        <v>2331</v>
      </c>
      <c r="AG1712">
        <v>292</v>
      </c>
      <c r="AH1712">
        <f>invoices[[#This Row],[EB Amount]]-invoices[[#This Row],[electricity_amount]]</f>
        <v>0</v>
      </c>
    </row>
    <row r="1713" spans="1:34">
      <c r="A1713" t="s">
        <v>6258</v>
      </c>
      <c r="B1713" t="s">
        <v>22</v>
      </c>
      <c r="C1713" t="s">
        <v>2710</v>
      </c>
      <c r="D1713" t="s">
        <v>24</v>
      </c>
      <c r="E1713" t="s">
        <v>88</v>
      </c>
      <c r="F1713" t="s">
        <v>1314</v>
      </c>
      <c r="G1713" t="s">
        <v>6259</v>
      </c>
      <c r="H1713" s="1">
        <f>DATE(YEAR(invoices[[#This Row],[due_date]]),MONTH(invoices[[#This Row],[due_date]]),1)</f>
        <v>45809</v>
      </c>
      <c r="I1713" s="1">
        <v>45815</v>
      </c>
      <c r="J1713">
        <v>15500</v>
      </c>
      <c r="K1713">
        <v>1922</v>
      </c>
      <c r="L1713">
        <v>0</v>
      </c>
      <c r="M1713">
        <f>invoices[[#This Row],[rent_amount]]+invoices[[#This Row],[electricity_amount]]+invoices[[#This Row],[other_charges]]</f>
        <v>17422</v>
      </c>
      <c r="N1713" t="s">
        <v>28</v>
      </c>
      <c r="O1713" t="s">
        <v>158</v>
      </c>
      <c r="P1713">
        <v>0</v>
      </c>
      <c r="Q1713" t="b">
        <v>0</v>
      </c>
      <c r="R1713" t="s">
        <v>159</v>
      </c>
      <c r="S1713">
        <v>0</v>
      </c>
      <c r="T1713">
        <f>invoices[[#This Row],[total_amount]]</f>
        <v>17422</v>
      </c>
      <c r="U1713" t="s">
        <v>2712</v>
      </c>
      <c r="V1713" t="str">
        <f>INDEX([1]!Table1[tenantname],MATCH(invoices[[#This Row],[allotment_id]],[1]!Table1[TenantAllotmentID],0))</f>
        <v>Ram Roshan R (B13-B1)</v>
      </c>
      <c r="W1713" t="s">
        <v>14873</v>
      </c>
      <c r="X1713" t="s">
        <v>14874</v>
      </c>
      <c r="Y1713" s="4">
        <v>45809</v>
      </c>
      <c r="Z1713" t="s">
        <v>15807</v>
      </c>
      <c r="AA1713">
        <v>15500</v>
      </c>
      <c r="AB1713">
        <v>0</v>
      </c>
      <c r="AC1713">
        <v>0</v>
      </c>
      <c r="AD1713" s="7">
        <f>invoices[[#This Row],[Rent]]+invoices[[#This Row],[Services]]+invoices[[#This Row],[GST]]</f>
        <v>15500</v>
      </c>
      <c r="AE1713" s="7">
        <f>invoices[[#This Row],[Total]]-invoices[[#This Row],[rent_amount]]</f>
        <v>0</v>
      </c>
      <c r="AF1713">
        <v>2351</v>
      </c>
      <c r="AG1713">
        <v>1922</v>
      </c>
      <c r="AH1713">
        <f>invoices[[#This Row],[EB Amount]]-invoices[[#This Row],[electricity_amount]]</f>
        <v>0</v>
      </c>
    </row>
    <row r="1714" spans="1:34">
      <c r="A1714" t="s">
        <v>6316</v>
      </c>
      <c r="B1714" t="s">
        <v>22</v>
      </c>
      <c r="C1714" t="s">
        <v>3412</v>
      </c>
      <c r="D1714" t="s">
        <v>24</v>
      </c>
      <c r="E1714" t="s">
        <v>25</v>
      </c>
      <c r="F1714" t="s">
        <v>1865</v>
      </c>
      <c r="G1714" t="s">
        <v>6317</v>
      </c>
      <c r="H1714" s="1">
        <f>DATE(YEAR(invoices[[#This Row],[due_date]]),MONTH(invoices[[#This Row],[due_date]]),1)</f>
        <v>45809</v>
      </c>
      <c r="I1714" s="1">
        <v>45815</v>
      </c>
      <c r="J1714">
        <v>5800</v>
      </c>
      <c r="K1714">
        <v>1872</v>
      </c>
      <c r="L1714">
        <v>2250</v>
      </c>
      <c r="M1714">
        <f>invoices[[#This Row],[rent_amount]]+invoices[[#This Row],[electricity_amount]]+invoices[[#This Row],[other_charges]]</f>
        <v>9922</v>
      </c>
      <c r="N1714" t="s">
        <v>28</v>
      </c>
      <c r="O1714" t="s">
        <v>158</v>
      </c>
      <c r="P1714">
        <v>0</v>
      </c>
      <c r="Q1714" t="b">
        <v>0</v>
      </c>
      <c r="R1714" t="s">
        <v>159</v>
      </c>
      <c r="S1714">
        <v>0</v>
      </c>
      <c r="T1714">
        <f>invoices[[#This Row],[total_amount]]</f>
        <v>9922</v>
      </c>
      <c r="U1714" t="s">
        <v>3414</v>
      </c>
      <c r="V1714" t="str">
        <f>INDEX([1]!Table1[tenantname],MATCH(invoices[[#This Row],[allotment_id]],[1]!Table1[TenantAllotmentID],0))</f>
        <v>Bhakthi Soni (A24-B2)</v>
      </c>
      <c r="W1714" t="s">
        <v>15047</v>
      </c>
      <c r="X1714" t="s">
        <v>15048</v>
      </c>
      <c r="Y1714" s="4">
        <v>45809</v>
      </c>
      <c r="Z1714" t="s">
        <v>15807</v>
      </c>
      <c r="AA1714">
        <v>5800</v>
      </c>
      <c r="AB1714">
        <v>0</v>
      </c>
      <c r="AC1714">
        <v>0</v>
      </c>
      <c r="AD1714" s="7">
        <f>invoices[[#This Row],[Rent]]+invoices[[#This Row],[Services]]+invoices[[#This Row],[GST]]</f>
        <v>5800</v>
      </c>
      <c r="AE1714" s="7">
        <f>invoices[[#This Row],[Total]]-invoices[[#This Row],[rent_amount]]</f>
        <v>0</v>
      </c>
      <c r="AF1714">
        <v>2388</v>
      </c>
      <c r="AG1714">
        <v>1872</v>
      </c>
      <c r="AH1714">
        <f>invoices[[#This Row],[EB Amount]]-invoices[[#This Row],[electricity_amount]]</f>
        <v>0</v>
      </c>
    </row>
    <row r="1715" spans="1:34">
      <c r="A1715" t="s">
        <v>6418</v>
      </c>
      <c r="B1715" t="s">
        <v>22</v>
      </c>
      <c r="C1715" t="s">
        <v>132</v>
      </c>
      <c r="D1715" t="s">
        <v>24</v>
      </c>
      <c r="E1715" t="s">
        <v>50</v>
      </c>
      <c r="F1715" t="s">
        <v>133</v>
      </c>
      <c r="G1715" t="s">
        <v>6419</v>
      </c>
      <c r="H1715" s="1">
        <f>DATE(YEAR(invoices[[#This Row],[due_date]]),MONTH(invoices[[#This Row],[due_date]]),1)</f>
        <v>45809</v>
      </c>
      <c r="I1715" s="1">
        <v>45815</v>
      </c>
      <c r="J1715">
        <v>14500</v>
      </c>
      <c r="K1715">
        <v>1829</v>
      </c>
      <c r="L1715">
        <v>0</v>
      </c>
      <c r="M1715">
        <f>invoices[[#This Row],[rent_amount]]+invoices[[#This Row],[electricity_amount]]+invoices[[#This Row],[other_charges]]</f>
        <v>16329</v>
      </c>
      <c r="N1715" t="s">
        <v>28</v>
      </c>
      <c r="O1715" t="s">
        <v>482</v>
      </c>
      <c r="P1715">
        <v>0</v>
      </c>
      <c r="Q1715" t="b">
        <v>0</v>
      </c>
      <c r="R1715" t="s">
        <v>159</v>
      </c>
      <c r="S1715">
        <v>0</v>
      </c>
      <c r="T1715">
        <f>invoices[[#This Row],[total_amount]]</f>
        <v>16329</v>
      </c>
      <c r="U1715" t="s">
        <v>137</v>
      </c>
      <c r="V1715" t="str">
        <f>INDEX([1]!Table1[tenantname],MATCH(invoices[[#This Row],[allotment_id]],[1]!Table1[TenantAllotmentID],0))</f>
        <v>Uma Saikumar Torikonda (B32-C1)</v>
      </c>
      <c r="W1715" t="s">
        <v>14012</v>
      </c>
      <c r="X1715" t="s">
        <v>14013</v>
      </c>
      <c r="Y1715" s="4">
        <v>45809</v>
      </c>
      <c r="Z1715" t="s">
        <v>15807</v>
      </c>
      <c r="AA1715">
        <v>14500</v>
      </c>
      <c r="AB1715">
        <v>0</v>
      </c>
      <c r="AC1715">
        <v>0</v>
      </c>
      <c r="AD1715" s="7">
        <f>invoices[[#This Row],[Rent]]+invoices[[#This Row],[Services]]+invoices[[#This Row],[GST]]</f>
        <v>14500</v>
      </c>
      <c r="AE1715" s="7">
        <f>invoices[[#This Row],[Total]]-invoices[[#This Row],[rent_amount]]</f>
        <v>0</v>
      </c>
      <c r="AF1715">
        <v>2441</v>
      </c>
      <c r="AG1715">
        <v>1829</v>
      </c>
      <c r="AH1715">
        <f>invoices[[#This Row],[EB Amount]]-invoices[[#This Row],[electricity_amount]]</f>
        <v>0</v>
      </c>
    </row>
    <row r="1716" spans="1:34">
      <c r="A1716" t="s">
        <v>6510</v>
      </c>
      <c r="B1716" t="s">
        <v>22</v>
      </c>
      <c r="C1716" t="s">
        <v>1181</v>
      </c>
      <c r="D1716" t="s">
        <v>24</v>
      </c>
      <c r="E1716" t="s">
        <v>569</v>
      </c>
      <c r="F1716" t="s">
        <v>570</v>
      </c>
      <c r="G1716" t="s">
        <v>6511</v>
      </c>
      <c r="H1716" s="1">
        <f>DATE(YEAR(invoices[[#This Row],[due_date]]),MONTH(invoices[[#This Row],[due_date]]),1)</f>
        <v>45809</v>
      </c>
      <c r="I1716" s="1">
        <v>45815</v>
      </c>
      <c r="J1716">
        <v>14500</v>
      </c>
      <c r="K1716">
        <v>0</v>
      </c>
      <c r="L1716">
        <v>0</v>
      </c>
      <c r="M1716">
        <f>invoices[[#This Row],[rent_amount]]+invoices[[#This Row],[electricity_amount]]+invoices[[#This Row],[other_charges]]</f>
        <v>14500</v>
      </c>
      <c r="N1716" t="s">
        <v>28</v>
      </c>
      <c r="O1716" t="s">
        <v>482</v>
      </c>
      <c r="P1716">
        <v>0</v>
      </c>
      <c r="Q1716" t="b">
        <v>0</v>
      </c>
      <c r="R1716" t="s">
        <v>159</v>
      </c>
      <c r="S1716">
        <v>0</v>
      </c>
      <c r="T1716">
        <f>invoices[[#This Row],[total_amount]]</f>
        <v>14500</v>
      </c>
      <c r="U1716" t="s">
        <v>1183</v>
      </c>
      <c r="V1716" t="str">
        <f>INDEX([1]!Table1[tenantname],MATCH(invoices[[#This Row],[allotment_id]],[1]!Table1[TenantAllotmentID],0))</f>
        <v>Sohani Saloni (C12-D2)</v>
      </c>
      <c r="W1716" t="s">
        <v>14370</v>
      </c>
      <c r="X1716" t="s">
        <v>14371</v>
      </c>
      <c r="Y1716" s="4">
        <v>45809</v>
      </c>
      <c r="Z1716" t="s">
        <v>15807</v>
      </c>
      <c r="AA1716">
        <v>14500</v>
      </c>
      <c r="AB1716">
        <v>0</v>
      </c>
      <c r="AC1716">
        <v>0</v>
      </c>
      <c r="AD1716" s="7">
        <f>invoices[[#This Row],[Rent]]+invoices[[#This Row],[Services]]+invoices[[#This Row],[GST]]</f>
        <v>14500</v>
      </c>
      <c r="AE1716" s="7">
        <f>invoices[[#This Row],[Total]]-invoices[[#This Row],[rent_amount]]</f>
        <v>0</v>
      </c>
      <c r="AF1716">
        <v>2488</v>
      </c>
      <c r="AG1716">
        <v>0</v>
      </c>
      <c r="AH1716">
        <f>invoices[[#This Row],[EB Amount]]-invoices[[#This Row],[electricity_amount]]</f>
        <v>0</v>
      </c>
    </row>
    <row r="1717" spans="1:34">
      <c r="A1717" t="s">
        <v>6606</v>
      </c>
      <c r="B1717" t="s">
        <v>22</v>
      </c>
      <c r="C1717" t="s">
        <v>6309</v>
      </c>
      <c r="D1717" t="s">
        <v>24</v>
      </c>
      <c r="E1717" t="s">
        <v>181</v>
      </c>
      <c r="F1717" t="s">
        <v>182</v>
      </c>
      <c r="G1717" t="s">
        <v>6607</v>
      </c>
      <c r="H1717" s="1">
        <f>DATE(YEAR(invoices[[#This Row],[due_date]]),MONTH(invoices[[#This Row],[due_date]]),1)</f>
        <v>45809</v>
      </c>
      <c r="I1717" s="1">
        <v>45815</v>
      </c>
      <c r="J1717">
        <v>13500</v>
      </c>
      <c r="K1717">
        <v>2480</v>
      </c>
      <c r="L1717">
        <v>2250</v>
      </c>
      <c r="M1717">
        <f>invoices[[#This Row],[rent_amount]]+invoices[[#This Row],[electricity_amount]]+invoices[[#This Row],[other_charges]]</f>
        <v>18230</v>
      </c>
      <c r="N1717" t="s">
        <v>28</v>
      </c>
      <c r="O1717" t="s">
        <v>158</v>
      </c>
      <c r="P1717">
        <v>0</v>
      </c>
      <c r="Q1717" t="b">
        <v>0</v>
      </c>
      <c r="R1717" t="s">
        <v>159</v>
      </c>
      <c r="S1717">
        <v>0</v>
      </c>
      <c r="T1717">
        <f>invoices[[#This Row],[total_amount]]</f>
        <v>18230</v>
      </c>
      <c r="U1717" t="s">
        <v>6311</v>
      </c>
      <c r="V1717" t="str">
        <f>INDEX([1]!Table1[tenantname],MATCH(invoices[[#This Row],[allotment_id]],[1]!Table1[TenantAllotmentID],0))</f>
        <v>Sayali Chakre (B24-B3)</v>
      </c>
      <c r="W1717" t="s">
        <v>15462</v>
      </c>
      <c r="X1717" t="s">
        <v>15463</v>
      </c>
      <c r="Y1717" s="4">
        <v>45809</v>
      </c>
      <c r="Z1717" t="s">
        <v>15807</v>
      </c>
      <c r="AA1717">
        <v>13500</v>
      </c>
      <c r="AB1717">
        <v>0</v>
      </c>
      <c r="AC1717">
        <v>0</v>
      </c>
      <c r="AD1717" s="7">
        <f>invoices[[#This Row],[Rent]]+invoices[[#This Row],[Services]]+invoices[[#This Row],[GST]]</f>
        <v>13500</v>
      </c>
      <c r="AE1717" s="7">
        <f>invoices[[#This Row],[Total]]-invoices[[#This Row],[rent_amount]]</f>
        <v>0</v>
      </c>
      <c r="AF1717">
        <v>2534</v>
      </c>
      <c r="AG1717">
        <v>2480</v>
      </c>
      <c r="AH1717">
        <f>invoices[[#This Row],[EB Amount]]-invoices[[#This Row],[electricity_amount]]</f>
        <v>0</v>
      </c>
    </row>
    <row r="1718" spans="1:34">
      <c r="A1718" t="s">
        <v>6632</v>
      </c>
      <c r="B1718" t="s">
        <v>22</v>
      </c>
      <c r="C1718" t="s">
        <v>2459</v>
      </c>
      <c r="D1718" t="s">
        <v>24</v>
      </c>
      <c r="E1718" t="s">
        <v>476</v>
      </c>
      <c r="F1718" t="s">
        <v>1069</v>
      </c>
      <c r="G1718" t="s">
        <v>6633</v>
      </c>
      <c r="H1718" s="1">
        <f>DATE(YEAR(invoices[[#This Row],[due_date]]),MONTH(invoices[[#This Row],[due_date]]),1)</f>
        <v>45809</v>
      </c>
      <c r="I1718" s="1">
        <v>45815</v>
      </c>
      <c r="J1718">
        <v>14500</v>
      </c>
      <c r="K1718">
        <v>1488</v>
      </c>
      <c r="L1718">
        <v>0</v>
      </c>
      <c r="M1718">
        <f>invoices[[#This Row],[rent_amount]]+invoices[[#This Row],[electricity_amount]]+invoices[[#This Row],[other_charges]]</f>
        <v>15988</v>
      </c>
      <c r="N1718" t="s">
        <v>28</v>
      </c>
      <c r="O1718" t="s">
        <v>482</v>
      </c>
      <c r="P1718">
        <v>0</v>
      </c>
      <c r="Q1718" t="b">
        <v>0</v>
      </c>
      <c r="R1718" t="s">
        <v>159</v>
      </c>
      <c r="S1718">
        <v>0</v>
      </c>
      <c r="T1718">
        <f>invoices[[#This Row],[total_amount]]</f>
        <v>15988</v>
      </c>
      <c r="U1718" t="s">
        <v>2461</v>
      </c>
      <c r="V1718" t="str">
        <f>INDEX([1]!Table1[tenantname],MATCH(invoices[[#This Row],[allotment_id]],[1]!Table1[TenantAllotmentID],0))</f>
        <v>Vishal Chandravanshi (B41-C2)</v>
      </c>
      <c r="W1718" t="s">
        <v>14810</v>
      </c>
      <c r="X1718" t="s">
        <v>14811</v>
      </c>
      <c r="Y1718" s="4">
        <v>45809</v>
      </c>
      <c r="Z1718" t="s">
        <v>15807</v>
      </c>
      <c r="AA1718">
        <v>14500</v>
      </c>
      <c r="AB1718">
        <v>0</v>
      </c>
      <c r="AC1718">
        <v>0</v>
      </c>
      <c r="AD1718" s="7">
        <f>invoices[[#This Row],[Rent]]+invoices[[#This Row],[Services]]+invoices[[#This Row],[GST]]</f>
        <v>14500</v>
      </c>
      <c r="AE1718" s="7">
        <f>invoices[[#This Row],[Total]]-invoices[[#This Row],[rent_amount]]</f>
        <v>0</v>
      </c>
      <c r="AF1718">
        <v>2546</v>
      </c>
      <c r="AG1718">
        <v>1488</v>
      </c>
      <c r="AH1718">
        <f>invoices[[#This Row],[EB Amount]]-invoices[[#This Row],[electricity_amount]]</f>
        <v>0</v>
      </c>
    </row>
    <row r="1719" spans="1:34">
      <c r="A1719" t="s">
        <v>6723</v>
      </c>
      <c r="B1719" t="s">
        <v>22</v>
      </c>
      <c r="C1719" t="s">
        <v>3287</v>
      </c>
      <c r="D1719" t="s">
        <v>24</v>
      </c>
      <c r="E1719" t="s">
        <v>80</v>
      </c>
      <c r="F1719" t="s">
        <v>3288</v>
      </c>
      <c r="G1719" t="s">
        <v>6724</v>
      </c>
      <c r="H1719" s="1">
        <f>DATE(YEAR(invoices[[#This Row],[due_date]]),MONTH(invoices[[#This Row],[due_date]]),1)</f>
        <v>45809</v>
      </c>
      <c r="I1719" s="1">
        <v>45815</v>
      </c>
      <c r="J1719">
        <v>13500</v>
      </c>
      <c r="K1719">
        <v>438</v>
      </c>
      <c r="L1719">
        <v>0</v>
      </c>
      <c r="M1719">
        <f>invoices[[#This Row],[rent_amount]]+invoices[[#This Row],[electricity_amount]]+invoices[[#This Row],[other_charges]]</f>
        <v>13938</v>
      </c>
      <c r="N1719" t="s">
        <v>28</v>
      </c>
      <c r="O1719" t="s">
        <v>158</v>
      </c>
      <c r="P1719">
        <v>0</v>
      </c>
      <c r="Q1719" t="b">
        <v>0</v>
      </c>
      <c r="R1719" t="s">
        <v>159</v>
      </c>
      <c r="S1719">
        <v>0</v>
      </c>
      <c r="T1719">
        <f>invoices[[#This Row],[total_amount]]</f>
        <v>13938</v>
      </c>
      <c r="U1719" t="s">
        <v>3290</v>
      </c>
      <c r="V1719" t="str">
        <f>INDEX([1]!Table1[tenantname],MATCH(invoices[[#This Row],[allotment_id]],[1]!Table1[TenantAllotmentID],0))</f>
        <v>Roshana S V (D21-C3)</v>
      </c>
      <c r="W1719" t="s">
        <v>15018</v>
      </c>
      <c r="X1719" t="s">
        <v>15019</v>
      </c>
      <c r="Y1719" s="4">
        <v>45809</v>
      </c>
      <c r="Z1719" t="s">
        <v>15807</v>
      </c>
      <c r="AA1719">
        <v>13500</v>
      </c>
      <c r="AB1719">
        <v>0</v>
      </c>
      <c r="AC1719">
        <v>0</v>
      </c>
      <c r="AD1719" s="7">
        <f>invoices[[#This Row],[Rent]]+invoices[[#This Row],[Services]]+invoices[[#This Row],[GST]]</f>
        <v>13500</v>
      </c>
      <c r="AE1719" s="7">
        <f>invoices[[#This Row],[Total]]-invoices[[#This Row],[rent_amount]]</f>
        <v>0</v>
      </c>
      <c r="AF1719">
        <v>2590</v>
      </c>
      <c r="AG1719">
        <v>438</v>
      </c>
      <c r="AH1719">
        <f>invoices[[#This Row],[EB Amount]]-invoices[[#This Row],[electricity_amount]]</f>
        <v>0</v>
      </c>
    </row>
    <row r="1720" spans="1:34">
      <c r="A1720" t="s">
        <v>6780</v>
      </c>
      <c r="B1720" t="s">
        <v>22</v>
      </c>
      <c r="C1720" t="s">
        <v>638</v>
      </c>
      <c r="D1720" t="s">
        <v>24</v>
      </c>
      <c r="E1720" t="s">
        <v>569</v>
      </c>
      <c r="F1720" t="s">
        <v>3532</v>
      </c>
      <c r="G1720" t="s">
        <v>6781</v>
      </c>
      <c r="H1720" s="1">
        <f>DATE(YEAR(invoices[[#This Row],[due_date]]),MONTH(invoices[[#This Row],[due_date]]),1)</f>
        <v>45809</v>
      </c>
      <c r="I1720" s="1">
        <v>45815</v>
      </c>
      <c r="J1720">
        <v>14500</v>
      </c>
      <c r="K1720">
        <v>0</v>
      </c>
      <c r="L1720">
        <v>0</v>
      </c>
      <c r="M1720">
        <f>invoices[[#This Row],[rent_amount]]+invoices[[#This Row],[electricity_amount]]+invoices[[#This Row],[other_charges]]</f>
        <v>14500</v>
      </c>
      <c r="N1720" t="s">
        <v>28</v>
      </c>
      <c r="O1720" t="s">
        <v>826</v>
      </c>
      <c r="P1720">
        <v>0</v>
      </c>
      <c r="Q1720" t="b">
        <v>0</v>
      </c>
      <c r="R1720" t="s">
        <v>159</v>
      </c>
      <c r="S1720">
        <v>0</v>
      </c>
      <c r="T1720">
        <f>invoices[[#This Row],[total_amount]]</f>
        <v>14500</v>
      </c>
      <c r="U1720" t="s">
        <v>5850</v>
      </c>
      <c r="V1720" t="str">
        <f>INDEX([1]!Table1[tenantname],MATCH(invoices[[#This Row],[allotment_id]],[1]!Table1[TenantAllotmentID],0))</f>
        <v>Niharika Shanbhogue (C12-D1)</v>
      </c>
      <c r="W1720" t="s">
        <v>14179</v>
      </c>
      <c r="X1720" t="s">
        <v>15429</v>
      </c>
      <c r="Y1720" s="4">
        <v>45809</v>
      </c>
      <c r="Z1720" t="s">
        <v>15807</v>
      </c>
      <c r="AA1720">
        <v>14500</v>
      </c>
      <c r="AB1720">
        <v>0</v>
      </c>
      <c r="AC1720">
        <v>0</v>
      </c>
      <c r="AD1720" s="7">
        <f>invoices[[#This Row],[Rent]]+invoices[[#This Row],[Services]]+invoices[[#This Row],[GST]]</f>
        <v>14500</v>
      </c>
      <c r="AE1720" s="7">
        <f>invoices[[#This Row],[Total]]-invoices[[#This Row],[rent_amount]]</f>
        <v>0</v>
      </c>
      <c r="AF1720">
        <v>2620</v>
      </c>
      <c r="AG1720">
        <v>0</v>
      </c>
      <c r="AH1720">
        <f>invoices[[#This Row],[EB Amount]]-invoices[[#This Row],[electricity_amount]]</f>
        <v>0</v>
      </c>
    </row>
    <row r="1721" spans="1:34">
      <c r="A1721" t="s">
        <v>6822</v>
      </c>
      <c r="B1721" t="s">
        <v>22</v>
      </c>
      <c r="C1721" t="s">
        <v>3304</v>
      </c>
      <c r="D1721" t="s">
        <v>24</v>
      </c>
      <c r="E1721" t="s">
        <v>34</v>
      </c>
      <c r="F1721" t="s">
        <v>58</v>
      </c>
      <c r="G1721" t="s">
        <v>6823</v>
      </c>
      <c r="H1721" s="1">
        <f>DATE(YEAR(invoices[[#This Row],[due_date]]),MONTH(invoices[[#This Row],[due_date]]),1)</f>
        <v>45809</v>
      </c>
      <c r="I1721" s="1">
        <v>45815</v>
      </c>
      <c r="J1721">
        <v>15500</v>
      </c>
      <c r="K1721">
        <v>2325</v>
      </c>
      <c r="L1721">
        <v>2250</v>
      </c>
      <c r="M1721">
        <f>invoices[[#This Row],[rent_amount]]+invoices[[#This Row],[electricity_amount]]+invoices[[#This Row],[other_charges]]</f>
        <v>20075</v>
      </c>
      <c r="N1721" t="s">
        <v>28</v>
      </c>
      <c r="O1721" t="s">
        <v>158</v>
      </c>
      <c r="P1721">
        <v>0</v>
      </c>
      <c r="Q1721" t="b">
        <v>0</v>
      </c>
      <c r="R1721" t="s">
        <v>159</v>
      </c>
      <c r="S1721">
        <v>0</v>
      </c>
      <c r="T1721">
        <f>invoices[[#This Row],[total_amount]]</f>
        <v>20075</v>
      </c>
      <c r="U1721" t="s">
        <v>3306</v>
      </c>
      <c r="V1721" t="str">
        <f>INDEX([1]!Table1[tenantname],MATCH(invoices[[#This Row],[allotment_id]],[1]!Table1[TenantAllotmentID],0))</f>
        <v>Priyanga Rajkumar (B43-B2)</v>
      </c>
      <c r="W1721" t="s">
        <v>15022</v>
      </c>
      <c r="X1721" t="s">
        <v>15023</v>
      </c>
      <c r="Y1721" s="4">
        <v>45809</v>
      </c>
      <c r="Z1721" t="s">
        <v>15807</v>
      </c>
      <c r="AA1721">
        <v>15500</v>
      </c>
      <c r="AB1721">
        <v>0</v>
      </c>
      <c r="AC1721">
        <v>0</v>
      </c>
      <c r="AD1721" s="7">
        <f>invoices[[#This Row],[Rent]]+invoices[[#This Row],[Services]]+invoices[[#This Row],[GST]]</f>
        <v>15500</v>
      </c>
      <c r="AE1721" s="7">
        <f>invoices[[#This Row],[Total]]-invoices[[#This Row],[rent_amount]]</f>
        <v>0</v>
      </c>
      <c r="AF1721">
        <v>2641</v>
      </c>
      <c r="AG1721">
        <v>2325</v>
      </c>
      <c r="AH1721">
        <f>invoices[[#This Row],[EB Amount]]-invoices[[#This Row],[electricity_amount]]</f>
        <v>0</v>
      </c>
    </row>
    <row r="1722" spans="1:34">
      <c r="A1722" t="s">
        <v>6950</v>
      </c>
      <c r="B1722" t="s">
        <v>22</v>
      </c>
      <c r="C1722" t="s">
        <v>955</v>
      </c>
      <c r="D1722" t="s">
        <v>24</v>
      </c>
      <c r="E1722" t="s">
        <v>42</v>
      </c>
      <c r="F1722" t="s">
        <v>6008</v>
      </c>
      <c r="G1722" t="s">
        <v>6951</v>
      </c>
      <c r="H1722" s="1">
        <f>DATE(YEAR(invoices[[#This Row],[due_date]]),MONTH(invoices[[#This Row],[due_date]]),1)</f>
        <v>45809</v>
      </c>
      <c r="I1722" s="1">
        <v>45815</v>
      </c>
      <c r="J1722">
        <v>3150</v>
      </c>
      <c r="K1722">
        <v>0</v>
      </c>
      <c r="L1722">
        <v>0</v>
      </c>
      <c r="M1722">
        <f>invoices[[#This Row],[rent_amount]]+invoices[[#This Row],[electricity_amount]]+invoices[[#This Row],[other_charges]]</f>
        <v>3150</v>
      </c>
      <c r="N1722" t="s">
        <v>28</v>
      </c>
      <c r="O1722" t="s">
        <v>184</v>
      </c>
      <c r="P1722">
        <v>0</v>
      </c>
      <c r="Q1722" t="b">
        <v>0</v>
      </c>
      <c r="R1722" t="s">
        <v>159</v>
      </c>
      <c r="S1722">
        <v>0</v>
      </c>
      <c r="T1722">
        <f>invoices[[#This Row],[total_amount]]</f>
        <v>3150</v>
      </c>
      <c r="U1722" t="s">
        <v>6952</v>
      </c>
      <c r="V1722" t="str">
        <f>INDEX([1]!Table1[tenantname],MATCH(invoices[[#This Row],[allotment_id]],[1]!Table1[TenantAllotmentID],0))</f>
        <v>Anjali Saluja (C24-B2)</v>
      </c>
      <c r="W1722" t="s">
        <v>14984</v>
      </c>
      <c r="X1722" t="s">
        <v>15516</v>
      </c>
      <c r="Y1722" s="4">
        <v>45809</v>
      </c>
      <c r="Z1722" t="s">
        <v>15807</v>
      </c>
      <c r="AA1722">
        <v>3150</v>
      </c>
      <c r="AB1722">
        <v>0</v>
      </c>
      <c r="AC1722">
        <v>0</v>
      </c>
      <c r="AD1722" s="7">
        <f>invoices[[#This Row],[Rent]]+invoices[[#This Row],[Services]]+invoices[[#This Row],[GST]]</f>
        <v>3150</v>
      </c>
      <c r="AE1722" s="7">
        <f>invoices[[#This Row],[Total]]-invoices[[#This Row],[rent_amount]]</f>
        <v>0</v>
      </c>
      <c r="AF1722">
        <v>2711</v>
      </c>
      <c r="AG1722">
        <v>0</v>
      </c>
      <c r="AH1722">
        <f>invoices[[#This Row],[EB Amount]]-invoices[[#This Row],[electricity_amount]]</f>
        <v>0</v>
      </c>
    </row>
    <row r="1723" spans="1:34">
      <c r="A1723" t="s">
        <v>7078</v>
      </c>
      <c r="B1723" t="s">
        <v>22</v>
      </c>
      <c r="C1723" t="s">
        <v>1981</v>
      </c>
      <c r="D1723" t="s">
        <v>24</v>
      </c>
      <c r="E1723" t="s">
        <v>96</v>
      </c>
      <c r="F1723" t="s">
        <v>1982</v>
      </c>
      <c r="G1723" t="s">
        <v>7079</v>
      </c>
      <c r="H1723" s="1">
        <f>DATE(YEAR(invoices[[#This Row],[due_date]]),MONTH(invoices[[#This Row],[due_date]]),1)</f>
        <v>45809</v>
      </c>
      <c r="I1723" s="1">
        <v>45815</v>
      </c>
      <c r="J1723">
        <v>14500</v>
      </c>
      <c r="K1723">
        <v>1376</v>
      </c>
      <c r="L1723">
        <v>0</v>
      </c>
      <c r="M1723">
        <f>invoices[[#This Row],[rent_amount]]+invoices[[#This Row],[electricity_amount]]+invoices[[#This Row],[other_charges]]</f>
        <v>15876</v>
      </c>
      <c r="N1723" t="s">
        <v>28</v>
      </c>
      <c r="O1723" t="s">
        <v>158</v>
      </c>
      <c r="P1723">
        <v>0</v>
      </c>
      <c r="Q1723" t="b">
        <v>0</v>
      </c>
      <c r="R1723" t="s">
        <v>159</v>
      </c>
      <c r="S1723">
        <v>0</v>
      </c>
      <c r="T1723">
        <f>invoices[[#This Row],[total_amount]]</f>
        <v>15876</v>
      </c>
      <c r="U1723" t="s">
        <v>1984</v>
      </c>
      <c r="V1723" t="str">
        <f>INDEX([1]!Table1[tenantname],MATCH(invoices[[#This Row],[allotment_id]],[1]!Table1[TenantAllotmentID],0))</f>
        <v>Nitin Chanpuriya (B33-C1)</v>
      </c>
      <c r="W1723" t="s">
        <v>14667</v>
      </c>
      <c r="X1723" t="s">
        <v>14668</v>
      </c>
      <c r="Y1723" s="4">
        <v>45809</v>
      </c>
      <c r="Z1723" t="s">
        <v>15807</v>
      </c>
      <c r="AA1723">
        <v>14500</v>
      </c>
      <c r="AB1723">
        <v>0</v>
      </c>
      <c r="AC1723">
        <v>0</v>
      </c>
      <c r="AD1723" s="7">
        <f>invoices[[#This Row],[Rent]]+invoices[[#This Row],[Services]]+invoices[[#This Row],[GST]]</f>
        <v>14500</v>
      </c>
      <c r="AE1723" s="7">
        <f>invoices[[#This Row],[Total]]-invoices[[#This Row],[rent_amount]]</f>
        <v>0</v>
      </c>
      <c r="AF1723">
        <v>2775</v>
      </c>
      <c r="AG1723">
        <v>1376</v>
      </c>
      <c r="AH1723">
        <f>invoices[[#This Row],[EB Amount]]-invoices[[#This Row],[electricity_amount]]</f>
        <v>0</v>
      </c>
    </row>
    <row r="1724" spans="1:34">
      <c r="A1724" t="s">
        <v>7166</v>
      </c>
      <c r="B1724" t="s">
        <v>22</v>
      </c>
      <c r="C1724" t="s">
        <v>7167</v>
      </c>
      <c r="D1724" t="s">
        <v>24</v>
      </c>
      <c r="E1724" t="s">
        <v>247</v>
      </c>
      <c r="F1724" t="s">
        <v>248</v>
      </c>
      <c r="G1724" t="s">
        <v>7168</v>
      </c>
      <c r="H1724" s="1">
        <f>DATE(YEAR(invoices[[#This Row],[due_date]]),MONTH(invoices[[#This Row],[due_date]]),1)</f>
        <v>45809</v>
      </c>
      <c r="I1724" s="1">
        <v>45815</v>
      </c>
      <c r="J1724">
        <v>0</v>
      </c>
      <c r="K1724">
        <v>0</v>
      </c>
      <c r="L1724">
        <v>2250</v>
      </c>
      <c r="M1724">
        <f>invoices[[#This Row],[rent_amount]]+invoices[[#This Row],[electricity_amount]]+invoices[[#This Row],[other_charges]]</f>
        <v>2250</v>
      </c>
      <c r="N1724" t="s">
        <v>28</v>
      </c>
      <c r="O1724" t="s">
        <v>158</v>
      </c>
      <c r="P1724">
        <v>0</v>
      </c>
      <c r="Q1724" t="b">
        <v>0</v>
      </c>
      <c r="R1724" t="s">
        <v>159</v>
      </c>
      <c r="S1724">
        <v>0</v>
      </c>
      <c r="T1724">
        <f>invoices[[#This Row],[total_amount]]</f>
        <v>2250</v>
      </c>
      <c r="U1724" t="s">
        <v>7169</v>
      </c>
      <c r="V1724" t="str">
        <f>INDEX([1]!Table1[tenantname],MATCH(invoices[[#This Row],[allotment_id]],[1]!Table1[TenantAllotmentID],0))</f>
        <v>Ravi Sundar (C11-A1)</v>
      </c>
      <c r="W1724" t="s">
        <v>14939</v>
      </c>
      <c r="X1724" t="s">
        <v>15538</v>
      </c>
      <c r="Y1724" s="4">
        <v>45809</v>
      </c>
      <c r="Z1724" t="s">
        <v>15807</v>
      </c>
      <c r="AA1724">
        <v>0</v>
      </c>
      <c r="AB1724">
        <v>0</v>
      </c>
      <c r="AC1724">
        <v>0</v>
      </c>
      <c r="AD1724" s="7">
        <f>invoices[[#This Row],[Rent]]+invoices[[#This Row],[Services]]+invoices[[#This Row],[GST]]</f>
        <v>0</v>
      </c>
      <c r="AE1724" s="7">
        <f>invoices[[#This Row],[Total]]-invoices[[#This Row],[rent_amount]]</f>
        <v>0</v>
      </c>
      <c r="AF1724">
        <v>2817</v>
      </c>
      <c r="AG1724">
        <v>0</v>
      </c>
      <c r="AH1724">
        <f>invoices[[#This Row],[EB Amount]]-invoices[[#This Row],[electricity_amount]]</f>
        <v>0</v>
      </c>
    </row>
    <row r="1725" spans="1:34">
      <c r="A1725" t="s">
        <v>7205</v>
      </c>
      <c r="B1725" t="s">
        <v>22</v>
      </c>
      <c r="C1725" s="2" t="s">
        <v>7206</v>
      </c>
      <c r="D1725" t="s">
        <v>24</v>
      </c>
      <c r="E1725" t="s">
        <v>25</v>
      </c>
      <c r="F1725" t="s">
        <v>65</v>
      </c>
      <c r="G1725" t="s">
        <v>7207</v>
      </c>
      <c r="H1725" s="1">
        <f>DATE(YEAR(invoices[[#This Row],[due_date]]),MONTH(invoices[[#This Row],[due_date]]),1)</f>
        <v>45809</v>
      </c>
      <c r="I1725" s="1">
        <v>45815</v>
      </c>
      <c r="J1725">
        <v>10143</v>
      </c>
      <c r="K1725">
        <v>0</v>
      </c>
      <c r="L1725">
        <v>2250</v>
      </c>
      <c r="M1725">
        <f>invoices[[#This Row],[rent_amount]]+invoices[[#This Row],[electricity_amount]]+invoices[[#This Row],[other_charges]]</f>
        <v>12393</v>
      </c>
      <c r="N1725" t="s">
        <v>28</v>
      </c>
      <c r="O1725" t="s">
        <v>184</v>
      </c>
      <c r="P1725">
        <v>0</v>
      </c>
      <c r="Q1725" t="b">
        <v>0</v>
      </c>
      <c r="R1725" t="s">
        <v>159</v>
      </c>
      <c r="S1725">
        <v>0</v>
      </c>
      <c r="T1725">
        <f>invoices[[#This Row],[total_amount]]</f>
        <v>12393</v>
      </c>
      <c r="U1725" t="s">
        <v>7208</v>
      </c>
      <c r="V1725" t="str">
        <f>INDEX([1]!Table1[tenantname],MATCH(invoices[[#This Row],[allotment_id]],[1]!Table1[TenantAllotmentID],0))</f>
        <v>Abhinav Manohar (A24-C2)</v>
      </c>
      <c r="W1725" t="s">
        <v>15542</v>
      </c>
      <c r="X1725" t="s">
        <v>15543</v>
      </c>
      <c r="Y1725" s="4">
        <v>45809</v>
      </c>
      <c r="Z1725" t="s">
        <v>15807</v>
      </c>
      <c r="AA1725">
        <v>10143</v>
      </c>
      <c r="AB1725">
        <v>0</v>
      </c>
      <c r="AC1725">
        <v>0</v>
      </c>
      <c r="AD1725" s="7">
        <f>invoices[[#This Row],[Rent]]+invoices[[#This Row],[Services]]+invoices[[#This Row],[GST]]</f>
        <v>10143</v>
      </c>
      <c r="AE1725" s="7">
        <f>invoices[[#This Row],[Total]]-invoices[[#This Row],[rent_amount]]</f>
        <v>0</v>
      </c>
      <c r="AF1725">
        <v>2835</v>
      </c>
      <c r="AG1725">
        <v>0</v>
      </c>
      <c r="AH1725">
        <f>invoices[[#This Row],[EB Amount]]-invoices[[#This Row],[electricity_amount]]</f>
        <v>0</v>
      </c>
    </row>
    <row r="1726" spans="1:34">
      <c r="A1726" t="s">
        <v>7233</v>
      </c>
      <c r="B1726" t="s">
        <v>22</v>
      </c>
      <c r="C1726" t="s">
        <v>2076</v>
      </c>
      <c r="D1726" t="s">
        <v>24</v>
      </c>
      <c r="E1726" t="s">
        <v>569</v>
      </c>
      <c r="F1726" t="s">
        <v>2077</v>
      </c>
      <c r="G1726" t="s">
        <v>7234</v>
      </c>
      <c r="H1726" s="1">
        <f>DATE(YEAR(invoices[[#This Row],[due_date]]),MONTH(invoices[[#This Row],[due_date]]),1)</f>
        <v>45809</v>
      </c>
      <c r="I1726" s="1">
        <v>45815</v>
      </c>
      <c r="J1726">
        <v>15500</v>
      </c>
      <c r="K1726">
        <v>2852</v>
      </c>
      <c r="L1726">
        <v>0</v>
      </c>
      <c r="M1726">
        <f>invoices[[#This Row],[rent_amount]]+invoices[[#This Row],[electricity_amount]]+invoices[[#This Row],[other_charges]]</f>
        <v>18352</v>
      </c>
      <c r="N1726" t="s">
        <v>28</v>
      </c>
      <c r="O1726" t="s">
        <v>482</v>
      </c>
      <c r="P1726">
        <v>0</v>
      </c>
      <c r="Q1726" t="b">
        <v>0</v>
      </c>
      <c r="R1726" t="s">
        <v>159</v>
      </c>
      <c r="S1726">
        <v>0</v>
      </c>
      <c r="T1726">
        <f>invoices[[#This Row],[total_amount]]</f>
        <v>18352</v>
      </c>
      <c r="U1726" t="s">
        <v>2079</v>
      </c>
      <c r="V1726" t="str">
        <f>INDEX([1]!Table1[tenantname],MATCH(invoices[[#This Row],[allotment_id]],[1]!Table1[TenantAllotmentID],0))</f>
        <v>Sathya Priya Balasegaran (C12-B2)</v>
      </c>
      <c r="W1726" t="s">
        <v>14700</v>
      </c>
      <c r="X1726" t="s">
        <v>14701</v>
      </c>
      <c r="Y1726" s="4">
        <v>45809</v>
      </c>
      <c r="Z1726" t="s">
        <v>15807</v>
      </c>
      <c r="AA1726">
        <v>15500</v>
      </c>
      <c r="AB1726">
        <v>0</v>
      </c>
      <c r="AC1726">
        <v>0</v>
      </c>
      <c r="AD1726" s="7">
        <f>invoices[[#This Row],[Rent]]+invoices[[#This Row],[Services]]+invoices[[#This Row],[GST]]</f>
        <v>15500</v>
      </c>
      <c r="AE1726" s="7">
        <f>invoices[[#This Row],[Total]]-invoices[[#This Row],[rent_amount]]</f>
        <v>0</v>
      </c>
      <c r="AF1726">
        <v>2848</v>
      </c>
      <c r="AG1726">
        <v>2852</v>
      </c>
      <c r="AH1726">
        <f>invoices[[#This Row],[EB Amount]]-invoices[[#This Row],[electricity_amount]]</f>
        <v>0</v>
      </c>
    </row>
    <row r="1727" spans="1:34">
      <c r="A1727" t="s">
        <v>7345</v>
      </c>
      <c r="B1727" t="s">
        <v>22</v>
      </c>
      <c r="C1727" t="s">
        <v>732</v>
      </c>
      <c r="D1727" t="s">
        <v>24</v>
      </c>
      <c r="E1727" t="s">
        <v>112</v>
      </c>
      <c r="F1727" t="s">
        <v>1305</v>
      </c>
      <c r="G1727" t="s">
        <v>7346</v>
      </c>
      <c r="H1727" s="1">
        <f>DATE(YEAR(invoices[[#This Row],[due_date]]),MONTH(invoices[[#This Row],[due_date]]),1)</f>
        <v>45809</v>
      </c>
      <c r="I1727" s="1">
        <v>45815</v>
      </c>
      <c r="J1727">
        <v>15500</v>
      </c>
      <c r="K1727">
        <v>2108</v>
      </c>
      <c r="L1727">
        <v>0</v>
      </c>
      <c r="M1727">
        <f>invoices[[#This Row],[rent_amount]]+invoices[[#This Row],[electricity_amount]]+invoices[[#This Row],[other_charges]]</f>
        <v>17608</v>
      </c>
      <c r="N1727" t="s">
        <v>28</v>
      </c>
      <c r="O1727" t="s">
        <v>158</v>
      </c>
      <c r="P1727">
        <v>0</v>
      </c>
      <c r="Q1727" t="b">
        <v>0</v>
      </c>
      <c r="R1727" t="s">
        <v>159</v>
      </c>
      <c r="S1727">
        <v>0</v>
      </c>
      <c r="T1727">
        <f>invoices[[#This Row],[total_amount]]</f>
        <v>17608</v>
      </c>
      <c r="U1727" t="s">
        <v>2239</v>
      </c>
      <c r="V1727" t="str">
        <f>INDEX([1]!Table1[tenantname],MATCH(invoices[[#This Row],[allotment_id]],[1]!Table1[TenantAllotmentID],0))</f>
        <v>Harshith Gavara (A23-B1)</v>
      </c>
      <c r="W1727" t="s">
        <v>14211</v>
      </c>
      <c r="X1727" t="s">
        <v>14749</v>
      </c>
      <c r="Y1727" s="4">
        <v>45809</v>
      </c>
      <c r="Z1727" t="s">
        <v>15807</v>
      </c>
      <c r="AA1727">
        <v>15500</v>
      </c>
      <c r="AB1727">
        <v>0</v>
      </c>
      <c r="AC1727">
        <v>0</v>
      </c>
      <c r="AD1727" s="7">
        <f>invoices[[#This Row],[Rent]]+invoices[[#This Row],[Services]]+invoices[[#This Row],[GST]]</f>
        <v>15500</v>
      </c>
      <c r="AE1727" s="7">
        <f>invoices[[#This Row],[Total]]-invoices[[#This Row],[rent_amount]]</f>
        <v>0</v>
      </c>
      <c r="AF1727">
        <v>2905</v>
      </c>
      <c r="AG1727">
        <v>2108</v>
      </c>
      <c r="AH1727">
        <f>invoices[[#This Row],[EB Amount]]-invoices[[#This Row],[electricity_amount]]</f>
        <v>0</v>
      </c>
    </row>
    <row r="1728" spans="1:34">
      <c r="A1728" t="s">
        <v>7467</v>
      </c>
      <c r="B1728" t="s">
        <v>22</v>
      </c>
      <c r="C1728" t="s">
        <v>1138</v>
      </c>
      <c r="D1728" t="s">
        <v>24</v>
      </c>
      <c r="E1728" t="s">
        <v>167</v>
      </c>
      <c r="F1728" t="s">
        <v>930</v>
      </c>
      <c r="G1728" t="s">
        <v>7468</v>
      </c>
      <c r="H1728" s="1">
        <f>DATE(YEAR(invoices[[#This Row],[due_date]]),MONTH(invoices[[#This Row],[due_date]]),1)</f>
        <v>45809</v>
      </c>
      <c r="I1728" s="1">
        <v>45815</v>
      </c>
      <c r="J1728">
        <v>15500</v>
      </c>
      <c r="K1728">
        <v>2121</v>
      </c>
      <c r="L1728">
        <v>0</v>
      </c>
      <c r="M1728">
        <f>invoices[[#This Row],[rent_amount]]+invoices[[#This Row],[electricity_amount]]+invoices[[#This Row],[other_charges]]</f>
        <v>17621</v>
      </c>
      <c r="N1728" t="s">
        <v>28</v>
      </c>
      <c r="O1728" t="s">
        <v>184</v>
      </c>
      <c r="P1728">
        <v>0</v>
      </c>
      <c r="Q1728" t="b">
        <v>0</v>
      </c>
      <c r="R1728" t="s">
        <v>159</v>
      </c>
      <c r="S1728">
        <v>0</v>
      </c>
      <c r="T1728">
        <f>invoices[[#This Row],[total_amount]]</f>
        <v>17621</v>
      </c>
      <c r="U1728" t="s">
        <v>1140</v>
      </c>
      <c r="V1728" t="str">
        <f>INDEX([1]!Table1[tenantname],MATCH(invoices[[#This Row],[allotment_id]],[1]!Table1[TenantAllotmentID],0))</f>
        <v>Akshit Pulluri (B42-B2)</v>
      </c>
      <c r="W1728" t="s">
        <v>14358</v>
      </c>
      <c r="X1728" t="s">
        <v>14359</v>
      </c>
      <c r="Y1728" s="4">
        <v>45809</v>
      </c>
      <c r="Z1728" t="s">
        <v>15807</v>
      </c>
      <c r="AA1728">
        <v>15500</v>
      </c>
      <c r="AB1728">
        <v>0</v>
      </c>
      <c r="AC1728">
        <v>0</v>
      </c>
      <c r="AD1728" s="7">
        <f>invoices[[#This Row],[Rent]]+invoices[[#This Row],[Services]]+invoices[[#This Row],[GST]]</f>
        <v>15500</v>
      </c>
      <c r="AE1728" s="7">
        <f>invoices[[#This Row],[Total]]-invoices[[#This Row],[rent_amount]]</f>
        <v>0</v>
      </c>
      <c r="AF1728">
        <v>2965</v>
      </c>
      <c r="AG1728">
        <v>2121</v>
      </c>
      <c r="AH1728">
        <f>invoices[[#This Row],[EB Amount]]-invoices[[#This Row],[electricity_amount]]</f>
        <v>0</v>
      </c>
    </row>
    <row r="1729" spans="1:34">
      <c r="A1729" t="s">
        <v>7705</v>
      </c>
      <c r="B1729" t="s">
        <v>22</v>
      </c>
      <c r="C1729" t="s">
        <v>2835</v>
      </c>
      <c r="D1729" t="s">
        <v>24</v>
      </c>
      <c r="E1729" t="s">
        <v>226</v>
      </c>
      <c r="F1729" t="s">
        <v>2836</v>
      </c>
      <c r="G1729" t="s">
        <v>7706</v>
      </c>
      <c r="H1729" s="1">
        <f>DATE(YEAR(invoices[[#This Row],[due_date]]),MONTH(invoices[[#This Row],[due_date]]),1)</f>
        <v>45809</v>
      </c>
      <c r="I1729" s="1">
        <v>45815</v>
      </c>
      <c r="J1729">
        <v>15500</v>
      </c>
      <c r="K1729">
        <v>2077</v>
      </c>
      <c r="L1729">
        <v>0</v>
      </c>
      <c r="M1729">
        <f>invoices[[#This Row],[rent_amount]]+invoices[[#This Row],[electricity_amount]]+invoices[[#This Row],[other_charges]]</f>
        <v>17577</v>
      </c>
      <c r="N1729" t="s">
        <v>28</v>
      </c>
      <c r="O1729" t="s">
        <v>158</v>
      </c>
      <c r="P1729">
        <v>0</v>
      </c>
      <c r="Q1729" t="b">
        <v>0</v>
      </c>
      <c r="R1729" t="s">
        <v>159</v>
      </c>
      <c r="S1729">
        <v>0</v>
      </c>
      <c r="T1729">
        <f>invoices[[#This Row],[total_amount]]</f>
        <v>17577</v>
      </c>
      <c r="U1729" s="2" t="s">
        <v>2838</v>
      </c>
      <c r="V1729" t="str">
        <f>INDEX([1]!Table1[tenantname],MATCH(invoices[[#This Row],[allotment_id]],[1]!Table1[TenantAllotmentID],0))</f>
        <v>Nivetha Marimuthu (B12-B1)</v>
      </c>
      <c r="W1729" t="s">
        <v>14907</v>
      </c>
      <c r="X1729" t="s">
        <v>14908</v>
      </c>
      <c r="Y1729" s="4">
        <v>45809</v>
      </c>
      <c r="Z1729" t="s">
        <v>15807</v>
      </c>
      <c r="AA1729">
        <v>15500</v>
      </c>
      <c r="AB1729">
        <v>0</v>
      </c>
      <c r="AC1729">
        <v>0</v>
      </c>
      <c r="AD1729" s="7">
        <f>invoices[[#This Row],[Rent]]+invoices[[#This Row],[Services]]+invoices[[#This Row],[GST]]</f>
        <v>15500</v>
      </c>
      <c r="AE1729" s="7">
        <f>invoices[[#This Row],[Total]]-invoices[[#This Row],[rent_amount]]</f>
        <v>0</v>
      </c>
      <c r="AF1729">
        <v>3088</v>
      </c>
      <c r="AG1729">
        <v>2077</v>
      </c>
      <c r="AH1729">
        <f>invoices[[#This Row],[EB Amount]]-invoices[[#This Row],[electricity_amount]]</f>
        <v>0</v>
      </c>
    </row>
    <row r="1730" spans="1:34">
      <c r="A1730" t="s">
        <v>7759</v>
      </c>
      <c r="B1730" t="s">
        <v>22</v>
      </c>
      <c r="C1730" t="s">
        <v>1691</v>
      </c>
      <c r="D1730" t="s">
        <v>24</v>
      </c>
      <c r="E1730" t="s">
        <v>399</v>
      </c>
      <c r="F1730" t="s">
        <v>1525</v>
      </c>
      <c r="G1730" t="s">
        <v>7760</v>
      </c>
      <c r="H1730" s="1">
        <f>DATE(YEAR(invoices[[#This Row],[due_date]]),MONTH(invoices[[#This Row],[due_date]]),1)</f>
        <v>45809</v>
      </c>
      <c r="I1730" s="1">
        <v>45815</v>
      </c>
      <c r="J1730">
        <v>15500</v>
      </c>
      <c r="K1730">
        <v>1209</v>
      </c>
      <c r="L1730">
        <v>0</v>
      </c>
      <c r="M1730">
        <f>invoices[[#This Row],[rent_amount]]+invoices[[#This Row],[electricity_amount]]+invoices[[#This Row],[other_charges]]</f>
        <v>16709</v>
      </c>
      <c r="N1730" t="s">
        <v>28</v>
      </c>
      <c r="O1730" t="s">
        <v>184</v>
      </c>
      <c r="P1730">
        <v>0</v>
      </c>
      <c r="Q1730" t="b">
        <v>0</v>
      </c>
      <c r="R1730" t="s">
        <v>159</v>
      </c>
      <c r="S1730">
        <v>0</v>
      </c>
      <c r="T1730">
        <f>invoices[[#This Row],[total_amount]]</f>
        <v>16709</v>
      </c>
      <c r="U1730" t="s">
        <v>1693</v>
      </c>
      <c r="V1730" t="str">
        <f>INDEX([1]!Table1[tenantname],MATCH(invoices[[#This Row],[allotment_id]],[1]!Table1[TenantAllotmentID],0))</f>
        <v>Chandini S (B22-B1)</v>
      </c>
      <c r="W1730" t="s">
        <v>14562</v>
      </c>
      <c r="X1730" t="s">
        <v>14563</v>
      </c>
      <c r="Y1730" s="4">
        <v>45809</v>
      </c>
      <c r="Z1730" t="s">
        <v>15807</v>
      </c>
      <c r="AA1730">
        <v>15500</v>
      </c>
      <c r="AB1730">
        <v>0</v>
      </c>
      <c r="AC1730">
        <v>0</v>
      </c>
      <c r="AD1730" s="7">
        <f>invoices[[#This Row],[Rent]]+invoices[[#This Row],[Services]]+invoices[[#This Row],[GST]]</f>
        <v>15500</v>
      </c>
      <c r="AE1730" s="7">
        <f>invoices[[#This Row],[Total]]-invoices[[#This Row],[rent_amount]]</f>
        <v>0</v>
      </c>
      <c r="AF1730">
        <v>3114</v>
      </c>
      <c r="AG1730">
        <v>1209</v>
      </c>
      <c r="AH1730">
        <f>invoices[[#This Row],[EB Amount]]-invoices[[#This Row],[electricity_amount]]</f>
        <v>0</v>
      </c>
    </row>
    <row r="1731" spans="1:34">
      <c r="A1731" t="s">
        <v>7780</v>
      </c>
      <c r="B1731" t="s">
        <v>22</v>
      </c>
      <c r="C1731" t="s">
        <v>260</v>
      </c>
      <c r="D1731" t="s">
        <v>24</v>
      </c>
      <c r="E1731" t="s">
        <v>226</v>
      </c>
      <c r="F1731" t="s">
        <v>261</v>
      </c>
      <c r="G1731" t="s">
        <v>7781</v>
      </c>
      <c r="H1731" s="1">
        <f>DATE(YEAR(invoices[[#This Row],[due_date]]),MONTH(invoices[[#This Row],[due_date]]),1)</f>
        <v>45809</v>
      </c>
      <c r="I1731" s="1">
        <v>45815</v>
      </c>
      <c r="J1731">
        <v>14500</v>
      </c>
      <c r="K1731">
        <v>2077</v>
      </c>
      <c r="L1731">
        <v>0</v>
      </c>
      <c r="M1731">
        <f>invoices[[#This Row],[rent_amount]]+invoices[[#This Row],[electricity_amount]]+invoices[[#This Row],[other_charges]]</f>
        <v>16577</v>
      </c>
      <c r="N1731" t="s">
        <v>28</v>
      </c>
      <c r="O1731" t="s">
        <v>826</v>
      </c>
      <c r="P1731">
        <v>0</v>
      </c>
      <c r="Q1731" t="b">
        <v>0</v>
      </c>
      <c r="R1731" t="s">
        <v>159</v>
      </c>
      <c r="S1731">
        <v>0</v>
      </c>
      <c r="T1731">
        <f>invoices[[#This Row],[total_amount]]</f>
        <v>16577</v>
      </c>
      <c r="U1731" t="s">
        <v>265</v>
      </c>
      <c r="V1731" t="str">
        <f>INDEX([1]!Table1[tenantname],MATCH(invoices[[#This Row],[allotment_id]],[1]!Table1[TenantAllotmentID],0))</f>
        <v>Indira Ch (B12-C1)</v>
      </c>
      <c r="W1731" t="s">
        <v>14048</v>
      </c>
      <c r="X1731" t="s">
        <v>14049</v>
      </c>
      <c r="Y1731" s="4">
        <v>45809</v>
      </c>
      <c r="Z1731" t="s">
        <v>15807</v>
      </c>
      <c r="AA1731">
        <v>14500</v>
      </c>
      <c r="AB1731">
        <v>0</v>
      </c>
      <c r="AC1731">
        <v>0</v>
      </c>
      <c r="AD1731" s="7">
        <f>invoices[[#This Row],[Rent]]+invoices[[#This Row],[Services]]+invoices[[#This Row],[GST]]</f>
        <v>14500</v>
      </c>
      <c r="AE1731" s="7">
        <f>invoices[[#This Row],[Total]]-invoices[[#This Row],[rent_amount]]</f>
        <v>0</v>
      </c>
      <c r="AF1731">
        <v>3125</v>
      </c>
      <c r="AG1731">
        <v>2077</v>
      </c>
      <c r="AH1731">
        <f>invoices[[#This Row],[EB Amount]]-invoices[[#This Row],[electricity_amount]]</f>
        <v>0</v>
      </c>
    </row>
    <row r="1732" spans="1:34">
      <c r="A1732" t="s">
        <v>7850</v>
      </c>
      <c r="B1732" t="s">
        <v>22</v>
      </c>
      <c r="C1732" t="s">
        <v>1202</v>
      </c>
      <c r="D1732" t="s">
        <v>24</v>
      </c>
      <c r="E1732" t="s">
        <v>167</v>
      </c>
      <c r="F1732" t="s">
        <v>1203</v>
      </c>
      <c r="G1732" t="s">
        <v>7851</v>
      </c>
      <c r="H1732" s="1">
        <f>DATE(YEAR(invoices[[#This Row],[due_date]]),MONTH(invoices[[#This Row],[due_date]]),1)</f>
        <v>45809</v>
      </c>
      <c r="I1732" s="1">
        <v>45815</v>
      </c>
      <c r="J1732">
        <v>15500</v>
      </c>
      <c r="K1732">
        <v>3131</v>
      </c>
      <c r="L1732">
        <v>0</v>
      </c>
      <c r="M1732">
        <f>invoices[[#This Row],[rent_amount]]+invoices[[#This Row],[electricity_amount]]+invoices[[#This Row],[other_charges]]</f>
        <v>18631</v>
      </c>
      <c r="N1732" t="s">
        <v>28</v>
      </c>
      <c r="O1732" t="s">
        <v>482</v>
      </c>
      <c r="P1732">
        <v>0</v>
      </c>
      <c r="Q1732" t="b">
        <v>0</v>
      </c>
      <c r="R1732" t="s">
        <v>159</v>
      </c>
      <c r="S1732">
        <v>0</v>
      </c>
      <c r="T1732">
        <f>invoices[[#This Row],[total_amount]]</f>
        <v>18631</v>
      </c>
      <c r="U1732" t="s">
        <v>1205</v>
      </c>
      <c r="V1732" t="str">
        <f>INDEX([1]!Table1[tenantname],MATCH(invoices[[#This Row],[allotment_id]],[1]!Table1[TenantAllotmentID],0))</f>
        <v>Surya Nikhil Mallampalli (B42-B1)</v>
      </c>
      <c r="W1732" t="s">
        <v>14380</v>
      </c>
      <c r="X1732" t="s">
        <v>14381</v>
      </c>
      <c r="Y1732" s="4">
        <v>45809</v>
      </c>
      <c r="Z1732" t="s">
        <v>15807</v>
      </c>
      <c r="AA1732">
        <v>15500</v>
      </c>
      <c r="AB1732">
        <v>0</v>
      </c>
      <c r="AC1732">
        <v>0</v>
      </c>
      <c r="AD1732" s="7">
        <f>invoices[[#This Row],[Rent]]+invoices[[#This Row],[Services]]+invoices[[#This Row],[GST]]</f>
        <v>15500</v>
      </c>
      <c r="AE1732" s="7">
        <f>invoices[[#This Row],[Total]]-invoices[[#This Row],[rent_amount]]</f>
        <v>0</v>
      </c>
      <c r="AF1732">
        <v>3163</v>
      </c>
      <c r="AG1732">
        <v>3131</v>
      </c>
      <c r="AH1732">
        <f>invoices[[#This Row],[EB Amount]]-invoices[[#This Row],[electricity_amount]]</f>
        <v>0</v>
      </c>
    </row>
    <row r="1733" spans="1:34">
      <c r="A1733" t="s">
        <v>7982</v>
      </c>
      <c r="B1733" t="s">
        <v>22</v>
      </c>
      <c r="C1733" t="s">
        <v>7983</v>
      </c>
      <c r="D1733" t="s">
        <v>24</v>
      </c>
      <c r="E1733" t="s">
        <v>592</v>
      </c>
      <c r="F1733" t="s">
        <v>593</v>
      </c>
      <c r="G1733" t="s">
        <v>7984</v>
      </c>
      <c r="H1733" s="1">
        <f>DATE(YEAR(invoices[[#This Row],[due_date]]),MONTH(invoices[[#This Row],[due_date]]),1)</f>
        <v>45809</v>
      </c>
      <c r="I1733" s="1">
        <v>45815</v>
      </c>
      <c r="J1733">
        <v>14500</v>
      </c>
      <c r="K1733">
        <v>2573</v>
      </c>
      <c r="L1733">
        <v>0</v>
      </c>
      <c r="M1733">
        <f>invoices[[#This Row],[rent_amount]]+invoices[[#This Row],[electricity_amount]]+invoices[[#This Row],[other_charges]]</f>
        <v>17073</v>
      </c>
      <c r="N1733" t="s">
        <v>28</v>
      </c>
      <c r="O1733" t="s">
        <v>158</v>
      </c>
      <c r="P1733">
        <v>0</v>
      </c>
      <c r="Q1733" t="b">
        <v>0</v>
      </c>
      <c r="R1733" t="s">
        <v>159</v>
      </c>
      <c r="S1733">
        <v>0</v>
      </c>
      <c r="T1733">
        <f>invoices[[#This Row],[total_amount]]</f>
        <v>17073</v>
      </c>
      <c r="U1733" t="s">
        <v>7985</v>
      </c>
      <c r="V1733" t="str">
        <f>INDEX([1]!Table1[tenantname],MATCH(invoices[[#This Row],[allotment_id]],[1]!Table1[TenantAllotmentID],0))</f>
        <v>Purva Rokad (A44-C2)</v>
      </c>
      <c r="W1733" t="s">
        <v>15585</v>
      </c>
      <c r="X1733" t="s">
        <v>15586</v>
      </c>
      <c r="Y1733" s="4">
        <v>45809</v>
      </c>
      <c r="Z1733" t="s">
        <v>15807</v>
      </c>
      <c r="AA1733">
        <v>14500</v>
      </c>
      <c r="AB1733">
        <v>0</v>
      </c>
      <c r="AC1733">
        <v>0</v>
      </c>
      <c r="AD1733" s="7">
        <f>invoices[[#This Row],[Rent]]+invoices[[#This Row],[Services]]+invoices[[#This Row],[GST]]</f>
        <v>14500</v>
      </c>
      <c r="AE1733" s="7">
        <f>invoices[[#This Row],[Total]]-invoices[[#This Row],[rent_amount]]</f>
        <v>0</v>
      </c>
      <c r="AF1733">
        <v>3228</v>
      </c>
      <c r="AG1733">
        <v>2573</v>
      </c>
      <c r="AH1733">
        <f>invoices[[#This Row],[EB Amount]]-invoices[[#This Row],[electricity_amount]]</f>
        <v>0</v>
      </c>
    </row>
    <row r="1734" spans="1:34">
      <c r="A1734" t="s">
        <v>7998</v>
      </c>
      <c r="B1734" t="s">
        <v>22</v>
      </c>
      <c r="C1734" t="s">
        <v>1564</v>
      </c>
      <c r="D1734" t="s">
        <v>24</v>
      </c>
      <c r="E1734" t="s">
        <v>342</v>
      </c>
      <c r="F1734" t="s">
        <v>1565</v>
      </c>
      <c r="G1734" t="s">
        <v>7999</v>
      </c>
      <c r="H1734" s="1">
        <f>DATE(YEAR(invoices[[#This Row],[due_date]]),MONTH(invoices[[#This Row],[due_date]]),1)</f>
        <v>45809</v>
      </c>
      <c r="I1734" s="1">
        <v>45815</v>
      </c>
      <c r="J1734">
        <v>13500</v>
      </c>
      <c r="K1734">
        <v>1725</v>
      </c>
      <c r="L1734">
        <v>0</v>
      </c>
      <c r="M1734">
        <f>invoices[[#This Row],[rent_amount]]+invoices[[#This Row],[electricity_amount]]+invoices[[#This Row],[other_charges]]</f>
        <v>15225</v>
      </c>
      <c r="N1734" t="s">
        <v>28</v>
      </c>
      <c r="O1734" t="s">
        <v>482</v>
      </c>
      <c r="P1734">
        <v>0</v>
      </c>
      <c r="Q1734" t="b">
        <v>0</v>
      </c>
      <c r="R1734" t="s">
        <v>159</v>
      </c>
      <c r="S1734">
        <v>0</v>
      </c>
      <c r="T1734">
        <f>invoices[[#This Row],[total_amount]]</f>
        <v>15225</v>
      </c>
      <c r="U1734" t="s">
        <v>1567</v>
      </c>
      <c r="V1734" t="str">
        <f>INDEX([1]!Table1[tenantname],MATCH(invoices[[#This Row],[allotment_id]],[1]!Table1[TenantAllotmentID],0))</f>
        <v>Suvetha V (D11-D1)</v>
      </c>
      <c r="W1734" t="s">
        <v>14520</v>
      </c>
      <c r="X1734" t="s">
        <v>14521</v>
      </c>
      <c r="Y1734" s="4">
        <v>45809</v>
      </c>
      <c r="Z1734" t="s">
        <v>15807</v>
      </c>
      <c r="AA1734">
        <v>13500</v>
      </c>
      <c r="AB1734">
        <v>0</v>
      </c>
      <c r="AC1734">
        <v>0</v>
      </c>
      <c r="AD1734" s="7">
        <f>invoices[[#This Row],[Rent]]+invoices[[#This Row],[Services]]+invoices[[#This Row],[GST]]</f>
        <v>13500</v>
      </c>
      <c r="AE1734" s="7">
        <f>invoices[[#This Row],[Total]]-invoices[[#This Row],[rent_amount]]</f>
        <v>0</v>
      </c>
      <c r="AF1734">
        <v>3234</v>
      </c>
      <c r="AG1734">
        <v>1725</v>
      </c>
      <c r="AH1734">
        <f>invoices[[#This Row],[EB Amount]]-invoices[[#This Row],[electricity_amount]]</f>
        <v>0</v>
      </c>
    </row>
    <row r="1735" spans="1:34">
      <c r="A1735" t="s">
        <v>8123</v>
      </c>
      <c r="B1735" t="s">
        <v>22</v>
      </c>
      <c r="C1735" t="s">
        <v>1193</v>
      </c>
      <c r="D1735" t="s">
        <v>24</v>
      </c>
      <c r="E1735" t="s">
        <v>72</v>
      </c>
      <c r="F1735" t="s">
        <v>665</v>
      </c>
      <c r="G1735" t="s">
        <v>8124</v>
      </c>
      <c r="H1735" s="1">
        <f>DATE(YEAR(invoices[[#This Row],[due_date]]),MONTH(invoices[[#This Row],[due_date]]),1)</f>
        <v>45809</v>
      </c>
      <c r="I1735" s="1">
        <v>45815</v>
      </c>
      <c r="J1735">
        <v>17533</v>
      </c>
      <c r="K1735">
        <v>0</v>
      </c>
      <c r="L1735">
        <v>2250</v>
      </c>
      <c r="M1735">
        <f>invoices[[#This Row],[rent_amount]]+invoices[[#This Row],[electricity_amount]]+invoices[[#This Row],[other_charges]]</f>
        <v>19783</v>
      </c>
      <c r="N1735" t="s">
        <v>28</v>
      </c>
      <c r="O1735" t="s">
        <v>482</v>
      </c>
      <c r="P1735">
        <v>0</v>
      </c>
      <c r="Q1735" t="b">
        <v>0</v>
      </c>
      <c r="R1735" t="s">
        <v>159</v>
      </c>
      <c r="S1735">
        <v>0</v>
      </c>
      <c r="T1735">
        <f>invoices[[#This Row],[total_amount]]</f>
        <v>19783</v>
      </c>
      <c r="U1735" t="s">
        <v>1195</v>
      </c>
      <c r="V1735" t="str">
        <f>INDEX([1]!Table1[tenantname],MATCH(invoices[[#This Row],[allotment_id]],[1]!Table1[TenantAllotmentID],0))</f>
        <v>Vaibhav Dubey (C34-A1)</v>
      </c>
      <c r="W1735" t="s">
        <v>14376</v>
      </c>
      <c r="X1735" t="s">
        <v>14377</v>
      </c>
      <c r="Y1735" s="4">
        <v>45809</v>
      </c>
      <c r="Z1735" t="s">
        <v>15807</v>
      </c>
      <c r="AA1735">
        <v>17533</v>
      </c>
      <c r="AB1735">
        <v>0</v>
      </c>
      <c r="AC1735">
        <v>0</v>
      </c>
      <c r="AD1735" s="7">
        <f>invoices[[#This Row],[Rent]]+invoices[[#This Row],[Services]]+invoices[[#This Row],[GST]]</f>
        <v>17533</v>
      </c>
      <c r="AE1735" s="7">
        <f>invoices[[#This Row],[Total]]-invoices[[#This Row],[rent_amount]]</f>
        <v>0</v>
      </c>
      <c r="AF1735">
        <v>3298</v>
      </c>
      <c r="AG1735">
        <v>0</v>
      </c>
      <c r="AH1735">
        <f>invoices[[#This Row],[EB Amount]]-invoices[[#This Row],[electricity_amount]]</f>
        <v>0</v>
      </c>
    </row>
    <row r="1736" spans="1:34">
      <c r="A1736" t="s">
        <v>8147</v>
      </c>
      <c r="B1736" t="s">
        <v>22</v>
      </c>
      <c r="C1736" t="s">
        <v>794</v>
      </c>
      <c r="D1736" t="s">
        <v>24</v>
      </c>
      <c r="E1736" t="s">
        <v>342</v>
      </c>
      <c r="F1736" t="s">
        <v>795</v>
      </c>
      <c r="G1736" t="s">
        <v>8148</v>
      </c>
      <c r="H1736" s="1">
        <f>DATE(YEAR(invoices[[#This Row],[due_date]]),MONTH(invoices[[#This Row],[due_date]]),1)</f>
        <v>45809</v>
      </c>
      <c r="I1736" s="1">
        <v>45815</v>
      </c>
      <c r="J1736">
        <v>13500</v>
      </c>
      <c r="K1736">
        <v>2325</v>
      </c>
      <c r="L1736">
        <v>0</v>
      </c>
      <c r="M1736">
        <f>invoices[[#This Row],[rent_amount]]+invoices[[#This Row],[electricity_amount]]+invoices[[#This Row],[other_charges]]</f>
        <v>15825</v>
      </c>
      <c r="N1736" t="s">
        <v>28</v>
      </c>
      <c r="O1736" t="s">
        <v>184</v>
      </c>
      <c r="P1736">
        <v>0</v>
      </c>
      <c r="Q1736" t="b">
        <v>0</v>
      </c>
      <c r="R1736" t="s">
        <v>159</v>
      </c>
      <c r="S1736">
        <v>0</v>
      </c>
      <c r="T1736">
        <f>invoices[[#This Row],[total_amount]]</f>
        <v>15825</v>
      </c>
      <c r="U1736" t="s">
        <v>797</v>
      </c>
      <c r="V1736" t="str">
        <f>INDEX([1]!Table1[tenantname],MATCH(invoices[[#This Row],[allotment_id]],[1]!Table1[TenantAllotmentID],0))</f>
        <v>Dhivya Parthasarthy (D11-D2)</v>
      </c>
      <c r="W1736" t="s">
        <v>14235</v>
      </c>
      <c r="X1736" t="s">
        <v>14236</v>
      </c>
      <c r="Y1736" s="4">
        <v>45809</v>
      </c>
      <c r="Z1736" t="s">
        <v>15807</v>
      </c>
      <c r="AA1736">
        <v>13500</v>
      </c>
      <c r="AB1736">
        <v>0</v>
      </c>
      <c r="AC1736">
        <v>0</v>
      </c>
      <c r="AD1736" s="7">
        <f>invoices[[#This Row],[Rent]]+invoices[[#This Row],[Services]]+invoices[[#This Row],[GST]]</f>
        <v>13500</v>
      </c>
      <c r="AE1736" s="7">
        <f>invoices[[#This Row],[Total]]-invoices[[#This Row],[rent_amount]]</f>
        <v>0</v>
      </c>
      <c r="AF1736">
        <v>3310</v>
      </c>
      <c r="AG1736">
        <v>2325</v>
      </c>
      <c r="AH1736">
        <f>invoices[[#This Row],[EB Amount]]-invoices[[#This Row],[electricity_amount]]</f>
        <v>0</v>
      </c>
    </row>
    <row r="1737" spans="1:34">
      <c r="A1737" t="s">
        <v>8171</v>
      </c>
      <c r="B1737" t="s">
        <v>22</v>
      </c>
      <c r="C1737" t="s">
        <v>8085</v>
      </c>
      <c r="D1737" t="s">
        <v>24</v>
      </c>
      <c r="E1737" t="s">
        <v>25</v>
      </c>
      <c r="F1737" t="s">
        <v>1865</v>
      </c>
      <c r="G1737" t="s">
        <v>8172</v>
      </c>
      <c r="H1737" s="1">
        <f>DATE(YEAR(invoices[[#This Row],[due_date]]),MONTH(invoices[[#This Row],[due_date]]),1)</f>
        <v>45809</v>
      </c>
      <c r="I1737" s="1">
        <v>45815</v>
      </c>
      <c r="J1737">
        <v>9000</v>
      </c>
      <c r="K1737">
        <v>0</v>
      </c>
      <c r="L1737">
        <v>0</v>
      </c>
      <c r="M1737">
        <f>invoices[[#This Row],[rent_amount]]+invoices[[#This Row],[electricity_amount]]+invoices[[#This Row],[other_charges]]</f>
        <v>9000</v>
      </c>
      <c r="N1737" t="s">
        <v>28</v>
      </c>
      <c r="O1737" t="s">
        <v>826</v>
      </c>
      <c r="P1737">
        <v>0</v>
      </c>
      <c r="Q1737" t="b">
        <v>0</v>
      </c>
      <c r="R1737" t="s">
        <v>159</v>
      </c>
      <c r="S1737">
        <v>0</v>
      </c>
      <c r="T1737">
        <f>invoices[[#This Row],[total_amount]]</f>
        <v>9000</v>
      </c>
      <c r="U1737" t="s">
        <v>8087</v>
      </c>
      <c r="V1737" t="str">
        <f>INDEX([1]!Table1[tenantname],MATCH(invoices[[#This Row],[allotment_id]],[1]!Table1[TenantAllotmentID],0))</f>
        <v>Hitesh Kanwar (A24-B2)</v>
      </c>
      <c r="W1737" t="s">
        <v>15589</v>
      </c>
      <c r="X1737" t="s">
        <v>15590</v>
      </c>
      <c r="Y1737" s="4">
        <v>45809</v>
      </c>
      <c r="Z1737" t="s">
        <v>15807</v>
      </c>
      <c r="AA1737">
        <v>9000</v>
      </c>
      <c r="AB1737">
        <v>0</v>
      </c>
      <c r="AC1737">
        <v>0</v>
      </c>
      <c r="AD1737" s="7">
        <f>invoices[[#This Row],[Rent]]+invoices[[#This Row],[Services]]+invoices[[#This Row],[GST]]</f>
        <v>9000</v>
      </c>
      <c r="AE1737" s="7">
        <f>invoices[[#This Row],[Total]]-invoices[[#This Row],[rent_amount]]</f>
        <v>0</v>
      </c>
      <c r="AF1737">
        <v>3322</v>
      </c>
      <c r="AG1737">
        <v>0</v>
      </c>
      <c r="AH1737">
        <f>invoices[[#This Row],[EB Amount]]-invoices[[#This Row],[electricity_amount]]</f>
        <v>0</v>
      </c>
    </row>
    <row r="1738" spans="1:34">
      <c r="A1738" t="s">
        <v>8286</v>
      </c>
      <c r="B1738" t="s">
        <v>22</v>
      </c>
      <c r="C1738" t="s">
        <v>5039</v>
      </c>
      <c r="D1738" t="s">
        <v>24</v>
      </c>
      <c r="E1738" t="s">
        <v>234</v>
      </c>
      <c r="F1738" t="s">
        <v>2143</v>
      </c>
      <c r="G1738" t="s">
        <v>8287</v>
      </c>
      <c r="H1738" s="1">
        <f>DATE(YEAR(invoices[[#This Row],[due_date]]),MONTH(invoices[[#This Row],[due_date]]),1)</f>
        <v>45809</v>
      </c>
      <c r="I1738" s="1">
        <v>45815</v>
      </c>
      <c r="J1738">
        <v>2900</v>
      </c>
      <c r="K1738">
        <v>1300</v>
      </c>
      <c r="L1738">
        <v>2250</v>
      </c>
      <c r="M1738">
        <f>invoices[[#This Row],[rent_amount]]+invoices[[#This Row],[electricity_amount]]+invoices[[#This Row],[other_charges]]</f>
        <v>6450</v>
      </c>
      <c r="N1738" t="s">
        <v>28</v>
      </c>
      <c r="O1738" t="s">
        <v>826</v>
      </c>
      <c r="P1738">
        <v>0</v>
      </c>
      <c r="Q1738" t="b">
        <v>0</v>
      </c>
      <c r="R1738" t="s">
        <v>159</v>
      </c>
      <c r="S1738">
        <v>0</v>
      </c>
      <c r="T1738">
        <f>invoices[[#This Row],[total_amount]]</f>
        <v>6450</v>
      </c>
      <c r="U1738" t="s">
        <v>5041</v>
      </c>
      <c r="V1738" t="str">
        <f>INDEX([1]!Table1[tenantname],MATCH(invoices[[#This Row],[allotment_id]],[1]!Table1[TenantAllotmentID],0))</f>
        <v>Mayuri Bhattacharjee (D12-C2)</v>
      </c>
      <c r="W1738" t="s">
        <v>15326</v>
      </c>
      <c r="X1738" t="s">
        <v>15327</v>
      </c>
      <c r="Y1738" s="4">
        <v>45809</v>
      </c>
      <c r="Z1738" t="s">
        <v>15807</v>
      </c>
      <c r="AA1738">
        <v>2900</v>
      </c>
      <c r="AB1738">
        <v>0</v>
      </c>
      <c r="AC1738">
        <v>0</v>
      </c>
      <c r="AD1738" s="7">
        <f>invoices[[#This Row],[Rent]]+invoices[[#This Row],[Services]]+invoices[[#This Row],[GST]]</f>
        <v>2900</v>
      </c>
      <c r="AE1738" s="7">
        <f>invoices[[#This Row],[Total]]-invoices[[#This Row],[rent_amount]]</f>
        <v>0</v>
      </c>
      <c r="AF1738">
        <v>3376</v>
      </c>
      <c r="AG1738">
        <v>1300</v>
      </c>
      <c r="AH1738">
        <f>invoices[[#This Row],[EB Amount]]-invoices[[#This Row],[electricity_amount]]</f>
        <v>0</v>
      </c>
    </row>
    <row r="1739" spans="1:34">
      <c r="A1739" t="s">
        <v>8334</v>
      </c>
      <c r="B1739" t="s">
        <v>22</v>
      </c>
      <c r="C1739" s="2" t="s">
        <v>6513</v>
      </c>
      <c r="D1739" t="s">
        <v>24</v>
      </c>
      <c r="E1739" t="s">
        <v>25</v>
      </c>
      <c r="F1739" t="s">
        <v>908</v>
      </c>
      <c r="G1739" t="s">
        <v>8335</v>
      </c>
      <c r="H1739" s="1">
        <f>DATE(YEAR(invoices[[#This Row],[due_date]]),MONTH(invoices[[#This Row],[due_date]]),1)</f>
        <v>45809</v>
      </c>
      <c r="I1739" s="1">
        <v>45815</v>
      </c>
      <c r="J1739">
        <v>9900</v>
      </c>
      <c r="K1739">
        <v>0</v>
      </c>
      <c r="L1739">
        <v>0</v>
      </c>
      <c r="M1739">
        <f>invoices[[#This Row],[rent_amount]]+invoices[[#This Row],[electricity_amount]]+invoices[[#This Row],[other_charges]]</f>
        <v>9900</v>
      </c>
      <c r="N1739" t="s">
        <v>28</v>
      </c>
      <c r="O1739" t="s">
        <v>482</v>
      </c>
      <c r="P1739">
        <v>0</v>
      </c>
      <c r="Q1739" t="b">
        <v>0</v>
      </c>
      <c r="R1739" t="s">
        <v>159</v>
      </c>
      <c r="S1739">
        <v>0</v>
      </c>
      <c r="T1739">
        <f>invoices[[#This Row],[total_amount]]</f>
        <v>9900</v>
      </c>
      <c r="U1739" t="s">
        <v>6515</v>
      </c>
      <c r="V1739" t="str">
        <f>INDEX([1]!Table1[tenantname],MATCH(invoices[[#This Row],[allotment_id]],[1]!Table1[TenantAllotmentID],0))</f>
        <v>Yash Agarwal (A24-B1)</v>
      </c>
      <c r="W1739" t="s">
        <v>15480</v>
      </c>
      <c r="X1739" t="s">
        <v>15481</v>
      </c>
      <c r="Y1739" s="4">
        <v>45809</v>
      </c>
      <c r="Z1739" t="s">
        <v>15807</v>
      </c>
      <c r="AA1739">
        <v>9900</v>
      </c>
      <c r="AB1739">
        <v>0</v>
      </c>
      <c r="AC1739">
        <v>0</v>
      </c>
      <c r="AD1739" s="7">
        <f>invoices[[#This Row],[Rent]]+invoices[[#This Row],[Services]]+invoices[[#This Row],[GST]]</f>
        <v>9900</v>
      </c>
      <c r="AE1739" s="7">
        <f>invoices[[#This Row],[Total]]-invoices[[#This Row],[rent_amount]]</f>
        <v>0</v>
      </c>
      <c r="AF1739">
        <v>3398</v>
      </c>
      <c r="AG1739">
        <v>0</v>
      </c>
      <c r="AH1739">
        <f>invoices[[#This Row],[EB Amount]]-invoices[[#This Row],[electricity_amount]]</f>
        <v>0</v>
      </c>
    </row>
    <row r="1740" spans="1:34">
      <c r="A1740" t="s">
        <v>8494</v>
      </c>
      <c r="B1740" t="s">
        <v>22</v>
      </c>
      <c r="C1740" t="s">
        <v>6473</v>
      </c>
      <c r="D1740" t="s">
        <v>24</v>
      </c>
      <c r="E1740" t="s">
        <v>476</v>
      </c>
      <c r="F1740" t="s">
        <v>620</v>
      </c>
      <c r="G1740" t="s">
        <v>8495</v>
      </c>
      <c r="H1740" s="1">
        <f>DATE(YEAR(invoices[[#This Row],[due_date]]),MONTH(invoices[[#This Row],[due_date]]),1)</f>
        <v>45809</v>
      </c>
      <c r="I1740" s="1">
        <v>45815</v>
      </c>
      <c r="J1740">
        <v>3380.9999999999991</v>
      </c>
      <c r="K1740">
        <v>0</v>
      </c>
      <c r="L1740">
        <v>0</v>
      </c>
      <c r="M1740">
        <f>invoices[[#This Row],[rent_amount]]+invoices[[#This Row],[electricity_amount]]+invoices[[#This Row],[other_charges]]</f>
        <v>3380.9999999999991</v>
      </c>
      <c r="N1740" t="s">
        <v>28</v>
      </c>
      <c r="O1740" t="s">
        <v>158</v>
      </c>
      <c r="P1740">
        <v>0</v>
      </c>
      <c r="Q1740" t="b">
        <v>0</v>
      </c>
      <c r="R1740" t="s">
        <v>159</v>
      </c>
      <c r="S1740">
        <v>0</v>
      </c>
      <c r="T1740">
        <f>invoices[[#This Row],[total_amount]]</f>
        <v>3380.9999999999991</v>
      </c>
      <c r="U1740" t="s">
        <v>6475</v>
      </c>
      <c r="V1740" t="str">
        <f>INDEX([1]!Table1[tenantname],MATCH(invoices[[#This Row],[allotment_id]],[1]!Table1[TenantAllotmentID],0))</f>
        <v>Sandeep Kumar (B41-C1)</v>
      </c>
      <c r="W1740" t="s">
        <v>15476</v>
      </c>
      <c r="X1740" t="s">
        <v>15477</v>
      </c>
      <c r="Y1740" s="4">
        <v>45809</v>
      </c>
      <c r="Z1740" t="s">
        <v>15807</v>
      </c>
      <c r="AA1740">
        <v>3380.9999999999991</v>
      </c>
      <c r="AB1740">
        <v>0</v>
      </c>
      <c r="AC1740">
        <v>0</v>
      </c>
      <c r="AD1740" s="7">
        <f>invoices[[#This Row],[Rent]]+invoices[[#This Row],[Services]]+invoices[[#This Row],[GST]]</f>
        <v>3380.9999999999991</v>
      </c>
      <c r="AE1740" s="7">
        <f>invoices[[#This Row],[Total]]-invoices[[#This Row],[rent_amount]]</f>
        <v>0</v>
      </c>
      <c r="AF1740">
        <v>3486</v>
      </c>
      <c r="AG1740">
        <v>0</v>
      </c>
      <c r="AH1740">
        <f>invoices[[#This Row],[EB Amount]]-invoices[[#This Row],[electricity_amount]]</f>
        <v>0</v>
      </c>
    </row>
    <row r="1741" spans="1:34">
      <c r="A1741" s="2" t="s">
        <v>8549</v>
      </c>
      <c r="B1741" t="s">
        <v>22</v>
      </c>
      <c r="C1741" t="s">
        <v>2377</v>
      </c>
      <c r="D1741" t="s">
        <v>24</v>
      </c>
      <c r="E1741" t="s">
        <v>181</v>
      </c>
      <c r="F1741" t="s">
        <v>452</v>
      </c>
      <c r="G1741" t="s">
        <v>8550</v>
      </c>
      <c r="H1741" s="1">
        <f>DATE(YEAR(invoices[[#This Row],[due_date]]),MONTH(invoices[[#This Row],[due_date]]),1)</f>
        <v>45809</v>
      </c>
      <c r="I1741" s="1">
        <v>45815</v>
      </c>
      <c r="J1741">
        <v>13500</v>
      </c>
      <c r="K1741">
        <v>2480</v>
      </c>
      <c r="L1741">
        <v>0</v>
      </c>
      <c r="M1741">
        <f>invoices[[#This Row],[rent_amount]]+invoices[[#This Row],[electricity_amount]]+invoices[[#This Row],[other_charges]]</f>
        <v>15980</v>
      </c>
      <c r="N1741" t="s">
        <v>28</v>
      </c>
      <c r="O1741" t="s">
        <v>482</v>
      </c>
      <c r="P1741">
        <v>0</v>
      </c>
      <c r="Q1741" t="b">
        <v>0</v>
      </c>
      <c r="R1741" t="s">
        <v>159</v>
      </c>
      <c r="S1741">
        <v>0</v>
      </c>
      <c r="T1741">
        <f>invoices[[#This Row],[total_amount]]</f>
        <v>15980</v>
      </c>
      <c r="U1741" t="s">
        <v>2379</v>
      </c>
      <c r="V1741" t="str">
        <f>INDEX([1]!Table1[tenantname],MATCH(invoices[[#This Row],[allotment_id]],[1]!Table1[TenantAllotmentID],0))</f>
        <v>Snehaji N (B24-B1)</v>
      </c>
      <c r="W1741" t="s">
        <v>14794</v>
      </c>
      <c r="X1741" t="s">
        <v>14795</v>
      </c>
      <c r="Y1741" s="4">
        <v>45809</v>
      </c>
      <c r="Z1741" t="s">
        <v>15807</v>
      </c>
      <c r="AA1741">
        <v>13500</v>
      </c>
      <c r="AB1741">
        <v>0</v>
      </c>
      <c r="AC1741">
        <v>0</v>
      </c>
      <c r="AD1741" s="7">
        <f>invoices[[#This Row],[Rent]]+invoices[[#This Row],[Services]]+invoices[[#This Row],[GST]]</f>
        <v>13500</v>
      </c>
      <c r="AE1741" s="7">
        <f>invoices[[#This Row],[Total]]-invoices[[#This Row],[rent_amount]]</f>
        <v>0</v>
      </c>
      <c r="AF1741">
        <v>3516</v>
      </c>
      <c r="AG1741">
        <v>2480</v>
      </c>
      <c r="AH1741">
        <f>invoices[[#This Row],[EB Amount]]-invoices[[#This Row],[electricity_amount]]</f>
        <v>0</v>
      </c>
    </row>
    <row r="1742" spans="1:34">
      <c r="A1742" t="s">
        <v>8597</v>
      </c>
      <c r="B1742" t="s">
        <v>22</v>
      </c>
      <c r="C1742" t="s">
        <v>1334</v>
      </c>
      <c r="D1742" t="s">
        <v>24</v>
      </c>
      <c r="E1742" t="s">
        <v>195</v>
      </c>
      <c r="F1742" t="s">
        <v>375</v>
      </c>
      <c r="G1742" t="s">
        <v>8598</v>
      </c>
      <c r="H1742" s="1">
        <f>DATE(YEAR(invoices[[#This Row],[due_date]]),MONTH(invoices[[#This Row],[due_date]]),1)</f>
        <v>45809</v>
      </c>
      <c r="I1742" s="1">
        <v>45815</v>
      </c>
      <c r="J1742">
        <v>14500</v>
      </c>
      <c r="K1742">
        <v>2108</v>
      </c>
      <c r="L1742">
        <v>0</v>
      </c>
      <c r="M1742">
        <f>invoices[[#This Row],[rent_amount]]+invoices[[#This Row],[electricity_amount]]+invoices[[#This Row],[other_charges]]</f>
        <v>16608</v>
      </c>
      <c r="N1742" t="s">
        <v>28</v>
      </c>
      <c r="O1742" t="s">
        <v>826</v>
      </c>
      <c r="P1742">
        <v>0</v>
      </c>
      <c r="Q1742" t="b">
        <v>0</v>
      </c>
      <c r="R1742" t="s">
        <v>159</v>
      </c>
      <c r="S1742">
        <v>0</v>
      </c>
      <c r="T1742">
        <f>invoices[[#This Row],[total_amount]]</f>
        <v>16608</v>
      </c>
      <c r="U1742" t="s">
        <v>1336</v>
      </c>
      <c r="V1742" t="str">
        <f>INDEX([1]!Table1[tenantname],MATCH(invoices[[#This Row],[allotment_id]],[1]!Table1[TenantAllotmentID],0))</f>
        <v>Irene Mary Alias (D41-C2)</v>
      </c>
      <c r="W1742" t="s">
        <v>14432</v>
      </c>
      <c r="X1742" t="s">
        <v>14433</v>
      </c>
      <c r="Y1742" s="4">
        <v>45809</v>
      </c>
      <c r="Z1742" t="s">
        <v>15807</v>
      </c>
      <c r="AA1742">
        <v>14500</v>
      </c>
      <c r="AB1742">
        <v>0</v>
      </c>
      <c r="AC1742">
        <v>0</v>
      </c>
      <c r="AD1742" s="7">
        <f>invoices[[#This Row],[Rent]]+invoices[[#This Row],[Services]]+invoices[[#This Row],[GST]]</f>
        <v>14500</v>
      </c>
      <c r="AE1742" s="7">
        <f>invoices[[#This Row],[Total]]-invoices[[#This Row],[rent_amount]]</f>
        <v>0</v>
      </c>
      <c r="AF1742">
        <v>3543</v>
      </c>
      <c r="AG1742">
        <v>2108</v>
      </c>
      <c r="AH1742">
        <f>invoices[[#This Row],[EB Amount]]-invoices[[#This Row],[electricity_amount]]</f>
        <v>0</v>
      </c>
    </row>
    <row r="1743" spans="1:34">
      <c r="A1743" t="s">
        <v>8607</v>
      </c>
      <c r="B1743" t="s">
        <v>22</v>
      </c>
      <c r="C1743" t="s">
        <v>2657</v>
      </c>
      <c r="D1743" t="s">
        <v>24</v>
      </c>
      <c r="E1743" t="s">
        <v>275</v>
      </c>
      <c r="F1743" t="s">
        <v>276</v>
      </c>
      <c r="G1743" t="s">
        <v>8608</v>
      </c>
      <c r="H1743" s="1">
        <f>DATE(YEAR(invoices[[#This Row],[due_date]]),MONTH(invoices[[#This Row],[due_date]]),1)</f>
        <v>45809</v>
      </c>
      <c r="I1743" s="1">
        <v>45815</v>
      </c>
      <c r="J1743">
        <v>14500</v>
      </c>
      <c r="K1743">
        <v>0</v>
      </c>
      <c r="L1743">
        <v>0</v>
      </c>
      <c r="M1743">
        <f>invoices[[#This Row],[rent_amount]]+invoices[[#This Row],[electricity_amount]]+invoices[[#This Row],[other_charges]]</f>
        <v>14500</v>
      </c>
      <c r="N1743" t="s">
        <v>28</v>
      </c>
      <c r="O1743" t="s">
        <v>184</v>
      </c>
      <c r="P1743">
        <v>0</v>
      </c>
      <c r="Q1743" t="b">
        <v>0</v>
      </c>
      <c r="R1743" t="s">
        <v>159</v>
      </c>
      <c r="S1743">
        <v>0</v>
      </c>
      <c r="T1743">
        <f>invoices[[#This Row],[total_amount]]</f>
        <v>14500</v>
      </c>
      <c r="U1743" t="s">
        <v>8609</v>
      </c>
      <c r="V1743" t="str">
        <f>INDEX([1]!Table1[tenantname],MATCH(invoices[[#This Row],[allotment_id]],[1]!Table1[TenantAllotmentID],0))</f>
        <v>Aachman Arora (B44-C2)</v>
      </c>
      <c r="W1743" t="s">
        <v>14862</v>
      </c>
      <c r="X1743" t="s">
        <v>15625</v>
      </c>
      <c r="Y1743" s="4">
        <v>45809</v>
      </c>
      <c r="Z1743" t="s">
        <v>15807</v>
      </c>
      <c r="AA1743">
        <v>14500</v>
      </c>
      <c r="AB1743">
        <v>0</v>
      </c>
      <c r="AC1743">
        <v>0</v>
      </c>
      <c r="AD1743" s="7">
        <f>invoices[[#This Row],[Rent]]+invoices[[#This Row],[Services]]+invoices[[#This Row],[GST]]</f>
        <v>14500</v>
      </c>
      <c r="AE1743" s="7">
        <f>invoices[[#This Row],[Total]]-invoices[[#This Row],[rent_amount]]</f>
        <v>0</v>
      </c>
      <c r="AF1743">
        <v>3549</v>
      </c>
      <c r="AG1743">
        <v>0</v>
      </c>
      <c r="AH1743">
        <f>invoices[[#This Row],[EB Amount]]-invoices[[#This Row],[electricity_amount]]</f>
        <v>0</v>
      </c>
    </row>
    <row r="1744" spans="1:34">
      <c r="A1744" t="s">
        <v>8634</v>
      </c>
      <c r="B1744" t="s">
        <v>22</v>
      </c>
      <c r="C1744" t="s">
        <v>946</v>
      </c>
      <c r="D1744" t="s">
        <v>24</v>
      </c>
      <c r="E1744" t="s">
        <v>349</v>
      </c>
      <c r="F1744" t="s">
        <v>947</v>
      </c>
      <c r="G1744" t="s">
        <v>8635</v>
      </c>
      <c r="H1744" s="1">
        <f>DATE(YEAR(invoices[[#This Row],[due_date]]),MONTH(invoices[[#This Row],[due_date]]),1)</f>
        <v>45809</v>
      </c>
      <c r="I1744" s="1">
        <v>45815</v>
      </c>
      <c r="J1744">
        <v>15500</v>
      </c>
      <c r="K1744">
        <v>2077</v>
      </c>
      <c r="L1744">
        <v>0</v>
      </c>
      <c r="M1744">
        <f>invoices[[#This Row],[rent_amount]]+invoices[[#This Row],[electricity_amount]]+invoices[[#This Row],[other_charges]]</f>
        <v>17577</v>
      </c>
      <c r="N1744" t="s">
        <v>28</v>
      </c>
      <c r="O1744" t="s">
        <v>826</v>
      </c>
      <c r="P1744">
        <v>0</v>
      </c>
      <c r="Q1744" t="b">
        <v>0</v>
      </c>
      <c r="R1744" t="s">
        <v>159</v>
      </c>
      <c r="S1744">
        <v>0</v>
      </c>
      <c r="T1744">
        <f>invoices[[#This Row],[total_amount]]</f>
        <v>17577</v>
      </c>
      <c r="U1744" t="s">
        <v>949</v>
      </c>
      <c r="V1744" t="str">
        <f>INDEX([1]!Table1[tenantname],MATCH(invoices[[#This Row],[allotment_id]],[1]!Table1[TenantAllotmentID],0))</f>
        <v>Harikrishnan P (B11-B1)</v>
      </c>
      <c r="W1744" t="s">
        <v>14288</v>
      </c>
      <c r="X1744" t="s">
        <v>14289</v>
      </c>
      <c r="Y1744" s="4">
        <v>45809</v>
      </c>
      <c r="Z1744" t="s">
        <v>15807</v>
      </c>
      <c r="AA1744">
        <v>15500</v>
      </c>
      <c r="AB1744">
        <v>0</v>
      </c>
      <c r="AC1744">
        <v>0</v>
      </c>
      <c r="AD1744" s="7">
        <f>invoices[[#This Row],[Rent]]+invoices[[#This Row],[Services]]+invoices[[#This Row],[GST]]</f>
        <v>15500</v>
      </c>
      <c r="AE1744" s="7">
        <f>invoices[[#This Row],[Total]]-invoices[[#This Row],[rent_amount]]</f>
        <v>0</v>
      </c>
      <c r="AF1744">
        <v>3561</v>
      </c>
      <c r="AG1744">
        <v>2077</v>
      </c>
      <c r="AH1744">
        <f>invoices[[#This Row],[EB Amount]]-invoices[[#This Row],[electricity_amount]]</f>
        <v>0</v>
      </c>
    </row>
    <row r="1745" spans="1:34">
      <c r="A1745" t="s">
        <v>8642</v>
      </c>
      <c r="B1745" t="s">
        <v>22</v>
      </c>
      <c r="C1745" t="s">
        <v>125</v>
      </c>
      <c r="D1745" t="s">
        <v>24</v>
      </c>
      <c r="E1745" t="s">
        <v>88</v>
      </c>
      <c r="F1745" t="s">
        <v>126</v>
      </c>
      <c r="G1745" t="s">
        <v>8643</v>
      </c>
      <c r="H1745" s="1">
        <f>DATE(YEAR(invoices[[#This Row],[due_date]]),MONTH(invoices[[#This Row],[due_date]]),1)</f>
        <v>45809</v>
      </c>
      <c r="I1745" s="1">
        <v>45815</v>
      </c>
      <c r="J1745">
        <v>14500</v>
      </c>
      <c r="K1745">
        <v>1922</v>
      </c>
      <c r="L1745">
        <v>0</v>
      </c>
      <c r="M1745">
        <f>invoices[[#This Row],[rent_amount]]+invoices[[#This Row],[electricity_amount]]+invoices[[#This Row],[other_charges]]</f>
        <v>16422</v>
      </c>
      <c r="N1745" t="s">
        <v>28</v>
      </c>
      <c r="O1745" t="s">
        <v>826</v>
      </c>
      <c r="P1745">
        <v>0</v>
      </c>
      <c r="Q1745" t="b">
        <v>0</v>
      </c>
      <c r="R1745" t="s">
        <v>159</v>
      </c>
      <c r="S1745">
        <v>0</v>
      </c>
      <c r="T1745">
        <f>invoices[[#This Row],[total_amount]]</f>
        <v>16422</v>
      </c>
      <c r="U1745" t="s">
        <v>130</v>
      </c>
      <c r="V1745" t="str">
        <f>INDEX([1]!Table1[tenantname],MATCH(invoices[[#This Row],[allotment_id]],[1]!Table1[TenantAllotmentID],0))</f>
        <v>Martin Rodgers (B13-C2)</v>
      </c>
      <c r="W1745" t="s">
        <v>14010</v>
      </c>
      <c r="X1745" t="s">
        <v>14011</v>
      </c>
      <c r="Y1745" s="4">
        <v>45809</v>
      </c>
      <c r="Z1745" t="s">
        <v>15807</v>
      </c>
      <c r="AA1745">
        <v>14500</v>
      </c>
      <c r="AB1745">
        <v>0</v>
      </c>
      <c r="AC1745">
        <v>0</v>
      </c>
      <c r="AD1745" s="7">
        <f>invoices[[#This Row],[Rent]]+invoices[[#This Row],[Services]]+invoices[[#This Row],[GST]]</f>
        <v>14500</v>
      </c>
      <c r="AE1745" s="7">
        <f>invoices[[#This Row],[Total]]-invoices[[#This Row],[rent_amount]]</f>
        <v>0</v>
      </c>
      <c r="AF1745">
        <v>3565</v>
      </c>
      <c r="AG1745">
        <v>1922</v>
      </c>
      <c r="AH1745">
        <f>invoices[[#This Row],[EB Amount]]-invoices[[#This Row],[electricity_amount]]</f>
        <v>0</v>
      </c>
    </row>
    <row r="1746" spans="1:34">
      <c r="A1746" t="s">
        <v>8697</v>
      </c>
      <c r="B1746" t="s">
        <v>22</v>
      </c>
      <c r="C1746" t="s">
        <v>901</v>
      </c>
      <c r="D1746" t="s">
        <v>24</v>
      </c>
      <c r="E1746" t="s">
        <v>329</v>
      </c>
      <c r="F1746" t="s">
        <v>902</v>
      </c>
      <c r="G1746" t="s">
        <v>8698</v>
      </c>
      <c r="H1746" s="1">
        <f>DATE(YEAR(invoices[[#This Row],[due_date]]),MONTH(invoices[[#This Row],[due_date]]),1)</f>
        <v>45809</v>
      </c>
      <c r="I1746" s="1">
        <v>45815</v>
      </c>
      <c r="J1746">
        <v>14500</v>
      </c>
      <c r="K1746">
        <v>1488</v>
      </c>
      <c r="L1746">
        <v>0</v>
      </c>
      <c r="M1746">
        <f>invoices[[#This Row],[rent_amount]]+invoices[[#This Row],[electricity_amount]]+invoices[[#This Row],[other_charges]]</f>
        <v>15988</v>
      </c>
      <c r="N1746" t="s">
        <v>28</v>
      </c>
      <c r="O1746" t="s">
        <v>826</v>
      </c>
      <c r="P1746">
        <v>0</v>
      </c>
      <c r="Q1746" t="b">
        <v>0</v>
      </c>
      <c r="R1746" t="s">
        <v>159</v>
      </c>
      <c r="S1746">
        <v>0</v>
      </c>
      <c r="T1746">
        <f>invoices[[#This Row],[total_amount]]</f>
        <v>15988</v>
      </c>
      <c r="U1746" t="s">
        <v>905</v>
      </c>
      <c r="V1746" t="str">
        <f>INDEX([1]!Table1[tenantname],MATCH(invoices[[#This Row],[allotment_id]],[1]!Table1[TenantAllotmentID],0))</f>
        <v>Kaarthika K (C43-C2)</v>
      </c>
      <c r="W1746" t="s">
        <v>14275</v>
      </c>
      <c r="X1746" t="s">
        <v>14275</v>
      </c>
      <c r="Y1746" s="4">
        <v>45809</v>
      </c>
      <c r="Z1746" t="s">
        <v>15807</v>
      </c>
      <c r="AA1746">
        <v>14500</v>
      </c>
      <c r="AB1746">
        <v>0</v>
      </c>
      <c r="AC1746">
        <v>0</v>
      </c>
      <c r="AD1746" s="7">
        <f>invoices[[#This Row],[Rent]]+invoices[[#This Row],[Services]]+invoices[[#This Row],[GST]]</f>
        <v>14500</v>
      </c>
      <c r="AE1746" s="7">
        <f>invoices[[#This Row],[Total]]-invoices[[#This Row],[rent_amount]]</f>
        <v>0</v>
      </c>
      <c r="AF1746">
        <v>3592</v>
      </c>
      <c r="AG1746">
        <v>1488</v>
      </c>
      <c r="AH1746">
        <f>invoices[[#This Row],[EB Amount]]-invoices[[#This Row],[electricity_amount]]</f>
        <v>0</v>
      </c>
    </row>
    <row r="1747" spans="1:34">
      <c r="A1747" t="s">
        <v>8699</v>
      </c>
      <c r="B1747" t="s">
        <v>22</v>
      </c>
      <c r="C1747" t="s">
        <v>1237</v>
      </c>
      <c r="D1747" t="s">
        <v>24</v>
      </c>
      <c r="E1747" t="s">
        <v>226</v>
      </c>
      <c r="F1747" t="s">
        <v>1238</v>
      </c>
      <c r="G1747" t="s">
        <v>8700</v>
      </c>
      <c r="H1747" s="1">
        <f>DATE(YEAR(invoices[[#This Row],[due_date]]),MONTH(invoices[[#This Row],[due_date]]),1)</f>
        <v>45809</v>
      </c>
      <c r="I1747" s="1">
        <v>45815</v>
      </c>
      <c r="J1747">
        <v>19500</v>
      </c>
      <c r="K1747">
        <v>2077</v>
      </c>
      <c r="L1747">
        <v>0</v>
      </c>
      <c r="M1747">
        <f>invoices[[#This Row],[rent_amount]]+invoices[[#This Row],[electricity_amount]]+invoices[[#This Row],[other_charges]]</f>
        <v>21577</v>
      </c>
      <c r="N1747" t="s">
        <v>28</v>
      </c>
      <c r="O1747" t="s">
        <v>482</v>
      </c>
      <c r="P1747">
        <v>0</v>
      </c>
      <c r="Q1747" t="b">
        <v>0</v>
      </c>
      <c r="R1747" t="s">
        <v>159</v>
      </c>
      <c r="S1747">
        <v>0</v>
      </c>
      <c r="T1747">
        <f>invoices[[#This Row],[total_amount]]</f>
        <v>21577</v>
      </c>
      <c r="U1747" t="s">
        <v>1241</v>
      </c>
      <c r="V1747" t="str">
        <f>INDEX([1]!Table1[tenantname],MATCH(invoices[[#This Row],[allotment_id]],[1]!Table1[TenantAllotmentID],0))</f>
        <v>Surbhi Sharma (B12-A1)</v>
      </c>
      <c r="W1747" t="s">
        <v>14394</v>
      </c>
      <c r="X1747" t="s">
        <v>14395</v>
      </c>
      <c r="Y1747" s="4">
        <v>45809</v>
      </c>
      <c r="Z1747" t="s">
        <v>15807</v>
      </c>
      <c r="AA1747">
        <v>19500</v>
      </c>
      <c r="AB1747">
        <v>0</v>
      </c>
      <c r="AC1747">
        <v>0</v>
      </c>
      <c r="AD1747" s="7">
        <f>invoices[[#This Row],[Rent]]+invoices[[#This Row],[Services]]+invoices[[#This Row],[GST]]</f>
        <v>19500</v>
      </c>
      <c r="AE1747" s="7">
        <f>invoices[[#This Row],[Total]]-invoices[[#This Row],[rent_amount]]</f>
        <v>0</v>
      </c>
      <c r="AF1747">
        <v>3593</v>
      </c>
      <c r="AG1747">
        <v>2077</v>
      </c>
      <c r="AH1747">
        <f>invoices[[#This Row],[EB Amount]]-invoices[[#This Row],[electricity_amount]]</f>
        <v>0</v>
      </c>
    </row>
    <row r="1748" spans="1:34">
      <c r="A1748" t="s">
        <v>8742</v>
      </c>
      <c r="B1748" t="s">
        <v>22</v>
      </c>
      <c r="C1748" t="s">
        <v>1892</v>
      </c>
      <c r="D1748" t="s">
        <v>24</v>
      </c>
      <c r="E1748" t="s">
        <v>34</v>
      </c>
      <c r="F1748" t="s">
        <v>35</v>
      </c>
      <c r="G1748" t="s">
        <v>8743</v>
      </c>
      <c r="H1748" s="1">
        <f>DATE(YEAR(invoices[[#This Row],[due_date]]),MONTH(invoices[[#This Row],[due_date]]),1)</f>
        <v>45809</v>
      </c>
      <c r="I1748" s="1">
        <v>45815</v>
      </c>
      <c r="J1748">
        <v>15500</v>
      </c>
      <c r="K1748">
        <v>150</v>
      </c>
      <c r="L1748">
        <v>0</v>
      </c>
      <c r="M1748">
        <f>invoices[[#This Row],[rent_amount]]+invoices[[#This Row],[electricity_amount]]+invoices[[#This Row],[other_charges]]</f>
        <v>15650</v>
      </c>
      <c r="N1748" t="s">
        <v>28</v>
      </c>
      <c r="O1748" t="s">
        <v>482</v>
      </c>
      <c r="P1748">
        <v>0</v>
      </c>
      <c r="Q1748" t="b">
        <v>0</v>
      </c>
      <c r="R1748" t="s">
        <v>159</v>
      </c>
      <c r="S1748">
        <v>0</v>
      </c>
      <c r="T1748">
        <f>invoices[[#This Row],[total_amount]]</f>
        <v>15650</v>
      </c>
      <c r="U1748" s="2" t="s">
        <v>1894</v>
      </c>
      <c r="V1748" t="str">
        <f>INDEX([1]!Table1[tenantname],MATCH(invoices[[#This Row],[allotment_id]],[1]!Table1[TenantAllotmentID],0))</f>
        <v>Sarada manaswini (B43-B1)</v>
      </c>
      <c r="W1748" t="s">
        <v>14633</v>
      </c>
      <c r="X1748" t="s">
        <v>14634</v>
      </c>
      <c r="Y1748" s="4">
        <v>45809</v>
      </c>
      <c r="Z1748" t="s">
        <v>15807</v>
      </c>
      <c r="AA1748">
        <v>15500</v>
      </c>
      <c r="AB1748">
        <v>0</v>
      </c>
      <c r="AC1748">
        <v>0</v>
      </c>
      <c r="AD1748" s="7">
        <f>invoices[[#This Row],[Rent]]+invoices[[#This Row],[Services]]+invoices[[#This Row],[GST]]</f>
        <v>15500</v>
      </c>
      <c r="AE1748" s="7">
        <f>invoices[[#This Row],[Total]]-invoices[[#This Row],[rent_amount]]</f>
        <v>0</v>
      </c>
      <c r="AF1748">
        <v>3615</v>
      </c>
      <c r="AG1748">
        <v>150</v>
      </c>
      <c r="AH1748">
        <f>invoices[[#This Row],[EB Amount]]-invoices[[#This Row],[electricity_amount]]</f>
        <v>0</v>
      </c>
    </row>
    <row r="1749" spans="1:34">
      <c r="A1749" t="s">
        <v>8784</v>
      </c>
      <c r="B1749" t="s">
        <v>22</v>
      </c>
      <c r="C1749" t="s">
        <v>6036</v>
      </c>
      <c r="D1749" t="s">
        <v>24</v>
      </c>
      <c r="E1749" t="s">
        <v>592</v>
      </c>
      <c r="F1749" t="s">
        <v>1016</v>
      </c>
      <c r="G1749" t="s">
        <v>8785</v>
      </c>
      <c r="H1749" s="1">
        <f>DATE(YEAR(invoices[[#This Row],[due_date]]),MONTH(invoices[[#This Row],[due_date]]),1)</f>
        <v>45809</v>
      </c>
      <c r="I1749" s="1">
        <v>45815</v>
      </c>
      <c r="J1749">
        <v>14500</v>
      </c>
      <c r="K1749">
        <v>2573</v>
      </c>
      <c r="L1749">
        <v>0</v>
      </c>
      <c r="M1749">
        <f>invoices[[#This Row],[rent_amount]]+invoices[[#This Row],[electricity_amount]]+invoices[[#This Row],[other_charges]]</f>
        <v>17073</v>
      </c>
      <c r="N1749" t="s">
        <v>28</v>
      </c>
      <c r="O1749" t="s">
        <v>826</v>
      </c>
      <c r="P1749">
        <v>0</v>
      </c>
      <c r="Q1749" t="b">
        <v>0</v>
      </c>
      <c r="R1749" t="s">
        <v>159</v>
      </c>
      <c r="S1749">
        <v>0</v>
      </c>
      <c r="T1749">
        <f>invoices[[#This Row],[total_amount]]</f>
        <v>17073</v>
      </c>
      <c r="U1749" t="s">
        <v>6038</v>
      </c>
      <c r="V1749" t="str">
        <f>INDEX([1]!Table1[tenantname],MATCH(invoices[[#This Row],[allotment_id]],[1]!Table1[TenantAllotmentID],0))</f>
        <v>Nikunj Variya (A44-C1)</v>
      </c>
      <c r="W1749" t="s">
        <v>15443</v>
      </c>
      <c r="X1749" t="s">
        <v>15444</v>
      </c>
      <c r="Y1749" s="4">
        <v>45809</v>
      </c>
      <c r="Z1749" t="s">
        <v>15807</v>
      </c>
      <c r="AA1749">
        <v>14500</v>
      </c>
      <c r="AB1749">
        <v>0</v>
      </c>
      <c r="AC1749">
        <v>0</v>
      </c>
      <c r="AD1749" s="7">
        <f>invoices[[#This Row],[Rent]]+invoices[[#This Row],[Services]]+invoices[[#This Row],[GST]]</f>
        <v>14500</v>
      </c>
      <c r="AE1749" s="7">
        <f>invoices[[#This Row],[Total]]-invoices[[#This Row],[rent_amount]]</f>
        <v>0</v>
      </c>
      <c r="AF1749">
        <v>3639</v>
      </c>
      <c r="AG1749">
        <v>2573</v>
      </c>
      <c r="AH1749">
        <f>invoices[[#This Row],[EB Amount]]-invoices[[#This Row],[electricity_amount]]</f>
        <v>0</v>
      </c>
    </row>
    <row r="1750" spans="1:34">
      <c r="A1750" t="s">
        <v>8828</v>
      </c>
      <c r="B1750" t="s">
        <v>22</v>
      </c>
      <c r="C1750" t="s">
        <v>4186</v>
      </c>
      <c r="D1750" t="s">
        <v>24</v>
      </c>
      <c r="E1750" t="s">
        <v>25</v>
      </c>
      <c r="F1750" t="s">
        <v>65</v>
      </c>
      <c r="G1750" t="s">
        <v>8829</v>
      </c>
      <c r="H1750" s="1">
        <f>DATE(YEAR(invoices[[#This Row],[due_date]]),MONTH(invoices[[#This Row],[due_date]]),1)</f>
        <v>45809</v>
      </c>
      <c r="I1750" s="1">
        <v>45815</v>
      </c>
      <c r="J1750">
        <v>5613</v>
      </c>
      <c r="K1750">
        <v>1976</v>
      </c>
      <c r="L1750">
        <v>2250</v>
      </c>
      <c r="M1750">
        <f>invoices[[#This Row],[rent_amount]]+invoices[[#This Row],[electricity_amount]]+invoices[[#This Row],[other_charges]]</f>
        <v>9839</v>
      </c>
      <c r="N1750" t="s">
        <v>28</v>
      </c>
      <c r="O1750" t="s">
        <v>158</v>
      </c>
      <c r="P1750">
        <v>0</v>
      </c>
      <c r="Q1750" t="b">
        <v>0</v>
      </c>
      <c r="R1750" t="s">
        <v>159</v>
      </c>
      <c r="S1750">
        <v>0</v>
      </c>
      <c r="T1750">
        <f>invoices[[#This Row],[total_amount]]</f>
        <v>9839</v>
      </c>
      <c r="U1750" t="s">
        <v>4188</v>
      </c>
      <c r="V1750" t="str">
        <f>INDEX([1]!Table1[tenantname],MATCH(invoices[[#This Row],[allotment_id]],[1]!Table1[TenantAllotmentID],0))</f>
        <v>Rashmi  (A24-C2)</v>
      </c>
      <c r="W1750" t="s">
        <v>14939</v>
      </c>
      <c r="X1750" t="s">
        <v>15189</v>
      </c>
      <c r="Y1750" s="4">
        <v>45809</v>
      </c>
      <c r="Z1750" t="s">
        <v>15807</v>
      </c>
      <c r="AA1750">
        <v>5613</v>
      </c>
      <c r="AB1750">
        <v>0</v>
      </c>
      <c r="AC1750">
        <v>0</v>
      </c>
      <c r="AD1750" s="7">
        <f>invoices[[#This Row],[Rent]]+invoices[[#This Row],[Services]]+invoices[[#This Row],[GST]]</f>
        <v>5613</v>
      </c>
      <c r="AE1750" s="7">
        <f>invoices[[#This Row],[Total]]-invoices[[#This Row],[rent_amount]]</f>
        <v>0</v>
      </c>
      <c r="AF1750">
        <v>3664</v>
      </c>
      <c r="AG1750">
        <v>1976</v>
      </c>
      <c r="AH1750">
        <f>invoices[[#This Row],[EB Amount]]-invoices[[#This Row],[electricity_amount]]</f>
        <v>0</v>
      </c>
    </row>
    <row r="1751" spans="1:34">
      <c r="A1751" t="s">
        <v>8868</v>
      </c>
      <c r="B1751" t="s">
        <v>22</v>
      </c>
      <c r="C1751" t="s">
        <v>3751</v>
      </c>
      <c r="D1751" t="s">
        <v>24</v>
      </c>
      <c r="E1751" t="s">
        <v>181</v>
      </c>
      <c r="F1751" t="s">
        <v>305</v>
      </c>
      <c r="G1751" t="s">
        <v>8869</v>
      </c>
      <c r="H1751" s="1">
        <f>DATE(YEAR(invoices[[#This Row],[due_date]]),MONTH(invoices[[#This Row],[due_date]]),1)</f>
        <v>45809</v>
      </c>
      <c r="I1751" s="1">
        <v>45815</v>
      </c>
      <c r="J1751">
        <v>14500</v>
      </c>
      <c r="K1751">
        <v>2480</v>
      </c>
      <c r="L1751">
        <v>2250</v>
      </c>
      <c r="M1751">
        <f>invoices[[#This Row],[rent_amount]]+invoices[[#This Row],[electricity_amount]]+invoices[[#This Row],[other_charges]]</f>
        <v>19230</v>
      </c>
      <c r="N1751" t="s">
        <v>28</v>
      </c>
      <c r="O1751" t="s">
        <v>826</v>
      </c>
      <c r="P1751">
        <v>0</v>
      </c>
      <c r="Q1751" t="b">
        <v>0</v>
      </c>
      <c r="R1751" t="s">
        <v>159</v>
      </c>
      <c r="S1751">
        <v>0</v>
      </c>
      <c r="T1751">
        <f>invoices[[#This Row],[total_amount]]</f>
        <v>19230</v>
      </c>
      <c r="U1751" t="s">
        <v>3753</v>
      </c>
      <c r="V1751" t="str">
        <f>INDEX([1]!Table1[tenantname],MATCH(invoices[[#This Row],[allotment_id]],[1]!Table1[TenantAllotmentID],0))</f>
        <v>Harika L (B24-C1)</v>
      </c>
      <c r="W1751" t="s">
        <v>15120</v>
      </c>
      <c r="X1751" t="s">
        <v>15121</v>
      </c>
      <c r="Y1751" s="4">
        <v>45809</v>
      </c>
      <c r="Z1751" t="s">
        <v>15807</v>
      </c>
      <c r="AA1751">
        <v>14500</v>
      </c>
      <c r="AB1751">
        <v>0</v>
      </c>
      <c r="AC1751">
        <v>0</v>
      </c>
      <c r="AD1751" s="7">
        <f>invoices[[#This Row],[Rent]]+invoices[[#This Row],[Services]]+invoices[[#This Row],[GST]]</f>
        <v>14500</v>
      </c>
      <c r="AE1751" s="7">
        <f>invoices[[#This Row],[Total]]-invoices[[#This Row],[rent_amount]]</f>
        <v>0</v>
      </c>
      <c r="AF1751">
        <v>3684</v>
      </c>
      <c r="AG1751">
        <v>2480</v>
      </c>
      <c r="AH1751">
        <f>invoices[[#This Row],[EB Amount]]-invoices[[#This Row],[electricity_amount]]</f>
        <v>0</v>
      </c>
    </row>
    <row r="1752" spans="1:34">
      <c r="A1752" t="s">
        <v>8880</v>
      </c>
      <c r="B1752" t="s">
        <v>22</v>
      </c>
      <c r="C1752" t="s">
        <v>103</v>
      </c>
      <c r="D1752" t="s">
        <v>24</v>
      </c>
      <c r="E1752" t="s">
        <v>104</v>
      </c>
      <c r="F1752" t="s">
        <v>105</v>
      </c>
      <c r="G1752" t="s">
        <v>8881</v>
      </c>
      <c r="H1752" s="1">
        <f>DATE(YEAR(invoices[[#This Row],[due_date]]),MONTH(invoices[[#This Row],[due_date]]),1)</f>
        <v>45809</v>
      </c>
      <c r="I1752" s="1">
        <v>45815</v>
      </c>
      <c r="J1752">
        <v>14500</v>
      </c>
      <c r="K1752">
        <v>423</v>
      </c>
      <c r="L1752">
        <v>0</v>
      </c>
      <c r="M1752">
        <f>invoices[[#This Row],[rent_amount]]+invoices[[#This Row],[electricity_amount]]+invoices[[#This Row],[other_charges]]</f>
        <v>14923</v>
      </c>
      <c r="N1752" t="s">
        <v>28</v>
      </c>
      <c r="O1752" t="s">
        <v>826</v>
      </c>
      <c r="P1752">
        <v>0</v>
      </c>
      <c r="Q1752" t="b">
        <v>0</v>
      </c>
      <c r="R1752" t="s">
        <v>159</v>
      </c>
      <c r="S1752">
        <v>0</v>
      </c>
      <c r="T1752">
        <f>invoices[[#This Row],[total_amount]]</f>
        <v>14923</v>
      </c>
      <c r="U1752" t="s">
        <v>109</v>
      </c>
      <c r="V1752" t="str">
        <f>INDEX([1]!Table1[tenantname],MATCH(invoices[[#This Row],[allotment_id]],[1]!Table1[TenantAllotmentID],0))</f>
        <v>Harish Kumar (B14-C1)</v>
      </c>
      <c r="W1752" t="s">
        <v>14004</v>
      </c>
      <c r="X1752" t="s">
        <v>14005</v>
      </c>
      <c r="Y1752" s="4">
        <v>45809</v>
      </c>
      <c r="Z1752" t="s">
        <v>15807</v>
      </c>
      <c r="AA1752">
        <v>14500</v>
      </c>
      <c r="AB1752">
        <v>0</v>
      </c>
      <c r="AC1752">
        <v>0</v>
      </c>
      <c r="AD1752" s="7">
        <f>invoices[[#This Row],[Rent]]+invoices[[#This Row],[Services]]+invoices[[#This Row],[GST]]</f>
        <v>14500</v>
      </c>
      <c r="AE1752" s="7">
        <f>invoices[[#This Row],[Total]]-invoices[[#This Row],[rent_amount]]</f>
        <v>0</v>
      </c>
      <c r="AF1752">
        <v>3690</v>
      </c>
      <c r="AG1752">
        <v>423</v>
      </c>
      <c r="AH1752">
        <f>invoices[[#This Row],[EB Amount]]-invoices[[#This Row],[electricity_amount]]</f>
        <v>0</v>
      </c>
    </row>
    <row r="1753" spans="1:34">
      <c r="A1753" t="s">
        <v>8972</v>
      </c>
      <c r="B1753" t="s">
        <v>22</v>
      </c>
      <c r="C1753" t="s">
        <v>1853</v>
      </c>
      <c r="D1753" t="s">
        <v>24</v>
      </c>
      <c r="E1753" t="s">
        <v>234</v>
      </c>
      <c r="F1753" t="s">
        <v>1854</v>
      </c>
      <c r="G1753" t="s">
        <v>8973</v>
      </c>
      <c r="H1753" s="1">
        <f>DATE(YEAR(invoices[[#This Row],[due_date]]),MONTH(invoices[[#This Row],[due_date]]),1)</f>
        <v>45809</v>
      </c>
      <c r="I1753" s="1">
        <v>45815</v>
      </c>
      <c r="J1753">
        <v>14500</v>
      </c>
      <c r="K1753">
        <v>0</v>
      </c>
      <c r="L1753">
        <v>0</v>
      </c>
      <c r="M1753">
        <f>invoices[[#This Row],[rent_amount]]+invoices[[#This Row],[electricity_amount]]+invoices[[#This Row],[other_charges]]</f>
        <v>14500</v>
      </c>
      <c r="N1753" t="s">
        <v>28</v>
      </c>
      <c r="O1753" t="s">
        <v>184</v>
      </c>
      <c r="P1753">
        <v>0</v>
      </c>
      <c r="Q1753" t="b">
        <v>0</v>
      </c>
      <c r="R1753" t="s">
        <v>159</v>
      </c>
      <c r="S1753">
        <v>0</v>
      </c>
      <c r="T1753">
        <f>invoices[[#This Row],[total_amount]]</f>
        <v>14500</v>
      </c>
      <c r="U1753" t="s">
        <v>1856</v>
      </c>
      <c r="V1753" t="str">
        <f>INDEX([1]!Table1[tenantname],MATCH(invoices[[#This Row],[allotment_id]],[1]!Table1[TenantAllotmentID],0))</f>
        <v>Hema Varshini Gnanavel (D12-C1)</v>
      </c>
      <c r="W1753" t="s">
        <v>14619</v>
      </c>
      <c r="X1753" t="s">
        <v>14620</v>
      </c>
      <c r="Y1753" s="4">
        <v>45809</v>
      </c>
      <c r="Z1753" t="s">
        <v>15807</v>
      </c>
      <c r="AA1753">
        <v>14500</v>
      </c>
      <c r="AB1753">
        <v>0</v>
      </c>
      <c r="AC1753">
        <v>0</v>
      </c>
      <c r="AD1753" s="7">
        <f>invoices[[#This Row],[Rent]]+invoices[[#This Row],[Services]]+invoices[[#This Row],[GST]]</f>
        <v>14500</v>
      </c>
      <c r="AE1753" s="7">
        <f>invoices[[#This Row],[Total]]-invoices[[#This Row],[rent_amount]]</f>
        <v>0</v>
      </c>
      <c r="AF1753">
        <v>3741</v>
      </c>
      <c r="AG1753">
        <v>0</v>
      </c>
      <c r="AH1753">
        <f>invoices[[#This Row],[EB Amount]]-invoices[[#This Row],[electricity_amount]]</f>
        <v>0</v>
      </c>
    </row>
    <row r="1754" spans="1:34">
      <c r="A1754" t="s">
        <v>9008</v>
      </c>
      <c r="B1754" t="s">
        <v>22</v>
      </c>
      <c r="C1754" t="s">
        <v>1571</v>
      </c>
      <c r="D1754" t="s">
        <v>24</v>
      </c>
      <c r="E1754" t="s">
        <v>104</v>
      </c>
      <c r="F1754" t="s">
        <v>1572</v>
      </c>
      <c r="G1754" t="s">
        <v>9009</v>
      </c>
      <c r="H1754" s="1">
        <f>DATE(YEAR(invoices[[#This Row],[due_date]]),MONTH(invoices[[#This Row],[due_date]]),1)</f>
        <v>45809</v>
      </c>
      <c r="I1754" s="1">
        <v>45815</v>
      </c>
      <c r="J1754">
        <v>15500</v>
      </c>
      <c r="K1754">
        <v>1457</v>
      </c>
      <c r="L1754">
        <v>0</v>
      </c>
      <c r="M1754">
        <f>invoices[[#This Row],[rent_amount]]+invoices[[#This Row],[electricity_amount]]+invoices[[#This Row],[other_charges]]</f>
        <v>16957</v>
      </c>
      <c r="N1754" t="s">
        <v>28</v>
      </c>
      <c r="O1754" t="s">
        <v>158</v>
      </c>
      <c r="P1754">
        <v>0</v>
      </c>
      <c r="Q1754" t="b">
        <v>0</v>
      </c>
      <c r="R1754" t="s">
        <v>159</v>
      </c>
      <c r="S1754">
        <v>0</v>
      </c>
      <c r="T1754">
        <f>invoices[[#This Row],[total_amount]]</f>
        <v>16957</v>
      </c>
      <c r="U1754" t="s">
        <v>1574</v>
      </c>
      <c r="V1754" t="str">
        <f>INDEX([1]!Table1[tenantname],MATCH(invoices[[#This Row],[allotment_id]],[1]!Table1[TenantAllotmentID],0))</f>
        <v>Ravi S (B14-B2)</v>
      </c>
      <c r="W1754" t="s">
        <v>14522</v>
      </c>
      <c r="X1754" t="s">
        <v>14523</v>
      </c>
      <c r="Y1754" s="4">
        <v>45809</v>
      </c>
      <c r="Z1754" t="s">
        <v>15807</v>
      </c>
      <c r="AA1754">
        <v>15500</v>
      </c>
      <c r="AB1754">
        <v>0</v>
      </c>
      <c r="AC1754">
        <v>0</v>
      </c>
      <c r="AD1754" s="7">
        <f>invoices[[#This Row],[Rent]]+invoices[[#This Row],[Services]]+invoices[[#This Row],[GST]]</f>
        <v>15500</v>
      </c>
      <c r="AE1754" s="7">
        <f>invoices[[#This Row],[Total]]-invoices[[#This Row],[rent_amount]]</f>
        <v>0</v>
      </c>
      <c r="AF1754">
        <v>3763</v>
      </c>
      <c r="AG1754">
        <v>1457</v>
      </c>
      <c r="AH1754">
        <f>invoices[[#This Row],[EB Amount]]-invoices[[#This Row],[electricity_amount]]</f>
        <v>0</v>
      </c>
    </row>
    <row r="1755" spans="1:34">
      <c r="A1755" t="s">
        <v>9016</v>
      </c>
      <c r="B1755" t="s">
        <v>22</v>
      </c>
      <c r="C1755" t="s">
        <v>1048</v>
      </c>
      <c r="D1755" t="s">
        <v>24</v>
      </c>
      <c r="E1755" t="s">
        <v>88</v>
      </c>
      <c r="F1755" t="s">
        <v>442</v>
      </c>
      <c r="G1755" t="s">
        <v>9017</v>
      </c>
      <c r="H1755" s="1">
        <f>DATE(YEAR(invoices[[#This Row],[due_date]]),MONTH(invoices[[#This Row],[due_date]]),1)</f>
        <v>45809</v>
      </c>
      <c r="I1755" s="1">
        <v>45815</v>
      </c>
      <c r="J1755">
        <v>19500</v>
      </c>
      <c r="K1755">
        <v>1922</v>
      </c>
      <c r="L1755">
        <v>0</v>
      </c>
      <c r="M1755">
        <f>invoices[[#This Row],[rent_amount]]+invoices[[#This Row],[electricity_amount]]+invoices[[#This Row],[other_charges]]</f>
        <v>21422</v>
      </c>
      <c r="N1755" t="s">
        <v>28</v>
      </c>
      <c r="O1755" t="s">
        <v>158</v>
      </c>
      <c r="P1755">
        <v>0</v>
      </c>
      <c r="Q1755" t="b">
        <v>0</v>
      </c>
      <c r="R1755" t="s">
        <v>159</v>
      </c>
      <c r="S1755">
        <v>0</v>
      </c>
      <c r="T1755">
        <f>invoices[[#This Row],[total_amount]]</f>
        <v>21422</v>
      </c>
      <c r="U1755" t="s">
        <v>1051</v>
      </c>
      <c r="V1755" t="str">
        <f>INDEX([1]!Table1[tenantname],MATCH(invoices[[#This Row],[allotment_id]],[1]!Table1[TenantAllotmentID],0))</f>
        <v>Sairam CT (B13-A1)</v>
      </c>
      <c r="W1755" t="s">
        <v>14329</v>
      </c>
      <c r="X1755" t="s">
        <v>14330</v>
      </c>
      <c r="Y1755" s="4">
        <v>45809</v>
      </c>
      <c r="Z1755" t="s">
        <v>15807</v>
      </c>
      <c r="AA1755">
        <v>19500</v>
      </c>
      <c r="AB1755">
        <v>0</v>
      </c>
      <c r="AC1755">
        <v>0</v>
      </c>
      <c r="AD1755" s="7">
        <f>invoices[[#This Row],[Rent]]+invoices[[#This Row],[Services]]+invoices[[#This Row],[GST]]</f>
        <v>19500</v>
      </c>
      <c r="AE1755" s="7">
        <f>invoices[[#This Row],[Total]]-invoices[[#This Row],[rent_amount]]</f>
        <v>0</v>
      </c>
      <c r="AF1755">
        <v>3767</v>
      </c>
      <c r="AG1755">
        <v>1922</v>
      </c>
      <c r="AH1755">
        <f>invoices[[#This Row],[EB Amount]]-invoices[[#This Row],[electricity_amount]]</f>
        <v>0</v>
      </c>
    </row>
    <row r="1756" spans="1:34">
      <c r="A1756" t="s">
        <v>9038</v>
      </c>
      <c r="B1756" t="s">
        <v>22</v>
      </c>
      <c r="C1756" t="s">
        <v>416</v>
      </c>
      <c r="D1756" t="s">
        <v>24</v>
      </c>
      <c r="E1756" t="s">
        <v>247</v>
      </c>
      <c r="F1756" t="s">
        <v>417</v>
      </c>
      <c r="G1756" t="s">
        <v>9039</v>
      </c>
      <c r="H1756" s="1">
        <f>DATE(YEAR(invoices[[#This Row],[due_date]]),MONTH(invoices[[#This Row],[due_date]]),1)</f>
        <v>45809</v>
      </c>
      <c r="I1756" s="1">
        <v>45815</v>
      </c>
      <c r="J1756">
        <v>15500</v>
      </c>
      <c r="K1756">
        <v>885</v>
      </c>
      <c r="L1756">
        <v>0</v>
      </c>
      <c r="M1756">
        <f>invoices[[#This Row],[rent_amount]]+invoices[[#This Row],[electricity_amount]]+invoices[[#This Row],[other_charges]]</f>
        <v>16385</v>
      </c>
      <c r="N1756" t="s">
        <v>28</v>
      </c>
      <c r="O1756" t="s">
        <v>184</v>
      </c>
      <c r="P1756">
        <v>0</v>
      </c>
      <c r="Q1756" t="b">
        <v>0</v>
      </c>
      <c r="R1756" t="s">
        <v>159</v>
      </c>
      <c r="S1756">
        <v>0</v>
      </c>
      <c r="T1756">
        <f>invoices[[#This Row],[total_amount]]</f>
        <v>16385</v>
      </c>
      <c r="U1756" t="s">
        <v>420</v>
      </c>
      <c r="V1756" t="str">
        <f>INDEX([1]!Table1[tenantname],MATCH(invoices[[#This Row],[allotment_id]],[1]!Table1[TenantAllotmentID],0))</f>
        <v>Ashuthosh N B (C11-B2)</v>
      </c>
      <c r="W1756" t="s">
        <v>14102</v>
      </c>
      <c r="X1756" t="s">
        <v>14103</v>
      </c>
      <c r="Y1756" s="4">
        <v>45809</v>
      </c>
      <c r="Z1756" t="s">
        <v>15807</v>
      </c>
      <c r="AA1756">
        <v>15500</v>
      </c>
      <c r="AB1756">
        <v>0</v>
      </c>
      <c r="AC1756">
        <v>0</v>
      </c>
      <c r="AD1756" s="7">
        <f>invoices[[#This Row],[Rent]]+invoices[[#This Row],[Services]]+invoices[[#This Row],[GST]]</f>
        <v>15500</v>
      </c>
      <c r="AE1756" s="7">
        <f>invoices[[#This Row],[Total]]-invoices[[#This Row],[rent_amount]]</f>
        <v>0</v>
      </c>
      <c r="AF1756">
        <v>3778</v>
      </c>
      <c r="AG1756">
        <v>885</v>
      </c>
      <c r="AH1756">
        <f>invoices[[#This Row],[EB Amount]]-invoices[[#This Row],[electricity_amount]]</f>
        <v>0</v>
      </c>
    </row>
    <row r="1757" spans="1:34">
      <c r="A1757" t="s">
        <v>9058</v>
      </c>
      <c r="B1757" t="s">
        <v>22</v>
      </c>
      <c r="C1757" t="s">
        <v>680</v>
      </c>
      <c r="D1757" t="s">
        <v>24</v>
      </c>
      <c r="E1757" t="s">
        <v>519</v>
      </c>
      <c r="F1757" t="s">
        <v>681</v>
      </c>
      <c r="G1757" t="s">
        <v>9059</v>
      </c>
      <c r="H1757" s="1">
        <f>DATE(YEAR(invoices[[#This Row],[due_date]]),MONTH(invoices[[#This Row],[due_date]]),1)</f>
        <v>45809</v>
      </c>
      <c r="I1757" s="1">
        <v>45815</v>
      </c>
      <c r="J1757">
        <v>14500</v>
      </c>
      <c r="K1757">
        <v>2356</v>
      </c>
      <c r="L1757">
        <v>0</v>
      </c>
      <c r="M1757">
        <f>invoices[[#This Row],[rent_amount]]+invoices[[#This Row],[electricity_amount]]+invoices[[#This Row],[other_charges]]</f>
        <v>16856</v>
      </c>
      <c r="N1757" t="s">
        <v>28</v>
      </c>
      <c r="O1757" t="s">
        <v>482</v>
      </c>
      <c r="P1757">
        <v>0</v>
      </c>
      <c r="Q1757" t="b">
        <v>0</v>
      </c>
      <c r="R1757" t="s">
        <v>159</v>
      </c>
      <c r="S1757">
        <v>0</v>
      </c>
      <c r="T1757">
        <f>invoices[[#This Row],[total_amount]]</f>
        <v>16856</v>
      </c>
      <c r="U1757" t="s">
        <v>684</v>
      </c>
      <c r="V1757" t="str">
        <f>INDEX([1]!Table1[tenantname],MATCH(invoices[[#This Row],[allotment_id]],[1]!Table1[TenantAllotmentID],0))</f>
        <v>Srinivasa Raghavan (C41-C1)</v>
      </c>
      <c r="W1757" t="s">
        <v>14195</v>
      </c>
      <c r="X1757" t="s">
        <v>14196</v>
      </c>
      <c r="Y1757" s="4">
        <v>45809</v>
      </c>
      <c r="Z1757" t="s">
        <v>15807</v>
      </c>
      <c r="AA1757">
        <v>14500</v>
      </c>
      <c r="AB1757">
        <v>0</v>
      </c>
      <c r="AC1757">
        <v>0</v>
      </c>
      <c r="AD1757" s="7">
        <f>invoices[[#This Row],[Rent]]+invoices[[#This Row],[Services]]+invoices[[#This Row],[GST]]</f>
        <v>14500</v>
      </c>
      <c r="AE1757" s="7">
        <f>invoices[[#This Row],[Total]]-invoices[[#This Row],[rent_amount]]</f>
        <v>0</v>
      </c>
      <c r="AF1757">
        <v>3789</v>
      </c>
      <c r="AG1757">
        <v>2356</v>
      </c>
      <c r="AH1757">
        <f>invoices[[#This Row],[EB Amount]]-invoices[[#This Row],[electricity_amount]]</f>
        <v>0</v>
      </c>
    </row>
    <row r="1758" spans="1:34">
      <c r="A1758" t="s">
        <v>9138</v>
      </c>
      <c r="B1758" t="s">
        <v>22</v>
      </c>
      <c r="C1758" t="s">
        <v>4170</v>
      </c>
      <c r="D1758" t="s">
        <v>24</v>
      </c>
      <c r="E1758" t="s">
        <v>349</v>
      </c>
      <c r="F1758" t="s">
        <v>878</v>
      </c>
      <c r="G1758" t="s">
        <v>9139</v>
      </c>
      <c r="H1758" s="1">
        <f>DATE(YEAR(invoices[[#This Row],[due_date]]),MONTH(invoices[[#This Row],[due_date]]),1)</f>
        <v>45809</v>
      </c>
      <c r="I1758" s="1">
        <v>45815</v>
      </c>
      <c r="J1758">
        <v>19500</v>
      </c>
      <c r="K1758">
        <v>2077</v>
      </c>
      <c r="L1758">
        <v>0</v>
      </c>
      <c r="M1758">
        <f>invoices[[#This Row],[rent_amount]]+invoices[[#This Row],[electricity_amount]]+invoices[[#This Row],[other_charges]]</f>
        <v>21577</v>
      </c>
      <c r="N1758" t="s">
        <v>28</v>
      </c>
      <c r="O1758" t="s">
        <v>482</v>
      </c>
      <c r="P1758">
        <v>0</v>
      </c>
      <c r="Q1758" t="b">
        <v>0</v>
      </c>
      <c r="R1758" t="s">
        <v>159</v>
      </c>
      <c r="S1758">
        <v>0</v>
      </c>
      <c r="T1758">
        <f>invoices[[#This Row],[total_amount]]</f>
        <v>21577</v>
      </c>
      <c r="U1758" t="s">
        <v>4172</v>
      </c>
      <c r="V1758" t="str">
        <f>INDEX([1]!Table1[tenantname],MATCH(invoices[[#This Row],[allotment_id]],[1]!Table1[TenantAllotmentID],0))</f>
        <v>Sudip Sudan Manchare (B11-A1)</v>
      </c>
      <c r="W1758" t="s">
        <v>15185</v>
      </c>
      <c r="X1758" t="s">
        <v>15186</v>
      </c>
      <c r="Y1758" s="4">
        <v>45809</v>
      </c>
      <c r="Z1758" t="s">
        <v>15807</v>
      </c>
      <c r="AA1758">
        <v>19500</v>
      </c>
      <c r="AB1758">
        <v>0</v>
      </c>
      <c r="AC1758">
        <v>0</v>
      </c>
      <c r="AD1758" s="7">
        <f>invoices[[#This Row],[Rent]]+invoices[[#This Row],[Services]]+invoices[[#This Row],[GST]]</f>
        <v>19500</v>
      </c>
      <c r="AE1758" s="7">
        <f>invoices[[#This Row],[Total]]-invoices[[#This Row],[rent_amount]]</f>
        <v>0</v>
      </c>
      <c r="AF1758">
        <v>3833</v>
      </c>
      <c r="AG1758">
        <v>2077</v>
      </c>
      <c r="AH1758">
        <f>invoices[[#This Row],[EB Amount]]-invoices[[#This Row],[electricity_amount]]</f>
        <v>0</v>
      </c>
    </row>
    <row r="1759" spans="1:34">
      <c r="A1759" t="s">
        <v>9140</v>
      </c>
      <c r="B1759" t="s">
        <v>22</v>
      </c>
      <c r="C1759" t="s">
        <v>146</v>
      </c>
      <c r="D1759" t="s">
        <v>24</v>
      </c>
      <c r="E1759" t="s">
        <v>147</v>
      </c>
      <c r="F1759" t="s">
        <v>148</v>
      </c>
      <c r="G1759" t="s">
        <v>9141</v>
      </c>
      <c r="H1759" s="1">
        <f>DATE(YEAR(invoices[[#This Row],[due_date]]),MONTH(invoices[[#This Row],[due_date]]),1)</f>
        <v>45809</v>
      </c>
      <c r="I1759" s="1">
        <v>45815</v>
      </c>
      <c r="J1759">
        <v>14500</v>
      </c>
      <c r="K1759">
        <v>1488</v>
      </c>
      <c r="L1759">
        <v>0</v>
      </c>
      <c r="M1759">
        <f>invoices[[#This Row],[rent_amount]]+invoices[[#This Row],[electricity_amount]]+invoices[[#This Row],[other_charges]]</f>
        <v>15988</v>
      </c>
      <c r="N1759" t="s">
        <v>28</v>
      </c>
      <c r="O1759" t="s">
        <v>184</v>
      </c>
      <c r="P1759">
        <v>0</v>
      </c>
      <c r="Q1759" t="b">
        <v>0</v>
      </c>
      <c r="R1759" t="s">
        <v>159</v>
      </c>
      <c r="S1759">
        <v>0</v>
      </c>
      <c r="T1759">
        <f>invoices[[#This Row],[total_amount]]</f>
        <v>15988</v>
      </c>
      <c r="U1759" t="s">
        <v>152</v>
      </c>
      <c r="V1759" t="str">
        <f>INDEX([1]!Table1[tenantname],MATCH(invoices[[#This Row],[allotment_id]],[1]!Table1[TenantAllotmentID],0))</f>
        <v>Akshay R (C31-C1)</v>
      </c>
      <c r="W1759" t="s">
        <v>14016</v>
      </c>
      <c r="X1759" t="s">
        <v>14017</v>
      </c>
      <c r="Y1759" s="4">
        <v>45809</v>
      </c>
      <c r="Z1759" t="s">
        <v>15807</v>
      </c>
      <c r="AA1759">
        <v>14500</v>
      </c>
      <c r="AB1759">
        <v>0</v>
      </c>
      <c r="AC1759">
        <v>0</v>
      </c>
      <c r="AD1759" s="7">
        <f>invoices[[#This Row],[Rent]]+invoices[[#This Row],[Services]]+invoices[[#This Row],[GST]]</f>
        <v>14500</v>
      </c>
      <c r="AE1759" s="7">
        <f>invoices[[#This Row],[Total]]-invoices[[#This Row],[rent_amount]]</f>
        <v>0</v>
      </c>
      <c r="AF1759">
        <v>3834</v>
      </c>
      <c r="AG1759">
        <v>1488</v>
      </c>
      <c r="AH1759">
        <f>invoices[[#This Row],[EB Amount]]-invoices[[#This Row],[electricity_amount]]</f>
        <v>0</v>
      </c>
    </row>
    <row r="1760" spans="1:34">
      <c r="A1760" t="s">
        <v>9180</v>
      </c>
      <c r="B1760" t="s">
        <v>22</v>
      </c>
      <c r="C1760" t="s">
        <v>1091</v>
      </c>
      <c r="D1760" t="s">
        <v>24</v>
      </c>
      <c r="E1760" t="s">
        <v>254</v>
      </c>
      <c r="F1760" t="s">
        <v>1092</v>
      </c>
      <c r="G1760" t="s">
        <v>9181</v>
      </c>
      <c r="H1760" s="1">
        <f>DATE(YEAR(invoices[[#This Row],[due_date]]),MONTH(invoices[[#This Row],[due_date]]),1)</f>
        <v>45809</v>
      </c>
      <c r="I1760" s="1">
        <v>45815</v>
      </c>
      <c r="J1760">
        <v>15500</v>
      </c>
      <c r="K1760">
        <v>3782</v>
      </c>
      <c r="L1760">
        <v>0</v>
      </c>
      <c r="M1760">
        <f>invoices[[#This Row],[rent_amount]]+invoices[[#This Row],[electricity_amount]]+invoices[[#This Row],[other_charges]]</f>
        <v>19282</v>
      </c>
      <c r="N1760" t="s">
        <v>28</v>
      </c>
      <c r="O1760" t="s">
        <v>826</v>
      </c>
      <c r="P1760">
        <v>0</v>
      </c>
      <c r="Q1760" t="b">
        <v>0</v>
      </c>
      <c r="R1760" t="s">
        <v>159</v>
      </c>
      <c r="S1760">
        <v>0</v>
      </c>
      <c r="T1760">
        <f>invoices[[#This Row],[total_amount]]</f>
        <v>19282</v>
      </c>
      <c r="U1760" t="s">
        <v>1094</v>
      </c>
      <c r="V1760" t="str">
        <f>INDEX([1]!Table1[tenantname],MATCH(invoices[[#This Row],[allotment_id]],[1]!Table1[TenantAllotmentID],0))</f>
        <v>Meghna Ravuru (C42-B2)</v>
      </c>
      <c r="W1760" t="s">
        <v>14344</v>
      </c>
      <c r="X1760" t="s">
        <v>14345</v>
      </c>
      <c r="Y1760" s="4">
        <v>45809</v>
      </c>
      <c r="Z1760" t="s">
        <v>15807</v>
      </c>
      <c r="AA1760">
        <v>15500</v>
      </c>
      <c r="AB1760">
        <v>0</v>
      </c>
      <c r="AC1760">
        <v>0</v>
      </c>
      <c r="AD1760" s="7">
        <f>invoices[[#This Row],[Rent]]+invoices[[#This Row],[Services]]+invoices[[#This Row],[GST]]</f>
        <v>15500</v>
      </c>
      <c r="AE1760" s="7">
        <f>invoices[[#This Row],[Total]]-invoices[[#This Row],[rent_amount]]</f>
        <v>0</v>
      </c>
      <c r="AF1760">
        <v>3853</v>
      </c>
      <c r="AG1760">
        <v>3782</v>
      </c>
      <c r="AH1760">
        <f>invoices[[#This Row],[EB Amount]]-invoices[[#This Row],[electricity_amount]]</f>
        <v>0</v>
      </c>
    </row>
    <row r="1761" spans="1:34">
      <c r="A1761" t="s">
        <v>9184</v>
      </c>
      <c r="B1761" t="s">
        <v>22</v>
      </c>
      <c r="C1761" t="s">
        <v>1789</v>
      </c>
      <c r="D1761" t="s">
        <v>24</v>
      </c>
      <c r="E1761" t="s">
        <v>342</v>
      </c>
      <c r="F1761" t="s">
        <v>1279</v>
      </c>
      <c r="G1761" t="s">
        <v>9185</v>
      </c>
      <c r="H1761" s="1">
        <f>DATE(YEAR(invoices[[#This Row],[due_date]]),MONTH(invoices[[#This Row],[due_date]]),1)</f>
        <v>45809</v>
      </c>
      <c r="I1761" s="1">
        <v>45815</v>
      </c>
      <c r="J1761">
        <v>15500</v>
      </c>
      <c r="K1761">
        <v>2325</v>
      </c>
      <c r="L1761">
        <v>0</v>
      </c>
      <c r="M1761">
        <f>invoices[[#This Row],[rent_amount]]+invoices[[#This Row],[electricity_amount]]+invoices[[#This Row],[other_charges]]</f>
        <v>17825</v>
      </c>
      <c r="N1761" t="s">
        <v>28</v>
      </c>
      <c r="O1761" t="s">
        <v>826</v>
      </c>
      <c r="P1761">
        <v>0</v>
      </c>
      <c r="Q1761" t="b">
        <v>0</v>
      </c>
      <c r="R1761" t="s">
        <v>159</v>
      </c>
      <c r="S1761">
        <v>0</v>
      </c>
      <c r="T1761">
        <f>invoices[[#This Row],[total_amount]]</f>
        <v>17825</v>
      </c>
      <c r="U1761" t="s">
        <v>1791</v>
      </c>
      <c r="V1761" t="str">
        <f>INDEX([1]!Table1[tenantname],MATCH(invoices[[#This Row],[allotment_id]],[1]!Table1[TenantAllotmentID],0))</f>
        <v>Madhumita CM (D11-C2)</v>
      </c>
      <c r="W1761" t="s">
        <v>14595</v>
      </c>
      <c r="X1761" t="s">
        <v>14596</v>
      </c>
      <c r="Y1761" s="4">
        <v>45809</v>
      </c>
      <c r="Z1761" t="s">
        <v>15807</v>
      </c>
      <c r="AA1761">
        <v>15500</v>
      </c>
      <c r="AB1761">
        <v>0</v>
      </c>
      <c r="AC1761">
        <v>0</v>
      </c>
      <c r="AD1761" s="7">
        <f>invoices[[#This Row],[Rent]]+invoices[[#This Row],[Services]]+invoices[[#This Row],[GST]]</f>
        <v>15500</v>
      </c>
      <c r="AE1761" s="7">
        <f>invoices[[#This Row],[Total]]-invoices[[#This Row],[rent_amount]]</f>
        <v>0</v>
      </c>
      <c r="AF1761">
        <v>3855</v>
      </c>
      <c r="AG1761">
        <v>2325</v>
      </c>
      <c r="AH1761">
        <f>invoices[[#This Row],[EB Amount]]-invoices[[#This Row],[electricity_amount]]</f>
        <v>0</v>
      </c>
    </row>
    <row r="1762" spans="1:34">
      <c r="A1762" t="s">
        <v>9188</v>
      </c>
      <c r="B1762" t="s">
        <v>22</v>
      </c>
      <c r="C1762" t="s">
        <v>1819</v>
      </c>
      <c r="D1762" t="s">
        <v>24</v>
      </c>
      <c r="E1762" t="s">
        <v>592</v>
      </c>
      <c r="F1762" t="s">
        <v>992</v>
      </c>
      <c r="G1762" t="s">
        <v>9189</v>
      </c>
      <c r="H1762" s="1">
        <f>DATE(YEAR(invoices[[#This Row],[due_date]]),MONTH(invoices[[#This Row],[due_date]]),1)</f>
        <v>45809</v>
      </c>
      <c r="I1762" s="1">
        <v>45815</v>
      </c>
      <c r="J1762">
        <v>14500</v>
      </c>
      <c r="K1762">
        <v>2573</v>
      </c>
      <c r="L1762">
        <v>2250</v>
      </c>
      <c r="M1762">
        <f>invoices[[#This Row],[rent_amount]]+invoices[[#This Row],[electricity_amount]]+invoices[[#This Row],[other_charges]]</f>
        <v>19323</v>
      </c>
      <c r="N1762" t="s">
        <v>28</v>
      </c>
      <c r="O1762" t="s">
        <v>482</v>
      </c>
      <c r="P1762">
        <v>0</v>
      </c>
      <c r="Q1762" t="b">
        <v>0</v>
      </c>
      <c r="R1762" t="s">
        <v>159</v>
      </c>
      <c r="S1762">
        <v>0</v>
      </c>
      <c r="T1762">
        <f>invoices[[#This Row],[total_amount]]</f>
        <v>19323</v>
      </c>
      <c r="U1762" t="s">
        <v>1821</v>
      </c>
      <c r="V1762" t="str">
        <f>INDEX([1]!Table1[tenantname],MATCH(invoices[[#This Row],[allotment_id]],[1]!Table1[TenantAllotmentID],0))</f>
        <v>Shlok Masata (A44-B2)</v>
      </c>
      <c r="W1762" t="s">
        <v>14605</v>
      </c>
      <c r="X1762" t="s">
        <v>14606</v>
      </c>
      <c r="Y1762" s="4">
        <v>45809</v>
      </c>
      <c r="Z1762" t="s">
        <v>15807</v>
      </c>
      <c r="AA1762">
        <v>14500</v>
      </c>
      <c r="AB1762">
        <v>0</v>
      </c>
      <c r="AC1762">
        <v>0</v>
      </c>
      <c r="AD1762" s="7">
        <f>invoices[[#This Row],[Rent]]+invoices[[#This Row],[Services]]+invoices[[#This Row],[GST]]</f>
        <v>14500</v>
      </c>
      <c r="AE1762" s="7">
        <f>invoices[[#This Row],[Total]]-invoices[[#This Row],[rent_amount]]</f>
        <v>0</v>
      </c>
      <c r="AF1762">
        <v>3857</v>
      </c>
      <c r="AG1762">
        <v>2573</v>
      </c>
      <c r="AH1762">
        <f>invoices[[#This Row],[EB Amount]]-invoices[[#This Row],[electricity_amount]]</f>
        <v>0</v>
      </c>
    </row>
    <row r="1763" spans="1:34">
      <c r="A1763" t="s">
        <v>9214</v>
      </c>
      <c r="B1763" t="s">
        <v>22</v>
      </c>
      <c r="C1763" t="s">
        <v>200</v>
      </c>
      <c r="D1763" t="s">
        <v>24</v>
      </c>
      <c r="E1763" t="s">
        <v>201</v>
      </c>
      <c r="F1763" t="s">
        <v>202</v>
      </c>
      <c r="G1763" t="s">
        <v>9215</v>
      </c>
      <c r="H1763" s="1">
        <f>DATE(YEAR(invoices[[#This Row],[due_date]]),MONTH(invoices[[#This Row],[due_date]]),1)</f>
        <v>45809</v>
      </c>
      <c r="I1763" s="1">
        <v>45815</v>
      </c>
      <c r="J1763">
        <v>14500</v>
      </c>
      <c r="K1763">
        <v>1240</v>
      </c>
      <c r="L1763">
        <v>0</v>
      </c>
      <c r="M1763">
        <f>invoices[[#This Row],[rent_amount]]+invoices[[#This Row],[electricity_amount]]+invoices[[#This Row],[other_charges]]</f>
        <v>15740</v>
      </c>
      <c r="N1763" t="s">
        <v>28</v>
      </c>
      <c r="O1763" t="s">
        <v>482</v>
      </c>
      <c r="P1763">
        <v>0</v>
      </c>
      <c r="Q1763" t="b">
        <v>0</v>
      </c>
      <c r="R1763" t="s">
        <v>159</v>
      </c>
      <c r="S1763">
        <v>0</v>
      </c>
      <c r="T1763">
        <f>invoices[[#This Row],[total_amount]]</f>
        <v>15740</v>
      </c>
      <c r="U1763" t="s">
        <v>206</v>
      </c>
      <c r="V1763" t="str">
        <f>INDEX([1]!Table1[tenantname],MATCH(invoices[[#This Row],[allotment_id]],[1]!Table1[TenantAllotmentID],0))</f>
        <v>Shobit Bhakshi (B31-C2)</v>
      </c>
      <c r="W1763" t="s">
        <v>14032</v>
      </c>
      <c r="X1763" t="s">
        <v>14033</v>
      </c>
      <c r="Y1763" s="4">
        <v>45809</v>
      </c>
      <c r="Z1763" t="s">
        <v>15807</v>
      </c>
      <c r="AA1763">
        <v>14500</v>
      </c>
      <c r="AB1763">
        <v>0</v>
      </c>
      <c r="AC1763">
        <v>0</v>
      </c>
      <c r="AD1763" s="7">
        <f>invoices[[#This Row],[Rent]]+invoices[[#This Row],[Services]]+invoices[[#This Row],[GST]]</f>
        <v>14500</v>
      </c>
      <c r="AE1763" s="7">
        <f>invoices[[#This Row],[Total]]-invoices[[#This Row],[rent_amount]]</f>
        <v>0</v>
      </c>
      <c r="AF1763">
        <v>3871</v>
      </c>
      <c r="AG1763">
        <v>1240</v>
      </c>
      <c r="AH1763">
        <f>invoices[[#This Row],[EB Amount]]-invoices[[#This Row],[electricity_amount]]</f>
        <v>0</v>
      </c>
    </row>
    <row r="1764" spans="1:34">
      <c r="A1764" t="s">
        <v>9335</v>
      </c>
      <c r="B1764" t="s">
        <v>22</v>
      </c>
      <c r="C1764" t="s">
        <v>364</v>
      </c>
      <c r="D1764" t="s">
        <v>24</v>
      </c>
      <c r="E1764" t="s">
        <v>247</v>
      </c>
      <c r="F1764" t="s">
        <v>365</v>
      </c>
      <c r="G1764" t="s">
        <v>9336</v>
      </c>
      <c r="H1764" s="1">
        <f>DATE(YEAR(invoices[[#This Row],[due_date]]),MONTH(invoices[[#This Row],[due_date]]),1)</f>
        <v>45809</v>
      </c>
      <c r="I1764" s="1">
        <v>45815</v>
      </c>
      <c r="J1764">
        <v>5317</v>
      </c>
      <c r="K1764">
        <v>1829</v>
      </c>
      <c r="L1764">
        <v>2250</v>
      </c>
      <c r="M1764">
        <f>invoices[[#This Row],[rent_amount]]+invoices[[#This Row],[electricity_amount]]+invoices[[#This Row],[other_charges]]</f>
        <v>9396</v>
      </c>
      <c r="N1764" t="s">
        <v>28</v>
      </c>
      <c r="O1764" t="s">
        <v>158</v>
      </c>
      <c r="P1764">
        <v>0</v>
      </c>
      <c r="Q1764" t="b">
        <v>0</v>
      </c>
      <c r="R1764" t="s">
        <v>159</v>
      </c>
      <c r="S1764">
        <v>0</v>
      </c>
      <c r="T1764">
        <f>invoices[[#This Row],[total_amount]]</f>
        <v>9396</v>
      </c>
      <c r="U1764" t="s">
        <v>367</v>
      </c>
      <c r="V1764" t="str">
        <f>INDEX([1]!Table1[tenantname],MATCH(invoices[[#This Row],[allotment_id]],[1]!Table1[TenantAllotmentID],0))</f>
        <v>Rahul Deshmukh (C11-C1)</v>
      </c>
      <c r="W1764" t="s">
        <v>14082</v>
      </c>
      <c r="X1764" t="s">
        <v>14083</v>
      </c>
      <c r="Y1764" s="4">
        <v>45809</v>
      </c>
      <c r="Z1764" t="s">
        <v>15807</v>
      </c>
      <c r="AA1764">
        <v>5317</v>
      </c>
      <c r="AB1764">
        <v>0</v>
      </c>
      <c r="AC1764">
        <v>0</v>
      </c>
      <c r="AD1764" s="7">
        <f>invoices[[#This Row],[Rent]]+invoices[[#This Row],[Services]]+invoices[[#This Row],[GST]]</f>
        <v>5317</v>
      </c>
      <c r="AE1764" s="7">
        <f>invoices[[#This Row],[Total]]-invoices[[#This Row],[rent_amount]]</f>
        <v>0</v>
      </c>
      <c r="AF1764">
        <v>3938</v>
      </c>
      <c r="AG1764">
        <v>1829</v>
      </c>
      <c r="AH1764">
        <f>invoices[[#This Row],[EB Amount]]-invoices[[#This Row],[electricity_amount]]</f>
        <v>0</v>
      </c>
    </row>
    <row r="1765" spans="1:34">
      <c r="A1765" t="s">
        <v>9403</v>
      </c>
      <c r="B1765" t="s">
        <v>22</v>
      </c>
      <c r="C1765" t="s">
        <v>2142</v>
      </c>
      <c r="D1765" t="s">
        <v>24</v>
      </c>
      <c r="E1765" t="s">
        <v>234</v>
      </c>
      <c r="F1765" t="s">
        <v>2143</v>
      </c>
      <c r="G1765" t="s">
        <v>9404</v>
      </c>
      <c r="H1765" s="1">
        <f>DATE(YEAR(invoices[[#This Row],[due_date]]),MONTH(invoices[[#This Row],[due_date]]),1)</f>
        <v>45809</v>
      </c>
      <c r="I1765" s="1">
        <v>45815</v>
      </c>
      <c r="J1765">
        <v>10143</v>
      </c>
      <c r="K1765">
        <v>0</v>
      </c>
      <c r="L1765">
        <v>0</v>
      </c>
      <c r="M1765">
        <f>invoices[[#This Row],[rent_amount]]+invoices[[#This Row],[electricity_amount]]+invoices[[#This Row],[other_charges]]</f>
        <v>10143</v>
      </c>
      <c r="N1765" t="s">
        <v>28</v>
      </c>
      <c r="O1765" t="s">
        <v>482</v>
      </c>
      <c r="P1765">
        <v>0</v>
      </c>
      <c r="Q1765" t="b">
        <v>0</v>
      </c>
      <c r="R1765" t="s">
        <v>159</v>
      </c>
      <c r="S1765">
        <v>0</v>
      </c>
      <c r="T1765">
        <f>invoices[[#This Row],[total_amount]]</f>
        <v>10143</v>
      </c>
      <c r="U1765" t="s">
        <v>2145</v>
      </c>
      <c r="V1765" t="str">
        <f>INDEX([1]!Table1[tenantname],MATCH(invoices[[#This Row],[allotment_id]],[1]!Table1[TenantAllotmentID],0))</f>
        <v>Shyamala  (D12-C2)</v>
      </c>
      <c r="W1765" t="s">
        <v>14723</v>
      </c>
      <c r="X1765" t="s">
        <v>14724</v>
      </c>
      <c r="Y1765" s="4">
        <v>45809</v>
      </c>
      <c r="Z1765" t="s">
        <v>15807</v>
      </c>
      <c r="AA1765">
        <v>10143</v>
      </c>
      <c r="AB1765">
        <v>0</v>
      </c>
      <c r="AC1765">
        <v>0</v>
      </c>
      <c r="AD1765" s="7">
        <f>invoices[[#This Row],[Rent]]+invoices[[#This Row],[Services]]+invoices[[#This Row],[GST]]</f>
        <v>10143</v>
      </c>
      <c r="AE1765" s="7">
        <f>invoices[[#This Row],[Total]]-invoices[[#This Row],[rent_amount]]</f>
        <v>0</v>
      </c>
      <c r="AF1765">
        <v>3973</v>
      </c>
      <c r="AG1765">
        <v>0</v>
      </c>
      <c r="AH1765">
        <f>invoices[[#This Row],[EB Amount]]-invoices[[#This Row],[electricity_amount]]</f>
        <v>0</v>
      </c>
    </row>
    <row r="1766" spans="1:34">
      <c r="A1766" t="s">
        <v>9425</v>
      </c>
      <c r="B1766" t="s">
        <v>22</v>
      </c>
      <c r="C1766" t="s">
        <v>348</v>
      </c>
      <c r="D1766" t="s">
        <v>24</v>
      </c>
      <c r="E1766" t="s">
        <v>349</v>
      </c>
      <c r="F1766" t="s">
        <v>350</v>
      </c>
      <c r="G1766" t="s">
        <v>9426</v>
      </c>
      <c r="H1766" s="1">
        <f>DATE(YEAR(invoices[[#This Row],[due_date]]),MONTH(invoices[[#This Row],[due_date]]),1)</f>
        <v>45809</v>
      </c>
      <c r="I1766" s="1">
        <v>45815</v>
      </c>
      <c r="J1766">
        <v>14500</v>
      </c>
      <c r="K1766">
        <v>1139</v>
      </c>
      <c r="L1766">
        <v>0</v>
      </c>
      <c r="M1766">
        <f>invoices[[#This Row],[rent_amount]]+invoices[[#This Row],[electricity_amount]]+invoices[[#This Row],[other_charges]]</f>
        <v>15639</v>
      </c>
      <c r="N1766" t="s">
        <v>28</v>
      </c>
      <c r="O1766" t="s">
        <v>158</v>
      </c>
      <c r="P1766">
        <v>0</v>
      </c>
      <c r="Q1766" t="b">
        <v>0</v>
      </c>
      <c r="R1766" t="s">
        <v>159</v>
      </c>
      <c r="S1766">
        <v>0</v>
      </c>
      <c r="T1766">
        <f>invoices[[#This Row],[total_amount]]</f>
        <v>15639</v>
      </c>
      <c r="U1766" t="s">
        <v>352</v>
      </c>
      <c r="V1766" t="str">
        <f>INDEX([1]!Table1[tenantname],MATCH(invoices[[#This Row],[allotment_id]],[1]!Table1[TenantAllotmentID],0))</f>
        <v>Nithya Gopal Chakraborty (B11-C1)</v>
      </c>
      <c r="W1766" t="s">
        <v>14076</v>
      </c>
      <c r="X1766" t="s">
        <v>14077</v>
      </c>
      <c r="Y1766" s="4">
        <v>45809</v>
      </c>
      <c r="Z1766" t="s">
        <v>15807</v>
      </c>
      <c r="AA1766">
        <v>14500</v>
      </c>
      <c r="AB1766">
        <v>0</v>
      </c>
      <c r="AC1766">
        <v>0</v>
      </c>
      <c r="AD1766" s="7">
        <f>invoices[[#This Row],[Rent]]+invoices[[#This Row],[Services]]+invoices[[#This Row],[GST]]</f>
        <v>14500</v>
      </c>
      <c r="AE1766" s="7">
        <f>invoices[[#This Row],[Total]]-invoices[[#This Row],[rent_amount]]</f>
        <v>0</v>
      </c>
      <c r="AF1766">
        <v>3985</v>
      </c>
      <c r="AG1766">
        <v>1139</v>
      </c>
      <c r="AH1766">
        <f>invoices[[#This Row],[EB Amount]]-invoices[[#This Row],[electricity_amount]]</f>
        <v>0</v>
      </c>
    </row>
    <row r="1767" spans="1:34">
      <c r="A1767" t="s">
        <v>9439</v>
      </c>
      <c r="B1767" t="s">
        <v>22</v>
      </c>
      <c r="C1767" t="s">
        <v>3259</v>
      </c>
      <c r="D1767" t="s">
        <v>24</v>
      </c>
      <c r="E1767" t="s">
        <v>34</v>
      </c>
      <c r="F1767" t="s">
        <v>837</v>
      </c>
      <c r="G1767" t="s">
        <v>9440</v>
      </c>
      <c r="H1767" s="1">
        <f>DATE(YEAR(invoices[[#This Row],[due_date]]),MONTH(invoices[[#This Row],[due_date]]),1)</f>
        <v>45809</v>
      </c>
      <c r="I1767" s="1">
        <v>45815</v>
      </c>
      <c r="J1767">
        <v>14500</v>
      </c>
      <c r="K1767">
        <v>975</v>
      </c>
      <c r="L1767">
        <v>0</v>
      </c>
      <c r="M1767">
        <f>invoices[[#This Row],[rent_amount]]+invoices[[#This Row],[electricity_amount]]+invoices[[#This Row],[other_charges]]</f>
        <v>15475</v>
      </c>
      <c r="N1767" t="s">
        <v>28</v>
      </c>
      <c r="O1767" t="s">
        <v>184</v>
      </c>
      <c r="P1767">
        <v>0</v>
      </c>
      <c r="Q1767" t="b">
        <v>0</v>
      </c>
      <c r="R1767" t="s">
        <v>159</v>
      </c>
      <c r="S1767">
        <v>0</v>
      </c>
      <c r="T1767">
        <f>invoices[[#This Row],[total_amount]]</f>
        <v>15475</v>
      </c>
      <c r="U1767" t="s">
        <v>3261</v>
      </c>
      <c r="V1767" t="str">
        <f>INDEX([1]!Table1[tenantname],MATCH(invoices[[#This Row],[allotment_id]],[1]!Table1[TenantAllotmentID],0))</f>
        <v>Bala Saraswathi (B43-C1)</v>
      </c>
      <c r="W1767" t="s">
        <v>15008</v>
      </c>
      <c r="X1767" t="s">
        <v>15009</v>
      </c>
      <c r="Y1767" s="4">
        <v>45809</v>
      </c>
      <c r="Z1767" t="s">
        <v>15807</v>
      </c>
      <c r="AA1767">
        <v>14500</v>
      </c>
      <c r="AB1767">
        <v>0</v>
      </c>
      <c r="AC1767">
        <v>0</v>
      </c>
      <c r="AD1767" s="7">
        <f>invoices[[#This Row],[Rent]]+invoices[[#This Row],[Services]]+invoices[[#This Row],[GST]]</f>
        <v>14500</v>
      </c>
      <c r="AE1767" s="7">
        <f>invoices[[#This Row],[Total]]-invoices[[#This Row],[rent_amount]]</f>
        <v>0</v>
      </c>
      <c r="AF1767">
        <v>3992</v>
      </c>
      <c r="AG1767">
        <v>975</v>
      </c>
      <c r="AH1767">
        <f>invoices[[#This Row],[EB Amount]]-invoices[[#This Row],[electricity_amount]]</f>
        <v>0</v>
      </c>
    </row>
    <row r="1768" spans="1:34">
      <c r="A1768" t="s">
        <v>9622</v>
      </c>
      <c r="B1768" t="s">
        <v>22</v>
      </c>
      <c r="C1768" t="s">
        <v>847</v>
      </c>
      <c r="D1768" t="s">
        <v>24</v>
      </c>
      <c r="E1768" t="s">
        <v>354</v>
      </c>
      <c r="F1768" t="s">
        <v>812</v>
      </c>
      <c r="G1768" t="s">
        <v>9623</v>
      </c>
      <c r="H1768" s="1">
        <f>DATE(YEAR(invoices[[#This Row],[due_date]]),MONTH(invoices[[#This Row],[due_date]]),1)</f>
        <v>45809</v>
      </c>
      <c r="I1768" s="1">
        <v>45815</v>
      </c>
      <c r="J1768">
        <v>15500</v>
      </c>
      <c r="K1768">
        <v>2139</v>
      </c>
      <c r="L1768">
        <v>0</v>
      </c>
      <c r="M1768">
        <f>invoices[[#This Row],[rent_amount]]+invoices[[#This Row],[electricity_amount]]+invoices[[#This Row],[other_charges]]</f>
        <v>17639</v>
      </c>
      <c r="N1768" t="s">
        <v>28</v>
      </c>
      <c r="O1768" t="s">
        <v>826</v>
      </c>
      <c r="P1768">
        <v>0</v>
      </c>
      <c r="Q1768" t="b">
        <v>0</v>
      </c>
      <c r="R1768" t="s">
        <v>159</v>
      </c>
      <c r="S1768">
        <v>0</v>
      </c>
      <c r="T1768">
        <f>invoices[[#This Row],[total_amount]]</f>
        <v>17639</v>
      </c>
      <c r="U1768" t="s">
        <v>849</v>
      </c>
      <c r="V1768" t="str">
        <f>INDEX([1]!Table1[tenantname],MATCH(invoices[[#This Row],[allotment_id]],[1]!Table1[TenantAllotmentID],0))</f>
        <v>Narendhren RR (B34-B2)</v>
      </c>
      <c r="W1768" t="s">
        <v>14253</v>
      </c>
      <c r="X1768" t="s">
        <v>14254</v>
      </c>
      <c r="Y1768" s="4">
        <v>45809</v>
      </c>
      <c r="Z1768" t="s">
        <v>15807</v>
      </c>
      <c r="AA1768">
        <v>15500</v>
      </c>
      <c r="AB1768">
        <v>0</v>
      </c>
      <c r="AC1768">
        <v>0</v>
      </c>
      <c r="AD1768" s="7">
        <f>invoices[[#This Row],[Rent]]+invoices[[#This Row],[Services]]+invoices[[#This Row],[GST]]</f>
        <v>15500</v>
      </c>
      <c r="AE1768" s="7">
        <f>invoices[[#This Row],[Total]]-invoices[[#This Row],[rent_amount]]</f>
        <v>0</v>
      </c>
      <c r="AF1768">
        <v>4086</v>
      </c>
      <c r="AG1768">
        <v>2139</v>
      </c>
      <c r="AH1768">
        <f>invoices[[#This Row],[EB Amount]]-invoices[[#This Row],[electricity_amount]]</f>
        <v>0</v>
      </c>
    </row>
    <row r="1769" spans="1:34">
      <c r="A1769" t="s">
        <v>9640</v>
      </c>
      <c r="B1769" t="s">
        <v>22</v>
      </c>
      <c r="C1769" t="s">
        <v>988</v>
      </c>
      <c r="D1769" t="s">
        <v>24</v>
      </c>
      <c r="E1769" t="s">
        <v>80</v>
      </c>
      <c r="F1769" t="s">
        <v>989</v>
      </c>
      <c r="G1769" t="s">
        <v>9641</v>
      </c>
      <c r="H1769" s="1">
        <f>DATE(YEAR(invoices[[#This Row],[due_date]]),MONTH(invoices[[#This Row],[due_date]]),1)</f>
        <v>45809</v>
      </c>
      <c r="I1769" s="1">
        <v>45815</v>
      </c>
      <c r="J1769">
        <v>13500</v>
      </c>
      <c r="K1769">
        <v>2263</v>
      </c>
      <c r="L1769">
        <v>0</v>
      </c>
      <c r="M1769">
        <f>invoices[[#This Row],[rent_amount]]+invoices[[#This Row],[electricity_amount]]+invoices[[#This Row],[other_charges]]</f>
        <v>15763</v>
      </c>
      <c r="N1769" t="s">
        <v>28</v>
      </c>
      <c r="O1769" t="s">
        <v>482</v>
      </c>
      <c r="P1769">
        <v>0</v>
      </c>
      <c r="Q1769" t="b">
        <v>0</v>
      </c>
      <c r="R1769" t="s">
        <v>159</v>
      </c>
      <c r="S1769">
        <v>0</v>
      </c>
      <c r="T1769">
        <f>invoices[[#This Row],[total_amount]]</f>
        <v>15763</v>
      </c>
      <c r="U1769" t="s">
        <v>991</v>
      </c>
      <c r="V1769" t="str">
        <f>INDEX([1]!Table1[tenantname],MATCH(invoices[[#This Row],[allotment_id]],[1]!Table1[TenantAllotmentID],0))</f>
        <v>Varsha Darshini SM (D21-C2)</v>
      </c>
      <c r="W1769" t="s">
        <v>14306</v>
      </c>
      <c r="X1769" t="s">
        <v>14307</v>
      </c>
      <c r="Y1769" s="4">
        <v>45809</v>
      </c>
      <c r="Z1769" t="s">
        <v>15807</v>
      </c>
      <c r="AA1769">
        <v>13500</v>
      </c>
      <c r="AB1769">
        <v>0</v>
      </c>
      <c r="AC1769">
        <v>0</v>
      </c>
      <c r="AD1769" s="7">
        <f>invoices[[#This Row],[Rent]]+invoices[[#This Row],[Services]]+invoices[[#This Row],[GST]]</f>
        <v>13500</v>
      </c>
      <c r="AE1769" s="7">
        <f>invoices[[#This Row],[Total]]-invoices[[#This Row],[rent_amount]]</f>
        <v>0</v>
      </c>
      <c r="AF1769">
        <v>4096</v>
      </c>
      <c r="AG1769">
        <v>2263</v>
      </c>
      <c r="AH1769">
        <f>invoices[[#This Row],[EB Amount]]-invoices[[#This Row],[electricity_amount]]</f>
        <v>0</v>
      </c>
    </row>
    <row r="1770" spans="1:34">
      <c r="A1770" t="s">
        <v>9686</v>
      </c>
      <c r="B1770" t="s">
        <v>22</v>
      </c>
      <c r="C1770" t="s">
        <v>869</v>
      </c>
      <c r="D1770" t="s">
        <v>24</v>
      </c>
      <c r="E1770" t="s">
        <v>247</v>
      </c>
      <c r="F1770" t="s">
        <v>870</v>
      </c>
      <c r="G1770" t="s">
        <v>9687</v>
      </c>
      <c r="H1770" s="1">
        <f>DATE(YEAR(invoices[[#This Row],[due_date]]),MONTH(invoices[[#This Row],[due_date]]),1)</f>
        <v>45809</v>
      </c>
      <c r="I1770" s="1">
        <v>45815</v>
      </c>
      <c r="J1770">
        <v>15500</v>
      </c>
      <c r="K1770">
        <v>413</v>
      </c>
      <c r="L1770">
        <v>0</v>
      </c>
      <c r="M1770">
        <f>invoices[[#This Row],[rent_amount]]+invoices[[#This Row],[electricity_amount]]+invoices[[#This Row],[other_charges]]</f>
        <v>15913</v>
      </c>
      <c r="N1770" t="s">
        <v>28</v>
      </c>
      <c r="O1770" t="s">
        <v>482</v>
      </c>
      <c r="P1770">
        <v>0</v>
      </c>
      <c r="Q1770" t="b">
        <v>0</v>
      </c>
      <c r="R1770" t="s">
        <v>159</v>
      </c>
      <c r="S1770">
        <v>0</v>
      </c>
      <c r="T1770">
        <f>invoices[[#This Row],[total_amount]]</f>
        <v>15913</v>
      </c>
      <c r="U1770" t="s">
        <v>873</v>
      </c>
      <c r="V1770" t="str">
        <f>INDEX([1]!Table1[tenantname],MATCH(invoices[[#This Row],[allotment_id]],[1]!Table1[TenantAllotmentID],0))</f>
        <v>Sidharthan BS (C11-B1)</v>
      </c>
      <c r="W1770" t="s">
        <v>14263</v>
      </c>
      <c r="X1770" t="s">
        <v>14264</v>
      </c>
      <c r="Y1770" s="4">
        <v>45809</v>
      </c>
      <c r="Z1770" t="s">
        <v>15807</v>
      </c>
      <c r="AA1770">
        <v>15500</v>
      </c>
      <c r="AB1770">
        <v>0</v>
      </c>
      <c r="AC1770">
        <v>0</v>
      </c>
      <c r="AD1770" s="7">
        <f>invoices[[#This Row],[Rent]]+invoices[[#This Row],[Services]]+invoices[[#This Row],[GST]]</f>
        <v>15500</v>
      </c>
      <c r="AE1770" s="7">
        <f>invoices[[#This Row],[Total]]-invoices[[#This Row],[rent_amount]]</f>
        <v>0</v>
      </c>
      <c r="AF1770">
        <v>4117</v>
      </c>
      <c r="AG1770">
        <v>413</v>
      </c>
      <c r="AH1770">
        <f>invoices[[#This Row],[EB Amount]]-invoices[[#This Row],[electricity_amount]]</f>
        <v>0</v>
      </c>
    </row>
    <row r="1771" spans="1:34">
      <c r="A1771" t="s">
        <v>9696</v>
      </c>
      <c r="B1771" t="s">
        <v>22</v>
      </c>
      <c r="C1771" t="s">
        <v>2027</v>
      </c>
      <c r="D1771" t="s">
        <v>24</v>
      </c>
      <c r="E1771" t="s">
        <v>80</v>
      </c>
      <c r="F1771" t="s">
        <v>1824</v>
      </c>
      <c r="G1771" t="s">
        <v>9697</v>
      </c>
      <c r="H1771" s="1">
        <f>DATE(YEAR(invoices[[#This Row],[due_date]]),MONTH(invoices[[#This Row],[due_date]]),1)</f>
        <v>45809</v>
      </c>
      <c r="I1771" s="1">
        <v>45815</v>
      </c>
      <c r="J1771">
        <v>25500</v>
      </c>
      <c r="K1771">
        <v>2263</v>
      </c>
      <c r="L1771">
        <v>0</v>
      </c>
      <c r="M1771">
        <f>invoices[[#This Row],[rent_amount]]+invoices[[#This Row],[electricity_amount]]+invoices[[#This Row],[other_charges]]</f>
        <v>27763</v>
      </c>
      <c r="N1771" t="s">
        <v>28</v>
      </c>
      <c r="O1771" t="s">
        <v>158</v>
      </c>
      <c r="P1771">
        <v>0</v>
      </c>
      <c r="Q1771" t="b">
        <v>0</v>
      </c>
      <c r="R1771" t="s">
        <v>159</v>
      </c>
      <c r="S1771">
        <v>0</v>
      </c>
      <c r="T1771">
        <f>invoices[[#This Row],[total_amount]]</f>
        <v>27763</v>
      </c>
      <c r="U1771" t="s">
        <v>2029</v>
      </c>
      <c r="V1771" t="str">
        <f>INDEX([1]!Table1[tenantname],MATCH(invoices[[#This Row],[allotment_id]],[1]!Table1[TenantAllotmentID],0))</f>
        <v>Sagarika Das (D21-A1)</v>
      </c>
      <c r="W1771" t="s">
        <v>14679</v>
      </c>
      <c r="X1771" t="s">
        <v>14680</v>
      </c>
      <c r="Y1771" s="4">
        <v>45809</v>
      </c>
      <c r="Z1771" t="s">
        <v>15807</v>
      </c>
      <c r="AA1771">
        <v>25500</v>
      </c>
      <c r="AB1771">
        <v>0</v>
      </c>
      <c r="AC1771">
        <v>0</v>
      </c>
      <c r="AD1771" s="7">
        <f>invoices[[#This Row],[Rent]]+invoices[[#This Row],[Services]]+invoices[[#This Row],[GST]]</f>
        <v>25500</v>
      </c>
      <c r="AE1771" s="7">
        <f>invoices[[#This Row],[Total]]-invoices[[#This Row],[rent_amount]]</f>
        <v>0</v>
      </c>
      <c r="AF1771">
        <v>4122</v>
      </c>
      <c r="AG1771">
        <v>2263</v>
      </c>
      <c r="AH1771">
        <f>invoices[[#This Row],[EB Amount]]-invoices[[#This Row],[electricity_amount]]</f>
        <v>0</v>
      </c>
    </row>
    <row r="1772" spans="1:34">
      <c r="A1772" t="s">
        <v>9775</v>
      </c>
      <c r="B1772" t="s">
        <v>22</v>
      </c>
      <c r="C1772" t="s">
        <v>9776</v>
      </c>
      <c r="D1772" t="s">
        <v>24</v>
      </c>
      <c r="E1772" t="s">
        <v>569</v>
      </c>
      <c r="F1772" t="s">
        <v>999</v>
      </c>
      <c r="G1772" t="s">
        <v>9777</v>
      </c>
      <c r="H1772" s="1">
        <f>DATE(YEAR(invoices[[#This Row],[due_date]]),MONTH(invoices[[#This Row],[due_date]]),1)</f>
        <v>45809</v>
      </c>
      <c r="I1772" s="1">
        <v>45815</v>
      </c>
      <c r="J1772">
        <v>15500</v>
      </c>
      <c r="K1772">
        <v>0</v>
      </c>
      <c r="L1772">
        <v>2250</v>
      </c>
      <c r="M1772">
        <f>invoices[[#This Row],[rent_amount]]+invoices[[#This Row],[electricity_amount]]+invoices[[#This Row],[other_charges]]</f>
        <v>17750</v>
      </c>
      <c r="N1772" t="s">
        <v>28</v>
      </c>
      <c r="O1772" t="s">
        <v>826</v>
      </c>
      <c r="P1772">
        <v>0</v>
      </c>
      <c r="Q1772" t="b">
        <v>0</v>
      </c>
      <c r="R1772" t="s">
        <v>159</v>
      </c>
      <c r="S1772">
        <v>0</v>
      </c>
      <c r="T1772">
        <f>invoices[[#This Row],[total_amount]]</f>
        <v>17750</v>
      </c>
      <c r="U1772" t="s">
        <v>9778</v>
      </c>
      <c r="V1772" t="str">
        <f>INDEX([1]!Table1[tenantname],MATCH(invoices[[#This Row],[allotment_id]],[1]!Table1[TenantAllotmentID],0))</f>
        <v>Nigalayaa C D (C12-B1)</v>
      </c>
      <c r="W1772" t="s">
        <v>15676</v>
      </c>
      <c r="X1772" t="s">
        <v>15677</v>
      </c>
      <c r="Y1772" s="4">
        <v>45809</v>
      </c>
      <c r="Z1772" t="s">
        <v>15807</v>
      </c>
      <c r="AA1772">
        <v>15500</v>
      </c>
      <c r="AB1772">
        <v>0</v>
      </c>
      <c r="AC1772">
        <v>0</v>
      </c>
      <c r="AD1772" s="7">
        <f>invoices[[#This Row],[Rent]]+invoices[[#This Row],[Services]]+invoices[[#This Row],[GST]]</f>
        <v>15500</v>
      </c>
      <c r="AE1772" s="7">
        <f>invoices[[#This Row],[Total]]-invoices[[#This Row],[rent_amount]]</f>
        <v>0</v>
      </c>
      <c r="AF1772">
        <v>4161</v>
      </c>
      <c r="AG1772">
        <v>0</v>
      </c>
      <c r="AH1772">
        <f>invoices[[#This Row],[EB Amount]]-invoices[[#This Row],[electricity_amount]]</f>
        <v>0</v>
      </c>
    </row>
    <row r="1773" spans="1:34">
      <c r="A1773" t="s">
        <v>9929</v>
      </c>
      <c r="B1773" t="s">
        <v>22</v>
      </c>
      <c r="C1773" t="s">
        <v>281</v>
      </c>
      <c r="D1773" t="s">
        <v>24</v>
      </c>
      <c r="E1773" t="s">
        <v>34</v>
      </c>
      <c r="F1773" t="s">
        <v>282</v>
      </c>
      <c r="G1773" t="s">
        <v>9930</v>
      </c>
      <c r="H1773" s="1">
        <f>DATE(YEAR(invoices[[#This Row],[due_date]]),MONTH(invoices[[#This Row],[due_date]]),1)</f>
        <v>45809</v>
      </c>
      <c r="I1773" s="1">
        <v>45815</v>
      </c>
      <c r="J1773">
        <v>14500</v>
      </c>
      <c r="K1773">
        <v>2325</v>
      </c>
      <c r="L1773">
        <v>0</v>
      </c>
      <c r="M1773">
        <f>invoices[[#This Row],[rent_amount]]+invoices[[#This Row],[electricity_amount]]+invoices[[#This Row],[other_charges]]</f>
        <v>16825</v>
      </c>
      <c r="N1773" t="s">
        <v>28</v>
      </c>
      <c r="O1773" t="s">
        <v>482</v>
      </c>
      <c r="P1773">
        <v>0</v>
      </c>
      <c r="Q1773" t="b">
        <v>0</v>
      </c>
      <c r="R1773" t="s">
        <v>159</v>
      </c>
      <c r="S1773">
        <v>0</v>
      </c>
      <c r="T1773">
        <f>invoices[[#This Row],[total_amount]]</f>
        <v>16825</v>
      </c>
      <c r="U1773" t="s">
        <v>283</v>
      </c>
      <c r="V1773" t="str">
        <f>INDEX([1]!Table1[tenantname],MATCH(invoices[[#This Row],[allotment_id]],[1]!Table1[TenantAllotmentID],0))</f>
        <v>kiranmai Bhatlapenumarthi (B43-C2)</v>
      </c>
      <c r="W1773" t="s">
        <v>14054</v>
      </c>
      <c r="X1773" t="s">
        <v>14055</v>
      </c>
      <c r="Y1773" s="4">
        <v>45809</v>
      </c>
      <c r="Z1773" t="s">
        <v>15807</v>
      </c>
      <c r="AA1773">
        <v>14500</v>
      </c>
      <c r="AB1773">
        <v>0</v>
      </c>
      <c r="AC1773">
        <v>0</v>
      </c>
      <c r="AD1773" s="7">
        <f>invoices[[#This Row],[Rent]]+invoices[[#This Row],[Services]]+invoices[[#This Row],[GST]]</f>
        <v>14500</v>
      </c>
      <c r="AE1773" s="7">
        <f>invoices[[#This Row],[Total]]-invoices[[#This Row],[rent_amount]]</f>
        <v>0</v>
      </c>
      <c r="AF1773">
        <v>4244</v>
      </c>
      <c r="AG1773">
        <v>2325</v>
      </c>
      <c r="AH1773">
        <f>invoices[[#This Row],[EB Amount]]-invoices[[#This Row],[electricity_amount]]</f>
        <v>0</v>
      </c>
    </row>
    <row r="1774" spans="1:34">
      <c r="A1774" t="s">
        <v>9935</v>
      </c>
      <c r="B1774" t="s">
        <v>22</v>
      </c>
      <c r="C1774" t="s">
        <v>3704</v>
      </c>
      <c r="D1774" t="s">
        <v>24</v>
      </c>
      <c r="E1774" t="s">
        <v>155</v>
      </c>
      <c r="F1774" t="s">
        <v>156</v>
      </c>
      <c r="G1774" t="s">
        <v>9936</v>
      </c>
      <c r="H1774" s="1">
        <f>DATE(YEAR(invoices[[#This Row],[due_date]]),MONTH(invoices[[#This Row],[due_date]]),1)</f>
        <v>45809</v>
      </c>
      <c r="I1774" s="1">
        <v>45815</v>
      </c>
      <c r="J1774">
        <v>19500</v>
      </c>
      <c r="K1774">
        <v>3069</v>
      </c>
      <c r="L1774">
        <v>0</v>
      </c>
      <c r="M1774">
        <f>invoices[[#This Row],[rent_amount]]+invoices[[#This Row],[electricity_amount]]+invoices[[#This Row],[other_charges]]</f>
        <v>22569</v>
      </c>
      <c r="N1774" t="s">
        <v>28</v>
      </c>
      <c r="O1774" t="s">
        <v>158</v>
      </c>
      <c r="P1774">
        <v>0</v>
      </c>
      <c r="Q1774" t="b">
        <v>0</v>
      </c>
      <c r="R1774" t="s">
        <v>159</v>
      </c>
      <c r="S1774">
        <v>0</v>
      </c>
      <c r="T1774">
        <f>invoices[[#This Row],[total_amount]]</f>
        <v>22569</v>
      </c>
      <c r="U1774" t="s">
        <v>5114</v>
      </c>
      <c r="V1774" t="str">
        <f>INDEX([1]!Table1[tenantname],MATCH(invoices[[#This Row],[allotment_id]],[1]!Table1[TenantAllotmentID],0))</f>
        <v>Ram kumar Muthuvel (C44-A1)</v>
      </c>
      <c r="W1774" t="s">
        <v>14018</v>
      </c>
      <c r="X1774" t="s">
        <v>14019</v>
      </c>
      <c r="Y1774" s="4">
        <v>45809</v>
      </c>
      <c r="Z1774" t="s">
        <v>15807</v>
      </c>
      <c r="AA1774">
        <v>19500</v>
      </c>
      <c r="AB1774">
        <v>0</v>
      </c>
      <c r="AC1774">
        <v>0</v>
      </c>
      <c r="AD1774" s="7">
        <f>invoices[[#This Row],[Rent]]+invoices[[#This Row],[Services]]+invoices[[#This Row],[GST]]</f>
        <v>19500</v>
      </c>
      <c r="AE1774" s="7">
        <f>invoices[[#This Row],[Total]]-invoices[[#This Row],[rent_amount]]</f>
        <v>0</v>
      </c>
      <c r="AF1774">
        <v>4247</v>
      </c>
      <c r="AG1774">
        <v>3069</v>
      </c>
      <c r="AH1774">
        <f>invoices[[#This Row],[EB Amount]]-invoices[[#This Row],[electricity_amount]]</f>
        <v>0</v>
      </c>
    </row>
    <row r="1775" spans="1:34">
      <c r="A1775" t="s">
        <v>9941</v>
      </c>
      <c r="B1775" t="s">
        <v>22</v>
      </c>
      <c r="C1775" t="s">
        <v>253</v>
      </c>
      <c r="D1775" t="s">
        <v>24</v>
      </c>
      <c r="E1775" t="s">
        <v>254</v>
      </c>
      <c r="F1775" t="s">
        <v>255</v>
      </c>
      <c r="G1775" t="s">
        <v>9942</v>
      </c>
      <c r="H1775" s="1">
        <f>DATE(YEAR(invoices[[#This Row],[due_date]]),MONTH(invoices[[#This Row],[due_date]]),1)</f>
        <v>45809</v>
      </c>
      <c r="I1775" s="1">
        <v>45815</v>
      </c>
      <c r="J1775">
        <v>19500</v>
      </c>
      <c r="K1775">
        <v>3782</v>
      </c>
      <c r="L1775">
        <v>0</v>
      </c>
      <c r="M1775">
        <f>invoices[[#This Row],[rent_amount]]+invoices[[#This Row],[electricity_amount]]+invoices[[#This Row],[other_charges]]</f>
        <v>23282</v>
      </c>
      <c r="N1775" t="s">
        <v>28</v>
      </c>
      <c r="O1775" t="s">
        <v>184</v>
      </c>
      <c r="P1775">
        <v>0</v>
      </c>
      <c r="Q1775" t="b">
        <v>0</v>
      </c>
      <c r="R1775" t="s">
        <v>159</v>
      </c>
      <c r="S1775">
        <v>0</v>
      </c>
      <c r="T1775">
        <f>invoices[[#This Row],[total_amount]]</f>
        <v>23282</v>
      </c>
      <c r="U1775" t="s">
        <v>258</v>
      </c>
      <c r="V1775" t="str">
        <f>INDEX([1]!Table1[tenantname],MATCH(invoices[[#This Row],[allotment_id]],[1]!Table1[TenantAllotmentID],0))</f>
        <v>Akshuni Raghuwanshi (C42-A1)</v>
      </c>
      <c r="W1775" t="s">
        <v>14046</v>
      </c>
      <c r="X1775" t="s">
        <v>14047</v>
      </c>
      <c r="Y1775" s="4">
        <v>45809</v>
      </c>
      <c r="Z1775" t="s">
        <v>15807</v>
      </c>
      <c r="AA1775">
        <v>19500</v>
      </c>
      <c r="AB1775">
        <v>0</v>
      </c>
      <c r="AC1775">
        <v>0</v>
      </c>
      <c r="AD1775" s="7">
        <f>invoices[[#This Row],[Rent]]+invoices[[#This Row],[Services]]+invoices[[#This Row],[GST]]</f>
        <v>19500</v>
      </c>
      <c r="AE1775" s="7">
        <f>invoices[[#This Row],[Total]]-invoices[[#This Row],[rent_amount]]</f>
        <v>0</v>
      </c>
      <c r="AF1775">
        <v>4250</v>
      </c>
      <c r="AG1775">
        <v>3782</v>
      </c>
      <c r="AH1775">
        <f>invoices[[#This Row],[EB Amount]]-invoices[[#This Row],[electricity_amount]]</f>
        <v>0</v>
      </c>
    </row>
    <row r="1776" spans="1:34">
      <c r="A1776" t="s">
        <v>9951</v>
      </c>
      <c r="B1776" t="s">
        <v>22</v>
      </c>
      <c r="C1776" t="s">
        <v>9952</v>
      </c>
      <c r="D1776" t="s">
        <v>24</v>
      </c>
      <c r="E1776" t="s">
        <v>25</v>
      </c>
      <c r="F1776" t="s">
        <v>385</v>
      </c>
      <c r="G1776" t="s">
        <v>9953</v>
      </c>
      <c r="H1776" s="1">
        <f>DATE(YEAR(invoices[[#This Row],[due_date]]),MONTH(invoices[[#This Row],[due_date]]),1)</f>
        <v>45809</v>
      </c>
      <c r="I1776" s="1">
        <v>45815</v>
      </c>
      <c r="J1776">
        <v>9900</v>
      </c>
      <c r="K1776">
        <v>0</v>
      </c>
      <c r="L1776">
        <v>0</v>
      </c>
      <c r="M1776">
        <f>invoices[[#This Row],[rent_amount]]+invoices[[#This Row],[electricity_amount]]+invoices[[#This Row],[other_charges]]</f>
        <v>9900</v>
      </c>
      <c r="N1776" t="s">
        <v>28</v>
      </c>
      <c r="O1776" t="s">
        <v>184</v>
      </c>
      <c r="P1776">
        <v>0</v>
      </c>
      <c r="Q1776" t="b">
        <v>0</v>
      </c>
      <c r="R1776" t="s">
        <v>159</v>
      </c>
      <c r="S1776">
        <v>0</v>
      </c>
      <c r="T1776">
        <f>invoices[[#This Row],[total_amount]]</f>
        <v>9900</v>
      </c>
      <c r="U1776" t="s">
        <v>9954</v>
      </c>
      <c r="V1776" t="str">
        <f>INDEX([1]!Table1[tenantname],MATCH(invoices[[#This Row],[allotment_id]],[1]!Table1[TenantAllotmentID],0))</f>
        <v>Anirban Basu (A24-B3)</v>
      </c>
      <c r="W1776" t="s">
        <v>15678</v>
      </c>
      <c r="X1776" t="s">
        <v>15679</v>
      </c>
      <c r="Y1776" s="4">
        <v>45809</v>
      </c>
      <c r="Z1776" t="s">
        <v>15807</v>
      </c>
      <c r="AA1776">
        <v>9900</v>
      </c>
      <c r="AB1776">
        <v>0</v>
      </c>
      <c r="AC1776">
        <v>0</v>
      </c>
      <c r="AD1776" s="7">
        <f>invoices[[#This Row],[Rent]]+invoices[[#This Row],[Services]]+invoices[[#This Row],[GST]]</f>
        <v>9900</v>
      </c>
      <c r="AE1776" s="7">
        <f>invoices[[#This Row],[Total]]-invoices[[#This Row],[rent_amount]]</f>
        <v>0</v>
      </c>
      <c r="AF1776">
        <v>4255</v>
      </c>
      <c r="AG1776">
        <v>0</v>
      </c>
      <c r="AH1776">
        <f>invoices[[#This Row],[EB Amount]]-invoices[[#This Row],[electricity_amount]]</f>
        <v>0</v>
      </c>
    </row>
    <row r="1777" spans="1:34">
      <c r="A1777" t="s">
        <v>10001</v>
      </c>
      <c r="B1777" t="s">
        <v>22</v>
      </c>
      <c r="C1777" t="s">
        <v>6007</v>
      </c>
      <c r="D1777" t="s">
        <v>24</v>
      </c>
      <c r="E1777" t="s">
        <v>42</v>
      </c>
      <c r="F1777" t="s">
        <v>6008</v>
      </c>
      <c r="G1777" t="s">
        <v>10002</v>
      </c>
      <c r="H1777" s="1">
        <f>DATE(YEAR(invoices[[#This Row],[due_date]]),MONTH(invoices[[#This Row],[due_date]]),1)</f>
        <v>45809</v>
      </c>
      <c r="I1777" s="1">
        <v>45815</v>
      </c>
      <c r="J1777">
        <v>10350</v>
      </c>
      <c r="K1777">
        <v>1581</v>
      </c>
      <c r="L1777">
        <v>2250</v>
      </c>
      <c r="M1777">
        <f>invoices[[#This Row],[rent_amount]]+invoices[[#This Row],[electricity_amount]]+invoices[[#This Row],[other_charges]]</f>
        <v>14181</v>
      </c>
      <c r="N1777" t="s">
        <v>28</v>
      </c>
      <c r="O1777" t="s">
        <v>482</v>
      </c>
      <c r="P1777">
        <v>0</v>
      </c>
      <c r="Q1777" t="b">
        <v>0</v>
      </c>
      <c r="R1777" t="s">
        <v>159</v>
      </c>
      <c r="S1777">
        <v>0</v>
      </c>
      <c r="T1777">
        <f>invoices[[#This Row],[total_amount]]</f>
        <v>14181</v>
      </c>
      <c r="U1777" t="s">
        <v>6010</v>
      </c>
      <c r="V1777" t="str">
        <f>INDEX([1]!Table1[tenantname],MATCH(invoices[[#This Row],[allotment_id]],[1]!Table1[TenantAllotmentID],0))</f>
        <v>Saladi Sunisra (C24-B2)</v>
      </c>
      <c r="W1777" t="s">
        <v>15441</v>
      </c>
      <c r="X1777" t="s">
        <v>15442</v>
      </c>
      <c r="Y1777" s="4">
        <v>45809</v>
      </c>
      <c r="Z1777" t="s">
        <v>15807</v>
      </c>
      <c r="AA1777">
        <v>10350</v>
      </c>
      <c r="AB1777">
        <v>0</v>
      </c>
      <c r="AC1777">
        <v>0</v>
      </c>
      <c r="AD1777" s="7">
        <f>invoices[[#This Row],[Rent]]+invoices[[#This Row],[Services]]+invoices[[#This Row],[GST]]</f>
        <v>10350</v>
      </c>
      <c r="AE1777" s="7">
        <f>invoices[[#This Row],[Total]]-invoices[[#This Row],[rent_amount]]</f>
        <v>0</v>
      </c>
      <c r="AF1777">
        <v>4279</v>
      </c>
      <c r="AG1777">
        <v>1581</v>
      </c>
      <c r="AH1777">
        <f>invoices[[#This Row],[EB Amount]]-invoices[[#This Row],[electricity_amount]]</f>
        <v>0</v>
      </c>
    </row>
    <row r="1778" spans="1:34">
      <c r="A1778" t="s">
        <v>10059</v>
      </c>
      <c r="B1778" t="s">
        <v>22</v>
      </c>
      <c r="C1778" t="s">
        <v>2743</v>
      </c>
      <c r="D1778" t="s">
        <v>24</v>
      </c>
      <c r="E1778" t="s">
        <v>399</v>
      </c>
      <c r="F1778" t="s">
        <v>2169</v>
      </c>
      <c r="G1778" t="s">
        <v>10060</v>
      </c>
      <c r="H1778" s="1">
        <f>DATE(YEAR(invoices[[#This Row],[due_date]]),MONTH(invoices[[#This Row],[due_date]]),1)</f>
        <v>45809</v>
      </c>
      <c r="I1778" s="1">
        <v>45815</v>
      </c>
      <c r="J1778">
        <v>19500</v>
      </c>
      <c r="K1778">
        <v>1209</v>
      </c>
      <c r="L1778">
        <v>0</v>
      </c>
      <c r="M1778">
        <f>invoices[[#This Row],[rent_amount]]+invoices[[#This Row],[electricity_amount]]+invoices[[#This Row],[other_charges]]</f>
        <v>20709</v>
      </c>
      <c r="N1778" t="s">
        <v>28</v>
      </c>
      <c r="O1778" t="s">
        <v>482</v>
      </c>
      <c r="P1778">
        <v>0</v>
      </c>
      <c r="Q1778" t="b">
        <v>0</v>
      </c>
      <c r="R1778" t="s">
        <v>159</v>
      </c>
      <c r="S1778">
        <v>0</v>
      </c>
      <c r="T1778">
        <f>invoices[[#This Row],[total_amount]]</f>
        <v>20709</v>
      </c>
      <c r="U1778" t="s">
        <v>2745</v>
      </c>
      <c r="V1778" t="str">
        <f>INDEX([1]!Table1[tenantname],MATCH(invoices[[#This Row],[allotment_id]],[1]!Table1[TenantAllotmentID],0))</f>
        <v>Yashwanthi V (B22-A1)</v>
      </c>
      <c r="W1778" t="s">
        <v>14883</v>
      </c>
      <c r="X1778" t="s">
        <v>14884</v>
      </c>
      <c r="Y1778" s="4">
        <v>45809</v>
      </c>
      <c r="Z1778" t="s">
        <v>15807</v>
      </c>
      <c r="AA1778">
        <v>19500</v>
      </c>
      <c r="AB1778">
        <v>0</v>
      </c>
      <c r="AC1778">
        <v>0</v>
      </c>
      <c r="AD1778" s="7">
        <f>invoices[[#This Row],[Rent]]+invoices[[#This Row],[Services]]+invoices[[#This Row],[GST]]</f>
        <v>19500</v>
      </c>
      <c r="AE1778" s="7">
        <f>invoices[[#This Row],[Total]]-invoices[[#This Row],[rent_amount]]</f>
        <v>0</v>
      </c>
      <c r="AF1778">
        <v>4310</v>
      </c>
      <c r="AG1778">
        <v>1209</v>
      </c>
      <c r="AH1778">
        <f>invoices[[#This Row],[EB Amount]]-invoices[[#This Row],[electricity_amount]]</f>
        <v>0</v>
      </c>
    </row>
    <row r="1779" spans="1:34">
      <c r="A1779" t="s">
        <v>10158</v>
      </c>
      <c r="B1779" t="s">
        <v>22</v>
      </c>
      <c r="C1779" t="s">
        <v>2319</v>
      </c>
      <c r="D1779" t="s">
        <v>24</v>
      </c>
      <c r="E1779" t="s">
        <v>112</v>
      </c>
      <c r="F1779" t="s">
        <v>2320</v>
      </c>
      <c r="G1779" t="s">
        <v>10159</v>
      </c>
      <c r="H1779" s="1">
        <f>DATE(YEAR(invoices[[#This Row],[due_date]]),MONTH(invoices[[#This Row],[due_date]]),1)</f>
        <v>45809</v>
      </c>
      <c r="I1779" s="1">
        <v>45815</v>
      </c>
      <c r="J1779">
        <v>15500</v>
      </c>
      <c r="K1779">
        <v>2108</v>
      </c>
      <c r="L1779">
        <v>0</v>
      </c>
      <c r="M1779">
        <f>invoices[[#This Row],[rent_amount]]+invoices[[#This Row],[electricity_amount]]+invoices[[#This Row],[other_charges]]</f>
        <v>17608</v>
      </c>
      <c r="N1779" t="s">
        <v>28</v>
      </c>
      <c r="O1779" t="s">
        <v>158</v>
      </c>
      <c r="P1779">
        <v>0</v>
      </c>
      <c r="Q1779" t="b">
        <v>0</v>
      </c>
      <c r="R1779" t="s">
        <v>159</v>
      </c>
      <c r="S1779">
        <v>0</v>
      </c>
      <c r="T1779">
        <f>invoices[[#This Row],[total_amount]]</f>
        <v>17608</v>
      </c>
      <c r="U1779" t="s">
        <v>2322</v>
      </c>
      <c r="V1779" t="str">
        <f>INDEX([1]!Table1[tenantname],MATCH(invoices[[#This Row],[allotment_id]],[1]!Table1[TenantAllotmentID],0))</f>
        <v>Rangabashyam S (A23-B2)</v>
      </c>
      <c r="W1779" t="s">
        <v>14772</v>
      </c>
      <c r="X1779" t="s">
        <v>14773</v>
      </c>
      <c r="Y1779" s="4">
        <v>45809</v>
      </c>
      <c r="Z1779" t="s">
        <v>15807</v>
      </c>
      <c r="AA1779">
        <v>15500</v>
      </c>
      <c r="AB1779">
        <v>0</v>
      </c>
      <c r="AC1779">
        <v>0</v>
      </c>
      <c r="AD1779" s="7">
        <f>invoices[[#This Row],[Rent]]+invoices[[#This Row],[Services]]+invoices[[#This Row],[GST]]</f>
        <v>15500</v>
      </c>
      <c r="AE1779" s="7">
        <f>invoices[[#This Row],[Total]]-invoices[[#This Row],[rent_amount]]</f>
        <v>0</v>
      </c>
      <c r="AF1779">
        <v>4366</v>
      </c>
      <c r="AG1779">
        <v>2108</v>
      </c>
      <c r="AH1779">
        <f>invoices[[#This Row],[EB Amount]]-invoices[[#This Row],[electricity_amount]]</f>
        <v>0</v>
      </c>
    </row>
    <row r="1780" spans="1:34">
      <c r="A1780" t="s">
        <v>10218</v>
      </c>
      <c r="B1780" t="s">
        <v>22</v>
      </c>
      <c r="C1780" t="s">
        <v>3797</v>
      </c>
      <c r="D1780" t="s">
        <v>24</v>
      </c>
      <c r="E1780" t="s">
        <v>140</v>
      </c>
      <c r="F1780" t="s">
        <v>293</v>
      </c>
      <c r="G1780" t="s">
        <v>10219</v>
      </c>
      <c r="H1780" s="1">
        <f>DATE(YEAR(invoices[[#This Row],[due_date]]),MONTH(invoices[[#This Row],[due_date]]),1)</f>
        <v>45809</v>
      </c>
      <c r="I1780" s="1">
        <v>45815</v>
      </c>
      <c r="J1780">
        <v>13500</v>
      </c>
      <c r="K1780">
        <v>1575</v>
      </c>
      <c r="L1780">
        <v>0</v>
      </c>
      <c r="M1780">
        <f>invoices[[#This Row],[rent_amount]]+invoices[[#This Row],[electricity_amount]]+invoices[[#This Row],[other_charges]]</f>
        <v>15075</v>
      </c>
      <c r="N1780" t="s">
        <v>28</v>
      </c>
      <c r="O1780" t="s">
        <v>184</v>
      </c>
      <c r="P1780">
        <v>0</v>
      </c>
      <c r="Q1780" t="b">
        <v>0</v>
      </c>
      <c r="R1780" t="s">
        <v>159</v>
      </c>
      <c r="S1780">
        <v>0</v>
      </c>
      <c r="T1780">
        <f>invoices[[#This Row],[total_amount]]</f>
        <v>15075</v>
      </c>
      <c r="U1780" t="s">
        <v>3799</v>
      </c>
      <c r="V1780" t="str">
        <f>INDEX([1]!Table1[tenantname],MATCH(invoices[[#This Row],[allotment_id]],[1]!Table1[TenantAllotmentID],0))</f>
        <v>Ajay Anumandhan (A41-B1)</v>
      </c>
      <c r="W1780" t="s">
        <v>15126</v>
      </c>
      <c r="X1780" t="s">
        <v>15127</v>
      </c>
      <c r="Y1780" s="4">
        <v>45809</v>
      </c>
      <c r="Z1780" t="s">
        <v>15807</v>
      </c>
      <c r="AA1780">
        <v>13500</v>
      </c>
      <c r="AB1780">
        <v>0</v>
      </c>
      <c r="AC1780">
        <v>0</v>
      </c>
      <c r="AD1780" s="7">
        <f>invoices[[#This Row],[Rent]]+invoices[[#This Row],[Services]]+invoices[[#This Row],[GST]]</f>
        <v>13500</v>
      </c>
      <c r="AE1780" s="7">
        <f>invoices[[#This Row],[Total]]-invoices[[#This Row],[rent_amount]]</f>
        <v>0</v>
      </c>
      <c r="AF1780">
        <v>4399</v>
      </c>
      <c r="AG1780">
        <v>1575</v>
      </c>
      <c r="AH1780">
        <f>invoices[[#This Row],[EB Amount]]-invoices[[#This Row],[electricity_amount]]</f>
        <v>0</v>
      </c>
    </row>
    <row r="1781" spans="1:34">
      <c r="A1781" t="s">
        <v>10263</v>
      </c>
      <c r="B1781" t="s">
        <v>22</v>
      </c>
      <c r="C1781" t="s">
        <v>1604</v>
      </c>
      <c r="D1781" t="s">
        <v>24</v>
      </c>
      <c r="E1781" t="s">
        <v>147</v>
      </c>
      <c r="F1781" t="s">
        <v>1605</v>
      </c>
      <c r="G1781" t="s">
        <v>10264</v>
      </c>
      <c r="H1781" s="1">
        <f>DATE(YEAR(invoices[[#This Row],[due_date]]),MONTH(invoices[[#This Row],[due_date]]),1)</f>
        <v>45809</v>
      </c>
      <c r="I1781" s="1">
        <v>45815</v>
      </c>
      <c r="J1781">
        <v>14500</v>
      </c>
      <c r="K1781">
        <v>1488</v>
      </c>
      <c r="L1781">
        <v>0</v>
      </c>
      <c r="M1781">
        <f>invoices[[#This Row],[rent_amount]]+invoices[[#This Row],[electricity_amount]]+invoices[[#This Row],[other_charges]]</f>
        <v>15988</v>
      </c>
      <c r="N1781" t="s">
        <v>28</v>
      </c>
      <c r="O1781" t="s">
        <v>158</v>
      </c>
      <c r="P1781">
        <v>0</v>
      </c>
      <c r="Q1781" t="b">
        <v>0</v>
      </c>
      <c r="R1781" t="s">
        <v>159</v>
      </c>
      <c r="S1781">
        <v>0</v>
      </c>
      <c r="T1781">
        <f>invoices[[#This Row],[total_amount]]</f>
        <v>15988</v>
      </c>
      <c r="U1781" t="s">
        <v>1607</v>
      </c>
      <c r="V1781" t="str">
        <f>INDEX([1]!Table1[tenantname],MATCH(invoices[[#This Row],[allotment_id]],[1]!Table1[TenantAllotmentID],0))</f>
        <v>Pushparaja Shanmugam (C31-C2)</v>
      </c>
      <c r="W1781" t="s">
        <v>14532</v>
      </c>
      <c r="X1781" t="s">
        <v>14533</v>
      </c>
      <c r="Y1781" s="4">
        <v>45809</v>
      </c>
      <c r="Z1781" t="s">
        <v>15807</v>
      </c>
      <c r="AA1781">
        <v>14500</v>
      </c>
      <c r="AB1781">
        <v>0</v>
      </c>
      <c r="AC1781">
        <v>0</v>
      </c>
      <c r="AD1781" s="7">
        <f>invoices[[#This Row],[Rent]]+invoices[[#This Row],[Services]]+invoices[[#This Row],[GST]]</f>
        <v>14500</v>
      </c>
      <c r="AE1781" s="7">
        <f>invoices[[#This Row],[Total]]-invoices[[#This Row],[rent_amount]]</f>
        <v>0</v>
      </c>
      <c r="AF1781">
        <v>4421</v>
      </c>
      <c r="AG1781">
        <v>1488</v>
      </c>
      <c r="AH1781">
        <f>invoices[[#This Row],[EB Amount]]-invoices[[#This Row],[electricity_amount]]</f>
        <v>0</v>
      </c>
    </row>
    <row r="1782" spans="1:34">
      <c r="A1782" t="s">
        <v>10279</v>
      </c>
      <c r="B1782" t="s">
        <v>22</v>
      </c>
      <c r="C1782" t="s">
        <v>1836</v>
      </c>
      <c r="D1782" t="s">
        <v>24</v>
      </c>
      <c r="E1782" t="s">
        <v>247</v>
      </c>
      <c r="F1782" t="s">
        <v>2658</v>
      </c>
      <c r="G1782" t="s">
        <v>10280</v>
      </c>
      <c r="H1782" s="1">
        <f>DATE(YEAR(invoices[[#This Row],[due_date]]),MONTH(invoices[[#This Row],[due_date]]),1)</f>
        <v>45809</v>
      </c>
      <c r="I1782" s="1">
        <v>45815</v>
      </c>
      <c r="J1782">
        <v>14500</v>
      </c>
      <c r="K1782">
        <v>1593</v>
      </c>
      <c r="L1782">
        <v>0</v>
      </c>
      <c r="M1782">
        <f>invoices[[#This Row],[rent_amount]]+invoices[[#This Row],[electricity_amount]]+invoices[[#This Row],[other_charges]]</f>
        <v>16093</v>
      </c>
      <c r="N1782" t="s">
        <v>28</v>
      </c>
      <c r="O1782" t="s">
        <v>158</v>
      </c>
      <c r="P1782">
        <v>0</v>
      </c>
      <c r="Q1782" t="b">
        <v>0</v>
      </c>
      <c r="R1782" t="s">
        <v>159</v>
      </c>
      <c r="S1782">
        <v>0</v>
      </c>
      <c r="T1782">
        <f>invoices[[#This Row],[total_amount]]</f>
        <v>16093</v>
      </c>
      <c r="U1782" t="s">
        <v>2817</v>
      </c>
      <c r="V1782" t="str">
        <f>INDEX([1]!Table1[tenantname],MATCH(invoices[[#This Row],[allotment_id]],[1]!Table1[TenantAllotmentID],0))</f>
        <v>Paras Katal (C11-C2)</v>
      </c>
      <c r="W1782" t="s">
        <v>14613</v>
      </c>
      <c r="X1782" t="s">
        <v>14900</v>
      </c>
      <c r="Y1782" s="4">
        <v>45809</v>
      </c>
      <c r="Z1782" t="s">
        <v>15807</v>
      </c>
      <c r="AA1782">
        <v>14500</v>
      </c>
      <c r="AB1782">
        <v>0</v>
      </c>
      <c r="AC1782">
        <v>0</v>
      </c>
      <c r="AD1782" s="7">
        <f>invoices[[#This Row],[Rent]]+invoices[[#This Row],[Services]]+invoices[[#This Row],[GST]]</f>
        <v>14500</v>
      </c>
      <c r="AE1782" s="7">
        <f>invoices[[#This Row],[Total]]-invoices[[#This Row],[rent_amount]]</f>
        <v>0</v>
      </c>
      <c r="AF1782">
        <v>4429</v>
      </c>
      <c r="AG1782">
        <v>1593</v>
      </c>
      <c r="AH1782">
        <f>invoices[[#This Row],[EB Amount]]-invoices[[#This Row],[electricity_amount]]</f>
        <v>0</v>
      </c>
    </row>
    <row r="1783" spans="1:34">
      <c r="A1783" t="s">
        <v>10389</v>
      </c>
      <c r="B1783" t="s">
        <v>22</v>
      </c>
      <c r="C1783" t="s">
        <v>484</v>
      </c>
      <c r="D1783" t="s">
        <v>24</v>
      </c>
      <c r="E1783" t="s">
        <v>50</v>
      </c>
      <c r="F1783" t="s">
        <v>485</v>
      </c>
      <c r="G1783" t="s">
        <v>10390</v>
      </c>
      <c r="H1783" s="1">
        <f>DATE(YEAR(invoices[[#This Row],[due_date]]),MONTH(invoices[[#This Row],[due_date]]),1)</f>
        <v>45809</v>
      </c>
      <c r="I1783" s="1">
        <v>45815</v>
      </c>
      <c r="J1783">
        <v>15500</v>
      </c>
      <c r="K1783">
        <v>1829</v>
      </c>
      <c r="L1783">
        <v>0</v>
      </c>
      <c r="M1783">
        <f>invoices[[#This Row],[rent_amount]]+invoices[[#This Row],[electricity_amount]]+invoices[[#This Row],[other_charges]]</f>
        <v>17329</v>
      </c>
      <c r="N1783" t="s">
        <v>28</v>
      </c>
      <c r="O1783" t="s">
        <v>482</v>
      </c>
      <c r="P1783">
        <v>0</v>
      </c>
      <c r="Q1783" t="b">
        <v>0</v>
      </c>
      <c r="R1783" t="s">
        <v>159</v>
      </c>
      <c r="S1783">
        <v>0</v>
      </c>
      <c r="T1783">
        <f>invoices[[#This Row],[total_amount]]</f>
        <v>17329</v>
      </c>
      <c r="U1783" t="s">
        <v>488</v>
      </c>
      <c r="V1783" t="str">
        <f>INDEX([1]!Table1[tenantname],MATCH(invoices[[#This Row],[allotment_id]],[1]!Table1[TenantAllotmentID],0))</f>
        <v>Yaduraj P (B32-B2)</v>
      </c>
      <c r="W1783" t="s">
        <v>14126</v>
      </c>
      <c r="X1783" t="s">
        <v>14127</v>
      </c>
      <c r="Y1783" s="4">
        <v>45809</v>
      </c>
      <c r="Z1783" t="s">
        <v>15807</v>
      </c>
      <c r="AA1783">
        <v>15500</v>
      </c>
      <c r="AB1783">
        <v>0</v>
      </c>
      <c r="AC1783">
        <v>0</v>
      </c>
      <c r="AD1783" s="7">
        <f>invoices[[#This Row],[Rent]]+invoices[[#This Row],[Services]]+invoices[[#This Row],[GST]]</f>
        <v>15500</v>
      </c>
      <c r="AE1783" s="7">
        <f>invoices[[#This Row],[Total]]-invoices[[#This Row],[rent_amount]]</f>
        <v>0</v>
      </c>
      <c r="AF1783">
        <v>4483</v>
      </c>
      <c r="AG1783">
        <v>1829</v>
      </c>
      <c r="AH1783">
        <f>invoices[[#This Row],[EB Amount]]-invoices[[#This Row],[electricity_amount]]</f>
        <v>0</v>
      </c>
    </row>
    <row r="1784" spans="1:34">
      <c r="A1784" t="s">
        <v>10462</v>
      </c>
      <c r="B1784" t="s">
        <v>22</v>
      </c>
      <c r="C1784" t="s">
        <v>1910</v>
      </c>
      <c r="D1784" t="s">
        <v>24</v>
      </c>
      <c r="E1784" t="s">
        <v>329</v>
      </c>
      <c r="F1784" t="s">
        <v>956</v>
      </c>
      <c r="G1784" t="s">
        <v>10463</v>
      </c>
      <c r="H1784" s="1">
        <f>DATE(YEAR(invoices[[#This Row],[due_date]]),MONTH(invoices[[#This Row],[due_date]]),1)</f>
        <v>45809</v>
      </c>
      <c r="I1784" s="1">
        <v>45815</v>
      </c>
      <c r="J1784">
        <v>14500</v>
      </c>
      <c r="K1784">
        <v>744</v>
      </c>
      <c r="L1784">
        <v>0</v>
      </c>
      <c r="M1784">
        <f>invoices[[#This Row],[rent_amount]]+invoices[[#This Row],[electricity_amount]]+invoices[[#This Row],[other_charges]]</f>
        <v>15244</v>
      </c>
      <c r="N1784" t="s">
        <v>28</v>
      </c>
      <c r="O1784" t="s">
        <v>184</v>
      </c>
      <c r="P1784">
        <v>0</v>
      </c>
      <c r="Q1784" t="b">
        <v>0</v>
      </c>
      <c r="R1784" t="s">
        <v>159</v>
      </c>
      <c r="S1784">
        <v>0</v>
      </c>
      <c r="T1784">
        <f>invoices[[#This Row],[total_amount]]</f>
        <v>15244</v>
      </c>
      <c r="U1784" t="s">
        <v>1913</v>
      </c>
      <c r="V1784" t="str">
        <f>INDEX([1]!Table1[tenantname],MATCH(invoices[[#This Row],[allotment_id]],[1]!Table1[TenantAllotmentID],0))</f>
        <v>Abhilasha Choudhary (C43-C1)</v>
      </c>
      <c r="W1784" t="s">
        <v>14639</v>
      </c>
      <c r="X1784" t="s">
        <v>14640</v>
      </c>
      <c r="Y1784" s="4">
        <v>45809</v>
      </c>
      <c r="Z1784" t="s">
        <v>15807</v>
      </c>
      <c r="AA1784">
        <v>14500</v>
      </c>
      <c r="AB1784">
        <v>0</v>
      </c>
      <c r="AC1784">
        <v>0</v>
      </c>
      <c r="AD1784" s="7">
        <f>invoices[[#This Row],[Rent]]+invoices[[#This Row],[Services]]+invoices[[#This Row],[GST]]</f>
        <v>14500</v>
      </c>
      <c r="AE1784" s="7">
        <f>invoices[[#This Row],[Total]]-invoices[[#This Row],[rent_amount]]</f>
        <v>0</v>
      </c>
      <c r="AF1784">
        <v>4519</v>
      </c>
      <c r="AG1784">
        <v>744</v>
      </c>
      <c r="AH1784">
        <f>invoices[[#This Row],[EB Amount]]-invoices[[#This Row],[electricity_amount]]</f>
        <v>0</v>
      </c>
    </row>
    <row r="1785" spans="1:34">
      <c r="A1785" t="s">
        <v>10616</v>
      </c>
      <c r="B1785" t="s">
        <v>22</v>
      </c>
      <c r="C1785" t="s">
        <v>240</v>
      </c>
      <c r="D1785" t="s">
        <v>24</v>
      </c>
      <c r="E1785" t="s">
        <v>72</v>
      </c>
      <c r="F1785" t="s">
        <v>241</v>
      </c>
      <c r="G1785" t="s">
        <v>10617</v>
      </c>
      <c r="H1785" s="1">
        <f>DATE(YEAR(invoices[[#This Row],[due_date]]),MONTH(invoices[[#This Row],[due_date]]),1)</f>
        <v>45809</v>
      </c>
      <c r="I1785" s="1">
        <v>45815</v>
      </c>
      <c r="J1785">
        <v>14500</v>
      </c>
      <c r="K1785">
        <v>1426</v>
      </c>
      <c r="L1785">
        <v>0</v>
      </c>
      <c r="M1785">
        <f>invoices[[#This Row],[rent_amount]]+invoices[[#This Row],[electricity_amount]]+invoices[[#This Row],[other_charges]]</f>
        <v>15926</v>
      </c>
      <c r="N1785" t="s">
        <v>28</v>
      </c>
      <c r="O1785" t="s">
        <v>826</v>
      </c>
      <c r="P1785">
        <v>0</v>
      </c>
      <c r="Q1785" t="b">
        <v>0</v>
      </c>
      <c r="R1785" t="s">
        <v>159</v>
      </c>
      <c r="S1785">
        <v>0</v>
      </c>
      <c r="T1785">
        <f>invoices[[#This Row],[total_amount]]</f>
        <v>15926</v>
      </c>
      <c r="U1785" t="s">
        <v>244</v>
      </c>
      <c r="V1785" t="str">
        <f>INDEX([1]!Table1[tenantname],MATCH(invoices[[#This Row],[allotment_id]],[1]!Table1[TenantAllotmentID],0))</f>
        <v>Khushboo Sahani (C34-C2)</v>
      </c>
      <c r="W1785" t="s">
        <v>14042</v>
      </c>
      <c r="X1785" t="s">
        <v>14043</v>
      </c>
      <c r="Y1785" s="4">
        <v>45809</v>
      </c>
      <c r="Z1785" t="s">
        <v>15807</v>
      </c>
      <c r="AA1785">
        <v>14500</v>
      </c>
      <c r="AB1785">
        <v>0</v>
      </c>
      <c r="AC1785">
        <v>0</v>
      </c>
      <c r="AD1785" s="7">
        <f>invoices[[#This Row],[Rent]]+invoices[[#This Row],[Services]]+invoices[[#This Row],[GST]]</f>
        <v>14500</v>
      </c>
      <c r="AE1785" s="7">
        <f>invoices[[#This Row],[Total]]-invoices[[#This Row],[rent_amount]]</f>
        <v>0</v>
      </c>
      <c r="AF1785">
        <v>4600</v>
      </c>
      <c r="AG1785">
        <v>1426</v>
      </c>
      <c r="AH1785">
        <f>invoices[[#This Row],[EB Amount]]-invoices[[#This Row],[electricity_amount]]</f>
        <v>0</v>
      </c>
    </row>
    <row r="1786" spans="1:34">
      <c r="A1786" t="s">
        <v>10618</v>
      </c>
      <c r="B1786" t="s">
        <v>22</v>
      </c>
      <c r="C1786" t="s">
        <v>5660</v>
      </c>
      <c r="D1786" t="s">
        <v>24</v>
      </c>
      <c r="E1786" t="s">
        <v>147</v>
      </c>
      <c r="F1786" t="s">
        <v>336</v>
      </c>
      <c r="G1786" t="s">
        <v>10619</v>
      </c>
      <c r="H1786" s="1">
        <f>DATE(YEAR(invoices[[#This Row],[due_date]]),MONTH(invoices[[#This Row],[due_date]]),1)</f>
        <v>45809</v>
      </c>
      <c r="I1786" s="1">
        <v>45815</v>
      </c>
      <c r="J1786">
        <v>25500</v>
      </c>
      <c r="K1786">
        <v>48</v>
      </c>
      <c r="L1786">
        <v>0</v>
      </c>
      <c r="M1786">
        <f>invoices[[#This Row],[rent_amount]]+invoices[[#This Row],[electricity_amount]]+invoices[[#This Row],[other_charges]]</f>
        <v>25548</v>
      </c>
      <c r="N1786" t="s">
        <v>28</v>
      </c>
      <c r="O1786" t="s">
        <v>826</v>
      </c>
      <c r="P1786">
        <v>0</v>
      </c>
      <c r="Q1786" t="b">
        <v>0</v>
      </c>
      <c r="R1786" t="s">
        <v>159</v>
      </c>
      <c r="S1786">
        <v>0</v>
      </c>
      <c r="T1786">
        <f>invoices[[#This Row],[total_amount]]</f>
        <v>25548</v>
      </c>
      <c r="U1786" t="s">
        <v>5662</v>
      </c>
      <c r="V1786" t="str">
        <f>INDEX([1]!Table1[tenantname],MATCH(invoices[[#This Row],[allotment_id]],[1]!Table1[TenantAllotmentID],0))</f>
        <v>Hari Prasad M (C31-D1)</v>
      </c>
      <c r="W1786" t="s">
        <v>15405</v>
      </c>
      <c r="X1786" t="s">
        <v>15406</v>
      </c>
      <c r="Y1786" s="4">
        <v>45809</v>
      </c>
      <c r="Z1786" t="s">
        <v>15807</v>
      </c>
      <c r="AA1786">
        <v>25500</v>
      </c>
      <c r="AB1786">
        <v>0</v>
      </c>
      <c r="AC1786">
        <v>0</v>
      </c>
      <c r="AD1786" s="7">
        <f>invoices[[#This Row],[Rent]]+invoices[[#This Row],[Services]]+invoices[[#This Row],[GST]]</f>
        <v>25500</v>
      </c>
      <c r="AE1786" s="7">
        <f>invoices[[#This Row],[Total]]-invoices[[#This Row],[rent_amount]]</f>
        <v>0</v>
      </c>
      <c r="AF1786">
        <v>4601</v>
      </c>
      <c r="AG1786">
        <v>48</v>
      </c>
      <c r="AH1786">
        <f>invoices[[#This Row],[EB Amount]]-invoices[[#This Row],[electricity_amount]]</f>
        <v>0</v>
      </c>
    </row>
    <row r="1787" spans="1:34">
      <c r="A1787" t="s">
        <v>10643</v>
      </c>
      <c r="B1787" t="s">
        <v>22</v>
      </c>
      <c r="C1787" t="s">
        <v>2270</v>
      </c>
      <c r="D1787" t="s">
        <v>24</v>
      </c>
      <c r="E1787" t="s">
        <v>112</v>
      </c>
      <c r="F1787" t="s">
        <v>113</v>
      </c>
      <c r="G1787" t="s">
        <v>10644</v>
      </c>
      <c r="H1787" s="1">
        <f>DATE(YEAR(invoices[[#This Row],[due_date]]),MONTH(invoices[[#This Row],[due_date]]),1)</f>
        <v>45809</v>
      </c>
      <c r="I1787" s="1">
        <v>45815</v>
      </c>
      <c r="J1787">
        <v>14500</v>
      </c>
      <c r="K1787">
        <v>2108</v>
      </c>
      <c r="L1787">
        <v>0</v>
      </c>
      <c r="M1787">
        <f>invoices[[#This Row],[rent_amount]]+invoices[[#This Row],[electricity_amount]]+invoices[[#This Row],[other_charges]]</f>
        <v>16608</v>
      </c>
      <c r="N1787" t="s">
        <v>28</v>
      </c>
      <c r="O1787" t="s">
        <v>826</v>
      </c>
      <c r="P1787">
        <v>0</v>
      </c>
      <c r="Q1787" t="b">
        <v>0</v>
      </c>
      <c r="R1787" t="s">
        <v>159</v>
      </c>
      <c r="S1787">
        <v>0</v>
      </c>
      <c r="T1787">
        <f>invoices[[#This Row],[total_amount]]</f>
        <v>16608</v>
      </c>
      <c r="U1787" t="s">
        <v>2272</v>
      </c>
      <c r="V1787" t="str">
        <f>INDEX([1]!Table1[tenantname],MATCH(invoices[[#This Row],[allotment_id]],[1]!Table1[TenantAllotmentID],0))</f>
        <v>Mihir Kadve (A23-C1)</v>
      </c>
      <c r="W1787" t="s">
        <v>14758</v>
      </c>
      <c r="X1787" t="s">
        <v>14759</v>
      </c>
      <c r="Y1787" s="4">
        <v>45809</v>
      </c>
      <c r="Z1787" t="s">
        <v>15807</v>
      </c>
      <c r="AA1787">
        <v>14500</v>
      </c>
      <c r="AB1787">
        <v>0</v>
      </c>
      <c r="AC1787">
        <v>0</v>
      </c>
      <c r="AD1787" s="7">
        <f>invoices[[#This Row],[Rent]]+invoices[[#This Row],[Services]]+invoices[[#This Row],[GST]]</f>
        <v>14500</v>
      </c>
      <c r="AE1787" s="7">
        <f>invoices[[#This Row],[Total]]-invoices[[#This Row],[rent_amount]]</f>
        <v>0</v>
      </c>
      <c r="AF1787">
        <v>4612</v>
      </c>
      <c r="AG1787">
        <v>2108</v>
      </c>
      <c r="AH1787">
        <f>invoices[[#This Row],[EB Amount]]-invoices[[#This Row],[electricity_amount]]</f>
        <v>0</v>
      </c>
    </row>
    <row r="1788" spans="1:34">
      <c r="A1788" t="s">
        <v>10661</v>
      </c>
      <c r="B1788" t="s">
        <v>22</v>
      </c>
      <c r="C1788" t="s">
        <v>10662</v>
      </c>
      <c r="D1788" t="s">
        <v>24</v>
      </c>
      <c r="E1788" t="s">
        <v>25</v>
      </c>
      <c r="F1788" t="s">
        <v>26</v>
      </c>
      <c r="G1788" t="s">
        <v>10663</v>
      </c>
      <c r="H1788" s="1">
        <f>DATE(YEAR(invoices[[#This Row],[due_date]]),MONTH(invoices[[#This Row],[due_date]]),1)</f>
        <v>45809</v>
      </c>
      <c r="I1788" s="1">
        <v>45815</v>
      </c>
      <c r="J1788">
        <v>10143</v>
      </c>
      <c r="K1788">
        <v>0</v>
      </c>
      <c r="L1788">
        <v>2250</v>
      </c>
      <c r="M1788">
        <f>invoices[[#This Row],[rent_amount]]+invoices[[#This Row],[electricity_amount]]+invoices[[#This Row],[other_charges]]</f>
        <v>12393</v>
      </c>
      <c r="N1788" t="s">
        <v>28</v>
      </c>
      <c r="O1788" t="s">
        <v>158</v>
      </c>
      <c r="P1788">
        <v>0</v>
      </c>
      <c r="Q1788" t="b">
        <v>0</v>
      </c>
      <c r="R1788" t="s">
        <v>159</v>
      </c>
      <c r="S1788">
        <v>0</v>
      </c>
      <c r="T1788">
        <f>invoices[[#This Row],[total_amount]]</f>
        <v>12393</v>
      </c>
      <c r="U1788" t="s">
        <v>10664</v>
      </c>
      <c r="V1788" t="str">
        <f>INDEX([1]!Table1[tenantname],MATCH(invoices[[#This Row],[allotment_id]],[1]!Table1[TenantAllotmentID],0))</f>
        <v>Nithin Kumar (A24-C1)</v>
      </c>
      <c r="W1788" t="s">
        <v>15711</v>
      </c>
      <c r="X1788" t="s">
        <v>15712</v>
      </c>
      <c r="Y1788" s="4">
        <v>45809</v>
      </c>
      <c r="Z1788" t="s">
        <v>15807</v>
      </c>
      <c r="AA1788">
        <v>10143</v>
      </c>
      <c r="AB1788">
        <v>0</v>
      </c>
      <c r="AC1788">
        <v>0</v>
      </c>
      <c r="AD1788" s="7">
        <f>invoices[[#This Row],[Rent]]+invoices[[#This Row],[Services]]+invoices[[#This Row],[GST]]</f>
        <v>10143</v>
      </c>
      <c r="AE1788" s="7">
        <f>invoices[[#This Row],[Total]]-invoices[[#This Row],[rent_amount]]</f>
        <v>0</v>
      </c>
      <c r="AF1788">
        <v>4622</v>
      </c>
      <c r="AG1788">
        <v>0</v>
      </c>
      <c r="AH1788">
        <f>invoices[[#This Row],[EB Amount]]-invoices[[#This Row],[electricity_amount]]</f>
        <v>0</v>
      </c>
    </row>
    <row r="1789" spans="1:34">
      <c r="A1789" t="s">
        <v>10681</v>
      </c>
      <c r="B1789" t="s">
        <v>22</v>
      </c>
      <c r="C1789" t="s">
        <v>2224</v>
      </c>
      <c r="D1789" t="s">
        <v>24</v>
      </c>
      <c r="E1789" t="s">
        <v>519</v>
      </c>
      <c r="F1789" t="s">
        <v>2225</v>
      </c>
      <c r="G1789" t="s">
        <v>10682</v>
      </c>
      <c r="H1789" s="1">
        <f>DATE(YEAR(invoices[[#This Row],[due_date]]),MONTH(invoices[[#This Row],[due_date]]),1)</f>
        <v>45809</v>
      </c>
      <c r="I1789" s="1">
        <v>45815</v>
      </c>
      <c r="J1789">
        <v>15500</v>
      </c>
      <c r="K1789">
        <v>2356</v>
      </c>
      <c r="L1789">
        <v>0</v>
      </c>
      <c r="M1789">
        <f>invoices[[#This Row],[rent_amount]]+invoices[[#This Row],[electricity_amount]]+invoices[[#This Row],[other_charges]]</f>
        <v>17856</v>
      </c>
      <c r="N1789" t="s">
        <v>28</v>
      </c>
      <c r="O1789" t="s">
        <v>184</v>
      </c>
      <c r="P1789">
        <v>0</v>
      </c>
      <c r="Q1789" t="b">
        <v>0</v>
      </c>
      <c r="R1789" t="s">
        <v>159</v>
      </c>
      <c r="S1789">
        <v>0</v>
      </c>
      <c r="T1789">
        <f>invoices[[#This Row],[total_amount]]</f>
        <v>17856</v>
      </c>
      <c r="U1789" t="s">
        <v>2227</v>
      </c>
      <c r="V1789" t="str">
        <f>INDEX([1]!Table1[tenantname],MATCH(invoices[[#This Row],[allotment_id]],[1]!Table1[TenantAllotmentID],0))</f>
        <v>Ananay Gupta (C41-B2)</v>
      </c>
      <c r="W1789" t="s">
        <v>14747</v>
      </c>
      <c r="X1789" t="s">
        <v>14748</v>
      </c>
      <c r="Y1789" s="4">
        <v>45809</v>
      </c>
      <c r="Z1789" t="s">
        <v>15807</v>
      </c>
      <c r="AA1789">
        <v>15500</v>
      </c>
      <c r="AB1789">
        <v>0</v>
      </c>
      <c r="AC1789">
        <v>0</v>
      </c>
      <c r="AD1789" s="7">
        <f>invoices[[#This Row],[Rent]]+invoices[[#This Row],[Services]]+invoices[[#This Row],[GST]]</f>
        <v>15500</v>
      </c>
      <c r="AE1789" s="7">
        <f>invoices[[#This Row],[Total]]-invoices[[#This Row],[rent_amount]]</f>
        <v>0</v>
      </c>
      <c r="AF1789">
        <v>4633</v>
      </c>
      <c r="AG1789">
        <v>2356</v>
      </c>
      <c r="AH1789">
        <f>invoices[[#This Row],[EB Amount]]-invoices[[#This Row],[electricity_amount]]</f>
        <v>0</v>
      </c>
    </row>
    <row r="1790" spans="1:34">
      <c r="A1790" t="s">
        <v>10727</v>
      </c>
      <c r="B1790" t="s">
        <v>22</v>
      </c>
      <c r="C1790" t="s">
        <v>1915</v>
      </c>
      <c r="D1790" t="s">
        <v>24</v>
      </c>
      <c r="E1790" t="s">
        <v>476</v>
      </c>
      <c r="F1790" t="s">
        <v>1087</v>
      </c>
      <c r="G1790" t="s">
        <v>10728</v>
      </c>
      <c r="H1790" s="1">
        <f>DATE(YEAR(invoices[[#This Row],[due_date]]),MONTH(invoices[[#This Row],[due_date]]),1)</f>
        <v>45809</v>
      </c>
      <c r="I1790" s="1">
        <v>45815</v>
      </c>
      <c r="J1790">
        <v>19500</v>
      </c>
      <c r="K1790">
        <v>1248</v>
      </c>
      <c r="L1790">
        <v>0</v>
      </c>
      <c r="M1790">
        <f>invoices[[#This Row],[rent_amount]]+invoices[[#This Row],[electricity_amount]]+invoices[[#This Row],[other_charges]]</f>
        <v>20748</v>
      </c>
      <c r="N1790" t="s">
        <v>28</v>
      </c>
      <c r="O1790" t="s">
        <v>482</v>
      </c>
      <c r="P1790">
        <v>0</v>
      </c>
      <c r="Q1790" t="b">
        <v>0</v>
      </c>
      <c r="R1790" t="s">
        <v>159</v>
      </c>
      <c r="S1790">
        <v>0</v>
      </c>
      <c r="T1790">
        <f>invoices[[#This Row],[total_amount]]</f>
        <v>20748</v>
      </c>
      <c r="U1790" t="s">
        <v>1917</v>
      </c>
      <c r="V1790" t="str">
        <f>INDEX([1]!Table1[tenantname],MATCH(invoices[[#This Row],[allotment_id]],[1]!Table1[TenantAllotmentID],0))</f>
        <v>Vijay Babu (B41-A1)</v>
      </c>
      <c r="W1790" t="s">
        <v>14641</v>
      </c>
      <c r="X1790" t="s">
        <v>14642</v>
      </c>
      <c r="Y1790" s="4">
        <v>45809</v>
      </c>
      <c r="Z1790" t="s">
        <v>15807</v>
      </c>
      <c r="AA1790">
        <v>19500</v>
      </c>
      <c r="AB1790">
        <v>0</v>
      </c>
      <c r="AC1790">
        <v>0</v>
      </c>
      <c r="AD1790" s="7">
        <f>invoices[[#This Row],[Rent]]+invoices[[#This Row],[Services]]+invoices[[#This Row],[GST]]</f>
        <v>19500</v>
      </c>
      <c r="AE1790" s="7">
        <f>invoices[[#This Row],[Total]]-invoices[[#This Row],[rent_amount]]</f>
        <v>0</v>
      </c>
      <c r="AF1790">
        <v>4657</v>
      </c>
      <c r="AG1790">
        <v>1248</v>
      </c>
      <c r="AH1790">
        <f>invoices[[#This Row],[EB Amount]]-invoices[[#This Row],[electricity_amount]]</f>
        <v>0</v>
      </c>
    </row>
    <row r="1791" spans="1:34">
      <c r="A1791" t="s">
        <v>10741</v>
      </c>
      <c r="B1791" t="s">
        <v>22</v>
      </c>
      <c r="C1791" t="s">
        <v>574</v>
      </c>
      <c r="D1791" t="s">
        <v>24</v>
      </c>
      <c r="E1791" t="s">
        <v>254</v>
      </c>
      <c r="F1791" t="s">
        <v>575</v>
      </c>
      <c r="G1791" t="s">
        <v>10742</v>
      </c>
      <c r="H1791" s="1">
        <f>DATE(YEAR(invoices[[#This Row],[due_date]]),MONTH(invoices[[#This Row],[due_date]]),1)</f>
        <v>45809</v>
      </c>
      <c r="I1791" s="1">
        <v>45815</v>
      </c>
      <c r="J1791">
        <v>15500</v>
      </c>
      <c r="K1791">
        <v>3782</v>
      </c>
      <c r="L1791">
        <v>0</v>
      </c>
      <c r="M1791">
        <f>invoices[[#This Row],[rent_amount]]+invoices[[#This Row],[electricity_amount]]+invoices[[#This Row],[other_charges]]</f>
        <v>19282</v>
      </c>
      <c r="N1791" t="s">
        <v>28</v>
      </c>
      <c r="O1791" t="s">
        <v>184</v>
      </c>
      <c r="P1791">
        <v>0</v>
      </c>
      <c r="Q1791" t="b">
        <v>0</v>
      </c>
      <c r="R1791" t="s">
        <v>159</v>
      </c>
      <c r="S1791">
        <v>0</v>
      </c>
      <c r="T1791">
        <f>invoices[[#This Row],[total_amount]]</f>
        <v>19282</v>
      </c>
      <c r="U1791" t="s">
        <v>578</v>
      </c>
      <c r="V1791" t="str">
        <f>INDEX([1]!Table1[tenantname],MATCH(invoices[[#This Row],[allotment_id]],[1]!Table1[TenantAllotmentID],0))</f>
        <v>Asritha Boddu (C42-B1)</v>
      </c>
      <c r="W1791" t="s">
        <v>14157</v>
      </c>
      <c r="X1791" t="s">
        <v>14158</v>
      </c>
      <c r="Y1791" s="4">
        <v>45809</v>
      </c>
      <c r="Z1791" t="s">
        <v>15807</v>
      </c>
      <c r="AA1791">
        <v>15500</v>
      </c>
      <c r="AB1791">
        <v>0</v>
      </c>
      <c r="AC1791">
        <v>0</v>
      </c>
      <c r="AD1791" s="7">
        <f>invoices[[#This Row],[Rent]]+invoices[[#This Row],[Services]]+invoices[[#This Row],[GST]]</f>
        <v>15500</v>
      </c>
      <c r="AE1791" s="7">
        <f>invoices[[#This Row],[Total]]-invoices[[#This Row],[rent_amount]]</f>
        <v>0</v>
      </c>
      <c r="AF1791">
        <v>4663</v>
      </c>
      <c r="AG1791">
        <v>3782</v>
      </c>
      <c r="AH1791">
        <f>invoices[[#This Row],[EB Amount]]-invoices[[#This Row],[electricity_amount]]</f>
        <v>0</v>
      </c>
    </row>
    <row r="1792" spans="1:34">
      <c r="A1792" t="s">
        <v>10795</v>
      </c>
      <c r="B1792" t="s">
        <v>22</v>
      </c>
      <c r="C1792" t="s">
        <v>1039</v>
      </c>
      <c r="D1792" t="s">
        <v>24</v>
      </c>
      <c r="E1792" t="s">
        <v>167</v>
      </c>
      <c r="F1792" t="s">
        <v>495</v>
      </c>
      <c r="G1792" t="s">
        <v>10796</v>
      </c>
      <c r="H1792" s="1">
        <f>DATE(YEAR(invoices[[#This Row],[due_date]]),MONTH(invoices[[#This Row],[due_date]]),1)</f>
        <v>45809</v>
      </c>
      <c r="I1792" s="1">
        <v>45815</v>
      </c>
      <c r="J1792">
        <v>14500</v>
      </c>
      <c r="K1792">
        <v>3131</v>
      </c>
      <c r="L1792">
        <v>0</v>
      </c>
      <c r="M1792">
        <f>invoices[[#This Row],[rent_amount]]+invoices[[#This Row],[electricity_amount]]+invoices[[#This Row],[other_charges]]</f>
        <v>17631</v>
      </c>
      <c r="N1792" t="s">
        <v>28</v>
      </c>
      <c r="O1792" t="s">
        <v>184</v>
      </c>
      <c r="P1792">
        <v>0</v>
      </c>
      <c r="Q1792" t="b">
        <v>0</v>
      </c>
      <c r="R1792" t="s">
        <v>159</v>
      </c>
      <c r="S1792">
        <v>0</v>
      </c>
      <c r="T1792">
        <f>invoices[[#This Row],[total_amount]]</f>
        <v>17631</v>
      </c>
      <c r="U1792" t="s">
        <v>3154</v>
      </c>
      <c r="V1792" t="str">
        <f>INDEX([1]!Table1[tenantname],MATCH(invoices[[#This Row],[allotment_id]],[1]!Table1[TenantAllotmentID],0))</f>
        <v>Arindraja Kundu (B42-C1)</v>
      </c>
      <c r="W1792" t="s">
        <v>14325</v>
      </c>
      <c r="X1792" t="s">
        <v>14986</v>
      </c>
      <c r="Y1792" s="4">
        <v>45809</v>
      </c>
      <c r="Z1792" t="s">
        <v>15807</v>
      </c>
      <c r="AA1792">
        <v>14500</v>
      </c>
      <c r="AB1792">
        <v>0</v>
      </c>
      <c r="AC1792">
        <v>0</v>
      </c>
      <c r="AD1792" s="7">
        <f>invoices[[#This Row],[Rent]]+invoices[[#This Row],[Services]]+invoices[[#This Row],[GST]]</f>
        <v>14500</v>
      </c>
      <c r="AE1792" s="7">
        <f>invoices[[#This Row],[Total]]-invoices[[#This Row],[rent_amount]]</f>
        <v>0</v>
      </c>
      <c r="AF1792">
        <v>4692</v>
      </c>
      <c r="AG1792">
        <v>3131</v>
      </c>
      <c r="AH1792">
        <f>invoices[[#This Row],[EB Amount]]-invoices[[#This Row],[electricity_amount]]</f>
        <v>0</v>
      </c>
    </row>
    <row r="1793" spans="1:34">
      <c r="A1793" t="s">
        <v>10820</v>
      </c>
      <c r="B1793" t="s">
        <v>22</v>
      </c>
      <c r="C1793" t="s">
        <v>937</v>
      </c>
      <c r="D1793" t="s">
        <v>24</v>
      </c>
      <c r="E1793" t="s">
        <v>140</v>
      </c>
      <c r="F1793" t="s">
        <v>938</v>
      </c>
      <c r="G1793" t="s">
        <v>10821</v>
      </c>
      <c r="H1793" s="1">
        <f>DATE(YEAR(invoices[[#This Row],[due_date]]),MONTH(invoices[[#This Row],[due_date]]),1)</f>
        <v>45809</v>
      </c>
      <c r="I1793" s="1">
        <v>45815</v>
      </c>
      <c r="J1793">
        <v>19500</v>
      </c>
      <c r="K1793">
        <v>1275</v>
      </c>
      <c r="L1793">
        <v>0</v>
      </c>
      <c r="M1793">
        <f>invoices[[#This Row],[rent_amount]]+invoices[[#This Row],[electricity_amount]]+invoices[[#This Row],[other_charges]]</f>
        <v>20775</v>
      </c>
      <c r="N1793" t="s">
        <v>28</v>
      </c>
      <c r="O1793" t="s">
        <v>482</v>
      </c>
      <c r="P1793">
        <v>0</v>
      </c>
      <c r="Q1793" t="b">
        <v>0</v>
      </c>
      <c r="R1793" t="s">
        <v>159</v>
      </c>
      <c r="S1793">
        <v>0</v>
      </c>
      <c r="T1793">
        <f>invoices[[#This Row],[total_amount]]</f>
        <v>20775</v>
      </c>
      <c r="U1793" t="s">
        <v>940</v>
      </c>
      <c r="V1793" t="str">
        <f>INDEX([1]!Table1[tenantname],MATCH(invoices[[#This Row],[allotment_id]],[1]!Table1[TenantAllotmentID],0))</f>
        <v>Sri Maruthi Ram (A41-A1)</v>
      </c>
      <c r="W1793" t="s">
        <v>14286</v>
      </c>
      <c r="X1793" t="s">
        <v>14287</v>
      </c>
      <c r="Y1793" s="4">
        <v>45809</v>
      </c>
      <c r="Z1793" t="s">
        <v>15807</v>
      </c>
      <c r="AA1793">
        <v>19500</v>
      </c>
      <c r="AB1793">
        <v>0</v>
      </c>
      <c r="AC1793">
        <v>0</v>
      </c>
      <c r="AD1793" s="7">
        <f>invoices[[#This Row],[Rent]]+invoices[[#This Row],[Services]]+invoices[[#This Row],[GST]]</f>
        <v>19500</v>
      </c>
      <c r="AE1793" s="7">
        <f>invoices[[#This Row],[Total]]-invoices[[#This Row],[rent_amount]]</f>
        <v>0</v>
      </c>
      <c r="AF1793">
        <v>4706</v>
      </c>
      <c r="AG1793">
        <v>1275</v>
      </c>
      <c r="AH1793">
        <f>invoices[[#This Row],[EB Amount]]-invoices[[#This Row],[electricity_amount]]</f>
        <v>0</v>
      </c>
    </row>
    <row r="1794" spans="1:34">
      <c r="A1794" t="s">
        <v>10874</v>
      </c>
      <c r="B1794" t="s">
        <v>22</v>
      </c>
      <c r="C1794" t="s">
        <v>10875</v>
      </c>
      <c r="D1794" t="s">
        <v>24</v>
      </c>
      <c r="E1794" t="s">
        <v>399</v>
      </c>
      <c r="F1794" t="s">
        <v>400</v>
      </c>
      <c r="G1794" t="s">
        <v>10876</v>
      </c>
      <c r="H1794" s="1">
        <f>DATE(YEAR(invoices[[#This Row],[due_date]]),MONTH(invoices[[#This Row],[due_date]]),1)</f>
        <v>45809</v>
      </c>
      <c r="I1794" s="1">
        <v>45815</v>
      </c>
      <c r="J1794">
        <v>15500</v>
      </c>
      <c r="K1794">
        <v>0</v>
      </c>
      <c r="L1794">
        <v>2250</v>
      </c>
      <c r="M1794">
        <f>invoices[[#This Row],[rent_amount]]+invoices[[#This Row],[electricity_amount]]+invoices[[#This Row],[other_charges]]</f>
        <v>17750</v>
      </c>
      <c r="N1794" t="s">
        <v>28</v>
      </c>
      <c r="O1794" t="s">
        <v>482</v>
      </c>
      <c r="P1794">
        <v>0</v>
      </c>
      <c r="Q1794" t="b">
        <v>0</v>
      </c>
      <c r="R1794" t="s">
        <v>159</v>
      </c>
      <c r="S1794">
        <v>0</v>
      </c>
      <c r="T1794">
        <f>invoices[[#This Row],[total_amount]]</f>
        <v>17750</v>
      </c>
      <c r="U1794" t="s">
        <v>10877</v>
      </c>
      <c r="V1794" t="str">
        <f>INDEX([1]!Table1[tenantname],MATCH(invoices[[#This Row],[allotment_id]],[1]!Table1[TenantAllotmentID],0))</f>
        <v>Subiksha Dharani.S (B22-B2)</v>
      </c>
      <c r="W1794" t="s">
        <v>15720</v>
      </c>
      <c r="X1794" t="s">
        <v>15721</v>
      </c>
      <c r="Y1794" s="4">
        <v>45809</v>
      </c>
      <c r="Z1794" t="s">
        <v>15807</v>
      </c>
      <c r="AA1794">
        <v>15500</v>
      </c>
      <c r="AB1794">
        <v>0</v>
      </c>
      <c r="AC1794">
        <v>0</v>
      </c>
      <c r="AD1794" s="7">
        <f>invoices[[#This Row],[Rent]]+invoices[[#This Row],[Services]]+invoices[[#This Row],[GST]]</f>
        <v>15500</v>
      </c>
      <c r="AE1794" s="7">
        <f>invoices[[#This Row],[Total]]-invoices[[#This Row],[rent_amount]]</f>
        <v>0</v>
      </c>
      <c r="AF1794">
        <v>4733</v>
      </c>
      <c r="AG1794">
        <v>0</v>
      </c>
      <c r="AH1794">
        <f>invoices[[#This Row],[EB Amount]]-invoices[[#This Row],[electricity_amount]]</f>
        <v>0</v>
      </c>
    </row>
    <row r="1795" spans="1:34">
      <c r="A1795" t="s">
        <v>10923</v>
      </c>
      <c r="B1795" t="s">
        <v>22</v>
      </c>
      <c r="C1795" t="s">
        <v>658</v>
      </c>
      <c r="D1795" t="s">
        <v>24</v>
      </c>
      <c r="E1795" t="s">
        <v>72</v>
      </c>
      <c r="F1795" t="s">
        <v>659</v>
      </c>
      <c r="G1795" t="s">
        <v>10924</v>
      </c>
      <c r="H1795" s="1">
        <f>DATE(YEAR(invoices[[#This Row],[due_date]]),MONTH(invoices[[#This Row],[due_date]]),1)</f>
        <v>45809</v>
      </c>
      <c r="I1795" s="1">
        <v>45815</v>
      </c>
      <c r="J1795">
        <v>14500</v>
      </c>
      <c r="K1795">
        <v>1288</v>
      </c>
      <c r="L1795">
        <v>0</v>
      </c>
      <c r="M1795">
        <f>invoices[[#This Row],[rent_amount]]+invoices[[#This Row],[electricity_amount]]+invoices[[#This Row],[other_charges]]</f>
        <v>15788</v>
      </c>
      <c r="N1795" t="s">
        <v>28</v>
      </c>
      <c r="O1795" t="s">
        <v>158</v>
      </c>
      <c r="P1795">
        <v>0</v>
      </c>
      <c r="Q1795" t="b">
        <v>0</v>
      </c>
      <c r="R1795" t="s">
        <v>159</v>
      </c>
      <c r="S1795">
        <v>0</v>
      </c>
      <c r="T1795">
        <f>invoices[[#This Row],[total_amount]]</f>
        <v>15788</v>
      </c>
      <c r="U1795" t="s">
        <v>662</v>
      </c>
      <c r="V1795" t="str">
        <f>INDEX([1]!Table1[tenantname],MATCH(invoices[[#This Row],[allotment_id]],[1]!Table1[TenantAllotmentID],0))</f>
        <v>Raghavi C (C34-C1)</v>
      </c>
      <c r="W1795" t="s">
        <v>14187</v>
      </c>
      <c r="X1795" t="s">
        <v>14188</v>
      </c>
      <c r="Y1795" s="4">
        <v>45809</v>
      </c>
      <c r="Z1795" t="s">
        <v>15807</v>
      </c>
      <c r="AA1795">
        <v>14500</v>
      </c>
      <c r="AB1795">
        <v>0</v>
      </c>
      <c r="AC1795">
        <v>0</v>
      </c>
      <c r="AD1795" s="7">
        <f>invoices[[#This Row],[Rent]]+invoices[[#This Row],[Services]]+invoices[[#This Row],[GST]]</f>
        <v>14500</v>
      </c>
      <c r="AE1795" s="7">
        <f>invoices[[#This Row],[Total]]-invoices[[#This Row],[rent_amount]]</f>
        <v>0</v>
      </c>
      <c r="AF1795">
        <v>4759</v>
      </c>
      <c r="AG1795">
        <v>1288</v>
      </c>
      <c r="AH1795">
        <f>invoices[[#This Row],[EB Amount]]-invoices[[#This Row],[electricity_amount]]</f>
        <v>0</v>
      </c>
    </row>
    <row r="1796" spans="1:34">
      <c r="A1796" t="s">
        <v>10939</v>
      </c>
      <c r="B1796" t="s">
        <v>22</v>
      </c>
      <c r="C1796" t="s">
        <v>3005</v>
      </c>
      <c r="D1796" t="s">
        <v>24</v>
      </c>
      <c r="E1796" t="s">
        <v>104</v>
      </c>
      <c r="F1796" t="s">
        <v>551</v>
      </c>
      <c r="G1796" t="s">
        <v>10940</v>
      </c>
      <c r="H1796" s="1">
        <f>DATE(YEAR(invoices[[#This Row],[due_date]]),MONTH(invoices[[#This Row],[due_date]]),1)</f>
        <v>45809</v>
      </c>
      <c r="I1796" s="1">
        <v>45815</v>
      </c>
      <c r="J1796">
        <v>14500</v>
      </c>
      <c r="K1796">
        <v>1457</v>
      </c>
      <c r="L1796">
        <v>0</v>
      </c>
      <c r="M1796">
        <f>invoices[[#This Row],[rent_amount]]+invoices[[#This Row],[electricity_amount]]+invoices[[#This Row],[other_charges]]</f>
        <v>15957</v>
      </c>
      <c r="N1796" t="s">
        <v>28</v>
      </c>
      <c r="O1796" t="s">
        <v>826</v>
      </c>
      <c r="P1796">
        <v>0</v>
      </c>
      <c r="Q1796" t="b">
        <v>0</v>
      </c>
      <c r="R1796" t="s">
        <v>159</v>
      </c>
      <c r="S1796">
        <v>0</v>
      </c>
      <c r="T1796">
        <f>invoices[[#This Row],[total_amount]]</f>
        <v>15957</v>
      </c>
      <c r="U1796" t="s">
        <v>3007</v>
      </c>
      <c r="V1796" t="str">
        <f>INDEX([1]!Table1[tenantname],MATCH(invoices[[#This Row],[allotment_id]],[1]!Table1[TenantAllotmentID],0))</f>
        <v>Navneet Nitin Tagore (B14-C2)</v>
      </c>
      <c r="W1796" t="s">
        <v>14949</v>
      </c>
      <c r="X1796" t="s">
        <v>14950</v>
      </c>
      <c r="Y1796" s="4">
        <v>45809</v>
      </c>
      <c r="Z1796" t="s">
        <v>15807</v>
      </c>
      <c r="AA1796">
        <v>14500</v>
      </c>
      <c r="AB1796">
        <v>0</v>
      </c>
      <c r="AC1796">
        <v>0</v>
      </c>
      <c r="AD1796" s="7">
        <f>invoices[[#This Row],[Rent]]+invoices[[#This Row],[Services]]+invoices[[#This Row],[GST]]</f>
        <v>14500</v>
      </c>
      <c r="AE1796" s="7">
        <f>invoices[[#This Row],[Total]]-invoices[[#This Row],[rent_amount]]</f>
        <v>0</v>
      </c>
      <c r="AF1796">
        <v>4767</v>
      </c>
      <c r="AG1796">
        <v>1457</v>
      </c>
      <c r="AH1796">
        <f>invoices[[#This Row],[EB Amount]]-invoices[[#This Row],[electricity_amount]]</f>
        <v>0</v>
      </c>
    </row>
    <row r="1797" spans="1:34">
      <c r="A1797" t="s">
        <v>11100</v>
      </c>
      <c r="B1797" t="s">
        <v>22</v>
      </c>
      <c r="C1797" t="s">
        <v>1938</v>
      </c>
      <c r="D1797" t="s">
        <v>24</v>
      </c>
      <c r="E1797" t="s">
        <v>342</v>
      </c>
      <c r="F1797" t="s">
        <v>1768</v>
      </c>
      <c r="G1797" t="s">
        <v>11101</v>
      </c>
      <c r="H1797" s="1">
        <f>DATE(YEAR(invoices[[#This Row],[due_date]]),MONTH(invoices[[#This Row],[due_date]]),1)</f>
        <v>45809</v>
      </c>
      <c r="I1797" s="1">
        <v>45815</v>
      </c>
      <c r="J1797">
        <v>15500</v>
      </c>
      <c r="K1797">
        <v>2325</v>
      </c>
      <c r="L1797">
        <v>0</v>
      </c>
      <c r="M1797">
        <f>invoices[[#This Row],[rent_amount]]+invoices[[#This Row],[electricity_amount]]+invoices[[#This Row],[other_charges]]</f>
        <v>17825</v>
      </c>
      <c r="N1797" t="s">
        <v>28</v>
      </c>
      <c r="O1797" t="s">
        <v>158</v>
      </c>
      <c r="P1797">
        <v>0</v>
      </c>
      <c r="Q1797" t="b">
        <v>0</v>
      </c>
      <c r="R1797" t="s">
        <v>159</v>
      </c>
      <c r="S1797">
        <v>0</v>
      </c>
      <c r="T1797">
        <f>invoices[[#This Row],[total_amount]]</f>
        <v>17825</v>
      </c>
      <c r="U1797" t="s">
        <v>1940</v>
      </c>
      <c r="V1797" t="str">
        <f>INDEX([1]!Table1[tenantname],MATCH(invoices[[#This Row],[allotment_id]],[1]!Table1[TenantAllotmentID],0))</f>
        <v>Mounika C S (D11-C1)</v>
      </c>
      <c r="W1797" t="s">
        <v>14651</v>
      </c>
      <c r="X1797" t="s">
        <v>14652</v>
      </c>
      <c r="Y1797" s="4">
        <v>45809</v>
      </c>
      <c r="Z1797" t="s">
        <v>15807</v>
      </c>
      <c r="AA1797">
        <v>15500</v>
      </c>
      <c r="AB1797">
        <v>0</v>
      </c>
      <c r="AC1797">
        <v>0</v>
      </c>
      <c r="AD1797" s="7">
        <f>invoices[[#This Row],[Rent]]+invoices[[#This Row],[Services]]+invoices[[#This Row],[GST]]</f>
        <v>15500</v>
      </c>
      <c r="AE1797" s="7">
        <f>invoices[[#This Row],[Total]]-invoices[[#This Row],[rent_amount]]</f>
        <v>0</v>
      </c>
      <c r="AF1797">
        <v>4853</v>
      </c>
      <c r="AG1797">
        <v>2325</v>
      </c>
      <c r="AH1797">
        <f>invoices[[#This Row],[EB Amount]]-invoices[[#This Row],[electricity_amount]]</f>
        <v>0</v>
      </c>
    </row>
    <row r="1798" spans="1:34">
      <c r="A1798" t="s">
        <v>11238</v>
      </c>
      <c r="B1798" t="s">
        <v>22</v>
      </c>
      <c r="C1798" t="s">
        <v>1470</v>
      </c>
      <c r="D1798" t="s">
        <v>24</v>
      </c>
      <c r="E1798" t="s">
        <v>112</v>
      </c>
      <c r="F1798" s="2" t="s">
        <v>1471</v>
      </c>
      <c r="G1798" t="s">
        <v>11239</v>
      </c>
      <c r="H1798" s="1">
        <f>DATE(YEAR(invoices[[#This Row],[due_date]]),MONTH(invoices[[#This Row],[due_date]]),1)</f>
        <v>45809</v>
      </c>
      <c r="I1798" s="1">
        <v>45815</v>
      </c>
      <c r="J1798">
        <v>14500</v>
      </c>
      <c r="K1798">
        <v>2108</v>
      </c>
      <c r="L1798">
        <v>0</v>
      </c>
      <c r="M1798">
        <f>invoices[[#This Row],[rent_amount]]+invoices[[#This Row],[electricity_amount]]+invoices[[#This Row],[other_charges]]</f>
        <v>16608</v>
      </c>
      <c r="N1798" t="s">
        <v>28</v>
      </c>
      <c r="O1798" t="s">
        <v>826</v>
      </c>
      <c r="P1798">
        <v>0</v>
      </c>
      <c r="Q1798" t="b">
        <v>0</v>
      </c>
      <c r="R1798" t="s">
        <v>159</v>
      </c>
      <c r="S1798">
        <v>0</v>
      </c>
      <c r="T1798">
        <f>invoices[[#This Row],[total_amount]]</f>
        <v>16608</v>
      </c>
      <c r="U1798" t="s">
        <v>1473</v>
      </c>
      <c r="V1798" t="str">
        <f>INDEX([1]!Table1[tenantname],MATCH(invoices[[#This Row],[allotment_id]],[1]!Table1[TenantAllotmentID],0))</f>
        <v>Krishanu Kashyap (A23-C2)</v>
      </c>
      <c r="W1798" t="s">
        <v>14487</v>
      </c>
      <c r="X1798" t="s">
        <v>14488</v>
      </c>
      <c r="Y1798" s="4">
        <v>45809</v>
      </c>
      <c r="Z1798" t="s">
        <v>15807</v>
      </c>
      <c r="AA1798">
        <v>14500</v>
      </c>
      <c r="AB1798">
        <v>0</v>
      </c>
      <c r="AC1798">
        <v>0</v>
      </c>
      <c r="AD1798" s="7">
        <f>invoices[[#This Row],[Rent]]+invoices[[#This Row],[Services]]+invoices[[#This Row],[GST]]</f>
        <v>14500</v>
      </c>
      <c r="AE1798" s="7">
        <f>invoices[[#This Row],[Total]]-invoices[[#This Row],[rent_amount]]</f>
        <v>0</v>
      </c>
      <c r="AF1798">
        <v>4919</v>
      </c>
      <c r="AG1798">
        <v>2108</v>
      </c>
      <c r="AH1798">
        <f>invoices[[#This Row],[EB Amount]]-invoices[[#This Row],[electricity_amount]]</f>
        <v>0</v>
      </c>
    </row>
    <row r="1799" spans="1:34">
      <c r="A1799" t="s">
        <v>11363</v>
      </c>
      <c r="B1799" t="s">
        <v>22</v>
      </c>
      <c r="C1799" t="s">
        <v>7833</v>
      </c>
      <c r="D1799" t="s">
        <v>24</v>
      </c>
      <c r="E1799" t="s">
        <v>234</v>
      </c>
      <c r="F1799" t="s">
        <v>286</v>
      </c>
      <c r="G1799" t="s">
        <v>11364</v>
      </c>
      <c r="H1799" s="1">
        <f>DATE(YEAR(invoices[[#This Row],[due_date]]),MONTH(invoices[[#This Row],[due_date]]),1)</f>
        <v>45809</v>
      </c>
      <c r="I1799" s="1">
        <v>45815</v>
      </c>
      <c r="J1799">
        <v>15500</v>
      </c>
      <c r="K1799">
        <v>2015</v>
      </c>
      <c r="L1799">
        <v>0</v>
      </c>
      <c r="M1799">
        <f>invoices[[#This Row],[rent_amount]]+invoices[[#This Row],[electricity_amount]]+invoices[[#This Row],[other_charges]]</f>
        <v>17515</v>
      </c>
      <c r="N1799" t="s">
        <v>28</v>
      </c>
      <c r="O1799" t="s">
        <v>184</v>
      </c>
      <c r="P1799">
        <v>0</v>
      </c>
      <c r="Q1799" t="b">
        <v>0</v>
      </c>
      <c r="R1799" t="s">
        <v>159</v>
      </c>
      <c r="S1799">
        <v>0</v>
      </c>
      <c r="T1799">
        <f>invoices[[#This Row],[total_amount]]</f>
        <v>17515</v>
      </c>
      <c r="U1799" t="s">
        <v>7835</v>
      </c>
      <c r="V1799" t="str">
        <f>INDEX([1]!Table1[tenantname],MATCH(invoices[[#This Row],[allotment_id]],[1]!Table1[TenantAllotmentID],0))</f>
        <v>Asmitha Rajesh (D12-B1)</v>
      </c>
      <c r="W1799" t="s">
        <v>15577</v>
      </c>
      <c r="X1799" t="s">
        <v>15578</v>
      </c>
      <c r="Y1799" s="4">
        <v>45809</v>
      </c>
      <c r="Z1799" t="s">
        <v>15807</v>
      </c>
      <c r="AA1799">
        <v>15500</v>
      </c>
      <c r="AB1799">
        <v>0</v>
      </c>
      <c r="AC1799">
        <v>0</v>
      </c>
      <c r="AD1799" s="7">
        <f>invoices[[#This Row],[Rent]]+invoices[[#This Row],[Services]]+invoices[[#This Row],[GST]]</f>
        <v>15500</v>
      </c>
      <c r="AE1799" s="7">
        <f>invoices[[#This Row],[Total]]-invoices[[#This Row],[rent_amount]]</f>
        <v>0</v>
      </c>
      <c r="AF1799">
        <v>4978</v>
      </c>
      <c r="AG1799">
        <v>2015</v>
      </c>
      <c r="AH1799">
        <f>invoices[[#This Row],[EB Amount]]-invoices[[#This Row],[electricity_amount]]</f>
        <v>0</v>
      </c>
    </row>
    <row r="1800" spans="1:34">
      <c r="A1800" t="s">
        <v>11567</v>
      </c>
      <c r="B1800" t="s">
        <v>22</v>
      </c>
      <c r="C1800" t="s">
        <v>4506</v>
      </c>
      <c r="D1800" t="s">
        <v>24</v>
      </c>
      <c r="E1800" t="s">
        <v>275</v>
      </c>
      <c r="F1800" t="s">
        <v>505</v>
      </c>
      <c r="G1800" t="s">
        <v>11568</v>
      </c>
      <c r="H1800" s="1">
        <f>DATE(YEAR(invoices[[#This Row],[due_date]]),MONTH(invoices[[#This Row],[due_date]]),1)</f>
        <v>45809</v>
      </c>
      <c r="I1800" s="1">
        <v>45815</v>
      </c>
      <c r="J1800">
        <v>14500</v>
      </c>
      <c r="K1800">
        <v>1580</v>
      </c>
      <c r="L1800">
        <v>0</v>
      </c>
      <c r="M1800">
        <f>invoices[[#This Row],[rent_amount]]+invoices[[#This Row],[electricity_amount]]+invoices[[#This Row],[other_charges]]</f>
        <v>16080</v>
      </c>
      <c r="N1800" t="s">
        <v>28</v>
      </c>
      <c r="O1800" t="s">
        <v>826</v>
      </c>
      <c r="P1800">
        <v>0</v>
      </c>
      <c r="Q1800" t="b">
        <v>0</v>
      </c>
      <c r="R1800" t="s">
        <v>159</v>
      </c>
      <c r="S1800">
        <v>0</v>
      </c>
      <c r="T1800">
        <f>invoices[[#This Row],[total_amount]]</f>
        <v>16080</v>
      </c>
      <c r="U1800" t="s">
        <v>4508</v>
      </c>
      <c r="V1800" t="str">
        <f>INDEX([1]!Table1[tenantname],MATCH(invoices[[#This Row],[allotment_id]],[1]!Table1[TenantAllotmentID],0))</f>
        <v>Iravati Dutta (B44-C1)</v>
      </c>
      <c r="W1800" t="s">
        <v>15250</v>
      </c>
      <c r="X1800" t="s">
        <v>15251</v>
      </c>
      <c r="Y1800" s="4">
        <v>45809</v>
      </c>
      <c r="Z1800" t="s">
        <v>15807</v>
      </c>
      <c r="AA1800">
        <v>14500</v>
      </c>
      <c r="AB1800">
        <v>0</v>
      </c>
      <c r="AC1800">
        <v>0</v>
      </c>
      <c r="AD1800" s="7">
        <f>invoices[[#This Row],[Rent]]+invoices[[#This Row],[Services]]+invoices[[#This Row],[GST]]</f>
        <v>14500</v>
      </c>
      <c r="AE1800" s="7">
        <f>invoices[[#This Row],[Total]]-invoices[[#This Row],[rent_amount]]</f>
        <v>0</v>
      </c>
      <c r="AF1800">
        <v>5085</v>
      </c>
      <c r="AG1800">
        <v>1580</v>
      </c>
      <c r="AH1800">
        <f>invoices[[#This Row],[EB Amount]]-invoices[[#This Row],[electricity_amount]]</f>
        <v>0</v>
      </c>
    </row>
    <row r="1801" spans="1:34">
      <c r="A1801" t="s">
        <v>11579</v>
      </c>
      <c r="B1801" t="s">
        <v>22</v>
      </c>
      <c r="C1801" t="s">
        <v>3495</v>
      </c>
      <c r="D1801" t="s">
        <v>24</v>
      </c>
      <c r="E1801" t="s">
        <v>25</v>
      </c>
      <c r="F1801" t="s">
        <v>1200</v>
      </c>
      <c r="G1801" t="s">
        <v>11580</v>
      </c>
      <c r="H1801" s="1">
        <f>DATE(YEAR(invoices[[#This Row],[due_date]]),MONTH(invoices[[#This Row],[due_date]]),1)</f>
        <v>45809</v>
      </c>
      <c r="I1801" s="1">
        <v>45815</v>
      </c>
      <c r="J1801">
        <v>9254.9999999999982</v>
      </c>
      <c r="K1801">
        <v>0</v>
      </c>
      <c r="L1801">
        <v>0</v>
      </c>
      <c r="M1801">
        <f>invoices[[#This Row],[rent_amount]]+invoices[[#This Row],[electricity_amount]]+invoices[[#This Row],[other_charges]]</f>
        <v>9254.9999999999982</v>
      </c>
      <c r="N1801" t="s">
        <v>28</v>
      </c>
      <c r="O1801" t="s">
        <v>826</v>
      </c>
      <c r="P1801">
        <v>0</v>
      </c>
      <c r="Q1801" t="b">
        <v>0</v>
      </c>
      <c r="R1801" t="s">
        <v>159</v>
      </c>
      <c r="S1801">
        <v>0</v>
      </c>
      <c r="T1801">
        <f>invoices[[#This Row],[total_amount]]</f>
        <v>9254.9999999999982</v>
      </c>
      <c r="U1801" t="s">
        <v>3497</v>
      </c>
      <c r="V1801" t="str">
        <f>INDEX([1]!Table1[tenantname],MATCH(invoices[[#This Row],[allotment_id]],[1]!Table1[TenantAllotmentID],0))</f>
        <v>Ebrahim Marakkar (A24-A1)</v>
      </c>
      <c r="W1801" t="s">
        <v>15070</v>
      </c>
      <c r="X1801" t="s">
        <v>15071</v>
      </c>
      <c r="Y1801" s="4">
        <v>45809</v>
      </c>
      <c r="Z1801" t="s">
        <v>15807</v>
      </c>
      <c r="AA1801">
        <v>9254.9999999999982</v>
      </c>
      <c r="AB1801">
        <v>0</v>
      </c>
      <c r="AC1801">
        <v>0</v>
      </c>
      <c r="AD1801" s="7">
        <f>invoices[[#This Row],[Rent]]+invoices[[#This Row],[Services]]+invoices[[#This Row],[GST]]</f>
        <v>9254.9999999999982</v>
      </c>
      <c r="AE1801" s="7">
        <f>invoices[[#This Row],[Total]]-invoices[[#This Row],[rent_amount]]</f>
        <v>0</v>
      </c>
      <c r="AF1801">
        <v>5092</v>
      </c>
      <c r="AG1801">
        <v>0</v>
      </c>
      <c r="AH1801">
        <f>invoices[[#This Row],[EB Amount]]-invoices[[#This Row],[electricity_amount]]</f>
        <v>0</v>
      </c>
    </row>
    <row r="1802" spans="1:34">
      <c r="A1802" t="s">
        <v>11603</v>
      </c>
      <c r="B1802" t="s">
        <v>22</v>
      </c>
      <c r="C1802" t="s">
        <v>2625</v>
      </c>
      <c r="D1802" t="s">
        <v>24</v>
      </c>
      <c r="E1802" t="s">
        <v>195</v>
      </c>
      <c r="F1802" s="2" t="s">
        <v>1745</v>
      </c>
      <c r="G1802" t="s">
        <v>11604</v>
      </c>
      <c r="H1802" s="1">
        <f>DATE(YEAR(invoices[[#This Row],[due_date]]),MONTH(invoices[[#This Row],[due_date]]),1)</f>
        <v>45809</v>
      </c>
      <c r="I1802" s="1">
        <v>45815</v>
      </c>
      <c r="J1802">
        <v>14500</v>
      </c>
      <c r="K1802">
        <v>2108</v>
      </c>
      <c r="L1802">
        <v>0</v>
      </c>
      <c r="M1802">
        <f>invoices[[#This Row],[rent_amount]]+invoices[[#This Row],[electricity_amount]]+invoices[[#This Row],[other_charges]]</f>
        <v>16608</v>
      </c>
      <c r="N1802" t="s">
        <v>28</v>
      </c>
      <c r="O1802" t="s">
        <v>184</v>
      </c>
      <c r="P1802">
        <v>0</v>
      </c>
      <c r="Q1802" t="b">
        <v>0</v>
      </c>
      <c r="R1802" t="s">
        <v>159</v>
      </c>
      <c r="S1802">
        <v>0</v>
      </c>
      <c r="T1802">
        <f>invoices[[#This Row],[total_amount]]</f>
        <v>16608</v>
      </c>
      <c r="U1802" t="s">
        <v>2627</v>
      </c>
      <c r="V1802" t="str">
        <f>INDEX([1]!Table1[tenantname],MATCH(invoices[[#This Row],[allotment_id]],[1]!Table1[TenantAllotmentID],0))</f>
        <v>Aswini BT (D41-C1)</v>
      </c>
      <c r="W1802" t="s">
        <v>14851</v>
      </c>
      <c r="X1802" t="s">
        <v>14852</v>
      </c>
      <c r="Y1802" s="4">
        <v>45809</v>
      </c>
      <c r="Z1802" t="s">
        <v>15807</v>
      </c>
      <c r="AA1802">
        <v>14500</v>
      </c>
      <c r="AB1802">
        <v>0</v>
      </c>
      <c r="AC1802">
        <v>0</v>
      </c>
      <c r="AD1802" s="7">
        <f>invoices[[#This Row],[Rent]]+invoices[[#This Row],[Services]]+invoices[[#This Row],[GST]]</f>
        <v>14500</v>
      </c>
      <c r="AE1802" s="7">
        <f>invoices[[#This Row],[Total]]-invoices[[#This Row],[rent_amount]]</f>
        <v>0</v>
      </c>
      <c r="AF1802">
        <v>5106</v>
      </c>
      <c r="AG1802">
        <v>2108</v>
      </c>
      <c r="AH1802">
        <f>invoices[[#This Row],[EB Amount]]-invoices[[#This Row],[electricity_amount]]</f>
        <v>0</v>
      </c>
    </row>
    <row r="1803" spans="1:34">
      <c r="A1803" t="s">
        <v>11796</v>
      </c>
      <c r="B1803" t="s">
        <v>22</v>
      </c>
      <c r="C1803" t="s">
        <v>1274</v>
      </c>
      <c r="D1803" t="s">
        <v>24</v>
      </c>
      <c r="E1803" t="s">
        <v>195</v>
      </c>
      <c r="F1803" t="s">
        <v>1753</v>
      </c>
      <c r="G1803" t="s">
        <v>11797</v>
      </c>
      <c r="H1803" s="1">
        <f>DATE(YEAR(invoices[[#This Row],[due_date]]),MONTH(invoices[[#This Row],[due_date]]),1)</f>
        <v>45809</v>
      </c>
      <c r="I1803" s="1">
        <v>45815</v>
      </c>
      <c r="J1803">
        <v>18200</v>
      </c>
      <c r="K1803">
        <v>748</v>
      </c>
      <c r="L1803">
        <v>0</v>
      </c>
      <c r="M1803">
        <f>invoices[[#This Row],[rent_amount]]+invoices[[#This Row],[electricity_amount]]+invoices[[#This Row],[other_charges]]</f>
        <v>18948</v>
      </c>
      <c r="N1803" t="s">
        <v>28</v>
      </c>
      <c r="O1803" t="s">
        <v>184</v>
      </c>
      <c r="P1803">
        <v>0</v>
      </c>
      <c r="Q1803" t="b">
        <v>0</v>
      </c>
      <c r="R1803" t="s">
        <v>159</v>
      </c>
      <c r="S1803">
        <v>0</v>
      </c>
      <c r="T1803">
        <f>invoices[[#This Row],[total_amount]]</f>
        <v>18948</v>
      </c>
      <c r="U1803" t="s">
        <v>1755</v>
      </c>
      <c r="V1803" t="str">
        <f>INDEX([1]!Table1[tenantname],MATCH(invoices[[#This Row],[allotment_id]],[1]!Table1[TenantAllotmentID],0))</f>
        <v>Sreyashi Chowdhury (D41-A1)</v>
      </c>
      <c r="W1803" t="s">
        <v>14409</v>
      </c>
      <c r="X1803" t="s">
        <v>14584</v>
      </c>
      <c r="Y1803" s="4">
        <v>45809</v>
      </c>
      <c r="Z1803" t="s">
        <v>15807</v>
      </c>
      <c r="AA1803">
        <v>18200</v>
      </c>
      <c r="AB1803">
        <v>0</v>
      </c>
      <c r="AC1803">
        <v>0</v>
      </c>
      <c r="AD1803" s="7">
        <f>invoices[[#This Row],[Rent]]+invoices[[#This Row],[Services]]+invoices[[#This Row],[GST]]</f>
        <v>18200</v>
      </c>
      <c r="AE1803" s="7">
        <f>invoices[[#This Row],[Total]]-invoices[[#This Row],[rent_amount]]</f>
        <v>0</v>
      </c>
      <c r="AF1803">
        <v>5207</v>
      </c>
      <c r="AG1803">
        <v>748</v>
      </c>
      <c r="AH1803">
        <f>invoices[[#This Row],[EB Amount]]-invoices[[#This Row],[electricity_amount]]</f>
        <v>0</v>
      </c>
    </row>
    <row r="1804" spans="1:34">
      <c r="A1804" t="s">
        <v>11808</v>
      </c>
      <c r="B1804" t="s">
        <v>22</v>
      </c>
      <c r="C1804" t="s">
        <v>2112</v>
      </c>
      <c r="D1804" t="s">
        <v>24</v>
      </c>
      <c r="E1804" t="s">
        <v>147</v>
      </c>
      <c r="F1804" t="s">
        <v>733</v>
      </c>
      <c r="G1804" t="s">
        <v>11809</v>
      </c>
      <c r="H1804" s="1">
        <f>DATE(YEAR(invoices[[#This Row],[due_date]]),MONTH(invoices[[#This Row],[due_date]]),1)</f>
        <v>45809</v>
      </c>
      <c r="I1804" s="1">
        <v>45815</v>
      </c>
      <c r="J1804">
        <v>15500</v>
      </c>
      <c r="K1804">
        <v>960</v>
      </c>
      <c r="L1804">
        <v>0</v>
      </c>
      <c r="M1804">
        <f>invoices[[#This Row],[rent_amount]]+invoices[[#This Row],[electricity_amount]]+invoices[[#This Row],[other_charges]]</f>
        <v>16460</v>
      </c>
      <c r="N1804" t="s">
        <v>28</v>
      </c>
      <c r="O1804" t="s">
        <v>158</v>
      </c>
      <c r="P1804">
        <v>0</v>
      </c>
      <c r="Q1804" t="b">
        <v>0</v>
      </c>
      <c r="R1804" t="s">
        <v>159</v>
      </c>
      <c r="S1804">
        <v>0</v>
      </c>
      <c r="T1804">
        <f>invoices[[#This Row],[total_amount]]</f>
        <v>16460</v>
      </c>
      <c r="U1804" t="s">
        <v>2114</v>
      </c>
      <c r="V1804" t="str">
        <f>INDEX([1]!Table1[tenantname],MATCH(invoices[[#This Row],[allotment_id]],[1]!Table1[TenantAllotmentID],0))</f>
        <v>Sathiyan G (C31-B2)</v>
      </c>
      <c r="W1804" t="s">
        <v>14712</v>
      </c>
      <c r="X1804" t="s">
        <v>14713</v>
      </c>
      <c r="Y1804" s="4">
        <v>45809</v>
      </c>
      <c r="Z1804" t="s">
        <v>15807</v>
      </c>
      <c r="AA1804">
        <v>15500</v>
      </c>
      <c r="AB1804">
        <v>0</v>
      </c>
      <c r="AC1804">
        <v>0</v>
      </c>
      <c r="AD1804" s="7">
        <f>invoices[[#This Row],[Rent]]+invoices[[#This Row],[Services]]+invoices[[#This Row],[GST]]</f>
        <v>15500</v>
      </c>
      <c r="AE1804" s="7">
        <f>invoices[[#This Row],[Total]]-invoices[[#This Row],[rent_amount]]</f>
        <v>0</v>
      </c>
      <c r="AF1804">
        <v>5215</v>
      </c>
      <c r="AG1804">
        <v>960</v>
      </c>
      <c r="AH1804">
        <f>invoices[[#This Row],[EB Amount]]-invoices[[#This Row],[electricity_amount]]</f>
        <v>0</v>
      </c>
    </row>
    <row r="1805" spans="1:34">
      <c r="A1805" t="s">
        <v>11890</v>
      </c>
      <c r="B1805" t="s">
        <v>22</v>
      </c>
      <c r="C1805" t="s">
        <v>1322</v>
      </c>
      <c r="D1805" t="s">
        <v>24</v>
      </c>
      <c r="E1805" t="s">
        <v>329</v>
      </c>
      <c r="F1805" t="s">
        <v>330</v>
      </c>
      <c r="G1805" t="s">
        <v>11891</v>
      </c>
      <c r="H1805" s="1">
        <f>DATE(YEAR(invoices[[#This Row],[due_date]]),MONTH(invoices[[#This Row],[due_date]]),1)</f>
        <v>45809</v>
      </c>
      <c r="I1805" s="1">
        <v>45815</v>
      </c>
      <c r="J1805">
        <v>19500</v>
      </c>
      <c r="K1805">
        <v>2883</v>
      </c>
      <c r="L1805">
        <v>0</v>
      </c>
      <c r="M1805">
        <f>invoices[[#This Row],[rent_amount]]+invoices[[#This Row],[electricity_amount]]+invoices[[#This Row],[other_charges]]</f>
        <v>22383</v>
      </c>
      <c r="N1805" t="s">
        <v>28</v>
      </c>
      <c r="O1805" t="s">
        <v>482</v>
      </c>
      <c r="P1805">
        <v>0</v>
      </c>
      <c r="Q1805" t="b">
        <v>0</v>
      </c>
      <c r="R1805" t="s">
        <v>159</v>
      </c>
      <c r="S1805">
        <v>0</v>
      </c>
      <c r="T1805">
        <f>invoices[[#This Row],[total_amount]]</f>
        <v>22383</v>
      </c>
      <c r="U1805" t="s">
        <v>1324</v>
      </c>
      <c r="V1805" t="str">
        <f>INDEX([1]!Table1[tenantname],MATCH(invoices[[#This Row],[allotment_id]],[1]!Table1[TenantAllotmentID],0))</f>
        <v>Snighdha Rashmi (C43-A1)</v>
      </c>
      <c r="W1805" t="s">
        <v>14428</v>
      </c>
      <c r="X1805" t="s">
        <v>14429</v>
      </c>
      <c r="Y1805" s="4">
        <v>45809</v>
      </c>
      <c r="Z1805" t="s">
        <v>15807</v>
      </c>
      <c r="AA1805">
        <v>19500</v>
      </c>
      <c r="AB1805">
        <v>0</v>
      </c>
      <c r="AC1805">
        <v>0</v>
      </c>
      <c r="AD1805" s="7">
        <f>invoices[[#This Row],[Rent]]+invoices[[#This Row],[Services]]+invoices[[#This Row],[GST]]</f>
        <v>19500</v>
      </c>
      <c r="AE1805" s="7">
        <f>invoices[[#This Row],[Total]]-invoices[[#This Row],[rent_amount]]</f>
        <v>0</v>
      </c>
      <c r="AF1805">
        <v>5259</v>
      </c>
      <c r="AG1805">
        <v>2883</v>
      </c>
      <c r="AH1805">
        <f>invoices[[#This Row],[EB Amount]]-invoices[[#This Row],[electricity_amount]]</f>
        <v>0</v>
      </c>
    </row>
    <row r="1806" spans="1:34">
      <c r="A1806" t="s">
        <v>11920</v>
      </c>
      <c r="B1806" t="s">
        <v>22</v>
      </c>
      <c r="C1806" s="2" t="s">
        <v>6195</v>
      </c>
      <c r="D1806" t="s">
        <v>24</v>
      </c>
      <c r="E1806" t="s">
        <v>476</v>
      </c>
      <c r="F1806" t="s">
        <v>1388</v>
      </c>
      <c r="G1806" t="s">
        <v>11921</v>
      </c>
      <c r="H1806" s="1">
        <f>DATE(YEAR(invoices[[#This Row],[due_date]]),MONTH(invoices[[#This Row],[due_date]]),1)</f>
        <v>45809</v>
      </c>
      <c r="I1806" s="1">
        <v>45815</v>
      </c>
      <c r="J1806">
        <v>14993</v>
      </c>
      <c r="K1806">
        <v>0</v>
      </c>
      <c r="L1806">
        <v>0</v>
      </c>
      <c r="M1806">
        <f>invoices[[#This Row],[rent_amount]]+invoices[[#This Row],[electricity_amount]]+invoices[[#This Row],[other_charges]]</f>
        <v>14993</v>
      </c>
      <c r="N1806" t="s">
        <v>28</v>
      </c>
      <c r="O1806" t="s">
        <v>184</v>
      </c>
      <c r="P1806">
        <v>0</v>
      </c>
      <c r="Q1806" t="b">
        <v>0</v>
      </c>
      <c r="R1806" t="s">
        <v>159</v>
      </c>
      <c r="S1806">
        <v>0</v>
      </c>
      <c r="T1806">
        <f>invoices[[#This Row],[total_amount]]</f>
        <v>14993</v>
      </c>
      <c r="U1806" t="s">
        <v>6197</v>
      </c>
      <c r="V1806" t="str">
        <f>INDEX([1]!Table1[tenantname],MATCH(invoices[[#This Row],[allotment_id]],[1]!Table1[TenantAllotmentID],0))</f>
        <v>Ajay Adithyan (B41-B1)</v>
      </c>
      <c r="W1806" t="s">
        <v>15460</v>
      </c>
      <c r="X1806" t="s">
        <v>15461</v>
      </c>
      <c r="Y1806" s="4">
        <v>45809</v>
      </c>
      <c r="Z1806" t="s">
        <v>15807</v>
      </c>
      <c r="AA1806">
        <v>14993</v>
      </c>
      <c r="AB1806">
        <v>0</v>
      </c>
      <c r="AC1806">
        <v>0</v>
      </c>
      <c r="AD1806" s="7">
        <f>invoices[[#This Row],[Rent]]+invoices[[#This Row],[Services]]+invoices[[#This Row],[GST]]</f>
        <v>14993</v>
      </c>
      <c r="AE1806" s="7">
        <f>invoices[[#This Row],[Total]]-invoices[[#This Row],[rent_amount]]</f>
        <v>0</v>
      </c>
      <c r="AF1806">
        <v>5276</v>
      </c>
      <c r="AG1806">
        <v>0</v>
      </c>
      <c r="AH1806">
        <f>invoices[[#This Row],[EB Amount]]-invoices[[#This Row],[electricity_amount]]</f>
        <v>0</v>
      </c>
    </row>
    <row r="1807" spans="1:34">
      <c r="A1807" t="s">
        <v>12007</v>
      </c>
      <c r="B1807" t="s">
        <v>22</v>
      </c>
      <c r="C1807" t="s">
        <v>436</v>
      </c>
      <c r="D1807" t="s">
        <v>24</v>
      </c>
      <c r="E1807" t="s">
        <v>140</v>
      </c>
      <c r="F1807" t="s">
        <v>437</v>
      </c>
      <c r="G1807" t="s">
        <v>12008</v>
      </c>
      <c r="H1807" s="1">
        <f>DATE(YEAR(invoices[[#This Row],[due_date]]),MONTH(invoices[[#This Row],[due_date]]),1)</f>
        <v>45809</v>
      </c>
      <c r="I1807" s="1">
        <v>45815</v>
      </c>
      <c r="J1807">
        <v>14500</v>
      </c>
      <c r="K1807">
        <v>1950</v>
      </c>
      <c r="L1807">
        <v>0</v>
      </c>
      <c r="M1807">
        <f>invoices[[#This Row],[rent_amount]]+invoices[[#This Row],[electricity_amount]]+invoices[[#This Row],[other_charges]]</f>
        <v>16450</v>
      </c>
      <c r="N1807" t="s">
        <v>28</v>
      </c>
      <c r="O1807" t="s">
        <v>482</v>
      </c>
      <c r="P1807">
        <v>0</v>
      </c>
      <c r="Q1807" t="b">
        <v>0</v>
      </c>
      <c r="R1807" t="s">
        <v>159</v>
      </c>
      <c r="S1807">
        <v>0</v>
      </c>
      <c r="T1807">
        <f>invoices[[#This Row],[total_amount]]</f>
        <v>16450</v>
      </c>
      <c r="U1807" t="s">
        <v>439</v>
      </c>
      <c r="V1807" t="str">
        <f>INDEX([1]!Table1[tenantname],MATCH(invoices[[#This Row],[allotment_id]],[1]!Table1[TenantAllotmentID],0))</f>
        <v>Zaheer Khan (A41-C2)</v>
      </c>
      <c r="W1807" t="s">
        <v>14110</v>
      </c>
      <c r="X1807" t="s">
        <v>14111</v>
      </c>
      <c r="Y1807" s="4">
        <v>45809</v>
      </c>
      <c r="Z1807" t="s">
        <v>15807</v>
      </c>
      <c r="AA1807">
        <v>14500</v>
      </c>
      <c r="AB1807">
        <v>0</v>
      </c>
      <c r="AC1807">
        <v>0</v>
      </c>
      <c r="AD1807" s="7">
        <f>invoices[[#This Row],[Rent]]+invoices[[#This Row],[Services]]+invoices[[#This Row],[GST]]</f>
        <v>14500</v>
      </c>
      <c r="AE1807" s="7">
        <f>invoices[[#This Row],[Total]]-invoices[[#This Row],[rent_amount]]</f>
        <v>0</v>
      </c>
      <c r="AF1807">
        <v>5322</v>
      </c>
      <c r="AG1807">
        <v>1950</v>
      </c>
      <c r="AH1807">
        <f>invoices[[#This Row],[EB Amount]]-invoices[[#This Row],[electricity_amount]]</f>
        <v>0</v>
      </c>
    </row>
    <row r="1808" spans="1:34">
      <c r="A1808" t="s">
        <v>12031</v>
      </c>
      <c r="B1808" t="s">
        <v>22</v>
      </c>
      <c r="C1808" t="s">
        <v>12032</v>
      </c>
      <c r="D1808" t="s">
        <v>24</v>
      </c>
      <c r="E1808" t="s">
        <v>25</v>
      </c>
      <c r="F1808" t="s">
        <v>908</v>
      </c>
      <c r="G1808" t="s">
        <v>12033</v>
      </c>
      <c r="H1808" s="1">
        <f>DATE(YEAR(invoices[[#This Row],[due_date]]),MONTH(invoices[[#This Row],[due_date]]),1)</f>
        <v>45809</v>
      </c>
      <c r="I1808" s="1">
        <v>45815</v>
      </c>
      <c r="J1808">
        <v>0</v>
      </c>
      <c r="K1808">
        <v>0</v>
      </c>
      <c r="L1808">
        <v>2250</v>
      </c>
      <c r="M1808">
        <f>invoices[[#This Row],[rent_amount]]+invoices[[#This Row],[electricity_amount]]+invoices[[#This Row],[other_charges]]</f>
        <v>2250</v>
      </c>
      <c r="N1808" t="s">
        <v>28</v>
      </c>
      <c r="O1808" t="s">
        <v>482</v>
      </c>
      <c r="P1808">
        <v>0</v>
      </c>
      <c r="Q1808" t="b">
        <v>0</v>
      </c>
      <c r="R1808" t="s">
        <v>159</v>
      </c>
      <c r="S1808">
        <v>0</v>
      </c>
      <c r="T1808">
        <f>invoices[[#This Row],[total_amount]]</f>
        <v>2250</v>
      </c>
      <c r="U1808" t="s">
        <v>12034</v>
      </c>
      <c r="V1808" t="str">
        <f>INDEX([1]!Table1[tenantname],MATCH(invoices[[#This Row],[allotment_id]],[1]!Table1[TenantAllotmentID],0))</f>
        <v>Vibhor Gupta (A24-B1)</v>
      </c>
      <c r="W1808" t="s">
        <v>15752</v>
      </c>
      <c r="X1808" t="s">
        <v>15753</v>
      </c>
      <c r="Y1808" s="4">
        <v>45809</v>
      </c>
      <c r="Z1808" t="s">
        <v>15807</v>
      </c>
      <c r="AA1808">
        <v>0</v>
      </c>
      <c r="AB1808">
        <v>0</v>
      </c>
      <c r="AC1808">
        <v>0</v>
      </c>
      <c r="AD1808" s="7">
        <f>invoices[[#This Row],[Rent]]+invoices[[#This Row],[Services]]+invoices[[#This Row],[GST]]</f>
        <v>0</v>
      </c>
      <c r="AE1808" s="7">
        <f>invoices[[#This Row],[Total]]-invoices[[#This Row],[rent_amount]]</f>
        <v>0</v>
      </c>
      <c r="AF1808">
        <v>5334</v>
      </c>
      <c r="AG1808">
        <v>0</v>
      </c>
      <c r="AH1808">
        <f>invoices[[#This Row],[EB Amount]]-invoices[[#This Row],[electricity_amount]]</f>
        <v>0</v>
      </c>
    </row>
    <row r="1809" spans="1:34">
      <c r="A1809" t="s">
        <v>12041</v>
      </c>
      <c r="B1809" t="s">
        <v>22</v>
      </c>
      <c r="C1809" t="s">
        <v>2728</v>
      </c>
      <c r="D1809" t="s">
        <v>24</v>
      </c>
      <c r="E1809" t="s">
        <v>88</v>
      </c>
      <c r="F1809" t="s">
        <v>89</v>
      </c>
      <c r="G1809" t="s">
        <v>12042</v>
      </c>
      <c r="H1809" s="1">
        <f>DATE(YEAR(invoices[[#This Row],[due_date]]),MONTH(invoices[[#This Row],[due_date]]),1)</f>
        <v>45809</v>
      </c>
      <c r="I1809" s="1">
        <v>45815</v>
      </c>
      <c r="J1809">
        <v>15500</v>
      </c>
      <c r="K1809">
        <v>1240</v>
      </c>
      <c r="L1809">
        <v>0</v>
      </c>
      <c r="M1809">
        <f>invoices[[#This Row],[rent_amount]]+invoices[[#This Row],[electricity_amount]]+invoices[[#This Row],[other_charges]]</f>
        <v>16740</v>
      </c>
      <c r="N1809" t="s">
        <v>28</v>
      </c>
      <c r="O1809" t="s">
        <v>158</v>
      </c>
      <c r="P1809">
        <v>0</v>
      </c>
      <c r="Q1809" t="b">
        <v>0</v>
      </c>
      <c r="R1809" t="s">
        <v>159</v>
      </c>
      <c r="S1809">
        <v>0</v>
      </c>
      <c r="T1809">
        <f>invoices[[#This Row],[total_amount]]</f>
        <v>16740</v>
      </c>
      <c r="U1809" t="s">
        <v>2730</v>
      </c>
      <c r="V1809" t="str">
        <f>INDEX([1]!Table1[tenantname],MATCH(invoices[[#This Row],[allotment_id]],[1]!Table1[TenantAllotmentID],0))</f>
        <v>Sanjith Besthamalla (B13-B2)</v>
      </c>
      <c r="W1809" t="s">
        <v>14880</v>
      </c>
      <c r="X1809" t="s">
        <v>14881</v>
      </c>
      <c r="Y1809" s="4">
        <v>45809</v>
      </c>
      <c r="Z1809" t="s">
        <v>15807</v>
      </c>
      <c r="AA1809">
        <v>15500</v>
      </c>
      <c r="AB1809">
        <v>0</v>
      </c>
      <c r="AC1809">
        <v>0</v>
      </c>
      <c r="AD1809" s="7">
        <f>invoices[[#This Row],[Rent]]+invoices[[#This Row],[Services]]+invoices[[#This Row],[GST]]</f>
        <v>15500</v>
      </c>
      <c r="AE1809" s="7">
        <f>invoices[[#This Row],[Total]]-invoices[[#This Row],[rent_amount]]</f>
        <v>0</v>
      </c>
      <c r="AF1809">
        <v>5341</v>
      </c>
      <c r="AG1809">
        <v>1240</v>
      </c>
      <c r="AH1809">
        <f>invoices[[#This Row],[EB Amount]]-invoices[[#This Row],[electricity_amount]]</f>
        <v>0</v>
      </c>
    </row>
    <row r="1810" spans="1:34">
      <c r="A1810" t="s">
        <v>12299</v>
      </c>
      <c r="B1810" t="s">
        <v>22</v>
      </c>
      <c r="C1810" t="s">
        <v>4361</v>
      </c>
      <c r="D1810" t="s">
        <v>24</v>
      </c>
      <c r="E1810" t="s">
        <v>140</v>
      </c>
      <c r="F1810" t="s">
        <v>1166</v>
      </c>
      <c r="G1810" t="s">
        <v>12300</v>
      </c>
      <c r="H1810" s="1">
        <f>DATE(YEAR(invoices[[#This Row],[due_date]]),MONTH(invoices[[#This Row],[due_date]]),1)</f>
        <v>45809</v>
      </c>
      <c r="I1810" s="1">
        <v>45815</v>
      </c>
      <c r="J1810">
        <v>13500</v>
      </c>
      <c r="K1810">
        <v>2325</v>
      </c>
      <c r="L1810">
        <v>0</v>
      </c>
      <c r="M1810">
        <f>invoices[[#This Row],[rent_amount]]+invoices[[#This Row],[electricity_amount]]+invoices[[#This Row],[other_charges]]</f>
        <v>15825</v>
      </c>
      <c r="N1810" t="s">
        <v>28</v>
      </c>
      <c r="O1810" t="s">
        <v>184</v>
      </c>
      <c r="P1810">
        <v>0</v>
      </c>
      <c r="Q1810" t="b">
        <v>0</v>
      </c>
      <c r="R1810" t="s">
        <v>159</v>
      </c>
      <c r="S1810">
        <v>0</v>
      </c>
      <c r="T1810">
        <f>invoices[[#This Row],[total_amount]]</f>
        <v>15825</v>
      </c>
      <c r="U1810" t="s">
        <v>4363</v>
      </c>
      <c r="V1810" t="str">
        <f>INDEX([1]!Table1[tenantname],MATCH(invoices[[#This Row],[allotment_id]],[1]!Table1[TenantAllotmentID],0))</f>
        <v>Brucelee B (A41-B3)</v>
      </c>
      <c r="W1810" t="s">
        <v>15219</v>
      </c>
      <c r="X1810" t="s">
        <v>15220</v>
      </c>
      <c r="Y1810" s="4">
        <v>45809</v>
      </c>
      <c r="Z1810" t="s">
        <v>15807</v>
      </c>
      <c r="AA1810">
        <v>13500</v>
      </c>
      <c r="AB1810">
        <v>0</v>
      </c>
      <c r="AC1810">
        <v>0</v>
      </c>
      <c r="AD1810" s="7">
        <f>invoices[[#This Row],[Rent]]+invoices[[#This Row],[Services]]+invoices[[#This Row],[GST]]</f>
        <v>13500</v>
      </c>
      <c r="AE1810" s="7">
        <f>invoices[[#This Row],[Total]]-invoices[[#This Row],[rent_amount]]</f>
        <v>0</v>
      </c>
      <c r="AF1810">
        <v>5477</v>
      </c>
      <c r="AG1810">
        <v>2325</v>
      </c>
      <c r="AH1810">
        <f>invoices[[#This Row],[EB Amount]]-invoices[[#This Row],[electricity_amount]]</f>
        <v>0</v>
      </c>
    </row>
    <row r="1811" spans="1:34">
      <c r="A1811" t="s">
        <v>12425</v>
      </c>
      <c r="B1811" t="s">
        <v>22</v>
      </c>
      <c r="C1811" t="s">
        <v>2629</v>
      </c>
      <c r="D1811" t="s">
        <v>24</v>
      </c>
      <c r="E1811" t="s">
        <v>254</v>
      </c>
      <c r="F1811" t="s">
        <v>2299</v>
      </c>
      <c r="G1811" t="s">
        <v>12426</v>
      </c>
      <c r="H1811" s="1">
        <f>DATE(YEAR(invoices[[#This Row],[due_date]]),MONTH(invoices[[#This Row],[due_date]]),1)</f>
        <v>45809</v>
      </c>
      <c r="I1811" s="1">
        <v>45815</v>
      </c>
      <c r="J1811">
        <v>14500</v>
      </c>
      <c r="K1811">
        <v>3782</v>
      </c>
      <c r="L1811">
        <v>0</v>
      </c>
      <c r="M1811">
        <f>invoices[[#This Row],[rent_amount]]+invoices[[#This Row],[electricity_amount]]+invoices[[#This Row],[other_charges]]</f>
        <v>18282</v>
      </c>
      <c r="N1811" t="s">
        <v>28</v>
      </c>
      <c r="O1811" t="s">
        <v>184</v>
      </c>
      <c r="P1811">
        <v>0</v>
      </c>
      <c r="Q1811" t="b">
        <v>0</v>
      </c>
      <c r="R1811" t="s">
        <v>159</v>
      </c>
      <c r="S1811">
        <v>0</v>
      </c>
      <c r="T1811">
        <f>invoices[[#This Row],[total_amount]]</f>
        <v>18282</v>
      </c>
      <c r="U1811" t="s">
        <v>2631</v>
      </c>
      <c r="V1811" t="str">
        <f>INDEX([1]!Table1[tenantname],MATCH(invoices[[#This Row],[allotment_id]],[1]!Table1[TenantAllotmentID],0))</f>
        <v>Divya Ponnuvel (C42-C1)</v>
      </c>
      <c r="W1811" t="s">
        <v>14853</v>
      </c>
      <c r="X1811" t="s">
        <v>14854</v>
      </c>
      <c r="Y1811" s="4">
        <v>45809</v>
      </c>
      <c r="Z1811" t="s">
        <v>15807</v>
      </c>
      <c r="AA1811">
        <v>14500</v>
      </c>
      <c r="AB1811">
        <v>0</v>
      </c>
      <c r="AC1811">
        <v>0</v>
      </c>
      <c r="AD1811" s="7">
        <f>invoices[[#This Row],[Rent]]+invoices[[#This Row],[Services]]+invoices[[#This Row],[GST]]</f>
        <v>14500</v>
      </c>
      <c r="AE1811" s="7">
        <f>invoices[[#This Row],[Total]]-invoices[[#This Row],[rent_amount]]</f>
        <v>0</v>
      </c>
      <c r="AF1811">
        <v>5546</v>
      </c>
      <c r="AG1811">
        <v>3782</v>
      </c>
      <c r="AH1811">
        <f>invoices[[#This Row],[EB Amount]]-invoices[[#This Row],[electricity_amount]]</f>
        <v>0</v>
      </c>
    </row>
    <row r="1812" spans="1:34">
      <c r="A1812" t="s">
        <v>12465</v>
      </c>
      <c r="B1812" t="s">
        <v>22</v>
      </c>
      <c r="C1812" t="s">
        <v>3001</v>
      </c>
      <c r="D1812" t="s">
        <v>24</v>
      </c>
      <c r="E1812" t="s">
        <v>96</v>
      </c>
      <c r="F1812" t="s">
        <v>97</v>
      </c>
      <c r="G1812" t="s">
        <v>12466</v>
      </c>
      <c r="H1812" s="1">
        <f>DATE(YEAR(invoices[[#This Row],[due_date]]),MONTH(invoices[[#This Row],[due_date]]),1)</f>
        <v>45809</v>
      </c>
      <c r="I1812" s="1">
        <v>45815</v>
      </c>
      <c r="J1812">
        <v>10626</v>
      </c>
      <c r="K1812">
        <v>0</v>
      </c>
      <c r="L1812">
        <v>0</v>
      </c>
      <c r="M1812">
        <f>invoices[[#This Row],[rent_amount]]+invoices[[#This Row],[electricity_amount]]+invoices[[#This Row],[other_charges]]</f>
        <v>10626</v>
      </c>
      <c r="N1812" t="s">
        <v>28</v>
      </c>
      <c r="O1812" t="s">
        <v>482</v>
      </c>
      <c r="P1812">
        <v>0</v>
      </c>
      <c r="Q1812" t="b">
        <v>0</v>
      </c>
      <c r="R1812" t="s">
        <v>159</v>
      </c>
      <c r="S1812">
        <v>0</v>
      </c>
      <c r="T1812">
        <f>invoices[[#This Row],[total_amount]]</f>
        <v>10626</v>
      </c>
      <c r="U1812" t="s">
        <v>3003</v>
      </c>
      <c r="V1812" t="str">
        <f>INDEX([1]!Table1[tenantname],MATCH(invoices[[#This Row],[allotment_id]],[1]!Table1[TenantAllotmentID],0))</f>
        <v>Vidyabhushan  (B33-C2)</v>
      </c>
      <c r="W1812" t="s">
        <v>14947</v>
      </c>
      <c r="X1812" t="s">
        <v>14948</v>
      </c>
      <c r="Y1812" s="4">
        <v>45809</v>
      </c>
      <c r="Z1812" t="s">
        <v>15807</v>
      </c>
      <c r="AA1812">
        <v>10626</v>
      </c>
      <c r="AB1812">
        <v>0</v>
      </c>
      <c r="AC1812">
        <v>0</v>
      </c>
      <c r="AD1812" s="7">
        <f>invoices[[#This Row],[Rent]]+invoices[[#This Row],[Services]]+invoices[[#This Row],[GST]]</f>
        <v>10626</v>
      </c>
      <c r="AE1812" s="7">
        <f>invoices[[#This Row],[Total]]-invoices[[#This Row],[rent_amount]]</f>
        <v>0</v>
      </c>
      <c r="AF1812">
        <v>5568</v>
      </c>
      <c r="AG1812">
        <v>0</v>
      </c>
      <c r="AH1812">
        <f>invoices[[#This Row],[EB Amount]]-invoices[[#This Row],[electricity_amount]]</f>
        <v>0</v>
      </c>
    </row>
    <row r="1813" spans="1:34">
      <c r="A1813" t="s">
        <v>12495</v>
      </c>
      <c r="B1813" t="s">
        <v>22</v>
      </c>
      <c r="C1813" t="s">
        <v>518</v>
      </c>
      <c r="D1813" t="s">
        <v>24</v>
      </c>
      <c r="E1813" t="s">
        <v>519</v>
      </c>
      <c r="F1813" t="s">
        <v>520</v>
      </c>
      <c r="G1813" t="s">
        <v>12496</v>
      </c>
      <c r="H1813" s="1">
        <f>DATE(YEAR(invoices[[#This Row],[due_date]]),MONTH(invoices[[#This Row],[due_date]]),1)</f>
        <v>45809</v>
      </c>
      <c r="I1813" s="1">
        <v>45815</v>
      </c>
      <c r="J1813">
        <v>19500</v>
      </c>
      <c r="K1813">
        <v>2356</v>
      </c>
      <c r="L1813">
        <v>0</v>
      </c>
      <c r="M1813">
        <f>invoices[[#This Row],[rent_amount]]+invoices[[#This Row],[electricity_amount]]+invoices[[#This Row],[other_charges]]</f>
        <v>21856</v>
      </c>
      <c r="N1813" t="s">
        <v>28</v>
      </c>
      <c r="O1813" t="s">
        <v>184</v>
      </c>
      <c r="P1813">
        <v>0</v>
      </c>
      <c r="Q1813" t="b">
        <v>0</v>
      </c>
      <c r="R1813" t="s">
        <v>159</v>
      </c>
      <c r="S1813">
        <v>0</v>
      </c>
      <c r="T1813">
        <f>invoices[[#This Row],[total_amount]]</f>
        <v>21856</v>
      </c>
      <c r="U1813" t="s">
        <v>524</v>
      </c>
      <c r="V1813" t="str">
        <f>INDEX([1]!Table1[tenantname],MATCH(invoices[[#This Row],[allotment_id]],[1]!Table1[TenantAllotmentID],0))</f>
        <v>Avilekh Gautam (C41-A1)</v>
      </c>
      <c r="W1813" t="s">
        <v>14140</v>
      </c>
      <c r="X1813" t="s">
        <v>14141</v>
      </c>
      <c r="Y1813" s="4">
        <v>45809</v>
      </c>
      <c r="Z1813" t="s">
        <v>15807</v>
      </c>
      <c r="AA1813">
        <v>19500</v>
      </c>
      <c r="AB1813">
        <v>0</v>
      </c>
      <c r="AC1813">
        <v>0</v>
      </c>
      <c r="AD1813" s="7">
        <f>invoices[[#This Row],[Rent]]+invoices[[#This Row],[Services]]+invoices[[#This Row],[GST]]</f>
        <v>19500</v>
      </c>
      <c r="AE1813" s="7">
        <f>invoices[[#This Row],[Total]]-invoices[[#This Row],[rent_amount]]</f>
        <v>0</v>
      </c>
      <c r="AF1813">
        <v>5585</v>
      </c>
      <c r="AG1813">
        <v>2356</v>
      </c>
      <c r="AH1813">
        <f>invoices[[#This Row],[EB Amount]]-invoices[[#This Row],[electricity_amount]]</f>
        <v>0</v>
      </c>
    </row>
    <row r="1814" spans="1:34">
      <c r="A1814" t="s">
        <v>12513</v>
      </c>
      <c r="B1814" t="s">
        <v>22</v>
      </c>
      <c r="C1814" t="s">
        <v>1927</v>
      </c>
      <c r="D1814" t="s">
        <v>24</v>
      </c>
      <c r="E1814" t="s">
        <v>155</v>
      </c>
      <c r="F1814" t="s">
        <v>1928</v>
      </c>
      <c r="G1814" t="s">
        <v>12514</v>
      </c>
      <c r="H1814" s="1">
        <f>DATE(YEAR(invoices[[#This Row],[due_date]]),MONTH(invoices[[#This Row],[due_date]]),1)</f>
        <v>45809</v>
      </c>
      <c r="I1814" s="1">
        <v>45815</v>
      </c>
      <c r="J1814">
        <v>15500</v>
      </c>
      <c r="K1814">
        <v>3069</v>
      </c>
      <c r="L1814">
        <v>0</v>
      </c>
      <c r="M1814">
        <f>invoices[[#This Row],[rent_amount]]+invoices[[#This Row],[electricity_amount]]+invoices[[#This Row],[other_charges]]</f>
        <v>18569</v>
      </c>
      <c r="N1814" t="s">
        <v>28</v>
      </c>
      <c r="O1814" t="s">
        <v>158</v>
      </c>
      <c r="P1814">
        <v>0</v>
      </c>
      <c r="Q1814" t="b">
        <v>0</v>
      </c>
      <c r="R1814" t="s">
        <v>159</v>
      </c>
      <c r="S1814">
        <v>0</v>
      </c>
      <c r="T1814">
        <f>invoices[[#This Row],[total_amount]]</f>
        <v>18569</v>
      </c>
      <c r="U1814" t="s">
        <v>1930</v>
      </c>
      <c r="V1814" t="str">
        <f>INDEX([1]!Table1[tenantname],MATCH(invoices[[#This Row],[allotment_id]],[1]!Table1[TenantAllotmentID],0))</f>
        <v>Parth Agarwal (C44-B1)</v>
      </c>
      <c r="W1814" t="s">
        <v>14647</v>
      </c>
      <c r="X1814" t="s">
        <v>14648</v>
      </c>
      <c r="Y1814" s="4">
        <v>45809</v>
      </c>
      <c r="Z1814" t="s">
        <v>15807</v>
      </c>
      <c r="AA1814">
        <v>15500</v>
      </c>
      <c r="AB1814">
        <v>0</v>
      </c>
      <c r="AC1814">
        <v>0</v>
      </c>
      <c r="AD1814" s="7">
        <f>invoices[[#This Row],[Rent]]+invoices[[#This Row],[Services]]+invoices[[#This Row],[GST]]</f>
        <v>15500</v>
      </c>
      <c r="AE1814" s="7">
        <f>invoices[[#This Row],[Total]]-invoices[[#This Row],[rent_amount]]</f>
        <v>0</v>
      </c>
      <c r="AF1814">
        <v>5594</v>
      </c>
      <c r="AG1814">
        <v>3069</v>
      </c>
      <c r="AH1814">
        <f>invoices[[#This Row],[EB Amount]]-invoices[[#This Row],[electricity_amount]]</f>
        <v>0</v>
      </c>
    </row>
    <row r="1815" spans="1:34">
      <c r="A1815" t="s">
        <v>12523</v>
      </c>
      <c r="B1815" t="s">
        <v>22</v>
      </c>
      <c r="C1815" t="s">
        <v>398</v>
      </c>
      <c r="D1815" t="s">
        <v>24</v>
      </c>
      <c r="E1815" t="s">
        <v>399</v>
      </c>
      <c r="F1815" t="s">
        <v>2247</v>
      </c>
      <c r="G1815" t="s">
        <v>12524</v>
      </c>
      <c r="H1815" s="1">
        <f>DATE(YEAR(invoices[[#This Row],[due_date]]),MONTH(invoices[[#This Row],[due_date]]),1)</f>
        <v>45809</v>
      </c>
      <c r="I1815" s="1">
        <v>45815</v>
      </c>
      <c r="J1815">
        <v>14500</v>
      </c>
      <c r="K1815">
        <v>1209</v>
      </c>
      <c r="L1815">
        <v>0</v>
      </c>
      <c r="M1815">
        <f>invoices[[#This Row],[rent_amount]]+invoices[[#This Row],[electricity_amount]]+invoices[[#This Row],[other_charges]]</f>
        <v>15709</v>
      </c>
      <c r="N1815" t="s">
        <v>28</v>
      </c>
      <c r="O1815" t="s">
        <v>158</v>
      </c>
      <c r="P1815">
        <v>0</v>
      </c>
      <c r="Q1815" t="b">
        <v>0</v>
      </c>
      <c r="R1815" t="s">
        <v>159</v>
      </c>
      <c r="S1815">
        <v>0</v>
      </c>
      <c r="T1815">
        <f>invoices[[#This Row],[total_amount]]</f>
        <v>15709</v>
      </c>
      <c r="U1815" t="s">
        <v>3621</v>
      </c>
      <c r="V1815" t="str">
        <f>INDEX([1]!Table1[tenantname],MATCH(invoices[[#This Row],[allotment_id]],[1]!Table1[TenantAllotmentID],0))</f>
        <v>Sheethala  (B22-C1)</v>
      </c>
      <c r="W1815" t="s">
        <v>14096</v>
      </c>
      <c r="X1815" t="s">
        <v>15092</v>
      </c>
      <c r="Y1815" s="4">
        <v>45809</v>
      </c>
      <c r="Z1815" t="s">
        <v>15807</v>
      </c>
      <c r="AA1815">
        <v>14500</v>
      </c>
      <c r="AB1815">
        <v>0</v>
      </c>
      <c r="AC1815">
        <v>0</v>
      </c>
      <c r="AD1815" s="7">
        <f>invoices[[#This Row],[Rent]]+invoices[[#This Row],[Services]]+invoices[[#This Row],[GST]]</f>
        <v>14500</v>
      </c>
      <c r="AE1815" s="7">
        <f>invoices[[#This Row],[Total]]-invoices[[#This Row],[rent_amount]]</f>
        <v>0</v>
      </c>
      <c r="AF1815">
        <v>5599</v>
      </c>
      <c r="AG1815">
        <v>1209</v>
      </c>
      <c r="AH1815">
        <f>invoices[[#This Row],[EB Amount]]-invoices[[#This Row],[electricity_amount]]</f>
        <v>0</v>
      </c>
    </row>
    <row r="1816" spans="1:34">
      <c r="A1816" t="s">
        <v>12589</v>
      </c>
      <c r="B1816" t="s">
        <v>22</v>
      </c>
      <c r="C1816" t="s">
        <v>1858</v>
      </c>
      <c r="D1816" t="s">
        <v>24</v>
      </c>
      <c r="E1816" t="s">
        <v>247</v>
      </c>
      <c r="F1816" t="s">
        <v>365</v>
      </c>
      <c r="G1816" t="s">
        <v>12590</v>
      </c>
      <c r="H1816" s="1">
        <f>DATE(YEAR(invoices[[#This Row],[due_date]]),MONTH(invoices[[#This Row],[due_date]]),1)</f>
        <v>45809</v>
      </c>
      <c r="I1816" s="1">
        <v>45815</v>
      </c>
      <c r="J1816">
        <v>9183</v>
      </c>
      <c r="K1816">
        <v>0</v>
      </c>
      <c r="L1816">
        <v>0</v>
      </c>
      <c r="M1816">
        <f>invoices[[#This Row],[rent_amount]]+invoices[[#This Row],[electricity_amount]]+invoices[[#This Row],[other_charges]]</f>
        <v>9183</v>
      </c>
      <c r="N1816" t="s">
        <v>28</v>
      </c>
      <c r="O1816" t="s">
        <v>482</v>
      </c>
      <c r="P1816">
        <v>0</v>
      </c>
      <c r="Q1816" t="b">
        <v>0</v>
      </c>
      <c r="R1816" t="s">
        <v>159</v>
      </c>
      <c r="S1816">
        <v>0</v>
      </c>
      <c r="T1816">
        <f>invoices[[#This Row],[total_amount]]</f>
        <v>9183</v>
      </c>
      <c r="U1816" t="s">
        <v>1860</v>
      </c>
      <c r="V1816" t="str">
        <f>INDEX([1]!Table1[tenantname],MATCH(invoices[[#This Row],[allotment_id]],[1]!Table1[TenantAllotmentID],0))</f>
        <v>Umang Shekhan (C11-C1)</v>
      </c>
      <c r="W1816" t="s">
        <v>14621</v>
      </c>
      <c r="X1816" t="s">
        <v>14622</v>
      </c>
      <c r="Y1816" s="4">
        <v>45809</v>
      </c>
      <c r="Z1816" t="s">
        <v>15807</v>
      </c>
      <c r="AA1816">
        <v>9183</v>
      </c>
      <c r="AB1816">
        <v>0</v>
      </c>
      <c r="AC1816">
        <v>0</v>
      </c>
      <c r="AD1816" s="7">
        <f>invoices[[#This Row],[Rent]]+invoices[[#This Row],[Services]]+invoices[[#This Row],[GST]]</f>
        <v>9183</v>
      </c>
      <c r="AE1816" s="7">
        <f>invoices[[#This Row],[Total]]-invoices[[#This Row],[rent_amount]]</f>
        <v>0</v>
      </c>
      <c r="AF1816">
        <v>5635</v>
      </c>
      <c r="AG1816">
        <v>0</v>
      </c>
      <c r="AH1816">
        <f>invoices[[#This Row],[EB Amount]]-invoices[[#This Row],[electricity_amount]]</f>
        <v>0</v>
      </c>
    </row>
    <row r="1817" spans="1:34">
      <c r="A1817" t="s">
        <v>12605</v>
      </c>
      <c r="B1817" t="s">
        <v>22</v>
      </c>
      <c r="C1817" t="s">
        <v>1634</v>
      </c>
      <c r="D1817" t="s">
        <v>24</v>
      </c>
      <c r="E1817" t="s">
        <v>155</v>
      </c>
      <c r="F1817" t="s">
        <v>865</v>
      </c>
      <c r="G1817" t="s">
        <v>12606</v>
      </c>
      <c r="H1817" s="1">
        <f>DATE(YEAR(invoices[[#This Row],[due_date]]),MONTH(invoices[[#This Row],[due_date]]),1)</f>
        <v>45809</v>
      </c>
      <c r="I1817" s="1">
        <v>45815</v>
      </c>
      <c r="J1817">
        <v>15500</v>
      </c>
      <c r="K1817">
        <v>693</v>
      </c>
      <c r="L1817">
        <v>0</v>
      </c>
      <c r="M1817">
        <f>invoices[[#This Row],[rent_amount]]+invoices[[#This Row],[electricity_amount]]+invoices[[#This Row],[other_charges]]</f>
        <v>16193</v>
      </c>
      <c r="N1817" t="s">
        <v>28</v>
      </c>
      <c r="O1817" t="s">
        <v>482</v>
      </c>
      <c r="P1817">
        <v>0</v>
      </c>
      <c r="Q1817" t="b">
        <v>0</v>
      </c>
      <c r="R1817" t="s">
        <v>159</v>
      </c>
      <c r="S1817">
        <v>0</v>
      </c>
      <c r="T1817">
        <f>invoices[[#This Row],[total_amount]]</f>
        <v>16193</v>
      </c>
      <c r="U1817" s="2" t="s">
        <v>1636</v>
      </c>
      <c r="V1817" t="str">
        <f>INDEX([1]!Table1[tenantname],MATCH(invoices[[#This Row],[allotment_id]],[1]!Table1[TenantAllotmentID],0))</f>
        <v>Venkat Karthik (C44-B2)</v>
      </c>
      <c r="W1817" t="s">
        <v>14545</v>
      </c>
      <c r="X1817" t="s">
        <v>14546</v>
      </c>
      <c r="Y1817" s="4">
        <v>45809</v>
      </c>
      <c r="Z1817" t="s">
        <v>15807</v>
      </c>
      <c r="AA1817">
        <v>15500</v>
      </c>
      <c r="AB1817">
        <v>0</v>
      </c>
      <c r="AC1817">
        <v>0</v>
      </c>
      <c r="AD1817" s="7">
        <f>invoices[[#This Row],[Rent]]+invoices[[#This Row],[Services]]+invoices[[#This Row],[GST]]</f>
        <v>15500</v>
      </c>
      <c r="AE1817" s="7">
        <f>invoices[[#This Row],[Total]]-invoices[[#This Row],[rent_amount]]</f>
        <v>0</v>
      </c>
      <c r="AF1817">
        <v>5644</v>
      </c>
      <c r="AG1817">
        <v>693</v>
      </c>
      <c r="AH1817">
        <f>invoices[[#This Row],[EB Amount]]-invoices[[#This Row],[electricity_amount]]</f>
        <v>0</v>
      </c>
    </row>
    <row r="1818" spans="1:34">
      <c r="A1818" t="s">
        <v>12686</v>
      </c>
      <c r="B1818" t="s">
        <v>22</v>
      </c>
      <c r="C1818" t="s">
        <v>12687</v>
      </c>
      <c r="D1818" t="s">
        <v>24</v>
      </c>
      <c r="E1818" t="s">
        <v>96</v>
      </c>
      <c r="F1818" t="s">
        <v>510</v>
      </c>
      <c r="G1818" t="s">
        <v>12688</v>
      </c>
      <c r="H1818" s="1">
        <f>DATE(YEAR(invoices[[#This Row],[due_date]]),MONTH(invoices[[#This Row],[due_date]]),1)</f>
        <v>45809</v>
      </c>
      <c r="I1818" s="1">
        <v>45815</v>
      </c>
      <c r="J1818">
        <v>1034</v>
      </c>
      <c r="K1818">
        <v>0</v>
      </c>
      <c r="L1818">
        <v>0</v>
      </c>
      <c r="M1818">
        <f>invoices[[#This Row],[rent_amount]]+invoices[[#This Row],[electricity_amount]]+invoices[[#This Row],[other_charges]]</f>
        <v>1034</v>
      </c>
      <c r="N1818" t="s">
        <v>28</v>
      </c>
      <c r="O1818" t="s">
        <v>482</v>
      </c>
      <c r="P1818">
        <v>0</v>
      </c>
      <c r="Q1818" t="b">
        <v>0</v>
      </c>
      <c r="R1818" t="s">
        <v>159</v>
      </c>
      <c r="S1818">
        <v>0</v>
      </c>
      <c r="T1818">
        <f>invoices[[#This Row],[total_amount]]</f>
        <v>1034</v>
      </c>
      <c r="U1818" t="s">
        <v>12689</v>
      </c>
      <c r="V1818" t="str">
        <f>INDEX([1]!Table1[tenantname],MATCH(invoices[[#This Row],[allotment_id]],[1]!Table1[TenantAllotmentID],0))</f>
        <v>Shresht Choubey (B33-B2)</v>
      </c>
      <c r="W1818" t="s">
        <v>15772</v>
      </c>
      <c r="X1818" t="s">
        <v>15773</v>
      </c>
      <c r="Y1818" s="4">
        <v>45809</v>
      </c>
      <c r="Z1818" t="s">
        <v>15807</v>
      </c>
      <c r="AA1818">
        <v>1034</v>
      </c>
      <c r="AB1818">
        <v>0</v>
      </c>
      <c r="AC1818">
        <v>0</v>
      </c>
      <c r="AD1818" s="7">
        <f>invoices[[#This Row],[Rent]]+invoices[[#This Row],[Services]]+invoices[[#This Row],[GST]]</f>
        <v>1034</v>
      </c>
      <c r="AE1818" s="7">
        <f>invoices[[#This Row],[Total]]-invoices[[#This Row],[rent_amount]]</f>
        <v>0</v>
      </c>
      <c r="AF1818">
        <v>5688</v>
      </c>
      <c r="AG1818">
        <v>0</v>
      </c>
      <c r="AH1818">
        <f>invoices[[#This Row],[EB Amount]]-invoices[[#This Row],[electricity_amount]]</f>
        <v>0</v>
      </c>
    </row>
    <row r="1819" spans="1:34">
      <c r="A1819" t="s">
        <v>12698</v>
      </c>
      <c r="B1819" t="s">
        <v>22</v>
      </c>
      <c r="C1819" t="s">
        <v>12699</v>
      </c>
      <c r="D1819" t="s">
        <v>24</v>
      </c>
      <c r="E1819" t="s">
        <v>569</v>
      </c>
      <c r="F1819" t="s">
        <v>3532</v>
      </c>
      <c r="G1819" t="s">
        <v>12700</v>
      </c>
      <c r="H1819" s="1">
        <f>DATE(YEAR(invoices[[#This Row],[due_date]]),MONTH(invoices[[#This Row],[due_date]]),1)</f>
        <v>45809</v>
      </c>
      <c r="I1819" s="1">
        <v>45815</v>
      </c>
      <c r="J1819">
        <v>0</v>
      </c>
      <c r="K1819">
        <v>0</v>
      </c>
      <c r="L1819">
        <v>2250</v>
      </c>
      <c r="M1819">
        <f>invoices[[#This Row],[rent_amount]]+invoices[[#This Row],[electricity_amount]]+invoices[[#This Row],[other_charges]]</f>
        <v>2250</v>
      </c>
      <c r="N1819" t="s">
        <v>28</v>
      </c>
      <c r="O1819" t="s">
        <v>184</v>
      </c>
      <c r="P1819">
        <v>0</v>
      </c>
      <c r="Q1819" t="b">
        <v>0</v>
      </c>
      <c r="R1819" t="s">
        <v>159</v>
      </c>
      <c r="S1819">
        <v>0</v>
      </c>
      <c r="T1819">
        <f>invoices[[#This Row],[total_amount]]</f>
        <v>2250</v>
      </c>
      <c r="U1819" t="s">
        <v>12701</v>
      </c>
      <c r="V1819" t="str">
        <f>INDEX([1]!Table1[tenantname],MATCH(invoices[[#This Row],[allotment_id]],[1]!Table1[TenantAllotmentID],0))</f>
        <v>Gargi Mishra (C12-D1)</v>
      </c>
      <c r="W1819" t="s">
        <v>15774</v>
      </c>
      <c r="X1819" t="s">
        <v>15775</v>
      </c>
      <c r="Y1819" s="4">
        <v>45809</v>
      </c>
      <c r="Z1819" t="s">
        <v>15807</v>
      </c>
      <c r="AA1819">
        <v>0</v>
      </c>
      <c r="AB1819">
        <v>0</v>
      </c>
      <c r="AC1819">
        <v>0</v>
      </c>
      <c r="AD1819" s="7">
        <f>invoices[[#This Row],[Rent]]+invoices[[#This Row],[Services]]+invoices[[#This Row],[GST]]</f>
        <v>0</v>
      </c>
      <c r="AE1819" s="7">
        <f>invoices[[#This Row],[Total]]-invoices[[#This Row],[rent_amount]]</f>
        <v>0</v>
      </c>
      <c r="AF1819">
        <v>5693</v>
      </c>
      <c r="AG1819">
        <v>0</v>
      </c>
      <c r="AH1819">
        <f>invoices[[#This Row],[EB Amount]]-invoices[[#This Row],[electricity_amount]]</f>
        <v>0</v>
      </c>
    </row>
    <row r="1820" spans="1:34">
      <c r="A1820" t="s">
        <v>12734</v>
      </c>
      <c r="B1820" t="s">
        <v>22</v>
      </c>
      <c r="C1820" t="s">
        <v>71</v>
      </c>
      <c r="D1820" t="s">
        <v>24</v>
      </c>
      <c r="E1820" t="s">
        <v>72</v>
      </c>
      <c r="F1820" t="s">
        <v>73</v>
      </c>
      <c r="G1820" t="s">
        <v>12735</v>
      </c>
      <c r="H1820" s="1">
        <f>DATE(YEAR(invoices[[#This Row],[due_date]]),MONTH(invoices[[#This Row],[due_date]]),1)</f>
        <v>45809</v>
      </c>
      <c r="I1820" s="1">
        <v>45815</v>
      </c>
      <c r="J1820">
        <v>15500</v>
      </c>
      <c r="K1820">
        <v>1058</v>
      </c>
      <c r="L1820">
        <v>0</v>
      </c>
      <c r="M1820">
        <f>invoices[[#This Row],[rent_amount]]+invoices[[#This Row],[electricity_amount]]+invoices[[#This Row],[other_charges]]</f>
        <v>16558</v>
      </c>
      <c r="N1820" t="s">
        <v>28</v>
      </c>
      <c r="O1820" t="s">
        <v>826</v>
      </c>
      <c r="P1820">
        <v>0</v>
      </c>
      <c r="Q1820" t="b">
        <v>0</v>
      </c>
      <c r="R1820" t="s">
        <v>159</v>
      </c>
      <c r="S1820">
        <v>0</v>
      </c>
      <c r="T1820">
        <f>invoices[[#This Row],[total_amount]]</f>
        <v>16558</v>
      </c>
      <c r="U1820" t="s">
        <v>77</v>
      </c>
      <c r="V1820" t="str">
        <f>INDEX([1]!Table1[tenantname],MATCH(invoices[[#This Row],[allotment_id]],[1]!Table1[TenantAllotmentID],0))</f>
        <v>Nirmala  A (C34-B1)</v>
      </c>
      <c r="W1820" t="s">
        <v>13996</v>
      </c>
      <c r="X1820" t="s">
        <v>13997</v>
      </c>
      <c r="Y1820" s="4">
        <v>45809</v>
      </c>
      <c r="Z1820" t="s">
        <v>15807</v>
      </c>
      <c r="AA1820">
        <v>15500</v>
      </c>
      <c r="AB1820">
        <v>0</v>
      </c>
      <c r="AC1820">
        <v>0</v>
      </c>
      <c r="AD1820" s="7">
        <f>invoices[[#This Row],[Rent]]+invoices[[#This Row],[Services]]+invoices[[#This Row],[GST]]</f>
        <v>15500</v>
      </c>
      <c r="AE1820" s="7">
        <f>invoices[[#This Row],[Total]]-invoices[[#This Row],[rent_amount]]</f>
        <v>0</v>
      </c>
      <c r="AF1820">
        <v>5711</v>
      </c>
      <c r="AG1820">
        <v>1058</v>
      </c>
      <c r="AH1820">
        <f>invoices[[#This Row],[EB Amount]]-invoices[[#This Row],[electricity_amount]]</f>
        <v>0</v>
      </c>
    </row>
    <row r="1821" spans="1:34">
      <c r="A1821" t="s">
        <v>12812</v>
      </c>
      <c r="B1821" t="s">
        <v>22</v>
      </c>
      <c r="C1821" t="s">
        <v>12813</v>
      </c>
      <c r="D1821" t="s">
        <v>24</v>
      </c>
      <c r="E1821" t="s">
        <v>96</v>
      </c>
      <c r="F1821" t="s">
        <v>1426</v>
      </c>
      <c r="G1821" t="s">
        <v>12814</v>
      </c>
      <c r="H1821" s="1">
        <f>DATE(YEAR(invoices[[#This Row],[due_date]]),MONTH(invoices[[#This Row],[due_date]]),1)</f>
        <v>45809</v>
      </c>
      <c r="I1821" s="1">
        <v>45815</v>
      </c>
      <c r="J1821">
        <v>15500</v>
      </c>
      <c r="K1821">
        <v>0</v>
      </c>
      <c r="L1821">
        <v>2250</v>
      </c>
      <c r="M1821">
        <f>invoices[[#This Row],[rent_amount]]+invoices[[#This Row],[electricity_amount]]+invoices[[#This Row],[other_charges]]</f>
        <v>17750</v>
      </c>
      <c r="N1821" t="s">
        <v>28</v>
      </c>
      <c r="O1821" t="s">
        <v>826</v>
      </c>
      <c r="P1821">
        <v>0</v>
      </c>
      <c r="Q1821" t="b">
        <v>0</v>
      </c>
      <c r="R1821" t="s">
        <v>159</v>
      </c>
      <c r="S1821">
        <v>0</v>
      </c>
      <c r="T1821">
        <f>invoices[[#This Row],[total_amount]]</f>
        <v>17750</v>
      </c>
      <c r="U1821" t="s">
        <v>12815</v>
      </c>
      <c r="V1821" t="str">
        <f>INDEX([1]!Table1[tenantname],MATCH(invoices[[#This Row],[allotment_id]],[1]!Table1[TenantAllotmentID],0))</f>
        <v>G K Srikar (B33-B1)</v>
      </c>
      <c r="W1821" t="s">
        <v>15782</v>
      </c>
      <c r="X1821" t="s">
        <v>15783</v>
      </c>
      <c r="Y1821" s="4">
        <v>45809</v>
      </c>
      <c r="Z1821" t="s">
        <v>15807</v>
      </c>
      <c r="AA1821">
        <v>15500</v>
      </c>
      <c r="AB1821">
        <v>0</v>
      </c>
      <c r="AC1821">
        <v>0</v>
      </c>
      <c r="AD1821" s="7">
        <f>invoices[[#This Row],[Rent]]+invoices[[#This Row],[Services]]+invoices[[#This Row],[GST]]</f>
        <v>15500</v>
      </c>
      <c r="AE1821" s="7">
        <f>invoices[[#This Row],[Total]]-invoices[[#This Row],[rent_amount]]</f>
        <v>0</v>
      </c>
      <c r="AF1821">
        <v>5750</v>
      </c>
      <c r="AG1821">
        <v>0</v>
      </c>
      <c r="AH1821">
        <f>invoices[[#This Row],[EB Amount]]-invoices[[#This Row],[electricity_amount]]</f>
        <v>0</v>
      </c>
    </row>
    <row r="1822" spans="1:34">
      <c r="A1822" t="s">
        <v>12843</v>
      </c>
      <c r="B1822" t="s">
        <v>22</v>
      </c>
      <c r="C1822" t="s">
        <v>2977</v>
      </c>
      <c r="D1822" t="s">
        <v>24</v>
      </c>
      <c r="E1822" t="s">
        <v>569</v>
      </c>
      <c r="F1822" t="s">
        <v>670</v>
      </c>
      <c r="G1822" t="s">
        <v>12844</v>
      </c>
      <c r="H1822" s="1">
        <f>DATE(YEAR(invoices[[#This Row],[due_date]]),MONTH(invoices[[#This Row],[due_date]]),1)</f>
        <v>45809</v>
      </c>
      <c r="I1822" s="1">
        <v>45815</v>
      </c>
      <c r="J1822">
        <v>19500</v>
      </c>
      <c r="K1822">
        <v>0</v>
      </c>
      <c r="L1822">
        <v>0</v>
      </c>
      <c r="M1822">
        <f>invoices[[#This Row],[rent_amount]]+invoices[[#This Row],[electricity_amount]]+invoices[[#This Row],[other_charges]]</f>
        <v>19500</v>
      </c>
      <c r="N1822" t="s">
        <v>28</v>
      </c>
      <c r="O1822" t="s">
        <v>826</v>
      </c>
      <c r="P1822">
        <v>0</v>
      </c>
      <c r="Q1822" t="b">
        <v>0</v>
      </c>
      <c r="R1822" t="s">
        <v>159</v>
      </c>
      <c r="S1822">
        <v>0</v>
      </c>
      <c r="T1822">
        <f>invoices[[#This Row],[total_amount]]</f>
        <v>19500</v>
      </c>
      <c r="U1822" s="2" t="s">
        <v>2979</v>
      </c>
      <c r="V1822" t="str">
        <f>INDEX([1]!Table1[tenantname],MATCH(invoices[[#This Row],[allotment_id]],[1]!Table1[TenantAllotmentID],0))</f>
        <v>Mariana Johnson (C12-A1)</v>
      </c>
      <c r="W1822" t="s">
        <v>14939</v>
      </c>
      <c r="X1822" t="s">
        <v>14940</v>
      </c>
      <c r="Y1822" s="4">
        <v>45809</v>
      </c>
      <c r="Z1822" t="s">
        <v>15807</v>
      </c>
      <c r="AA1822">
        <v>19500</v>
      </c>
      <c r="AB1822">
        <v>0</v>
      </c>
      <c r="AC1822">
        <v>0</v>
      </c>
      <c r="AD1822" s="7">
        <f>invoices[[#This Row],[Rent]]+invoices[[#This Row],[Services]]+invoices[[#This Row],[GST]]</f>
        <v>19500</v>
      </c>
      <c r="AE1822" s="7">
        <f>invoices[[#This Row],[Total]]-invoices[[#This Row],[rent_amount]]</f>
        <v>0</v>
      </c>
      <c r="AF1822">
        <v>5765</v>
      </c>
      <c r="AG1822">
        <v>0</v>
      </c>
      <c r="AH1822">
        <f>invoices[[#This Row],[EB Amount]]-invoices[[#This Row],[electricity_amount]]</f>
        <v>0</v>
      </c>
    </row>
    <row r="1823" spans="1:34">
      <c r="A1823" t="s">
        <v>12875</v>
      </c>
      <c r="B1823" t="s">
        <v>22</v>
      </c>
      <c r="C1823" t="s">
        <v>765</v>
      </c>
      <c r="D1823" t="s">
        <v>24</v>
      </c>
      <c r="E1823" t="s">
        <v>50</v>
      </c>
      <c r="F1823" t="s">
        <v>766</v>
      </c>
      <c r="G1823" t="s">
        <v>12876</v>
      </c>
      <c r="H1823" s="1">
        <f>DATE(YEAR(invoices[[#This Row],[due_date]]),MONTH(invoices[[#This Row],[due_date]]),1)</f>
        <v>45809</v>
      </c>
      <c r="I1823" s="1">
        <v>45815</v>
      </c>
      <c r="J1823">
        <v>19500</v>
      </c>
      <c r="K1823">
        <v>1829</v>
      </c>
      <c r="L1823">
        <v>0</v>
      </c>
      <c r="M1823">
        <f>invoices[[#This Row],[rent_amount]]+invoices[[#This Row],[electricity_amount]]+invoices[[#This Row],[other_charges]]</f>
        <v>21329</v>
      </c>
      <c r="N1823" t="s">
        <v>28</v>
      </c>
      <c r="O1823" t="s">
        <v>184</v>
      </c>
      <c r="P1823">
        <v>0</v>
      </c>
      <c r="Q1823" t="b">
        <v>0</v>
      </c>
      <c r="R1823" t="s">
        <v>159</v>
      </c>
      <c r="S1823">
        <v>0</v>
      </c>
      <c r="T1823">
        <f>invoices[[#This Row],[total_amount]]</f>
        <v>21329</v>
      </c>
      <c r="U1823" t="s">
        <v>769</v>
      </c>
      <c r="V1823" t="str">
        <f>INDEX([1]!Table1[tenantname],MATCH(invoices[[#This Row],[allotment_id]],[1]!Table1[TenantAllotmentID],0))</f>
        <v>Dhanaganapathy Madhavan (B32-A1)</v>
      </c>
      <c r="W1823" t="s">
        <v>14223</v>
      </c>
      <c r="X1823" t="s">
        <v>14224</v>
      </c>
      <c r="Y1823" s="4">
        <v>45809</v>
      </c>
      <c r="Z1823" t="s">
        <v>15807</v>
      </c>
      <c r="AA1823">
        <v>19500</v>
      </c>
      <c r="AB1823">
        <v>0</v>
      </c>
      <c r="AC1823">
        <v>0</v>
      </c>
      <c r="AD1823" s="7">
        <f>invoices[[#This Row],[Rent]]+invoices[[#This Row],[Services]]+invoices[[#This Row],[GST]]</f>
        <v>19500</v>
      </c>
      <c r="AE1823" s="7">
        <f>invoices[[#This Row],[Total]]-invoices[[#This Row],[rent_amount]]</f>
        <v>0</v>
      </c>
      <c r="AF1823">
        <v>5782</v>
      </c>
      <c r="AG1823">
        <v>1829</v>
      </c>
      <c r="AH1823">
        <f>invoices[[#This Row],[EB Amount]]-invoices[[#This Row],[electricity_amount]]</f>
        <v>0</v>
      </c>
    </row>
    <row r="1824" spans="1:34">
      <c r="A1824" t="s">
        <v>12915</v>
      </c>
      <c r="B1824" t="s">
        <v>22</v>
      </c>
      <c r="C1824" t="s">
        <v>12916</v>
      </c>
      <c r="D1824" t="s">
        <v>24</v>
      </c>
      <c r="E1824" t="s">
        <v>72</v>
      </c>
      <c r="F1824" t="s">
        <v>665</v>
      </c>
      <c r="G1824" t="s">
        <v>12917</v>
      </c>
      <c r="H1824" s="1">
        <f>DATE(YEAR(invoices[[#This Row],[due_date]]),MONTH(invoices[[#This Row],[due_date]]),1)</f>
        <v>45809</v>
      </c>
      <c r="I1824" s="1">
        <v>45815</v>
      </c>
      <c r="J1824">
        <v>0</v>
      </c>
      <c r="K1824">
        <v>0</v>
      </c>
      <c r="L1824">
        <v>2250</v>
      </c>
      <c r="M1824">
        <f>invoices[[#This Row],[rent_amount]]+invoices[[#This Row],[electricity_amount]]+invoices[[#This Row],[other_charges]]</f>
        <v>2250</v>
      </c>
      <c r="N1824" t="s">
        <v>28</v>
      </c>
      <c r="O1824" t="s">
        <v>482</v>
      </c>
      <c r="P1824">
        <v>0</v>
      </c>
      <c r="Q1824" t="b">
        <v>0</v>
      </c>
      <c r="R1824" t="s">
        <v>159</v>
      </c>
      <c r="S1824">
        <v>0</v>
      </c>
      <c r="T1824">
        <f>invoices[[#This Row],[total_amount]]</f>
        <v>2250</v>
      </c>
      <c r="U1824" t="s">
        <v>12918</v>
      </c>
      <c r="V1824" t="str">
        <f>INDEX([1]!Table1[tenantname],MATCH(invoices[[#This Row],[allotment_id]],[1]!Table1[TenantAllotmentID],0))</f>
        <v>Teena Catherin Sebastian (C34-A1)</v>
      </c>
      <c r="W1824" t="s">
        <v>15785</v>
      </c>
      <c r="X1824" t="s">
        <v>15786</v>
      </c>
      <c r="Y1824" s="4">
        <v>45809</v>
      </c>
      <c r="Z1824" t="s">
        <v>15807</v>
      </c>
      <c r="AA1824">
        <v>0</v>
      </c>
      <c r="AB1824">
        <v>0</v>
      </c>
      <c r="AC1824">
        <v>0</v>
      </c>
      <c r="AD1824" s="7">
        <f>invoices[[#This Row],[Rent]]+invoices[[#This Row],[Services]]+invoices[[#This Row],[GST]]</f>
        <v>0</v>
      </c>
      <c r="AE1824" s="7">
        <f>invoices[[#This Row],[Total]]-invoices[[#This Row],[rent_amount]]</f>
        <v>0</v>
      </c>
      <c r="AF1824">
        <v>5804</v>
      </c>
      <c r="AG1824">
        <v>0</v>
      </c>
      <c r="AH1824">
        <f>invoices[[#This Row],[EB Amount]]-invoices[[#This Row],[electricity_amount]]</f>
        <v>0</v>
      </c>
    </row>
    <row r="1825" spans="1:34">
      <c r="A1825" t="s">
        <v>13101</v>
      </c>
      <c r="B1825" t="s">
        <v>22</v>
      </c>
      <c r="C1825" t="s">
        <v>5332</v>
      </c>
      <c r="D1825" t="s">
        <v>24</v>
      </c>
      <c r="E1825" t="s">
        <v>268</v>
      </c>
      <c r="F1825" t="s">
        <v>323</v>
      </c>
      <c r="G1825" t="s">
        <v>13102</v>
      </c>
      <c r="H1825" s="1">
        <f>DATE(YEAR(invoices[[#This Row],[due_date]]),MONTH(invoices[[#This Row],[due_date]]),1)</f>
        <v>45809</v>
      </c>
      <c r="I1825" s="1">
        <v>45815</v>
      </c>
      <c r="J1825">
        <v>19000</v>
      </c>
      <c r="K1825">
        <v>2436</v>
      </c>
      <c r="L1825">
        <v>0</v>
      </c>
      <c r="M1825">
        <f>invoices[[#This Row],[rent_amount]]+invoices[[#This Row],[electricity_amount]]+invoices[[#This Row],[other_charges]]</f>
        <v>21436</v>
      </c>
      <c r="N1825" t="s">
        <v>28</v>
      </c>
      <c r="O1825" t="s">
        <v>158</v>
      </c>
      <c r="P1825">
        <v>0</v>
      </c>
      <c r="Q1825" t="b">
        <v>0</v>
      </c>
      <c r="R1825" t="s">
        <v>159</v>
      </c>
      <c r="S1825">
        <v>0</v>
      </c>
      <c r="T1825">
        <f>invoices[[#This Row],[total_amount]]</f>
        <v>21436</v>
      </c>
      <c r="U1825" t="s">
        <v>5334</v>
      </c>
      <c r="V1825" t="str">
        <f>INDEX([1]!Table1[tenantname],MATCH(invoices[[#This Row],[allotment_id]],[1]!Table1[TenantAllotmentID],0))</f>
        <v>Deekshit Varun (C21-A1)</v>
      </c>
      <c r="W1825" t="s">
        <v>15361</v>
      </c>
      <c r="X1825" t="s">
        <v>15362</v>
      </c>
      <c r="Y1825" s="4">
        <v>45809</v>
      </c>
      <c r="Z1825" t="s">
        <v>15807</v>
      </c>
      <c r="AA1825">
        <v>19000</v>
      </c>
      <c r="AB1825">
        <v>0</v>
      </c>
      <c r="AC1825">
        <v>0</v>
      </c>
      <c r="AD1825" s="7">
        <f>invoices[[#This Row],[Rent]]+invoices[[#This Row],[Services]]+invoices[[#This Row],[GST]]</f>
        <v>19000</v>
      </c>
      <c r="AE1825" s="7">
        <f>invoices[[#This Row],[Total]]-invoices[[#This Row],[rent_amount]]</f>
        <v>0</v>
      </c>
      <c r="AF1825">
        <v>5908</v>
      </c>
      <c r="AG1825">
        <v>2436</v>
      </c>
      <c r="AH1825">
        <f>invoices[[#This Row],[EB Amount]]-invoices[[#This Row],[electricity_amount]]</f>
        <v>0</v>
      </c>
    </row>
    <row r="1826" spans="1:34">
      <c r="A1826" t="s">
        <v>13189</v>
      </c>
      <c r="B1826" t="s">
        <v>22</v>
      </c>
      <c r="C1826" t="s">
        <v>2422</v>
      </c>
      <c r="D1826" t="s">
        <v>24</v>
      </c>
      <c r="E1826" t="s">
        <v>80</v>
      </c>
      <c r="F1826" t="s">
        <v>81</v>
      </c>
      <c r="G1826" t="s">
        <v>13190</v>
      </c>
      <c r="H1826" s="1">
        <f>DATE(YEAR(invoices[[#This Row],[due_date]]),MONTH(invoices[[#This Row],[due_date]]),1)</f>
        <v>45809</v>
      </c>
      <c r="I1826" s="1">
        <v>45815</v>
      </c>
      <c r="J1826">
        <v>2067</v>
      </c>
      <c r="K1826">
        <v>0</v>
      </c>
      <c r="L1826">
        <v>2250</v>
      </c>
      <c r="M1826">
        <f>invoices[[#This Row],[rent_amount]]+invoices[[#This Row],[electricity_amount]]+invoices[[#This Row],[other_charges]]</f>
        <v>4317</v>
      </c>
      <c r="N1826" t="s">
        <v>28</v>
      </c>
      <c r="O1826" t="s">
        <v>158</v>
      </c>
      <c r="P1826">
        <v>0</v>
      </c>
      <c r="Q1826" t="b">
        <v>0</v>
      </c>
      <c r="R1826" t="s">
        <v>159</v>
      </c>
      <c r="S1826">
        <v>0</v>
      </c>
      <c r="T1826">
        <f>invoices[[#This Row],[total_amount]]</f>
        <v>4317</v>
      </c>
      <c r="U1826" t="s">
        <v>13191</v>
      </c>
      <c r="V1826" t="str">
        <f>INDEX([1]!Table1[tenantname],MATCH(invoices[[#This Row],[allotment_id]],[1]!Table1[TenantAllotmentID],0))</f>
        <v>Reetuparna Saha (D21-B1)</v>
      </c>
      <c r="W1826" t="s">
        <v>15789</v>
      </c>
      <c r="X1826" t="s">
        <v>15790</v>
      </c>
      <c r="Y1826" s="4">
        <v>45809</v>
      </c>
      <c r="Z1826" t="s">
        <v>15807</v>
      </c>
      <c r="AA1826">
        <v>2067</v>
      </c>
      <c r="AB1826">
        <v>0</v>
      </c>
      <c r="AC1826">
        <v>0</v>
      </c>
      <c r="AD1826" s="7">
        <f>invoices[[#This Row],[Rent]]+invoices[[#This Row],[Services]]+invoices[[#This Row],[GST]]</f>
        <v>2067</v>
      </c>
      <c r="AE1826" s="7">
        <f>invoices[[#This Row],[Total]]-invoices[[#This Row],[rent_amount]]</f>
        <v>0</v>
      </c>
      <c r="AF1826">
        <v>5956</v>
      </c>
      <c r="AG1826">
        <v>0</v>
      </c>
      <c r="AH1826">
        <f>invoices[[#This Row],[EB Amount]]-invoices[[#This Row],[electricity_amount]]</f>
        <v>0</v>
      </c>
    </row>
    <row r="1827" spans="1:34">
      <c r="A1827" t="s">
        <v>13212</v>
      </c>
      <c r="B1827" t="s">
        <v>22</v>
      </c>
      <c r="C1827" t="s">
        <v>1111</v>
      </c>
      <c r="D1827" t="s">
        <v>24</v>
      </c>
      <c r="E1827" t="s">
        <v>569</v>
      </c>
      <c r="F1827" t="s">
        <v>1112</v>
      </c>
      <c r="G1827" t="s">
        <v>13213</v>
      </c>
      <c r="H1827" s="1">
        <f>DATE(YEAR(invoices[[#This Row],[due_date]]),MONTH(invoices[[#This Row],[due_date]]),1)</f>
        <v>45809</v>
      </c>
      <c r="I1827" s="1">
        <v>45815</v>
      </c>
      <c r="J1827">
        <v>13500</v>
      </c>
      <c r="K1827">
        <v>2852</v>
      </c>
      <c r="L1827">
        <v>0</v>
      </c>
      <c r="M1827">
        <f>invoices[[#This Row],[rent_amount]]+invoices[[#This Row],[electricity_amount]]+invoices[[#This Row],[other_charges]]</f>
        <v>16352</v>
      </c>
      <c r="N1827" t="s">
        <v>28</v>
      </c>
      <c r="O1827" t="s">
        <v>158</v>
      </c>
      <c r="P1827">
        <v>0</v>
      </c>
      <c r="Q1827" t="b">
        <v>0</v>
      </c>
      <c r="R1827" t="s">
        <v>159</v>
      </c>
      <c r="S1827">
        <v>0</v>
      </c>
      <c r="T1827">
        <f>invoices[[#This Row],[total_amount]]</f>
        <v>16352</v>
      </c>
      <c r="U1827" t="s">
        <v>1114</v>
      </c>
      <c r="V1827" t="str">
        <f>INDEX([1]!Table1[tenantname],MATCH(invoices[[#This Row],[allotment_id]],[1]!Table1[TenantAllotmentID],0))</f>
        <v>Muskan Goyal (C12-C2)</v>
      </c>
      <c r="W1827" t="s">
        <v>14352</v>
      </c>
      <c r="X1827" t="s">
        <v>14353</v>
      </c>
      <c r="Y1827" s="4">
        <v>45809</v>
      </c>
      <c r="Z1827" t="s">
        <v>15807</v>
      </c>
      <c r="AA1827">
        <v>13500</v>
      </c>
      <c r="AB1827">
        <v>0</v>
      </c>
      <c r="AC1827">
        <v>0</v>
      </c>
      <c r="AD1827" s="7">
        <f>invoices[[#This Row],[Rent]]+invoices[[#This Row],[Services]]+invoices[[#This Row],[GST]]</f>
        <v>13500</v>
      </c>
      <c r="AE1827" s="7">
        <f>invoices[[#This Row],[Total]]-invoices[[#This Row],[rent_amount]]</f>
        <v>0</v>
      </c>
      <c r="AF1827">
        <v>5970</v>
      </c>
      <c r="AG1827">
        <v>2852</v>
      </c>
      <c r="AH1827">
        <f>invoices[[#This Row],[EB Amount]]-invoices[[#This Row],[electricity_amount]]</f>
        <v>0</v>
      </c>
    </row>
    <row r="1828" spans="1:34">
      <c r="A1828" t="s">
        <v>13230</v>
      </c>
      <c r="B1828" t="s">
        <v>22</v>
      </c>
      <c r="C1828" t="s">
        <v>446</v>
      </c>
      <c r="D1828" t="s">
        <v>24</v>
      </c>
      <c r="E1828" t="s">
        <v>268</v>
      </c>
      <c r="F1828" t="s">
        <v>447</v>
      </c>
      <c r="G1828" t="s">
        <v>13231</v>
      </c>
      <c r="H1828" s="1">
        <f>DATE(YEAR(invoices[[#This Row],[due_date]]),MONTH(invoices[[#This Row],[due_date]]),1)</f>
        <v>45809</v>
      </c>
      <c r="I1828" s="1">
        <v>45815</v>
      </c>
      <c r="J1828">
        <v>14500</v>
      </c>
      <c r="K1828">
        <v>1344</v>
      </c>
      <c r="L1828">
        <v>0</v>
      </c>
      <c r="M1828">
        <f>invoices[[#This Row],[rent_amount]]+invoices[[#This Row],[electricity_amount]]+invoices[[#This Row],[other_charges]]</f>
        <v>15844</v>
      </c>
      <c r="N1828" t="s">
        <v>28</v>
      </c>
      <c r="O1828" t="s">
        <v>826</v>
      </c>
      <c r="P1828">
        <v>0</v>
      </c>
      <c r="Q1828" t="b">
        <v>0</v>
      </c>
      <c r="R1828" t="s">
        <v>159</v>
      </c>
      <c r="S1828">
        <v>0</v>
      </c>
      <c r="T1828">
        <f>invoices[[#This Row],[total_amount]]</f>
        <v>15844</v>
      </c>
      <c r="U1828" t="s">
        <v>449</v>
      </c>
      <c r="V1828" t="str">
        <f>INDEX([1]!Table1[tenantname],MATCH(invoices[[#This Row],[allotment_id]],[1]!Table1[TenantAllotmentID],0))</f>
        <v>Kiran TR (C21-C2)</v>
      </c>
      <c r="W1828" t="s">
        <v>14114</v>
      </c>
      <c r="X1828" t="s">
        <v>14115</v>
      </c>
      <c r="Y1828" s="4">
        <v>45809</v>
      </c>
      <c r="Z1828" t="s">
        <v>15807</v>
      </c>
      <c r="AA1828">
        <v>14500</v>
      </c>
      <c r="AB1828">
        <v>0</v>
      </c>
      <c r="AC1828">
        <v>0</v>
      </c>
      <c r="AD1828" s="7">
        <f>invoices[[#This Row],[Rent]]+invoices[[#This Row],[Services]]+invoices[[#This Row],[GST]]</f>
        <v>14500</v>
      </c>
      <c r="AE1828" s="7">
        <f>invoices[[#This Row],[Total]]-invoices[[#This Row],[rent_amount]]</f>
        <v>0</v>
      </c>
      <c r="AF1828">
        <v>5980</v>
      </c>
      <c r="AG1828">
        <v>1344</v>
      </c>
      <c r="AH1828">
        <f>invoices[[#This Row],[EB Amount]]-invoices[[#This Row],[electricity_amount]]</f>
        <v>0</v>
      </c>
    </row>
    <row r="1829" spans="1:34">
      <c r="A1829" t="s">
        <v>13246</v>
      </c>
      <c r="B1829" t="s">
        <v>22</v>
      </c>
      <c r="C1829" t="s">
        <v>3729</v>
      </c>
      <c r="D1829" t="s">
        <v>24</v>
      </c>
      <c r="E1829" t="s">
        <v>112</v>
      </c>
      <c r="F1829" t="s">
        <v>1343</v>
      </c>
      <c r="G1829" t="s">
        <v>13247</v>
      </c>
      <c r="H1829" s="1">
        <f>DATE(YEAR(invoices[[#This Row],[due_date]]),MONTH(invoices[[#This Row],[due_date]]),1)</f>
        <v>45809</v>
      </c>
      <c r="I1829" s="1">
        <v>45815</v>
      </c>
      <c r="J1829">
        <v>19500</v>
      </c>
      <c r="K1829">
        <v>2108</v>
      </c>
      <c r="L1829">
        <v>0</v>
      </c>
      <c r="M1829">
        <f>invoices[[#This Row],[rent_amount]]+invoices[[#This Row],[electricity_amount]]+invoices[[#This Row],[other_charges]]</f>
        <v>21608</v>
      </c>
      <c r="N1829" t="s">
        <v>28</v>
      </c>
      <c r="O1829" t="s">
        <v>158</v>
      </c>
      <c r="P1829">
        <v>0</v>
      </c>
      <c r="Q1829" t="b">
        <v>0</v>
      </c>
      <c r="R1829" t="s">
        <v>159</v>
      </c>
      <c r="S1829">
        <v>0</v>
      </c>
      <c r="T1829">
        <f>invoices[[#This Row],[total_amount]]</f>
        <v>21608</v>
      </c>
      <c r="U1829" t="s">
        <v>3731</v>
      </c>
      <c r="V1829" t="str">
        <f>INDEX([1]!Table1[tenantname],MATCH(invoices[[#This Row],[allotment_id]],[1]!Table1[TenantAllotmentID],0))</f>
        <v>Phaniraj Vuyyuri (A23-A1)</v>
      </c>
      <c r="W1829" t="s">
        <v>15116</v>
      </c>
      <c r="X1829" t="s">
        <v>15117</v>
      </c>
      <c r="Y1829" s="4">
        <v>45809</v>
      </c>
      <c r="Z1829" t="s">
        <v>15807</v>
      </c>
      <c r="AA1829">
        <v>19500</v>
      </c>
      <c r="AB1829">
        <v>0</v>
      </c>
      <c r="AC1829">
        <v>0</v>
      </c>
      <c r="AD1829" s="7">
        <f>invoices[[#This Row],[Rent]]+invoices[[#This Row],[Services]]+invoices[[#This Row],[GST]]</f>
        <v>19500</v>
      </c>
      <c r="AE1829" s="7">
        <f>invoices[[#This Row],[Total]]-invoices[[#This Row],[rent_amount]]</f>
        <v>0</v>
      </c>
      <c r="AF1829">
        <v>5988</v>
      </c>
      <c r="AG1829">
        <v>2108</v>
      </c>
      <c r="AH1829">
        <f>invoices[[#This Row],[EB Amount]]-invoices[[#This Row],[electricity_amount]]</f>
        <v>0</v>
      </c>
    </row>
    <row r="1830" spans="1:34">
      <c r="A1830" t="s">
        <v>13344</v>
      </c>
      <c r="B1830" t="s">
        <v>22</v>
      </c>
      <c r="C1830" t="s">
        <v>3819</v>
      </c>
      <c r="D1830" t="s">
        <v>24</v>
      </c>
      <c r="E1830" t="s">
        <v>592</v>
      </c>
      <c r="F1830" t="s">
        <v>1294</v>
      </c>
      <c r="G1830" t="s">
        <v>13345</v>
      </c>
      <c r="H1830" s="1">
        <f>DATE(YEAR(invoices[[#This Row],[due_date]]),MONTH(invoices[[#This Row],[due_date]]),1)</f>
        <v>45809</v>
      </c>
      <c r="I1830" s="1">
        <v>45815</v>
      </c>
      <c r="J1830">
        <v>18500</v>
      </c>
      <c r="K1830">
        <v>2573</v>
      </c>
      <c r="L1830">
        <v>0</v>
      </c>
      <c r="M1830">
        <f>invoices[[#This Row],[rent_amount]]+invoices[[#This Row],[electricity_amount]]+invoices[[#This Row],[other_charges]]</f>
        <v>21073</v>
      </c>
      <c r="N1830" t="s">
        <v>28</v>
      </c>
      <c r="O1830" t="s">
        <v>158</v>
      </c>
      <c r="P1830">
        <v>0</v>
      </c>
      <c r="Q1830" t="b">
        <v>0</v>
      </c>
      <c r="R1830" t="s">
        <v>159</v>
      </c>
      <c r="S1830">
        <v>0</v>
      </c>
      <c r="T1830">
        <f>invoices[[#This Row],[total_amount]]</f>
        <v>21073</v>
      </c>
      <c r="U1830" t="s">
        <v>3821</v>
      </c>
      <c r="V1830" t="str">
        <f>INDEX([1]!Table1[tenantname],MATCH(invoices[[#This Row],[allotment_id]],[1]!Table1[TenantAllotmentID],0))</f>
        <v>Sankalp Chauhan (A44-A1)</v>
      </c>
      <c r="W1830" t="s">
        <v>15132</v>
      </c>
      <c r="X1830" t="s">
        <v>15133</v>
      </c>
      <c r="Y1830" s="4">
        <v>45809</v>
      </c>
      <c r="Z1830" t="s">
        <v>15807</v>
      </c>
      <c r="AA1830">
        <v>18500</v>
      </c>
      <c r="AB1830">
        <v>0</v>
      </c>
      <c r="AC1830">
        <v>0</v>
      </c>
      <c r="AD1830" s="7">
        <f>invoices[[#This Row],[Rent]]+invoices[[#This Row],[Services]]+invoices[[#This Row],[GST]]</f>
        <v>18500</v>
      </c>
      <c r="AE1830" s="7">
        <f>invoices[[#This Row],[Total]]-invoices[[#This Row],[rent_amount]]</f>
        <v>0</v>
      </c>
      <c r="AF1830">
        <v>6040</v>
      </c>
      <c r="AG1830">
        <v>2573</v>
      </c>
      <c r="AH1830">
        <f>invoices[[#This Row],[EB Amount]]-invoices[[#This Row],[electricity_amount]]</f>
        <v>0</v>
      </c>
    </row>
    <row r="1831" spans="1:34">
      <c r="A1831" t="s">
        <v>13438</v>
      </c>
      <c r="B1831" t="s">
        <v>22</v>
      </c>
      <c r="C1831" t="s">
        <v>4140</v>
      </c>
      <c r="D1831" t="s">
        <v>24</v>
      </c>
      <c r="E1831" t="s">
        <v>234</v>
      </c>
      <c r="F1831" t="s">
        <v>544</v>
      </c>
      <c r="G1831" t="s">
        <v>13439</v>
      </c>
      <c r="H1831" s="1">
        <f>DATE(YEAR(invoices[[#This Row],[due_date]]),MONTH(invoices[[#This Row],[due_date]]),1)</f>
        <v>45809</v>
      </c>
      <c r="I1831" s="1">
        <v>45815</v>
      </c>
      <c r="J1831">
        <v>15500</v>
      </c>
      <c r="K1831">
        <v>2015</v>
      </c>
      <c r="L1831">
        <v>0</v>
      </c>
      <c r="M1831">
        <f>invoices[[#This Row],[rent_amount]]+invoices[[#This Row],[electricity_amount]]+invoices[[#This Row],[other_charges]]</f>
        <v>17515</v>
      </c>
      <c r="N1831" t="s">
        <v>28</v>
      </c>
      <c r="O1831" t="s">
        <v>184</v>
      </c>
      <c r="P1831">
        <v>0</v>
      </c>
      <c r="Q1831" t="b">
        <v>0</v>
      </c>
      <c r="R1831" t="s">
        <v>159</v>
      </c>
      <c r="S1831">
        <v>0</v>
      </c>
      <c r="T1831">
        <f>invoices[[#This Row],[total_amount]]</f>
        <v>17515</v>
      </c>
      <c r="U1831" t="s">
        <v>4142</v>
      </c>
      <c r="V1831" t="str">
        <f>INDEX([1]!Table1[tenantname],MATCH(invoices[[#This Row],[allotment_id]],[1]!Table1[TenantAllotmentID],0))</f>
        <v>Benentia Alice Sanjana N (D12-B2)</v>
      </c>
      <c r="W1831" t="s">
        <v>15179</v>
      </c>
      <c r="X1831" t="s">
        <v>15180</v>
      </c>
      <c r="Y1831" s="4">
        <v>45809</v>
      </c>
      <c r="Z1831" t="s">
        <v>15807</v>
      </c>
      <c r="AA1831">
        <v>15500</v>
      </c>
      <c r="AB1831">
        <v>0</v>
      </c>
      <c r="AC1831">
        <v>0</v>
      </c>
      <c r="AD1831" s="7">
        <f>invoices[[#This Row],[Rent]]+invoices[[#This Row],[Services]]+invoices[[#This Row],[GST]]</f>
        <v>15500</v>
      </c>
      <c r="AE1831" s="7">
        <f>invoices[[#This Row],[Total]]-invoices[[#This Row],[rent_amount]]</f>
        <v>0</v>
      </c>
      <c r="AF1831">
        <v>6093</v>
      </c>
      <c r="AG1831">
        <v>2015</v>
      </c>
      <c r="AH1831">
        <f>invoices[[#This Row],[EB Amount]]-invoices[[#This Row],[electricity_amount]]</f>
        <v>0</v>
      </c>
    </row>
    <row r="1832" spans="1:34">
      <c r="A1832" t="s">
        <v>13504</v>
      </c>
      <c r="B1832" t="s">
        <v>22</v>
      </c>
      <c r="C1832" t="s">
        <v>1020</v>
      </c>
      <c r="D1832" t="s">
        <v>24</v>
      </c>
      <c r="E1832" t="s">
        <v>329</v>
      </c>
      <c r="F1832" t="s">
        <v>1021</v>
      </c>
      <c r="G1832" t="s">
        <v>13505</v>
      </c>
      <c r="H1832" s="1">
        <f>DATE(YEAR(invoices[[#This Row],[due_date]]),MONTH(invoices[[#This Row],[due_date]]),1)</f>
        <v>45809</v>
      </c>
      <c r="I1832" s="1">
        <v>45815</v>
      </c>
      <c r="J1832">
        <v>15500</v>
      </c>
      <c r="K1832">
        <v>2883</v>
      </c>
      <c r="L1832">
        <v>0</v>
      </c>
      <c r="M1832">
        <f>invoices[[#This Row],[rent_amount]]+invoices[[#This Row],[electricity_amount]]+invoices[[#This Row],[other_charges]]</f>
        <v>18383</v>
      </c>
      <c r="N1832" t="s">
        <v>28</v>
      </c>
      <c r="O1832" t="s">
        <v>482</v>
      </c>
      <c r="P1832">
        <v>0</v>
      </c>
      <c r="Q1832" t="b">
        <v>0</v>
      </c>
      <c r="R1832" t="s">
        <v>159</v>
      </c>
      <c r="S1832">
        <v>0</v>
      </c>
      <c r="T1832">
        <f>invoices[[#This Row],[total_amount]]</f>
        <v>18383</v>
      </c>
      <c r="U1832" t="s">
        <v>1024</v>
      </c>
      <c r="V1832" t="str">
        <f>INDEX([1]!Table1[tenantname],MATCH(invoices[[#This Row],[allotment_id]],[1]!Table1[TenantAllotmentID],0))</f>
        <v>Sruthi Naya P (C43-B2)</v>
      </c>
      <c r="W1832" t="s">
        <v>14318</v>
      </c>
      <c r="X1832" t="s">
        <v>14318</v>
      </c>
      <c r="Y1832" s="4">
        <v>45809</v>
      </c>
      <c r="Z1832" t="s">
        <v>15807</v>
      </c>
      <c r="AA1832">
        <v>15500</v>
      </c>
      <c r="AB1832">
        <v>0</v>
      </c>
      <c r="AC1832">
        <v>0</v>
      </c>
      <c r="AD1832" s="7">
        <f>invoices[[#This Row],[Rent]]+invoices[[#This Row],[Services]]+invoices[[#This Row],[GST]]</f>
        <v>15500</v>
      </c>
      <c r="AE1832" s="7">
        <f>invoices[[#This Row],[Total]]-invoices[[#This Row],[rent_amount]]</f>
        <v>0</v>
      </c>
      <c r="AF1832">
        <v>6130</v>
      </c>
      <c r="AG1832">
        <v>2883</v>
      </c>
      <c r="AH1832">
        <f>invoices[[#This Row],[EB Amount]]-invoices[[#This Row],[electricity_amount]]</f>
        <v>0</v>
      </c>
    </row>
    <row r="1833" spans="1:34">
      <c r="A1833" t="s">
        <v>13560</v>
      </c>
      <c r="B1833" t="s">
        <v>22</v>
      </c>
      <c r="C1833" t="s">
        <v>509</v>
      </c>
      <c r="D1833" t="s">
        <v>24</v>
      </c>
      <c r="E1833" t="s">
        <v>96</v>
      </c>
      <c r="F1833" t="s">
        <v>510</v>
      </c>
      <c r="G1833" t="s">
        <v>13561</v>
      </c>
      <c r="H1833" s="1">
        <f>DATE(YEAR(invoices[[#This Row],[due_date]]),MONTH(invoices[[#This Row],[due_date]]),1)</f>
        <v>45809</v>
      </c>
      <c r="I1833" s="1">
        <v>45815</v>
      </c>
      <c r="J1833">
        <v>12400</v>
      </c>
      <c r="K1833">
        <v>2666</v>
      </c>
      <c r="L1833">
        <v>2250</v>
      </c>
      <c r="M1833">
        <f>invoices[[#This Row],[rent_amount]]+invoices[[#This Row],[electricity_amount]]+invoices[[#This Row],[other_charges]]</f>
        <v>17316</v>
      </c>
      <c r="N1833" t="s">
        <v>28</v>
      </c>
      <c r="O1833" t="s">
        <v>184</v>
      </c>
      <c r="P1833">
        <v>0</v>
      </c>
      <c r="Q1833" t="b">
        <v>0</v>
      </c>
      <c r="R1833" t="s">
        <v>159</v>
      </c>
      <c r="S1833">
        <v>0</v>
      </c>
      <c r="T1833">
        <f>invoices[[#This Row],[total_amount]]</f>
        <v>17316</v>
      </c>
      <c r="U1833" t="s">
        <v>2343</v>
      </c>
      <c r="V1833" t="str">
        <f>INDEX([1]!Table1[tenantname],MATCH(invoices[[#This Row],[allotment_id]],[1]!Table1[TenantAllotmentID],0))</f>
        <v>Harsh Gupta (B33-B2)</v>
      </c>
      <c r="W1833" t="s">
        <v>14778</v>
      </c>
      <c r="X1833" t="s">
        <v>14779</v>
      </c>
      <c r="Y1833" s="4">
        <v>45809</v>
      </c>
      <c r="Z1833" t="s">
        <v>15807</v>
      </c>
      <c r="AA1833">
        <v>12400</v>
      </c>
      <c r="AB1833">
        <v>0</v>
      </c>
      <c r="AC1833">
        <v>0</v>
      </c>
      <c r="AD1833" s="7">
        <f>invoices[[#This Row],[Rent]]+invoices[[#This Row],[Services]]+invoices[[#This Row],[GST]]</f>
        <v>12400</v>
      </c>
      <c r="AE1833" s="7">
        <f>invoices[[#This Row],[Total]]-invoices[[#This Row],[rent_amount]]</f>
        <v>0</v>
      </c>
      <c r="AF1833">
        <v>6161</v>
      </c>
      <c r="AG1833">
        <v>2666</v>
      </c>
      <c r="AH1833">
        <f>invoices[[#This Row],[EB Amount]]-invoices[[#This Row],[electricity_amount]]</f>
        <v>0</v>
      </c>
    </row>
    <row r="1834" spans="1:34">
      <c r="A1834" t="s">
        <v>13606</v>
      </c>
      <c r="B1834" t="s">
        <v>22</v>
      </c>
      <c r="C1834" t="s">
        <v>4802</v>
      </c>
      <c r="D1834" t="s">
        <v>24</v>
      </c>
      <c r="E1834" t="s">
        <v>275</v>
      </c>
      <c r="F1834" t="s">
        <v>276</v>
      </c>
      <c r="G1834" t="s">
        <v>13607</v>
      </c>
      <c r="H1834" s="1">
        <f>DATE(YEAR(invoices[[#This Row],[due_date]]),MONTH(invoices[[#This Row],[due_date]]),1)</f>
        <v>45809</v>
      </c>
      <c r="I1834" s="1">
        <v>45815</v>
      </c>
      <c r="J1834">
        <v>7732.9999999999973</v>
      </c>
      <c r="K1834">
        <v>0</v>
      </c>
      <c r="L1834">
        <v>0</v>
      </c>
      <c r="M1834">
        <f>invoices[[#This Row],[rent_amount]]+invoices[[#This Row],[electricity_amount]]+invoices[[#This Row],[other_charges]]</f>
        <v>7732.9999999999973</v>
      </c>
      <c r="N1834" t="s">
        <v>28</v>
      </c>
      <c r="O1834" t="s">
        <v>158</v>
      </c>
      <c r="P1834">
        <v>0</v>
      </c>
      <c r="Q1834" t="b">
        <v>0</v>
      </c>
      <c r="R1834" t="s">
        <v>159</v>
      </c>
      <c r="S1834">
        <v>0</v>
      </c>
      <c r="T1834">
        <f>invoices[[#This Row],[total_amount]]</f>
        <v>7732.9999999999973</v>
      </c>
      <c r="U1834" t="s">
        <v>4804</v>
      </c>
      <c r="V1834" t="str">
        <f>INDEX([1]!Table1[tenantname],MATCH(invoices[[#This Row],[allotment_id]],[1]!Table1[TenantAllotmentID],0))</f>
        <v>Roshini Mahendrakumar (B44-C2)</v>
      </c>
      <c r="W1834" t="s">
        <v>15291</v>
      </c>
      <c r="X1834" t="s">
        <v>15292</v>
      </c>
      <c r="Y1834" s="4">
        <v>45809</v>
      </c>
      <c r="Z1834" t="s">
        <v>15807</v>
      </c>
      <c r="AA1834">
        <v>7732.9999999999973</v>
      </c>
      <c r="AB1834">
        <v>0</v>
      </c>
      <c r="AC1834">
        <v>0</v>
      </c>
      <c r="AD1834" s="7">
        <f>invoices[[#This Row],[Rent]]+invoices[[#This Row],[Services]]+invoices[[#This Row],[GST]]</f>
        <v>7732.9999999999973</v>
      </c>
      <c r="AE1834" s="7">
        <f>invoices[[#This Row],[Total]]-invoices[[#This Row],[rent_amount]]</f>
        <v>0</v>
      </c>
      <c r="AF1834">
        <v>6186</v>
      </c>
      <c r="AG1834">
        <v>0</v>
      </c>
      <c r="AH1834">
        <f>invoices[[#This Row],[EB Amount]]-invoices[[#This Row],[electricity_amount]]</f>
        <v>0</v>
      </c>
    </row>
    <row r="1835" spans="1:34">
      <c r="A1835" t="s">
        <v>13622</v>
      </c>
      <c r="B1835" t="s">
        <v>22</v>
      </c>
      <c r="C1835" t="s">
        <v>13623</v>
      </c>
      <c r="D1835" t="s">
        <v>24</v>
      </c>
      <c r="E1835" t="s">
        <v>25</v>
      </c>
      <c r="F1835" t="s">
        <v>908</v>
      </c>
      <c r="G1835" t="s">
        <v>13624</v>
      </c>
      <c r="H1835" s="1">
        <f>DATE(YEAR(invoices[[#This Row],[due_date]]),MONTH(invoices[[#This Row],[due_date]]),1)</f>
        <v>45809</v>
      </c>
      <c r="I1835" s="1">
        <v>45815</v>
      </c>
      <c r="J1835">
        <v>5800</v>
      </c>
      <c r="K1835">
        <v>1872</v>
      </c>
      <c r="L1835">
        <v>2250</v>
      </c>
      <c r="M1835">
        <f>invoices[[#This Row],[rent_amount]]+invoices[[#This Row],[electricity_amount]]+invoices[[#This Row],[other_charges]]</f>
        <v>9922</v>
      </c>
      <c r="N1835" t="s">
        <v>28</v>
      </c>
      <c r="O1835" t="s">
        <v>158</v>
      </c>
      <c r="P1835">
        <v>0</v>
      </c>
      <c r="Q1835" t="b">
        <v>0</v>
      </c>
      <c r="R1835" t="s">
        <v>159</v>
      </c>
      <c r="S1835">
        <v>0</v>
      </c>
      <c r="T1835">
        <f>invoices[[#This Row],[total_amount]]</f>
        <v>9922</v>
      </c>
      <c r="U1835" t="s">
        <v>13625</v>
      </c>
      <c r="V1835" t="str">
        <f>INDEX([1]!Table1[tenantname],MATCH(invoices[[#This Row],[allotment_id]],[1]!Table1[TenantAllotmentID],0))</f>
        <v>Osheen Bhadoria (A24-B1)</v>
      </c>
      <c r="W1835" t="s">
        <v>15797</v>
      </c>
      <c r="X1835" t="s">
        <v>15798</v>
      </c>
      <c r="Y1835" s="4">
        <v>45809</v>
      </c>
      <c r="Z1835" t="s">
        <v>15807</v>
      </c>
      <c r="AA1835">
        <v>5800</v>
      </c>
      <c r="AB1835">
        <v>0</v>
      </c>
      <c r="AC1835">
        <v>0</v>
      </c>
      <c r="AD1835" s="7">
        <f>invoices[[#This Row],[Rent]]+invoices[[#This Row],[Services]]+invoices[[#This Row],[GST]]</f>
        <v>5800</v>
      </c>
      <c r="AE1835" s="7">
        <f>invoices[[#This Row],[Total]]-invoices[[#This Row],[rent_amount]]</f>
        <v>0</v>
      </c>
      <c r="AF1835">
        <v>6195</v>
      </c>
      <c r="AG1835">
        <v>1872</v>
      </c>
      <c r="AH1835">
        <f>invoices[[#This Row],[EB Amount]]-invoices[[#This Row],[electricity_amount]]</f>
        <v>0</v>
      </c>
    </row>
    <row r="1836" spans="1:34">
      <c r="A1836" t="s">
        <v>13742</v>
      </c>
      <c r="B1836" t="s">
        <v>22</v>
      </c>
      <c r="C1836" t="s">
        <v>626</v>
      </c>
      <c r="D1836" t="s">
        <v>24</v>
      </c>
      <c r="E1836" t="s">
        <v>42</v>
      </c>
      <c r="F1836" t="s">
        <v>627</v>
      </c>
      <c r="G1836" t="s">
        <v>13743</v>
      </c>
      <c r="H1836" s="1">
        <f>DATE(YEAR(invoices[[#This Row],[due_date]]),MONTH(invoices[[#This Row],[due_date]]),1)</f>
        <v>45809</v>
      </c>
      <c r="I1836" s="1">
        <v>45815</v>
      </c>
      <c r="J1836">
        <v>13500</v>
      </c>
      <c r="K1836">
        <v>1581</v>
      </c>
      <c r="L1836">
        <v>0</v>
      </c>
      <c r="M1836">
        <f>invoices[[#This Row],[rent_amount]]+invoices[[#This Row],[electricity_amount]]+invoices[[#This Row],[other_charges]]</f>
        <v>15081</v>
      </c>
      <c r="N1836" t="s">
        <v>28</v>
      </c>
      <c r="O1836" t="s">
        <v>158</v>
      </c>
      <c r="P1836">
        <v>0</v>
      </c>
      <c r="Q1836" t="b">
        <v>0</v>
      </c>
      <c r="R1836" t="s">
        <v>159</v>
      </c>
      <c r="S1836">
        <v>0</v>
      </c>
      <c r="T1836">
        <f>invoices[[#This Row],[total_amount]]</f>
        <v>15081</v>
      </c>
      <c r="U1836" t="s">
        <v>630</v>
      </c>
      <c r="V1836" t="str">
        <f>INDEX([1]!Table1[tenantname],MATCH(invoices[[#This Row],[allotment_id]],[1]!Table1[TenantAllotmentID],0))</f>
        <v>Rishita Tulsyan (C24-B3)</v>
      </c>
      <c r="W1836" t="s">
        <v>14177</v>
      </c>
      <c r="X1836" t="s">
        <v>14178</v>
      </c>
      <c r="Y1836" s="4">
        <v>45809</v>
      </c>
      <c r="Z1836" t="s">
        <v>15807</v>
      </c>
      <c r="AA1836">
        <v>13500</v>
      </c>
      <c r="AB1836">
        <v>0</v>
      </c>
      <c r="AC1836">
        <v>0</v>
      </c>
      <c r="AD1836" s="7">
        <f>invoices[[#This Row],[Rent]]+invoices[[#This Row],[Services]]+invoices[[#This Row],[GST]]</f>
        <v>13500</v>
      </c>
      <c r="AE1836" s="7">
        <f>invoices[[#This Row],[Total]]-invoices[[#This Row],[rent_amount]]</f>
        <v>0</v>
      </c>
      <c r="AF1836">
        <v>6255</v>
      </c>
      <c r="AG1836">
        <v>1581</v>
      </c>
      <c r="AH1836">
        <f>invoices[[#This Row],[EB Amount]]-invoices[[#This Row],[electricity_amount]]</f>
        <v>0</v>
      </c>
    </row>
    <row r="1837" spans="1:34">
      <c r="A1837" t="s">
        <v>13930</v>
      </c>
      <c r="B1837" t="s">
        <v>22</v>
      </c>
      <c r="C1837" t="s">
        <v>3074</v>
      </c>
      <c r="D1837" t="s">
        <v>24</v>
      </c>
      <c r="E1837" t="s">
        <v>167</v>
      </c>
      <c r="F1837" t="s">
        <v>2258</v>
      </c>
      <c r="G1837" t="s">
        <v>13931</v>
      </c>
      <c r="H1837" s="1">
        <f>DATE(YEAR(invoices[[#This Row],[due_date]]),MONTH(invoices[[#This Row],[due_date]]),1)</f>
        <v>45809</v>
      </c>
      <c r="I1837" s="1">
        <v>45815</v>
      </c>
      <c r="J1837">
        <v>11700</v>
      </c>
      <c r="K1837">
        <v>3131</v>
      </c>
      <c r="L1837">
        <v>2250</v>
      </c>
      <c r="M1837">
        <f>invoices[[#This Row],[rent_amount]]+invoices[[#This Row],[electricity_amount]]+invoices[[#This Row],[other_charges]]</f>
        <v>17081</v>
      </c>
      <c r="N1837" t="s">
        <v>28</v>
      </c>
      <c r="O1837" t="s">
        <v>482</v>
      </c>
      <c r="P1837">
        <v>0</v>
      </c>
      <c r="Q1837" t="b">
        <v>0</v>
      </c>
      <c r="R1837" t="s">
        <v>159</v>
      </c>
      <c r="S1837">
        <v>0</v>
      </c>
      <c r="T1837">
        <f>invoices[[#This Row],[total_amount]]</f>
        <v>17081</v>
      </c>
      <c r="U1837" t="s">
        <v>3076</v>
      </c>
      <c r="V1837" t="str">
        <f>INDEX([1]!Table1[tenantname],MATCH(invoices[[#This Row],[allotment_id]],[1]!Table1[TenantAllotmentID],0))</f>
        <v>Vishnu B (B42-A1)</v>
      </c>
      <c r="W1837" t="s">
        <v>14963</v>
      </c>
      <c r="X1837" t="s">
        <v>14964</v>
      </c>
      <c r="Y1837" s="4">
        <v>45809</v>
      </c>
      <c r="Z1837" t="s">
        <v>15807</v>
      </c>
      <c r="AA1837">
        <v>11700</v>
      </c>
      <c r="AB1837">
        <v>0</v>
      </c>
      <c r="AC1837">
        <v>0</v>
      </c>
      <c r="AD1837" s="7">
        <f>invoices[[#This Row],[Rent]]+invoices[[#This Row],[Services]]+invoices[[#This Row],[GST]]</f>
        <v>11700</v>
      </c>
      <c r="AE1837" s="7">
        <f>invoices[[#This Row],[Total]]-invoices[[#This Row],[rent_amount]]</f>
        <v>0</v>
      </c>
      <c r="AF1837">
        <v>6357</v>
      </c>
      <c r="AG1837">
        <v>3131</v>
      </c>
      <c r="AH1837">
        <f>invoices[[#This Row],[EB Amount]]-invoices[[#This Row],[electricity_amount]]</f>
        <v>0</v>
      </c>
    </row>
    <row r="1838" spans="1:34">
      <c r="A1838" t="s">
        <v>13965</v>
      </c>
      <c r="B1838" t="s">
        <v>22</v>
      </c>
      <c r="C1838" t="s">
        <v>462</v>
      </c>
      <c r="D1838" t="s">
        <v>24</v>
      </c>
      <c r="E1838" t="s">
        <v>201</v>
      </c>
      <c r="F1838" t="s">
        <v>463</v>
      </c>
      <c r="G1838" t="s">
        <v>13966</v>
      </c>
      <c r="H1838" s="1">
        <f>DATE(YEAR(invoices[[#This Row],[due_date]]),MONTH(invoices[[#This Row],[due_date]]),1)</f>
        <v>45809</v>
      </c>
      <c r="I1838" s="1">
        <v>45815</v>
      </c>
      <c r="J1838">
        <v>15500</v>
      </c>
      <c r="K1838">
        <v>1922</v>
      </c>
      <c r="L1838">
        <v>0</v>
      </c>
      <c r="M1838">
        <f>invoices[[#This Row],[rent_amount]]+invoices[[#This Row],[electricity_amount]]+invoices[[#This Row],[other_charges]]</f>
        <v>17422</v>
      </c>
      <c r="N1838" t="s">
        <v>28</v>
      </c>
      <c r="O1838" t="s">
        <v>184</v>
      </c>
      <c r="P1838">
        <v>0</v>
      </c>
      <c r="Q1838" t="b">
        <v>0</v>
      </c>
      <c r="R1838" t="s">
        <v>159</v>
      </c>
      <c r="S1838">
        <v>0</v>
      </c>
      <c r="T1838">
        <f>invoices[[#This Row],[total_amount]]</f>
        <v>17422</v>
      </c>
      <c r="U1838" t="s">
        <v>465</v>
      </c>
      <c r="V1838" t="str">
        <f>INDEX([1]!Table1[tenantname],MATCH(invoices[[#This Row],[allotment_id]],[1]!Table1[TenantAllotmentID],0))</f>
        <v>Aman Kumar Agarwala (B31-B2)</v>
      </c>
      <c r="W1838" t="s">
        <v>14120</v>
      </c>
      <c r="X1838" t="s">
        <v>14121</v>
      </c>
      <c r="Y1838" s="4">
        <v>45809</v>
      </c>
      <c r="Z1838" t="s">
        <v>15807</v>
      </c>
      <c r="AA1838">
        <v>15500</v>
      </c>
      <c r="AB1838">
        <v>0</v>
      </c>
      <c r="AC1838">
        <v>0</v>
      </c>
      <c r="AD1838" s="7">
        <f>invoices[[#This Row],[Rent]]+invoices[[#This Row],[Services]]+invoices[[#This Row],[GST]]</f>
        <v>15500</v>
      </c>
      <c r="AE1838" s="7">
        <f>invoices[[#This Row],[Total]]-invoices[[#This Row],[rent_amount]]</f>
        <v>0</v>
      </c>
      <c r="AF1838">
        <v>6374</v>
      </c>
      <c r="AG1838">
        <v>1922</v>
      </c>
      <c r="AH1838">
        <f>invoices[[#This Row],[EB Amount]]-invoices[[#This Row],[electricity_amount]]</f>
        <v>0</v>
      </c>
    </row>
    <row r="1839" spans="1:34">
      <c r="A1839" t="s">
        <v>13971</v>
      </c>
      <c r="B1839" t="s">
        <v>22</v>
      </c>
      <c r="C1839" t="s">
        <v>8211</v>
      </c>
      <c r="D1839" t="s">
        <v>24</v>
      </c>
      <c r="E1839" t="s">
        <v>275</v>
      </c>
      <c r="F1839" t="s">
        <v>1397</v>
      </c>
      <c r="G1839" t="s">
        <v>13972</v>
      </c>
      <c r="H1839" s="1">
        <f>DATE(YEAR(invoices[[#This Row],[due_date]]),MONTH(invoices[[#This Row],[due_date]]),1)</f>
        <v>45809</v>
      </c>
      <c r="I1839" s="1">
        <v>45815</v>
      </c>
      <c r="J1839">
        <v>9817</v>
      </c>
      <c r="K1839">
        <v>0</v>
      </c>
      <c r="L1839">
        <v>0</v>
      </c>
      <c r="M1839">
        <f>invoices[[#This Row],[rent_amount]]+invoices[[#This Row],[electricity_amount]]+invoices[[#This Row],[other_charges]]</f>
        <v>9817</v>
      </c>
      <c r="N1839" t="s">
        <v>28</v>
      </c>
      <c r="O1839" t="s">
        <v>826</v>
      </c>
      <c r="P1839">
        <v>0</v>
      </c>
      <c r="Q1839" t="b">
        <v>0</v>
      </c>
      <c r="R1839" t="s">
        <v>159</v>
      </c>
      <c r="S1839">
        <v>0</v>
      </c>
      <c r="T1839">
        <f>invoices[[#This Row],[total_amount]]</f>
        <v>9817</v>
      </c>
      <c r="U1839" t="s">
        <v>8213</v>
      </c>
      <c r="V1839" t="str">
        <f>INDEX([1]!Table1[tenantname],MATCH(invoices[[#This Row],[allotment_id]],[1]!Table1[TenantAllotmentID],0))</f>
        <v>Maithilee Bhor (B44-B1)</v>
      </c>
      <c r="W1839" t="s">
        <v>15598</v>
      </c>
      <c r="X1839" t="s">
        <v>15599</v>
      </c>
      <c r="Y1839" s="4">
        <v>45809</v>
      </c>
      <c r="Z1839" t="s">
        <v>15807</v>
      </c>
      <c r="AA1839">
        <v>9817</v>
      </c>
      <c r="AB1839">
        <v>0</v>
      </c>
      <c r="AC1839">
        <v>0</v>
      </c>
      <c r="AD1839" s="7">
        <f>invoices[[#This Row],[Rent]]+invoices[[#This Row],[Services]]+invoices[[#This Row],[GST]]</f>
        <v>9817</v>
      </c>
      <c r="AE1839" s="7">
        <f>invoices[[#This Row],[Total]]-invoices[[#This Row],[rent_amount]]</f>
        <v>0</v>
      </c>
      <c r="AF1839">
        <v>6377</v>
      </c>
      <c r="AG1839">
        <v>0</v>
      </c>
      <c r="AH1839">
        <f>invoices[[#This Row],[EB Amount]]-invoices[[#This Row],[electricity_amount]]</f>
        <v>0</v>
      </c>
    </row>
    <row r="1840" spans="1:34">
      <c r="A1840" t="s">
        <v>118</v>
      </c>
      <c r="B1840" t="s">
        <v>22</v>
      </c>
      <c r="C1840" t="s">
        <v>119</v>
      </c>
      <c r="D1840" t="s">
        <v>24</v>
      </c>
      <c r="E1840" t="s">
        <v>25</v>
      </c>
      <c r="F1840" t="s">
        <v>26</v>
      </c>
      <c r="G1840" t="s">
        <v>120</v>
      </c>
      <c r="H1840" s="1">
        <f>DATE(YEAR(invoices[[#This Row],[due_date]]),MONTH(invoices[[#This Row],[due_date]]),1)</f>
        <v>45778</v>
      </c>
      <c r="I1840" s="1">
        <v>45784</v>
      </c>
      <c r="J1840">
        <v>8419</v>
      </c>
      <c r="K1840">
        <v>0</v>
      </c>
      <c r="L1840">
        <v>0</v>
      </c>
      <c r="M1840">
        <f>invoices[[#This Row],[rent_amount]]+invoices[[#This Row],[electricity_amount]]+invoices[[#This Row],[other_charges]]</f>
        <v>8419</v>
      </c>
      <c r="N1840" t="s">
        <v>28</v>
      </c>
      <c r="O1840" t="s">
        <v>121</v>
      </c>
      <c r="P1840">
        <v>0</v>
      </c>
      <c r="Q1840" t="b">
        <v>0</v>
      </c>
      <c r="R1840" t="s">
        <v>122</v>
      </c>
      <c r="S1840">
        <v>0</v>
      </c>
      <c r="T1840">
        <f>invoices[[#This Row],[total_amount]]</f>
        <v>8419</v>
      </c>
      <c r="U1840" t="s">
        <v>123</v>
      </c>
      <c r="V1840" t="str">
        <f>INDEX([1]!Table1[tenantname],MATCH(invoices[[#This Row],[allotment_id]],[1]!Table1[TenantAllotmentID],0))</f>
        <v>Abinaya B (A24-C1)</v>
      </c>
      <c r="W1840" t="s">
        <v>14008</v>
      </c>
      <c r="X1840" t="s">
        <v>14009</v>
      </c>
      <c r="Y1840" s="4">
        <v>45778</v>
      </c>
      <c r="Z1840" t="s">
        <v>15807</v>
      </c>
      <c r="AA1840">
        <v>8419</v>
      </c>
      <c r="AB1840">
        <v>0</v>
      </c>
      <c r="AC1840">
        <v>0</v>
      </c>
      <c r="AD1840" s="7">
        <f>invoices[[#This Row],[Rent]]+invoices[[#This Row],[Services]]+invoices[[#This Row],[GST]]</f>
        <v>8419</v>
      </c>
      <c r="AE1840" s="7">
        <f>invoices[[#This Row],[Total]]-invoices[[#This Row],[rent_amount]]</f>
        <v>0</v>
      </c>
      <c r="AF1840">
        <v>13</v>
      </c>
      <c r="AG1840">
        <v>0</v>
      </c>
      <c r="AH1840">
        <f>invoices[[#This Row],[EB Amount]]-invoices[[#This Row],[electricity_amount]]</f>
        <v>0</v>
      </c>
    </row>
    <row r="1841" spans="1:34">
      <c r="A1841" t="s">
        <v>764</v>
      </c>
      <c r="B1841" t="s">
        <v>22</v>
      </c>
      <c r="C1841" t="s">
        <v>765</v>
      </c>
      <c r="D1841" t="s">
        <v>24</v>
      </c>
      <c r="E1841" t="s">
        <v>50</v>
      </c>
      <c r="F1841" t="s">
        <v>766</v>
      </c>
      <c r="G1841" t="s">
        <v>767</v>
      </c>
      <c r="H1841" s="1">
        <f>DATE(YEAR(invoices[[#This Row],[due_date]]),MONTH(invoices[[#This Row],[due_date]]),1)</f>
        <v>45778</v>
      </c>
      <c r="I1841" s="1">
        <v>45784</v>
      </c>
      <c r="J1841">
        <v>19500</v>
      </c>
      <c r="K1841">
        <v>1680</v>
      </c>
      <c r="L1841">
        <v>0</v>
      </c>
      <c r="M1841">
        <f>invoices[[#This Row],[rent_amount]]+invoices[[#This Row],[electricity_amount]]+invoices[[#This Row],[other_charges]]</f>
        <v>21180</v>
      </c>
      <c r="N1841" t="s">
        <v>28</v>
      </c>
      <c r="O1841" t="s">
        <v>768</v>
      </c>
      <c r="P1841">
        <v>0</v>
      </c>
      <c r="Q1841" t="b">
        <v>0</v>
      </c>
      <c r="R1841" t="s">
        <v>122</v>
      </c>
      <c r="S1841">
        <v>0</v>
      </c>
      <c r="T1841">
        <f>invoices[[#This Row],[total_amount]]</f>
        <v>21180</v>
      </c>
      <c r="U1841" t="s">
        <v>769</v>
      </c>
      <c r="V1841" t="str">
        <f>INDEX([1]!Table1[tenantname],MATCH(invoices[[#This Row],[allotment_id]],[1]!Table1[TenantAllotmentID],0))</f>
        <v>Dhanaganapathy Madhavan (B32-A1)</v>
      </c>
      <c r="W1841" t="s">
        <v>14223</v>
      </c>
      <c r="X1841" t="s">
        <v>14224</v>
      </c>
      <c r="Y1841" s="4">
        <v>45778</v>
      </c>
      <c r="Z1841" t="s">
        <v>15807</v>
      </c>
      <c r="AA1841">
        <v>19500</v>
      </c>
      <c r="AB1841">
        <v>0</v>
      </c>
      <c r="AC1841">
        <v>0</v>
      </c>
      <c r="AD1841" s="7">
        <f>invoices[[#This Row],[Rent]]+invoices[[#This Row],[Services]]+invoices[[#This Row],[GST]]</f>
        <v>19500</v>
      </c>
      <c r="AE1841" s="7">
        <f>invoices[[#This Row],[Total]]-invoices[[#This Row],[rent_amount]]</f>
        <v>0</v>
      </c>
      <c r="AF1841">
        <v>136</v>
      </c>
      <c r="AG1841">
        <v>1680</v>
      </c>
      <c r="AH1841">
        <f>invoices[[#This Row],[EB Amount]]-invoices[[#This Row],[electricity_amount]]</f>
        <v>0</v>
      </c>
    </row>
    <row r="1842" spans="1:34">
      <c r="A1842" t="s">
        <v>816</v>
      </c>
      <c r="B1842" t="s">
        <v>22</v>
      </c>
      <c r="C1842" t="s">
        <v>462</v>
      </c>
      <c r="D1842" t="s">
        <v>24</v>
      </c>
      <c r="E1842" t="s">
        <v>201</v>
      </c>
      <c r="F1842" t="s">
        <v>463</v>
      </c>
      <c r="G1842" t="s">
        <v>817</v>
      </c>
      <c r="H1842" s="1">
        <f>DATE(YEAR(invoices[[#This Row],[due_date]]),MONTH(invoices[[#This Row],[due_date]]),1)</f>
        <v>45778</v>
      </c>
      <c r="I1842" s="1">
        <v>45784</v>
      </c>
      <c r="J1842">
        <v>15500</v>
      </c>
      <c r="K1842">
        <v>1890</v>
      </c>
      <c r="L1842">
        <v>0</v>
      </c>
      <c r="M1842">
        <f>invoices[[#This Row],[rent_amount]]+invoices[[#This Row],[electricity_amount]]+invoices[[#This Row],[other_charges]]</f>
        <v>17390</v>
      </c>
      <c r="N1842" t="s">
        <v>28</v>
      </c>
      <c r="O1842" t="s">
        <v>121</v>
      </c>
      <c r="P1842">
        <v>0</v>
      </c>
      <c r="Q1842" t="b">
        <v>0</v>
      </c>
      <c r="R1842" t="s">
        <v>122</v>
      </c>
      <c r="S1842">
        <v>0</v>
      </c>
      <c r="T1842">
        <f>invoices[[#This Row],[total_amount]]</f>
        <v>17390</v>
      </c>
      <c r="U1842" t="s">
        <v>465</v>
      </c>
      <c r="V1842" t="str">
        <f>INDEX([1]!Table1[tenantname],MATCH(invoices[[#This Row],[allotment_id]],[1]!Table1[TenantAllotmentID],0))</f>
        <v>Aman Kumar Agarwala (B31-B2)</v>
      </c>
      <c r="W1842" t="s">
        <v>14120</v>
      </c>
      <c r="X1842" t="s">
        <v>14121</v>
      </c>
      <c r="Y1842" s="4">
        <v>45778</v>
      </c>
      <c r="Z1842" t="s">
        <v>15807</v>
      </c>
      <c r="AA1842">
        <v>15500</v>
      </c>
      <c r="AB1842">
        <v>0</v>
      </c>
      <c r="AC1842">
        <v>0</v>
      </c>
      <c r="AD1842" s="7">
        <f>invoices[[#This Row],[Rent]]+invoices[[#This Row],[Services]]+invoices[[#This Row],[GST]]</f>
        <v>15500</v>
      </c>
      <c r="AE1842" s="7">
        <f>invoices[[#This Row],[Total]]-invoices[[#This Row],[rent_amount]]</f>
        <v>0</v>
      </c>
      <c r="AF1842">
        <v>148</v>
      </c>
      <c r="AG1842">
        <v>1890</v>
      </c>
      <c r="AH1842">
        <f>invoices[[#This Row],[EB Amount]]-invoices[[#This Row],[electricity_amount]]</f>
        <v>0</v>
      </c>
    </row>
    <row r="1843" spans="1:34">
      <c r="A1843" t="s">
        <v>868</v>
      </c>
      <c r="B1843" t="s">
        <v>22</v>
      </c>
      <c r="C1843" t="s">
        <v>869</v>
      </c>
      <c r="D1843" t="s">
        <v>24</v>
      </c>
      <c r="E1843" t="s">
        <v>247</v>
      </c>
      <c r="F1843" t="s">
        <v>870</v>
      </c>
      <c r="G1843" t="s">
        <v>871</v>
      </c>
      <c r="H1843" s="1">
        <f>DATE(YEAR(invoices[[#This Row],[due_date]]),MONTH(invoices[[#This Row],[due_date]]),1)</f>
        <v>45778</v>
      </c>
      <c r="I1843" s="1">
        <v>45784</v>
      </c>
      <c r="J1843">
        <v>15500</v>
      </c>
      <c r="K1843">
        <v>610</v>
      </c>
      <c r="L1843">
        <v>0</v>
      </c>
      <c r="M1843">
        <f>invoices[[#This Row],[rent_amount]]+invoices[[#This Row],[electricity_amount]]+invoices[[#This Row],[other_charges]]</f>
        <v>16110</v>
      </c>
      <c r="N1843" t="s">
        <v>28</v>
      </c>
      <c r="O1843" t="s">
        <v>872</v>
      </c>
      <c r="P1843">
        <v>0</v>
      </c>
      <c r="Q1843" t="b">
        <v>0</v>
      </c>
      <c r="R1843" t="s">
        <v>122</v>
      </c>
      <c r="S1843">
        <v>0</v>
      </c>
      <c r="T1843">
        <f>invoices[[#This Row],[total_amount]]</f>
        <v>16110</v>
      </c>
      <c r="U1843" t="s">
        <v>873</v>
      </c>
      <c r="V1843" t="str">
        <f>INDEX([1]!Table1[tenantname],MATCH(invoices[[#This Row],[allotment_id]],[1]!Table1[TenantAllotmentID],0))</f>
        <v>Sidharthan BS (C11-B1)</v>
      </c>
      <c r="W1843" t="s">
        <v>14263</v>
      </c>
      <c r="X1843" t="s">
        <v>14264</v>
      </c>
      <c r="Y1843" s="4">
        <v>45778</v>
      </c>
      <c r="Z1843" t="s">
        <v>15807</v>
      </c>
      <c r="AA1843">
        <v>15500</v>
      </c>
      <c r="AB1843">
        <v>0</v>
      </c>
      <c r="AC1843">
        <v>0</v>
      </c>
      <c r="AD1843" s="7">
        <f>invoices[[#This Row],[Rent]]+invoices[[#This Row],[Services]]+invoices[[#This Row],[GST]]</f>
        <v>15500</v>
      </c>
      <c r="AE1843" s="7">
        <f>invoices[[#This Row],[Total]]-invoices[[#This Row],[rent_amount]]</f>
        <v>0</v>
      </c>
      <c r="AF1843">
        <v>161</v>
      </c>
      <c r="AG1843">
        <v>610</v>
      </c>
      <c r="AH1843">
        <f>invoices[[#This Row],[EB Amount]]-invoices[[#This Row],[electricity_amount]]</f>
        <v>0</v>
      </c>
    </row>
    <row r="1844" spans="1:34">
      <c r="A1844" t="s">
        <v>1188</v>
      </c>
      <c r="B1844" t="s">
        <v>22</v>
      </c>
      <c r="C1844" t="s">
        <v>1189</v>
      </c>
      <c r="D1844" t="s">
        <v>24</v>
      </c>
      <c r="E1844" t="s">
        <v>354</v>
      </c>
      <c r="F1844" t="s">
        <v>540</v>
      </c>
      <c r="G1844" t="s">
        <v>1190</v>
      </c>
      <c r="H1844" s="1">
        <f>DATE(YEAR(invoices[[#This Row],[due_date]]),MONTH(invoices[[#This Row],[due_date]]),1)</f>
        <v>45778</v>
      </c>
      <c r="I1844" s="1">
        <v>45784</v>
      </c>
      <c r="J1844">
        <v>14500</v>
      </c>
      <c r="K1844">
        <v>2310</v>
      </c>
      <c r="L1844">
        <v>0</v>
      </c>
      <c r="M1844">
        <f>invoices[[#This Row],[rent_amount]]+invoices[[#This Row],[electricity_amount]]+invoices[[#This Row],[other_charges]]</f>
        <v>16810</v>
      </c>
      <c r="N1844" t="s">
        <v>28</v>
      </c>
      <c r="O1844" t="s">
        <v>872</v>
      </c>
      <c r="P1844">
        <v>0</v>
      </c>
      <c r="Q1844" t="b">
        <v>0</v>
      </c>
      <c r="R1844" t="s">
        <v>122</v>
      </c>
      <c r="S1844">
        <v>0</v>
      </c>
      <c r="T1844">
        <f>invoices[[#This Row],[total_amount]]</f>
        <v>16810</v>
      </c>
      <c r="U1844" t="s">
        <v>1191</v>
      </c>
      <c r="V1844" t="str">
        <f>INDEX([1]!Table1[tenantname],MATCH(invoices[[#This Row],[allotment_id]],[1]!Table1[TenantAllotmentID],0))</f>
        <v>Vardaan Mongia (B34-C1)</v>
      </c>
      <c r="W1844" t="s">
        <v>14374</v>
      </c>
      <c r="X1844" t="s">
        <v>14375</v>
      </c>
      <c r="Y1844" s="4">
        <v>45778</v>
      </c>
      <c r="Z1844" t="s">
        <v>15807</v>
      </c>
      <c r="AA1844">
        <v>14500</v>
      </c>
      <c r="AB1844">
        <v>0</v>
      </c>
      <c r="AC1844">
        <v>0</v>
      </c>
      <c r="AD1844" s="7">
        <f>invoices[[#This Row],[Rent]]+invoices[[#This Row],[Services]]+invoices[[#This Row],[GST]]</f>
        <v>14500</v>
      </c>
      <c r="AE1844" s="7">
        <f>invoices[[#This Row],[Total]]-invoices[[#This Row],[rent_amount]]</f>
        <v>0</v>
      </c>
      <c r="AF1844">
        <v>247</v>
      </c>
      <c r="AG1844">
        <v>2310</v>
      </c>
      <c r="AH1844">
        <f>invoices[[#This Row],[EB Amount]]-invoices[[#This Row],[electricity_amount]]</f>
        <v>0</v>
      </c>
    </row>
    <row r="1845" spans="1:34">
      <c r="A1845" t="s">
        <v>1192</v>
      </c>
      <c r="B1845" t="s">
        <v>22</v>
      </c>
      <c r="C1845" t="s">
        <v>1193</v>
      </c>
      <c r="D1845" t="s">
        <v>24</v>
      </c>
      <c r="E1845" t="s">
        <v>72</v>
      </c>
      <c r="F1845" t="s">
        <v>665</v>
      </c>
      <c r="G1845" t="s">
        <v>1194</v>
      </c>
      <c r="H1845" s="1">
        <f>DATE(YEAR(invoices[[#This Row],[due_date]]),MONTH(invoices[[#This Row],[due_date]]),1)</f>
        <v>45778</v>
      </c>
      <c r="I1845" s="1">
        <v>45784</v>
      </c>
      <c r="J1845">
        <v>13500</v>
      </c>
      <c r="K1845">
        <v>1950</v>
      </c>
      <c r="L1845">
        <v>0</v>
      </c>
      <c r="M1845">
        <f>invoices[[#This Row],[rent_amount]]+invoices[[#This Row],[electricity_amount]]+invoices[[#This Row],[other_charges]]</f>
        <v>15450</v>
      </c>
      <c r="N1845" t="s">
        <v>28</v>
      </c>
      <c r="O1845" t="s">
        <v>872</v>
      </c>
      <c r="P1845">
        <v>0</v>
      </c>
      <c r="Q1845" t="b">
        <v>0</v>
      </c>
      <c r="R1845" t="s">
        <v>122</v>
      </c>
      <c r="S1845">
        <v>0</v>
      </c>
      <c r="T1845">
        <f>invoices[[#This Row],[total_amount]]</f>
        <v>15450</v>
      </c>
      <c r="U1845" t="s">
        <v>1195</v>
      </c>
      <c r="V1845" t="str">
        <f>INDEX([1]!Table1[tenantname],MATCH(invoices[[#This Row],[allotment_id]],[1]!Table1[TenantAllotmentID],0))</f>
        <v>Vaibhav Dubey (C34-A1)</v>
      </c>
      <c r="W1845" t="s">
        <v>14376</v>
      </c>
      <c r="X1845" t="s">
        <v>14377</v>
      </c>
      <c r="Y1845" s="4">
        <v>45778</v>
      </c>
      <c r="Z1845" t="s">
        <v>15807</v>
      </c>
      <c r="AA1845">
        <v>13500</v>
      </c>
      <c r="AB1845">
        <v>0</v>
      </c>
      <c r="AC1845">
        <v>0</v>
      </c>
      <c r="AD1845" s="7">
        <f>invoices[[#This Row],[Rent]]+invoices[[#This Row],[Services]]+invoices[[#This Row],[GST]]</f>
        <v>13500</v>
      </c>
      <c r="AE1845" s="7">
        <f>invoices[[#This Row],[Total]]-invoices[[#This Row],[rent_amount]]</f>
        <v>0</v>
      </c>
      <c r="AF1845">
        <v>248</v>
      </c>
      <c r="AG1845">
        <v>1950</v>
      </c>
      <c r="AH1845">
        <f>invoices[[#This Row],[EB Amount]]-invoices[[#This Row],[electricity_amount]]</f>
        <v>0</v>
      </c>
    </row>
    <row r="1846" spans="1:34">
      <c r="A1846" t="s">
        <v>1221</v>
      </c>
      <c r="B1846" t="s">
        <v>22</v>
      </c>
      <c r="C1846" t="s">
        <v>103</v>
      </c>
      <c r="D1846" t="s">
        <v>24</v>
      </c>
      <c r="E1846" t="s">
        <v>104</v>
      </c>
      <c r="F1846" t="s">
        <v>105</v>
      </c>
      <c r="G1846" t="s">
        <v>1222</v>
      </c>
      <c r="H1846" s="1">
        <f>DATE(YEAR(invoices[[#This Row],[due_date]]),MONTH(invoices[[#This Row],[due_date]]),1)</f>
        <v>45778</v>
      </c>
      <c r="I1846" s="1">
        <v>45784</v>
      </c>
      <c r="J1846">
        <v>14500</v>
      </c>
      <c r="K1846">
        <v>792</v>
      </c>
      <c r="L1846">
        <v>0</v>
      </c>
      <c r="M1846">
        <f>invoices[[#This Row],[rent_amount]]+invoices[[#This Row],[electricity_amount]]+invoices[[#This Row],[other_charges]]</f>
        <v>15292</v>
      </c>
      <c r="N1846" t="s">
        <v>28</v>
      </c>
      <c r="O1846" t="s">
        <v>768</v>
      </c>
      <c r="P1846">
        <v>0</v>
      </c>
      <c r="Q1846" t="b">
        <v>0</v>
      </c>
      <c r="R1846" t="s">
        <v>122</v>
      </c>
      <c r="S1846">
        <v>0</v>
      </c>
      <c r="T1846">
        <f>invoices[[#This Row],[total_amount]]</f>
        <v>15292</v>
      </c>
      <c r="U1846" t="s">
        <v>109</v>
      </c>
      <c r="V1846" t="str">
        <f>INDEX([1]!Table1[tenantname],MATCH(invoices[[#This Row],[allotment_id]],[1]!Table1[TenantAllotmentID],0))</f>
        <v>Harish Kumar (B14-C1)</v>
      </c>
      <c r="W1846" t="s">
        <v>14004</v>
      </c>
      <c r="X1846" t="s">
        <v>14005</v>
      </c>
      <c r="Y1846" s="4">
        <v>45778</v>
      </c>
      <c r="Z1846" t="s">
        <v>15807</v>
      </c>
      <c r="AA1846">
        <v>14500</v>
      </c>
      <c r="AB1846">
        <v>0</v>
      </c>
      <c r="AC1846">
        <v>0</v>
      </c>
      <c r="AD1846" s="7">
        <f>invoices[[#This Row],[Rent]]+invoices[[#This Row],[Services]]+invoices[[#This Row],[GST]]</f>
        <v>14500</v>
      </c>
      <c r="AE1846" s="7">
        <f>invoices[[#This Row],[Total]]-invoices[[#This Row],[rent_amount]]</f>
        <v>0</v>
      </c>
      <c r="AF1846">
        <v>255</v>
      </c>
      <c r="AG1846">
        <v>792</v>
      </c>
      <c r="AH1846">
        <f>invoices[[#This Row],[EB Amount]]-invoices[[#This Row],[electricity_amount]]</f>
        <v>0</v>
      </c>
    </row>
    <row r="1847" spans="1:34">
      <c r="A1847" t="s">
        <v>1286</v>
      </c>
      <c r="B1847" t="s">
        <v>22</v>
      </c>
      <c r="C1847" t="s">
        <v>315</v>
      </c>
      <c r="D1847" t="s">
        <v>24</v>
      </c>
      <c r="E1847" t="s">
        <v>42</v>
      </c>
      <c r="F1847" t="s">
        <v>316</v>
      </c>
      <c r="G1847" t="s">
        <v>1287</v>
      </c>
      <c r="H1847" s="1">
        <f>DATE(YEAR(invoices[[#This Row],[due_date]]),MONTH(invoices[[#This Row],[due_date]]),1)</f>
        <v>45778</v>
      </c>
      <c r="I1847" s="1">
        <v>45784</v>
      </c>
      <c r="J1847">
        <v>14500</v>
      </c>
      <c r="K1847">
        <v>990</v>
      </c>
      <c r="L1847">
        <v>0</v>
      </c>
      <c r="M1847">
        <f>invoices[[#This Row],[rent_amount]]+invoices[[#This Row],[electricity_amount]]+invoices[[#This Row],[other_charges]]</f>
        <v>15490</v>
      </c>
      <c r="N1847" t="s">
        <v>28</v>
      </c>
      <c r="O1847" t="s">
        <v>768</v>
      </c>
      <c r="P1847">
        <v>0</v>
      </c>
      <c r="Q1847" t="b">
        <v>0</v>
      </c>
      <c r="R1847" t="s">
        <v>122</v>
      </c>
      <c r="S1847">
        <v>0</v>
      </c>
      <c r="T1847">
        <f>invoices[[#This Row],[total_amount]]</f>
        <v>15490</v>
      </c>
      <c r="U1847" t="s">
        <v>320</v>
      </c>
      <c r="V1847" t="str">
        <f>INDEX([1]!Table1[tenantname],MATCH(invoices[[#This Row],[allotment_id]],[1]!Table1[TenantAllotmentID],0))</f>
        <v>Jayagowri Karthikeyan (C24-C2)</v>
      </c>
      <c r="W1847" t="s">
        <v>14066</v>
      </c>
      <c r="X1847" t="s">
        <v>14067</v>
      </c>
      <c r="Y1847" s="4">
        <v>45778</v>
      </c>
      <c r="Z1847" t="s">
        <v>15807</v>
      </c>
      <c r="AA1847">
        <v>14500</v>
      </c>
      <c r="AB1847">
        <v>0</v>
      </c>
      <c r="AC1847">
        <v>0</v>
      </c>
      <c r="AD1847" s="7">
        <f>invoices[[#This Row],[Rent]]+invoices[[#This Row],[Services]]+invoices[[#This Row],[GST]]</f>
        <v>14500</v>
      </c>
      <c r="AE1847" s="7">
        <f>invoices[[#This Row],[Total]]-invoices[[#This Row],[rent_amount]]</f>
        <v>0</v>
      </c>
      <c r="AF1847">
        <v>272</v>
      </c>
      <c r="AG1847">
        <v>990</v>
      </c>
      <c r="AH1847">
        <f>invoices[[#This Row],[EB Amount]]-invoices[[#This Row],[electricity_amount]]</f>
        <v>0</v>
      </c>
    </row>
    <row r="1848" spans="1:34">
      <c r="A1848" t="s">
        <v>1513</v>
      </c>
      <c r="B1848" t="s">
        <v>22</v>
      </c>
      <c r="C1848" t="s">
        <v>1514</v>
      </c>
      <c r="D1848" t="s">
        <v>24</v>
      </c>
      <c r="E1848" t="s">
        <v>592</v>
      </c>
      <c r="F1848" t="s">
        <v>883</v>
      </c>
      <c r="G1848" t="s">
        <v>1515</v>
      </c>
      <c r="H1848" s="1">
        <f>DATE(YEAR(invoices[[#This Row],[due_date]]),MONTH(invoices[[#This Row],[due_date]]),1)</f>
        <v>45778</v>
      </c>
      <c r="I1848" s="1">
        <v>45784</v>
      </c>
      <c r="J1848">
        <v>15500</v>
      </c>
      <c r="K1848">
        <v>2760</v>
      </c>
      <c r="L1848">
        <v>0</v>
      </c>
      <c r="M1848">
        <f>invoices[[#This Row],[rent_amount]]+invoices[[#This Row],[electricity_amount]]+invoices[[#This Row],[other_charges]]</f>
        <v>18260</v>
      </c>
      <c r="N1848" t="s">
        <v>28</v>
      </c>
      <c r="O1848" t="s">
        <v>768</v>
      </c>
      <c r="P1848">
        <v>0</v>
      </c>
      <c r="Q1848" t="b">
        <v>0</v>
      </c>
      <c r="R1848" t="s">
        <v>122</v>
      </c>
      <c r="S1848">
        <v>0</v>
      </c>
      <c r="T1848">
        <f>invoices[[#This Row],[total_amount]]</f>
        <v>18260</v>
      </c>
      <c r="U1848" t="s">
        <v>1516</v>
      </c>
      <c r="V1848" t="str">
        <f>INDEX([1]!Table1[tenantname],MATCH(invoices[[#This Row],[allotment_id]],[1]!Table1[TenantAllotmentID],0))</f>
        <v>Dev Patel (A44-B1)</v>
      </c>
      <c r="W1848" t="s">
        <v>14502</v>
      </c>
      <c r="X1848" t="s">
        <v>14503</v>
      </c>
      <c r="Y1848" s="4">
        <v>45778</v>
      </c>
      <c r="Z1848" t="s">
        <v>15807</v>
      </c>
      <c r="AA1848">
        <v>15500</v>
      </c>
      <c r="AB1848">
        <v>0</v>
      </c>
      <c r="AC1848">
        <v>0</v>
      </c>
      <c r="AD1848" s="7">
        <f>invoices[[#This Row],[Rent]]+invoices[[#This Row],[Services]]+invoices[[#This Row],[GST]]</f>
        <v>15500</v>
      </c>
      <c r="AE1848" s="7">
        <f>invoices[[#This Row],[Total]]-invoices[[#This Row],[rent_amount]]</f>
        <v>0</v>
      </c>
      <c r="AF1848">
        <v>336</v>
      </c>
      <c r="AG1848">
        <v>2760</v>
      </c>
      <c r="AH1848">
        <f>invoices[[#This Row],[EB Amount]]-invoices[[#This Row],[electricity_amount]]</f>
        <v>0</v>
      </c>
    </row>
    <row r="1849" spans="1:34">
      <c r="A1849" t="s">
        <v>1690</v>
      </c>
      <c r="B1849" t="s">
        <v>22</v>
      </c>
      <c r="C1849" t="s">
        <v>1691</v>
      </c>
      <c r="D1849" t="s">
        <v>24</v>
      </c>
      <c r="E1849" t="s">
        <v>399</v>
      </c>
      <c r="F1849" t="s">
        <v>1525</v>
      </c>
      <c r="G1849" t="s">
        <v>1692</v>
      </c>
      <c r="H1849" s="1">
        <f>DATE(YEAR(invoices[[#This Row],[due_date]]),MONTH(invoices[[#This Row],[due_date]]),1)</f>
        <v>45778</v>
      </c>
      <c r="I1849" s="1">
        <v>45784</v>
      </c>
      <c r="J1849">
        <v>15500</v>
      </c>
      <c r="K1849">
        <v>1020</v>
      </c>
      <c r="L1849">
        <v>0</v>
      </c>
      <c r="M1849">
        <f>invoices[[#This Row],[rent_amount]]+invoices[[#This Row],[electricity_amount]]+invoices[[#This Row],[other_charges]]</f>
        <v>16520</v>
      </c>
      <c r="N1849" t="s">
        <v>28</v>
      </c>
      <c r="O1849" t="s">
        <v>768</v>
      </c>
      <c r="P1849">
        <v>0</v>
      </c>
      <c r="Q1849" t="b">
        <v>0</v>
      </c>
      <c r="R1849" t="s">
        <v>122</v>
      </c>
      <c r="S1849">
        <v>0</v>
      </c>
      <c r="T1849">
        <f>invoices[[#This Row],[total_amount]]</f>
        <v>16520</v>
      </c>
      <c r="U1849" t="s">
        <v>1693</v>
      </c>
      <c r="V1849" t="str">
        <f>INDEX([1]!Table1[tenantname],MATCH(invoices[[#This Row],[allotment_id]],[1]!Table1[TenantAllotmentID],0))</f>
        <v>Chandini S (B22-B1)</v>
      </c>
      <c r="W1849" t="s">
        <v>14562</v>
      </c>
      <c r="X1849" t="s">
        <v>14563</v>
      </c>
      <c r="Y1849" s="4">
        <v>45778</v>
      </c>
      <c r="Z1849" t="s">
        <v>15807</v>
      </c>
      <c r="AA1849">
        <v>15500</v>
      </c>
      <c r="AB1849">
        <v>0</v>
      </c>
      <c r="AC1849">
        <v>0</v>
      </c>
      <c r="AD1849" s="7">
        <f>invoices[[#This Row],[Rent]]+invoices[[#This Row],[Services]]+invoices[[#This Row],[GST]]</f>
        <v>15500</v>
      </c>
      <c r="AE1849" s="7">
        <f>invoices[[#This Row],[Total]]-invoices[[#This Row],[rent_amount]]</f>
        <v>0</v>
      </c>
      <c r="AF1849">
        <v>389</v>
      </c>
      <c r="AG1849">
        <v>1020</v>
      </c>
      <c r="AH1849">
        <f>invoices[[#This Row],[EB Amount]]-invoices[[#This Row],[electricity_amount]]</f>
        <v>0</v>
      </c>
    </row>
    <row r="1850" spans="1:34">
      <c r="A1850" t="s">
        <v>1788</v>
      </c>
      <c r="B1850" t="s">
        <v>22</v>
      </c>
      <c r="C1850" t="s">
        <v>1789</v>
      </c>
      <c r="D1850" t="s">
        <v>24</v>
      </c>
      <c r="E1850" t="s">
        <v>342</v>
      </c>
      <c r="F1850" t="s">
        <v>1279</v>
      </c>
      <c r="G1850" t="s">
        <v>1790</v>
      </c>
      <c r="H1850" s="1">
        <f>DATE(YEAR(invoices[[#This Row],[due_date]]),MONTH(invoices[[#This Row],[due_date]]),1)</f>
        <v>45778</v>
      </c>
      <c r="I1850" s="1">
        <v>45784</v>
      </c>
      <c r="J1850">
        <v>15500</v>
      </c>
      <c r="K1850">
        <v>0</v>
      </c>
      <c r="L1850">
        <v>0</v>
      </c>
      <c r="M1850">
        <f>invoices[[#This Row],[rent_amount]]+invoices[[#This Row],[electricity_amount]]+invoices[[#This Row],[other_charges]]</f>
        <v>15500</v>
      </c>
      <c r="N1850" t="s">
        <v>28</v>
      </c>
      <c r="O1850" t="s">
        <v>768</v>
      </c>
      <c r="P1850">
        <v>0</v>
      </c>
      <c r="Q1850" t="b">
        <v>0</v>
      </c>
      <c r="R1850" t="s">
        <v>122</v>
      </c>
      <c r="S1850">
        <v>0</v>
      </c>
      <c r="T1850">
        <f>invoices[[#This Row],[total_amount]]</f>
        <v>15500</v>
      </c>
      <c r="U1850" t="s">
        <v>1791</v>
      </c>
      <c r="V1850" t="str">
        <f>INDEX([1]!Table1[tenantname],MATCH(invoices[[#This Row],[allotment_id]],[1]!Table1[TenantAllotmentID],0))</f>
        <v>Madhumita CM (D11-C2)</v>
      </c>
      <c r="W1850" t="s">
        <v>14595</v>
      </c>
      <c r="X1850" t="s">
        <v>14596</v>
      </c>
      <c r="Y1850" s="4">
        <v>45778</v>
      </c>
      <c r="Z1850" t="s">
        <v>15807</v>
      </c>
      <c r="AA1850">
        <v>15500</v>
      </c>
      <c r="AB1850">
        <v>0</v>
      </c>
      <c r="AC1850">
        <v>0</v>
      </c>
      <c r="AD1850" s="7">
        <f>invoices[[#This Row],[Rent]]+invoices[[#This Row],[Services]]+invoices[[#This Row],[GST]]</f>
        <v>15500</v>
      </c>
      <c r="AE1850" s="7">
        <f>invoices[[#This Row],[Total]]-invoices[[#This Row],[rent_amount]]</f>
        <v>0</v>
      </c>
      <c r="AF1850">
        <v>421</v>
      </c>
      <c r="AG1850">
        <v>0</v>
      </c>
      <c r="AH1850">
        <f>invoices[[#This Row],[EB Amount]]-invoices[[#This Row],[electricity_amount]]</f>
        <v>0</v>
      </c>
    </row>
    <row r="1851" spans="1:34">
      <c r="A1851" s="2" t="s">
        <v>1808</v>
      </c>
      <c r="B1851" t="s">
        <v>22</v>
      </c>
      <c r="C1851" t="s">
        <v>1591</v>
      </c>
      <c r="D1851" t="s">
        <v>24</v>
      </c>
      <c r="E1851" t="s">
        <v>80</v>
      </c>
      <c r="F1851" t="s">
        <v>1592</v>
      </c>
      <c r="G1851" t="s">
        <v>1809</v>
      </c>
      <c r="H1851" s="1">
        <f>DATE(YEAR(invoices[[#This Row],[due_date]]),MONTH(invoices[[#This Row],[due_date]]),1)</f>
        <v>45778</v>
      </c>
      <c r="I1851" s="1">
        <v>45784</v>
      </c>
      <c r="J1851">
        <v>13500</v>
      </c>
      <c r="K1851">
        <v>438</v>
      </c>
      <c r="L1851">
        <v>0</v>
      </c>
      <c r="M1851">
        <f>invoices[[#This Row],[rent_amount]]+invoices[[#This Row],[electricity_amount]]+invoices[[#This Row],[other_charges]]</f>
        <v>13938</v>
      </c>
      <c r="N1851" t="s">
        <v>28</v>
      </c>
      <c r="O1851" t="s">
        <v>872</v>
      </c>
      <c r="P1851">
        <v>0</v>
      </c>
      <c r="Q1851" t="b">
        <v>0</v>
      </c>
      <c r="R1851" t="s">
        <v>122</v>
      </c>
      <c r="S1851">
        <v>0</v>
      </c>
      <c r="T1851">
        <f>invoices[[#This Row],[total_amount]]</f>
        <v>13938</v>
      </c>
      <c r="U1851" t="s">
        <v>1594</v>
      </c>
      <c r="V1851" t="str">
        <f>INDEX([1]!Table1[tenantname],MATCH(invoices[[#This Row],[allotment_id]],[1]!Table1[TenantAllotmentID],0))</f>
        <v>Sharon Swetha (D21-C1)</v>
      </c>
      <c r="W1851" t="s">
        <v>14530</v>
      </c>
      <c r="X1851" t="s">
        <v>14531</v>
      </c>
      <c r="Y1851" s="4">
        <v>45778</v>
      </c>
      <c r="Z1851" t="s">
        <v>15807</v>
      </c>
      <c r="AA1851">
        <v>13500</v>
      </c>
      <c r="AB1851">
        <v>0</v>
      </c>
      <c r="AC1851">
        <v>0</v>
      </c>
      <c r="AD1851" s="7">
        <f>invoices[[#This Row],[Rent]]+invoices[[#This Row],[Services]]+invoices[[#This Row],[GST]]</f>
        <v>13500</v>
      </c>
      <c r="AE1851" s="7">
        <f>invoices[[#This Row],[Total]]-invoices[[#This Row],[rent_amount]]</f>
        <v>0</v>
      </c>
      <c r="AF1851">
        <v>428</v>
      </c>
      <c r="AG1851">
        <v>438</v>
      </c>
      <c r="AH1851">
        <f>invoices[[#This Row],[EB Amount]]-invoices[[#This Row],[electricity_amount]]</f>
        <v>0</v>
      </c>
    </row>
    <row r="1852" spans="1:34">
      <c r="A1852" t="s">
        <v>1891</v>
      </c>
      <c r="B1852" t="s">
        <v>22</v>
      </c>
      <c r="C1852" t="s">
        <v>1892</v>
      </c>
      <c r="D1852" t="s">
        <v>24</v>
      </c>
      <c r="E1852" t="s">
        <v>34</v>
      </c>
      <c r="F1852" t="s">
        <v>35</v>
      </c>
      <c r="G1852" t="s">
        <v>1893</v>
      </c>
      <c r="H1852" s="1">
        <f>DATE(YEAR(invoices[[#This Row],[due_date]]),MONTH(invoices[[#This Row],[due_date]]),1)</f>
        <v>45778</v>
      </c>
      <c r="I1852" s="1">
        <v>45784</v>
      </c>
      <c r="J1852">
        <v>15500</v>
      </c>
      <c r="K1852">
        <v>1470</v>
      </c>
      <c r="L1852">
        <v>0</v>
      </c>
      <c r="M1852">
        <f>invoices[[#This Row],[rent_amount]]+invoices[[#This Row],[electricity_amount]]+invoices[[#This Row],[other_charges]]</f>
        <v>16970</v>
      </c>
      <c r="N1852" t="s">
        <v>28</v>
      </c>
      <c r="O1852" t="s">
        <v>872</v>
      </c>
      <c r="P1852">
        <v>0</v>
      </c>
      <c r="Q1852" t="b">
        <v>0</v>
      </c>
      <c r="R1852" t="s">
        <v>122</v>
      </c>
      <c r="S1852">
        <v>0</v>
      </c>
      <c r="T1852">
        <f>invoices[[#This Row],[total_amount]]</f>
        <v>16970</v>
      </c>
      <c r="U1852" s="2" t="s">
        <v>1894</v>
      </c>
      <c r="V1852" t="str">
        <f>INDEX([1]!Table1[tenantname],MATCH(invoices[[#This Row],[allotment_id]],[1]!Table1[TenantAllotmentID],0))</f>
        <v>Sarada manaswini (B43-B1)</v>
      </c>
      <c r="W1852" t="s">
        <v>14633</v>
      </c>
      <c r="X1852" t="s">
        <v>14634</v>
      </c>
      <c r="Y1852" s="4">
        <v>45778</v>
      </c>
      <c r="Z1852" t="s">
        <v>15807</v>
      </c>
      <c r="AA1852">
        <v>15500</v>
      </c>
      <c r="AB1852">
        <v>0</v>
      </c>
      <c r="AC1852">
        <v>0</v>
      </c>
      <c r="AD1852" s="7">
        <f>invoices[[#This Row],[Rent]]+invoices[[#This Row],[Services]]+invoices[[#This Row],[GST]]</f>
        <v>15500</v>
      </c>
      <c r="AE1852" s="7">
        <f>invoices[[#This Row],[Total]]-invoices[[#This Row],[rent_amount]]</f>
        <v>0</v>
      </c>
      <c r="AF1852">
        <v>454</v>
      </c>
      <c r="AG1852">
        <v>1470</v>
      </c>
      <c r="AH1852">
        <f>invoices[[#This Row],[EB Amount]]-invoices[[#This Row],[electricity_amount]]</f>
        <v>0</v>
      </c>
    </row>
    <row r="1853" spans="1:34">
      <c r="A1853" t="s">
        <v>2127</v>
      </c>
      <c r="B1853" t="s">
        <v>22</v>
      </c>
      <c r="C1853" t="s">
        <v>2128</v>
      </c>
      <c r="D1853" t="s">
        <v>24</v>
      </c>
      <c r="E1853" t="s">
        <v>50</v>
      </c>
      <c r="F1853" t="s">
        <v>1942</v>
      </c>
      <c r="G1853" t="s">
        <v>2129</v>
      </c>
      <c r="H1853" s="1">
        <f>DATE(YEAR(invoices[[#This Row],[due_date]]),MONTH(invoices[[#This Row],[due_date]]),1)</f>
        <v>45778</v>
      </c>
      <c r="I1853" s="1">
        <v>45784</v>
      </c>
      <c r="J1853">
        <v>15500</v>
      </c>
      <c r="K1853">
        <v>1568</v>
      </c>
      <c r="L1853">
        <v>0</v>
      </c>
      <c r="M1853">
        <f>invoices[[#This Row],[rent_amount]]+invoices[[#This Row],[electricity_amount]]+invoices[[#This Row],[other_charges]]</f>
        <v>17068</v>
      </c>
      <c r="N1853" t="s">
        <v>28</v>
      </c>
      <c r="O1853" t="s">
        <v>768</v>
      </c>
      <c r="P1853">
        <v>0</v>
      </c>
      <c r="Q1853" t="b">
        <v>0</v>
      </c>
      <c r="R1853" t="s">
        <v>122</v>
      </c>
      <c r="S1853">
        <v>0</v>
      </c>
      <c r="T1853">
        <f>invoices[[#This Row],[total_amount]]</f>
        <v>17068</v>
      </c>
      <c r="U1853" t="s">
        <v>2130</v>
      </c>
      <c r="V1853" t="str">
        <f>INDEX([1]!Table1[tenantname],MATCH(invoices[[#This Row],[allotment_id]],[1]!Table1[TenantAllotmentID],0))</f>
        <v>Mohammad Saif (B32-B1)</v>
      </c>
      <c r="W1853" t="s">
        <v>14718</v>
      </c>
      <c r="X1853" t="s">
        <v>14719</v>
      </c>
      <c r="Y1853" s="4">
        <v>45778</v>
      </c>
      <c r="Z1853" t="s">
        <v>15807</v>
      </c>
      <c r="AA1853">
        <v>15500</v>
      </c>
      <c r="AB1853">
        <v>0</v>
      </c>
      <c r="AC1853">
        <v>0</v>
      </c>
      <c r="AD1853" s="7">
        <f>invoices[[#This Row],[Rent]]+invoices[[#This Row],[Services]]+invoices[[#This Row],[GST]]</f>
        <v>15500</v>
      </c>
      <c r="AE1853" s="7">
        <f>invoices[[#This Row],[Total]]-invoices[[#This Row],[rent_amount]]</f>
        <v>0</v>
      </c>
      <c r="AF1853">
        <v>535</v>
      </c>
      <c r="AG1853">
        <v>1568</v>
      </c>
      <c r="AH1853">
        <f>invoices[[#This Row],[EB Amount]]-invoices[[#This Row],[electricity_amount]]</f>
        <v>0</v>
      </c>
    </row>
    <row r="1854" spans="1:34">
      <c r="A1854" t="s">
        <v>2223</v>
      </c>
      <c r="B1854" t="s">
        <v>22</v>
      </c>
      <c r="C1854" t="s">
        <v>2224</v>
      </c>
      <c r="D1854" t="s">
        <v>24</v>
      </c>
      <c r="E1854" t="s">
        <v>519</v>
      </c>
      <c r="F1854" t="s">
        <v>2225</v>
      </c>
      <c r="G1854" t="s">
        <v>2226</v>
      </c>
      <c r="H1854" s="1">
        <f>DATE(YEAR(invoices[[#This Row],[due_date]]),MONTH(invoices[[#This Row],[due_date]]),1)</f>
        <v>45778</v>
      </c>
      <c r="I1854" s="1">
        <v>45784</v>
      </c>
      <c r="J1854">
        <v>15500</v>
      </c>
      <c r="K1854">
        <v>2880</v>
      </c>
      <c r="L1854">
        <v>0</v>
      </c>
      <c r="M1854">
        <f>invoices[[#This Row],[rent_amount]]+invoices[[#This Row],[electricity_amount]]+invoices[[#This Row],[other_charges]]</f>
        <v>18380</v>
      </c>
      <c r="N1854" t="s">
        <v>28</v>
      </c>
      <c r="O1854" t="s">
        <v>121</v>
      </c>
      <c r="P1854">
        <v>0</v>
      </c>
      <c r="Q1854" t="b">
        <v>0</v>
      </c>
      <c r="R1854" t="s">
        <v>122</v>
      </c>
      <c r="S1854">
        <v>0</v>
      </c>
      <c r="T1854">
        <f>invoices[[#This Row],[total_amount]]</f>
        <v>18380</v>
      </c>
      <c r="U1854" t="s">
        <v>2227</v>
      </c>
      <c r="V1854" t="str">
        <f>INDEX([1]!Table1[tenantname],MATCH(invoices[[#This Row],[allotment_id]],[1]!Table1[TenantAllotmentID],0))</f>
        <v>Ananay Gupta (C41-B2)</v>
      </c>
      <c r="W1854" t="s">
        <v>14747</v>
      </c>
      <c r="X1854" t="s">
        <v>14748</v>
      </c>
      <c r="Y1854" s="4">
        <v>45778</v>
      </c>
      <c r="Z1854" t="s">
        <v>15807</v>
      </c>
      <c r="AA1854">
        <v>15500</v>
      </c>
      <c r="AB1854">
        <v>0</v>
      </c>
      <c r="AC1854">
        <v>0</v>
      </c>
      <c r="AD1854" s="7">
        <f>invoices[[#This Row],[Rent]]+invoices[[#This Row],[Services]]+invoices[[#This Row],[GST]]</f>
        <v>15500</v>
      </c>
      <c r="AE1854" s="7">
        <f>invoices[[#This Row],[Total]]-invoices[[#This Row],[rent_amount]]</f>
        <v>0</v>
      </c>
      <c r="AF1854">
        <v>569</v>
      </c>
      <c r="AG1854">
        <v>2880</v>
      </c>
      <c r="AH1854">
        <f>invoices[[#This Row],[EB Amount]]-invoices[[#This Row],[electricity_amount]]</f>
        <v>0</v>
      </c>
    </row>
    <row r="1855" spans="1:34">
      <c r="A1855" t="s">
        <v>2380</v>
      </c>
      <c r="B1855" t="s">
        <v>22</v>
      </c>
      <c r="C1855" t="s">
        <v>1466</v>
      </c>
      <c r="D1855" t="s">
        <v>24</v>
      </c>
      <c r="E1855" t="s">
        <v>195</v>
      </c>
      <c r="F1855" t="s">
        <v>196</v>
      </c>
      <c r="G1855" t="s">
        <v>2381</v>
      </c>
      <c r="H1855" s="1">
        <f>DATE(YEAR(invoices[[#This Row],[due_date]]),MONTH(invoices[[#This Row],[due_date]]),1)</f>
        <v>45778</v>
      </c>
      <c r="I1855" s="1">
        <v>45784</v>
      </c>
      <c r="J1855">
        <v>15500</v>
      </c>
      <c r="K1855">
        <v>2130</v>
      </c>
      <c r="L1855">
        <v>0</v>
      </c>
      <c r="M1855">
        <f>invoices[[#This Row],[rent_amount]]+invoices[[#This Row],[electricity_amount]]+invoices[[#This Row],[other_charges]]</f>
        <v>17630</v>
      </c>
      <c r="N1855" t="s">
        <v>28</v>
      </c>
      <c r="O1855" t="s">
        <v>768</v>
      </c>
      <c r="P1855">
        <v>0</v>
      </c>
      <c r="Q1855" t="b">
        <v>0</v>
      </c>
      <c r="R1855" t="s">
        <v>122</v>
      </c>
      <c r="S1855">
        <v>0</v>
      </c>
      <c r="T1855">
        <f>invoices[[#This Row],[total_amount]]</f>
        <v>17630</v>
      </c>
      <c r="U1855" t="s">
        <v>1468</v>
      </c>
      <c r="V1855" t="str">
        <f>INDEX([1]!Table1[tenantname],MATCH(invoices[[#This Row],[allotment_id]],[1]!Table1[TenantAllotmentID],0))</f>
        <v>Mancy Vijayakumar (D41-B1)</v>
      </c>
      <c r="W1855" t="s">
        <v>14485</v>
      </c>
      <c r="X1855" t="s">
        <v>14486</v>
      </c>
      <c r="Y1855" s="4">
        <v>45778</v>
      </c>
      <c r="Z1855" t="s">
        <v>15807</v>
      </c>
      <c r="AA1855">
        <v>15500</v>
      </c>
      <c r="AB1855">
        <v>0</v>
      </c>
      <c r="AC1855">
        <v>0</v>
      </c>
      <c r="AD1855" s="7">
        <f>invoices[[#This Row],[Rent]]+invoices[[#This Row],[Services]]+invoices[[#This Row],[GST]]</f>
        <v>15500</v>
      </c>
      <c r="AE1855" s="7">
        <f>invoices[[#This Row],[Total]]-invoices[[#This Row],[rent_amount]]</f>
        <v>0</v>
      </c>
      <c r="AF1855">
        <v>621</v>
      </c>
      <c r="AG1855">
        <v>2130</v>
      </c>
      <c r="AH1855">
        <f>invoices[[#This Row],[EB Amount]]-invoices[[#This Row],[electricity_amount]]</f>
        <v>0</v>
      </c>
    </row>
    <row r="1856" spans="1:34">
      <c r="A1856" t="s">
        <v>2384</v>
      </c>
      <c r="B1856" t="s">
        <v>22</v>
      </c>
      <c r="C1856" t="s">
        <v>1910</v>
      </c>
      <c r="D1856" t="s">
        <v>24</v>
      </c>
      <c r="E1856" t="s">
        <v>329</v>
      </c>
      <c r="F1856" t="s">
        <v>956</v>
      </c>
      <c r="G1856" t="s">
        <v>2385</v>
      </c>
      <c r="H1856" s="1">
        <f>DATE(YEAR(invoices[[#This Row],[due_date]]),MONTH(invoices[[#This Row],[due_date]]),1)</f>
        <v>45778</v>
      </c>
      <c r="I1856" s="1">
        <v>45784</v>
      </c>
      <c r="J1856">
        <v>4212</v>
      </c>
      <c r="K1856">
        <v>0</v>
      </c>
      <c r="L1856">
        <v>0</v>
      </c>
      <c r="M1856">
        <f>invoices[[#This Row],[rent_amount]]+invoices[[#This Row],[electricity_amount]]+invoices[[#This Row],[other_charges]]</f>
        <v>4212</v>
      </c>
      <c r="N1856" t="s">
        <v>28</v>
      </c>
      <c r="O1856" t="s">
        <v>121</v>
      </c>
      <c r="P1856">
        <v>0</v>
      </c>
      <c r="Q1856" t="b">
        <v>0</v>
      </c>
      <c r="R1856" t="s">
        <v>122</v>
      </c>
      <c r="S1856">
        <v>0</v>
      </c>
      <c r="T1856">
        <f>invoices[[#This Row],[total_amount]]</f>
        <v>4212</v>
      </c>
      <c r="U1856" t="s">
        <v>1913</v>
      </c>
      <c r="V1856" t="str">
        <f>INDEX([1]!Table1[tenantname],MATCH(invoices[[#This Row],[allotment_id]],[1]!Table1[TenantAllotmentID],0))</f>
        <v>Abhilasha Choudhary (C43-C1)</v>
      </c>
      <c r="W1856" t="s">
        <v>14639</v>
      </c>
      <c r="X1856" t="s">
        <v>14640</v>
      </c>
      <c r="Y1856" s="4">
        <v>45778</v>
      </c>
      <c r="Z1856" t="s">
        <v>15807</v>
      </c>
      <c r="AA1856">
        <v>4212</v>
      </c>
      <c r="AB1856">
        <v>0</v>
      </c>
      <c r="AC1856">
        <v>0</v>
      </c>
      <c r="AD1856" s="7">
        <f>invoices[[#This Row],[Rent]]+invoices[[#This Row],[Services]]+invoices[[#This Row],[GST]]</f>
        <v>4212</v>
      </c>
      <c r="AE1856" s="7">
        <f>invoices[[#This Row],[Total]]-invoices[[#This Row],[rent_amount]]</f>
        <v>0</v>
      </c>
      <c r="AF1856">
        <v>623</v>
      </c>
      <c r="AG1856">
        <v>0</v>
      </c>
      <c r="AH1856">
        <f>invoices[[#This Row],[EB Amount]]-invoices[[#This Row],[electricity_amount]]</f>
        <v>0</v>
      </c>
    </row>
    <row r="1857" spans="1:34">
      <c r="A1857" t="s">
        <v>2407</v>
      </c>
      <c r="B1857" t="s">
        <v>22</v>
      </c>
      <c r="C1857" t="s">
        <v>233</v>
      </c>
      <c r="D1857" t="s">
        <v>24</v>
      </c>
      <c r="E1857" t="s">
        <v>234</v>
      </c>
      <c r="F1857" t="s">
        <v>235</v>
      </c>
      <c r="G1857" t="s">
        <v>2408</v>
      </c>
      <c r="H1857" s="1">
        <f>DATE(YEAR(invoices[[#This Row],[due_date]]),MONTH(invoices[[#This Row],[due_date]]),1)</f>
        <v>45778</v>
      </c>
      <c r="I1857" s="1">
        <v>45784</v>
      </c>
      <c r="J1857">
        <v>19500</v>
      </c>
      <c r="K1857">
        <v>944</v>
      </c>
      <c r="L1857">
        <v>0</v>
      </c>
      <c r="M1857">
        <f>invoices[[#This Row],[rent_amount]]+invoices[[#This Row],[electricity_amount]]+invoices[[#This Row],[other_charges]]</f>
        <v>20444</v>
      </c>
      <c r="N1857" t="s">
        <v>28</v>
      </c>
      <c r="O1857" t="s">
        <v>121</v>
      </c>
      <c r="P1857">
        <v>0</v>
      </c>
      <c r="Q1857" t="b">
        <v>0</v>
      </c>
      <c r="R1857" t="s">
        <v>122</v>
      </c>
      <c r="S1857">
        <v>0</v>
      </c>
      <c r="T1857">
        <f>invoices[[#This Row],[total_amount]]</f>
        <v>20444</v>
      </c>
      <c r="U1857" t="s">
        <v>238</v>
      </c>
      <c r="V1857" t="str">
        <f>INDEX([1]!Table1[tenantname],MATCH(invoices[[#This Row],[allotment_id]],[1]!Table1[TenantAllotmentID],0))</f>
        <v>Aldreena Dsouza (D12-A1)</v>
      </c>
      <c r="W1857" t="s">
        <v>14040</v>
      </c>
      <c r="X1857" t="s">
        <v>14041</v>
      </c>
      <c r="Y1857" s="4">
        <v>45778</v>
      </c>
      <c r="Z1857" t="s">
        <v>15807</v>
      </c>
      <c r="AA1857">
        <v>19500</v>
      </c>
      <c r="AB1857">
        <v>0</v>
      </c>
      <c r="AC1857">
        <v>0</v>
      </c>
      <c r="AD1857" s="7">
        <f>invoices[[#This Row],[Rent]]+invoices[[#This Row],[Services]]+invoices[[#This Row],[GST]]</f>
        <v>19500</v>
      </c>
      <c r="AE1857" s="7">
        <f>invoices[[#This Row],[Total]]-invoices[[#This Row],[rent_amount]]</f>
        <v>0</v>
      </c>
      <c r="AF1857">
        <v>634</v>
      </c>
      <c r="AG1857">
        <v>944</v>
      </c>
      <c r="AH1857">
        <f>invoices[[#This Row],[EB Amount]]-invoices[[#This Row],[electricity_amount]]</f>
        <v>0</v>
      </c>
    </row>
    <row r="1858" spans="1:34">
      <c r="A1858" t="s">
        <v>2435</v>
      </c>
      <c r="B1858" t="s">
        <v>22</v>
      </c>
      <c r="C1858" t="s">
        <v>1233</v>
      </c>
      <c r="D1858" t="s">
        <v>24</v>
      </c>
      <c r="E1858" t="s">
        <v>34</v>
      </c>
      <c r="F1858" t="s">
        <v>837</v>
      </c>
      <c r="G1858" t="s">
        <v>2436</v>
      </c>
      <c r="H1858" s="1">
        <f>DATE(YEAR(invoices[[#This Row],[due_date]]),MONTH(invoices[[#This Row],[due_date]]),1)</f>
        <v>45778</v>
      </c>
      <c r="I1858" s="1">
        <v>45784</v>
      </c>
      <c r="J1858">
        <v>468</v>
      </c>
      <c r="K1858">
        <v>2100</v>
      </c>
      <c r="L1858">
        <v>2250</v>
      </c>
      <c r="M1858">
        <f>invoices[[#This Row],[rent_amount]]+invoices[[#This Row],[electricity_amount]]+invoices[[#This Row],[other_charges]]</f>
        <v>4818</v>
      </c>
      <c r="N1858" t="s">
        <v>28</v>
      </c>
      <c r="O1858" t="s">
        <v>2437</v>
      </c>
      <c r="P1858">
        <v>0</v>
      </c>
      <c r="Q1858" t="b">
        <v>0</v>
      </c>
      <c r="R1858" t="s">
        <v>122</v>
      </c>
      <c r="S1858">
        <v>0</v>
      </c>
      <c r="T1858">
        <f>invoices[[#This Row],[total_amount]]</f>
        <v>4818</v>
      </c>
      <c r="U1858" t="s">
        <v>1235</v>
      </c>
      <c r="V1858" t="str">
        <f>INDEX([1]!Table1[tenantname],MATCH(invoices[[#This Row],[allotment_id]],[1]!Table1[TenantAllotmentID],0))</f>
        <v>Reena Manci (B43-C1)</v>
      </c>
      <c r="W1858" t="s">
        <v>14392</v>
      </c>
      <c r="X1858" t="s">
        <v>14393</v>
      </c>
      <c r="Y1858" s="4">
        <v>45778</v>
      </c>
      <c r="Z1858" t="s">
        <v>15807</v>
      </c>
      <c r="AA1858">
        <v>468</v>
      </c>
      <c r="AB1858">
        <v>0</v>
      </c>
      <c r="AC1858">
        <v>0</v>
      </c>
      <c r="AD1858" s="7">
        <f>invoices[[#This Row],[Rent]]+invoices[[#This Row],[Services]]+invoices[[#This Row],[GST]]</f>
        <v>468</v>
      </c>
      <c r="AE1858" s="7">
        <f>invoices[[#This Row],[Total]]-invoices[[#This Row],[rent_amount]]</f>
        <v>0</v>
      </c>
      <c r="AF1858">
        <v>645</v>
      </c>
      <c r="AG1858">
        <v>2100</v>
      </c>
      <c r="AH1858">
        <f>invoices[[#This Row],[EB Amount]]-invoices[[#This Row],[electricity_amount]]</f>
        <v>0</v>
      </c>
    </row>
    <row r="1859" spans="1:34">
      <c r="A1859" t="s">
        <v>2787</v>
      </c>
      <c r="B1859" t="s">
        <v>22</v>
      </c>
      <c r="C1859" t="s">
        <v>2270</v>
      </c>
      <c r="D1859" t="s">
        <v>24</v>
      </c>
      <c r="E1859" t="s">
        <v>112</v>
      </c>
      <c r="F1859" t="s">
        <v>113</v>
      </c>
      <c r="G1859" t="s">
        <v>2788</v>
      </c>
      <c r="H1859" s="1">
        <f>DATE(YEAR(invoices[[#This Row],[due_date]]),MONTH(invoices[[#This Row],[due_date]]),1)</f>
        <v>45778</v>
      </c>
      <c r="I1859" s="1">
        <v>45784</v>
      </c>
      <c r="J1859">
        <v>14500</v>
      </c>
      <c r="K1859">
        <v>2520</v>
      </c>
      <c r="L1859">
        <v>0</v>
      </c>
      <c r="M1859">
        <f>invoices[[#This Row],[rent_amount]]+invoices[[#This Row],[electricity_amount]]+invoices[[#This Row],[other_charges]]</f>
        <v>17020</v>
      </c>
      <c r="N1859" t="s">
        <v>28</v>
      </c>
      <c r="O1859" t="s">
        <v>2437</v>
      </c>
      <c r="P1859">
        <v>0</v>
      </c>
      <c r="Q1859" t="b">
        <v>0</v>
      </c>
      <c r="R1859" t="s">
        <v>122</v>
      </c>
      <c r="S1859">
        <v>0</v>
      </c>
      <c r="T1859">
        <f>invoices[[#This Row],[total_amount]]</f>
        <v>17020</v>
      </c>
      <c r="U1859" t="s">
        <v>2272</v>
      </c>
      <c r="V1859" t="str">
        <f>INDEX([1]!Table1[tenantname],MATCH(invoices[[#This Row],[allotment_id]],[1]!Table1[TenantAllotmentID],0))</f>
        <v>Mihir Kadve (A23-C1)</v>
      </c>
      <c r="W1859" t="s">
        <v>14758</v>
      </c>
      <c r="X1859" t="s">
        <v>14759</v>
      </c>
      <c r="Y1859" s="4">
        <v>45778</v>
      </c>
      <c r="Z1859" t="s">
        <v>15807</v>
      </c>
      <c r="AA1859">
        <v>14500</v>
      </c>
      <c r="AB1859">
        <v>0</v>
      </c>
      <c r="AC1859">
        <v>0</v>
      </c>
      <c r="AD1859" s="7">
        <f>invoices[[#This Row],[Rent]]+invoices[[#This Row],[Services]]+invoices[[#This Row],[GST]]</f>
        <v>14500</v>
      </c>
      <c r="AE1859" s="7">
        <f>invoices[[#This Row],[Total]]-invoices[[#This Row],[rent_amount]]</f>
        <v>0</v>
      </c>
      <c r="AF1859">
        <v>789</v>
      </c>
      <c r="AG1859">
        <v>2520</v>
      </c>
      <c r="AH1859">
        <f>invoices[[#This Row],[EB Amount]]-invoices[[#This Row],[electricity_amount]]</f>
        <v>0</v>
      </c>
    </row>
    <row r="1860" spans="1:34">
      <c r="A1860" t="s">
        <v>3008</v>
      </c>
      <c r="B1860" t="s">
        <v>22</v>
      </c>
      <c r="C1860" t="s">
        <v>2072</v>
      </c>
      <c r="D1860" t="s">
        <v>24</v>
      </c>
      <c r="E1860" t="s">
        <v>155</v>
      </c>
      <c r="F1860" t="s">
        <v>742</v>
      </c>
      <c r="G1860" t="s">
        <v>3009</v>
      </c>
      <c r="H1860" s="1">
        <f>DATE(YEAR(invoices[[#This Row],[due_date]]),MONTH(invoices[[#This Row],[due_date]]),1)</f>
        <v>45778</v>
      </c>
      <c r="I1860" s="1">
        <v>45784</v>
      </c>
      <c r="J1860">
        <v>2808</v>
      </c>
      <c r="K1860">
        <v>0</v>
      </c>
      <c r="L1860">
        <v>0</v>
      </c>
      <c r="M1860">
        <f>invoices[[#This Row],[rent_amount]]+invoices[[#This Row],[electricity_amount]]+invoices[[#This Row],[other_charges]]</f>
        <v>2808</v>
      </c>
      <c r="N1860" t="s">
        <v>28</v>
      </c>
      <c r="O1860" t="s">
        <v>768</v>
      </c>
      <c r="P1860">
        <v>0</v>
      </c>
      <c r="Q1860" t="b">
        <v>0</v>
      </c>
      <c r="R1860" t="s">
        <v>122</v>
      </c>
      <c r="S1860">
        <v>0</v>
      </c>
      <c r="T1860">
        <f>invoices[[#This Row],[total_amount]]</f>
        <v>2808</v>
      </c>
      <c r="U1860" t="s">
        <v>2397</v>
      </c>
      <c r="V1860" t="str">
        <f>INDEX([1]!Table1[tenantname],MATCH(invoices[[#This Row],[allotment_id]],[1]!Table1[TenantAllotmentID],0))</f>
        <v>HRITHI Parikh (C44-C1)</v>
      </c>
      <c r="W1860" t="s">
        <v>14698</v>
      </c>
      <c r="X1860" t="s">
        <v>14797</v>
      </c>
      <c r="Y1860" s="4">
        <v>45778</v>
      </c>
      <c r="Z1860" t="s">
        <v>15807</v>
      </c>
      <c r="AA1860">
        <v>2808</v>
      </c>
      <c r="AB1860">
        <v>0</v>
      </c>
      <c r="AC1860">
        <v>0</v>
      </c>
      <c r="AD1860" s="7">
        <f>invoices[[#This Row],[Rent]]+invoices[[#This Row],[Services]]+invoices[[#This Row],[GST]]</f>
        <v>2808</v>
      </c>
      <c r="AE1860" s="7">
        <f>invoices[[#This Row],[Total]]-invoices[[#This Row],[rent_amount]]</f>
        <v>0</v>
      </c>
      <c r="AF1860">
        <v>875</v>
      </c>
      <c r="AG1860">
        <v>0</v>
      </c>
      <c r="AH1860">
        <f>invoices[[#This Row],[EB Amount]]-invoices[[#This Row],[electricity_amount]]</f>
        <v>0</v>
      </c>
    </row>
    <row r="1861" spans="1:34">
      <c r="A1861" t="s">
        <v>3103</v>
      </c>
      <c r="B1861" t="s">
        <v>22</v>
      </c>
      <c r="C1861" t="s">
        <v>988</v>
      </c>
      <c r="D1861" t="s">
        <v>24</v>
      </c>
      <c r="E1861" t="s">
        <v>80</v>
      </c>
      <c r="F1861" t="s">
        <v>989</v>
      </c>
      <c r="G1861" t="s">
        <v>3104</v>
      </c>
      <c r="H1861" s="1">
        <f>DATE(YEAR(invoices[[#This Row],[due_date]]),MONTH(invoices[[#This Row],[due_date]]),1)</f>
        <v>45778</v>
      </c>
      <c r="I1861" s="1">
        <v>45784</v>
      </c>
      <c r="J1861">
        <v>13500</v>
      </c>
      <c r="K1861">
        <v>2190</v>
      </c>
      <c r="L1861">
        <v>0</v>
      </c>
      <c r="M1861">
        <f>invoices[[#This Row],[rent_amount]]+invoices[[#This Row],[electricity_amount]]+invoices[[#This Row],[other_charges]]</f>
        <v>15690</v>
      </c>
      <c r="N1861" t="s">
        <v>28</v>
      </c>
      <c r="O1861" t="s">
        <v>872</v>
      </c>
      <c r="P1861">
        <v>0</v>
      </c>
      <c r="Q1861" t="b">
        <v>0</v>
      </c>
      <c r="R1861" t="s">
        <v>122</v>
      </c>
      <c r="S1861">
        <v>0</v>
      </c>
      <c r="T1861">
        <f>invoices[[#This Row],[total_amount]]</f>
        <v>15690</v>
      </c>
      <c r="U1861" t="s">
        <v>991</v>
      </c>
      <c r="V1861" t="str">
        <f>INDEX([1]!Table1[tenantname],MATCH(invoices[[#This Row],[allotment_id]],[1]!Table1[TenantAllotmentID],0))</f>
        <v>Varsha Darshini SM (D21-C2)</v>
      </c>
      <c r="W1861" t="s">
        <v>14306</v>
      </c>
      <c r="X1861" t="s">
        <v>14307</v>
      </c>
      <c r="Y1861" s="4">
        <v>45778</v>
      </c>
      <c r="Z1861" t="s">
        <v>15807</v>
      </c>
      <c r="AA1861">
        <v>13500</v>
      </c>
      <c r="AB1861">
        <v>0</v>
      </c>
      <c r="AC1861">
        <v>0</v>
      </c>
      <c r="AD1861" s="7">
        <f>invoices[[#This Row],[Rent]]+invoices[[#This Row],[Services]]+invoices[[#This Row],[GST]]</f>
        <v>13500</v>
      </c>
      <c r="AE1861" s="7">
        <f>invoices[[#This Row],[Total]]-invoices[[#This Row],[rent_amount]]</f>
        <v>0</v>
      </c>
      <c r="AF1861">
        <v>913</v>
      </c>
      <c r="AG1861">
        <v>2190</v>
      </c>
      <c r="AH1861">
        <f>invoices[[#This Row],[EB Amount]]-invoices[[#This Row],[electricity_amount]]</f>
        <v>0</v>
      </c>
    </row>
    <row r="1862" spans="1:34">
      <c r="A1862" t="s">
        <v>3209</v>
      </c>
      <c r="B1862" t="s">
        <v>22</v>
      </c>
      <c r="C1862" t="s">
        <v>253</v>
      </c>
      <c r="D1862" t="s">
        <v>24</v>
      </c>
      <c r="E1862" t="s">
        <v>254</v>
      </c>
      <c r="F1862" t="s">
        <v>255</v>
      </c>
      <c r="G1862" t="s">
        <v>3210</v>
      </c>
      <c r="H1862" s="1">
        <f>DATE(YEAR(invoices[[#This Row],[due_date]]),MONTH(invoices[[#This Row],[due_date]]),1)</f>
        <v>45778</v>
      </c>
      <c r="I1862" s="1">
        <v>45784</v>
      </c>
      <c r="J1862">
        <v>19500</v>
      </c>
      <c r="K1862">
        <v>3510</v>
      </c>
      <c r="L1862">
        <v>0</v>
      </c>
      <c r="M1862">
        <f>invoices[[#This Row],[rent_amount]]+invoices[[#This Row],[electricity_amount]]+invoices[[#This Row],[other_charges]]</f>
        <v>23010</v>
      </c>
      <c r="N1862" t="s">
        <v>28</v>
      </c>
      <c r="O1862" t="s">
        <v>121</v>
      </c>
      <c r="P1862">
        <v>0</v>
      </c>
      <c r="Q1862" t="b">
        <v>0</v>
      </c>
      <c r="R1862" t="s">
        <v>122</v>
      </c>
      <c r="S1862">
        <v>0</v>
      </c>
      <c r="T1862">
        <f>invoices[[#This Row],[total_amount]]</f>
        <v>23010</v>
      </c>
      <c r="U1862" t="s">
        <v>258</v>
      </c>
      <c r="V1862" t="str">
        <f>INDEX([1]!Table1[tenantname],MATCH(invoices[[#This Row],[allotment_id]],[1]!Table1[TenantAllotmentID],0))</f>
        <v>Akshuni Raghuwanshi (C42-A1)</v>
      </c>
      <c r="W1862" t="s">
        <v>14046</v>
      </c>
      <c r="X1862" t="s">
        <v>14047</v>
      </c>
      <c r="Y1862" s="4">
        <v>45778</v>
      </c>
      <c r="Z1862" t="s">
        <v>15807</v>
      </c>
      <c r="AA1862">
        <v>19500</v>
      </c>
      <c r="AB1862">
        <v>0</v>
      </c>
      <c r="AC1862">
        <v>0</v>
      </c>
      <c r="AD1862" s="7">
        <f>invoices[[#This Row],[Rent]]+invoices[[#This Row],[Services]]+invoices[[#This Row],[GST]]</f>
        <v>19500</v>
      </c>
      <c r="AE1862" s="7">
        <f>invoices[[#This Row],[Total]]-invoices[[#This Row],[rent_amount]]</f>
        <v>0</v>
      </c>
      <c r="AF1862">
        <v>956</v>
      </c>
      <c r="AG1862">
        <v>3510</v>
      </c>
      <c r="AH1862">
        <f>invoices[[#This Row],[EB Amount]]-invoices[[#This Row],[electricity_amount]]</f>
        <v>0</v>
      </c>
    </row>
    <row r="1863" spans="1:34">
      <c r="A1863" t="s">
        <v>3232</v>
      </c>
      <c r="B1863" t="s">
        <v>22</v>
      </c>
      <c r="C1863" t="s">
        <v>212</v>
      </c>
      <c r="D1863" t="s">
        <v>24</v>
      </c>
      <c r="E1863" t="s">
        <v>140</v>
      </c>
      <c r="F1863" t="s">
        <v>213</v>
      </c>
      <c r="G1863" t="s">
        <v>3233</v>
      </c>
      <c r="H1863" s="1">
        <f>DATE(YEAR(invoices[[#This Row],[due_date]]),MONTH(invoices[[#This Row],[due_date]]),1)</f>
        <v>45778</v>
      </c>
      <c r="I1863" s="1">
        <v>45784</v>
      </c>
      <c r="J1863">
        <v>13500</v>
      </c>
      <c r="K1863">
        <v>1830</v>
      </c>
      <c r="L1863">
        <v>0</v>
      </c>
      <c r="M1863">
        <f>invoices[[#This Row],[rent_amount]]+invoices[[#This Row],[electricity_amount]]+invoices[[#This Row],[other_charges]]</f>
        <v>15330</v>
      </c>
      <c r="N1863" t="s">
        <v>28</v>
      </c>
      <c r="O1863" t="s">
        <v>121</v>
      </c>
      <c r="P1863">
        <v>0</v>
      </c>
      <c r="Q1863" t="b">
        <v>0</v>
      </c>
      <c r="R1863" t="s">
        <v>122</v>
      </c>
      <c r="S1863">
        <v>0</v>
      </c>
      <c r="T1863">
        <f>invoices[[#This Row],[total_amount]]</f>
        <v>15330</v>
      </c>
      <c r="U1863" t="s">
        <v>215</v>
      </c>
      <c r="V1863" t="str">
        <f>INDEX([1]!Table1[tenantname],MATCH(invoices[[#This Row],[allotment_id]],[1]!Table1[TenantAllotmentID],0))</f>
        <v>Arnav Raj (A41-B2)</v>
      </c>
      <c r="W1863" t="s">
        <v>14034</v>
      </c>
      <c r="X1863" t="s">
        <v>14035</v>
      </c>
      <c r="Y1863" s="4">
        <v>45778</v>
      </c>
      <c r="Z1863" t="s">
        <v>15807</v>
      </c>
      <c r="AA1863">
        <v>13500</v>
      </c>
      <c r="AB1863">
        <v>0</v>
      </c>
      <c r="AC1863">
        <v>0</v>
      </c>
      <c r="AD1863" s="7">
        <f>invoices[[#This Row],[Rent]]+invoices[[#This Row],[Services]]+invoices[[#This Row],[GST]]</f>
        <v>13500</v>
      </c>
      <c r="AE1863" s="7">
        <f>invoices[[#This Row],[Total]]-invoices[[#This Row],[rent_amount]]</f>
        <v>0</v>
      </c>
      <c r="AF1863">
        <v>966</v>
      </c>
      <c r="AG1863">
        <v>1830</v>
      </c>
      <c r="AH1863">
        <f>invoices[[#This Row],[EB Amount]]-invoices[[#This Row],[electricity_amount]]</f>
        <v>0</v>
      </c>
    </row>
    <row r="1864" spans="1:34">
      <c r="A1864" t="s">
        <v>3258</v>
      </c>
      <c r="B1864" t="s">
        <v>22</v>
      </c>
      <c r="C1864" t="s">
        <v>3259</v>
      </c>
      <c r="D1864" t="s">
        <v>24</v>
      </c>
      <c r="E1864" t="s">
        <v>34</v>
      </c>
      <c r="F1864" t="s">
        <v>837</v>
      </c>
      <c r="G1864" t="s">
        <v>3260</v>
      </c>
      <c r="H1864" s="1">
        <f>DATE(YEAR(invoices[[#This Row],[due_date]]),MONTH(invoices[[#This Row],[due_date]]),1)</f>
        <v>45778</v>
      </c>
      <c r="I1864" s="1">
        <v>45784</v>
      </c>
      <c r="J1864">
        <v>6552</v>
      </c>
      <c r="K1864">
        <v>0</v>
      </c>
      <c r="L1864">
        <v>0</v>
      </c>
      <c r="M1864">
        <f>invoices[[#This Row],[rent_amount]]+invoices[[#This Row],[electricity_amount]]+invoices[[#This Row],[other_charges]]</f>
        <v>6552</v>
      </c>
      <c r="N1864" t="s">
        <v>28</v>
      </c>
      <c r="O1864" t="s">
        <v>121</v>
      </c>
      <c r="P1864">
        <v>0</v>
      </c>
      <c r="Q1864" t="b">
        <v>0</v>
      </c>
      <c r="R1864" t="s">
        <v>122</v>
      </c>
      <c r="S1864">
        <v>0</v>
      </c>
      <c r="T1864">
        <f>invoices[[#This Row],[total_amount]]</f>
        <v>6552</v>
      </c>
      <c r="U1864" t="s">
        <v>3261</v>
      </c>
      <c r="V1864" t="str">
        <f>INDEX([1]!Table1[tenantname],MATCH(invoices[[#This Row],[allotment_id]],[1]!Table1[TenantAllotmentID],0))</f>
        <v>Bala Saraswathi (B43-C1)</v>
      </c>
      <c r="W1864" t="s">
        <v>15008</v>
      </c>
      <c r="X1864" t="s">
        <v>15009</v>
      </c>
      <c r="Y1864" s="4">
        <v>45778</v>
      </c>
      <c r="Z1864" t="s">
        <v>15807</v>
      </c>
      <c r="AA1864">
        <v>6552</v>
      </c>
      <c r="AB1864">
        <v>0</v>
      </c>
      <c r="AC1864">
        <v>0</v>
      </c>
      <c r="AD1864" s="7">
        <f>invoices[[#This Row],[Rent]]+invoices[[#This Row],[Services]]+invoices[[#This Row],[GST]]</f>
        <v>6552</v>
      </c>
      <c r="AE1864" s="7">
        <f>invoices[[#This Row],[Total]]-invoices[[#This Row],[rent_amount]]</f>
        <v>0</v>
      </c>
      <c r="AF1864">
        <v>977</v>
      </c>
      <c r="AG1864">
        <v>0</v>
      </c>
      <c r="AH1864">
        <f>invoices[[#This Row],[EB Amount]]-invoices[[#This Row],[electricity_amount]]</f>
        <v>0</v>
      </c>
    </row>
    <row r="1865" spans="1:34">
      <c r="A1865" t="s">
        <v>3356</v>
      </c>
      <c r="B1865" t="s">
        <v>22</v>
      </c>
      <c r="C1865" t="s">
        <v>3357</v>
      </c>
      <c r="D1865" t="s">
        <v>24</v>
      </c>
      <c r="E1865" t="s">
        <v>201</v>
      </c>
      <c r="F1865" t="s">
        <v>1225</v>
      </c>
      <c r="G1865" t="s">
        <v>3358</v>
      </c>
      <c r="H1865" s="1">
        <f>DATE(YEAR(invoices[[#This Row],[due_date]]),MONTH(invoices[[#This Row],[due_date]]),1)</f>
        <v>45778</v>
      </c>
      <c r="I1865" s="1">
        <v>45784</v>
      </c>
      <c r="J1865">
        <v>935</v>
      </c>
      <c r="K1865">
        <v>1890</v>
      </c>
      <c r="L1865">
        <v>2250</v>
      </c>
      <c r="M1865">
        <f>invoices[[#This Row],[rent_amount]]+invoices[[#This Row],[electricity_amount]]+invoices[[#This Row],[other_charges]]</f>
        <v>5075</v>
      </c>
      <c r="N1865" t="s">
        <v>28</v>
      </c>
      <c r="O1865" t="s">
        <v>872</v>
      </c>
      <c r="P1865">
        <v>0</v>
      </c>
      <c r="Q1865" t="b">
        <v>0</v>
      </c>
      <c r="R1865" t="s">
        <v>122</v>
      </c>
      <c r="S1865">
        <v>0</v>
      </c>
      <c r="T1865">
        <f>invoices[[#This Row],[total_amount]]</f>
        <v>5075</v>
      </c>
      <c r="U1865" t="s">
        <v>3359</v>
      </c>
      <c r="V1865" t="str">
        <f>INDEX([1]!Table1[tenantname],MATCH(invoices[[#This Row],[allotment_id]],[1]!Table1[TenantAllotmentID],0))</f>
        <v>Sushant Pargaonkar (B31-C1)</v>
      </c>
      <c r="W1865" t="s">
        <v>15036</v>
      </c>
      <c r="X1865" t="s">
        <v>15037</v>
      </c>
      <c r="Y1865" s="4">
        <v>45778</v>
      </c>
      <c r="Z1865" t="s">
        <v>15807</v>
      </c>
      <c r="AA1865">
        <v>935</v>
      </c>
      <c r="AB1865">
        <v>0</v>
      </c>
      <c r="AC1865">
        <v>0</v>
      </c>
      <c r="AD1865" s="7">
        <f>invoices[[#This Row],[Rent]]+invoices[[#This Row],[Services]]+invoices[[#This Row],[GST]]</f>
        <v>935</v>
      </c>
      <c r="AE1865" s="7">
        <f>invoices[[#This Row],[Total]]-invoices[[#This Row],[rent_amount]]</f>
        <v>0</v>
      </c>
      <c r="AF1865">
        <v>1018</v>
      </c>
      <c r="AG1865">
        <v>1890</v>
      </c>
      <c r="AH1865">
        <f>invoices[[#This Row],[EB Amount]]-invoices[[#This Row],[electricity_amount]]</f>
        <v>0</v>
      </c>
    </row>
    <row r="1866" spans="1:34">
      <c r="A1866" t="s">
        <v>3411</v>
      </c>
      <c r="B1866" t="s">
        <v>22</v>
      </c>
      <c r="C1866" t="s">
        <v>3412</v>
      </c>
      <c r="D1866" t="s">
        <v>24</v>
      </c>
      <c r="E1866" t="s">
        <v>25</v>
      </c>
      <c r="F1866" t="s">
        <v>1865</v>
      </c>
      <c r="G1866" t="s">
        <v>3413</v>
      </c>
      <c r="H1866" s="1">
        <f>DATE(YEAR(invoices[[#This Row],[due_date]]),MONTH(invoices[[#This Row],[due_date]]),1)</f>
        <v>45778</v>
      </c>
      <c r="I1866" s="1">
        <v>45784</v>
      </c>
      <c r="J1866">
        <v>8419</v>
      </c>
      <c r="K1866">
        <v>0</v>
      </c>
      <c r="L1866">
        <v>0</v>
      </c>
      <c r="M1866">
        <f>invoices[[#This Row],[rent_amount]]+invoices[[#This Row],[electricity_amount]]+invoices[[#This Row],[other_charges]]</f>
        <v>8419</v>
      </c>
      <c r="N1866" t="s">
        <v>28</v>
      </c>
      <c r="O1866" t="s">
        <v>2437</v>
      </c>
      <c r="P1866">
        <v>0</v>
      </c>
      <c r="Q1866" t="b">
        <v>0</v>
      </c>
      <c r="R1866" t="s">
        <v>122</v>
      </c>
      <c r="S1866">
        <v>0</v>
      </c>
      <c r="T1866">
        <f>invoices[[#This Row],[total_amount]]</f>
        <v>8419</v>
      </c>
      <c r="U1866" t="s">
        <v>3414</v>
      </c>
      <c r="V1866" t="str">
        <f>INDEX([1]!Table1[tenantname],MATCH(invoices[[#This Row],[allotment_id]],[1]!Table1[TenantAllotmentID],0))</f>
        <v>Bhakthi Soni (A24-B2)</v>
      </c>
      <c r="W1866" t="s">
        <v>15047</v>
      </c>
      <c r="X1866" t="s">
        <v>15048</v>
      </c>
      <c r="Y1866" s="4">
        <v>45778</v>
      </c>
      <c r="Z1866" t="s">
        <v>15807</v>
      </c>
      <c r="AA1866">
        <v>8419</v>
      </c>
      <c r="AB1866">
        <v>0</v>
      </c>
      <c r="AC1866">
        <v>0</v>
      </c>
      <c r="AD1866" s="7">
        <f>invoices[[#This Row],[Rent]]+invoices[[#This Row],[Services]]+invoices[[#This Row],[GST]]</f>
        <v>8419</v>
      </c>
      <c r="AE1866" s="7">
        <f>invoices[[#This Row],[Total]]-invoices[[#This Row],[rent_amount]]</f>
        <v>0</v>
      </c>
      <c r="AF1866">
        <v>1044</v>
      </c>
      <c r="AG1866">
        <v>0</v>
      </c>
      <c r="AH1866">
        <f>invoices[[#This Row],[EB Amount]]-invoices[[#This Row],[electricity_amount]]</f>
        <v>0</v>
      </c>
    </row>
    <row r="1867" spans="1:34">
      <c r="A1867" t="s">
        <v>3657</v>
      </c>
      <c r="B1867" t="s">
        <v>22</v>
      </c>
      <c r="C1867" t="s">
        <v>3658</v>
      </c>
      <c r="D1867" t="s">
        <v>24</v>
      </c>
      <c r="E1867" t="s">
        <v>181</v>
      </c>
      <c r="F1867" t="s">
        <v>305</v>
      </c>
      <c r="G1867" t="s">
        <v>3659</v>
      </c>
      <c r="H1867" s="1">
        <f>DATE(YEAR(invoices[[#This Row],[due_date]]),MONTH(invoices[[#This Row],[due_date]]),1)</f>
        <v>45778</v>
      </c>
      <c r="I1867" s="1">
        <v>45784</v>
      </c>
      <c r="J1867">
        <v>3500</v>
      </c>
      <c r="K1867">
        <v>1342</v>
      </c>
      <c r="L1867">
        <v>2250</v>
      </c>
      <c r="M1867">
        <f>invoices[[#This Row],[rent_amount]]+invoices[[#This Row],[electricity_amount]]+invoices[[#This Row],[other_charges]]</f>
        <v>7092</v>
      </c>
      <c r="N1867" t="s">
        <v>28</v>
      </c>
      <c r="O1867" t="s">
        <v>121</v>
      </c>
      <c r="P1867">
        <v>0</v>
      </c>
      <c r="Q1867" t="b">
        <v>0</v>
      </c>
      <c r="R1867" t="s">
        <v>122</v>
      </c>
      <c r="S1867">
        <v>0</v>
      </c>
      <c r="T1867">
        <f>invoices[[#This Row],[total_amount]]</f>
        <v>7092</v>
      </c>
      <c r="U1867" t="s">
        <v>3660</v>
      </c>
      <c r="V1867" t="str">
        <f>INDEX([1]!Table1[tenantname],MATCH(invoices[[#This Row],[allotment_id]],[1]!Table1[TenantAllotmentID],0))</f>
        <v>Aditi Aggarwal (B24-C1)</v>
      </c>
      <c r="W1867" t="s">
        <v>15102</v>
      </c>
      <c r="X1867" t="s">
        <v>15103</v>
      </c>
      <c r="Y1867" s="4">
        <v>45778</v>
      </c>
      <c r="Z1867" t="s">
        <v>15807</v>
      </c>
      <c r="AA1867">
        <v>3500</v>
      </c>
      <c r="AB1867">
        <v>0</v>
      </c>
      <c r="AC1867">
        <v>0</v>
      </c>
      <c r="AD1867" s="7">
        <f>invoices[[#This Row],[Rent]]+invoices[[#This Row],[Services]]+invoices[[#This Row],[GST]]</f>
        <v>3500</v>
      </c>
      <c r="AE1867" s="7">
        <f>invoices[[#This Row],[Total]]-invoices[[#This Row],[rent_amount]]</f>
        <v>0</v>
      </c>
      <c r="AF1867">
        <v>1145</v>
      </c>
      <c r="AG1867">
        <v>1342</v>
      </c>
      <c r="AH1867">
        <f>invoices[[#This Row],[EB Amount]]-invoices[[#This Row],[electricity_amount]]</f>
        <v>0</v>
      </c>
    </row>
    <row r="1868" spans="1:34">
      <c r="A1868" t="s">
        <v>3689</v>
      </c>
      <c r="B1868" t="s">
        <v>22</v>
      </c>
      <c r="C1868" t="s">
        <v>436</v>
      </c>
      <c r="D1868" t="s">
        <v>24</v>
      </c>
      <c r="E1868" t="s">
        <v>140</v>
      </c>
      <c r="F1868" t="s">
        <v>437</v>
      </c>
      <c r="G1868" t="s">
        <v>3690</v>
      </c>
      <c r="H1868" s="1">
        <f>DATE(YEAR(invoices[[#This Row],[due_date]]),MONTH(invoices[[#This Row],[due_date]]),1)</f>
        <v>45778</v>
      </c>
      <c r="I1868" s="1">
        <v>45784</v>
      </c>
      <c r="J1868">
        <v>13104</v>
      </c>
      <c r="K1868">
        <v>0</v>
      </c>
      <c r="L1868">
        <v>0</v>
      </c>
      <c r="M1868">
        <f>invoices[[#This Row],[rent_amount]]+invoices[[#This Row],[electricity_amount]]+invoices[[#This Row],[other_charges]]</f>
        <v>13104</v>
      </c>
      <c r="N1868" t="s">
        <v>28</v>
      </c>
      <c r="O1868" t="s">
        <v>872</v>
      </c>
      <c r="P1868">
        <v>0</v>
      </c>
      <c r="Q1868" t="b">
        <v>0</v>
      </c>
      <c r="R1868" t="s">
        <v>122</v>
      </c>
      <c r="S1868">
        <v>0</v>
      </c>
      <c r="T1868">
        <f>invoices[[#This Row],[total_amount]]</f>
        <v>13104</v>
      </c>
      <c r="U1868" t="s">
        <v>439</v>
      </c>
      <c r="V1868" t="str">
        <f>INDEX([1]!Table1[tenantname],MATCH(invoices[[#This Row],[allotment_id]],[1]!Table1[TenantAllotmentID],0))</f>
        <v>Zaheer Khan (A41-C2)</v>
      </c>
      <c r="W1868" t="s">
        <v>14110</v>
      </c>
      <c r="X1868" t="s">
        <v>14111</v>
      </c>
      <c r="Y1868" s="4">
        <v>45778</v>
      </c>
      <c r="Z1868" t="s">
        <v>15807</v>
      </c>
      <c r="AA1868">
        <v>13104</v>
      </c>
      <c r="AB1868">
        <v>0</v>
      </c>
      <c r="AC1868">
        <v>0</v>
      </c>
      <c r="AD1868" s="7">
        <f>invoices[[#This Row],[Rent]]+invoices[[#This Row],[Services]]+invoices[[#This Row],[GST]]</f>
        <v>13104</v>
      </c>
      <c r="AE1868" s="7">
        <f>invoices[[#This Row],[Total]]-invoices[[#This Row],[rent_amount]]</f>
        <v>0</v>
      </c>
      <c r="AF1868">
        <v>1158</v>
      </c>
      <c r="AG1868">
        <v>0</v>
      </c>
      <c r="AH1868">
        <f>invoices[[#This Row],[EB Amount]]-invoices[[#This Row],[electricity_amount]]</f>
        <v>0</v>
      </c>
    </row>
    <row r="1869" spans="1:34">
      <c r="A1869" t="s">
        <v>3786</v>
      </c>
      <c r="B1869" t="s">
        <v>22</v>
      </c>
      <c r="C1869" t="s">
        <v>3787</v>
      </c>
      <c r="D1869" t="s">
        <v>24</v>
      </c>
      <c r="E1869" t="s">
        <v>42</v>
      </c>
      <c r="F1869" t="s">
        <v>2100</v>
      </c>
      <c r="G1869" t="s">
        <v>3788</v>
      </c>
      <c r="H1869" s="1">
        <f>DATE(YEAR(invoices[[#This Row],[due_date]]),MONTH(invoices[[#This Row],[due_date]]),1)</f>
        <v>45778</v>
      </c>
      <c r="I1869" s="1">
        <v>45784</v>
      </c>
      <c r="J1869">
        <v>7839</v>
      </c>
      <c r="K1869">
        <v>990</v>
      </c>
      <c r="L1869">
        <v>2250</v>
      </c>
      <c r="M1869">
        <f>invoices[[#This Row],[rent_amount]]+invoices[[#This Row],[electricity_amount]]+invoices[[#This Row],[other_charges]]</f>
        <v>11079</v>
      </c>
      <c r="N1869" t="s">
        <v>28</v>
      </c>
      <c r="O1869" t="s">
        <v>872</v>
      </c>
      <c r="P1869">
        <v>0</v>
      </c>
      <c r="Q1869" t="b">
        <v>0</v>
      </c>
      <c r="R1869" t="s">
        <v>122</v>
      </c>
      <c r="S1869">
        <v>0</v>
      </c>
      <c r="T1869">
        <f>invoices[[#This Row],[total_amount]]</f>
        <v>11079</v>
      </c>
      <c r="U1869" t="s">
        <v>3789</v>
      </c>
      <c r="V1869" t="str">
        <f>INDEX([1]!Table1[tenantname],MATCH(invoices[[#This Row],[allotment_id]],[1]!Table1[TenantAllotmentID],0))</f>
        <v>Sanjju Shree (C24-B1)</v>
      </c>
      <c r="W1869" t="s">
        <v>15124</v>
      </c>
      <c r="X1869" t="s">
        <v>15125</v>
      </c>
      <c r="Y1869" s="4">
        <v>45778</v>
      </c>
      <c r="Z1869" t="s">
        <v>15807</v>
      </c>
      <c r="AA1869">
        <v>7839</v>
      </c>
      <c r="AB1869">
        <v>0</v>
      </c>
      <c r="AC1869">
        <v>0</v>
      </c>
      <c r="AD1869" s="7">
        <f>invoices[[#This Row],[Rent]]+invoices[[#This Row],[Services]]+invoices[[#This Row],[GST]]</f>
        <v>7839</v>
      </c>
      <c r="AE1869" s="7">
        <f>invoices[[#This Row],[Total]]-invoices[[#This Row],[rent_amount]]</f>
        <v>0</v>
      </c>
      <c r="AF1869">
        <v>1199</v>
      </c>
      <c r="AG1869">
        <v>990</v>
      </c>
      <c r="AH1869">
        <f>invoices[[#This Row],[EB Amount]]-invoices[[#This Row],[electricity_amount]]</f>
        <v>0</v>
      </c>
    </row>
    <row r="1870" spans="1:34">
      <c r="A1870" t="s">
        <v>3796</v>
      </c>
      <c r="B1870" t="s">
        <v>22</v>
      </c>
      <c r="C1870" t="s">
        <v>3797</v>
      </c>
      <c r="D1870" t="s">
        <v>24</v>
      </c>
      <c r="E1870" t="s">
        <v>140</v>
      </c>
      <c r="F1870" t="s">
        <v>293</v>
      </c>
      <c r="G1870" t="s">
        <v>3798</v>
      </c>
      <c r="H1870" s="1">
        <f>DATE(YEAR(invoices[[#This Row],[due_date]]),MONTH(invoices[[#This Row],[due_date]]),1)</f>
        <v>45778</v>
      </c>
      <c r="I1870" s="1">
        <v>45784</v>
      </c>
      <c r="J1870">
        <v>9570</v>
      </c>
      <c r="K1870">
        <v>0</v>
      </c>
      <c r="L1870">
        <v>0</v>
      </c>
      <c r="M1870">
        <f>invoices[[#This Row],[rent_amount]]+invoices[[#This Row],[electricity_amount]]+invoices[[#This Row],[other_charges]]</f>
        <v>9570</v>
      </c>
      <c r="N1870" t="s">
        <v>28</v>
      </c>
      <c r="O1870" t="s">
        <v>121</v>
      </c>
      <c r="P1870">
        <v>0</v>
      </c>
      <c r="Q1870" t="b">
        <v>0</v>
      </c>
      <c r="R1870" t="s">
        <v>122</v>
      </c>
      <c r="S1870">
        <v>0</v>
      </c>
      <c r="T1870">
        <f>invoices[[#This Row],[total_amount]]</f>
        <v>9570</v>
      </c>
      <c r="U1870" t="s">
        <v>3799</v>
      </c>
      <c r="V1870" t="str">
        <f>INDEX([1]!Table1[tenantname],MATCH(invoices[[#This Row],[allotment_id]],[1]!Table1[TenantAllotmentID],0))</f>
        <v>Ajay Anumandhan (A41-B1)</v>
      </c>
      <c r="W1870" t="s">
        <v>15126</v>
      </c>
      <c r="X1870" t="s">
        <v>15127</v>
      </c>
      <c r="Y1870" s="4">
        <v>45778</v>
      </c>
      <c r="Z1870" t="s">
        <v>15807</v>
      </c>
      <c r="AA1870">
        <v>9570</v>
      </c>
      <c r="AB1870">
        <v>0</v>
      </c>
      <c r="AC1870">
        <v>0</v>
      </c>
      <c r="AD1870" s="7">
        <f>invoices[[#This Row],[Rent]]+invoices[[#This Row],[Services]]+invoices[[#This Row],[GST]]</f>
        <v>9570</v>
      </c>
      <c r="AE1870" s="7">
        <f>invoices[[#This Row],[Total]]-invoices[[#This Row],[rent_amount]]</f>
        <v>0</v>
      </c>
      <c r="AF1870">
        <v>1203</v>
      </c>
      <c r="AG1870">
        <v>0</v>
      </c>
      <c r="AH1870">
        <f>invoices[[#This Row],[EB Amount]]-invoices[[#This Row],[electricity_amount]]</f>
        <v>0</v>
      </c>
    </row>
    <row r="1871" spans="1:34">
      <c r="A1871" t="s">
        <v>3818</v>
      </c>
      <c r="B1871" t="s">
        <v>22</v>
      </c>
      <c r="C1871" t="s">
        <v>3819</v>
      </c>
      <c r="D1871" t="s">
        <v>24</v>
      </c>
      <c r="E1871" t="s">
        <v>592</v>
      </c>
      <c r="F1871" t="s">
        <v>1294</v>
      </c>
      <c r="G1871" t="s">
        <v>3820</v>
      </c>
      <c r="H1871" s="1">
        <f>DATE(YEAR(invoices[[#This Row],[due_date]]),MONTH(invoices[[#This Row],[due_date]]),1)</f>
        <v>45778</v>
      </c>
      <c r="I1871" s="1">
        <v>45784</v>
      </c>
      <c r="J1871">
        <v>18500</v>
      </c>
      <c r="K1871">
        <v>2760</v>
      </c>
      <c r="L1871">
        <v>0</v>
      </c>
      <c r="M1871">
        <f>invoices[[#This Row],[rent_amount]]+invoices[[#This Row],[electricity_amount]]+invoices[[#This Row],[other_charges]]</f>
        <v>21260</v>
      </c>
      <c r="N1871" t="s">
        <v>28</v>
      </c>
      <c r="O1871" t="s">
        <v>2437</v>
      </c>
      <c r="P1871">
        <v>0</v>
      </c>
      <c r="Q1871" t="b">
        <v>0</v>
      </c>
      <c r="R1871" t="s">
        <v>122</v>
      </c>
      <c r="S1871">
        <v>0</v>
      </c>
      <c r="T1871">
        <f>invoices[[#This Row],[total_amount]]</f>
        <v>21260</v>
      </c>
      <c r="U1871" t="s">
        <v>3821</v>
      </c>
      <c r="V1871" t="str">
        <f>INDEX([1]!Table1[tenantname],MATCH(invoices[[#This Row],[allotment_id]],[1]!Table1[TenantAllotmentID],0))</f>
        <v>Sankalp Chauhan (A44-A1)</v>
      </c>
      <c r="W1871" t="s">
        <v>15132</v>
      </c>
      <c r="X1871" t="s">
        <v>15133</v>
      </c>
      <c r="Y1871" s="4">
        <v>45778</v>
      </c>
      <c r="Z1871" t="s">
        <v>15807</v>
      </c>
      <c r="AA1871">
        <v>18500</v>
      </c>
      <c r="AB1871">
        <v>0</v>
      </c>
      <c r="AC1871">
        <v>0</v>
      </c>
      <c r="AD1871" s="7">
        <f>invoices[[#This Row],[Rent]]+invoices[[#This Row],[Services]]+invoices[[#This Row],[GST]]</f>
        <v>18500</v>
      </c>
      <c r="AE1871" s="7">
        <f>invoices[[#This Row],[Total]]-invoices[[#This Row],[rent_amount]]</f>
        <v>0</v>
      </c>
      <c r="AF1871">
        <v>1214</v>
      </c>
      <c r="AG1871">
        <v>2760</v>
      </c>
      <c r="AH1871">
        <f>invoices[[#This Row],[EB Amount]]-invoices[[#This Row],[electricity_amount]]</f>
        <v>0</v>
      </c>
    </row>
    <row r="1872" spans="1:34">
      <c r="A1872" t="s">
        <v>3861</v>
      </c>
      <c r="B1872" t="s">
        <v>22</v>
      </c>
      <c r="C1872" t="s">
        <v>2377</v>
      </c>
      <c r="D1872" t="s">
        <v>24</v>
      </c>
      <c r="E1872" t="s">
        <v>181</v>
      </c>
      <c r="F1872" t="s">
        <v>452</v>
      </c>
      <c r="G1872" t="s">
        <v>3862</v>
      </c>
      <c r="H1872" s="1">
        <f>DATE(YEAR(invoices[[#This Row],[due_date]]),MONTH(invoices[[#This Row],[due_date]]),1)</f>
        <v>45778</v>
      </c>
      <c r="I1872" s="1">
        <v>45784</v>
      </c>
      <c r="J1872">
        <v>13500</v>
      </c>
      <c r="K1872">
        <v>854</v>
      </c>
      <c r="L1872">
        <v>0</v>
      </c>
      <c r="M1872">
        <f>invoices[[#This Row],[rent_amount]]+invoices[[#This Row],[electricity_amount]]+invoices[[#This Row],[other_charges]]</f>
        <v>14354</v>
      </c>
      <c r="N1872" t="s">
        <v>28</v>
      </c>
      <c r="O1872" t="s">
        <v>872</v>
      </c>
      <c r="P1872">
        <v>0</v>
      </c>
      <c r="Q1872" t="b">
        <v>0</v>
      </c>
      <c r="R1872" t="s">
        <v>122</v>
      </c>
      <c r="S1872">
        <v>0</v>
      </c>
      <c r="T1872">
        <f>invoices[[#This Row],[total_amount]]</f>
        <v>14354</v>
      </c>
      <c r="U1872" t="s">
        <v>2379</v>
      </c>
      <c r="V1872" t="str">
        <f>INDEX([1]!Table1[tenantname],MATCH(invoices[[#This Row],[allotment_id]],[1]!Table1[TenantAllotmentID],0))</f>
        <v>Snehaji N (B24-B1)</v>
      </c>
      <c r="W1872" t="s">
        <v>14794</v>
      </c>
      <c r="X1872" t="s">
        <v>14795</v>
      </c>
      <c r="Y1872" s="4">
        <v>45778</v>
      </c>
      <c r="Z1872" t="s">
        <v>15807</v>
      </c>
      <c r="AA1872">
        <v>13500</v>
      </c>
      <c r="AB1872">
        <v>0</v>
      </c>
      <c r="AC1872">
        <v>0</v>
      </c>
      <c r="AD1872" s="7">
        <f>invoices[[#This Row],[Rent]]+invoices[[#This Row],[Services]]+invoices[[#This Row],[GST]]</f>
        <v>13500</v>
      </c>
      <c r="AE1872" s="7">
        <f>invoices[[#This Row],[Total]]-invoices[[#This Row],[rent_amount]]</f>
        <v>0</v>
      </c>
      <c r="AF1872">
        <v>1233</v>
      </c>
      <c r="AG1872">
        <v>854</v>
      </c>
      <c r="AH1872">
        <f>invoices[[#This Row],[EB Amount]]-invoices[[#This Row],[electricity_amount]]</f>
        <v>0</v>
      </c>
    </row>
    <row r="1873" spans="1:34">
      <c r="A1873" t="s">
        <v>4013</v>
      </c>
      <c r="B1873" t="s">
        <v>22</v>
      </c>
      <c r="C1873" t="s">
        <v>4014</v>
      </c>
      <c r="D1873" t="s">
        <v>24</v>
      </c>
      <c r="E1873" t="s">
        <v>96</v>
      </c>
      <c r="F1873" t="s">
        <v>390</v>
      </c>
      <c r="G1873" t="s">
        <v>4015</v>
      </c>
      <c r="H1873" s="1">
        <f>DATE(YEAR(invoices[[#This Row],[due_date]]),MONTH(invoices[[#This Row],[due_date]]),1)</f>
        <v>45778</v>
      </c>
      <c r="I1873" s="1">
        <v>45784</v>
      </c>
      <c r="J1873">
        <v>19500</v>
      </c>
      <c r="K1873">
        <v>2160</v>
      </c>
      <c r="L1873">
        <v>0</v>
      </c>
      <c r="M1873">
        <f>invoices[[#This Row],[rent_amount]]+invoices[[#This Row],[electricity_amount]]+invoices[[#This Row],[other_charges]]</f>
        <v>21660</v>
      </c>
      <c r="N1873" t="s">
        <v>28</v>
      </c>
      <c r="O1873" t="s">
        <v>2437</v>
      </c>
      <c r="P1873">
        <v>0</v>
      </c>
      <c r="Q1873" t="b">
        <v>0</v>
      </c>
      <c r="R1873" t="s">
        <v>122</v>
      </c>
      <c r="S1873">
        <v>0</v>
      </c>
      <c r="T1873">
        <f>invoices[[#This Row],[total_amount]]</f>
        <v>21660</v>
      </c>
      <c r="U1873" t="s">
        <v>4016</v>
      </c>
      <c r="V1873" t="str">
        <f>INDEX([1]!Table1[tenantname],MATCH(invoices[[#This Row],[allotment_id]],[1]!Table1[TenantAllotmentID],0))</f>
        <v>Ranna  (B33-A1)</v>
      </c>
      <c r="W1873" t="s">
        <v>15169</v>
      </c>
      <c r="X1873" t="s">
        <v>15170</v>
      </c>
      <c r="Y1873" s="4">
        <v>45778</v>
      </c>
      <c r="Z1873" t="s">
        <v>15807</v>
      </c>
      <c r="AA1873">
        <v>19500</v>
      </c>
      <c r="AB1873">
        <v>0</v>
      </c>
      <c r="AC1873">
        <v>0</v>
      </c>
      <c r="AD1873" s="7">
        <f>invoices[[#This Row],[Rent]]+invoices[[#This Row],[Services]]+invoices[[#This Row],[GST]]</f>
        <v>19500</v>
      </c>
      <c r="AE1873" s="7">
        <f>invoices[[#This Row],[Total]]-invoices[[#This Row],[rent_amount]]</f>
        <v>0</v>
      </c>
      <c r="AF1873">
        <v>1299</v>
      </c>
      <c r="AG1873">
        <v>2160</v>
      </c>
      <c r="AH1873">
        <f>invoices[[#This Row],[EB Amount]]-invoices[[#This Row],[electricity_amount]]</f>
        <v>0</v>
      </c>
    </row>
    <row r="1874" spans="1:34">
      <c r="A1874" t="s">
        <v>4101</v>
      </c>
      <c r="B1874" t="s">
        <v>22</v>
      </c>
      <c r="C1874" t="s">
        <v>1470</v>
      </c>
      <c r="D1874" t="s">
        <v>24</v>
      </c>
      <c r="E1874" t="s">
        <v>112</v>
      </c>
      <c r="F1874" s="2" t="s">
        <v>1471</v>
      </c>
      <c r="G1874" t="s">
        <v>4102</v>
      </c>
      <c r="H1874" s="1">
        <f>DATE(YEAR(invoices[[#This Row],[due_date]]),MONTH(invoices[[#This Row],[due_date]]),1)</f>
        <v>45778</v>
      </c>
      <c r="I1874" s="1">
        <v>45784</v>
      </c>
      <c r="J1874">
        <v>14500</v>
      </c>
      <c r="K1874">
        <v>2520</v>
      </c>
      <c r="L1874">
        <v>0</v>
      </c>
      <c r="M1874">
        <f>invoices[[#This Row],[rent_amount]]+invoices[[#This Row],[electricity_amount]]+invoices[[#This Row],[other_charges]]</f>
        <v>17020</v>
      </c>
      <c r="N1874" t="s">
        <v>28</v>
      </c>
      <c r="O1874" t="s">
        <v>768</v>
      </c>
      <c r="P1874">
        <v>0</v>
      </c>
      <c r="Q1874" t="b">
        <v>0</v>
      </c>
      <c r="R1874" t="s">
        <v>122</v>
      </c>
      <c r="S1874">
        <v>0</v>
      </c>
      <c r="T1874">
        <f>invoices[[#This Row],[total_amount]]</f>
        <v>17020</v>
      </c>
      <c r="U1874" t="s">
        <v>1473</v>
      </c>
      <c r="V1874" t="str">
        <f>INDEX([1]!Table1[tenantname],MATCH(invoices[[#This Row],[allotment_id]],[1]!Table1[TenantAllotmentID],0))</f>
        <v>Krishanu Kashyap (A23-C2)</v>
      </c>
      <c r="W1874" t="s">
        <v>14487</v>
      </c>
      <c r="X1874" t="s">
        <v>14488</v>
      </c>
      <c r="Y1874" s="4">
        <v>45778</v>
      </c>
      <c r="Z1874" t="s">
        <v>15807</v>
      </c>
      <c r="AA1874">
        <v>14500</v>
      </c>
      <c r="AB1874">
        <v>0</v>
      </c>
      <c r="AC1874">
        <v>0</v>
      </c>
      <c r="AD1874" s="7">
        <f>invoices[[#This Row],[Rent]]+invoices[[#This Row],[Services]]+invoices[[#This Row],[GST]]</f>
        <v>14500</v>
      </c>
      <c r="AE1874" s="7">
        <f>invoices[[#This Row],[Total]]-invoices[[#This Row],[rent_amount]]</f>
        <v>0</v>
      </c>
      <c r="AF1874">
        <v>1340</v>
      </c>
      <c r="AG1874">
        <v>2520</v>
      </c>
      <c r="AH1874">
        <f>invoices[[#This Row],[EB Amount]]-invoices[[#This Row],[electricity_amount]]</f>
        <v>0</v>
      </c>
    </row>
    <row r="1875" spans="1:34">
      <c r="A1875" t="s">
        <v>4185</v>
      </c>
      <c r="B1875" t="s">
        <v>22</v>
      </c>
      <c r="C1875" t="s">
        <v>4186</v>
      </c>
      <c r="D1875" t="s">
        <v>24</v>
      </c>
      <c r="E1875" t="s">
        <v>25</v>
      </c>
      <c r="F1875" t="s">
        <v>65</v>
      </c>
      <c r="G1875" t="s">
        <v>4187</v>
      </c>
      <c r="H1875" s="1">
        <f>DATE(YEAR(invoices[[#This Row],[due_date]]),MONTH(invoices[[#This Row],[due_date]]),1)</f>
        <v>45778</v>
      </c>
      <c r="I1875" s="1">
        <v>45784</v>
      </c>
      <c r="J1875">
        <v>8887</v>
      </c>
      <c r="K1875">
        <v>0</v>
      </c>
      <c r="L1875">
        <v>0</v>
      </c>
      <c r="M1875">
        <f>invoices[[#This Row],[rent_amount]]+invoices[[#This Row],[electricity_amount]]+invoices[[#This Row],[other_charges]]</f>
        <v>8887</v>
      </c>
      <c r="N1875" t="s">
        <v>28</v>
      </c>
      <c r="O1875" t="s">
        <v>2437</v>
      </c>
      <c r="P1875">
        <v>0</v>
      </c>
      <c r="Q1875" t="b">
        <v>0</v>
      </c>
      <c r="R1875" t="s">
        <v>122</v>
      </c>
      <c r="S1875">
        <v>0</v>
      </c>
      <c r="T1875">
        <f>invoices[[#This Row],[total_amount]]</f>
        <v>8887</v>
      </c>
      <c r="U1875" t="s">
        <v>4188</v>
      </c>
      <c r="V1875" t="str">
        <f>INDEX([1]!Table1[tenantname],MATCH(invoices[[#This Row],[allotment_id]],[1]!Table1[TenantAllotmentID],0))</f>
        <v>Rashmi  (A24-C2)</v>
      </c>
      <c r="W1875" t="s">
        <v>14939</v>
      </c>
      <c r="X1875" t="s">
        <v>15189</v>
      </c>
      <c r="Y1875" s="4">
        <v>45778</v>
      </c>
      <c r="Z1875" t="s">
        <v>15807</v>
      </c>
      <c r="AA1875">
        <v>8887</v>
      </c>
      <c r="AB1875">
        <v>0</v>
      </c>
      <c r="AC1875">
        <v>0</v>
      </c>
      <c r="AD1875" s="7">
        <f>invoices[[#This Row],[Rent]]+invoices[[#This Row],[Services]]+invoices[[#This Row],[GST]]</f>
        <v>8887</v>
      </c>
      <c r="AE1875" s="7">
        <f>invoices[[#This Row],[Total]]-invoices[[#This Row],[rent_amount]]</f>
        <v>0</v>
      </c>
      <c r="AF1875">
        <v>1380</v>
      </c>
      <c r="AG1875">
        <v>0</v>
      </c>
      <c r="AH1875">
        <f>invoices[[#This Row],[EB Amount]]-invoices[[#This Row],[electricity_amount]]</f>
        <v>0</v>
      </c>
    </row>
    <row r="1876" spans="1:34">
      <c r="A1876" t="s">
        <v>4214</v>
      </c>
      <c r="B1876" t="s">
        <v>22</v>
      </c>
      <c r="C1876" t="s">
        <v>2076</v>
      </c>
      <c r="D1876" t="s">
        <v>24</v>
      </c>
      <c r="E1876" t="s">
        <v>569</v>
      </c>
      <c r="F1876" t="s">
        <v>2077</v>
      </c>
      <c r="G1876" t="s">
        <v>4215</v>
      </c>
      <c r="H1876" s="1">
        <f>DATE(YEAR(invoices[[#This Row],[due_date]]),MONTH(invoices[[#This Row],[due_date]]),1)</f>
        <v>45778</v>
      </c>
      <c r="I1876" s="1">
        <v>45784</v>
      </c>
      <c r="J1876">
        <v>15500</v>
      </c>
      <c r="K1876">
        <v>2610</v>
      </c>
      <c r="L1876">
        <v>0</v>
      </c>
      <c r="M1876">
        <f>invoices[[#This Row],[rent_amount]]+invoices[[#This Row],[electricity_amount]]+invoices[[#This Row],[other_charges]]</f>
        <v>18110</v>
      </c>
      <c r="N1876" t="s">
        <v>28</v>
      </c>
      <c r="O1876" t="s">
        <v>872</v>
      </c>
      <c r="P1876">
        <v>0</v>
      </c>
      <c r="Q1876" t="b">
        <v>0</v>
      </c>
      <c r="R1876" t="s">
        <v>122</v>
      </c>
      <c r="S1876">
        <v>0</v>
      </c>
      <c r="T1876">
        <f>invoices[[#This Row],[total_amount]]</f>
        <v>18110</v>
      </c>
      <c r="U1876" t="s">
        <v>2079</v>
      </c>
      <c r="V1876" t="str">
        <f>INDEX([1]!Table1[tenantname],MATCH(invoices[[#This Row],[allotment_id]],[1]!Table1[TenantAllotmentID],0))</f>
        <v>Sathya Priya Balasegaran (C12-B2)</v>
      </c>
      <c r="W1876" t="s">
        <v>14700</v>
      </c>
      <c r="X1876" t="s">
        <v>14701</v>
      </c>
      <c r="Y1876" s="4">
        <v>45778</v>
      </c>
      <c r="Z1876" t="s">
        <v>15807</v>
      </c>
      <c r="AA1876">
        <v>15500</v>
      </c>
      <c r="AB1876">
        <v>0</v>
      </c>
      <c r="AC1876">
        <v>0</v>
      </c>
      <c r="AD1876" s="7">
        <f>invoices[[#This Row],[Rent]]+invoices[[#This Row],[Services]]+invoices[[#This Row],[GST]]</f>
        <v>15500</v>
      </c>
      <c r="AE1876" s="7">
        <f>invoices[[#This Row],[Total]]-invoices[[#This Row],[rent_amount]]</f>
        <v>0</v>
      </c>
      <c r="AF1876">
        <v>1394</v>
      </c>
      <c r="AG1876">
        <v>2610</v>
      </c>
      <c r="AH1876">
        <f>invoices[[#This Row],[EB Amount]]-invoices[[#This Row],[electricity_amount]]</f>
        <v>0</v>
      </c>
    </row>
    <row r="1877" spans="1:34">
      <c r="A1877" t="s">
        <v>4244</v>
      </c>
      <c r="B1877" t="s">
        <v>22</v>
      </c>
      <c r="C1877" t="s">
        <v>1674</v>
      </c>
      <c r="D1877" t="s">
        <v>24</v>
      </c>
      <c r="E1877" t="s">
        <v>329</v>
      </c>
      <c r="F1877" t="s">
        <v>1352</v>
      </c>
      <c r="G1877" t="s">
        <v>4245</v>
      </c>
      <c r="H1877" s="1">
        <f>DATE(YEAR(invoices[[#This Row],[due_date]]),MONTH(invoices[[#This Row],[due_date]]),1)</f>
        <v>45778</v>
      </c>
      <c r="I1877" s="1">
        <v>45784</v>
      </c>
      <c r="J1877">
        <v>15500</v>
      </c>
      <c r="K1877">
        <v>3120</v>
      </c>
      <c r="L1877">
        <v>0</v>
      </c>
      <c r="M1877">
        <f>invoices[[#This Row],[rent_amount]]+invoices[[#This Row],[electricity_amount]]+invoices[[#This Row],[other_charges]]</f>
        <v>18620</v>
      </c>
      <c r="N1877" t="s">
        <v>28</v>
      </c>
      <c r="O1877" t="s">
        <v>2437</v>
      </c>
      <c r="P1877">
        <v>0</v>
      </c>
      <c r="Q1877" t="b">
        <v>0</v>
      </c>
      <c r="R1877" t="s">
        <v>122</v>
      </c>
      <c r="S1877">
        <v>0</v>
      </c>
      <c r="T1877">
        <f>invoices[[#This Row],[total_amount]]</f>
        <v>18620</v>
      </c>
      <c r="U1877" t="s">
        <v>1677</v>
      </c>
      <c r="V1877" t="str">
        <f>INDEX([1]!Table1[tenantname],MATCH(invoices[[#This Row],[allotment_id]],[1]!Table1[TenantAllotmentID],0))</f>
        <v>Oviya S (C43-B1)</v>
      </c>
      <c r="W1877" t="s">
        <v>14557</v>
      </c>
      <c r="X1877" t="s">
        <v>14557</v>
      </c>
      <c r="Y1877" s="4">
        <v>45778</v>
      </c>
      <c r="Z1877" t="s">
        <v>15807</v>
      </c>
      <c r="AA1877">
        <v>15500</v>
      </c>
      <c r="AB1877">
        <v>0</v>
      </c>
      <c r="AC1877">
        <v>0</v>
      </c>
      <c r="AD1877" s="7">
        <f>invoices[[#This Row],[Rent]]+invoices[[#This Row],[Services]]+invoices[[#This Row],[GST]]</f>
        <v>15500</v>
      </c>
      <c r="AE1877" s="7">
        <f>invoices[[#This Row],[Total]]-invoices[[#This Row],[rent_amount]]</f>
        <v>0</v>
      </c>
      <c r="AF1877">
        <v>1407</v>
      </c>
      <c r="AG1877">
        <v>3120</v>
      </c>
      <c r="AH1877">
        <f>invoices[[#This Row],[EB Amount]]-invoices[[#This Row],[electricity_amount]]</f>
        <v>0</v>
      </c>
    </row>
    <row r="1878" spans="1:34">
      <c r="A1878" t="s">
        <v>4299</v>
      </c>
      <c r="B1878" t="s">
        <v>22</v>
      </c>
      <c r="C1878" t="s">
        <v>1951</v>
      </c>
      <c r="D1878" t="s">
        <v>24</v>
      </c>
      <c r="E1878" t="s">
        <v>88</v>
      </c>
      <c r="F1878" t="s">
        <v>921</v>
      </c>
      <c r="G1878" t="s">
        <v>4300</v>
      </c>
      <c r="H1878" s="1">
        <f>DATE(YEAR(invoices[[#This Row],[due_date]]),MONTH(invoices[[#This Row],[due_date]]),1)</f>
        <v>45778</v>
      </c>
      <c r="I1878" s="1">
        <v>45784</v>
      </c>
      <c r="J1878">
        <v>14500</v>
      </c>
      <c r="K1878">
        <v>2310</v>
      </c>
      <c r="L1878">
        <v>0</v>
      </c>
      <c r="M1878">
        <f>invoices[[#This Row],[rent_amount]]+invoices[[#This Row],[electricity_amount]]+invoices[[#This Row],[other_charges]]</f>
        <v>16810</v>
      </c>
      <c r="N1878" t="s">
        <v>28</v>
      </c>
      <c r="O1878" t="s">
        <v>2437</v>
      </c>
      <c r="P1878">
        <v>0</v>
      </c>
      <c r="Q1878" t="b">
        <v>0</v>
      </c>
      <c r="R1878" t="s">
        <v>122</v>
      </c>
      <c r="S1878">
        <v>0</v>
      </c>
      <c r="T1878">
        <f>invoices[[#This Row],[total_amount]]</f>
        <v>16810</v>
      </c>
      <c r="U1878" t="s">
        <v>1953</v>
      </c>
      <c r="V1878" t="str">
        <f>INDEX([1]!Table1[tenantname],MATCH(invoices[[#This Row],[allotment_id]],[1]!Table1[TenantAllotmentID],0))</f>
        <v>Piyush Malhotra (B13-C1)</v>
      </c>
      <c r="W1878" t="s">
        <v>14657</v>
      </c>
      <c r="X1878" t="s">
        <v>14658</v>
      </c>
      <c r="Y1878" s="4">
        <v>45778</v>
      </c>
      <c r="Z1878" t="s">
        <v>15807</v>
      </c>
      <c r="AA1878">
        <v>14500</v>
      </c>
      <c r="AB1878">
        <v>0</v>
      </c>
      <c r="AC1878">
        <v>0</v>
      </c>
      <c r="AD1878" s="7">
        <f>invoices[[#This Row],[Rent]]+invoices[[#This Row],[Services]]+invoices[[#This Row],[GST]]</f>
        <v>14500</v>
      </c>
      <c r="AE1878" s="7">
        <f>invoices[[#This Row],[Total]]-invoices[[#This Row],[rent_amount]]</f>
        <v>0</v>
      </c>
      <c r="AF1878">
        <v>1427</v>
      </c>
      <c r="AG1878">
        <v>2310</v>
      </c>
      <c r="AH1878">
        <f>invoices[[#This Row],[EB Amount]]-invoices[[#This Row],[electricity_amount]]</f>
        <v>0</v>
      </c>
    </row>
    <row r="1879" spans="1:34">
      <c r="A1879" t="s">
        <v>4329</v>
      </c>
      <c r="B1879" t="s">
        <v>22</v>
      </c>
      <c r="C1879" t="s">
        <v>585</v>
      </c>
      <c r="D1879" t="s">
        <v>24</v>
      </c>
      <c r="E1879" t="s">
        <v>226</v>
      </c>
      <c r="F1879" t="s">
        <v>586</v>
      </c>
      <c r="G1879" t="s">
        <v>4330</v>
      </c>
      <c r="H1879" s="1">
        <f>DATE(YEAR(invoices[[#This Row],[due_date]]),MONTH(invoices[[#This Row],[due_date]]),1)</f>
        <v>45778</v>
      </c>
      <c r="I1879" s="1">
        <v>45784</v>
      </c>
      <c r="J1879">
        <v>14500</v>
      </c>
      <c r="K1879">
        <v>2430</v>
      </c>
      <c r="L1879">
        <v>0</v>
      </c>
      <c r="M1879">
        <f>invoices[[#This Row],[rent_amount]]+invoices[[#This Row],[electricity_amount]]+invoices[[#This Row],[other_charges]]</f>
        <v>16930</v>
      </c>
      <c r="N1879" t="s">
        <v>28</v>
      </c>
      <c r="O1879" t="s">
        <v>768</v>
      </c>
      <c r="P1879">
        <v>0</v>
      </c>
      <c r="Q1879" t="b">
        <v>0</v>
      </c>
      <c r="R1879" t="s">
        <v>122</v>
      </c>
      <c r="S1879">
        <v>0</v>
      </c>
      <c r="T1879">
        <f>invoices[[#This Row],[total_amount]]</f>
        <v>16930</v>
      </c>
      <c r="U1879" t="s">
        <v>589</v>
      </c>
      <c r="V1879" t="str">
        <f>INDEX([1]!Table1[tenantname],MATCH(invoices[[#This Row],[allotment_id]],[1]!Table1[TenantAllotmentID],0))</f>
        <v>Disha Midha (B12-C2)</v>
      </c>
      <c r="W1879" t="s">
        <v>14161</v>
      </c>
      <c r="X1879" t="s">
        <v>14162</v>
      </c>
      <c r="Y1879" s="4">
        <v>45778</v>
      </c>
      <c r="Z1879" t="s">
        <v>15807</v>
      </c>
      <c r="AA1879">
        <v>14500</v>
      </c>
      <c r="AB1879">
        <v>0</v>
      </c>
      <c r="AC1879">
        <v>0</v>
      </c>
      <c r="AD1879" s="7">
        <f>invoices[[#This Row],[Rent]]+invoices[[#This Row],[Services]]+invoices[[#This Row],[GST]]</f>
        <v>14500</v>
      </c>
      <c r="AE1879" s="7">
        <f>invoices[[#This Row],[Total]]-invoices[[#This Row],[rent_amount]]</f>
        <v>0</v>
      </c>
      <c r="AF1879">
        <v>1440</v>
      </c>
      <c r="AG1879">
        <v>2430</v>
      </c>
      <c r="AH1879">
        <f>invoices[[#This Row],[EB Amount]]-invoices[[#This Row],[electricity_amount]]</f>
        <v>0</v>
      </c>
    </row>
    <row r="1880" spans="1:34">
      <c r="A1880" t="s">
        <v>4376</v>
      </c>
      <c r="B1880" t="s">
        <v>22</v>
      </c>
      <c r="C1880" t="s">
        <v>4377</v>
      </c>
      <c r="D1880" t="s">
        <v>24</v>
      </c>
      <c r="E1880" t="s">
        <v>234</v>
      </c>
      <c r="F1880" t="s">
        <v>544</v>
      </c>
      <c r="G1880" t="s">
        <v>4378</v>
      </c>
      <c r="H1880" s="1">
        <f>DATE(YEAR(invoices[[#This Row],[due_date]]),MONTH(invoices[[#This Row],[due_date]]),1)</f>
        <v>45778</v>
      </c>
      <c r="I1880" s="1">
        <v>45784</v>
      </c>
      <c r="J1880">
        <v>1000</v>
      </c>
      <c r="K1880">
        <v>1770</v>
      </c>
      <c r="L1880">
        <v>2250</v>
      </c>
      <c r="M1880">
        <f>invoices[[#This Row],[rent_amount]]+invoices[[#This Row],[electricity_amount]]+invoices[[#This Row],[other_charges]]</f>
        <v>5020</v>
      </c>
      <c r="N1880" t="s">
        <v>28</v>
      </c>
      <c r="O1880" t="s">
        <v>768</v>
      </c>
      <c r="P1880">
        <v>0</v>
      </c>
      <c r="Q1880" t="b">
        <v>0</v>
      </c>
      <c r="R1880" t="s">
        <v>122</v>
      </c>
      <c r="S1880">
        <v>0</v>
      </c>
      <c r="T1880">
        <f>invoices[[#This Row],[total_amount]]</f>
        <v>5020</v>
      </c>
      <c r="U1880" t="s">
        <v>4379</v>
      </c>
      <c r="V1880" t="str">
        <f>INDEX([1]!Table1[tenantname],MATCH(invoices[[#This Row],[allotment_id]],[1]!Table1[TenantAllotmentID],0))</f>
        <v>Devatha Vishnu (D12-B2)</v>
      </c>
      <c r="W1880" t="s">
        <v>15221</v>
      </c>
      <c r="X1880" t="s">
        <v>15222</v>
      </c>
      <c r="Y1880" s="4">
        <v>45778</v>
      </c>
      <c r="Z1880" t="s">
        <v>15807</v>
      </c>
      <c r="AA1880">
        <v>1000</v>
      </c>
      <c r="AB1880">
        <v>0</v>
      </c>
      <c r="AC1880">
        <v>0</v>
      </c>
      <c r="AD1880" s="7">
        <f>invoices[[#This Row],[Rent]]+invoices[[#This Row],[Services]]+invoices[[#This Row],[GST]]</f>
        <v>1000</v>
      </c>
      <c r="AE1880" s="7">
        <f>invoices[[#This Row],[Total]]-invoices[[#This Row],[rent_amount]]</f>
        <v>0</v>
      </c>
      <c r="AF1880">
        <v>1460</v>
      </c>
      <c r="AG1880">
        <v>1770</v>
      </c>
      <c r="AH1880">
        <f>invoices[[#This Row],[EB Amount]]-invoices[[#This Row],[electricity_amount]]</f>
        <v>0</v>
      </c>
    </row>
    <row r="1881" spans="1:34">
      <c r="A1881" t="s">
        <v>4496</v>
      </c>
      <c r="B1881" t="s">
        <v>22</v>
      </c>
      <c r="C1881" t="s">
        <v>1571</v>
      </c>
      <c r="D1881" t="s">
        <v>24</v>
      </c>
      <c r="E1881" t="s">
        <v>104</v>
      </c>
      <c r="F1881" t="s">
        <v>1572</v>
      </c>
      <c r="G1881" t="s">
        <v>4497</v>
      </c>
      <c r="H1881" s="1">
        <f>DATE(YEAR(invoices[[#This Row],[due_date]]),MONTH(invoices[[#This Row],[due_date]]),1)</f>
        <v>45778</v>
      </c>
      <c r="I1881" s="1">
        <v>45784</v>
      </c>
      <c r="J1881">
        <v>15500</v>
      </c>
      <c r="K1881">
        <v>1980</v>
      </c>
      <c r="L1881">
        <v>0</v>
      </c>
      <c r="M1881">
        <f>invoices[[#This Row],[rent_amount]]+invoices[[#This Row],[electricity_amount]]+invoices[[#This Row],[other_charges]]</f>
        <v>17480</v>
      </c>
      <c r="N1881" t="s">
        <v>28</v>
      </c>
      <c r="O1881" t="s">
        <v>2437</v>
      </c>
      <c r="P1881">
        <v>0</v>
      </c>
      <c r="Q1881" t="b">
        <v>0</v>
      </c>
      <c r="R1881" t="s">
        <v>122</v>
      </c>
      <c r="S1881">
        <v>0</v>
      </c>
      <c r="T1881">
        <f>invoices[[#This Row],[total_amount]]</f>
        <v>17480</v>
      </c>
      <c r="U1881" t="s">
        <v>1574</v>
      </c>
      <c r="V1881" t="str">
        <f>INDEX([1]!Table1[tenantname],MATCH(invoices[[#This Row],[allotment_id]],[1]!Table1[TenantAllotmentID],0))</f>
        <v>Ravi S (B14-B2)</v>
      </c>
      <c r="W1881" t="s">
        <v>14522</v>
      </c>
      <c r="X1881" t="s">
        <v>14523</v>
      </c>
      <c r="Y1881" s="4">
        <v>45778</v>
      </c>
      <c r="Z1881" t="s">
        <v>15807</v>
      </c>
      <c r="AA1881">
        <v>15500</v>
      </c>
      <c r="AB1881">
        <v>0</v>
      </c>
      <c r="AC1881">
        <v>0</v>
      </c>
      <c r="AD1881" s="7">
        <f>invoices[[#This Row],[Rent]]+invoices[[#This Row],[Services]]+invoices[[#This Row],[GST]]</f>
        <v>15500</v>
      </c>
      <c r="AE1881" s="7">
        <f>invoices[[#This Row],[Total]]-invoices[[#This Row],[rent_amount]]</f>
        <v>0</v>
      </c>
      <c r="AF1881">
        <v>1512</v>
      </c>
      <c r="AG1881">
        <v>1980</v>
      </c>
      <c r="AH1881">
        <f>invoices[[#This Row],[EB Amount]]-invoices[[#This Row],[electricity_amount]]</f>
        <v>0</v>
      </c>
    </row>
    <row r="1882" spans="1:34">
      <c r="A1882" t="s">
        <v>4533</v>
      </c>
      <c r="B1882" t="s">
        <v>22</v>
      </c>
      <c r="C1882" t="s">
        <v>1375</v>
      </c>
      <c r="D1882" t="s">
        <v>24</v>
      </c>
      <c r="E1882" t="s">
        <v>226</v>
      </c>
      <c r="F1882" t="s">
        <v>227</v>
      </c>
      <c r="G1882" t="s">
        <v>4534</v>
      </c>
      <c r="H1882" s="1">
        <f>DATE(YEAR(invoices[[#This Row],[due_date]]),MONTH(invoices[[#This Row],[due_date]]),1)</f>
        <v>45778</v>
      </c>
      <c r="I1882" s="1">
        <v>45784</v>
      </c>
      <c r="J1882">
        <v>15500</v>
      </c>
      <c r="K1882">
        <v>729</v>
      </c>
      <c r="L1882">
        <v>0</v>
      </c>
      <c r="M1882">
        <f>invoices[[#This Row],[rent_amount]]+invoices[[#This Row],[electricity_amount]]+invoices[[#This Row],[other_charges]]</f>
        <v>16229</v>
      </c>
      <c r="N1882" t="s">
        <v>28</v>
      </c>
      <c r="O1882" t="s">
        <v>2437</v>
      </c>
      <c r="P1882">
        <v>0</v>
      </c>
      <c r="Q1882" t="b">
        <v>0</v>
      </c>
      <c r="R1882" t="s">
        <v>122</v>
      </c>
      <c r="S1882">
        <v>0</v>
      </c>
      <c r="T1882">
        <f>invoices[[#This Row],[total_amount]]</f>
        <v>16229</v>
      </c>
      <c r="U1882" t="s">
        <v>1377</v>
      </c>
      <c r="V1882" t="str">
        <f>INDEX([1]!Table1[tenantname],MATCH(invoices[[#This Row],[allotment_id]],[1]!Table1[TenantAllotmentID],0))</f>
        <v>Priyadarshini C (B12-B2)</v>
      </c>
      <c r="W1882" t="s">
        <v>14448</v>
      </c>
      <c r="X1882" t="s">
        <v>14449</v>
      </c>
      <c r="Y1882" s="4">
        <v>45778</v>
      </c>
      <c r="Z1882" t="s">
        <v>15807</v>
      </c>
      <c r="AA1882">
        <v>15500</v>
      </c>
      <c r="AB1882">
        <v>0</v>
      </c>
      <c r="AC1882">
        <v>0</v>
      </c>
      <c r="AD1882" s="7">
        <f>invoices[[#This Row],[Rent]]+invoices[[#This Row],[Services]]+invoices[[#This Row],[GST]]</f>
        <v>15500</v>
      </c>
      <c r="AE1882" s="7">
        <f>invoices[[#This Row],[Total]]-invoices[[#This Row],[rent_amount]]</f>
        <v>0</v>
      </c>
      <c r="AF1882">
        <v>1527</v>
      </c>
      <c r="AG1882">
        <v>729</v>
      </c>
      <c r="AH1882">
        <f>invoices[[#This Row],[EB Amount]]-invoices[[#This Row],[electricity_amount]]</f>
        <v>0</v>
      </c>
    </row>
    <row r="1883" spans="1:34">
      <c r="A1883" t="s">
        <v>4597</v>
      </c>
      <c r="B1883" t="s">
        <v>22</v>
      </c>
      <c r="C1883" t="s">
        <v>3237</v>
      </c>
      <c r="D1883" t="s">
        <v>24</v>
      </c>
      <c r="E1883" t="s">
        <v>342</v>
      </c>
      <c r="F1883" t="s">
        <v>343</v>
      </c>
      <c r="G1883" t="s">
        <v>4598</v>
      </c>
      <c r="H1883" s="1">
        <f>DATE(YEAR(invoices[[#This Row],[due_date]]),MONTH(invoices[[#This Row],[due_date]]),1)</f>
        <v>45778</v>
      </c>
      <c r="I1883" s="1">
        <v>45784</v>
      </c>
      <c r="J1883">
        <v>24000</v>
      </c>
      <c r="K1883">
        <v>1647</v>
      </c>
      <c r="L1883">
        <v>0</v>
      </c>
      <c r="M1883">
        <f>invoices[[#This Row],[rent_amount]]+invoices[[#This Row],[electricity_amount]]+invoices[[#This Row],[other_charges]]</f>
        <v>25647</v>
      </c>
      <c r="N1883" t="s">
        <v>28</v>
      </c>
      <c r="O1883" t="s">
        <v>768</v>
      </c>
      <c r="P1883">
        <v>0</v>
      </c>
      <c r="Q1883" t="b">
        <v>0</v>
      </c>
      <c r="R1883" t="s">
        <v>122</v>
      </c>
      <c r="S1883">
        <v>0</v>
      </c>
      <c r="T1883">
        <f>invoices[[#This Row],[total_amount]]</f>
        <v>25647</v>
      </c>
      <c r="U1883" t="s">
        <v>3239</v>
      </c>
      <c r="V1883" t="str">
        <f>INDEX([1]!Table1[tenantname],MATCH(invoices[[#This Row],[allotment_id]],[1]!Table1[TenantAllotmentID],0))</f>
        <v>Jeya Lakshmi R (D11-B1)</v>
      </c>
      <c r="W1883" t="s">
        <v>15004</v>
      </c>
      <c r="X1883" t="s">
        <v>15005</v>
      </c>
      <c r="Y1883" s="4">
        <v>45778</v>
      </c>
      <c r="Z1883" t="s">
        <v>15807</v>
      </c>
      <c r="AA1883">
        <v>24000</v>
      </c>
      <c r="AB1883">
        <v>0</v>
      </c>
      <c r="AC1883">
        <v>0</v>
      </c>
      <c r="AD1883" s="7">
        <f>invoices[[#This Row],[Rent]]+invoices[[#This Row],[Services]]+invoices[[#This Row],[GST]]</f>
        <v>24000</v>
      </c>
      <c r="AE1883" s="7">
        <f>invoices[[#This Row],[Total]]-invoices[[#This Row],[rent_amount]]</f>
        <v>0</v>
      </c>
      <c r="AF1883">
        <v>1554</v>
      </c>
      <c r="AG1883">
        <v>1647</v>
      </c>
      <c r="AH1883">
        <f>invoices[[#This Row],[EB Amount]]-invoices[[#This Row],[electricity_amount]]</f>
        <v>0</v>
      </c>
    </row>
    <row r="1884" spans="1:34">
      <c r="A1884" t="s">
        <v>4618</v>
      </c>
      <c r="B1884" t="s">
        <v>22</v>
      </c>
      <c r="C1884" t="s">
        <v>3835</v>
      </c>
      <c r="D1884" t="s">
        <v>24</v>
      </c>
      <c r="E1884" t="s">
        <v>275</v>
      </c>
      <c r="F1884" t="s">
        <v>1397</v>
      </c>
      <c r="G1884" t="s">
        <v>4619</v>
      </c>
      <c r="H1884" s="1">
        <f>DATE(YEAR(invoices[[#This Row],[due_date]]),MONTH(invoices[[#This Row],[due_date]]),1)</f>
        <v>45778</v>
      </c>
      <c r="I1884" s="1">
        <v>45784</v>
      </c>
      <c r="J1884">
        <v>15500</v>
      </c>
      <c r="K1884">
        <v>2850</v>
      </c>
      <c r="L1884">
        <v>0</v>
      </c>
      <c r="M1884">
        <f>invoices[[#This Row],[rent_amount]]+invoices[[#This Row],[electricity_amount]]+invoices[[#This Row],[other_charges]]</f>
        <v>18350</v>
      </c>
      <c r="N1884" t="s">
        <v>28</v>
      </c>
      <c r="O1884" t="s">
        <v>121</v>
      </c>
      <c r="P1884">
        <v>0</v>
      </c>
      <c r="Q1884" t="b">
        <v>0</v>
      </c>
      <c r="R1884" t="s">
        <v>122</v>
      </c>
      <c r="S1884">
        <v>0</v>
      </c>
      <c r="T1884">
        <f>invoices[[#This Row],[total_amount]]</f>
        <v>18350</v>
      </c>
      <c r="U1884" t="s">
        <v>3837</v>
      </c>
      <c r="V1884" t="str">
        <f>INDEX([1]!Table1[tenantname],MATCH(invoices[[#This Row],[allotment_id]],[1]!Table1[TenantAllotmentID],0))</f>
        <v>Ashmitha Sherine (B44-B1)</v>
      </c>
      <c r="W1884" t="s">
        <v>15134</v>
      </c>
      <c r="X1884" t="s">
        <v>15135</v>
      </c>
      <c r="Y1884" s="4">
        <v>45778</v>
      </c>
      <c r="Z1884" t="s">
        <v>15807</v>
      </c>
      <c r="AA1884">
        <v>15500</v>
      </c>
      <c r="AB1884">
        <v>0</v>
      </c>
      <c r="AC1884">
        <v>0</v>
      </c>
      <c r="AD1884" s="7">
        <f>invoices[[#This Row],[Rent]]+invoices[[#This Row],[Services]]+invoices[[#This Row],[GST]]</f>
        <v>15500</v>
      </c>
      <c r="AE1884" s="7">
        <f>invoices[[#This Row],[Total]]-invoices[[#This Row],[rent_amount]]</f>
        <v>0</v>
      </c>
      <c r="AF1884">
        <v>1566</v>
      </c>
      <c r="AG1884">
        <v>2850</v>
      </c>
      <c r="AH1884">
        <f>invoices[[#This Row],[EB Amount]]-invoices[[#This Row],[electricity_amount]]</f>
        <v>0</v>
      </c>
    </row>
    <row r="1885" spans="1:34">
      <c r="A1885" t="s">
        <v>4652</v>
      </c>
      <c r="B1885" t="s">
        <v>22</v>
      </c>
      <c r="C1885" t="s">
        <v>1819</v>
      </c>
      <c r="D1885" t="s">
        <v>24</v>
      </c>
      <c r="E1885" t="s">
        <v>592</v>
      </c>
      <c r="F1885" t="s">
        <v>992</v>
      </c>
      <c r="G1885" t="s">
        <v>4653</v>
      </c>
      <c r="H1885" s="1">
        <f>DATE(YEAR(invoices[[#This Row],[due_date]]),MONTH(invoices[[#This Row],[due_date]]),1)</f>
        <v>45778</v>
      </c>
      <c r="I1885" s="1">
        <v>45784</v>
      </c>
      <c r="J1885">
        <v>14500</v>
      </c>
      <c r="K1885">
        <v>2760</v>
      </c>
      <c r="L1885">
        <v>0</v>
      </c>
      <c r="M1885">
        <f>invoices[[#This Row],[rent_amount]]+invoices[[#This Row],[electricity_amount]]+invoices[[#This Row],[other_charges]]</f>
        <v>17260</v>
      </c>
      <c r="N1885" t="s">
        <v>28</v>
      </c>
      <c r="O1885" t="s">
        <v>872</v>
      </c>
      <c r="P1885">
        <v>0</v>
      </c>
      <c r="Q1885" t="b">
        <v>0</v>
      </c>
      <c r="R1885" t="s">
        <v>122</v>
      </c>
      <c r="S1885">
        <v>0</v>
      </c>
      <c r="T1885">
        <f>invoices[[#This Row],[total_amount]]</f>
        <v>17260</v>
      </c>
      <c r="U1885" t="s">
        <v>1821</v>
      </c>
      <c r="V1885" t="str">
        <f>INDEX([1]!Table1[tenantname],MATCH(invoices[[#This Row],[allotment_id]],[1]!Table1[TenantAllotmentID],0))</f>
        <v>Shlok Masata (A44-B2)</v>
      </c>
      <c r="W1885" t="s">
        <v>14605</v>
      </c>
      <c r="X1885" t="s">
        <v>14606</v>
      </c>
      <c r="Y1885" s="4">
        <v>45778</v>
      </c>
      <c r="Z1885" t="s">
        <v>15807</v>
      </c>
      <c r="AA1885">
        <v>14500</v>
      </c>
      <c r="AB1885">
        <v>0</v>
      </c>
      <c r="AC1885">
        <v>0</v>
      </c>
      <c r="AD1885" s="7">
        <f>invoices[[#This Row],[Rent]]+invoices[[#This Row],[Services]]+invoices[[#This Row],[GST]]</f>
        <v>14500</v>
      </c>
      <c r="AE1885" s="7">
        <f>invoices[[#This Row],[Total]]-invoices[[#This Row],[rent_amount]]</f>
        <v>0</v>
      </c>
      <c r="AF1885">
        <v>1581</v>
      </c>
      <c r="AG1885">
        <v>2760</v>
      </c>
      <c r="AH1885">
        <f>invoices[[#This Row],[EB Amount]]-invoices[[#This Row],[electricity_amount]]</f>
        <v>0</v>
      </c>
    </row>
    <row r="1886" spans="1:34">
      <c r="A1886" t="s">
        <v>4672</v>
      </c>
      <c r="B1886" t="s">
        <v>22</v>
      </c>
      <c r="C1886" t="s">
        <v>1497</v>
      </c>
      <c r="D1886" t="s">
        <v>24</v>
      </c>
      <c r="E1886" t="s">
        <v>519</v>
      </c>
      <c r="F1886" t="s">
        <v>984</v>
      </c>
      <c r="G1886" t="s">
        <v>4673</v>
      </c>
      <c r="H1886" s="1">
        <f>DATE(YEAR(invoices[[#This Row],[due_date]]),MONTH(invoices[[#This Row],[due_date]]),1)</f>
        <v>45778</v>
      </c>
      <c r="I1886" s="1">
        <v>45784</v>
      </c>
      <c r="J1886">
        <v>15500</v>
      </c>
      <c r="K1886">
        <v>1728</v>
      </c>
      <c r="L1886">
        <v>0</v>
      </c>
      <c r="M1886">
        <f>invoices[[#This Row],[rent_amount]]+invoices[[#This Row],[electricity_amount]]+invoices[[#This Row],[other_charges]]</f>
        <v>17228</v>
      </c>
      <c r="N1886" t="s">
        <v>28</v>
      </c>
      <c r="O1886" t="s">
        <v>768</v>
      </c>
      <c r="P1886">
        <v>0</v>
      </c>
      <c r="Q1886" t="b">
        <v>0</v>
      </c>
      <c r="R1886" t="s">
        <v>122</v>
      </c>
      <c r="S1886">
        <v>0</v>
      </c>
      <c r="T1886">
        <f>invoices[[#This Row],[total_amount]]</f>
        <v>17228</v>
      </c>
      <c r="U1886" t="s">
        <v>1499</v>
      </c>
      <c r="V1886" t="str">
        <f>INDEX([1]!Table1[tenantname],MATCH(invoices[[#This Row],[allotment_id]],[1]!Table1[TenantAllotmentID],0))</f>
        <v>Debargha Adhikary (C41-B1)</v>
      </c>
      <c r="W1886" t="s">
        <v>14495</v>
      </c>
      <c r="X1886" t="s">
        <v>14496</v>
      </c>
      <c r="Y1886" s="4">
        <v>45778</v>
      </c>
      <c r="Z1886" t="s">
        <v>15807</v>
      </c>
      <c r="AA1886">
        <v>15500</v>
      </c>
      <c r="AB1886">
        <v>0</v>
      </c>
      <c r="AC1886">
        <v>0</v>
      </c>
      <c r="AD1886" s="7">
        <f>invoices[[#This Row],[Rent]]+invoices[[#This Row],[Services]]+invoices[[#This Row],[GST]]</f>
        <v>15500</v>
      </c>
      <c r="AE1886" s="7">
        <f>invoices[[#This Row],[Total]]-invoices[[#This Row],[rent_amount]]</f>
        <v>0</v>
      </c>
      <c r="AF1886">
        <v>1591</v>
      </c>
      <c r="AG1886">
        <v>1728</v>
      </c>
      <c r="AH1886">
        <f>invoices[[#This Row],[EB Amount]]-invoices[[#This Row],[electricity_amount]]</f>
        <v>0</v>
      </c>
    </row>
    <row r="1887" spans="1:34">
      <c r="A1887" t="s">
        <v>4719</v>
      </c>
      <c r="B1887" t="s">
        <v>22</v>
      </c>
      <c r="C1887" t="s">
        <v>1421</v>
      </c>
      <c r="D1887" t="s">
        <v>24</v>
      </c>
      <c r="E1887" t="s">
        <v>34</v>
      </c>
      <c r="F1887" t="s">
        <v>805</v>
      </c>
      <c r="G1887" t="s">
        <v>4720</v>
      </c>
      <c r="H1887" s="1">
        <f>DATE(YEAR(invoices[[#This Row],[due_date]]),MONTH(invoices[[#This Row],[due_date]]),1)</f>
        <v>45778</v>
      </c>
      <c r="I1887" s="1">
        <v>45784</v>
      </c>
      <c r="J1887">
        <v>7548</v>
      </c>
      <c r="K1887">
        <v>2100</v>
      </c>
      <c r="L1887">
        <v>0</v>
      </c>
      <c r="M1887">
        <f>invoices[[#This Row],[rent_amount]]+invoices[[#This Row],[electricity_amount]]+invoices[[#This Row],[other_charges]]</f>
        <v>9648</v>
      </c>
      <c r="N1887" t="s">
        <v>28</v>
      </c>
      <c r="O1887" t="s">
        <v>768</v>
      </c>
      <c r="P1887">
        <v>0</v>
      </c>
      <c r="Q1887" t="b">
        <v>0</v>
      </c>
      <c r="R1887" t="s">
        <v>122</v>
      </c>
      <c r="S1887">
        <v>0</v>
      </c>
      <c r="T1887">
        <f>invoices[[#This Row],[total_amount]]</f>
        <v>9648</v>
      </c>
      <c r="U1887" t="s">
        <v>2859</v>
      </c>
      <c r="V1887" t="str">
        <f>INDEX([1]!Table1[tenantname],MATCH(invoices[[#This Row],[allotment_id]],[1]!Table1[TenantAllotmentID],0))</f>
        <v>Sai Roshni  Matta (B43-A1)</v>
      </c>
      <c r="W1887" t="s">
        <v>14466</v>
      </c>
      <c r="X1887" t="s">
        <v>14913</v>
      </c>
      <c r="Y1887" s="4">
        <v>45778</v>
      </c>
      <c r="Z1887" t="s">
        <v>15807</v>
      </c>
      <c r="AA1887">
        <v>7548</v>
      </c>
      <c r="AB1887">
        <v>0</v>
      </c>
      <c r="AC1887">
        <v>0</v>
      </c>
      <c r="AD1887" s="7">
        <f>invoices[[#This Row],[Rent]]+invoices[[#This Row],[Services]]+invoices[[#This Row],[GST]]</f>
        <v>7548</v>
      </c>
      <c r="AE1887" s="7">
        <f>invoices[[#This Row],[Total]]-invoices[[#This Row],[rent_amount]]</f>
        <v>0</v>
      </c>
      <c r="AF1887">
        <v>1612</v>
      </c>
      <c r="AG1887">
        <v>2100</v>
      </c>
      <c r="AH1887">
        <f>invoices[[#This Row],[EB Amount]]-invoices[[#This Row],[electricity_amount]]</f>
        <v>0</v>
      </c>
    </row>
    <row r="1888" spans="1:34">
      <c r="A1888" t="s">
        <v>5038</v>
      </c>
      <c r="B1888" t="s">
        <v>22</v>
      </c>
      <c r="C1888" t="s">
        <v>5039</v>
      </c>
      <c r="D1888" t="s">
        <v>24</v>
      </c>
      <c r="E1888" t="s">
        <v>234</v>
      </c>
      <c r="F1888" t="s">
        <v>2143</v>
      </c>
      <c r="G1888" t="s">
        <v>5040</v>
      </c>
      <c r="H1888" s="1">
        <f>DATE(YEAR(invoices[[#This Row],[due_date]]),MONTH(invoices[[#This Row],[due_date]]),1)</f>
        <v>45778</v>
      </c>
      <c r="I1888" s="1">
        <v>45784</v>
      </c>
      <c r="J1888">
        <v>14500</v>
      </c>
      <c r="K1888">
        <v>1770</v>
      </c>
      <c r="L1888">
        <v>0</v>
      </c>
      <c r="M1888">
        <f>invoices[[#This Row],[rent_amount]]+invoices[[#This Row],[electricity_amount]]+invoices[[#This Row],[other_charges]]</f>
        <v>16270</v>
      </c>
      <c r="N1888" t="s">
        <v>28</v>
      </c>
      <c r="O1888" t="s">
        <v>768</v>
      </c>
      <c r="P1888">
        <v>0</v>
      </c>
      <c r="Q1888" t="b">
        <v>0</v>
      </c>
      <c r="R1888" t="s">
        <v>122</v>
      </c>
      <c r="S1888">
        <v>0</v>
      </c>
      <c r="T1888">
        <f>invoices[[#This Row],[total_amount]]</f>
        <v>16270</v>
      </c>
      <c r="U1888" t="s">
        <v>5041</v>
      </c>
      <c r="V1888" t="str">
        <f>INDEX([1]!Table1[tenantname],MATCH(invoices[[#This Row],[allotment_id]],[1]!Table1[TenantAllotmentID],0))</f>
        <v>Mayuri Bhattacharjee (D12-C2)</v>
      </c>
      <c r="W1888" t="s">
        <v>15326</v>
      </c>
      <c r="X1888" t="s">
        <v>15327</v>
      </c>
      <c r="Y1888" s="4">
        <v>45778</v>
      </c>
      <c r="Z1888" t="s">
        <v>15807</v>
      </c>
      <c r="AA1888">
        <v>14500</v>
      </c>
      <c r="AB1888">
        <v>0</v>
      </c>
      <c r="AC1888">
        <v>0</v>
      </c>
      <c r="AD1888" s="7">
        <f>invoices[[#This Row],[Rent]]+invoices[[#This Row],[Services]]+invoices[[#This Row],[GST]]</f>
        <v>14500</v>
      </c>
      <c r="AE1888" s="7">
        <f>invoices[[#This Row],[Total]]-invoices[[#This Row],[rent_amount]]</f>
        <v>0</v>
      </c>
      <c r="AF1888">
        <v>1757</v>
      </c>
      <c r="AG1888">
        <v>1770</v>
      </c>
      <c r="AH1888">
        <f>invoices[[#This Row],[EB Amount]]-invoices[[#This Row],[electricity_amount]]</f>
        <v>0</v>
      </c>
    </row>
    <row r="1889" spans="1:34">
      <c r="A1889" t="s">
        <v>5088</v>
      </c>
      <c r="B1889" t="s">
        <v>22</v>
      </c>
      <c r="C1889" t="s">
        <v>859</v>
      </c>
      <c r="D1889" t="s">
        <v>24</v>
      </c>
      <c r="E1889" t="s">
        <v>268</v>
      </c>
      <c r="F1889" t="s">
        <v>860</v>
      </c>
      <c r="G1889" t="s">
        <v>5089</v>
      </c>
      <c r="H1889" s="1">
        <f>DATE(YEAR(invoices[[#This Row],[due_date]]),MONTH(invoices[[#This Row],[due_date]]),1)</f>
        <v>45778</v>
      </c>
      <c r="I1889" s="1">
        <v>45784</v>
      </c>
      <c r="J1889">
        <v>27000</v>
      </c>
      <c r="K1889">
        <v>1770</v>
      </c>
      <c r="L1889">
        <v>0</v>
      </c>
      <c r="M1889">
        <f>invoices[[#This Row],[rent_amount]]+invoices[[#This Row],[electricity_amount]]+invoices[[#This Row],[other_charges]]</f>
        <v>28770</v>
      </c>
      <c r="N1889" t="s">
        <v>28</v>
      </c>
      <c r="O1889" t="s">
        <v>872</v>
      </c>
      <c r="P1889">
        <v>0</v>
      </c>
      <c r="Q1889" t="b">
        <v>0</v>
      </c>
      <c r="R1889" t="s">
        <v>122</v>
      </c>
      <c r="S1889">
        <v>0</v>
      </c>
      <c r="T1889">
        <f>invoices[[#This Row],[total_amount]]</f>
        <v>28770</v>
      </c>
      <c r="U1889" t="s">
        <v>862</v>
      </c>
      <c r="V1889" t="str">
        <f>INDEX([1]!Table1[tenantname],MATCH(invoices[[#This Row],[allotment_id]],[1]!Table1[TenantAllotmentID],0))</f>
        <v>Ramkumar Ganesan (C21-B2)</v>
      </c>
      <c r="W1889" t="s">
        <v>14259</v>
      </c>
      <c r="X1889" t="s">
        <v>14260</v>
      </c>
      <c r="Y1889" s="4">
        <v>45778</v>
      </c>
      <c r="Z1889" t="s">
        <v>15807</v>
      </c>
      <c r="AA1889">
        <v>27000</v>
      </c>
      <c r="AB1889">
        <v>0</v>
      </c>
      <c r="AC1889">
        <v>0</v>
      </c>
      <c r="AD1889" s="7">
        <f>invoices[[#This Row],[Rent]]+invoices[[#This Row],[Services]]+invoices[[#This Row],[GST]]</f>
        <v>27000</v>
      </c>
      <c r="AE1889" s="7">
        <f>invoices[[#This Row],[Total]]-invoices[[#This Row],[rent_amount]]</f>
        <v>0</v>
      </c>
      <c r="AF1889">
        <v>1784</v>
      </c>
      <c r="AG1889">
        <v>1770</v>
      </c>
      <c r="AH1889">
        <f>invoices[[#This Row],[EB Amount]]-invoices[[#This Row],[electricity_amount]]</f>
        <v>0</v>
      </c>
    </row>
    <row r="1890" spans="1:34">
      <c r="A1890" t="s">
        <v>5229</v>
      </c>
      <c r="B1890" t="s">
        <v>22</v>
      </c>
      <c r="C1890" t="s">
        <v>847</v>
      </c>
      <c r="D1890" t="s">
        <v>24</v>
      </c>
      <c r="E1890" t="s">
        <v>354</v>
      </c>
      <c r="F1890" t="s">
        <v>812</v>
      </c>
      <c r="G1890" t="s">
        <v>5230</v>
      </c>
      <c r="H1890" s="1">
        <f>DATE(YEAR(invoices[[#This Row],[due_date]]),MONTH(invoices[[#This Row],[due_date]]),1)</f>
        <v>45778</v>
      </c>
      <c r="I1890" s="1">
        <v>45784</v>
      </c>
      <c r="J1890">
        <v>15500</v>
      </c>
      <c r="K1890">
        <v>2310</v>
      </c>
      <c r="L1890">
        <v>0</v>
      </c>
      <c r="M1890">
        <f>invoices[[#This Row],[rent_amount]]+invoices[[#This Row],[electricity_amount]]+invoices[[#This Row],[other_charges]]</f>
        <v>17810</v>
      </c>
      <c r="N1890" t="s">
        <v>28</v>
      </c>
      <c r="O1890" t="s">
        <v>2437</v>
      </c>
      <c r="P1890">
        <v>0</v>
      </c>
      <c r="Q1890" t="b">
        <v>0</v>
      </c>
      <c r="R1890" t="s">
        <v>122</v>
      </c>
      <c r="S1890">
        <v>0</v>
      </c>
      <c r="T1890">
        <f>invoices[[#This Row],[total_amount]]</f>
        <v>17810</v>
      </c>
      <c r="U1890" t="s">
        <v>849</v>
      </c>
      <c r="V1890" t="str">
        <f>INDEX([1]!Table1[tenantname],MATCH(invoices[[#This Row],[allotment_id]],[1]!Table1[TenantAllotmentID],0))</f>
        <v>Narendhren RR (B34-B2)</v>
      </c>
      <c r="W1890" t="s">
        <v>14253</v>
      </c>
      <c r="X1890" t="s">
        <v>14254</v>
      </c>
      <c r="Y1890" s="4">
        <v>45778</v>
      </c>
      <c r="Z1890" t="s">
        <v>15807</v>
      </c>
      <c r="AA1890">
        <v>15500</v>
      </c>
      <c r="AB1890">
        <v>0</v>
      </c>
      <c r="AC1890">
        <v>0</v>
      </c>
      <c r="AD1890" s="7">
        <f>invoices[[#This Row],[Rent]]+invoices[[#This Row],[Services]]+invoices[[#This Row],[GST]]</f>
        <v>15500</v>
      </c>
      <c r="AE1890" s="7">
        <f>invoices[[#This Row],[Total]]-invoices[[#This Row],[rent_amount]]</f>
        <v>0</v>
      </c>
      <c r="AF1890">
        <v>1849</v>
      </c>
      <c r="AG1890">
        <v>2310</v>
      </c>
      <c r="AH1890">
        <f>invoices[[#This Row],[EB Amount]]-invoices[[#This Row],[electricity_amount]]</f>
        <v>0</v>
      </c>
    </row>
    <row r="1891" spans="1:34">
      <c r="A1891" t="s">
        <v>5233</v>
      </c>
      <c r="B1891" t="s">
        <v>22</v>
      </c>
      <c r="C1891" t="s">
        <v>5234</v>
      </c>
      <c r="D1891" t="s">
        <v>24</v>
      </c>
      <c r="E1891" t="s">
        <v>147</v>
      </c>
      <c r="F1891" t="s">
        <v>370</v>
      </c>
      <c r="G1891" t="s">
        <v>5235</v>
      </c>
      <c r="H1891" s="1">
        <f>DATE(YEAR(invoices[[#This Row],[due_date]]),MONTH(invoices[[#This Row],[due_date]]),1)</f>
        <v>45778</v>
      </c>
      <c r="I1891" s="1">
        <v>45784</v>
      </c>
      <c r="J1891">
        <v>15097</v>
      </c>
      <c r="K1891">
        <v>1530</v>
      </c>
      <c r="L1891">
        <v>2250</v>
      </c>
      <c r="M1891">
        <f>invoices[[#This Row],[rent_amount]]+invoices[[#This Row],[electricity_amount]]+invoices[[#This Row],[other_charges]]</f>
        <v>18877</v>
      </c>
      <c r="N1891" t="s">
        <v>28</v>
      </c>
      <c r="O1891" t="s">
        <v>768</v>
      </c>
      <c r="P1891">
        <v>0</v>
      </c>
      <c r="Q1891" t="b">
        <v>0</v>
      </c>
      <c r="R1891" t="s">
        <v>122</v>
      </c>
      <c r="S1891">
        <v>0</v>
      </c>
      <c r="T1891">
        <f>invoices[[#This Row],[total_amount]]</f>
        <v>18877</v>
      </c>
      <c r="U1891" t="s">
        <v>5236</v>
      </c>
      <c r="V1891" t="str">
        <f>INDEX([1]!Table1[tenantname],MATCH(invoices[[#This Row],[allotment_id]],[1]!Table1[TenantAllotmentID],0))</f>
        <v>Kumaran S (C31-A1)</v>
      </c>
      <c r="W1891" t="s">
        <v>15353</v>
      </c>
      <c r="X1891" t="s">
        <v>15354</v>
      </c>
      <c r="Y1891" s="4">
        <v>45778</v>
      </c>
      <c r="Z1891" t="s">
        <v>15807</v>
      </c>
      <c r="AA1891">
        <v>15097</v>
      </c>
      <c r="AB1891">
        <v>0</v>
      </c>
      <c r="AC1891">
        <v>0</v>
      </c>
      <c r="AD1891" s="7">
        <f>invoices[[#This Row],[Rent]]+invoices[[#This Row],[Services]]+invoices[[#This Row],[GST]]</f>
        <v>15097</v>
      </c>
      <c r="AE1891" s="7">
        <f>invoices[[#This Row],[Total]]-invoices[[#This Row],[rent_amount]]</f>
        <v>0</v>
      </c>
      <c r="AF1891">
        <v>1851</v>
      </c>
      <c r="AG1891">
        <v>1530</v>
      </c>
      <c r="AH1891">
        <f>invoices[[#This Row],[EB Amount]]-invoices[[#This Row],[electricity_amount]]</f>
        <v>0</v>
      </c>
    </row>
    <row r="1892" spans="1:34">
      <c r="A1892" t="s">
        <v>5331</v>
      </c>
      <c r="B1892" t="s">
        <v>22</v>
      </c>
      <c r="C1892" t="s">
        <v>5332</v>
      </c>
      <c r="D1892" t="s">
        <v>24</v>
      </c>
      <c r="E1892" t="s">
        <v>268</v>
      </c>
      <c r="F1892" t="s">
        <v>323</v>
      </c>
      <c r="G1892" t="s">
        <v>5333</v>
      </c>
      <c r="H1892" s="1">
        <f>DATE(YEAR(invoices[[#This Row],[due_date]]),MONTH(invoices[[#This Row],[due_date]]),1)</f>
        <v>45778</v>
      </c>
      <c r="I1892" s="1">
        <v>45784</v>
      </c>
      <c r="J1892">
        <v>18390</v>
      </c>
      <c r="K1892">
        <v>0</v>
      </c>
      <c r="L1892">
        <v>0</v>
      </c>
      <c r="M1892">
        <f>invoices[[#This Row],[rent_amount]]+invoices[[#This Row],[electricity_amount]]+invoices[[#This Row],[other_charges]]</f>
        <v>18390</v>
      </c>
      <c r="N1892" t="s">
        <v>28</v>
      </c>
      <c r="O1892" t="s">
        <v>872</v>
      </c>
      <c r="P1892">
        <v>0</v>
      </c>
      <c r="Q1892" t="b">
        <v>0</v>
      </c>
      <c r="R1892" t="s">
        <v>122</v>
      </c>
      <c r="S1892">
        <v>0</v>
      </c>
      <c r="T1892">
        <f>invoices[[#This Row],[total_amount]]</f>
        <v>18390</v>
      </c>
      <c r="U1892" t="s">
        <v>5334</v>
      </c>
      <c r="V1892" t="str">
        <f>INDEX([1]!Table1[tenantname],MATCH(invoices[[#This Row],[allotment_id]],[1]!Table1[TenantAllotmentID],0))</f>
        <v>Deekshit Varun (C21-A1)</v>
      </c>
      <c r="W1892" t="s">
        <v>15361</v>
      </c>
      <c r="X1892" t="s">
        <v>15362</v>
      </c>
      <c r="Y1892" s="4">
        <v>45778</v>
      </c>
      <c r="Z1892" t="s">
        <v>15807</v>
      </c>
      <c r="AA1892">
        <v>18390</v>
      </c>
      <c r="AB1892">
        <v>0</v>
      </c>
      <c r="AC1892">
        <v>0</v>
      </c>
      <c r="AD1892" s="7">
        <f>invoices[[#This Row],[Rent]]+invoices[[#This Row],[Services]]+invoices[[#This Row],[GST]]</f>
        <v>18390</v>
      </c>
      <c r="AE1892" s="7">
        <f>invoices[[#This Row],[Total]]-invoices[[#This Row],[rent_amount]]</f>
        <v>0</v>
      </c>
      <c r="AF1892">
        <v>1901</v>
      </c>
      <c r="AG1892">
        <v>0</v>
      </c>
      <c r="AH1892">
        <f>invoices[[#This Row],[EB Amount]]-invoices[[#This Row],[electricity_amount]]</f>
        <v>0</v>
      </c>
    </row>
    <row r="1893" spans="1:34">
      <c r="A1893" t="s">
        <v>5369</v>
      </c>
      <c r="B1893" t="s">
        <v>22</v>
      </c>
      <c r="C1893" t="s">
        <v>1322</v>
      </c>
      <c r="D1893" t="s">
        <v>24</v>
      </c>
      <c r="E1893" t="s">
        <v>329</v>
      </c>
      <c r="F1893" t="s">
        <v>330</v>
      </c>
      <c r="G1893" t="s">
        <v>5370</v>
      </c>
      <c r="H1893" s="1">
        <f>DATE(YEAR(invoices[[#This Row],[due_date]]),MONTH(invoices[[#This Row],[due_date]]),1)</f>
        <v>45778</v>
      </c>
      <c r="I1893" s="1">
        <v>45784</v>
      </c>
      <c r="J1893">
        <v>19500</v>
      </c>
      <c r="K1893">
        <v>3120</v>
      </c>
      <c r="L1893">
        <v>0</v>
      </c>
      <c r="M1893">
        <f>invoices[[#This Row],[rent_amount]]+invoices[[#This Row],[electricity_amount]]+invoices[[#This Row],[other_charges]]</f>
        <v>22620</v>
      </c>
      <c r="N1893" t="s">
        <v>28</v>
      </c>
      <c r="O1893" t="s">
        <v>872</v>
      </c>
      <c r="P1893">
        <v>0</v>
      </c>
      <c r="Q1893" t="b">
        <v>0</v>
      </c>
      <c r="R1893" t="s">
        <v>122</v>
      </c>
      <c r="S1893">
        <v>0</v>
      </c>
      <c r="T1893">
        <f>invoices[[#This Row],[total_amount]]</f>
        <v>22620</v>
      </c>
      <c r="U1893" t="s">
        <v>1324</v>
      </c>
      <c r="V1893" t="str">
        <f>INDEX([1]!Table1[tenantname],MATCH(invoices[[#This Row],[allotment_id]],[1]!Table1[TenantAllotmentID],0))</f>
        <v>Snighdha Rashmi (C43-A1)</v>
      </c>
      <c r="W1893" t="s">
        <v>14428</v>
      </c>
      <c r="X1893" t="s">
        <v>14429</v>
      </c>
      <c r="Y1893" s="4">
        <v>45778</v>
      </c>
      <c r="Z1893" t="s">
        <v>15807</v>
      </c>
      <c r="AA1893">
        <v>19500</v>
      </c>
      <c r="AB1893">
        <v>0</v>
      </c>
      <c r="AC1893">
        <v>0</v>
      </c>
      <c r="AD1893" s="7">
        <f>invoices[[#This Row],[Rent]]+invoices[[#This Row],[Services]]+invoices[[#This Row],[GST]]</f>
        <v>19500</v>
      </c>
      <c r="AE1893" s="7">
        <f>invoices[[#This Row],[Total]]-invoices[[#This Row],[rent_amount]]</f>
        <v>0</v>
      </c>
      <c r="AF1893">
        <v>1920</v>
      </c>
      <c r="AG1893">
        <v>3120</v>
      </c>
      <c r="AH1893">
        <f>invoices[[#This Row],[EB Amount]]-invoices[[#This Row],[electricity_amount]]</f>
        <v>0</v>
      </c>
    </row>
    <row r="1894" spans="1:34">
      <c r="A1894" t="s">
        <v>5444</v>
      </c>
      <c r="B1894" t="s">
        <v>22</v>
      </c>
      <c r="C1894" t="s">
        <v>2051</v>
      </c>
      <c r="D1894" t="s">
        <v>24</v>
      </c>
      <c r="E1894" t="s">
        <v>329</v>
      </c>
      <c r="F1894" t="s">
        <v>956</v>
      </c>
      <c r="G1894" t="s">
        <v>5445</v>
      </c>
      <c r="H1894" s="1">
        <f>DATE(YEAR(invoices[[#This Row],[due_date]]),MONTH(invoices[[#This Row],[due_date]]),1)</f>
        <v>45778</v>
      </c>
      <c r="I1894" s="1">
        <v>45784</v>
      </c>
      <c r="J1894">
        <v>9355</v>
      </c>
      <c r="K1894">
        <v>3120</v>
      </c>
      <c r="L1894">
        <v>2250</v>
      </c>
      <c r="M1894">
        <f>invoices[[#This Row],[rent_amount]]+invoices[[#This Row],[electricity_amount]]+invoices[[#This Row],[other_charges]]</f>
        <v>14725</v>
      </c>
      <c r="N1894" t="s">
        <v>28</v>
      </c>
      <c r="O1894" t="s">
        <v>768</v>
      </c>
      <c r="P1894">
        <v>0</v>
      </c>
      <c r="Q1894" t="b">
        <v>0</v>
      </c>
      <c r="R1894" t="s">
        <v>122</v>
      </c>
      <c r="S1894">
        <v>0</v>
      </c>
      <c r="T1894">
        <f>invoices[[#This Row],[total_amount]]</f>
        <v>14725</v>
      </c>
      <c r="U1894" t="s">
        <v>2054</v>
      </c>
      <c r="V1894" t="str">
        <f>INDEX([1]!Table1[tenantname],MATCH(invoices[[#This Row],[allotment_id]],[1]!Table1[TenantAllotmentID],0))</f>
        <v>Bornali Barua (C43-C1)</v>
      </c>
      <c r="W1894" t="s">
        <v>14691</v>
      </c>
      <c r="X1894" t="s">
        <v>14692</v>
      </c>
      <c r="Y1894" s="4">
        <v>45778</v>
      </c>
      <c r="Z1894" t="s">
        <v>15807</v>
      </c>
      <c r="AA1894">
        <v>9355</v>
      </c>
      <c r="AB1894">
        <v>0</v>
      </c>
      <c r="AC1894">
        <v>0</v>
      </c>
      <c r="AD1894" s="7">
        <f>invoices[[#This Row],[Rent]]+invoices[[#This Row],[Services]]+invoices[[#This Row],[GST]]</f>
        <v>9355</v>
      </c>
      <c r="AE1894" s="7">
        <f>invoices[[#This Row],[Total]]-invoices[[#This Row],[rent_amount]]</f>
        <v>0</v>
      </c>
      <c r="AF1894">
        <v>1956</v>
      </c>
      <c r="AG1894">
        <v>3120</v>
      </c>
      <c r="AH1894">
        <f>invoices[[#This Row],[EB Amount]]-invoices[[#This Row],[electricity_amount]]</f>
        <v>0</v>
      </c>
    </row>
    <row r="1895" spans="1:34">
      <c r="A1895" t="s">
        <v>5651</v>
      </c>
      <c r="B1895" t="s">
        <v>22</v>
      </c>
      <c r="C1895" t="s">
        <v>1309</v>
      </c>
      <c r="D1895" t="s">
        <v>24</v>
      </c>
      <c r="E1895" t="s">
        <v>399</v>
      </c>
      <c r="F1895" t="s">
        <v>933</v>
      </c>
      <c r="G1895" t="s">
        <v>5652</v>
      </c>
      <c r="H1895" s="1">
        <f>DATE(YEAR(invoices[[#This Row],[due_date]]),MONTH(invoices[[#This Row],[due_date]]),1)</f>
        <v>45778</v>
      </c>
      <c r="I1895" s="1">
        <v>45784</v>
      </c>
      <c r="J1895">
        <v>14500</v>
      </c>
      <c r="K1895">
        <v>1020</v>
      </c>
      <c r="L1895">
        <v>0</v>
      </c>
      <c r="M1895">
        <f>invoices[[#This Row],[rent_amount]]+invoices[[#This Row],[electricity_amount]]+invoices[[#This Row],[other_charges]]</f>
        <v>15520</v>
      </c>
      <c r="N1895" t="s">
        <v>28</v>
      </c>
      <c r="O1895" t="s">
        <v>872</v>
      </c>
      <c r="P1895">
        <v>0</v>
      </c>
      <c r="Q1895" t="b">
        <v>0</v>
      </c>
      <c r="R1895" t="s">
        <v>122</v>
      </c>
      <c r="S1895">
        <v>0</v>
      </c>
      <c r="T1895">
        <f>invoices[[#This Row],[total_amount]]</f>
        <v>15520</v>
      </c>
      <c r="U1895" t="s">
        <v>3467</v>
      </c>
      <c r="V1895" t="str">
        <f>INDEX([1]!Table1[tenantname],MATCH(invoices[[#This Row],[allotment_id]],[1]!Table1[TenantAllotmentID],0))</f>
        <v>Vijayashree Seenivasan (B22-C2)</v>
      </c>
      <c r="W1895" t="s">
        <v>14422</v>
      </c>
      <c r="X1895" t="s">
        <v>15059</v>
      </c>
      <c r="Y1895" s="4">
        <v>45778</v>
      </c>
      <c r="Z1895" t="s">
        <v>15807</v>
      </c>
      <c r="AA1895">
        <v>14500</v>
      </c>
      <c r="AB1895">
        <v>0</v>
      </c>
      <c r="AC1895">
        <v>0</v>
      </c>
      <c r="AD1895" s="7">
        <f>invoices[[#This Row],[Rent]]+invoices[[#This Row],[Services]]+invoices[[#This Row],[GST]]</f>
        <v>14500</v>
      </c>
      <c r="AE1895" s="7">
        <f>invoices[[#This Row],[Total]]-invoices[[#This Row],[rent_amount]]</f>
        <v>0</v>
      </c>
      <c r="AF1895">
        <v>2052</v>
      </c>
      <c r="AG1895">
        <v>1020</v>
      </c>
      <c r="AH1895">
        <f>invoices[[#This Row],[EB Amount]]-invoices[[#This Row],[electricity_amount]]</f>
        <v>0</v>
      </c>
    </row>
    <row r="1896" spans="1:34">
      <c r="A1896" t="s">
        <v>5867</v>
      </c>
      <c r="B1896" t="s">
        <v>22</v>
      </c>
      <c r="C1896" t="s">
        <v>299</v>
      </c>
      <c r="D1896" t="s">
        <v>24</v>
      </c>
      <c r="E1896" t="s">
        <v>80</v>
      </c>
      <c r="F1896" t="s">
        <v>300</v>
      </c>
      <c r="G1896" t="s">
        <v>5868</v>
      </c>
      <c r="H1896" s="1">
        <f>DATE(YEAR(invoices[[#This Row],[due_date]]),MONTH(invoices[[#This Row],[due_date]]),1)</f>
        <v>45778</v>
      </c>
      <c r="I1896" s="1">
        <v>45784</v>
      </c>
      <c r="J1896">
        <v>14500</v>
      </c>
      <c r="K1896">
        <v>1022</v>
      </c>
      <c r="L1896">
        <v>0</v>
      </c>
      <c r="M1896">
        <f>invoices[[#This Row],[rent_amount]]+invoices[[#This Row],[electricity_amount]]+invoices[[#This Row],[other_charges]]</f>
        <v>15522</v>
      </c>
      <c r="N1896" t="s">
        <v>28</v>
      </c>
      <c r="O1896" t="s">
        <v>768</v>
      </c>
      <c r="P1896">
        <v>0</v>
      </c>
      <c r="Q1896" t="b">
        <v>0</v>
      </c>
      <c r="R1896" t="s">
        <v>122</v>
      </c>
      <c r="S1896">
        <v>0</v>
      </c>
      <c r="T1896">
        <f>invoices[[#This Row],[total_amount]]</f>
        <v>15522</v>
      </c>
      <c r="U1896" t="s">
        <v>302</v>
      </c>
      <c r="V1896" t="str">
        <f>INDEX([1]!Table1[tenantname],MATCH(invoices[[#This Row],[allotment_id]],[1]!Table1[TenantAllotmentID],0))</f>
        <v>Kirithiga N (D21-B2)</v>
      </c>
      <c r="W1896" t="s">
        <v>14060</v>
      </c>
      <c r="X1896" t="s">
        <v>14061</v>
      </c>
      <c r="Y1896" s="4">
        <v>45778</v>
      </c>
      <c r="Z1896" t="s">
        <v>15807</v>
      </c>
      <c r="AA1896">
        <v>14500</v>
      </c>
      <c r="AB1896">
        <v>0</v>
      </c>
      <c r="AC1896">
        <v>0</v>
      </c>
      <c r="AD1896" s="7">
        <f>invoices[[#This Row],[Rent]]+invoices[[#This Row],[Services]]+invoices[[#This Row],[GST]]</f>
        <v>14500</v>
      </c>
      <c r="AE1896" s="7">
        <f>invoices[[#This Row],[Total]]-invoices[[#This Row],[rent_amount]]</f>
        <v>0</v>
      </c>
      <c r="AF1896">
        <v>2159</v>
      </c>
      <c r="AG1896">
        <v>1022</v>
      </c>
      <c r="AH1896">
        <f>invoices[[#This Row],[EB Amount]]-invoices[[#This Row],[electricity_amount]]</f>
        <v>0</v>
      </c>
    </row>
    <row r="1897" spans="1:34">
      <c r="A1897" t="s">
        <v>5902</v>
      </c>
      <c r="B1897" t="s">
        <v>22</v>
      </c>
      <c r="C1897" t="s">
        <v>2319</v>
      </c>
      <c r="D1897" t="s">
        <v>24</v>
      </c>
      <c r="E1897" t="s">
        <v>112</v>
      </c>
      <c r="F1897" t="s">
        <v>2320</v>
      </c>
      <c r="G1897" t="s">
        <v>5903</v>
      </c>
      <c r="H1897" s="1">
        <f>DATE(YEAR(invoices[[#This Row],[due_date]]),MONTH(invoices[[#This Row],[due_date]]),1)</f>
        <v>45778</v>
      </c>
      <c r="I1897" s="1">
        <v>45784</v>
      </c>
      <c r="J1897">
        <v>15500</v>
      </c>
      <c r="K1897">
        <v>2520</v>
      </c>
      <c r="L1897">
        <v>0</v>
      </c>
      <c r="M1897">
        <f>invoices[[#This Row],[rent_amount]]+invoices[[#This Row],[electricity_amount]]+invoices[[#This Row],[other_charges]]</f>
        <v>18020</v>
      </c>
      <c r="N1897" t="s">
        <v>28</v>
      </c>
      <c r="O1897" t="s">
        <v>2437</v>
      </c>
      <c r="P1897">
        <v>0</v>
      </c>
      <c r="Q1897" t="b">
        <v>0</v>
      </c>
      <c r="R1897" t="s">
        <v>122</v>
      </c>
      <c r="S1897">
        <v>0</v>
      </c>
      <c r="T1897">
        <f>invoices[[#This Row],[total_amount]]</f>
        <v>18020</v>
      </c>
      <c r="U1897" t="s">
        <v>2322</v>
      </c>
      <c r="V1897" t="str">
        <f>INDEX([1]!Table1[tenantname],MATCH(invoices[[#This Row],[allotment_id]],[1]!Table1[TenantAllotmentID],0))</f>
        <v>Rangabashyam S (A23-B2)</v>
      </c>
      <c r="W1897" t="s">
        <v>14772</v>
      </c>
      <c r="X1897" t="s">
        <v>14773</v>
      </c>
      <c r="Y1897" s="4">
        <v>45778</v>
      </c>
      <c r="Z1897" t="s">
        <v>15807</v>
      </c>
      <c r="AA1897">
        <v>15500</v>
      </c>
      <c r="AB1897">
        <v>0</v>
      </c>
      <c r="AC1897">
        <v>0</v>
      </c>
      <c r="AD1897" s="7">
        <f>invoices[[#This Row],[Rent]]+invoices[[#This Row],[Services]]+invoices[[#This Row],[GST]]</f>
        <v>15500</v>
      </c>
      <c r="AE1897" s="7">
        <f>invoices[[#This Row],[Total]]-invoices[[#This Row],[rent_amount]]</f>
        <v>0</v>
      </c>
      <c r="AF1897">
        <v>2174</v>
      </c>
      <c r="AG1897">
        <v>2520</v>
      </c>
      <c r="AH1897">
        <f>invoices[[#This Row],[EB Amount]]-invoices[[#This Row],[electricity_amount]]</f>
        <v>0</v>
      </c>
    </row>
    <row r="1898" spans="1:34">
      <c r="A1898" t="s">
        <v>5956</v>
      </c>
      <c r="B1898" t="s">
        <v>22</v>
      </c>
      <c r="C1898" t="s">
        <v>1039</v>
      </c>
      <c r="D1898" t="s">
        <v>24</v>
      </c>
      <c r="E1898" t="s">
        <v>167</v>
      </c>
      <c r="F1898" t="s">
        <v>495</v>
      </c>
      <c r="G1898" t="s">
        <v>5957</v>
      </c>
      <c r="H1898" s="1">
        <f>DATE(YEAR(invoices[[#This Row],[due_date]]),MONTH(invoices[[#This Row],[due_date]]),1)</f>
        <v>45778</v>
      </c>
      <c r="I1898" s="1">
        <v>45784</v>
      </c>
      <c r="J1898">
        <v>14500</v>
      </c>
      <c r="K1898">
        <v>2580</v>
      </c>
      <c r="L1898">
        <v>0</v>
      </c>
      <c r="M1898">
        <f>invoices[[#This Row],[rent_amount]]+invoices[[#This Row],[electricity_amount]]+invoices[[#This Row],[other_charges]]</f>
        <v>17080</v>
      </c>
      <c r="N1898" t="s">
        <v>28</v>
      </c>
      <c r="O1898" t="s">
        <v>121</v>
      </c>
      <c r="P1898">
        <v>0</v>
      </c>
      <c r="Q1898" t="b">
        <v>0</v>
      </c>
      <c r="R1898" t="s">
        <v>122</v>
      </c>
      <c r="S1898">
        <v>0</v>
      </c>
      <c r="T1898">
        <f>invoices[[#This Row],[total_amount]]</f>
        <v>17080</v>
      </c>
      <c r="U1898" t="s">
        <v>3154</v>
      </c>
      <c r="V1898" t="str">
        <f>INDEX([1]!Table1[tenantname],MATCH(invoices[[#This Row],[allotment_id]],[1]!Table1[TenantAllotmentID],0))</f>
        <v>Arindraja Kundu (B42-C1)</v>
      </c>
      <c r="W1898" t="s">
        <v>14325</v>
      </c>
      <c r="X1898" t="s">
        <v>14986</v>
      </c>
      <c r="Y1898" s="4">
        <v>45778</v>
      </c>
      <c r="Z1898" t="s">
        <v>15807</v>
      </c>
      <c r="AA1898">
        <v>14500</v>
      </c>
      <c r="AB1898">
        <v>0</v>
      </c>
      <c r="AC1898">
        <v>0</v>
      </c>
      <c r="AD1898" s="7">
        <f>invoices[[#This Row],[Rent]]+invoices[[#This Row],[Services]]+invoices[[#This Row],[GST]]</f>
        <v>14500</v>
      </c>
      <c r="AE1898" s="7">
        <f>invoices[[#This Row],[Total]]-invoices[[#This Row],[rent_amount]]</f>
        <v>0</v>
      </c>
      <c r="AF1898">
        <v>2202</v>
      </c>
      <c r="AG1898">
        <v>2580</v>
      </c>
      <c r="AH1898">
        <f>invoices[[#This Row],[EB Amount]]-invoices[[#This Row],[electricity_amount]]</f>
        <v>0</v>
      </c>
    </row>
    <row r="1899" spans="1:34">
      <c r="A1899" t="s">
        <v>6006</v>
      </c>
      <c r="B1899" t="s">
        <v>22</v>
      </c>
      <c r="C1899" t="s">
        <v>6007</v>
      </c>
      <c r="D1899" t="s">
        <v>24</v>
      </c>
      <c r="E1899" t="s">
        <v>42</v>
      </c>
      <c r="F1899" t="s">
        <v>6008</v>
      </c>
      <c r="G1899" t="s">
        <v>6009</v>
      </c>
      <c r="H1899" s="1">
        <f>DATE(YEAR(invoices[[#This Row],[due_date]]),MONTH(invoices[[#This Row],[due_date]]),1)</f>
        <v>45778</v>
      </c>
      <c r="I1899" s="1">
        <v>45784</v>
      </c>
      <c r="J1899">
        <v>13500</v>
      </c>
      <c r="K1899">
        <v>0</v>
      </c>
      <c r="L1899">
        <v>0</v>
      </c>
      <c r="M1899">
        <f>invoices[[#This Row],[rent_amount]]+invoices[[#This Row],[electricity_amount]]+invoices[[#This Row],[other_charges]]</f>
        <v>13500</v>
      </c>
      <c r="N1899" t="s">
        <v>28</v>
      </c>
      <c r="O1899" t="s">
        <v>872</v>
      </c>
      <c r="P1899">
        <v>0</v>
      </c>
      <c r="Q1899" t="b">
        <v>0</v>
      </c>
      <c r="R1899" t="s">
        <v>122</v>
      </c>
      <c r="S1899">
        <v>0</v>
      </c>
      <c r="T1899">
        <f>invoices[[#This Row],[total_amount]]</f>
        <v>13500</v>
      </c>
      <c r="U1899" t="s">
        <v>6010</v>
      </c>
      <c r="V1899" t="str">
        <f>INDEX([1]!Table1[tenantname],MATCH(invoices[[#This Row],[allotment_id]],[1]!Table1[TenantAllotmentID],0))</f>
        <v>Saladi Sunisra (C24-B2)</v>
      </c>
      <c r="W1899" t="s">
        <v>15441</v>
      </c>
      <c r="X1899" t="s">
        <v>15442</v>
      </c>
      <c r="Y1899" s="4">
        <v>45778</v>
      </c>
      <c r="Z1899" t="s">
        <v>15807</v>
      </c>
      <c r="AA1899">
        <v>13500</v>
      </c>
      <c r="AB1899">
        <v>0</v>
      </c>
      <c r="AC1899">
        <v>0</v>
      </c>
      <c r="AD1899" s="7">
        <f>invoices[[#This Row],[Rent]]+invoices[[#This Row],[Services]]+invoices[[#This Row],[GST]]</f>
        <v>13500</v>
      </c>
      <c r="AE1899" s="7">
        <f>invoices[[#This Row],[Total]]-invoices[[#This Row],[rent_amount]]</f>
        <v>0</v>
      </c>
      <c r="AF1899">
        <v>2229</v>
      </c>
      <c r="AG1899">
        <v>0</v>
      </c>
      <c r="AH1899">
        <f>invoices[[#This Row],[EB Amount]]-invoices[[#This Row],[electricity_amount]]</f>
        <v>0</v>
      </c>
    </row>
    <row r="1900" spans="1:34">
      <c r="A1900" t="s">
        <v>6035</v>
      </c>
      <c r="B1900" t="s">
        <v>22</v>
      </c>
      <c r="C1900" t="s">
        <v>6036</v>
      </c>
      <c r="D1900" t="s">
        <v>24</v>
      </c>
      <c r="E1900" t="s">
        <v>592</v>
      </c>
      <c r="F1900" t="s">
        <v>1016</v>
      </c>
      <c r="G1900" t="s">
        <v>6037</v>
      </c>
      <c r="H1900" s="1">
        <f>DATE(YEAR(invoices[[#This Row],[due_date]]),MONTH(invoices[[#This Row],[due_date]]),1)</f>
        <v>45778</v>
      </c>
      <c r="I1900" s="1">
        <v>45784</v>
      </c>
      <c r="J1900">
        <v>14500</v>
      </c>
      <c r="K1900">
        <v>2760</v>
      </c>
      <c r="L1900">
        <v>0</v>
      </c>
      <c r="M1900">
        <f>invoices[[#This Row],[rent_amount]]+invoices[[#This Row],[electricity_amount]]+invoices[[#This Row],[other_charges]]</f>
        <v>17260</v>
      </c>
      <c r="N1900" t="s">
        <v>28</v>
      </c>
      <c r="O1900" t="s">
        <v>2437</v>
      </c>
      <c r="P1900">
        <v>0</v>
      </c>
      <c r="Q1900" t="b">
        <v>0</v>
      </c>
      <c r="R1900" t="s">
        <v>122</v>
      </c>
      <c r="S1900">
        <v>0</v>
      </c>
      <c r="T1900">
        <f>invoices[[#This Row],[total_amount]]</f>
        <v>17260</v>
      </c>
      <c r="U1900" t="s">
        <v>6038</v>
      </c>
      <c r="V1900" t="str">
        <f>INDEX([1]!Table1[tenantname],MATCH(invoices[[#This Row],[allotment_id]],[1]!Table1[TenantAllotmentID],0))</f>
        <v>Nikunj Variya (A44-C1)</v>
      </c>
      <c r="W1900" t="s">
        <v>15443</v>
      </c>
      <c r="X1900" t="s">
        <v>15444</v>
      </c>
      <c r="Y1900" s="4">
        <v>45778</v>
      </c>
      <c r="Z1900" t="s">
        <v>15807</v>
      </c>
      <c r="AA1900">
        <v>14500</v>
      </c>
      <c r="AB1900">
        <v>0</v>
      </c>
      <c r="AC1900">
        <v>0</v>
      </c>
      <c r="AD1900" s="7">
        <f>invoices[[#This Row],[Rent]]+invoices[[#This Row],[Services]]+invoices[[#This Row],[GST]]</f>
        <v>14500</v>
      </c>
      <c r="AE1900" s="7">
        <f>invoices[[#This Row],[Total]]-invoices[[#This Row],[rent_amount]]</f>
        <v>0</v>
      </c>
      <c r="AF1900">
        <v>2243</v>
      </c>
      <c r="AG1900">
        <v>2760</v>
      </c>
      <c r="AH1900">
        <f>invoices[[#This Row],[EB Amount]]-invoices[[#This Row],[electricity_amount]]</f>
        <v>0</v>
      </c>
    </row>
    <row r="1901" spans="1:34">
      <c r="A1901" t="s">
        <v>6067</v>
      </c>
      <c r="B1901" t="s">
        <v>22</v>
      </c>
      <c r="C1901" t="s">
        <v>1217</v>
      </c>
      <c r="D1901" t="s">
        <v>24</v>
      </c>
      <c r="E1901" t="s">
        <v>349</v>
      </c>
      <c r="F1901" t="s">
        <v>1218</v>
      </c>
      <c r="G1901" t="s">
        <v>6068</v>
      </c>
      <c r="H1901" s="1">
        <f>DATE(YEAR(invoices[[#This Row],[due_date]]),MONTH(invoices[[#This Row],[due_date]]),1)</f>
        <v>45778</v>
      </c>
      <c r="I1901" s="1">
        <v>45784</v>
      </c>
      <c r="J1901">
        <v>14500</v>
      </c>
      <c r="K1901">
        <v>2160</v>
      </c>
      <c r="L1901">
        <v>0</v>
      </c>
      <c r="M1901">
        <f>invoices[[#This Row],[rent_amount]]+invoices[[#This Row],[electricity_amount]]+invoices[[#This Row],[other_charges]]</f>
        <v>16660</v>
      </c>
      <c r="N1901" t="s">
        <v>28</v>
      </c>
      <c r="O1901" t="s">
        <v>2437</v>
      </c>
      <c r="P1901">
        <v>0</v>
      </c>
      <c r="Q1901" t="b">
        <v>0</v>
      </c>
      <c r="R1901" t="s">
        <v>122</v>
      </c>
      <c r="S1901">
        <v>0</v>
      </c>
      <c r="T1901">
        <f>invoices[[#This Row],[total_amount]]</f>
        <v>16660</v>
      </c>
      <c r="U1901" t="s">
        <v>1220</v>
      </c>
      <c r="V1901" t="str">
        <f>INDEX([1]!Table1[tenantname],MATCH(invoices[[#This Row],[allotment_id]],[1]!Table1[TenantAllotmentID],0))</f>
        <v>Naga Raja Kurakula (B11-C2)</v>
      </c>
      <c r="W1901" t="s">
        <v>14386</v>
      </c>
      <c r="X1901" t="s">
        <v>14387</v>
      </c>
      <c r="Y1901" s="4">
        <v>45778</v>
      </c>
      <c r="Z1901" t="s">
        <v>15807</v>
      </c>
      <c r="AA1901">
        <v>14500</v>
      </c>
      <c r="AB1901">
        <v>0</v>
      </c>
      <c r="AC1901">
        <v>0</v>
      </c>
      <c r="AD1901" s="7">
        <f>invoices[[#This Row],[Rent]]+invoices[[#This Row],[Services]]+invoices[[#This Row],[GST]]</f>
        <v>14500</v>
      </c>
      <c r="AE1901" s="7">
        <f>invoices[[#This Row],[Total]]-invoices[[#This Row],[rent_amount]]</f>
        <v>0</v>
      </c>
      <c r="AF1901">
        <v>2258</v>
      </c>
      <c r="AG1901">
        <v>2160</v>
      </c>
      <c r="AH1901">
        <f>invoices[[#This Row],[EB Amount]]-invoices[[#This Row],[electricity_amount]]</f>
        <v>0</v>
      </c>
    </row>
    <row r="1902" spans="1:34">
      <c r="A1902" t="s">
        <v>6149</v>
      </c>
      <c r="B1902" t="s">
        <v>22</v>
      </c>
      <c r="C1902" t="s">
        <v>416</v>
      </c>
      <c r="D1902" t="s">
        <v>24</v>
      </c>
      <c r="E1902" t="s">
        <v>247</v>
      </c>
      <c r="F1902" t="s">
        <v>417</v>
      </c>
      <c r="G1902" t="s">
        <v>6150</v>
      </c>
      <c r="H1902" s="1">
        <f>DATE(YEAR(invoices[[#This Row],[due_date]]),MONTH(invoices[[#This Row],[due_date]]),1)</f>
        <v>45778</v>
      </c>
      <c r="I1902" s="1">
        <v>45784</v>
      </c>
      <c r="J1902">
        <v>15500</v>
      </c>
      <c r="K1902">
        <v>1860</v>
      </c>
      <c r="L1902">
        <v>0</v>
      </c>
      <c r="M1902">
        <f>invoices[[#This Row],[rent_amount]]+invoices[[#This Row],[electricity_amount]]+invoices[[#This Row],[other_charges]]</f>
        <v>17360</v>
      </c>
      <c r="N1902" t="s">
        <v>28</v>
      </c>
      <c r="O1902" t="s">
        <v>121</v>
      </c>
      <c r="P1902">
        <v>0</v>
      </c>
      <c r="Q1902" t="b">
        <v>0</v>
      </c>
      <c r="R1902" t="s">
        <v>122</v>
      </c>
      <c r="S1902">
        <v>0</v>
      </c>
      <c r="T1902">
        <f>invoices[[#This Row],[total_amount]]</f>
        <v>17360</v>
      </c>
      <c r="U1902" t="s">
        <v>420</v>
      </c>
      <c r="V1902" t="str">
        <f>INDEX([1]!Table1[tenantname],MATCH(invoices[[#This Row],[allotment_id]],[1]!Table1[TenantAllotmentID],0))</f>
        <v>Ashuthosh N B (C11-B2)</v>
      </c>
      <c r="W1902" t="s">
        <v>14102</v>
      </c>
      <c r="X1902" t="s">
        <v>14103</v>
      </c>
      <c r="Y1902" s="4">
        <v>45778</v>
      </c>
      <c r="Z1902" t="s">
        <v>15807</v>
      </c>
      <c r="AA1902">
        <v>15500</v>
      </c>
      <c r="AB1902">
        <v>0</v>
      </c>
      <c r="AC1902">
        <v>0</v>
      </c>
      <c r="AD1902" s="7">
        <f>invoices[[#This Row],[Rent]]+invoices[[#This Row],[Services]]+invoices[[#This Row],[GST]]</f>
        <v>15500</v>
      </c>
      <c r="AE1902" s="7">
        <f>invoices[[#This Row],[Total]]-invoices[[#This Row],[rent_amount]]</f>
        <v>0</v>
      </c>
      <c r="AF1902">
        <v>2297</v>
      </c>
      <c r="AG1902">
        <v>1860</v>
      </c>
      <c r="AH1902">
        <f>invoices[[#This Row],[EB Amount]]-invoices[[#This Row],[electricity_amount]]</f>
        <v>0</v>
      </c>
    </row>
    <row r="1903" spans="1:34">
      <c r="A1903" t="s">
        <v>6218</v>
      </c>
      <c r="B1903" t="s">
        <v>22</v>
      </c>
      <c r="C1903" t="s">
        <v>574</v>
      </c>
      <c r="D1903" t="s">
        <v>24</v>
      </c>
      <c r="E1903" t="s">
        <v>254</v>
      </c>
      <c r="F1903" t="s">
        <v>575</v>
      </c>
      <c r="G1903" t="s">
        <v>6219</v>
      </c>
      <c r="H1903" s="1">
        <f>DATE(YEAR(invoices[[#This Row],[due_date]]),MONTH(invoices[[#This Row],[due_date]]),1)</f>
        <v>45778</v>
      </c>
      <c r="I1903" s="1">
        <v>45784</v>
      </c>
      <c r="J1903">
        <v>15500</v>
      </c>
      <c r="K1903">
        <v>3510</v>
      </c>
      <c r="L1903">
        <v>0</v>
      </c>
      <c r="M1903">
        <f>invoices[[#This Row],[rent_amount]]+invoices[[#This Row],[electricity_amount]]+invoices[[#This Row],[other_charges]]</f>
        <v>19010</v>
      </c>
      <c r="N1903" t="s">
        <v>28</v>
      </c>
      <c r="O1903" t="s">
        <v>121</v>
      </c>
      <c r="P1903">
        <v>0</v>
      </c>
      <c r="Q1903" t="b">
        <v>0</v>
      </c>
      <c r="R1903" t="s">
        <v>122</v>
      </c>
      <c r="S1903">
        <v>0</v>
      </c>
      <c r="T1903">
        <f>invoices[[#This Row],[total_amount]]</f>
        <v>19010</v>
      </c>
      <c r="U1903" t="s">
        <v>578</v>
      </c>
      <c r="V1903" t="str">
        <f>INDEX([1]!Table1[tenantname],MATCH(invoices[[#This Row],[allotment_id]],[1]!Table1[TenantAllotmentID],0))</f>
        <v>Asritha Boddu (C42-B1)</v>
      </c>
      <c r="W1903" t="s">
        <v>14157</v>
      </c>
      <c r="X1903" t="s">
        <v>14158</v>
      </c>
      <c r="Y1903" s="4">
        <v>45778</v>
      </c>
      <c r="Z1903" t="s">
        <v>15807</v>
      </c>
      <c r="AA1903">
        <v>15500</v>
      </c>
      <c r="AB1903">
        <v>0</v>
      </c>
      <c r="AC1903">
        <v>0</v>
      </c>
      <c r="AD1903" s="7">
        <f>invoices[[#This Row],[Rent]]+invoices[[#This Row],[Services]]+invoices[[#This Row],[GST]]</f>
        <v>15500</v>
      </c>
      <c r="AE1903" s="7">
        <f>invoices[[#This Row],[Total]]-invoices[[#This Row],[rent_amount]]</f>
        <v>0</v>
      </c>
      <c r="AF1903">
        <v>2329</v>
      </c>
      <c r="AG1903">
        <v>3510</v>
      </c>
      <c r="AH1903">
        <f>invoices[[#This Row],[EB Amount]]-invoices[[#This Row],[electricity_amount]]</f>
        <v>0</v>
      </c>
    </row>
    <row r="1904" spans="1:34">
      <c r="A1904" t="s">
        <v>6286</v>
      </c>
      <c r="B1904" t="s">
        <v>22</v>
      </c>
      <c r="C1904" t="s">
        <v>2710</v>
      </c>
      <c r="D1904" t="s">
        <v>24</v>
      </c>
      <c r="E1904" t="s">
        <v>88</v>
      </c>
      <c r="F1904" t="s">
        <v>1314</v>
      </c>
      <c r="G1904" t="s">
        <v>6287</v>
      </c>
      <c r="H1904" s="1">
        <f>DATE(YEAR(invoices[[#This Row],[due_date]]),MONTH(invoices[[#This Row],[due_date]]),1)</f>
        <v>45778</v>
      </c>
      <c r="I1904" s="1">
        <v>45784</v>
      </c>
      <c r="J1904">
        <v>15500</v>
      </c>
      <c r="K1904">
        <v>2310</v>
      </c>
      <c r="L1904">
        <v>0</v>
      </c>
      <c r="M1904">
        <f>invoices[[#This Row],[rent_amount]]+invoices[[#This Row],[electricity_amount]]+invoices[[#This Row],[other_charges]]</f>
        <v>17810</v>
      </c>
      <c r="N1904" t="s">
        <v>28</v>
      </c>
      <c r="O1904" t="s">
        <v>2437</v>
      </c>
      <c r="P1904">
        <v>0</v>
      </c>
      <c r="Q1904" t="b">
        <v>0</v>
      </c>
      <c r="R1904" t="s">
        <v>122</v>
      </c>
      <c r="S1904">
        <v>0</v>
      </c>
      <c r="T1904">
        <f>invoices[[#This Row],[total_amount]]</f>
        <v>17810</v>
      </c>
      <c r="U1904" t="s">
        <v>2712</v>
      </c>
      <c r="V1904" t="str">
        <f>INDEX([1]!Table1[tenantname],MATCH(invoices[[#This Row],[allotment_id]],[1]!Table1[TenantAllotmentID],0))</f>
        <v>Ram Roshan R (B13-B1)</v>
      </c>
      <c r="W1904" t="s">
        <v>14873</v>
      </c>
      <c r="X1904" t="s">
        <v>14874</v>
      </c>
      <c r="Y1904" s="4">
        <v>45778</v>
      </c>
      <c r="Z1904" t="s">
        <v>15807</v>
      </c>
      <c r="AA1904">
        <v>15500</v>
      </c>
      <c r="AB1904">
        <v>0</v>
      </c>
      <c r="AC1904">
        <v>0</v>
      </c>
      <c r="AD1904" s="7">
        <f>invoices[[#This Row],[Rent]]+invoices[[#This Row],[Services]]+invoices[[#This Row],[GST]]</f>
        <v>15500</v>
      </c>
      <c r="AE1904" s="7">
        <f>invoices[[#This Row],[Total]]-invoices[[#This Row],[rent_amount]]</f>
        <v>0</v>
      </c>
      <c r="AF1904">
        <v>2372</v>
      </c>
      <c r="AG1904">
        <v>2310</v>
      </c>
      <c r="AH1904">
        <f>invoices[[#This Row],[EB Amount]]-invoices[[#This Row],[electricity_amount]]</f>
        <v>0</v>
      </c>
    </row>
    <row r="1905" spans="1:34">
      <c r="A1905" t="s">
        <v>6288</v>
      </c>
      <c r="B1905" t="s">
        <v>22</v>
      </c>
      <c r="C1905" t="s">
        <v>1048</v>
      </c>
      <c r="D1905" t="s">
        <v>24</v>
      </c>
      <c r="E1905" t="s">
        <v>88</v>
      </c>
      <c r="F1905" t="s">
        <v>442</v>
      </c>
      <c r="G1905" t="s">
        <v>6289</v>
      </c>
      <c r="H1905" s="1">
        <f>DATE(YEAR(invoices[[#This Row],[due_date]]),MONTH(invoices[[#This Row],[due_date]]),1)</f>
        <v>45778</v>
      </c>
      <c r="I1905" s="1">
        <v>45784</v>
      </c>
      <c r="J1905">
        <v>19500</v>
      </c>
      <c r="K1905">
        <v>2310</v>
      </c>
      <c r="L1905">
        <v>0</v>
      </c>
      <c r="M1905">
        <f>invoices[[#This Row],[rent_amount]]+invoices[[#This Row],[electricity_amount]]+invoices[[#This Row],[other_charges]]</f>
        <v>21810</v>
      </c>
      <c r="N1905" t="s">
        <v>28</v>
      </c>
      <c r="O1905" t="s">
        <v>2437</v>
      </c>
      <c r="P1905">
        <v>0</v>
      </c>
      <c r="Q1905" t="b">
        <v>0</v>
      </c>
      <c r="R1905" t="s">
        <v>122</v>
      </c>
      <c r="S1905">
        <v>0</v>
      </c>
      <c r="T1905">
        <f>invoices[[#This Row],[total_amount]]</f>
        <v>21810</v>
      </c>
      <c r="U1905" t="s">
        <v>1051</v>
      </c>
      <c r="V1905" t="str">
        <f>INDEX([1]!Table1[tenantname],MATCH(invoices[[#This Row],[allotment_id]],[1]!Table1[TenantAllotmentID],0))</f>
        <v>Sairam CT (B13-A1)</v>
      </c>
      <c r="W1905" t="s">
        <v>14329</v>
      </c>
      <c r="X1905" t="s">
        <v>14330</v>
      </c>
      <c r="Y1905" s="4">
        <v>45778</v>
      </c>
      <c r="Z1905" t="s">
        <v>15807</v>
      </c>
      <c r="AA1905">
        <v>19500</v>
      </c>
      <c r="AB1905">
        <v>0</v>
      </c>
      <c r="AC1905">
        <v>0</v>
      </c>
      <c r="AD1905" s="7">
        <f>invoices[[#This Row],[Rent]]+invoices[[#This Row],[Services]]+invoices[[#This Row],[GST]]</f>
        <v>19500</v>
      </c>
      <c r="AE1905" s="7">
        <f>invoices[[#This Row],[Total]]-invoices[[#This Row],[rent_amount]]</f>
        <v>0</v>
      </c>
      <c r="AF1905">
        <v>2373</v>
      </c>
      <c r="AG1905">
        <v>2310</v>
      </c>
      <c r="AH1905">
        <f>invoices[[#This Row],[EB Amount]]-invoices[[#This Row],[electricity_amount]]</f>
        <v>0</v>
      </c>
    </row>
    <row r="1906" spans="1:34">
      <c r="A1906" t="s">
        <v>6308</v>
      </c>
      <c r="B1906" t="s">
        <v>22</v>
      </c>
      <c r="C1906" t="s">
        <v>6309</v>
      </c>
      <c r="D1906" t="s">
        <v>24</v>
      </c>
      <c r="E1906" t="s">
        <v>181</v>
      </c>
      <c r="F1906" t="s">
        <v>182</v>
      </c>
      <c r="G1906" t="s">
        <v>6310</v>
      </c>
      <c r="H1906" s="1">
        <f>DATE(YEAR(invoices[[#This Row],[due_date]]),MONTH(invoices[[#This Row],[due_date]]),1)</f>
        <v>45778</v>
      </c>
      <c r="I1906" s="1">
        <v>45784</v>
      </c>
      <c r="J1906">
        <v>13500</v>
      </c>
      <c r="K1906">
        <v>1026</v>
      </c>
      <c r="L1906">
        <v>0</v>
      </c>
      <c r="M1906">
        <f>invoices[[#This Row],[rent_amount]]+invoices[[#This Row],[electricity_amount]]+invoices[[#This Row],[other_charges]]</f>
        <v>14526</v>
      </c>
      <c r="N1906" t="s">
        <v>28</v>
      </c>
      <c r="O1906" t="s">
        <v>872</v>
      </c>
      <c r="P1906">
        <v>0</v>
      </c>
      <c r="Q1906" t="b">
        <v>0</v>
      </c>
      <c r="R1906" t="s">
        <v>122</v>
      </c>
      <c r="S1906">
        <v>0</v>
      </c>
      <c r="T1906">
        <f>invoices[[#This Row],[total_amount]]</f>
        <v>14526</v>
      </c>
      <c r="U1906" t="s">
        <v>6311</v>
      </c>
      <c r="V1906" t="str">
        <f>INDEX([1]!Table1[tenantname],MATCH(invoices[[#This Row],[allotment_id]],[1]!Table1[TenantAllotmentID],0))</f>
        <v>Sayali Chakre (B24-B3)</v>
      </c>
      <c r="W1906" t="s">
        <v>15462</v>
      </c>
      <c r="X1906" t="s">
        <v>15463</v>
      </c>
      <c r="Y1906" s="4">
        <v>45778</v>
      </c>
      <c r="Z1906" t="s">
        <v>15807</v>
      </c>
      <c r="AA1906">
        <v>13500</v>
      </c>
      <c r="AB1906">
        <v>0</v>
      </c>
      <c r="AC1906">
        <v>0</v>
      </c>
      <c r="AD1906" s="7">
        <f>invoices[[#This Row],[Rent]]+invoices[[#This Row],[Services]]+invoices[[#This Row],[GST]]</f>
        <v>13500</v>
      </c>
      <c r="AE1906" s="7">
        <f>invoices[[#This Row],[Total]]-invoices[[#This Row],[rent_amount]]</f>
        <v>0</v>
      </c>
      <c r="AF1906">
        <v>2385</v>
      </c>
      <c r="AG1906">
        <v>1026</v>
      </c>
      <c r="AH1906">
        <f>invoices[[#This Row],[EB Amount]]-invoices[[#This Row],[electricity_amount]]</f>
        <v>0</v>
      </c>
    </row>
    <row r="1907" spans="1:34">
      <c r="A1907" t="s">
        <v>6325</v>
      </c>
      <c r="B1907" t="s">
        <v>22</v>
      </c>
      <c r="C1907" t="s">
        <v>484</v>
      </c>
      <c r="D1907" t="s">
        <v>24</v>
      </c>
      <c r="E1907" t="s">
        <v>50</v>
      </c>
      <c r="F1907" t="s">
        <v>485</v>
      </c>
      <c r="G1907" t="s">
        <v>6326</v>
      </c>
      <c r="H1907" s="1">
        <f>DATE(YEAR(invoices[[#This Row],[due_date]]),MONTH(invoices[[#This Row],[due_date]]),1)</f>
        <v>45778</v>
      </c>
      <c r="I1907" s="1">
        <v>45784</v>
      </c>
      <c r="J1907">
        <v>15500</v>
      </c>
      <c r="K1907">
        <v>1680</v>
      </c>
      <c r="L1907">
        <v>0</v>
      </c>
      <c r="M1907">
        <f>invoices[[#This Row],[rent_amount]]+invoices[[#This Row],[electricity_amount]]+invoices[[#This Row],[other_charges]]</f>
        <v>17180</v>
      </c>
      <c r="N1907" t="s">
        <v>28</v>
      </c>
      <c r="O1907" t="s">
        <v>872</v>
      </c>
      <c r="P1907">
        <v>0</v>
      </c>
      <c r="Q1907" t="b">
        <v>0</v>
      </c>
      <c r="R1907" t="s">
        <v>122</v>
      </c>
      <c r="S1907">
        <v>0</v>
      </c>
      <c r="T1907">
        <f>invoices[[#This Row],[total_amount]]</f>
        <v>17180</v>
      </c>
      <c r="U1907" t="s">
        <v>488</v>
      </c>
      <c r="V1907" t="str">
        <f>INDEX([1]!Table1[tenantname],MATCH(invoices[[#This Row],[allotment_id]],[1]!Table1[TenantAllotmentID],0))</f>
        <v>Yaduraj P (B32-B2)</v>
      </c>
      <c r="W1907" t="s">
        <v>14126</v>
      </c>
      <c r="X1907" t="s">
        <v>14127</v>
      </c>
      <c r="Y1907" s="4">
        <v>45778</v>
      </c>
      <c r="Z1907" t="s">
        <v>15807</v>
      </c>
      <c r="AA1907">
        <v>15500</v>
      </c>
      <c r="AB1907">
        <v>0</v>
      </c>
      <c r="AC1907">
        <v>0</v>
      </c>
      <c r="AD1907" s="7">
        <f>invoices[[#This Row],[Rent]]+invoices[[#This Row],[Services]]+invoices[[#This Row],[GST]]</f>
        <v>15500</v>
      </c>
      <c r="AE1907" s="7">
        <f>invoices[[#This Row],[Total]]-invoices[[#This Row],[rent_amount]]</f>
        <v>0</v>
      </c>
      <c r="AF1907">
        <v>2393</v>
      </c>
      <c r="AG1907">
        <v>1680</v>
      </c>
      <c r="AH1907">
        <f>invoices[[#This Row],[EB Amount]]-invoices[[#This Row],[electricity_amount]]</f>
        <v>0</v>
      </c>
    </row>
    <row r="1908" spans="1:34">
      <c r="A1908" t="s">
        <v>6396</v>
      </c>
      <c r="B1908" t="s">
        <v>22</v>
      </c>
      <c r="C1908" t="s">
        <v>240</v>
      </c>
      <c r="D1908" t="s">
        <v>24</v>
      </c>
      <c r="E1908" t="s">
        <v>72</v>
      </c>
      <c r="F1908" t="s">
        <v>241</v>
      </c>
      <c r="G1908" t="s">
        <v>6397</v>
      </c>
      <c r="H1908" s="1">
        <f>DATE(YEAR(invoices[[#This Row],[due_date]]),MONTH(invoices[[#This Row],[due_date]]),1)</f>
        <v>45778</v>
      </c>
      <c r="I1908" s="1">
        <v>45784</v>
      </c>
      <c r="J1908">
        <v>14500</v>
      </c>
      <c r="K1908">
        <v>1500</v>
      </c>
      <c r="L1908">
        <v>0</v>
      </c>
      <c r="M1908">
        <f>invoices[[#This Row],[rent_amount]]+invoices[[#This Row],[electricity_amount]]+invoices[[#This Row],[other_charges]]</f>
        <v>16000</v>
      </c>
      <c r="N1908" t="s">
        <v>28</v>
      </c>
      <c r="O1908" t="s">
        <v>768</v>
      </c>
      <c r="P1908">
        <v>0</v>
      </c>
      <c r="Q1908" t="b">
        <v>0</v>
      </c>
      <c r="R1908" t="s">
        <v>122</v>
      </c>
      <c r="S1908">
        <v>0</v>
      </c>
      <c r="T1908">
        <f>invoices[[#This Row],[total_amount]]</f>
        <v>16000</v>
      </c>
      <c r="U1908" t="s">
        <v>244</v>
      </c>
      <c r="V1908" t="str">
        <f>INDEX([1]!Table1[tenantname],MATCH(invoices[[#This Row],[allotment_id]],[1]!Table1[TenantAllotmentID],0))</f>
        <v>Khushboo Sahani (C34-C2)</v>
      </c>
      <c r="W1908" t="s">
        <v>14042</v>
      </c>
      <c r="X1908" t="s">
        <v>14043</v>
      </c>
      <c r="Y1908" s="4">
        <v>45778</v>
      </c>
      <c r="Z1908" t="s">
        <v>15807</v>
      </c>
      <c r="AA1908">
        <v>14500</v>
      </c>
      <c r="AB1908">
        <v>0</v>
      </c>
      <c r="AC1908">
        <v>0</v>
      </c>
      <c r="AD1908" s="7">
        <f>invoices[[#This Row],[Rent]]+invoices[[#This Row],[Services]]+invoices[[#This Row],[GST]]</f>
        <v>14500</v>
      </c>
      <c r="AE1908" s="7">
        <f>invoices[[#This Row],[Total]]-invoices[[#This Row],[rent_amount]]</f>
        <v>0</v>
      </c>
      <c r="AF1908">
        <v>2429</v>
      </c>
      <c r="AG1908">
        <v>1500</v>
      </c>
      <c r="AH1908">
        <f>invoices[[#This Row],[EB Amount]]-invoices[[#This Row],[electricity_amount]]</f>
        <v>0</v>
      </c>
    </row>
    <row r="1909" spans="1:34">
      <c r="A1909" t="s">
        <v>6410</v>
      </c>
      <c r="B1909" t="s">
        <v>22</v>
      </c>
      <c r="C1909" t="s">
        <v>1836</v>
      </c>
      <c r="D1909" t="s">
        <v>24</v>
      </c>
      <c r="E1909" t="s">
        <v>247</v>
      </c>
      <c r="F1909" t="s">
        <v>2658</v>
      </c>
      <c r="G1909" t="s">
        <v>6411</v>
      </c>
      <c r="H1909" s="1">
        <f>DATE(YEAR(invoices[[#This Row],[due_date]]),MONTH(invoices[[#This Row],[due_date]]),1)</f>
        <v>45778</v>
      </c>
      <c r="I1909" s="1">
        <v>45784</v>
      </c>
      <c r="J1909">
        <v>14500</v>
      </c>
      <c r="K1909">
        <v>1860</v>
      </c>
      <c r="L1909">
        <v>0</v>
      </c>
      <c r="M1909">
        <f>invoices[[#This Row],[rent_amount]]+invoices[[#This Row],[electricity_amount]]+invoices[[#This Row],[other_charges]]</f>
        <v>16360</v>
      </c>
      <c r="N1909" t="s">
        <v>28</v>
      </c>
      <c r="O1909" t="s">
        <v>2437</v>
      </c>
      <c r="P1909">
        <v>0</v>
      </c>
      <c r="Q1909" t="b">
        <v>0</v>
      </c>
      <c r="R1909" t="s">
        <v>122</v>
      </c>
      <c r="S1909">
        <v>0</v>
      </c>
      <c r="T1909">
        <f>invoices[[#This Row],[total_amount]]</f>
        <v>16360</v>
      </c>
      <c r="U1909" t="s">
        <v>2817</v>
      </c>
      <c r="V1909" t="str">
        <f>INDEX([1]!Table1[tenantname],MATCH(invoices[[#This Row],[allotment_id]],[1]!Table1[TenantAllotmentID],0))</f>
        <v>Paras Katal (C11-C2)</v>
      </c>
      <c r="W1909" t="s">
        <v>14613</v>
      </c>
      <c r="X1909" t="s">
        <v>14900</v>
      </c>
      <c r="Y1909" s="4">
        <v>45778</v>
      </c>
      <c r="Z1909" t="s">
        <v>15807</v>
      </c>
      <c r="AA1909">
        <v>14500</v>
      </c>
      <c r="AB1909">
        <v>0</v>
      </c>
      <c r="AC1909">
        <v>0</v>
      </c>
      <c r="AD1909" s="7">
        <f>invoices[[#This Row],[Rent]]+invoices[[#This Row],[Services]]+invoices[[#This Row],[GST]]</f>
        <v>14500</v>
      </c>
      <c r="AE1909" s="7">
        <f>invoices[[#This Row],[Total]]-invoices[[#This Row],[rent_amount]]</f>
        <v>0</v>
      </c>
      <c r="AF1909">
        <v>2436</v>
      </c>
      <c r="AG1909">
        <v>1860</v>
      </c>
      <c r="AH1909">
        <f>invoices[[#This Row],[EB Amount]]-invoices[[#This Row],[electricity_amount]]</f>
        <v>0</v>
      </c>
    </row>
    <row r="1910" spans="1:34">
      <c r="A1910" t="s">
        <v>6555</v>
      </c>
      <c r="B1910" t="s">
        <v>22</v>
      </c>
      <c r="C1910" t="s">
        <v>2629</v>
      </c>
      <c r="D1910" t="s">
        <v>24</v>
      </c>
      <c r="E1910" t="s">
        <v>254</v>
      </c>
      <c r="F1910" t="s">
        <v>2299</v>
      </c>
      <c r="G1910" t="s">
        <v>6556</v>
      </c>
      <c r="H1910" s="1">
        <f>DATE(YEAR(invoices[[#This Row],[due_date]]),MONTH(invoices[[#This Row],[due_date]]),1)</f>
        <v>45778</v>
      </c>
      <c r="I1910" s="1">
        <v>45784</v>
      </c>
      <c r="J1910">
        <v>14500</v>
      </c>
      <c r="K1910">
        <v>3510</v>
      </c>
      <c r="L1910">
        <v>0</v>
      </c>
      <c r="M1910">
        <f>invoices[[#This Row],[rent_amount]]+invoices[[#This Row],[electricity_amount]]+invoices[[#This Row],[other_charges]]</f>
        <v>18010</v>
      </c>
      <c r="N1910" t="s">
        <v>28</v>
      </c>
      <c r="O1910" t="s">
        <v>768</v>
      </c>
      <c r="P1910">
        <v>0</v>
      </c>
      <c r="Q1910" t="b">
        <v>0</v>
      </c>
      <c r="R1910" t="s">
        <v>122</v>
      </c>
      <c r="S1910">
        <v>0</v>
      </c>
      <c r="T1910">
        <f>invoices[[#This Row],[total_amount]]</f>
        <v>18010</v>
      </c>
      <c r="U1910" t="s">
        <v>2631</v>
      </c>
      <c r="V1910" t="str">
        <f>INDEX([1]!Table1[tenantname],MATCH(invoices[[#This Row],[allotment_id]],[1]!Table1[TenantAllotmentID],0))</f>
        <v>Divya Ponnuvel (C42-C1)</v>
      </c>
      <c r="W1910" t="s">
        <v>14853</v>
      </c>
      <c r="X1910" t="s">
        <v>14854</v>
      </c>
      <c r="Y1910" s="4">
        <v>45778</v>
      </c>
      <c r="Z1910" t="s">
        <v>15807</v>
      </c>
      <c r="AA1910">
        <v>14500</v>
      </c>
      <c r="AB1910">
        <v>0</v>
      </c>
      <c r="AC1910">
        <v>0</v>
      </c>
      <c r="AD1910" s="7">
        <f>invoices[[#This Row],[Rent]]+invoices[[#This Row],[Services]]+invoices[[#This Row],[GST]]</f>
        <v>14500</v>
      </c>
      <c r="AE1910" s="7">
        <f>invoices[[#This Row],[Total]]-invoices[[#This Row],[rent_amount]]</f>
        <v>0</v>
      </c>
      <c r="AF1910">
        <v>2511</v>
      </c>
      <c r="AG1910">
        <v>3510</v>
      </c>
      <c r="AH1910">
        <f>invoices[[#This Row],[EB Amount]]-invoices[[#This Row],[electricity_amount]]</f>
        <v>0</v>
      </c>
    </row>
    <row r="1911" spans="1:34">
      <c r="A1911" t="s">
        <v>6638</v>
      </c>
      <c r="B1911" t="s">
        <v>22</v>
      </c>
      <c r="C1911" t="s">
        <v>132</v>
      </c>
      <c r="D1911" t="s">
        <v>24</v>
      </c>
      <c r="E1911" t="s">
        <v>50</v>
      </c>
      <c r="F1911" t="s">
        <v>133</v>
      </c>
      <c r="G1911" t="s">
        <v>6639</v>
      </c>
      <c r="H1911" s="1">
        <f>DATE(YEAR(invoices[[#This Row],[due_date]]),MONTH(invoices[[#This Row],[due_date]]),1)</f>
        <v>45778</v>
      </c>
      <c r="I1911" s="1">
        <v>45784</v>
      </c>
      <c r="J1911">
        <v>14500</v>
      </c>
      <c r="K1911">
        <v>1680</v>
      </c>
      <c r="L1911">
        <v>0</v>
      </c>
      <c r="M1911">
        <f>invoices[[#This Row],[rent_amount]]+invoices[[#This Row],[electricity_amount]]+invoices[[#This Row],[other_charges]]</f>
        <v>16180</v>
      </c>
      <c r="N1911" t="s">
        <v>28</v>
      </c>
      <c r="O1911" t="s">
        <v>872</v>
      </c>
      <c r="P1911">
        <v>0</v>
      </c>
      <c r="Q1911" t="b">
        <v>0</v>
      </c>
      <c r="R1911" t="s">
        <v>122</v>
      </c>
      <c r="S1911">
        <v>0</v>
      </c>
      <c r="T1911">
        <f>invoices[[#This Row],[total_amount]]</f>
        <v>16180</v>
      </c>
      <c r="U1911" t="s">
        <v>137</v>
      </c>
      <c r="V1911" t="str">
        <f>INDEX([1]!Table1[tenantname],MATCH(invoices[[#This Row],[allotment_id]],[1]!Table1[TenantAllotmentID],0))</f>
        <v>Uma Saikumar Torikonda (B32-C1)</v>
      </c>
      <c r="W1911" t="s">
        <v>14012</v>
      </c>
      <c r="X1911" t="s">
        <v>14013</v>
      </c>
      <c r="Y1911" s="4">
        <v>45778</v>
      </c>
      <c r="Z1911" t="s">
        <v>15807</v>
      </c>
      <c r="AA1911">
        <v>14500</v>
      </c>
      <c r="AB1911">
        <v>0</v>
      </c>
      <c r="AC1911">
        <v>0</v>
      </c>
      <c r="AD1911" s="7">
        <f>invoices[[#This Row],[Rent]]+invoices[[#This Row],[Services]]+invoices[[#This Row],[GST]]</f>
        <v>14500</v>
      </c>
      <c r="AE1911" s="7">
        <f>invoices[[#This Row],[Total]]-invoices[[#This Row],[rent_amount]]</f>
        <v>0</v>
      </c>
      <c r="AF1911">
        <v>2549</v>
      </c>
      <c r="AG1911">
        <v>1680</v>
      </c>
      <c r="AH1911">
        <f>invoices[[#This Row],[EB Amount]]-invoices[[#This Row],[electricity_amount]]</f>
        <v>0</v>
      </c>
    </row>
    <row r="1912" spans="1:34">
      <c r="A1912" t="s">
        <v>6672</v>
      </c>
      <c r="B1912" t="s">
        <v>22</v>
      </c>
      <c r="C1912" t="s">
        <v>4341</v>
      </c>
      <c r="D1912" t="s">
        <v>24</v>
      </c>
      <c r="E1912" t="s">
        <v>268</v>
      </c>
      <c r="F1912" t="s">
        <v>269</v>
      </c>
      <c r="G1912" t="s">
        <v>6673</v>
      </c>
      <c r="H1912" s="1">
        <f>DATE(YEAR(invoices[[#This Row],[due_date]]),MONTH(invoices[[#This Row],[due_date]]),1)</f>
        <v>45778</v>
      </c>
      <c r="I1912" s="1">
        <v>45784</v>
      </c>
      <c r="J1912">
        <v>14500</v>
      </c>
      <c r="K1912">
        <v>1770</v>
      </c>
      <c r="L1912">
        <v>0</v>
      </c>
      <c r="M1912">
        <f>invoices[[#This Row],[rent_amount]]+invoices[[#This Row],[electricity_amount]]+invoices[[#This Row],[other_charges]]</f>
        <v>16270</v>
      </c>
      <c r="N1912" t="s">
        <v>28</v>
      </c>
      <c r="O1912" t="s">
        <v>872</v>
      </c>
      <c r="P1912">
        <v>0</v>
      </c>
      <c r="Q1912" t="b">
        <v>0</v>
      </c>
      <c r="R1912" t="s">
        <v>122</v>
      </c>
      <c r="S1912">
        <v>0</v>
      </c>
      <c r="T1912">
        <f>invoices[[#This Row],[total_amount]]</f>
        <v>16270</v>
      </c>
      <c r="U1912" t="s">
        <v>4343</v>
      </c>
      <c r="V1912" t="str">
        <f>INDEX([1]!Table1[tenantname],MATCH(invoices[[#This Row],[allotment_id]],[1]!Table1[TenantAllotmentID],0))</f>
        <v>Shivam Bhavsar (C21-C1)</v>
      </c>
      <c r="W1912" t="s">
        <v>15215</v>
      </c>
      <c r="X1912" t="s">
        <v>15216</v>
      </c>
      <c r="Y1912" s="4">
        <v>45778</v>
      </c>
      <c r="Z1912" t="s">
        <v>15807</v>
      </c>
      <c r="AA1912">
        <v>14500</v>
      </c>
      <c r="AB1912">
        <v>0</v>
      </c>
      <c r="AC1912">
        <v>0</v>
      </c>
      <c r="AD1912" s="7">
        <f>invoices[[#This Row],[Rent]]+invoices[[#This Row],[Services]]+invoices[[#This Row],[GST]]</f>
        <v>14500</v>
      </c>
      <c r="AE1912" s="7">
        <f>invoices[[#This Row],[Total]]-invoices[[#This Row],[rent_amount]]</f>
        <v>0</v>
      </c>
      <c r="AF1912">
        <v>2565</v>
      </c>
      <c r="AG1912">
        <v>1770</v>
      </c>
      <c r="AH1912">
        <f>invoices[[#This Row],[EB Amount]]-invoices[[#This Row],[electricity_amount]]</f>
        <v>0</v>
      </c>
    </row>
    <row r="1913" spans="1:34">
      <c r="A1913" t="s">
        <v>6734</v>
      </c>
      <c r="B1913" t="s">
        <v>22</v>
      </c>
      <c r="C1913" t="s">
        <v>3704</v>
      </c>
      <c r="D1913" t="s">
        <v>24</v>
      </c>
      <c r="E1913" t="s">
        <v>155</v>
      </c>
      <c r="F1913" t="s">
        <v>156</v>
      </c>
      <c r="G1913" t="s">
        <v>6735</v>
      </c>
      <c r="H1913" s="1">
        <f>DATE(YEAR(invoices[[#This Row],[due_date]]),MONTH(invoices[[#This Row],[due_date]]),1)</f>
        <v>45778</v>
      </c>
      <c r="I1913" s="1">
        <v>45784</v>
      </c>
      <c r="J1913">
        <v>14500</v>
      </c>
      <c r="K1913">
        <v>1950</v>
      </c>
      <c r="L1913">
        <v>0</v>
      </c>
      <c r="M1913">
        <f>invoices[[#This Row],[rent_amount]]+invoices[[#This Row],[electricity_amount]]+invoices[[#This Row],[other_charges]]</f>
        <v>16450</v>
      </c>
      <c r="N1913" t="s">
        <v>28</v>
      </c>
      <c r="O1913" t="s">
        <v>2437</v>
      </c>
      <c r="P1913">
        <v>0</v>
      </c>
      <c r="Q1913" t="b">
        <v>0</v>
      </c>
      <c r="R1913" t="s">
        <v>122</v>
      </c>
      <c r="S1913">
        <v>0</v>
      </c>
      <c r="T1913">
        <f>invoices[[#This Row],[total_amount]]</f>
        <v>16450</v>
      </c>
      <c r="U1913" t="s">
        <v>5114</v>
      </c>
      <c r="V1913" t="str">
        <f>INDEX([1]!Table1[tenantname],MATCH(invoices[[#This Row],[allotment_id]],[1]!Table1[TenantAllotmentID],0))</f>
        <v>Ram kumar Muthuvel (C44-A1)</v>
      </c>
      <c r="W1913" t="s">
        <v>14018</v>
      </c>
      <c r="X1913" t="s">
        <v>14019</v>
      </c>
      <c r="Y1913" s="4">
        <v>45778</v>
      </c>
      <c r="Z1913" t="s">
        <v>15807</v>
      </c>
      <c r="AA1913">
        <v>14500</v>
      </c>
      <c r="AB1913">
        <v>0</v>
      </c>
      <c r="AC1913">
        <v>0</v>
      </c>
      <c r="AD1913" s="7">
        <f>invoices[[#This Row],[Rent]]+invoices[[#This Row],[Services]]+invoices[[#This Row],[GST]]</f>
        <v>14500</v>
      </c>
      <c r="AE1913" s="7">
        <f>invoices[[#This Row],[Total]]-invoices[[#This Row],[rent_amount]]</f>
        <v>0</v>
      </c>
      <c r="AF1913">
        <v>2595</v>
      </c>
      <c r="AG1913">
        <v>1950</v>
      </c>
      <c r="AH1913">
        <f>invoices[[#This Row],[EB Amount]]-invoices[[#This Row],[electricity_amount]]</f>
        <v>0</v>
      </c>
    </row>
    <row r="1914" spans="1:34">
      <c r="A1914" t="s">
        <v>6748</v>
      </c>
      <c r="B1914" t="s">
        <v>22</v>
      </c>
      <c r="C1914" t="s">
        <v>5226</v>
      </c>
      <c r="D1914" t="s">
        <v>24</v>
      </c>
      <c r="E1914" t="s">
        <v>96</v>
      </c>
      <c r="F1914" t="s">
        <v>1426</v>
      </c>
      <c r="G1914" t="s">
        <v>6749</v>
      </c>
      <c r="H1914" s="1">
        <f>DATE(YEAR(invoices[[#This Row],[due_date]]),MONTH(invoices[[#This Row],[due_date]]),1)</f>
        <v>45778</v>
      </c>
      <c r="I1914" s="1">
        <v>45784</v>
      </c>
      <c r="J1914">
        <v>14500</v>
      </c>
      <c r="K1914">
        <v>2160</v>
      </c>
      <c r="L1914">
        <v>2250</v>
      </c>
      <c r="M1914">
        <f>invoices[[#This Row],[rent_amount]]+invoices[[#This Row],[electricity_amount]]+invoices[[#This Row],[other_charges]]</f>
        <v>18910</v>
      </c>
      <c r="N1914" t="s">
        <v>28</v>
      </c>
      <c r="O1914" t="s">
        <v>872</v>
      </c>
      <c r="P1914">
        <v>0</v>
      </c>
      <c r="Q1914" t="b">
        <v>0</v>
      </c>
      <c r="R1914" t="s">
        <v>122</v>
      </c>
      <c r="S1914">
        <v>0</v>
      </c>
      <c r="T1914">
        <f>invoices[[#This Row],[total_amount]]</f>
        <v>18910</v>
      </c>
      <c r="U1914" t="s">
        <v>5228</v>
      </c>
      <c r="V1914" t="str">
        <f>INDEX([1]!Table1[tenantname],MATCH(invoices[[#This Row],[allotment_id]],[1]!Table1[TenantAllotmentID],0))</f>
        <v>Sanjith S (B33-B1)</v>
      </c>
      <c r="W1914" t="s">
        <v>15351</v>
      </c>
      <c r="X1914" t="s">
        <v>15352</v>
      </c>
      <c r="Y1914" s="4">
        <v>45778</v>
      </c>
      <c r="Z1914" t="s">
        <v>15807</v>
      </c>
      <c r="AA1914">
        <v>14500</v>
      </c>
      <c r="AB1914">
        <v>0</v>
      </c>
      <c r="AC1914">
        <v>0</v>
      </c>
      <c r="AD1914" s="7">
        <f>invoices[[#This Row],[Rent]]+invoices[[#This Row],[Services]]+invoices[[#This Row],[GST]]</f>
        <v>14500</v>
      </c>
      <c r="AE1914" s="7">
        <f>invoices[[#This Row],[Total]]-invoices[[#This Row],[rent_amount]]</f>
        <v>0</v>
      </c>
      <c r="AF1914">
        <v>2602</v>
      </c>
      <c r="AG1914">
        <v>2160</v>
      </c>
      <c r="AH1914">
        <f>invoices[[#This Row],[EB Amount]]-invoices[[#This Row],[electricity_amount]]</f>
        <v>0</v>
      </c>
    </row>
    <row r="1915" spans="1:34">
      <c r="A1915" t="s">
        <v>6784</v>
      </c>
      <c r="B1915" t="s">
        <v>22</v>
      </c>
      <c r="C1915" t="s">
        <v>2112</v>
      </c>
      <c r="D1915" t="s">
        <v>24</v>
      </c>
      <c r="E1915" t="s">
        <v>147</v>
      </c>
      <c r="F1915" t="s">
        <v>733</v>
      </c>
      <c r="G1915" t="s">
        <v>6785</v>
      </c>
      <c r="H1915" s="1">
        <f>DATE(YEAR(invoices[[#This Row],[due_date]]),MONTH(invoices[[#This Row],[due_date]]),1)</f>
        <v>45778</v>
      </c>
      <c r="I1915" s="1">
        <v>45784</v>
      </c>
      <c r="J1915">
        <v>15500</v>
      </c>
      <c r="K1915">
        <v>1071</v>
      </c>
      <c r="L1915">
        <v>0</v>
      </c>
      <c r="M1915">
        <f>invoices[[#This Row],[rent_amount]]+invoices[[#This Row],[electricity_amount]]+invoices[[#This Row],[other_charges]]</f>
        <v>16571</v>
      </c>
      <c r="N1915" t="s">
        <v>28</v>
      </c>
      <c r="O1915" t="s">
        <v>2437</v>
      </c>
      <c r="P1915">
        <v>0</v>
      </c>
      <c r="Q1915" t="b">
        <v>0</v>
      </c>
      <c r="R1915" t="s">
        <v>122</v>
      </c>
      <c r="S1915">
        <v>0</v>
      </c>
      <c r="T1915">
        <f>invoices[[#This Row],[total_amount]]</f>
        <v>16571</v>
      </c>
      <c r="U1915" t="s">
        <v>2114</v>
      </c>
      <c r="V1915" t="str">
        <f>INDEX([1]!Table1[tenantname],MATCH(invoices[[#This Row],[allotment_id]],[1]!Table1[TenantAllotmentID],0))</f>
        <v>Sathiyan G (C31-B2)</v>
      </c>
      <c r="W1915" t="s">
        <v>14712</v>
      </c>
      <c r="X1915" t="s">
        <v>14713</v>
      </c>
      <c r="Y1915" s="4">
        <v>45778</v>
      </c>
      <c r="Z1915" t="s">
        <v>15807</v>
      </c>
      <c r="AA1915">
        <v>15500</v>
      </c>
      <c r="AB1915">
        <v>0</v>
      </c>
      <c r="AC1915">
        <v>0</v>
      </c>
      <c r="AD1915" s="7">
        <f>invoices[[#This Row],[Rent]]+invoices[[#This Row],[Services]]+invoices[[#This Row],[GST]]</f>
        <v>15500</v>
      </c>
      <c r="AE1915" s="7">
        <f>invoices[[#This Row],[Total]]-invoices[[#This Row],[rent_amount]]</f>
        <v>0</v>
      </c>
      <c r="AF1915">
        <v>2622</v>
      </c>
      <c r="AG1915">
        <v>1071</v>
      </c>
      <c r="AH1915">
        <f>invoices[[#This Row],[EB Amount]]-invoices[[#This Row],[electricity_amount]]</f>
        <v>0</v>
      </c>
    </row>
    <row r="1916" spans="1:34">
      <c r="A1916" t="s">
        <v>6844</v>
      </c>
      <c r="B1916" t="s">
        <v>22</v>
      </c>
      <c r="C1916" t="s">
        <v>281</v>
      </c>
      <c r="D1916" t="s">
        <v>24</v>
      </c>
      <c r="E1916" t="s">
        <v>34</v>
      </c>
      <c r="F1916" t="s">
        <v>282</v>
      </c>
      <c r="G1916" t="s">
        <v>6845</v>
      </c>
      <c r="H1916" s="1">
        <f>DATE(YEAR(invoices[[#This Row],[due_date]]),MONTH(invoices[[#This Row],[due_date]]),1)</f>
        <v>45778</v>
      </c>
      <c r="I1916" s="1">
        <v>45784</v>
      </c>
      <c r="J1916">
        <v>14500</v>
      </c>
      <c r="K1916">
        <v>2205</v>
      </c>
      <c r="L1916">
        <v>0</v>
      </c>
      <c r="M1916">
        <f>invoices[[#This Row],[rent_amount]]+invoices[[#This Row],[electricity_amount]]+invoices[[#This Row],[other_charges]]</f>
        <v>16705</v>
      </c>
      <c r="N1916" t="s">
        <v>28</v>
      </c>
      <c r="O1916" t="s">
        <v>872</v>
      </c>
      <c r="P1916">
        <v>0</v>
      </c>
      <c r="Q1916" t="b">
        <v>0</v>
      </c>
      <c r="R1916" t="s">
        <v>122</v>
      </c>
      <c r="S1916">
        <v>0</v>
      </c>
      <c r="T1916">
        <f>invoices[[#This Row],[total_amount]]</f>
        <v>16705</v>
      </c>
      <c r="U1916" t="s">
        <v>283</v>
      </c>
      <c r="V1916" t="str">
        <f>INDEX([1]!Table1[tenantname],MATCH(invoices[[#This Row],[allotment_id]],[1]!Table1[TenantAllotmentID],0))</f>
        <v>kiranmai Bhatlapenumarthi (B43-C2)</v>
      </c>
      <c r="W1916" t="s">
        <v>14054</v>
      </c>
      <c r="X1916" t="s">
        <v>14055</v>
      </c>
      <c r="Y1916" s="4">
        <v>45778</v>
      </c>
      <c r="Z1916" t="s">
        <v>15807</v>
      </c>
      <c r="AA1916">
        <v>14500</v>
      </c>
      <c r="AB1916">
        <v>0</v>
      </c>
      <c r="AC1916">
        <v>0</v>
      </c>
      <c r="AD1916" s="7">
        <f>invoices[[#This Row],[Rent]]+invoices[[#This Row],[Services]]+invoices[[#This Row],[GST]]</f>
        <v>14500</v>
      </c>
      <c r="AE1916" s="7">
        <f>invoices[[#This Row],[Total]]-invoices[[#This Row],[rent_amount]]</f>
        <v>0</v>
      </c>
      <c r="AF1916">
        <v>2653</v>
      </c>
      <c r="AG1916">
        <v>2205</v>
      </c>
      <c r="AH1916">
        <f>invoices[[#This Row],[EB Amount]]-invoices[[#This Row],[electricity_amount]]</f>
        <v>0</v>
      </c>
    </row>
    <row r="1917" spans="1:34">
      <c r="A1917" t="s">
        <v>6960</v>
      </c>
      <c r="B1917" t="s">
        <v>22</v>
      </c>
      <c r="C1917" t="s">
        <v>4170</v>
      </c>
      <c r="D1917" t="s">
        <v>24</v>
      </c>
      <c r="E1917" t="s">
        <v>349</v>
      </c>
      <c r="F1917" t="s">
        <v>878</v>
      </c>
      <c r="G1917" t="s">
        <v>6961</v>
      </c>
      <c r="H1917" s="1">
        <f>DATE(YEAR(invoices[[#This Row],[due_date]]),MONTH(invoices[[#This Row],[due_date]]),1)</f>
        <v>45778</v>
      </c>
      <c r="I1917" s="1">
        <v>45784</v>
      </c>
      <c r="J1917">
        <v>19500</v>
      </c>
      <c r="K1917">
        <v>1440</v>
      </c>
      <c r="L1917">
        <v>0</v>
      </c>
      <c r="M1917">
        <f>invoices[[#This Row],[rent_amount]]+invoices[[#This Row],[electricity_amount]]+invoices[[#This Row],[other_charges]]</f>
        <v>20940</v>
      </c>
      <c r="N1917" t="s">
        <v>28</v>
      </c>
      <c r="O1917" t="s">
        <v>872</v>
      </c>
      <c r="P1917">
        <v>0</v>
      </c>
      <c r="Q1917" t="b">
        <v>0</v>
      </c>
      <c r="R1917" t="s">
        <v>122</v>
      </c>
      <c r="S1917">
        <v>0</v>
      </c>
      <c r="T1917">
        <f>invoices[[#This Row],[total_amount]]</f>
        <v>20940</v>
      </c>
      <c r="U1917" t="s">
        <v>4172</v>
      </c>
      <c r="V1917" t="str">
        <f>INDEX([1]!Table1[tenantname],MATCH(invoices[[#This Row],[allotment_id]],[1]!Table1[TenantAllotmentID],0))</f>
        <v>Sudip Sudan Manchare (B11-A1)</v>
      </c>
      <c r="W1917" t="s">
        <v>15185</v>
      </c>
      <c r="X1917" t="s">
        <v>15186</v>
      </c>
      <c r="Y1917" s="4">
        <v>45778</v>
      </c>
      <c r="Z1917" t="s">
        <v>15807</v>
      </c>
      <c r="AA1917">
        <v>19500</v>
      </c>
      <c r="AB1917">
        <v>0</v>
      </c>
      <c r="AC1917">
        <v>0</v>
      </c>
      <c r="AD1917" s="7">
        <f>invoices[[#This Row],[Rent]]+invoices[[#This Row],[Services]]+invoices[[#This Row],[GST]]</f>
        <v>19500</v>
      </c>
      <c r="AE1917" s="7">
        <f>invoices[[#This Row],[Total]]-invoices[[#This Row],[rent_amount]]</f>
        <v>0</v>
      </c>
      <c r="AF1917">
        <v>2714</v>
      </c>
      <c r="AG1917">
        <v>1440</v>
      </c>
      <c r="AH1917">
        <f>invoices[[#This Row],[EB Amount]]-invoices[[#This Row],[electricity_amount]]</f>
        <v>0</v>
      </c>
    </row>
    <row r="1918" spans="1:34">
      <c r="A1918" s="2" t="s">
        <v>6976</v>
      </c>
      <c r="B1918" t="s">
        <v>22</v>
      </c>
      <c r="C1918" t="s">
        <v>5247</v>
      </c>
      <c r="D1918" t="s">
        <v>24</v>
      </c>
      <c r="E1918" t="s">
        <v>247</v>
      </c>
      <c r="F1918" t="s">
        <v>248</v>
      </c>
      <c r="G1918" t="s">
        <v>6977</v>
      </c>
      <c r="H1918" s="1">
        <f>DATE(YEAR(invoices[[#This Row],[due_date]]),MONTH(invoices[[#This Row],[due_date]]),1)</f>
        <v>45778</v>
      </c>
      <c r="I1918" s="1">
        <v>45784</v>
      </c>
      <c r="J1918">
        <v>19500</v>
      </c>
      <c r="K1918">
        <v>1860</v>
      </c>
      <c r="L1918">
        <v>0</v>
      </c>
      <c r="M1918">
        <f>invoices[[#This Row],[rent_amount]]+invoices[[#This Row],[electricity_amount]]+invoices[[#This Row],[other_charges]]</f>
        <v>21360</v>
      </c>
      <c r="N1918" t="s">
        <v>28</v>
      </c>
      <c r="O1918" t="s">
        <v>768</v>
      </c>
      <c r="P1918">
        <v>0</v>
      </c>
      <c r="Q1918" t="b">
        <v>0</v>
      </c>
      <c r="R1918" t="s">
        <v>122</v>
      </c>
      <c r="S1918">
        <v>0</v>
      </c>
      <c r="T1918">
        <f>invoices[[#This Row],[total_amount]]</f>
        <v>21360</v>
      </c>
      <c r="U1918" t="s">
        <v>5249</v>
      </c>
      <c r="V1918" t="str">
        <f>INDEX([1]!Table1[tenantname],MATCH(invoices[[#This Row],[allotment_id]],[1]!Table1[TenantAllotmentID],0))</f>
        <v>Madhavan Maruthapillai (C11-A1)</v>
      </c>
      <c r="W1918" t="s">
        <v>15356</v>
      </c>
      <c r="X1918" t="s">
        <v>15357</v>
      </c>
      <c r="Y1918" s="4">
        <v>45778</v>
      </c>
      <c r="Z1918" t="s">
        <v>15807</v>
      </c>
      <c r="AA1918">
        <v>19500</v>
      </c>
      <c r="AB1918">
        <v>0</v>
      </c>
      <c r="AC1918">
        <v>0</v>
      </c>
      <c r="AD1918" s="7">
        <f>invoices[[#This Row],[Rent]]+invoices[[#This Row],[Services]]+invoices[[#This Row],[GST]]</f>
        <v>19500</v>
      </c>
      <c r="AE1918" s="7">
        <f>invoices[[#This Row],[Total]]-invoices[[#This Row],[rent_amount]]</f>
        <v>0</v>
      </c>
      <c r="AF1918">
        <v>2722</v>
      </c>
      <c r="AG1918">
        <v>1860</v>
      </c>
      <c r="AH1918">
        <f>invoices[[#This Row],[EB Amount]]-invoices[[#This Row],[electricity_amount]]</f>
        <v>0</v>
      </c>
    </row>
    <row r="1919" spans="1:34">
      <c r="A1919" t="s">
        <v>7146</v>
      </c>
      <c r="B1919" t="s">
        <v>22</v>
      </c>
      <c r="C1919" t="s">
        <v>2459</v>
      </c>
      <c r="D1919" t="s">
        <v>24</v>
      </c>
      <c r="E1919" t="s">
        <v>476</v>
      </c>
      <c r="F1919" t="s">
        <v>1069</v>
      </c>
      <c r="G1919" t="s">
        <v>7147</v>
      </c>
      <c r="H1919" s="1">
        <f>DATE(YEAR(invoices[[#This Row],[due_date]]),MONTH(invoices[[#This Row],[due_date]]),1)</f>
        <v>45778</v>
      </c>
      <c r="I1919" s="1">
        <v>45784</v>
      </c>
      <c r="J1919">
        <v>14500</v>
      </c>
      <c r="K1919">
        <v>2460</v>
      </c>
      <c r="L1919">
        <v>0</v>
      </c>
      <c r="M1919">
        <f>invoices[[#This Row],[rent_amount]]+invoices[[#This Row],[electricity_amount]]+invoices[[#This Row],[other_charges]]</f>
        <v>16960</v>
      </c>
      <c r="N1919" t="s">
        <v>28</v>
      </c>
      <c r="O1919" t="s">
        <v>872</v>
      </c>
      <c r="P1919">
        <v>0</v>
      </c>
      <c r="Q1919" t="b">
        <v>0</v>
      </c>
      <c r="R1919" t="s">
        <v>122</v>
      </c>
      <c r="S1919">
        <v>0</v>
      </c>
      <c r="T1919">
        <f>invoices[[#This Row],[total_amount]]</f>
        <v>16960</v>
      </c>
      <c r="U1919" t="s">
        <v>2461</v>
      </c>
      <c r="V1919" t="str">
        <f>INDEX([1]!Table1[tenantname],MATCH(invoices[[#This Row],[allotment_id]],[1]!Table1[TenantAllotmentID],0))</f>
        <v>Vishal Chandravanshi (B41-C2)</v>
      </c>
      <c r="W1919" t="s">
        <v>14810</v>
      </c>
      <c r="X1919" t="s">
        <v>14811</v>
      </c>
      <c r="Y1919" s="4">
        <v>45778</v>
      </c>
      <c r="Z1919" t="s">
        <v>15807</v>
      </c>
      <c r="AA1919">
        <v>14500</v>
      </c>
      <c r="AB1919">
        <v>0</v>
      </c>
      <c r="AC1919">
        <v>0</v>
      </c>
      <c r="AD1919" s="7">
        <f>invoices[[#This Row],[Rent]]+invoices[[#This Row],[Services]]+invoices[[#This Row],[GST]]</f>
        <v>14500</v>
      </c>
      <c r="AE1919" s="7">
        <f>invoices[[#This Row],[Total]]-invoices[[#This Row],[rent_amount]]</f>
        <v>0</v>
      </c>
      <c r="AF1919">
        <v>2806</v>
      </c>
      <c r="AG1919">
        <v>2460</v>
      </c>
      <c r="AH1919">
        <f>invoices[[#This Row],[EB Amount]]-invoices[[#This Row],[electricity_amount]]</f>
        <v>0</v>
      </c>
    </row>
    <row r="1920" spans="1:34">
      <c r="A1920" t="s">
        <v>7369</v>
      </c>
      <c r="B1920" t="s">
        <v>22</v>
      </c>
      <c r="C1920" t="s">
        <v>1121</v>
      </c>
      <c r="D1920" t="s">
        <v>24</v>
      </c>
      <c r="E1920" t="s">
        <v>147</v>
      </c>
      <c r="F1920" t="s">
        <v>1122</v>
      </c>
      <c r="G1920" t="s">
        <v>7370</v>
      </c>
      <c r="H1920" s="1">
        <f>DATE(YEAR(invoices[[#This Row],[due_date]]),MONTH(invoices[[#This Row],[due_date]]),1)</f>
        <v>45778</v>
      </c>
      <c r="I1920" s="1">
        <v>45784</v>
      </c>
      <c r="J1920">
        <v>15500</v>
      </c>
      <c r="K1920">
        <v>1530</v>
      </c>
      <c r="L1920">
        <v>0</v>
      </c>
      <c r="M1920">
        <f>invoices[[#This Row],[rent_amount]]+invoices[[#This Row],[electricity_amount]]+invoices[[#This Row],[other_charges]]</f>
        <v>17030</v>
      </c>
      <c r="N1920" t="s">
        <v>28</v>
      </c>
      <c r="O1920" t="s">
        <v>2437</v>
      </c>
      <c r="P1920">
        <v>0</v>
      </c>
      <c r="Q1920" t="b">
        <v>0</v>
      </c>
      <c r="R1920" t="s">
        <v>122</v>
      </c>
      <c r="S1920">
        <v>0</v>
      </c>
      <c r="T1920">
        <f>invoices[[#This Row],[total_amount]]</f>
        <v>17030</v>
      </c>
      <c r="U1920" t="s">
        <v>1125</v>
      </c>
      <c r="V1920" t="str">
        <f>INDEX([1]!Table1[tenantname],MATCH(invoices[[#This Row],[allotment_id]],[1]!Table1[TenantAllotmentID],0))</f>
        <v>Navin Joseph (C31-B1)</v>
      </c>
      <c r="W1920" t="s">
        <v>14356</v>
      </c>
      <c r="X1920" t="s">
        <v>14357</v>
      </c>
      <c r="Y1920" s="4">
        <v>45778</v>
      </c>
      <c r="Z1920" t="s">
        <v>15807</v>
      </c>
      <c r="AA1920">
        <v>15500</v>
      </c>
      <c r="AB1920">
        <v>0</v>
      </c>
      <c r="AC1920">
        <v>0</v>
      </c>
      <c r="AD1920" s="7">
        <f>invoices[[#This Row],[Rent]]+invoices[[#This Row],[Services]]+invoices[[#This Row],[GST]]</f>
        <v>15500</v>
      </c>
      <c r="AE1920" s="7">
        <f>invoices[[#This Row],[Total]]-invoices[[#This Row],[rent_amount]]</f>
        <v>0</v>
      </c>
      <c r="AF1920">
        <v>2917</v>
      </c>
      <c r="AG1920">
        <v>1530</v>
      </c>
      <c r="AH1920">
        <f>invoices[[#This Row],[EB Amount]]-invoices[[#This Row],[electricity_amount]]</f>
        <v>0</v>
      </c>
    </row>
    <row r="1921" spans="1:34">
      <c r="A1921" t="s">
        <v>7453</v>
      </c>
      <c r="B1921" t="s">
        <v>22</v>
      </c>
      <c r="C1921" t="s">
        <v>658</v>
      </c>
      <c r="D1921" t="s">
        <v>24</v>
      </c>
      <c r="E1921" t="s">
        <v>72</v>
      </c>
      <c r="F1921" t="s">
        <v>659</v>
      </c>
      <c r="G1921" t="s">
        <v>7454</v>
      </c>
      <c r="H1921" s="1">
        <f>DATE(YEAR(invoices[[#This Row],[due_date]]),MONTH(invoices[[#This Row],[due_date]]),1)</f>
        <v>45778</v>
      </c>
      <c r="I1921" s="1">
        <v>45784</v>
      </c>
      <c r="J1921">
        <v>14500</v>
      </c>
      <c r="K1921">
        <v>950</v>
      </c>
      <c r="L1921">
        <v>0</v>
      </c>
      <c r="M1921">
        <f>invoices[[#This Row],[rent_amount]]+invoices[[#This Row],[electricity_amount]]+invoices[[#This Row],[other_charges]]</f>
        <v>15450</v>
      </c>
      <c r="N1921" t="s">
        <v>28</v>
      </c>
      <c r="O1921" t="s">
        <v>2437</v>
      </c>
      <c r="P1921">
        <v>0</v>
      </c>
      <c r="Q1921" t="b">
        <v>0</v>
      </c>
      <c r="R1921" t="s">
        <v>122</v>
      </c>
      <c r="S1921">
        <v>0</v>
      </c>
      <c r="T1921">
        <f>invoices[[#This Row],[total_amount]]</f>
        <v>15450</v>
      </c>
      <c r="U1921" t="s">
        <v>662</v>
      </c>
      <c r="V1921" t="str">
        <f>INDEX([1]!Table1[tenantname],MATCH(invoices[[#This Row],[allotment_id]],[1]!Table1[TenantAllotmentID],0))</f>
        <v>Raghavi C (C34-C1)</v>
      </c>
      <c r="W1921" t="s">
        <v>14187</v>
      </c>
      <c r="X1921" t="s">
        <v>14188</v>
      </c>
      <c r="Y1921" s="4">
        <v>45778</v>
      </c>
      <c r="Z1921" t="s">
        <v>15807</v>
      </c>
      <c r="AA1921">
        <v>14500</v>
      </c>
      <c r="AB1921">
        <v>0</v>
      </c>
      <c r="AC1921">
        <v>0</v>
      </c>
      <c r="AD1921" s="7">
        <f>invoices[[#This Row],[Rent]]+invoices[[#This Row],[Services]]+invoices[[#This Row],[GST]]</f>
        <v>14500</v>
      </c>
      <c r="AE1921" s="7">
        <f>invoices[[#This Row],[Total]]-invoices[[#This Row],[rent_amount]]</f>
        <v>0</v>
      </c>
      <c r="AF1921">
        <v>2958</v>
      </c>
      <c r="AG1921">
        <v>950</v>
      </c>
      <c r="AH1921">
        <f>invoices[[#This Row],[EB Amount]]-invoices[[#This Row],[electricity_amount]]</f>
        <v>0</v>
      </c>
    </row>
    <row r="1922" spans="1:34">
      <c r="A1922" t="s">
        <v>7572</v>
      </c>
      <c r="B1922" t="s">
        <v>22</v>
      </c>
      <c r="C1922" t="s">
        <v>3376</v>
      </c>
      <c r="D1922" t="s">
        <v>24</v>
      </c>
      <c r="E1922" t="s">
        <v>354</v>
      </c>
      <c r="F1922" t="s">
        <v>1506</v>
      </c>
      <c r="G1922" t="s">
        <v>7573</v>
      </c>
      <c r="H1922" s="1">
        <f>DATE(YEAR(invoices[[#This Row],[due_date]]),MONTH(invoices[[#This Row],[due_date]]),1)</f>
        <v>45778</v>
      </c>
      <c r="I1922" s="1">
        <v>45784</v>
      </c>
      <c r="J1922">
        <v>14500</v>
      </c>
      <c r="K1922">
        <v>1694</v>
      </c>
      <c r="L1922">
        <v>0</v>
      </c>
      <c r="M1922">
        <f>invoices[[#This Row],[rent_amount]]+invoices[[#This Row],[electricity_amount]]+invoices[[#This Row],[other_charges]]</f>
        <v>16194</v>
      </c>
      <c r="N1922" t="s">
        <v>28</v>
      </c>
      <c r="O1922" t="s">
        <v>2437</v>
      </c>
      <c r="P1922">
        <v>0</v>
      </c>
      <c r="Q1922" t="b">
        <v>0</v>
      </c>
      <c r="R1922" t="s">
        <v>122</v>
      </c>
      <c r="S1922">
        <v>0</v>
      </c>
      <c r="T1922">
        <f>invoices[[#This Row],[total_amount]]</f>
        <v>16194</v>
      </c>
      <c r="U1922" t="s">
        <v>3378</v>
      </c>
      <c r="V1922" t="str">
        <f>INDEX([1]!Table1[tenantname],MATCH(invoices[[#This Row],[allotment_id]],[1]!Table1[TenantAllotmentID],0))</f>
        <v>Prem CH (B34-C2)</v>
      </c>
      <c r="W1922" t="s">
        <v>15042</v>
      </c>
      <c r="X1922" t="s">
        <v>15043</v>
      </c>
      <c r="Y1922" s="4">
        <v>45778</v>
      </c>
      <c r="Z1922" t="s">
        <v>15807</v>
      </c>
      <c r="AA1922">
        <v>14500</v>
      </c>
      <c r="AB1922">
        <v>0</v>
      </c>
      <c r="AC1922">
        <v>0</v>
      </c>
      <c r="AD1922" s="7">
        <f>invoices[[#This Row],[Rent]]+invoices[[#This Row],[Services]]+invoices[[#This Row],[GST]]</f>
        <v>14500</v>
      </c>
      <c r="AE1922" s="7">
        <f>invoices[[#This Row],[Total]]-invoices[[#This Row],[rent_amount]]</f>
        <v>0</v>
      </c>
      <c r="AF1922">
        <v>3020</v>
      </c>
      <c r="AG1922">
        <v>1694</v>
      </c>
      <c r="AH1922">
        <f>invoices[[#This Row],[EB Amount]]-invoices[[#This Row],[electricity_amount]]</f>
        <v>0</v>
      </c>
    </row>
    <row r="1923" spans="1:34">
      <c r="A1923" t="s">
        <v>7635</v>
      </c>
      <c r="B1923" t="s">
        <v>22</v>
      </c>
      <c r="C1923" t="s">
        <v>364</v>
      </c>
      <c r="D1923" t="s">
        <v>24</v>
      </c>
      <c r="E1923" t="s">
        <v>247</v>
      </c>
      <c r="F1923" t="s">
        <v>365</v>
      </c>
      <c r="G1923" t="s">
        <v>7636</v>
      </c>
      <c r="H1923" s="1">
        <f>DATE(YEAR(invoices[[#This Row],[due_date]]),MONTH(invoices[[#This Row],[due_date]]),1)</f>
        <v>45778</v>
      </c>
      <c r="I1923" s="1">
        <v>45784</v>
      </c>
      <c r="J1923">
        <v>14500</v>
      </c>
      <c r="K1923">
        <v>1860</v>
      </c>
      <c r="L1923">
        <v>0</v>
      </c>
      <c r="M1923">
        <f>invoices[[#This Row],[rent_amount]]+invoices[[#This Row],[electricity_amount]]+invoices[[#This Row],[other_charges]]</f>
        <v>16360</v>
      </c>
      <c r="N1923" t="s">
        <v>28</v>
      </c>
      <c r="O1923" t="s">
        <v>2437</v>
      </c>
      <c r="P1923">
        <v>0</v>
      </c>
      <c r="Q1923" t="b">
        <v>0</v>
      </c>
      <c r="R1923" t="s">
        <v>122</v>
      </c>
      <c r="S1923">
        <v>0</v>
      </c>
      <c r="T1923">
        <f>invoices[[#This Row],[total_amount]]</f>
        <v>16360</v>
      </c>
      <c r="U1923" t="s">
        <v>367</v>
      </c>
      <c r="V1923" t="str">
        <f>INDEX([1]!Table1[tenantname],MATCH(invoices[[#This Row],[allotment_id]],[1]!Table1[TenantAllotmentID],0))</f>
        <v>Rahul Deshmukh (C11-C1)</v>
      </c>
      <c r="W1923" t="s">
        <v>14082</v>
      </c>
      <c r="X1923" t="s">
        <v>14083</v>
      </c>
      <c r="Y1923" s="4">
        <v>45778</v>
      </c>
      <c r="Z1923" t="s">
        <v>15807</v>
      </c>
      <c r="AA1923">
        <v>14500</v>
      </c>
      <c r="AB1923">
        <v>0</v>
      </c>
      <c r="AC1923">
        <v>0</v>
      </c>
      <c r="AD1923" s="7">
        <f>invoices[[#This Row],[Rent]]+invoices[[#This Row],[Services]]+invoices[[#This Row],[GST]]</f>
        <v>14500</v>
      </c>
      <c r="AE1923" s="7">
        <f>invoices[[#This Row],[Total]]-invoices[[#This Row],[rent_amount]]</f>
        <v>0</v>
      </c>
      <c r="AF1923">
        <v>3049</v>
      </c>
      <c r="AG1923">
        <v>1860</v>
      </c>
      <c r="AH1923">
        <f>invoices[[#This Row],[EB Amount]]-invoices[[#This Row],[electricity_amount]]</f>
        <v>0</v>
      </c>
    </row>
    <row r="1924" spans="1:34">
      <c r="A1924" t="s">
        <v>7661</v>
      </c>
      <c r="B1924" t="s">
        <v>22</v>
      </c>
      <c r="C1924" t="s">
        <v>1634</v>
      </c>
      <c r="D1924" t="s">
        <v>24</v>
      </c>
      <c r="E1924" t="s">
        <v>155</v>
      </c>
      <c r="F1924" t="s">
        <v>865</v>
      </c>
      <c r="G1924" t="s">
        <v>7662</v>
      </c>
      <c r="H1924" s="1">
        <f>DATE(YEAR(invoices[[#This Row],[due_date]]),MONTH(invoices[[#This Row],[due_date]]),1)</f>
        <v>45778</v>
      </c>
      <c r="I1924" s="1">
        <v>45784</v>
      </c>
      <c r="J1924">
        <v>13500</v>
      </c>
      <c r="K1924">
        <v>0</v>
      </c>
      <c r="L1924">
        <v>0</v>
      </c>
      <c r="M1924">
        <f>invoices[[#This Row],[rent_amount]]+invoices[[#This Row],[electricity_amount]]+invoices[[#This Row],[other_charges]]</f>
        <v>13500</v>
      </c>
      <c r="N1924" t="s">
        <v>28</v>
      </c>
      <c r="O1924" t="s">
        <v>872</v>
      </c>
      <c r="P1924">
        <v>0</v>
      </c>
      <c r="Q1924" t="b">
        <v>0</v>
      </c>
      <c r="R1924" t="s">
        <v>122</v>
      </c>
      <c r="S1924">
        <v>0</v>
      </c>
      <c r="T1924">
        <f>invoices[[#This Row],[total_amount]]</f>
        <v>13500</v>
      </c>
      <c r="U1924" s="2" t="s">
        <v>1636</v>
      </c>
      <c r="V1924" t="str">
        <f>INDEX([1]!Table1[tenantname],MATCH(invoices[[#This Row],[allotment_id]],[1]!Table1[TenantAllotmentID],0))</f>
        <v>Venkat Karthik (C44-B2)</v>
      </c>
      <c r="W1924" t="s">
        <v>14545</v>
      </c>
      <c r="X1924" t="s">
        <v>14546</v>
      </c>
      <c r="Y1924" s="4">
        <v>45778</v>
      </c>
      <c r="Z1924" t="s">
        <v>15807</v>
      </c>
      <c r="AA1924">
        <v>13500</v>
      </c>
      <c r="AB1924">
        <v>0</v>
      </c>
      <c r="AC1924">
        <v>0</v>
      </c>
      <c r="AD1924" s="7">
        <f>invoices[[#This Row],[Rent]]+invoices[[#This Row],[Services]]+invoices[[#This Row],[GST]]</f>
        <v>13500</v>
      </c>
      <c r="AE1924" s="7">
        <f>invoices[[#This Row],[Total]]-invoices[[#This Row],[rent_amount]]</f>
        <v>0</v>
      </c>
      <c r="AF1924">
        <v>3062</v>
      </c>
      <c r="AG1924">
        <v>0</v>
      </c>
      <c r="AH1924">
        <f>invoices[[#This Row],[EB Amount]]-invoices[[#This Row],[electricity_amount]]</f>
        <v>0</v>
      </c>
    </row>
    <row r="1925" spans="1:34">
      <c r="A1925" t="s">
        <v>7681</v>
      </c>
      <c r="B1925" t="s">
        <v>22</v>
      </c>
      <c r="C1925" t="s">
        <v>1138</v>
      </c>
      <c r="D1925" t="s">
        <v>24</v>
      </c>
      <c r="E1925" t="s">
        <v>167</v>
      </c>
      <c r="F1925" t="s">
        <v>930</v>
      </c>
      <c r="G1925" t="s">
        <v>7682</v>
      </c>
      <c r="H1925" s="1">
        <f>DATE(YEAR(invoices[[#This Row],[due_date]]),MONTH(invoices[[#This Row],[due_date]]),1)</f>
        <v>45778</v>
      </c>
      <c r="I1925" s="1">
        <v>45784</v>
      </c>
      <c r="J1925">
        <v>15500</v>
      </c>
      <c r="K1925">
        <v>2494</v>
      </c>
      <c r="L1925">
        <v>0</v>
      </c>
      <c r="M1925">
        <f>invoices[[#This Row],[rent_amount]]+invoices[[#This Row],[electricity_amount]]+invoices[[#This Row],[other_charges]]</f>
        <v>17994</v>
      </c>
      <c r="N1925" t="s">
        <v>28</v>
      </c>
      <c r="O1925" t="s">
        <v>121</v>
      </c>
      <c r="P1925">
        <v>0</v>
      </c>
      <c r="Q1925" t="b">
        <v>0</v>
      </c>
      <c r="R1925" t="s">
        <v>122</v>
      </c>
      <c r="S1925">
        <v>0</v>
      </c>
      <c r="T1925">
        <f>invoices[[#This Row],[total_amount]]</f>
        <v>17994</v>
      </c>
      <c r="U1925" t="s">
        <v>1140</v>
      </c>
      <c r="V1925" t="str">
        <f>INDEX([1]!Table1[tenantname],MATCH(invoices[[#This Row],[allotment_id]],[1]!Table1[TenantAllotmentID],0))</f>
        <v>Akshit Pulluri (B42-B2)</v>
      </c>
      <c r="W1925" t="s">
        <v>14358</v>
      </c>
      <c r="X1925" t="s">
        <v>14359</v>
      </c>
      <c r="Y1925" s="4">
        <v>45778</v>
      </c>
      <c r="Z1925" t="s">
        <v>15807</v>
      </c>
      <c r="AA1925">
        <v>15500</v>
      </c>
      <c r="AB1925">
        <v>0</v>
      </c>
      <c r="AC1925">
        <v>0</v>
      </c>
      <c r="AD1925" s="7">
        <f>invoices[[#This Row],[Rent]]+invoices[[#This Row],[Services]]+invoices[[#This Row],[GST]]</f>
        <v>15500</v>
      </c>
      <c r="AE1925" s="7">
        <f>invoices[[#This Row],[Total]]-invoices[[#This Row],[rent_amount]]</f>
        <v>0</v>
      </c>
      <c r="AF1925">
        <v>3073</v>
      </c>
      <c r="AG1925">
        <v>2494</v>
      </c>
      <c r="AH1925">
        <f>invoices[[#This Row],[EB Amount]]-invoices[[#This Row],[electricity_amount]]</f>
        <v>0</v>
      </c>
    </row>
    <row r="1926" spans="1:34">
      <c r="A1926" t="s">
        <v>7749</v>
      </c>
      <c r="B1926" t="s">
        <v>22</v>
      </c>
      <c r="C1926" t="s">
        <v>2743</v>
      </c>
      <c r="D1926" t="s">
        <v>24</v>
      </c>
      <c r="E1926" t="s">
        <v>399</v>
      </c>
      <c r="F1926" t="s">
        <v>2169</v>
      </c>
      <c r="G1926" t="s">
        <v>7750</v>
      </c>
      <c r="H1926" s="1">
        <f>DATE(YEAR(invoices[[#This Row],[due_date]]),MONTH(invoices[[#This Row],[due_date]]),1)</f>
        <v>45778</v>
      </c>
      <c r="I1926" s="1">
        <v>45784</v>
      </c>
      <c r="J1926">
        <v>19500</v>
      </c>
      <c r="K1926">
        <v>748</v>
      </c>
      <c r="L1926">
        <v>0</v>
      </c>
      <c r="M1926">
        <f>invoices[[#This Row],[rent_amount]]+invoices[[#This Row],[electricity_amount]]+invoices[[#This Row],[other_charges]]</f>
        <v>20248</v>
      </c>
      <c r="N1926" t="s">
        <v>28</v>
      </c>
      <c r="O1926" t="s">
        <v>872</v>
      </c>
      <c r="P1926">
        <v>0</v>
      </c>
      <c r="Q1926" t="b">
        <v>0</v>
      </c>
      <c r="R1926" t="s">
        <v>122</v>
      </c>
      <c r="S1926">
        <v>0</v>
      </c>
      <c r="T1926">
        <f>invoices[[#This Row],[total_amount]]</f>
        <v>20248</v>
      </c>
      <c r="U1926" t="s">
        <v>2745</v>
      </c>
      <c r="V1926" t="str">
        <f>INDEX([1]!Table1[tenantname],MATCH(invoices[[#This Row],[allotment_id]],[1]!Table1[TenantAllotmentID],0))</f>
        <v>Yashwanthi V (B22-A1)</v>
      </c>
      <c r="W1926" t="s">
        <v>14883</v>
      </c>
      <c r="X1926" t="s">
        <v>14884</v>
      </c>
      <c r="Y1926" s="4">
        <v>45778</v>
      </c>
      <c r="Z1926" t="s">
        <v>15807</v>
      </c>
      <c r="AA1926">
        <v>19500</v>
      </c>
      <c r="AB1926">
        <v>0</v>
      </c>
      <c r="AC1926">
        <v>0</v>
      </c>
      <c r="AD1926" s="7">
        <f>invoices[[#This Row],[Rent]]+invoices[[#This Row],[Services]]+invoices[[#This Row],[GST]]</f>
        <v>19500</v>
      </c>
      <c r="AE1926" s="7">
        <f>invoices[[#This Row],[Total]]-invoices[[#This Row],[rent_amount]]</f>
        <v>0</v>
      </c>
      <c r="AF1926">
        <v>3109</v>
      </c>
      <c r="AG1926">
        <v>748</v>
      </c>
      <c r="AH1926">
        <f>invoices[[#This Row],[EB Amount]]-invoices[[#This Row],[electricity_amount]]</f>
        <v>0</v>
      </c>
    </row>
    <row r="1927" spans="1:34">
      <c r="A1927" t="s">
        <v>7930</v>
      </c>
      <c r="B1927" t="s">
        <v>22</v>
      </c>
      <c r="C1927" t="s">
        <v>757</v>
      </c>
      <c r="D1927" t="s">
        <v>24</v>
      </c>
      <c r="E1927" t="s">
        <v>181</v>
      </c>
      <c r="F1927" t="s">
        <v>758</v>
      </c>
      <c r="G1927" t="s">
        <v>7931</v>
      </c>
      <c r="H1927" s="1">
        <f>DATE(YEAR(invoices[[#This Row],[due_date]]),MONTH(invoices[[#This Row],[due_date]]),1)</f>
        <v>45778</v>
      </c>
      <c r="I1927" s="1">
        <v>45784</v>
      </c>
      <c r="J1927">
        <v>14500</v>
      </c>
      <c r="K1927">
        <v>1830</v>
      </c>
      <c r="L1927">
        <v>0</v>
      </c>
      <c r="M1927">
        <f>invoices[[#This Row],[rent_amount]]+invoices[[#This Row],[electricity_amount]]+invoices[[#This Row],[other_charges]]</f>
        <v>16330</v>
      </c>
      <c r="N1927" t="s">
        <v>28</v>
      </c>
      <c r="O1927" t="s">
        <v>872</v>
      </c>
      <c r="P1927">
        <v>0</v>
      </c>
      <c r="Q1927" t="b">
        <v>0</v>
      </c>
      <c r="R1927" t="s">
        <v>122</v>
      </c>
      <c r="S1927">
        <v>0</v>
      </c>
      <c r="T1927">
        <f>invoices[[#This Row],[total_amount]]</f>
        <v>16330</v>
      </c>
      <c r="U1927" t="s">
        <v>761</v>
      </c>
      <c r="V1927" t="str">
        <f>INDEX([1]!Table1[tenantname],MATCH(invoices[[#This Row],[allotment_id]],[1]!Table1[TenantAllotmentID],0))</f>
        <v>Shivani Kumari (B24-C2)</v>
      </c>
      <c r="W1927" t="s">
        <v>14221</v>
      </c>
      <c r="X1927" t="s">
        <v>14222</v>
      </c>
      <c r="Y1927" s="4">
        <v>45778</v>
      </c>
      <c r="Z1927" t="s">
        <v>15807</v>
      </c>
      <c r="AA1927">
        <v>14500</v>
      </c>
      <c r="AB1927">
        <v>0</v>
      </c>
      <c r="AC1927">
        <v>0</v>
      </c>
      <c r="AD1927" s="7">
        <f>invoices[[#This Row],[Rent]]+invoices[[#This Row],[Services]]+invoices[[#This Row],[GST]]</f>
        <v>14500</v>
      </c>
      <c r="AE1927" s="7">
        <f>invoices[[#This Row],[Total]]-invoices[[#This Row],[rent_amount]]</f>
        <v>0</v>
      </c>
      <c r="AF1927">
        <v>3201</v>
      </c>
      <c r="AG1927">
        <v>1830</v>
      </c>
      <c r="AH1927">
        <f>invoices[[#This Row],[EB Amount]]-invoices[[#This Row],[electricity_amount]]</f>
        <v>0</v>
      </c>
    </row>
    <row r="1928" spans="1:34">
      <c r="A1928" t="s">
        <v>7980</v>
      </c>
      <c r="B1928" t="s">
        <v>22</v>
      </c>
      <c r="C1928" t="s">
        <v>154</v>
      </c>
      <c r="D1928" t="s">
        <v>24</v>
      </c>
      <c r="E1928" t="s">
        <v>155</v>
      </c>
      <c r="F1928" t="s">
        <v>156</v>
      </c>
      <c r="G1928" t="s">
        <v>7981</v>
      </c>
      <c r="H1928" s="1">
        <f>DATE(YEAR(invoices[[#This Row],[due_date]]),MONTH(invoices[[#This Row],[due_date]]),1)</f>
        <v>45778</v>
      </c>
      <c r="I1928" s="1">
        <v>45784</v>
      </c>
      <c r="J1928">
        <v>14500</v>
      </c>
      <c r="K1928">
        <v>1950</v>
      </c>
      <c r="L1928">
        <v>0</v>
      </c>
      <c r="M1928">
        <f>invoices[[#This Row],[rent_amount]]+invoices[[#This Row],[electricity_amount]]+invoices[[#This Row],[other_charges]]</f>
        <v>16450</v>
      </c>
      <c r="N1928" t="s">
        <v>28</v>
      </c>
      <c r="O1928" t="s">
        <v>2437</v>
      </c>
      <c r="P1928">
        <v>0</v>
      </c>
      <c r="Q1928" t="b">
        <v>0</v>
      </c>
      <c r="R1928" t="s">
        <v>122</v>
      </c>
      <c r="S1928">
        <v>0</v>
      </c>
      <c r="T1928">
        <f>invoices[[#This Row],[total_amount]]</f>
        <v>16450</v>
      </c>
      <c r="U1928" t="s">
        <v>160</v>
      </c>
      <c r="V1928" t="str">
        <f>INDEX([1]!Table1[tenantname],MATCH(invoices[[#This Row],[allotment_id]],[1]!Table1[TenantAllotmentID],0))</f>
        <v>Ram kumar Muthuvel (C44-A1)</v>
      </c>
      <c r="W1928" t="s">
        <v>14018</v>
      </c>
      <c r="X1928" t="s">
        <v>14019</v>
      </c>
      <c r="Y1928" s="4">
        <v>45778</v>
      </c>
      <c r="Z1928" t="s">
        <v>15807</v>
      </c>
      <c r="AA1928">
        <v>14500</v>
      </c>
      <c r="AB1928">
        <v>0</v>
      </c>
      <c r="AC1928">
        <v>0</v>
      </c>
      <c r="AD1928" s="7">
        <f>invoices[[#This Row],[Rent]]+invoices[[#This Row],[Services]]+invoices[[#This Row],[GST]]</f>
        <v>14500</v>
      </c>
      <c r="AE1928" s="7">
        <f>invoices[[#This Row],[Total]]-invoices[[#This Row],[rent_amount]]</f>
        <v>0</v>
      </c>
      <c r="AF1928">
        <v>3227</v>
      </c>
      <c r="AG1928">
        <v>1950</v>
      </c>
      <c r="AH1928">
        <f>invoices[[#This Row],[EB Amount]]-invoices[[#This Row],[electricity_amount]]</f>
        <v>0</v>
      </c>
    </row>
    <row r="1929" spans="1:34">
      <c r="A1929" s="2" t="s">
        <v>8040</v>
      </c>
      <c r="B1929" t="s">
        <v>22</v>
      </c>
      <c r="C1929" t="s">
        <v>946</v>
      </c>
      <c r="D1929" t="s">
        <v>24</v>
      </c>
      <c r="E1929" t="s">
        <v>349</v>
      </c>
      <c r="F1929" t="s">
        <v>947</v>
      </c>
      <c r="G1929" t="s">
        <v>8041</v>
      </c>
      <c r="H1929" s="1">
        <f>DATE(YEAR(invoices[[#This Row],[due_date]]),MONTH(invoices[[#This Row],[due_date]]),1)</f>
        <v>45778</v>
      </c>
      <c r="I1929" s="1">
        <v>45784</v>
      </c>
      <c r="J1929">
        <v>15500</v>
      </c>
      <c r="K1929">
        <v>2160</v>
      </c>
      <c r="L1929">
        <v>0</v>
      </c>
      <c r="M1929">
        <f>invoices[[#This Row],[rent_amount]]+invoices[[#This Row],[electricity_amount]]+invoices[[#This Row],[other_charges]]</f>
        <v>17660</v>
      </c>
      <c r="N1929" t="s">
        <v>28</v>
      </c>
      <c r="O1929" t="s">
        <v>768</v>
      </c>
      <c r="P1929">
        <v>0</v>
      </c>
      <c r="Q1929" t="b">
        <v>0</v>
      </c>
      <c r="R1929" t="s">
        <v>122</v>
      </c>
      <c r="S1929">
        <v>0</v>
      </c>
      <c r="T1929">
        <f>invoices[[#This Row],[total_amount]]</f>
        <v>17660</v>
      </c>
      <c r="U1929" t="s">
        <v>949</v>
      </c>
      <c r="V1929" t="str">
        <f>INDEX([1]!Table1[tenantname],MATCH(invoices[[#This Row],[allotment_id]],[1]!Table1[TenantAllotmentID],0))</f>
        <v>Harikrishnan P (B11-B1)</v>
      </c>
      <c r="W1929" t="s">
        <v>14288</v>
      </c>
      <c r="X1929" t="s">
        <v>14289</v>
      </c>
      <c r="Y1929" s="4">
        <v>45778</v>
      </c>
      <c r="Z1929" t="s">
        <v>15807</v>
      </c>
      <c r="AA1929">
        <v>15500</v>
      </c>
      <c r="AB1929">
        <v>0</v>
      </c>
      <c r="AC1929">
        <v>0</v>
      </c>
      <c r="AD1929" s="7">
        <f>invoices[[#This Row],[Rent]]+invoices[[#This Row],[Services]]+invoices[[#This Row],[GST]]</f>
        <v>15500</v>
      </c>
      <c r="AE1929" s="7">
        <f>invoices[[#This Row],[Total]]-invoices[[#This Row],[rent_amount]]</f>
        <v>0</v>
      </c>
      <c r="AF1929">
        <v>3257</v>
      </c>
      <c r="AG1929">
        <v>2160</v>
      </c>
      <c r="AH1929">
        <f>invoices[[#This Row],[EB Amount]]-invoices[[#This Row],[electricity_amount]]</f>
        <v>0</v>
      </c>
    </row>
    <row r="1930" spans="1:34">
      <c r="A1930" t="s">
        <v>8046</v>
      </c>
      <c r="B1930" t="s">
        <v>22</v>
      </c>
      <c r="C1930" t="s">
        <v>893</v>
      </c>
      <c r="D1930" t="s">
        <v>24</v>
      </c>
      <c r="E1930" t="s">
        <v>104</v>
      </c>
      <c r="F1930" t="s">
        <v>894</v>
      </c>
      <c r="G1930" t="s">
        <v>8047</v>
      </c>
      <c r="H1930" s="1">
        <f>DATE(YEAR(invoices[[#This Row],[due_date]]),MONTH(invoices[[#This Row],[due_date]]),1)</f>
        <v>45778</v>
      </c>
      <c r="I1930" s="1">
        <v>45784</v>
      </c>
      <c r="J1930">
        <v>15500</v>
      </c>
      <c r="K1930">
        <v>1980</v>
      </c>
      <c r="L1930">
        <v>0</v>
      </c>
      <c r="M1930">
        <f>invoices[[#This Row],[rent_amount]]+invoices[[#This Row],[electricity_amount]]+invoices[[#This Row],[other_charges]]</f>
        <v>17480</v>
      </c>
      <c r="N1930" t="s">
        <v>28</v>
      </c>
      <c r="O1930" t="s">
        <v>768</v>
      </c>
      <c r="P1930">
        <v>0</v>
      </c>
      <c r="Q1930" t="b">
        <v>0</v>
      </c>
      <c r="R1930" t="s">
        <v>122</v>
      </c>
      <c r="S1930">
        <v>0</v>
      </c>
      <c r="T1930">
        <f>invoices[[#This Row],[total_amount]]</f>
        <v>17480</v>
      </c>
      <c r="U1930" t="s">
        <v>895</v>
      </c>
      <c r="V1930" t="str">
        <f>INDEX([1]!Table1[tenantname],MATCH(invoices[[#This Row],[allotment_id]],[1]!Table1[TenantAllotmentID],0))</f>
        <v>Kumaraswamy K (B14-B1)</v>
      </c>
      <c r="W1930" t="s">
        <v>14271</v>
      </c>
      <c r="X1930" t="s">
        <v>14272</v>
      </c>
      <c r="Y1930" s="4">
        <v>45778</v>
      </c>
      <c r="Z1930" t="s">
        <v>15807</v>
      </c>
      <c r="AA1930">
        <v>15500</v>
      </c>
      <c r="AB1930">
        <v>0</v>
      </c>
      <c r="AC1930">
        <v>0</v>
      </c>
      <c r="AD1930" s="7">
        <f>invoices[[#This Row],[Rent]]+invoices[[#This Row],[Services]]+invoices[[#This Row],[GST]]</f>
        <v>15500</v>
      </c>
      <c r="AE1930" s="7">
        <f>invoices[[#This Row],[Total]]-invoices[[#This Row],[rent_amount]]</f>
        <v>0</v>
      </c>
      <c r="AF1930">
        <v>3260</v>
      </c>
      <c r="AG1930">
        <v>1980</v>
      </c>
      <c r="AH1930">
        <f>invoices[[#This Row],[EB Amount]]-invoices[[#This Row],[electricity_amount]]</f>
        <v>0</v>
      </c>
    </row>
    <row r="1931" spans="1:34">
      <c r="A1931" t="s">
        <v>8050</v>
      </c>
      <c r="B1931" t="s">
        <v>22</v>
      </c>
      <c r="C1931" t="s">
        <v>125</v>
      </c>
      <c r="D1931" t="s">
        <v>24</v>
      </c>
      <c r="E1931" t="s">
        <v>88</v>
      </c>
      <c r="F1931" t="s">
        <v>126</v>
      </c>
      <c r="G1931" t="s">
        <v>8051</v>
      </c>
      <c r="H1931" s="1">
        <f>DATE(YEAR(invoices[[#This Row],[due_date]]),MONTH(invoices[[#This Row],[due_date]]),1)</f>
        <v>45778</v>
      </c>
      <c r="I1931" s="1">
        <v>45784</v>
      </c>
      <c r="J1931">
        <v>14500</v>
      </c>
      <c r="K1931">
        <v>2310</v>
      </c>
      <c r="L1931">
        <v>0</v>
      </c>
      <c r="M1931">
        <f>invoices[[#This Row],[rent_amount]]+invoices[[#This Row],[electricity_amount]]+invoices[[#This Row],[other_charges]]</f>
        <v>16810</v>
      </c>
      <c r="N1931" t="s">
        <v>28</v>
      </c>
      <c r="O1931" t="s">
        <v>2437</v>
      </c>
      <c r="P1931">
        <v>0</v>
      </c>
      <c r="Q1931" t="b">
        <v>0</v>
      </c>
      <c r="R1931" t="s">
        <v>122</v>
      </c>
      <c r="S1931">
        <v>0</v>
      </c>
      <c r="T1931">
        <f>invoices[[#This Row],[total_amount]]</f>
        <v>16810</v>
      </c>
      <c r="U1931" t="s">
        <v>130</v>
      </c>
      <c r="V1931" t="str">
        <f>INDEX([1]!Table1[tenantname],MATCH(invoices[[#This Row],[allotment_id]],[1]!Table1[TenantAllotmentID],0))</f>
        <v>Martin Rodgers (B13-C2)</v>
      </c>
      <c r="W1931" t="s">
        <v>14010</v>
      </c>
      <c r="X1931" t="s">
        <v>14011</v>
      </c>
      <c r="Y1931" s="4">
        <v>45778</v>
      </c>
      <c r="Z1931" t="s">
        <v>15807</v>
      </c>
      <c r="AA1931">
        <v>14500</v>
      </c>
      <c r="AB1931">
        <v>0</v>
      </c>
      <c r="AC1931">
        <v>0</v>
      </c>
      <c r="AD1931" s="7">
        <f>invoices[[#This Row],[Rent]]+invoices[[#This Row],[Services]]+invoices[[#This Row],[GST]]</f>
        <v>14500</v>
      </c>
      <c r="AE1931" s="7">
        <f>invoices[[#This Row],[Total]]-invoices[[#This Row],[rent_amount]]</f>
        <v>0</v>
      </c>
      <c r="AF1931">
        <v>3262</v>
      </c>
      <c r="AG1931">
        <v>2310</v>
      </c>
      <c r="AH1931">
        <f>invoices[[#This Row],[EB Amount]]-invoices[[#This Row],[electricity_amount]]</f>
        <v>0</v>
      </c>
    </row>
    <row r="1932" spans="1:34">
      <c r="A1932" t="s">
        <v>8072</v>
      </c>
      <c r="B1932" t="s">
        <v>22</v>
      </c>
      <c r="C1932" t="s">
        <v>3304</v>
      </c>
      <c r="D1932" t="s">
        <v>24</v>
      </c>
      <c r="E1932" t="s">
        <v>34</v>
      </c>
      <c r="F1932" t="s">
        <v>58</v>
      </c>
      <c r="G1932" t="s">
        <v>8073</v>
      </c>
      <c r="H1932" s="1">
        <f>DATE(YEAR(invoices[[#This Row],[due_date]]),MONTH(invoices[[#This Row],[due_date]]),1)</f>
        <v>45778</v>
      </c>
      <c r="I1932" s="1">
        <v>45784</v>
      </c>
      <c r="J1932">
        <v>15500</v>
      </c>
      <c r="K1932">
        <v>3150</v>
      </c>
      <c r="L1932">
        <v>0</v>
      </c>
      <c r="M1932">
        <f>invoices[[#This Row],[rent_amount]]+invoices[[#This Row],[electricity_amount]]+invoices[[#This Row],[other_charges]]</f>
        <v>18650</v>
      </c>
      <c r="N1932" t="s">
        <v>28</v>
      </c>
      <c r="O1932" t="s">
        <v>2437</v>
      </c>
      <c r="P1932">
        <v>0</v>
      </c>
      <c r="Q1932" t="b">
        <v>0</v>
      </c>
      <c r="R1932" t="s">
        <v>122</v>
      </c>
      <c r="S1932">
        <v>0</v>
      </c>
      <c r="T1932">
        <f>invoices[[#This Row],[total_amount]]</f>
        <v>18650</v>
      </c>
      <c r="U1932" t="s">
        <v>3306</v>
      </c>
      <c r="V1932" t="str">
        <f>INDEX([1]!Table1[tenantname],MATCH(invoices[[#This Row],[allotment_id]],[1]!Table1[TenantAllotmentID],0))</f>
        <v>Priyanga Rajkumar (B43-B2)</v>
      </c>
      <c r="W1932" t="s">
        <v>15022</v>
      </c>
      <c r="X1932" t="s">
        <v>15023</v>
      </c>
      <c r="Y1932" s="4">
        <v>45778</v>
      </c>
      <c r="Z1932" t="s">
        <v>15807</v>
      </c>
      <c r="AA1932">
        <v>15500</v>
      </c>
      <c r="AB1932">
        <v>0</v>
      </c>
      <c r="AC1932">
        <v>0</v>
      </c>
      <c r="AD1932" s="7">
        <f>invoices[[#This Row],[Rent]]+invoices[[#This Row],[Services]]+invoices[[#This Row],[GST]]</f>
        <v>15500</v>
      </c>
      <c r="AE1932" s="7">
        <f>invoices[[#This Row],[Total]]-invoices[[#This Row],[rent_amount]]</f>
        <v>0</v>
      </c>
      <c r="AF1932">
        <v>3274</v>
      </c>
      <c r="AG1932">
        <v>3150</v>
      </c>
      <c r="AH1932">
        <f>invoices[[#This Row],[EB Amount]]-invoices[[#This Row],[electricity_amount]]</f>
        <v>0</v>
      </c>
    </row>
    <row r="1933" spans="1:34">
      <c r="A1933" t="s">
        <v>8204</v>
      </c>
      <c r="B1933" t="s">
        <v>22</v>
      </c>
      <c r="C1933" t="s">
        <v>1224</v>
      </c>
      <c r="D1933" t="s">
        <v>24</v>
      </c>
      <c r="E1933" t="s">
        <v>201</v>
      </c>
      <c r="F1933" t="s">
        <v>1225</v>
      </c>
      <c r="G1933" t="s">
        <v>8205</v>
      </c>
      <c r="H1933" s="1">
        <f>DATE(YEAR(invoices[[#This Row],[due_date]]),MONTH(invoices[[#This Row],[due_date]]),1)</f>
        <v>45778</v>
      </c>
      <c r="I1933" s="1">
        <v>45784</v>
      </c>
      <c r="J1933">
        <v>3000</v>
      </c>
      <c r="K1933">
        <v>0</v>
      </c>
      <c r="L1933">
        <v>0</v>
      </c>
      <c r="M1933">
        <f>invoices[[#This Row],[rent_amount]]+invoices[[#This Row],[electricity_amount]]+invoices[[#This Row],[other_charges]]</f>
        <v>3000</v>
      </c>
      <c r="N1933" t="s">
        <v>28</v>
      </c>
      <c r="O1933" t="s">
        <v>872</v>
      </c>
      <c r="P1933">
        <v>0</v>
      </c>
      <c r="Q1933" t="b">
        <v>0</v>
      </c>
      <c r="R1933" t="s">
        <v>122</v>
      </c>
      <c r="S1933">
        <v>0</v>
      </c>
      <c r="T1933">
        <f>invoices[[#This Row],[total_amount]]</f>
        <v>3000</v>
      </c>
      <c r="U1933" t="s">
        <v>1227</v>
      </c>
      <c r="V1933" t="str">
        <f>INDEX([1]!Table1[tenantname],MATCH(invoices[[#This Row],[allotment_id]],[1]!Table1[TenantAllotmentID],0))</f>
        <v>Senthil Kumar (B31-C1)</v>
      </c>
      <c r="W1933" t="s">
        <v>14388</v>
      </c>
      <c r="X1933" t="s">
        <v>14389</v>
      </c>
      <c r="Y1933" s="4">
        <v>45778</v>
      </c>
      <c r="Z1933" t="s">
        <v>15807</v>
      </c>
      <c r="AA1933">
        <v>3000</v>
      </c>
      <c r="AB1933">
        <v>0</v>
      </c>
      <c r="AC1933">
        <v>0</v>
      </c>
      <c r="AD1933" s="7">
        <f>invoices[[#This Row],[Rent]]+invoices[[#This Row],[Services]]+invoices[[#This Row],[GST]]</f>
        <v>3000</v>
      </c>
      <c r="AE1933" s="7">
        <f>invoices[[#This Row],[Total]]-invoices[[#This Row],[rent_amount]]</f>
        <v>0</v>
      </c>
      <c r="AF1933">
        <v>3338</v>
      </c>
      <c r="AG1933">
        <v>0</v>
      </c>
      <c r="AH1933">
        <f>invoices[[#This Row],[EB Amount]]-invoices[[#This Row],[electricity_amount]]</f>
        <v>0</v>
      </c>
    </row>
    <row r="1934" spans="1:34">
      <c r="A1934" t="s">
        <v>8216</v>
      </c>
      <c r="B1934" t="s">
        <v>22</v>
      </c>
      <c r="C1934" t="s">
        <v>829</v>
      </c>
      <c r="D1934" t="s">
        <v>24</v>
      </c>
      <c r="E1934" t="s">
        <v>476</v>
      </c>
      <c r="F1934" t="s">
        <v>477</v>
      </c>
      <c r="G1934" t="s">
        <v>8217</v>
      </c>
      <c r="H1934" s="1">
        <f>DATE(YEAR(invoices[[#This Row],[due_date]]),MONTH(invoices[[#This Row],[due_date]]),1)</f>
        <v>45778</v>
      </c>
      <c r="I1934" s="1">
        <v>45784</v>
      </c>
      <c r="J1934">
        <v>25500</v>
      </c>
      <c r="K1934">
        <v>2460</v>
      </c>
      <c r="L1934">
        <v>0</v>
      </c>
      <c r="M1934">
        <f>invoices[[#This Row],[rent_amount]]+invoices[[#This Row],[electricity_amount]]+invoices[[#This Row],[other_charges]]</f>
        <v>27960</v>
      </c>
      <c r="N1934" t="s">
        <v>28</v>
      </c>
      <c r="O1934" t="s">
        <v>2437</v>
      </c>
      <c r="P1934">
        <v>0</v>
      </c>
      <c r="Q1934" t="b">
        <v>0</v>
      </c>
      <c r="R1934" t="s">
        <v>122</v>
      </c>
      <c r="S1934">
        <v>0</v>
      </c>
      <c r="T1934">
        <f>invoices[[#This Row],[total_amount]]</f>
        <v>27960</v>
      </c>
      <c r="U1934" t="s">
        <v>831</v>
      </c>
      <c r="V1934" t="str">
        <f>INDEX([1]!Table1[tenantname],MATCH(invoices[[#This Row],[allotment_id]],[1]!Table1[TenantAllotmentID],0))</f>
        <v>Ranjan Rai (B41-D1)</v>
      </c>
      <c r="W1934" t="s">
        <v>14247</v>
      </c>
      <c r="X1934" t="s">
        <v>14248</v>
      </c>
      <c r="Y1934" s="4">
        <v>45778</v>
      </c>
      <c r="Z1934" t="s">
        <v>15807</v>
      </c>
      <c r="AA1934">
        <v>25500</v>
      </c>
      <c r="AB1934">
        <v>0</v>
      </c>
      <c r="AC1934">
        <v>0</v>
      </c>
      <c r="AD1934" s="7">
        <f>invoices[[#This Row],[Rent]]+invoices[[#This Row],[Services]]+invoices[[#This Row],[GST]]</f>
        <v>25500</v>
      </c>
      <c r="AE1934" s="7">
        <f>invoices[[#This Row],[Total]]-invoices[[#This Row],[rent_amount]]</f>
        <v>0</v>
      </c>
      <c r="AF1934">
        <v>3342</v>
      </c>
      <c r="AG1934">
        <v>2460</v>
      </c>
      <c r="AH1934">
        <f>invoices[[#This Row],[EB Amount]]-invoices[[#This Row],[electricity_amount]]</f>
        <v>0</v>
      </c>
    </row>
    <row r="1935" spans="1:34">
      <c r="A1935" t="s">
        <v>8298</v>
      </c>
      <c r="B1935" t="s">
        <v>22</v>
      </c>
      <c r="C1935" t="s">
        <v>1938</v>
      </c>
      <c r="D1935" t="s">
        <v>24</v>
      </c>
      <c r="E1935" t="s">
        <v>342</v>
      </c>
      <c r="F1935" t="s">
        <v>1768</v>
      </c>
      <c r="G1935" t="s">
        <v>8299</v>
      </c>
      <c r="H1935" s="1">
        <f>DATE(YEAR(invoices[[#This Row],[due_date]]),MONTH(invoices[[#This Row],[due_date]]),1)</f>
        <v>45778</v>
      </c>
      <c r="I1935" s="1">
        <v>45784</v>
      </c>
      <c r="J1935">
        <v>15500</v>
      </c>
      <c r="K1935">
        <v>1830</v>
      </c>
      <c r="L1935">
        <v>0</v>
      </c>
      <c r="M1935">
        <f>invoices[[#This Row],[rent_amount]]+invoices[[#This Row],[electricity_amount]]+invoices[[#This Row],[other_charges]]</f>
        <v>17330</v>
      </c>
      <c r="N1935" t="s">
        <v>28</v>
      </c>
      <c r="O1935" t="s">
        <v>2437</v>
      </c>
      <c r="P1935">
        <v>0</v>
      </c>
      <c r="Q1935" t="b">
        <v>0</v>
      </c>
      <c r="R1935" t="s">
        <v>122</v>
      </c>
      <c r="S1935">
        <v>0</v>
      </c>
      <c r="T1935">
        <f>invoices[[#This Row],[total_amount]]</f>
        <v>17330</v>
      </c>
      <c r="U1935" t="s">
        <v>1940</v>
      </c>
      <c r="V1935" t="str">
        <f>INDEX([1]!Table1[tenantname],MATCH(invoices[[#This Row],[allotment_id]],[1]!Table1[TenantAllotmentID],0))</f>
        <v>Mounika C S (D11-C1)</v>
      </c>
      <c r="W1935" t="s">
        <v>14651</v>
      </c>
      <c r="X1935" t="s">
        <v>14652</v>
      </c>
      <c r="Y1935" s="4">
        <v>45778</v>
      </c>
      <c r="Z1935" t="s">
        <v>15807</v>
      </c>
      <c r="AA1935">
        <v>15500</v>
      </c>
      <c r="AB1935">
        <v>0</v>
      </c>
      <c r="AC1935">
        <v>0</v>
      </c>
      <c r="AD1935" s="7">
        <f>invoices[[#This Row],[Rent]]+invoices[[#This Row],[Services]]+invoices[[#This Row],[GST]]</f>
        <v>15500</v>
      </c>
      <c r="AE1935" s="7">
        <f>invoices[[#This Row],[Total]]-invoices[[#This Row],[rent_amount]]</f>
        <v>0</v>
      </c>
      <c r="AF1935">
        <v>3382</v>
      </c>
      <c r="AG1935">
        <v>1830</v>
      </c>
      <c r="AH1935">
        <f>invoices[[#This Row],[EB Amount]]-invoices[[#This Row],[electricity_amount]]</f>
        <v>0</v>
      </c>
    </row>
    <row r="1936" spans="1:34">
      <c r="A1936" t="s">
        <v>8496</v>
      </c>
      <c r="B1936" t="s">
        <v>22</v>
      </c>
      <c r="C1936" t="s">
        <v>1564</v>
      </c>
      <c r="D1936" t="s">
        <v>24</v>
      </c>
      <c r="E1936" t="s">
        <v>342</v>
      </c>
      <c r="F1936" t="s">
        <v>1565</v>
      </c>
      <c r="G1936" t="s">
        <v>8497</v>
      </c>
      <c r="H1936" s="1">
        <f>DATE(YEAR(invoices[[#This Row],[due_date]]),MONTH(invoices[[#This Row],[due_date]]),1)</f>
        <v>45778</v>
      </c>
      <c r="I1936" s="1">
        <v>45784</v>
      </c>
      <c r="J1936">
        <v>13500</v>
      </c>
      <c r="K1936">
        <v>1830</v>
      </c>
      <c r="L1936">
        <v>0</v>
      </c>
      <c r="M1936">
        <f>invoices[[#This Row],[rent_amount]]+invoices[[#This Row],[electricity_amount]]+invoices[[#This Row],[other_charges]]</f>
        <v>15330</v>
      </c>
      <c r="N1936" t="s">
        <v>28</v>
      </c>
      <c r="O1936" t="s">
        <v>872</v>
      </c>
      <c r="P1936">
        <v>0</v>
      </c>
      <c r="Q1936" t="b">
        <v>0</v>
      </c>
      <c r="R1936" t="s">
        <v>122</v>
      </c>
      <c r="S1936">
        <v>0</v>
      </c>
      <c r="T1936">
        <f>invoices[[#This Row],[total_amount]]</f>
        <v>15330</v>
      </c>
      <c r="U1936" t="s">
        <v>1567</v>
      </c>
      <c r="V1936" t="str">
        <f>INDEX([1]!Table1[tenantname],MATCH(invoices[[#This Row],[allotment_id]],[1]!Table1[TenantAllotmentID],0))</f>
        <v>Suvetha V (D11-D1)</v>
      </c>
      <c r="W1936" t="s">
        <v>14520</v>
      </c>
      <c r="X1936" t="s">
        <v>14521</v>
      </c>
      <c r="Y1936" s="4">
        <v>45778</v>
      </c>
      <c r="Z1936" t="s">
        <v>15807</v>
      </c>
      <c r="AA1936">
        <v>13500</v>
      </c>
      <c r="AB1936">
        <v>0</v>
      </c>
      <c r="AC1936">
        <v>0</v>
      </c>
      <c r="AD1936" s="7">
        <f>invoices[[#This Row],[Rent]]+invoices[[#This Row],[Services]]+invoices[[#This Row],[GST]]</f>
        <v>13500</v>
      </c>
      <c r="AE1936" s="7">
        <f>invoices[[#This Row],[Total]]-invoices[[#This Row],[rent_amount]]</f>
        <v>0</v>
      </c>
      <c r="AF1936">
        <v>3487</v>
      </c>
      <c r="AG1936">
        <v>1830</v>
      </c>
      <c r="AH1936">
        <f>invoices[[#This Row],[EB Amount]]-invoices[[#This Row],[electricity_amount]]</f>
        <v>0</v>
      </c>
    </row>
    <row r="1937" spans="1:34">
      <c r="A1937" t="s">
        <v>8561</v>
      </c>
      <c r="B1937" t="s">
        <v>22</v>
      </c>
      <c r="C1937" t="s">
        <v>778</v>
      </c>
      <c r="D1937" t="s">
        <v>24</v>
      </c>
      <c r="E1937" t="s">
        <v>399</v>
      </c>
      <c r="F1937" t="s">
        <v>400</v>
      </c>
      <c r="G1937" t="s">
        <v>8562</v>
      </c>
      <c r="H1937" s="1">
        <f>DATE(YEAR(invoices[[#This Row],[due_date]]),MONTH(invoices[[#This Row],[due_date]]),1)</f>
        <v>45778</v>
      </c>
      <c r="I1937" s="1">
        <v>45784</v>
      </c>
      <c r="J1937">
        <v>15500</v>
      </c>
      <c r="K1937">
        <v>1020</v>
      </c>
      <c r="L1937">
        <v>2250</v>
      </c>
      <c r="M1937">
        <f>invoices[[#This Row],[rent_amount]]+invoices[[#This Row],[electricity_amount]]+invoices[[#This Row],[other_charges]]</f>
        <v>18770</v>
      </c>
      <c r="N1937" t="s">
        <v>28</v>
      </c>
      <c r="O1937" t="s">
        <v>872</v>
      </c>
      <c r="P1937">
        <v>0</v>
      </c>
      <c r="Q1937" t="b">
        <v>0</v>
      </c>
      <c r="R1937" t="s">
        <v>122</v>
      </c>
      <c r="S1937">
        <v>0</v>
      </c>
      <c r="T1937">
        <f>invoices[[#This Row],[total_amount]]</f>
        <v>18770</v>
      </c>
      <c r="U1937" t="s">
        <v>780</v>
      </c>
      <c r="V1937" t="str">
        <f>INDEX([1]!Table1[tenantname],MATCH(invoices[[#This Row],[allotment_id]],[1]!Table1[TenantAllotmentID],0))</f>
        <v>Sri Divya Boyanapalli (B22-B2)</v>
      </c>
      <c r="W1937" t="s">
        <v>14227</v>
      </c>
      <c r="X1937" t="s">
        <v>14228</v>
      </c>
      <c r="Y1937" s="4">
        <v>45778</v>
      </c>
      <c r="Z1937" t="s">
        <v>15807</v>
      </c>
      <c r="AA1937">
        <v>15500</v>
      </c>
      <c r="AB1937">
        <v>0</v>
      </c>
      <c r="AC1937">
        <v>0</v>
      </c>
      <c r="AD1937" s="7">
        <f>invoices[[#This Row],[Rent]]+invoices[[#This Row],[Services]]+invoices[[#This Row],[GST]]</f>
        <v>15500</v>
      </c>
      <c r="AE1937" s="7">
        <f>invoices[[#This Row],[Total]]-invoices[[#This Row],[rent_amount]]</f>
        <v>0</v>
      </c>
      <c r="AF1937">
        <v>3522</v>
      </c>
      <c r="AG1937">
        <v>1020</v>
      </c>
      <c r="AH1937">
        <f>invoices[[#This Row],[EB Amount]]-invoices[[#This Row],[electricity_amount]]</f>
        <v>0</v>
      </c>
    </row>
    <row r="1938" spans="1:34">
      <c r="A1938" t="s">
        <v>8616</v>
      </c>
      <c r="B1938" t="s">
        <v>22</v>
      </c>
      <c r="C1938" t="s">
        <v>1334</v>
      </c>
      <c r="D1938" t="s">
        <v>24</v>
      </c>
      <c r="E1938" t="s">
        <v>195</v>
      </c>
      <c r="F1938" t="s">
        <v>375</v>
      </c>
      <c r="G1938" t="s">
        <v>8617</v>
      </c>
      <c r="H1938" s="1">
        <f>DATE(YEAR(invoices[[#This Row],[due_date]]),MONTH(invoices[[#This Row],[due_date]]),1)</f>
        <v>45778</v>
      </c>
      <c r="I1938" s="1">
        <v>45784</v>
      </c>
      <c r="J1938">
        <v>14500</v>
      </c>
      <c r="K1938">
        <v>2130</v>
      </c>
      <c r="L1938">
        <v>0</v>
      </c>
      <c r="M1938">
        <f>invoices[[#This Row],[rent_amount]]+invoices[[#This Row],[electricity_amount]]+invoices[[#This Row],[other_charges]]</f>
        <v>16630</v>
      </c>
      <c r="N1938" t="s">
        <v>28</v>
      </c>
      <c r="O1938" t="s">
        <v>768</v>
      </c>
      <c r="P1938">
        <v>0</v>
      </c>
      <c r="Q1938" t="b">
        <v>0</v>
      </c>
      <c r="R1938" t="s">
        <v>122</v>
      </c>
      <c r="S1938">
        <v>0</v>
      </c>
      <c r="T1938">
        <f>invoices[[#This Row],[total_amount]]</f>
        <v>16630</v>
      </c>
      <c r="U1938" t="s">
        <v>1336</v>
      </c>
      <c r="V1938" t="str">
        <f>INDEX([1]!Table1[tenantname],MATCH(invoices[[#This Row],[allotment_id]],[1]!Table1[TenantAllotmentID],0))</f>
        <v>Irene Mary Alias (D41-C2)</v>
      </c>
      <c r="W1938" t="s">
        <v>14432</v>
      </c>
      <c r="X1938" t="s">
        <v>14433</v>
      </c>
      <c r="Y1938" s="4">
        <v>45778</v>
      </c>
      <c r="Z1938" t="s">
        <v>15807</v>
      </c>
      <c r="AA1938">
        <v>14500</v>
      </c>
      <c r="AB1938">
        <v>0</v>
      </c>
      <c r="AC1938">
        <v>0</v>
      </c>
      <c r="AD1938" s="7">
        <f>invoices[[#This Row],[Rent]]+invoices[[#This Row],[Services]]+invoices[[#This Row],[GST]]</f>
        <v>14500</v>
      </c>
      <c r="AE1938" s="7">
        <f>invoices[[#This Row],[Total]]-invoices[[#This Row],[rent_amount]]</f>
        <v>0</v>
      </c>
      <c r="AF1938">
        <v>3552</v>
      </c>
      <c r="AG1938">
        <v>2130</v>
      </c>
      <c r="AH1938">
        <f>invoices[[#This Row],[EB Amount]]-invoices[[#This Row],[electricity_amount]]</f>
        <v>0</v>
      </c>
    </row>
    <row r="1939" spans="1:34">
      <c r="A1939" s="2" t="s">
        <v>8626</v>
      </c>
      <c r="B1939" t="s">
        <v>22</v>
      </c>
      <c r="C1939" t="s">
        <v>41</v>
      </c>
      <c r="D1939" t="s">
        <v>24</v>
      </c>
      <c r="E1939" t="s">
        <v>42</v>
      </c>
      <c r="F1939" t="s">
        <v>43</v>
      </c>
      <c r="G1939" t="s">
        <v>8627</v>
      </c>
      <c r="H1939" s="1">
        <f>DATE(YEAR(invoices[[#This Row],[due_date]]),MONTH(invoices[[#This Row],[due_date]]),1)</f>
        <v>45778</v>
      </c>
      <c r="I1939" s="1">
        <v>45784</v>
      </c>
      <c r="J1939">
        <v>14500</v>
      </c>
      <c r="K1939">
        <v>1950</v>
      </c>
      <c r="L1939">
        <v>0</v>
      </c>
      <c r="M1939">
        <f>invoices[[#This Row],[rent_amount]]+invoices[[#This Row],[electricity_amount]]+invoices[[#This Row],[other_charges]]</f>
        <v>16450</v>
      </c>
      <c r="N1939" t="s">
        <v>28</v>
      </c>
      <c r="O1939" t="s">
        <v>768</v>
      </c>
      <c r="P1939">
        <v>0</v>
      </c>
      <c r="Q1939" t="b">
        <v>0</v>
      </c>
      <c r="R1939" t="s">
        <v>122</v>
      </c>
      <c r="S1939">
        <v>0</v>
      </c>
      <c r="T1939">
        <f>invoices[[#This Row],[total_amount]]</f>
        <v>16450</v>
      </c>
      <c r="U1939" t="s">
        <v>47</v>
      </c>
      <c r="V1939" t="str">
        <f>INDEX([1]!Table1[tenantname],MATCH(invoices[[#This Row],[allotment_id]],[1]!Table1[TenantAllotmentID],0))</f>
        <v>Harrsha T (C24-C1)</v>
      </c>
      <c r="W1939" t="s">
        <v>13988</v>
      </c>
      <c r="X1939" t="s">
        <v>13989</v>
      </c>
      <c r="Y1939" s="4">
        <v>45778</v>
      </c>
      <c r="Z1939" t="s">
        <v>15807</v>
      </c>
      <c r="AA1939">
        <v>14500</v>
      </c>
      <c r="AB1939">
        <v>0</v>
      </c>
      <c r="AC1939">
        <v>0</v>
      </c>
      <c r="AD1939" s="7">
        <f>invoices[[#This Row],[Rent]]+invoices[[#This Row],[Services]]+invoices[[#This Row],[GST]]</f>
        <v>14500</v>
      </c>
      <c r="AE1939" s="7">
        <f>invoices[[#This Row],[Total]]-invoices[[#This Row],[rent_amount]]</f>
        <v>0</v>
      </c>
      <c r="AF1939">
        <v>3558</v>
      </c>
      <c r="AG1939">
        <v>1950</v>
      </c>
      <c r="AH1939">
        <f>invoices[[#This Row],[EB Amount]]-invoices[[#This Row],[electricity_amount]]</f>
        <v>0</v>
      </c>
    </row>
    <row r="1940" spans="1:34">
      <c r="A1940" t="s">
        <v>8674</v>
      </c>
      <c r="B1940" t="s">
        <v>22</v>
      </c>
      <c r="C1940" t="s">
        <v>823</v>
      </c>
      <c r="D1940" t="s">
        <v>24</v>
      </c>
      <c r="E1940" t="s">
        <v>519</v>
      </c>
      <c r="F1940" t="s">
        <v>824</v>
      </c>
      <c r="G1940" t="s">
        <v>8675</v>
      </c>
      <c r="H1940" s="1">
        <f>DATE(YEAR(invoices[[#This Row],[due_date]]),MONTH(invoices[[#This Row],[due_date]]),1)</f>
        <v>45778</v>
      </c>
      <c r="I1940" s="1">
        <v>45784</v>
      </c>
      <c r="J1940">
        <v>25500</v>
      </c>
      <c r="K1940">
        <v>2880</v>
      </c>
      <c r="L1940">
        <v>0</v>
      </c>
      <c r="M1940">
        <f>invoices[[#This Row],[rent_amount]]+invoices[[#This Row],[electricity_amount]]+invoices[[#This Row],[other_charges]]</f>
        <v>28380</v>
      </c>
      <c r="N1940" t="s">
        <v>28</v>
      </c>
      <c r="O1940" t="s">
        <v>768</v>
      </c>
      <c r="P1940">
        <v>0</v>
      </c>
      <c r="Q1940" t="b">
        <v>0</v>
      </c>
      <c r="R1940" t="s">
        <v>122</v>
      </c>
      <c r="S1940">
        <v>0</v>
      </c>
      <c r="T1940">
        <f>invoices[[#This Row],[total_amount]]</f>
        <v>28380</v>
      </c>
      <c r="U1940" t="s">
        <v>827</v>
      </c>
      <c r="V1940" t="str">
        <f>INDEX([1]!Table1[tenantname],MATCH(invoices[[#This Row],[allotment_id]],[1]!Table1[TenantAllotmentID],0))</f>
        <v>Prateek Sharma (C41-D1)</v>
      </c>
      <c r="W1940" t="s">
        <v>14245</v>
      </c>
      <c r="X1940" t="s">
        <v>14246</v>
      </c>
      <c r="Y1940" s="4">
        <v>45778</v>
      </c>
      <c r="Z1940" t="s">
        <v>15807</v>
      </c>
      <c r="AA1940">
        <v>25500</v>
      </c>
      <c r="AB1940">
        <v>0</v>
      </c>
      <c r="AC1940">
        <v>0</v>
      </c>
      <c r="AD1940" s="7">
        <f>invoices[[#This Row],[Rent]]+invoices[[#This Row],[Services]]+invoices[[#This Row],[GST]]</f>
        <v>25500</v>
      </c>
      <c r="AE1940" s="7">
        <f>invoices[[#This Row],[Total]]-invoices[[#This Row],[rent_amount]]</f>
        <v>0</v>
      </c>
      <c r="AF1940">
        <v>3581</v>
      </c>
      <c r="AG1940">
        <v>2880</v>
      </c>
      <c r="AH1940">
        <f>invoices[[#This Row],[EB Amount]]-invoices[[#This Row],[electricity_amount]]</f>
        <v>0</v>
      </c>
    </row>
    <row r="1941" spans="1:34">
      <c r="A1941" t="s">
        <v>8786</v>
      </c>
      <c r="B1941" t="s">
        <v>22</v>
      </c>
      <c r="C1941" t="s">
        <v>1981</v>
      </c>
      <c r="D1941" t="s">
        <v>24</v>
      </c>
      <c r="E1941" t="s">
        <v>96</v>
      </c>
      <c r="F1941" t="s">
        <v>1982</v>
      </c>
      <c r="G1941" t="s">
        <v>8787</v>
      </c>
      <c r="H1941" s="1">
        <f>DATE(YEAR(invoices[[#This Row],[due_date]]),MONTH(invoices[[#This Row],[due_date]]),1)</f>
        <v>45778</v>
      </c>
      <c r="I1941" s="1">
        <v>45784</v>
      </c>
      <c r="J1941">
        <v>14500</v>
      </c>
      <c r="K1941">
        <v>2160</v>
      </c>
      <c r="L1941">
        <v>0</v>
      </c>
      <c r="M1941">
        <f>invoices[[#This Row],[rent_amount]]+invoices[[#This Row],[electricity_amount]]+invoices[[#This Row],[other_charges]]</f>
        <v>16660</v>
      </c>
      <c r="N1941" t="s">
        <v>28</v>
      </c>
      <c r="O1941" t="s">
        <v>2437</v>
      </c>
      <c r="P1941">
        <v>0</v>
      </c>
      <c r="Q1941" t="b">
        <v>0</v>
      </c>
      <c r="R1941" t="s">
        <v>122</v>
      </c>
      <c r="S1941">
        <v>0</v>
      </c>
      <c r="T1941">
        <f>invoices[[#This Row],[total_amount]]</f>
        <v>16660</v>
      </c>
      <c r="U1941" t="s">
        <v>1984</v>
      </c>
      <c r="V1941" t="str">
        <f>INDEX([1]!Table1[tenantname],MATCH(invoices[[#This Row],[allotment_id]],[1]!Table1[TenantAllotmentID],0))</f>
        <v>Nitin Chanpuriya (B33-C1)</v>
      </c>
      <c r="W1941" t="s">
        <v>14667</v>
      </c>
      <c r="X1941" t="s">
        <v>14668</v>
      </c>
      <c r="Y1941" s="4">
        <v>45778</v>
      </c>
      <c r="Z1941" t="s">
        <v>15807</v>
      </c>
      <c r="AA1941">
        <v>14500</v>
      </c>
      <c r="AB1941">
        <v>0</v>
      </c>
      <c r="AC1941">
        <v>0</v>
      </c>
      <c r="AD1941" s="7">
        <f>invoices[[#This Row],[Rent]]+invoices[[#This Row],[Services]]+invoices[[#This Row],[GST]]</f>
        <v>14500</v>
      </c>
      <c r="AE1941" s="7">
        <f>invoices[[#This Row],[Total]]-invoices[[#This Row],[rent_amount]]</f>
        <v>0</v>
      </c>
      <c r="AF1941">
        <v>3640</v>
      </c>
      <c r="AG1941">
        <v>2160</v>
      </c>
      <c r="AH1941">
        <f>invoices[[#This Row],[EB Amount]]-invoices[[#This Row],[electricity_amount]]</f>
        <v>0</v>
      </c>
    </row>
    <row r="1942" spans="1:34">
      <c r="A1942" t="s">
        <v>8882</v>
      </c>
      <c r="B1942" t="s">
        <v>22</v>
      </c>
      <c r="C1942" t="s">
        <v>1091</v>
      </c>
      <c r="D1942" t="s">
        <v>24</v>
      </c>
      <c r="E1942" t="s">
        <v>254</v>
      </c>
      <c r="F1942" t="s">
        <v>1092</v>
      </c>
      <c r="G1942" t="s">
        <v>8883</v>
      </c>
      <c r="H1942" s="1">
        <f>DATE(YEAR(invoices[[#This Row],[due_date]]),MONTH(invoices[[#This Row],[due_date]]),1)</f>
        <v>45778</v>
      </c>
      <c r="I1942" s="1">
        <v>45784</v>
      </c>
      <c r="J1942">
        <v>15500</v>
      </c>
      <c r="K1942">
        <v>3510</v>
      </c>
      <c r="L1942">
        <v>0</v>
      </c>
      <c r="M1942">
        <f>invoices[[#This Row],[rent_amount]]+invoices[[#This Row],[electricity_amount]]+invoices[[#This Row],[other_charges]]</f>
        <v>19010</v>
      </c>
      <c r="N1942" t="s">
        <v>28</v>
      </c>
      <c r="O1942" t="s">
        <v>2437</v>
      </c>
      <c r="P1942">
        <v>0</v>
      </c>
      <c r="Q1942" t="b">
        <v>0</v>
      </c>
      <c r="R1942" t="s">
        <v>122</v>
      </c>
      <c r="S1942">
        <v>0</v>
      </c>
      <c r="T1942">
        <f>invoices[[#This Row],[total_amount]]</f>
        <v>19010</v>
      </c>
      <c r="U1942" t="s">
        <v>1094</v>
      </c>
      <c r="V1942" t="str">
        <f>INDEX([1]!Table1[tenantname],MATCH(invoices[[#This Row],[allotment_id]],[1]!Table1[TenantAllotmentID],0))</f>
        <v>Meghna Ravuru (C42-B2)</v>
      </c>
      <c r="W1942" t="s">
        <v>14344</v>
      </c>
      <c r="X1942" t="s">
        <v>14345</v>
      </c>
      <c r="Y1942" s="4">
        <v>45778</v>
      </c>
      <c r="Z1942" t="s">
        <v>15807</v>
      </c>
      <c r="AA1942">
        <v>15500</v>
      </c>
      <c r="AB1942">
        <v>0</v>
      </c>
      <c r="AC1942">
        <v>0</v>
      </c>
      <c r="AD1942" s="7">
        <f>invoices[[#This Row],[Rent]]+invoices[[#This Row],[Services]]+invoices[[#This Row],[GST]]</f>
        <v>15500</v>
      </c>
      <c r="AE1942" s="7">
        <f>invoices[[#This Row],[Total]]-invoices[[#This Row],[rent_amount]]</f>
        <v>0</v>
      </c>
      <c r="AF1942">
        <v>3691</v>
      </c>
      <c r="AG1942">
        <v>3510</v>
      </c>
      <c r="AH1942">
        <f>invoices[[#This Row],[EB Amount]]-invoices[[#This Row],[electricity_amount]]</f>
        <v>0</v>
      </c>
    </row>
    <row r="1943" spans="1:34">
      <c r="A1943" t="s">
        <v>8902</v>
      </c>
      <c r="B1943" t="s">
        <v>22</v>
      </c>
      <c r="C1943" t="s">
        <v>518</v>
      </c>
      <c r="D1943" t="s">
        <v>24</v>
      </c>
      <c r="E1943" t="s">
        <v>519</v>
      </c>
      <c r="F1943" t="s">
        <v>520</v>
      </c>
      <c r="G1943" t="s">
        <v>8903</v>
      </c>
      <c r="H1943" s="1">
        <f>DATE(YEAR(invoices[[#This Row],[due_date]]),MONTH(invoices[[#This Row],[due_date]]),1)</f>
        <v>45778</v>
      </c>
      <c r="I1943" s="1">
        <v>45784</v>
      </c>
      <c r="J1943">
        <v>19500</v>
      </c>
      <c r="K1943">
        <v>2880</v>
      </c>
      <c r="L1943">
        <v>0</v>
      </c>
      <c r="M1943">
        <f>invoices[[#This Row],[rent_amount]]+invoices[[#This Row],[electricity_amount]]+invoices[[#This Row],[other_charges]]</f>
        <v>22380</v>
      </c>
      <c r="N1943" t="s">
        <v>28</v>
      </c>
      <c r="O1943" t="s">
        <v>121</v>
      </c>
      <c r="P1943">
        <v>0</v>
      </c>
      <c r="Q1943" t="b">
        <v>0</v>
      </c>
      <c r="R1943" t="s">
        <v>122</v>
      </c>
      <c r="S1943">
        <v>0</v>
      </c>
      <c r="T1943">
        <f>invoices[[#This Row],[total_amount]]</f>
        <v>22380</v>
      </c>
      <c r="U1943" t="s">
        <v>524</v>
      </c>
      <c r="V1943" t="str">
        <f>INDEX([1]!Table1[tenantname],MATCH(invoices[[#This Row],[allotment_id]],[1]!Table1[TenantAllotmentID],0))</f>
        <v>Avilekh Gautam (C41-A1)</v>
      </c>
      <c r="W1943" t="s">
        <v>14140</v>
      </c>
      <c r="X1943" t="s">
        <v>14141</v>
      </c>
      <c r="Y1943" s="4">
        <v>45778</v>
      </c>
      <c r="Z1943" t="s">
        <v>15807</v>
      </c>
      <c r="AA1943">
        <v>19500</v>
      </c>
      <c r="AB1943">
        <v>0</v>
      </c>
      <c r="AC1943">
        <v>0</v>
      </c>
      <c r="AD1943" s="7">
        <f>invoices[[#This Row],[Rent]]+invoices[[#This Row],[Services]]+invoices[[#This Row],[GST]]</f>
        <v>19500</v>
      </c>
      <c r="AE1943" s="7">
        <f>invoices[[#This Row],[Total]]-invoices[[#This Row],[rent_amount]]</f>
        <v>0</v>
      </c>
      <c r="AF1943">
        <v>3700</v>
      </c>
      <c r="AG1943">
        <v>2880</v>
      </c>
      <c r="AH1943">
        <f>invoices[[#This Row],[EB Amount]]-invoices[[#This Row],[electricity_amount]]</f>
        <v>0</v>
      </c>
    </row>
    <row r="1944" spans="1:34">
      <c r="A1944" t="s">
        <v>8928</v>
      </c>
      <c r="B1944" t="s">
        <v>22</v>
      </c>
      <c r="C1944" t="s">
        <v>794</v>
      </c>
      <c r="D1944" t="s">
        <v>24</v>
      </c>
      <c r="E1944" t="s">
        <v>342</v>
      </c>
      <c r="F1944" t="s">
        <v>795</v>
      </c>
      <c r="G1944" t="s">
        <v>8929</v>
      </c>
      <c r="H1944" s="1">
        <f>DATE(YEAR(invoices[[#This Row],[due_date]]),MONTH(invoices[[#This Row],[due_date]]),1)</f>
        <v>45778</v>
      </c>
      <c r="I1944" s="1">
        <v>45784</v>
      </c>
      <c r="J1944">
        <v>13500</v>
      </c>
      <c r="K1944">
        <v>1830</v>
      </c>
      <c r="L1944">
        <v>0</v>
      </c>
      <c r="M1944">
        <f>invoices[[#This Row],[rent_amount]]+invoices[[#This Row],[electricity_amount]]+invoices[[#This Row],[other_charges]]</f>
        <v>15330</v>
      </c>
      <c r="N1944" t="s">
        <v>28</v>
      </c>
      <c r="O1944" t="s">
        <v>768</v>
      </c>
      <c r="P1944">
        <v>0</v>
      </c>
      <c r="Q1944" t="b">
        <v>0</v>
      </c>
      <c r="R1944" t="s">
        <v>122</v>
      </c>
      <c r="S1944">
        <v>0</v>
      </c>
      <c r="T1944">
        <f>invoices[[#This Row],[total_amount]]</f>
        <v>15330</v>
      </c>
      <c r="U1944" t="s">
        <v>797</v>
      </c>
      <c r="V1944" t="str">
        <f>INDEX([1]!Table1[tenantname],MATCH(invoices[[#This Row],[allotment_id]],[1]!Table1[TenantAllotmentID],0))</f>
        <v>Dhivya Parthasarthy (D11-D2)</v>
      </c>
      <c r="W1944" t="s">
        <v>14235</v>
      </c>
      <c r="X1944" t="s">
        <v>14236</v>
      </c>
      <c r="Y1944" s="4">
        <v>45778</v>
      </c>
      <c r="Z1944" t="s">
        <v>15807</v>
      </c>
      <c r="AA1944">
        <v>13500</v>
      </c>
      <c r="AB1944">
        <v>0</v>
      </c>
      <c r="AC1944">
        <v>0</v>
      </c>
      <c r="AD1944" s="7">
        <f>invoices[[#This Row],[Rent]]+invoices[[#This Row],[Services]]+invoices[[#This Row],[GST]]</f>
        <v>13500</v>
      </c>
      <c r="AE1944" s="7">
        <f>invoices[[#This Row],[Total]]-invoices[[#This Row],[rent_amount]]</f>
        <v>0</v>
      </c>
      <c r="AF1944">
        <v>3715</v>
      </c>
      <c r="AG1944">
        <v>1830</v>
      </c>
      <c r="AH1944">
        <f>invoices[[#This Row],[EB Amount]]-invoices[[#This Row],[electricity_amount]]</f>
        <v>0</v>
      </c>
    </row>
    <row r="1945" spans="1:34">
      <c r="A1945" t="s">
        <v>8976</v>
      </c>
      <c r="B1945" t="s">
        <v>22</v>
      </c>
      <c r="C1945" t="s">
        <v>1737</v>
      </c>
      <c r="D1945" t="s">
        <v>24</v>
      </c>
      <c r="E1945" t="s">
        <v>195</v>
      </c>
      <c r="F1945" t="s">
        <v>650</v>
      </c>
      <c r="G1945" t="s">
        <v>8977</v>
      </c>
      <c r="H1945" s="1">
        <f>DATE(YEAR(invoices[[#This Row],[due_date]]),MONTH(invoices[[#This Row],[due_date]]),1)</f>
        <v>45778</v>
      </c>
      <c r="I1945" s="1">
        <v>45784</v>
      </c>
      <c r="J1945">
        <v>15500</v>
      </c>
      <c r="K1945">
        <v>2130</v>
      </c>
      <c r="L1945">
        <v>0</v>
      </c>
      <c r="M1945">
        <f>invoices[[#This Row],[rent_amount]]+invoices[[#This Row],[electricity_amount]]+invoices[[#This Row],[other_charges]]</f>
        <v>17630</v>
      </c>
      <c r="N1945" t="s">
        <v>28</v>
      </c>
      <c r="O1945" t="s">
        <v>2437</v>
      </c>
      <c r="P1945">
        <v>0</v>
      </c>
      <c r="Q1945" t="b">
        <v>0</v>
      </c>
      <c r="R1945" t="s">
        <v>122</v>
      </c>
      <c r="S1945">
        <v>0</v>
      </c>
      <c r="T1945">
        <f>invoices[[#This Row],[total_amount]]</f>
        <v>17630</v>
      </c>
      <c r="U1945" t="s">
        <v>1739</v>
      </c>
      <c r="V1945" t="str">
        <f>INDEX([1]!Table1[tenantname],MATCH(invoices[[#This Row],[allotment_id]],[1]!Table1[TenantAllotmentID],0))</f>
        <v>Pratiksha Mishra (D41-B2)</v>
      </c>
      <c r="W1945" t="s">
        <v>14578</v>
      </c>
      <c r="X1945" t="s">
        <v>14579</v>
      </c>
      <c r="Y1945" s="4">
        <v>45778</v>
      </c>
      <c r="Z1945" t="s">
        <v>15807</v>
      </c>
      <c r="AA1945">
        <v>15500</v>
      </c>
      <c r="AB1945">
        <v>0</v>
      </c>
      <c r="AC1945">
        <v>0</v>
      </c>
      <c r="AD1945" s="7">
        <f>invoices[[#This Row],[Rent]]+invoices[[#This Row],[Services]]+invoices[[#This Row],[GST]]</f>
        <v>15500</v>
      </c>
      <c r="AE1945" s="7">
        <f>invoices[[#This Row],[Total]]-invoices[[#This Row],[rent_amount]]</f>
        <v>0</v>
      </c>
      <c r="AF1945">
        <v>3744</v>
      </c>
      <c r="AG1945">
        <v>2130</v>
      </c>
      <c r="AH1945">
        <f>invoices[[#This Row],[EB Amount]]-invoices[[#This Row],[electricity_amount]]</f>
        <v>0</v>
      </c>
    </row>
    <row r="1946" spans="1:34">
      <c r="A1946" t="s">
        <v>9018</v>
      </c>
      <c r="B1946" t="s">
        <v>22</v>
      </c>
      <c r="C1946" t="s">
        <v>3287</v>
      </c>
      <c r="D1946" t="s">
        <v>24</v>
      </c>
      <c r="E1946" t="s">
        <v>80</v>
      </c>
      <c r="F1946" t="s">
        <v>3288</v>
      </c>
      <c r="G1946" t="s">
        <v>9019</v>
      </c>
      <c r="H1946" s="1">
        <f>DATE(YEAR(invoices[[#This Row],[due_date]]),MONTH(invoices[[#This Row],[due_date]]),1)</f>
        <v>45778</v>
      </c>
      <c r="I1946" s="1">
        <v>45784</v>
      </c>
      <c r="J1946">
        <v>13500</v>
      </c>
      <c r="K1946">
        <v>2190</v>
      </c>
      <c r="L1946">
        <v>0</v>
      </c>
      <c r="M1946">
        <f>invoices[[#This Row],[rent_amount]]+invoices[[#This Row],[electricity_amount]]+invoices[[#This Row],[other_charges]]</f>
        <v>15690</v>
      </c>
      <c r="N1946" t="s">
        <v>28</v>
      </c>
      <c r="O1946" t="s">
        <v>2437</v>
      </c>
      <c r="P1946">
        <v>0</v>
      </c>
      <c r="Q1946" t="b">
        <v>0</v>
      </c>
      <c r="R1946" t="s">
        <v>122</v>
      </c>
      <c r="S1946">
        <v>0</v>
      </c>
      <c r="T1946">
        <f>invoices[[#This Row],[total_amount]]</f>
        <v>15690</v>
      </c>
      <c r="U1946" t="s">
        <v>3290</v>
      </c>
      <c r="V1946" t="str">
        <f>INDEX([1]!Table1[tenantname],MATCH(invoices[[#This Row],[allotment_id]],[1]!Table1[TenantAllotmentID],0))</f>
        <v>Roshana S V (D21-C3)</v>
      </c>
      <c r="W1946" t="s">
        <v>15018</v>
      </c>
      <c r="X1946" t="s">
        <v>15019</v>
      </c>
      <c r="Y1946" s="4">
        <v>45778</v>
      </c>
      <c r="Z1946" t="s">
        <v>15807</v>
      </c>
      <c r="AA1946">
        <v>13500</v>
      </c>
      <c r="AB1946">
        <v>0</v>
      </c>
      <c r="AC1946">
        <v>0</v>
      </c>
      <c r="AD1946" s="7">
        <f>invoices[[#This Row],[Rent]]+invoices[[#This Row],[Services]]+invoices[[#This Row],[GST]]</f>
        <v>13500</v>
      </c>
      <c r="AE1946" s="7">
        <f>invoices[[#This Row],[Total]]-invoices[[#This Row],[rent_amount]]</f>
        <v>0</v>
      </c>
      <c r="AF1946">
        <v>3768</v>
      </c>
      <c r="AG1946">
        <v>2190</v>
      </c>
      <c r="AH1946">
        <f>invoices[[#This Row],[EB Amount]]-invoices[[#This Row],[electricity_amount]]</f>
        <v>0</v>
      </c>
    </row>
    <row r="1947" spans="1:34">
      <c r="A1947" t="s">
        <v>9028</v>
      </c>
      <c r="B1947" t="s">
        <v>22</v>
      </c>
      <c r="C1947" t="s">
        <v>1274</v>
      </c>
      <c r="D1947" t="s">
        <v>24</v>
      </c>
      <c r="E1947" t="s">
        <v>195</v>
      </c>
      <c r="F1947" t="s">
        <v>1753</v>
      </c>
      <c r="G1947" t="s">
        <v>9029</v>
      </c>
      <c r="H1947" s="1">
        <f>DATE(YEAR(invoices[[#This Row],[due_date]]),MONTH(invoices[[#This Row],[due_date]]),1)</f>
        <v>45778</v>
      </c>
      <c r="I1947" s="1">
        <v>45784</v>
      </c>
      <c r="J1947">
        <v>18200</v>
      </c>
      <c r="K1947">
        <v>2130</v>
      </c>
      <c r="L1947">
        <v>0</v>
      </c>
      <c r="M1947">
        <f>invoices[[#This Row],[rent_amount]]+invoices[[#This Row],[electricity_amount]]+invoices[[#This Row],[other_charges]]</f>
        <v>20330</v>
      </c>
      <c r="N1947" t="s">
        <v>28</v>
      </c>
      <c r="O1947" t="s">
        <v>768</v>
      </c>
      <c r="P1947">
        <v>0</v>
      </c>
      <c r="Q1947" t="b">
        <v>0</v>
      </c>
      <c r="R1947" t="s">
        <v>122</v>
      </c>
      <c r="S1947">
        <v>0</v>
      </c>
      <c r="T1947">
        <f>invoices[[#This Row],[total_amount]]</f>
        <v>20330</v>
      </c>
      <c r="U1947" t="s">
        <v>1755</v>
      </c>
      <c r="V1947" t="str">
        <f>INDEX([1]!Table1[tenantname],MATCH(invoices[[#This Row],[allotment_id]],[1]!Table1[TenantAllotmentID],0))</f>
        <v>Sreyashi Chowdhury (D41-A1)</v>
      </c>
      <c r="W1947" t="s">
        <v>14409</v>
      </c>
      <c r="X1947" t="s">
        <v>14584</v>
      </c>
      <c r="Y1947" s="4">
        <v>45778</v>
      </c>
      <c r="Z1947" t="s">
        <v>15807</v>
      </c>
      <c r="AA1947">
        <v>18200</v>
      </c>
      <c r="AB1947">
        <v>0</v>
      </c>
      <c r="AC1947">
        <v>0</v>
      </c>
      <c r="AD1947" s="7">
        <f>invoices[[#This Row],[Rent]]+invoices[[#This Row],[Services]]+invoices[[#This Row],[GST]]</f>
        <v>18200</v>
      </c>
      <c r="AE1947" s="7">
        <f>invoices[[#This Row],[Total]]-invoices[[#This Row],[rent_amount]]</f>
        <v>0</v>
      </c>
      <c r="AF1947">
        <v>3773</v>
      </c>
      <c r="AG1947">
        <v>2130</v>
      </c>
      <c r="AH1947">
        <f>invoices[[#This Row],[EB Amount]]-invoices[[#This Row],[electricity_amount]]</f>
        <v>0</v>
      </c>
    </row>
    <row r="1948" spans="1:34">
      <c r="A1948" t="s">
        <v>9034</v>
      </c>
      <c r="B1948" t="s">
        <v>22</v>
      </c>
      <c r="C1948" t="s">
        <v>95</v>
      </c>
      <c r="D1948" t="s">
        <v>24</v>
      </c>
      <c r="E1948" t="s">
        <v>96</v>
      </c>
      <c r="F1948" t="s">
        <v>97</v>
      </c>
      <c r="G1948" t="s">
        <v>9035</v>
      </c>
      <c r="H1948" s="1">
        <f>DATE(YEAR(invoices[[#This Row],[due_date]]),MONTH(invoices[[#This Row],[due_date]]),1)</f>
        <v>45778</v>
      </c>
      <c r="I1948" s="1">
        <v>45784</v>
      </c>
      <c r="J1948">
        <v>14032</v>
      </c>
      <c r="K1948">
        <v>1296</v>
      </c>
      <c r="L1948">
        <v>0</v>
      </c>
      <c r="M1948">
        <f>invoices[[#This Row],[rent_amount]]+invoices[[#This Row],[electricity_amount]]+invoices[[#This Row],[other_charges]]</f>
        <v>15328</v>
      </c>
      <c r="N1948" t="s">
        <v>28</v>
      </c>
      <c r="O1948" t="s">
        <v>121</v>
      </c>
      <c r="P1948">
        <v>0</v>
      </c>
      <c r="Q1948" t="b">
        <v>0</v>
      </c>
      <c r="R1948" t="s">
        <v>122</v>
      </c>
      <c r="S1948">
        <v>0</v>
      </c>
      <c r="T1948">
        <f>invoices[[#This Row],[total_amount]]</f>
        <v>15328</v>
      </c>
      <c r="U1948" t="s">
        <v>101</v>
      </c>
      <c r="V1948" t="str">
        <f>INDEX([1]!Table1[tenantname],MATCH(invoices[[#This Row],[allotment_id]],[1]!Table1[TenantAllotmentID],0))</f>
        <v>Athreya Guru (B33-C2)</v>
      </c>
      <c r="W1948" t="s">
        <v>14002</v>
      </c>
      <c r="X1948" t="s">
        <v>14003</v>
      </c>
      <c r="Y1948" s="4">
        <v>45778</v>
      </c>
      <c r="Z1948" t="s">
        <v>15807</v>
      </c>
      <c r="AA1948">
        <v>14032</v>
      </c>
      <c r="AB1948">
        <v>0</v>
      </c>
      <c r="AC1948">
        <v>0</v>
      </c>
      <c r="AD1948" s="7">
        <f>invoices[[#This Row],[Rent]]+invoices[[#This Row],[Services]]+invoices[[#This Row],[GST]]</f>
        <v>14032</v>
      </c>
      <c r="AE1948" s="7">
        <f>invoices[[#This Row],[Total]]-invoices[[#This Row],[rent_amount]]</f>
        <v>0</v>
      </c>
      <c r="AF1948">
        <v>3776</v>
      </c>
      <c r="AG1948">
        <v>1296</v>
      </c>
      <c r="AH1948">
        <f>invoices[[#This Row],[EB Amount]]-invoices[[#This Row],[electricity_amount]]</f>
        <v>0</v>
      </c>
    </row>
    <row r="1949" spans="1:34">
      <c r="A1949" t="s">
        <v>9062</v>
      </c>
      <c r="B1949" t="s">
        <v>22</v>
      </c>
      <c r="C1949" t="s">
        <v>398</v>
      </c>
      <c r="D1949" t="s">
        <v>24</v>
      </c>
      <c r="E1949" t="s">
        <v>399</v>
      </c>
      <c r="F1949" t="s">
        <v>2247</v>
      </c>
      <c r="G1949" t="s">
        <v>9063</v>
      </c>
      <c r="H1949" s="1">
        <f>DATE(YEAR(invoices[[#This Row],[due_date]]),MONTH(invoices[[#This Row],[due_date]]),1)</f>
        <v>45778</v>
      </c>
      <c r="I1949" s="1">
        <v>45784</v>
      </c>
      <c r="J1949">
        <v>14500</v>
      </c>
      <c r="K1949">
        <v>1020</v>
      </c>
      <c r="L1949">
        <v>0</v>
      </c>
      <c r="M1949">
        <f>invoices[[#This Row],[rent_amount]]+invoices[[#This Row],[electricity_amount]]+invoices[[#This Row],[other_charges]]</f>
        <v>15520</v>
      </c>
      <c r="N1949" t="s">
        <v>28</v>
      </c>
      <c r="O1949" t="s">
        <v>2437</v>
      </c>
      <c r="P1949">
        <v>0</v>
      </c>
      <c r="Q1949" t="b">
        <v>0</v>
      </c>
      <c r="R1949" t="s">
        <v>122</v>
      </c>
      <c r="S1949">
        <v>0</v>
      </c>
      <c r="T1949">
        <f>invoices[[#This Row],[total_amount]]</f>
        <v>15520</v>
      </c>
      <c r="U1949" t="s">
        <v>3621</v>
      </c>
      <c r="V1949" t="str">
        <f>INDEX([1]!Table1[tenantname],MATCH(invoices[[#This Row],[allotment_id]],[1]!Table1[TenantAllotmentID],0))</f>
        <v>Sheethala  (B22-C1)</v>
      </c>
      <c r="W1949" t="s">
        <v>14096</v>
      </c>
      <c r="X1949" t="s">
        <v>15092</v>
      </c>
      <c r="Y1949" s="4">
        <v>45778</v>
      </c>
      <c r="Z1949" t="s">
        <v>15807</v>
      </c>
      <c r="AA1949">
        <v>14500</v>
      </c>
      <c r="AB1949">
        <v>0</v>
      </c>
      <c r="AC1949">
        <v>0</v>
      </c>
      <c r="AD1949" s="7">
        <f>invoices[[#This Row],[Rent]]+invoices[[#This Row],[Services]]+invoices[[#This Row],[GST]]</f>
        <v>14500</v>
      </c>
      <c r="AE1949" s="7">
        <f>invoices[[#This Row],[Total]]-invoices[[#This Row],[rent_amount]]</f>
        <v>0</v>
      </c>
      <c r="AF1949">
        <v>3792</v>
      </c>
      <c r="AG1949">
        <v>1020</v>
      </c>
      <c r="AH1949">
        <f>invoices[[#This Row],[EB Amount]]-invoices[[#This Row],[electricity_amount]]</f>
        <v>0</v>
      </c>
    </row>
    <row r="1950" spans="1:34">
      <c r="A1950" t="s">
        <v>9096</v>
      </c>
      <c r="B1950" t="s">
        <v>22</v>
      </c>
      <c r="C1950" t="s">
        <v>1202</v>
      </c>
      <c r="D1950" t="s">
        <v>24</v>
      </c>
      <c r="E1950" t="s">
        <v>167</v>
      </c>
      <c r="F1950" t="s">
        <v>1203</v>
      </c>
      <c r="G1950" t="s">
        <v>9097</v>
      </c>
      <c r="H1950" s="1">
        <f>DATE(YEAR(invoices[[#This Row],[due_date]]),MONTH(invoices[[#This Row],[due_date]]),1)</f>
        <v>45778</v>
      </c>
      <c r="I1950" s="1">
        <v>45784</v>
      </c>
      <c r="J1950">
        <v>15500</v>
      </c>
      <c r="K1950">
        <v>2580</v>
      </c>
      <c r="L1950">
        <v>0</v>
      </c>
      <c r="M1950">
        <f>invoices[[#This Row],[rent_amount]]+invoices[[#This Row],[electricity_amount]]+invoices[[#This Row],[other_charges]]</f>
        <v>18080</v>
      </c>
      <c r="N1950" t="s">
        <v>28</v>
      </c>
      <c r="O1950" t="s">
        <v>872</v>
      </c>
      <c r="P1950">
        <v>0</v>
      </c>
      <c r="Q1950" t="b">
        <v>0</v>
      </c>
      <c r="R1950" t="s">
        <v>122</v>
      </c>
      <c r="S1950">
        <v>0</v>
      </c>
      <c r="T1950">
        <f>invoices[[#This Row],[total_amount]]</f>
        <v>18080</v>
      </c>
      <c r="U1950" t="s">
        <v>1205</v>
      </c>
      <c r="V1950" t="str">
        <f>INDEX([1]!Table1[tenantname],MATCH(invoices[[#This Row],[allotment_id]],[1]!Table1[TenantAllotmentID],0))</f>
        <v>Surya Nikhil Mallampalli (B42-B1)</v>
      </c>
      <c r="W1950" t="s">
        <v>14380</v>
      </c>
      <c r="X1950" t="s">
        <v>14381</v>
      </c>
      <c r="Y1950" s="4">
        <v>45778</v>
      </c>
      <c r="Z1950" t="s">
        <v>15807</v>
      </c>
      <c r="AA1950">
        <v>15500</v>
      </c>
      <c r="AB1950">
        <v>0</v>
      </c>
      <c r="AC1950">
        <v>0</v>
      </c>
      <c r="AD1950" s="7">
        <f>invoices[[#This Row],[Rent]]+invoices[[#This Row],[Services]]+invoices[[#This Row],[GST]]</f>
        <v>15500</v>
      </c>
      <c r="AE1950" s="7">
        <f>invoices[[#This Row],[Total]]-invoices[[#This Row],[rent_amount]]</f>
        <v>0</v>
      </c>
      <c r="AF1950">
        <v>3810</v>
      </c>
      <c r="AG1950">
        <v>2580</v>
      </c>
      <c r="AH1950">
        <f>invoices[[#This Row],[EB Amount]]-invoices[[#This Row],[electricity_amount]]</f>
        <v>0</v>
      </c>
    </row>
    <row r="1951" spans="1:34">
      <c r="A1951" t="s">
        <v>9196</v>
      </c>
      <c r="B1951" t="s">
        <v>22</v>
      </c>
      <c r="C1951" t="s">
        <v>1900</v>
      </c>
      <c r="D1951" t="s">
        <v>24</v>
      </c>
      <c r="E1951" t="s">
        <v>50</v>
      </c>
      <c r="F1951" t="s">
        <v>51</v>
      </c>
      <c r="G1951" t="s">
        <v>9197</v>
      </c>
      <c r="H1951" s="1">
        <f>DATE(YEAR(invoices[[#This Row],[due_date]]),MONTH(invoices[[#This Row],[due_date]]),1)</f>
        <v>45778</v>
      </c>
      <c r="I1951" s="1">
        <v>45784</v>
      </c>
      <c r="J1951">
        <v>13572</v>
      </c>
      <c r="K1951">
        <v>0</v>
      </c>
      <c r="L1951">
        <v>0</v>
      </c>
      <c r="M1951">
        <f>invoices[[#This Row],[rent_amount]]+invoices[[#This Row],[electricity_amount]]+invoices[[#This Row],[other_charges]]</f>
        <v>13572</v>
      </c>
      <c r="N1951" t="s">
        <v>28</v>
      </c>
      <c r="O1951" t="s">
        <v>768</v>
      </c>
      <c r="P1951">
        <v>0</v>
      </c>
      <c r="Q1951" t="b">
        <v>0</v>
      </c>
      <c r="R1951" t="s">
        <v>122</v>
      </c>
      <c r="S1951">
        <v>0</v>
      </c>
      <c r="T1951">
        <f>invoices[[#This Row],[total_amount]]</f>
        <v>13572</v>
      </c>
      <c r="U1951" t="s">
        <v>1902</v>
      </c>
      <c r="V1951" t="str">
        <f>INDEX([1]!Table1[tenantname],MATCH(invoices[[#This Row],[allotment_id]],[1]!Table1[TenantAllotmentID],0))</f>
        <v>Karthikeyan M (B32-C2)</v>
      </c>
      <c r="W1951" t="s">
        <v>14635</v>
      </c>
      <c r="X1951" t="s">
        <v>14636</v>
      </c>
      <c r="Y1951" s="4">
        <v>45778</v>
      </c>
      <c r="Z1951" t="s">
        <v>15807</v>
      </c>
      <c r="AA1951">
        <v>13572</v>
      </c>
      <c r="AB1951">
        <v>0</v>
      </c>
      <c r="AC1951">
        <v>0</v>
      </c>
      <c r="AD1951" s="7">
        <f>invoices[[#This Row],[Rent]]+invoices[[#This Row],[Services]]+invoices[[#This Row],[GST]]</f>
        <v>13572</v>
      </c>
      <c r="AE1951" s="7">
        <f>invoices[[#This Row],[Total]]-invoices[[#This Row],[rent_amount]]</f>
        <v>0</v>
      </c>
      <c r="AF1951">
        <v>3862</v>
      </c>
      <c r="AG1951">
        <v>0</v>
      </c>
      <c r="AH1951">
        <f>invoices[[#This Row],[EB Amount]]-invoices[[#This Row],[electricity_amount]]</f>
        <v>0</v>
      </c>
    </row>
    <row r="1952" spans="1:34">
      <c r="A1952" t="s">
        <v>9246</v>
      </c>
      <c r="B1952" t="s">
        <v>22</v>
      </c>
      <c r="C1952" t="s">
        <v>2728</v>
      </c>
      <c r="D1952" t="s">
        <v>24</v>
      </c>
      <c r="E1952" t="s">
        <v>88</v>
      </c>
      <c r="F1952" t="s">
        <v>89</v>
      </c>
      <c r="G1952" t="s">
        <v>9247</v>
      </c>
      <c r="H1952" s="1">
        <f>DATE(YEAR(invoices[[#This Row],[due_date]]),MONTH(invoices[[#This Row],[due_date]]),1)</f>
        <v>45778</v>
      </c>
      <c r="I1952" s="1">
        <v>45784</v>
      </c>
      <c r="J1952">
        <v>15500</v>
      </c>
      <c r="K1952">
        <v>2310</v>
      </c>
      <c r="L1952">
        <v>0</v>
      </c>
      <c r="M1952">
        <f>invoices[[#This Row],[rent_amount]]+invoices[[#This Row],[electricity_amount]]+invoices[[#This Row],[other_charges]]</f>
        <v>17810</v>
      </c>
      <c r="N1952" t="s">
        <v>28</v>
      </c>
      <c r="O1952" t="s">
        <v>872</v>
      </c>
      <c r="P1952">
        <v>0</v>
      </c>
      <c r="Q1952" t="b">
        <v>0</v>
      </c>
      <c r="R1952" t="s">
        <v>122</v>
      </c>
      <c r="S1952">
        <v>0</v>
      </c>
      <c r="T1952">
        <f>invoices[[#This Row],[total_amount]]</f>
        <v>17810</v>
      </c>
      <c r="U1952" t="s">
        <v>2730</v>
      </c>
      <c r="V1952" t="str">
        <f>INDEX([1]!Table1[tenantname],MATCH(invoices[[#This Row],[allotment_id]],[1]!Table1[TenantAllotmentID],0))</f>
        <v>Sanjith Besthamalla (B13-B2)</v>
      </c>
      <c r="W1952" t="s">
        <v>14880</v>
      </c>
      <c r="X1952" t="s">
        <v>14881</v>
      </c>
      <c r="Y1952" s="4">
        <v>45778</v>
      </c>
      <c r="Z1952" t="s">
        <v>15807</v>
      </c>
      <c r="AA1952">
        <v>15500</v>
      </c>
      <c r="AB1952">
        <v>0</v>
      </c>
      <c r="AC1952">
        <v>0</v>
      </c>
      <c r="AD1952" s="7">
        <f>invoices[[#This Row],[Rent]]+invoices[[#This Row],[Services]]+invoices[[#This Row],[GST]]</f>
        <v>15500</v>
      </c>
      <c r="AE1952" s="7">
        <f>invoices[[#This Row],[Total]]-invoices[[#This Row],[rent_amount]]</f>
        <v>0</v>
      </c>
      <c r="AF1952">
        <v>3890</v>
      </c>
      <c r="AG1952">
        <v>2310</v>
      </c>
      <c r="AH1952">
        <f>invoices[[#This Row],[EB Amount]]-invoices[[#This Row],[electricity_amount]]</f>
        <v>0</v>
      </c>
    </row>
    <row r="1953" spans="1:34">
      <c r="A1953" t="s">
        <v>9548</v>
      </c>
      <c r="B1953" t="s">
        <v>22</v>
      </c>
      <c r="C1953" t="s">
        <v>1111</v>
      </c>
      <c r="D1953" t="s">
        <v>24</v>
      </c>
      <c r="E1953" t="s">
        <v>569</v>
      </c>
      <c r="F1953" t="s">
        <v>1112</v>
      </c>
      <c r="G1953" t="s">
        <v>9549</v>
      </c>
      <c r="H1953" s="1">
        <f>DATE(YEAR(invoices[[#This Row],[due_date]]),MONTH(invoices[[#This Row],[due_date]]),1)</f>
        <v>45778</v>
      </c>
      <c r="I1953" s="1">
        <v>45784</v>
      </c>
      <c r="J1953">
        <v>13500</v>
      </c>
      <c r="K1953">
        <v>2610</v>
      </c>
      <c r="L1953">
        <v>0</v>
      </c>
      <c r="M1953">
        <f>invoices[[#This Row],[rent_amount]]+invoices[[#This Row],[electricity_amount]]+invoices[[#This Row],[other_charges]]</f>
        <v>16110</v>
      </c>
      <c r="N1953" t="s">
        <v>28</v>
      </c>
      <c r="O1953" t="s">
        <v>2437</v>
      </c>
      <c r="P1953">
        <v>0</v>
      </c>
      <c r="Q1953" t="b">
        <v>0</v>
      </c>
      <c r="R1953" t="s">
        <v>122</v>
      </c>
      <c r="S1953">
        <v>0</v>
      </c>
      <c r="T1953">
        <f>invoices[[#This Row],[total_amount]]</f>
        <v>16110</v>
      </c>
      <c r="U1953" t="s">
        <v>1114</v>
      </c>
      <c r="V1953" t="str">
        <f>INDEX([1]!Table1[tenantname],MATCH(invoices[[#This Row],[allotment_id]],[1]!Table1[TenantAllotmentID],0))</f>
        <v>Muskan Goyal (C12-C2)</v>
      </c>
      <c r="W1953" t="s">
        <v>14352</v>
      </c>
      <c r="X1953" t="s">
        <v>14353</v>
      </c>
      <c r="Y1953" s="4">
        <v>45778</v>
      </c>
      <c r="Z1953" t="s">
        <v>15807</v>
      </c>
      <c r="AA1953">
        <v>13500</v>
      </c>
      <c r="AB1953">
        <v>0</v>
      </c>
      <c r="AC1953">
        <v>0</v>
      </c>
      <c r="AD1953" s="7">
        <f>invoices[[#This Row],[Rent]]+invoices[[#This Row],[Services]]+invoices[[#This Row],[GST]]</f>
        <v>13500</v>
      </c>
      <c r="AE1953" s="7">
        <f>invoices[[#This Row],[Total]]-invoices[[#This Row],[rent_amount]]</f>
        <v>0</v>
      </c>
      <c r="AF1953">
        <v>4047</v>
      </c>
      <c r="AG1953">
        <v>2610</v>
      </c>
      <c r="AH1953">
        <f>invoices[[#This Row],[EB Amount]]-invoices[[#This Row],[electricity_amount]]</f>
        <v>0</v>
      </c>
    </row>
    <row r="1954" spans="1:34">
      <c r="A1954" t="s">
        <v>9618</v>
      </c>
      <c r="B1954" t="s">
        <v>22</v>
      </c>
      <c r="C1954" t="s">
        <v>732</v>
      </c>
      <c r="D1954" t="s">
        <v>24</v>
      </c>
      <c r="E1954" t="s">
        <v>112</v>
      </c>
      <c r="F1954" t="s">
        <v>1305</v>
      </c>
      <c r="G1954" t="s">
        <v>9619</v>
      </c>
      <c r="H1954" s="1">
        <f>DATE(YEAR(invoices[[#This Row],[due_date]]),MONTH(invoices[[#This Row],[due_date]]),1)</f>
        <v>45778</v>
      </c>
      <c r="I1954" s="1">
        <v>45784</v>
      </c>
      <c r="J1954">
        <v>15500</v>
      </c>
      <c r="K1954">
        <v>1512</v>
      </c>
      <c r="L1954">
        <v>0</v>
      </c>
      <c r="M1954">
        <f>invoices[[#This Row],[rent_amount]]+invoices[[#This Row],[electricity_amount]]+invoices[[#This Row],[other_charges]]</f>
        <v>17012</v>
      </c>
      <c r="N1954" t="s">
        <v>28</v>
      </c>
      <c r="O1954" t="s">
        <v>2437</v>
      </c>
      <c r="P1954">
        <v>0</v>
      </c>
      <c r="Q1954" t="b">
        <v>0</v>
      </c>
      <c r="R1954" t="s">
        <v>122</v>
      </c>
      <c r="S1954">
        <v>0</v>
      </c>
      <c r="T1954">
        <f>invoices[[#This Row],[total_amount]]</f>
        <v>17012</v>
      </c>
      <c r="U1954" t="s">
        <v>2239</v>
      </c>
      <c r="V1954" t="str">
        <f>INDEX([1]!Table1[tenantname],MATCH(invoices[[#This Row],[allotment_id]],[1]!Table1[TenantAllotmentID],0))</f>
        <v>Harshith Gavara (A23-B1)</v>
      </c>
      <c r="W1954" t="s">
        <v>14211</v>
      </c>
      <c r="X1954" t="s">
        <v>14749</v>
      </c>
      <c r="Y1954" s="4">
        <v>45778</v>
      </c>
      <c r="Z1954" t="s">
        <v>15807</v>
      </c>
      <c r="AA1954">
        <v>15500</v>
      </c>
      <c r="AB1954">
        <v>0</v>
      </c>
      <c r="AC1954">
        <v>0</v>
      </c>
      <c r="AD1954" s="7">
        <f>invoices[[#This Row],[Rent]]+invoices[[#This Row],[Services]]+invoices[[#This Row],[GST]]</f>
        <v>15500</v>
      </c>
      <c r="AE1954" s="7">
        <f>invoices[[#This Row],[Total]]-invoices[[#This Row],[rent_amount]]</f>
        <v>0</v>
      </c>
      <c r="AF1954">
        <v>4084</v>
      </c>
      <c r="AG1954">
        <v>1512</v>
      </c>
      <c r="AH1954">
        <f>invoices[[#This Row],[EB Amount]]-invoices[[#This Row],[electricity_amount]]</f>
        <v>0</v>
      </c>
    </row>
    <row r="1955" spans="1:34">
      <c r="A1955" t="s">
        <v>9652</v>
      </c>
      <c r="B1955" t="s">
        <v>22</v>
      </c>
      <c r="C1955" t="s">
        <v>2934</v>
      </c>
      <c r="D1955" t="s">
        <v>24</v>
      </c>
      <c r="E1955" t="s">
        <v>476</v>
      </c>
      <c r="F1955" t="s">
        <v>1388</v>
      </c>
      <c r="G1955" t="s">
        <v>9653</v>
      </c>
      <c r="H1955" s="1">
        <f>DATE(YEAR(invoices[[#This Row],[due_date]]),MONTH(invoices[[#This Row],[due_date]]),1)</f>
        <v>45778</v>
      </c>
      <c r="I1955" s="1">
        <v>45784</v>
      </c>
      <c r="J1955">
        <v>15500</v>
      </c>
      <c r="K1955">
        <v>2460</v>
      </c>
      <c r="L1955">
        <v>2250</v>
      </c>
      <c r="M1955">
        <f>invoices[[#This Row],[rent_amount]]+invoices[[#This Row],[electricity_amount]]+invoices[[#This Row],[other_charges]]</f>
        <v>20210</v>
      </c>
      <c r="N1955" t="s">
        <v>28</v>
      </c>
      <c r="O1955" t="s">
        <v>2437</v>
      </c>
      <c r="P1955">
        <v>0</v>
      </c>
      <c r="Q1955" t="b">
        <v>0</v>
      </c>
      <c r="R1955" t="s">
        <v>122</v>
      </c>
      <c r="S1955">
        <v>0</v>
      </c>
      <c r="T1955">
        <f>invoices[[#This Row],[total_amount]]</f>
        <v>20210</v>
      </c>
      <c r="U1955" t="s">
        <v>2936</v>
      </c>
      <c r="V1955" t="str">
        <f>INDEX([1]!Table1[tenantname],MATCH(invoices[[#This Row],[allotment_id]],[1]!Table1[TenantAllotmentID],0))</f>
        <v>Murali Mano J (B41-B1)</v>
      </c>
      <c r="W1955" t="s">
        <v>14927</v>
      </c>
      <c r="X1955" t="s">
        <v>14928</v>
      </c>
      <c r="Y1955" s="4">
        <v>45778</v>
      </c>
      <c r="Z1955" t="s">
        <v>15807</v>
      </c>
      <c r="AA1955">
        <v>15500</v>
      </c>
      <c r="AB1955">
        <v>0</v>
      </c>
      <c r="AC1955">
        <v>0</v>
      </c>
      <c r="AD1955" s="7">
        <f>invoices[[#This Row],[Rent]]+invoices[[#This Row],[Services]]+invoices[[#This Row],[GST]]</f>
        <v>15500</v>
      </c>
      <c r="AE1955" s="7">
        <f>invoices[[#This Row],[Total]]-invoices[[#This Row],[rent_amount]]</f>
        <v>0</v>
      </c>
      <c r="AF1955">
        <v>4102</v>
      </c>
      <c r="AG1955">
        <v>2460</v>
      </c>
      <c r="AH1955">
        <f>invoices[[#This Row],[EB Amount]]-invoices[[#This Row],[electricity_amount]]</f>
        <v>0</v>
      </c>
    </row>
    <row r="1956" spans="1:34">
      <c r="A1956" t="s">
        <v>9654</v>
      </c>
      <c r="B1956" t="s">
        <v>22</v>
      </c>
      <c r="C1956" t="s">
        <v>613</v>
      </c>
      <c r="D1956" t="s">
        <v>24</v>
      </c>
      <c r="E1956" t="s">
        <v>72</v>
      </c>
      <c r="F1956" t="s">
        <v>559</v>
      </c>
      <c r="G1956" t="s">
        <v>9655</v>
      </c>
      <c r="H1956" s="1">
        <f>DATE(YEAR(invoices[[#This Row],[due_date]]),MONTH(invoices[[#This Row],[due_date]]),1)</f>
        <v>45778</v>
      </c>
      <c r="I1956" s="1">
        <v>45784</v>
      </c>
      <c r="J1956">
        <v>15500</v>
      </c>
      <c r="K1956">
        <v>700</v>
      </c>
      <c r="L1956">
        <v>0</v>
      </c>
      <c r="M1956">
        <f>invoices[[#This Row],[rent_amount]]+invoices[[#This Row],[electricity_amount]]+invoices[[#This Row],[other_charges]]</f>
        <v>16200</v>
      </c>
      <c r="N1956" t="s">
        <v>28</v>
      </c>
      <c r="O1956" t="s">
        <v>768</v>
      </c>
      <c r="P1956">
        <v>0</v>
      </c>
      <c r="Q1956" t="b">
        <v>0</v>
      </c>
      <c r="R1956" t="s">
        <v>122</v>
      </c>
      <c r="S1956">
        <v>0</v>
      </c>
      <c r="T1956">
        <f>invoices[[#This Row],[total_amount]]</f>
        <v>16200</v>
      </c>
      <c r="U1956" t="s">
        <v>615</v>
      </c>
      <c r="V1956" t="str">
        <f>INDEX([1]!Table1[tenantname],MATCH(invoices[[#This Row],[allotment_id]],[1]!Table1[TenantAllotmentID],0))</f>
        <v>Keerthana M C (C34-B2)</v>
      </c>
      <c r="W1956" t="s">
        <v>14171</v>
      </c>
      <c r="X1956" t="s">
        <v>14172</v>
      </c>
      <c r="Y1956" s="4">
        <v>45778</v>
      </c>
      <c r="Z1956" t="s">
        <v>15807</v>
      </c>
      <c r="AA1956">
        <v>15500</v>
      </c>
      <c r="AB1956">
        <v>0</v>
      </c>
      <c r="AC1956">
        <v>0</v>
      </c>
      <c r="AD1956" s="7">
        <f>invoices[[#This Row],[Rent]]+invoices[[#This Row],[Services]]+invoices[[#This Row],[GST]]</f>
        <v>15500</v>
      </c>
      <c r="AE1956" s="7">
        <f>invoices[[#This Row],[Total]]-invoices[[#This Row],[rent_amount]]</f>
        <v>0</v>
      </c>
      <c r="AF1956">
        <v>4103</v>
      </c>
      <c r="AG1956">
        <v>700</v>
      </c>
      <c r="AH1956">
        <f>invoices[[#This Row],[EB Amount]]-invoices[[#This Row],[electricity_amount]]</f>
        <v>0</v>
      </c>
    </row>
    <row r="1957" spans="1:34">
      <c r="A1957" t="s">
        <v>9662</v>
      </c>
      <c r="B1957" t="s">
        <v>22</v>
      </c>
      <c r="C1957" t="s">
        <v>2682</v>
      </c>
      <c r="D1957" t="s">
        <v>24</v>
      </c>
      <c r="E1957" t="s">
        <v>42</v>
      </c>
      <c r="F1957" t="s">
        <v>2100</v>
      </c>
      <c r="G1957" t="s">
        <v>9663</v>
      </c>
      <c r="H1957" s="1">
        <f>DATE(YEAR(invoices[[#This Row],[due_date]]),MONTH(invoices[[#This Row],[due_date]]),1)</f>
        <v>45778</v>
      </c>
      <c r="I1957" s="1">
        <v>45784</v>
      </c>
      <c r="J1957">
        <v>13500</v>
      </c>
      <c r="K1957">
        <v>1950</v>
      </c>
      <c r="L1957">
        <v>0</v>
      </c>
      <c r="M1957">
        <f>invoices[[#This Row],[rent_amount]]+invoices[[#This Row],[electricity_amount]]+invoices[[#This Row],[other_charges]]</f>
        <v>15450</v>
      </c>
      <c r="N1957" t="s">
        <v>28</v>
      </c>
      <c r="O1957" t="s">
        <v>121</v>
      </c>
      <c r="P1957">
        <v>0</v>
      </c>
      <c r="Q1957" t="b">
        <v>0</v>
      </c>
      <c r="R1957" t="s">
        <v>122</v>
      </c>
      <c r="S1957">
        <v>0</v>
      </c>
      <c r="T1957">
        <f>invoices[[#This Row],[total_amount]]</f>
        <v>15450</v>
      </c>
      <c r="U1957" t="s">
        <v>3079</v>
      </c>
      <c r="V1957" t="str">
        <f>INDEX([1]!Table1[tenantname],MATCH(invoices[[#This Row],[allotment_id]],[1]!Table1[TenantAllotmentID],0))</f>
        <v>Amita Asthana (C24-B1)</v>
      </c>
      <c r="W1957" t="s">
        <v>14866</v>
      </c>
      <c r="X1957" t="s">
        <v>14965</v>
      </c>
      <c r="Y1957" s="4">
        <v>45778</v>
      </c>
      <c r="Z1957" t="s">
        <v>15807</v>
      </c>
      <c r="AA1957">
        <v>13500</v>
      </c>
      <c r="AB1957">
        <v>0</v>
      </c>
      <c r="AC1957">
        <v>0</v>
      </c>
      <c r="AD1957" s="7">
        <f>invoices[[#This Row],[Rent]]+invoices[[#This Row],[Services]]+invoices[[#This Row],[GST]]</f>
        <v>13500</v>
      </c>
      <c r="AE1957" s="7">
        <f>invoices[[#This Row],[Total]]-invoices[[#This Row],[rent_amount]]</f>
        <v>0</v>
      </c>
      <c r="AF1957">
        <v>4107</v>
      </c>
      <c r="AG1957">
        <v>1950</v>
      </c>
      <c r="AH1957">
        <f>invoices[[#This Row],[EB Amount]]-invoices[[#This Row],[electricity_amount]]</f>
        <v>0</v>
      </c>
    </row>
    <row r="1958" spans="1:34">
      <c r="A1958" t="s">
        <v>9674</v>
      </c>
      <c r="B1958" t="s">
        <v>22</v>
      </c>
      <c r="C1958" t="s">
        <v>2835</v>
      </c>
      <c r="D1958" t="s">
        <v>24</v>
      </c>
      <c r="E1958" t="s">
        <v>226</v>
      </c>
      <c r="F1958" t="s">
        <v>2836</v>
      </c>
      <c r="G1958" t="s">
        <v>9675</v>
      </c>
      <c r="H1958" s="1">
        <f>DATE(YEAR(invoices[[#This Row],[due_date]]),MONTH(invoices[[#This Row],[due_date]]),1)</f>
        <v>45778</v>
      </c>
      <c r="I1958" s="1">
        <v>45784</v>
      </c>
      <c r="J1958">
        <v>15500</v>
      </c>
      <c r="K1958">
        <v>2430</v>
      </c>
      <c r="L1958">
        <v>0</v>
      </c>
      <c r="M1958">
        <f>invoices[[#This Row],[rent_amount]]+invoices[[#This Row],[electricity_amount]]+invoices[[#This Row],[other_charges]]</f>
        <v>17930</v>
      </c>
      <c r="N1958" t="s">
        <v>28</v>
      </c>
      <c r="O1958" t="s">
        <v>2437</v>
      </c>
      <c r="P1958">
        <v>0</v>
      </c>
      <c r="Q1958" t="b">
        <v>0</v>
      </c>
      <c r="R1958" t="s">
        <v>122</v>
      </c>
      <c r="S1958">
        <v>0</v>
      </c>
      <c r="T1958">
        <f>invoices[[#This Row],[total_amount]]</f>
        <v>17930</v>
      </c>
      <c r="U1958" s="2" t="s">
        <v>2838</v>
      </c>
      <c r="V1958" t="str">
        <f>INDEX([1]!Table1[tenantname],MATCH(invoices[[#This Row],[allotment_id]],[1]!Table1[TenantAllotmentID],0))</f>
        <v>Nivetha Marimuthu (B12-B1)</v>
      </c>
      <c r="W1958" t="s">
        <v>14907</v>
      </c>
      <c r="X1958" t="s">
        <v>14908</v>
      </c>
      <c r="Y1958" s="4">
        <v>45778</v>
      </c>
      <c r="Z1958" t="s">
        <v>15807</v>
      </c>
      <c r="AA1958">
        <v>15500</v>
      </c>
      <c r="AB1958">
        <v>0</v>
      </c>
      <c r="AC1958">
        <v>0</v>
      </c>
      <c r="AD1958" s="7">
        <f>invoices[[#This Row],[Rent]]+invoices[[#This Row],[Services]]+invoices[[#This Row],[GST]]</f>
        <v>15500</v>
      </c>
      <c r="AE1958" s="7">
        <f>invoices[[#This Row],[Total]]-invoices[[#This Row],[rent_amount]]</f>
        <v>0</v>
      </c>
      <c r="AF1958">
        <v>4113</v>
      </c>
      <c r="AG1958">
        <v>2430</v>
      </c>
      <c r="AH1958">
        <f>invoices[[#This Row],[EB Amount]]-invoices[[#This Row],[electricity_amount]]</f>
        <v>0</v>
      </c>
    </row>
    <row r="1959" spans="1:34">
      <c r="A1959" t="s">
        <v>9745</v>
      </c>
      <c r="B1959" t="s">
        <v>22</v>
      </c>
      <c r="C1959" t="s">
        <v>2286</v>
      </c>
      <c r="D1959" t="s">
        <v>24</v>
      </c>
      <c r="E1959" t="s">
        <v>592</v>
      </c>
      <c r="F1959" t="s">
        <v>1184</v>
      </c>
      <c r="G1959" t="s">
        <v>9746</v>
      </c>
      <c r="H1959" s="1">
        <f>DATE(YEAR(invoices[[#This Row],[due_date]]),MONTH(invoices[[#This Row],[due_date]]),1)</f>
        <v>45778</v>
      </c>
      <c r="I1959" s="1">
        <v>45784</v>
      </c>
      <c r="J1959">
        <v>25500</v>
      </c>
      <c r="K1959">
        <v>2760</v>
      </c>
      <c r="L1959">
        <v>0</v>
      </c>
      <c r="M1959">
        <f>invoices[[#This Row],[rent_amount]]+invoices[[#This Row],[electricity_amount]]+invoices[[#This Row],[other_charges]]</f>
        <v>28260</v>
      </c>
      <c r="N1959" t="s">
        <v>28</v>
      </c>
      <c r="O1959" t="s">
        <v>121</v>
      </c>
      <c r="P1959">
        <v>0</v>
      </c>
      <c r="Q1959" t="b">
        <v>0</v>
      </c>
      <c r="R1959" t="s">
        <v>122</v>
      </c>
      <c r="S1959">
        <v>0</v>
      </c>
      <c r="T1959">
        <f>invoices[[#This Row],[total_amount]]</f>
        <v>28260</v>
      </c>
      <c r="U1959" t="s">
        <v>2288</v>
      </c>
      <c r="V1959" t="str">
        <f>INDEX([1]!Table1[tenantname],MATCH(invoices[[#This Row],[allotment_id]],[1]!Table1[TenantAllotmentID],0))</f>
        <v>Aditya A (A44-D1)</v>
      </c>
      <c r="W1959" t="s">
        <v>14762</v>
      </c>
      <c r="X1959" t="s">
        <v>14763</v>
      </c>
      <c r="Y1959" s="4">
        <v>45778</v>
      </c>
      <c r="Z1959" t="s">
        <v>15807</v>
      </c>
      <c r="AA1959">
        <v>25500</v>
      </c>
      <c r="AB1959">
        <v>0</v>
      </c>
      <c r="AC1959">
        <v>0</v>
      </c>
      <c r="AD1959" s="7">
        <f>invoices[[#This Row],[Rent]]+invoices[[#This Row],[Services]]+invoices[[#This Row],[GST]]</f>
        <v>25500</v>
      </c>
      <c r="AE1959" s="7">
        <f>invoices[[#This Row],[Total]]-invoices[[#This Row],[rent_amount]]</f>
        <v>0</v>
      </c>
      <c r="AF1959">
        <v>4147</v>
      </c>
      <c r="AG1959">
        <v>2760</v>
      </c>
      <c r="AH1959">
        <f>invoices[[#This Row],[EB Amount]]-invoices[[#This Row],[electricity_amount]]</f>
        <v>0</v>
      </c>
    </row>
    <row r="1960" spans="1:34">
      <c r="A1960" t="s">
        <v>9815</v>
      </c>
      <c r="B1960" t="s">
        <v>22</v>
      </c>
      <c r="C1960" t="s">
        <v>173</v>
      </c>
      <c r="D1960" t="s">
        <v>24</v>
      </c>
      <c r="E1960" t="s">
        <v>140</v>
      </c>
      <c r="F1960" t="s">
        <v>174</v>
      </c>
      <c r="G1960" t="s">
        <v>9816</v>
      </c>
      <c r="H1960" s="1">
        <f>DATE(YEAR(invoices[[#This Row],[due_date]]),MONTH(invoices[[#This Row],[due_date]]),1)</f>
        <v>45778</v>
      </c>
      <c r="I1960" s="1">
        <v>45784</v>
      </c>
      <c r="J1960">
        <v>15500</v>
      </c>
      <c r="K1960">
        <v>1830</v>
      </c>
      <c r="L1960">
        <v>0</v>
      </c>
      <c r="M1960">
        <f>invoices[[#This Row],[rent_amount]]+invoices[[#This Row],[electricity_amount]]+invoices[[#This Row],[other_charges]]</f>
        <v>17330</v>
      </c>
      <c r="N1960" t="s">
        <v>28</v>
      </c>
      <c r="O1960" t="s">
        <v>872</v>
      </c>
      <c r="P1960">
        <v>0</v>
      </c>
      <c r="Q1960" t="b">
        <v>0</v>
      </c>
      <c r="R1960" t="s">
        <v>122</v>
      </c>
      <c r="S1960">
        <v>0</v>
      </c>
      <c r="T1960">
        <f>invoices[[#This Row],[total_amount]]</f>
        <v>17330</v>
      </c>
      <c r="U1960" t="s">
        <v>178</v>
      </c>
      <c r="V1960" t="str">
        <f>INDEX([1]!Table1[tenantname],MATCH(invoices[[#This Row],[allotment_id]],[1]!Table1[TenantAllotmentID],0))</f>
        <v>VijayaSekar P (A41-D1)</v>
      </c>
      <c r="W1960" t="s">
        <v>14024</v>
      </c>
      <c r="X1960" t="s">
        <v>14025</v>
      </c>
      <c r="Y1960" s="4">
        <v>45778</v>
      </c>
      <c r="Z1960" t="s">
        <v>15807</v>
      </c>
      <c r="AA1960">
        <v>15500</v>
      </c>
      <c r="AB1960">
        <v>0</v>
      </c>
      <c r="AC1960">
        <v>0</v>
      </c>
      <c r="AD1960" s="7">
        <f>invoices[[#This Row],[Rent]]+invoices[[#This Row],[Services]]+invoices[[#This Row],[GST]]</f>
        <v>15500</v>
      </c>
      <c r="AE1960" s="7">
        <f>invoices[[#This Row],[Total]]-invoices[[#This Row],[rent_amount]]</f>
        <v>0</v>
      </c>
      <c r="AF1960">
        <v>4183</v>
      </c>
      <c r="AG1960">
        <v>1830</v>
      </c>
      <c r="AH1960">
        <f>invoices[[#This Row],[EB Amount]]-invoices[[#This Row],[electricity_amount]]</f>
        <v>0</v>
      </c>
    </row>
    <row r="1961" spans="1:34">
      <c r="A1961" t="s">
        <v>9829</v>
      </c>
      <c r="B1961" t="s">
        <v>22</v>
      </c>
      <c r="C1961" t="s">
        <v>166</v>
      </c>
      <c r="D1961" t="s">
        <v>24</v>
      </c>
      <c r="E1961" t="s">
        <v>167</v>
      </c>
      <c r="F1961" t="s">
        <v>168</v>
      </c>
      <c r="G1961" t="s">
        <v>9830</v>
      </c>
      <c r="H1961" s="1">
        <f>DATE(YEAR(invoices[[#This Row],[due_date]]),MONTH(invoices[[#This Row],[due_date]]),1)</f>
        <v>45778</v>
      </c>
      <c r="I1961" s="1">
        <v>45784</v>
      </c>
      <c r="J1961">
        <v>14500</v>
      </c>
      <c r="K1961">
        <v>1376</v>
      </c>
      <c r="L1961">
        <v>0</v>
      </c>
      <c r="M1961">
        <f>invoices[[#This Row],[rent_amount]]+invoices[[#This Row],[electricity_amount]]+invoices[[#This Row],[other_charges]]</f>
        <v>15876</v>
      </c>
      <c r="N1961" t="s">
        <v>28</v>
      </c>
      <c r="O1961" t="s">
        <v>872</v>
      </c>
      <c r="P1961">
        <v>0</v>
      </c>
      <c r="Q1961" t="b">
        <v>0</v>
      </c>
      <c r="R1961" t="s">
        <v>122</v>
      </c>
      <c r="S1961">
        <v>0</v>
      </c>
      <c r="T1961">
        <f>invoices[[#This Row],[total_amount]]</f>
        <v>15876</v>
      </c>
      <c r="U1961" t="s">
        <v>171</v>
      </c>
      <c r="V1961" t="str">
        <f>INDEX([1]!Table1[tenantname],MATCH(invoices[[#This Row],[allotment_id]],[1]!Table1[TenantAllotmentID],0))</f>
        <v>Shubhashish . (B42-C2)</v>
      </c>
      <c r="W1961" t="s">
        <v>14022</v>
      </c>
      <c r="X1961" t="s">
        <v>14023</v>
      </c>
      <c r="Y1961" s="4">
        <v>45778</v>
      </c>
      <c r="Z1961" t="s">
        <v>15807</v>
      </c>
      <c r="AA1961">
        <v>14500</v>
      </c>
      <c r="AB1961">
        <v>0</v>
      </c>
      <c r="AC1961">
        <v>0</v>
      </c>
      <c r="AD1961" s="7">
        <f>invoices[[#This Row],[Rent]]+invoices[[#This Row],[Services]]+invoices[[#This Row],[GST]]</f>
        <v>14500</v>
      </c>
      <c r="AE1961" s="7">
        <f>invoices[[#This Row],[Total]]-invoices[[#This Row],[rent_amount]]</f>
        <v>0</v>
      </c>
      <c r="AF1961">
        <v>4190</v>
      </c>
      <c r="AG1961">
        <v>1376</v>
      </c>
      <c r="AH1961">
        <f>invoices[[#This Row],[EB Amount]]-invoices[[#This Row],[electricity_amount]]</f>
        <v>0</v>
      </c>
    </row>
    <row r="1962" spans="1:34">
      <c r="A1962" t="s">
        <v>9873</v>
      </c>
      <c r="B1962" t="s">
        <v>22</v>
      </c>
      <c r="C1962" t="s">
        <v>3203</v>
      </c>
      <c r="D1962" t="s">
        <v>24</v>
      </c>
      <c r="E1962" t="s">
        <v>476</v>
      </c>
      <c r="F1962" t="s">
        <v>1186</v>
      </c>
      <c r="G1962" t="s">
        <v>9874</v>
      </c>
      <c r="H1962" s="1">
        <f>DATE(YEAR(invoices[[#This Row],[due_date]]),MONTH(invoices[[#This Row],[due_date]]),1)</f>
        <v>45778</v>
      </c>
      <c r="I1962" s="1">
        <v>45784</v>
      </c>
      <c r="J1962">
        <v>15500</v>
      </c>
      <c r="K1962">
        <v>1968</v>
      </c>
      <c r="L1962">
        <v>0</v>
      </c>
      <c r="M1962">
        <f>invoices[[#This Row],[rent_amount]]+invoices[[#This Row],[electricity_amount]]+invoices[[#This Row],[other_charges]]</f>
        <v>17468</v>
      </c>
      <c r="N1962" t="s">
        <v>28</v>
      </c>
      <c r="O1962" t="s">
        <v>768</v>
      </c>
      <c r="P1962">
        <v>0</v>
      </c>
      <c r="Q1962" t="b">
        <v>0</v>
      </c>
      <c r="R1962" t="s">
        <v>122</v>
      </c>
      <c r="S1962">
        <v>0</v>
      </c>
      <c r="T1962">
        <f>invoices[[#This Row],[total_amount]]</f>
        <v>17468</v>
      </c>
      <c r="U1962" t="s">
        <v>3205</v>
      </c>
      <c r="V1962" t="str">
        <f>INDEX([1]!Table1[tenantname],MATCH(invoices[[#This Row],[allotment_id]],[1]!Table1[TenantAllotmentID],0))</f>
        <v>Kundan Lenka (B41-B2)</v>
      </c>
      <c r="W1962" t="s">
        <v>14998</v>
      </c>
      <c r="X1962" t="s">
        <v>14999</v>
      </c>
      <c r="Y1962" s="4">
        <v>45778</v>
      </c>
      <c r="Z1962" t="s">
        <v>15807</v>
      </c>
      <c r="AA1962">
        <v>15500</v>
      </c>
      <c r="AB1962">
        <v>0</v>
      </c>
      <c r="AC1962">
        <v>0</v>
      </c>
      <c r="AD1962" s="7">
        <f>invoices[[#This Row],[Rent]]+invoices[[#This Row],[Services]]+invoices[[#This Row],[GST]]</f>
        <v>15500</v>
      </c>
      <c r="AE1962" s="7">
        <f>invoices[[#This Row],[Total]]-invoices[[#This Row],[rent_amount]]</f>
        <v>0</v>
      </c>
      <c r="AF1962">
        <v>4212</v>
      </c>
      <c r="AG1962">
        <v>1968</v>
      </c>
      <c r="AH1962">
        <f>invoices[[#This Row],[EB Amount]]-invoices[[#This Row],[electricity_amount]]</f>
        <v>0</v>
      </c>
    </row>
    <row r="1963" spans="1:34">
      <c r="A1963" t="s">
        <v>9879</v>
      </c>
      <c r="B1963" t="s">
        <v>22</v>
      </c>
      <c r="C1963" t="s">
        <v>509</v>
      </c>
      <c r="D1963" t="s">
        <v>24</v>
      </c>
      <c r="E1963" t="s">
        <v>96</v>
      </c>
      <c r="F1963" t="s">
        <v>510</v>
      </c>
      <c r="G1963" t="s">
        <v>9880</v>
      </c>
      <c r="H1963" s="1">
        <f>DATE(YEAR(invoices[[#This Row],[due_date]]),MONTH(invoices[[#This Row],[due_date]]),1)</f>
        <v>45778</v>
      </c>
      <c r="I1963" s="1">
        <v>45784</v>
      </c>
      <c r="J1963">
        <v>15500</v>
      </c>
      <c r="K1963">
        <v>2160</v>
      </c>
      <c r="L1963">
        <v>0</v>
      </c>
      <c r="M1963">
        <f>invoices[[#This Row],[rent_amount]]+invoices[[#This Row],[electricity_amount]]+invoices[[#This Row],[other_charges]]</f>
        <v>17660</v>
      </c>
      <c r="N1963" t="s">
        <v>28</v>
      </c>
      <c r="O1963" t="s">
        <v>768</v>
      </c>
      <c r="P1963">
        <v>0</v>
      </c>
      <c r="Q1963" t="b">
        <v>0</v>
      </c>
      <c r="R1963" t="s">
        <v>122</v>
      </c>
      <c r="S1963">
        <v>0</v>
      </c>
      <c r="T1963">
        <f>invoices[[#This Row],[total_amount]]</f>
        <v>17660</v>
      </c>
      <c r="U1963" t="s">
        <v>2343</v>
      </c>
      <c r="V1963" t="str">
        <f>INDEX([1]!Table1[tenantname],MATCH(invoices[[#This Row],[allotment_id]],[1]!Table1[TenantAllotmentID],0))</f>
        <v>Harsh Gupta (B33-B2)</v>
      </c>
      <c r="W1963" t="s">
        <v>14778</v>
      </c>
      <c r="X1963" t="s">
        <v>14779</v>
      </c>
      <c r="Y1963" s="4">
        <v>45778</v>
      </c>
      <c r="Z1963" t="s">
        <v>15807</v>
      </c>
      <c r="AA1963">
        <v>15500</v>
      </c>
      <c r="AB1963">
        <v>0</v>
      </c>
      <c r="AC1963">
        <v>0</v>
      </c>
      <c r="AD1963" s="7">
        <f>invoices[[#This Row],[Rent]]+invoices[[#This Row],[Services]]+invoices[[#This Row],[GST]]</f>
        <v>15500</v>
      </c>
      <c r="AE1963" s="7">
        <f>invoices[[#This Row],[Total]]-invoices[[#This Row],[rent_amount]]</f>
        <v>0</v>
      </c>
      <c r="AF1963">
        <v>4215</v>
      </c>
      <c r="AG1963">
        <v>2160</v>
      </c>
      <c r="AH1963">
        <f>invoices[[#This Row],[EB Amount]]-invoices[[#This Row],[electricity_amount]]</f>
        <v>0</v>
      </c>
    </row>
    <row r="1964" spans="1:34">
      <c r="A1964" t="s">
        <v>9939</v>
      </c>
      <c r="B1964" t="s">
        <v>22</v>
      </c>
      <c r="C1964" s="2" t="s">
        <v>5382</v>
      </c>
      <c r="D1964" t="s">
        <v>24</v>
      </c>
      <c r="E1964" t="s">
        <v>34</v>
      </c>
      <c r="F1964" t="s">
        <v>805</v>
      </c>
      <c r="G1964" t="s">
        <v>9940</v>
      </c>
      <c r="H1964" s="1">
        <f>DATE(YEAR(invoices[[#This Row],[due_date]]),MONTH(invoices[[#This Row],[due_date]]),1)</f>
        <v>45778</v>
      </c>
      <c r="I1964" s="1">
        <v>45784</v>
      </c>
      <c r="J1964">
        <v>12873</v>
      </c>
      <c r="K1964">
        <v>0</v>
      </c>
      <c r="L1964">
        <v>0</v>
      </c>
      <c r="M1964">
        <f>invoices[[#This Row],[rent_amount]]+invoices[[#This Row],[electricity_amount]]+invoices[[#This Row],[other_charges]]</f>
        <v>12873</v>
      </c>
      <c r="N1964" t="s">
        <v>28</v>
      </c>
      <c r="O1964" t="s">
        <v>872</v>
      </c>
      <c r="P1964">
        <v>0</v>
      </c>
      <c r="Q1964" t="b">
        <v>0</v>
      </c>
      <c r="R1964" t="s">
        <v>122</v>
      </c>
      <c r="S1964">
        <v>0</v>
      </c>
      <c r="T1964">
        <f>invoices[[#This Row],[total_amount]]</f>
        <v>12873</v>
      </c>
      <c r="U1964" t="s">
        <v>5384</v>
      </c>
      <c r="V1964" t="str">
        <f>INDEX([1]!Table1[tenantname],MATCH(invoices[[#This Row],[allotment_id]],[1]!Table1[TenantAllotmentID],0))</f>
        <v>Vipula Tiwari (B43-A1)</v>
      </c>
      <c r="W1964" t="s">
        <v>15367</v>
      </c>
      <c r="X1964" t="s">
        <v>15368</v>
      </c>
      <c r="Y1964" s="4">
        <v>45778</v>
      </c>
      <c r="Z1964" t="s">
        <v>15807</v>
      </c>
      <c r="AA1964">
        <v>12873</v>
      </c>
      <c r="AB1964">
        <v>0</v>
      </c>
      <c r="AC1964">
        <v>0</v>
      </c>
      <c r="AD1964" s="7">
        <f>invoices[[#This Row],[Rent]]+invoices[[#This Row],[Services]]+invoices[[#This Row],[GST]]</f>
        <v>12873</v>
      </c>
      <c r="AE1964" s="7">
        <f>invoices[[#This Row],[Total]]-invoices[[#This Row],[rent_amount]]</f>
        <v>0</v>
      </c>
      <c r="AF1964">
        <v>4249</v>
      </c>
      <c r="AG1964">
        <v>0</v>
      </c>
      <c r="AH1964">
        <f>invoices[[#This Row],[EB Amount]]-invoices[[#This Row],[electricity_amount]]</f>
        <v>0</v>
      </c>
    </row>
    <row r="1965" spans="1:34">
      <c r="A1965" t="s">
        <v>10110</v>
      </c>
      <c r="B1965" t="s">
        <v>22</v>
      </c>
      <c r="C1965" t="s">
        <v>3277</v>
      </c>
      <c r="D1965" t="s">
        <v>24</v>
      </c>
      <c r="E1965" t="s">
        <v>569</v>
      </c>
      <c r="F1965" t="s">
        <v>1493</v>
      </c>
      <c r="G1965" t="s">
        <v>10111</v>
      </c>
      <c r="H1965" s="1">
        <f>DATE(YEAR(invoices[[#This Row],[due_date]]),MONTH(invoices[[#This Row],[due_date]]),1)</f>
        <v>45778</v>
      </c>
      <c r="I1965" s="1">
        <v>45784</v>
      </c>
      <c r="J1965">
        <v>15500</v>
      </c>
      <c r="K1965">
        <v>2610</v>
      </c>
      <c r="L1965">
        <v>0</v>
      </c>
      <c r="M1965">
        <f>invoices[[#This Row],[rent_amount]]+invoices[[#This Row],[electricity_amount]]+invoices[[#This Row],[other_charges]]</f>
        <v>18110</v>
      </c>
      <c r="N1965" t="s">
        <v>28</v>
      </c>
      <c r="O1965" t="s">
        <v>872</v>
      </c>
      <c r="P1965">
        <v>0</v>
      </c>
      <c r="Q1965" t="b">
        <v>0</v>
      </c>
      <c r="R1965" t="s">
        <v>122</v>
      </c>
      <c r="S1965">
        <v>0</v>
      </c>
      <c r="T1965">
        <f>invoices[[#This Row],[total_amount]]</f>
        <v>18110</v>
      </c>
      <c r="U1965" t="s">
        <v>3279</v>
      </c>
      <c r="V1965" t="str">
        <f>INDEX([1]!Table1[tenantname],MATCH(invoices[[#This Row],[allotment_id]],[1]!Table1[TenantAllotmentID],0))</f>
        <v>Yuva Sherlin J (C12-C1)</v>
      </c>
      <c r="W1965" t="s">
        <v>15016</v>
      </c>
      <c r="X1965" t="s">
        <v>15017</v>
      </c>
      <c r="Y1965" s="4">
        <v>45778</v>
      </c>
      <c r="Z1965" t="s">
        <v>15807</v>
      </c>
      <c r="AA1965">
        <v>15500</v>
      </c>
      <c r="AB1965">
        <v>0</v>
      </c>
      <c r="AC1965">
        <v>0</v>
      </c>
      <c r="AD1965" s="7">
        <f>invoices[[#This Row],[Rent]]+invoices[[#This Row],[Services]]+invoices[[#This Row],[GST]]</f>
        <v>15500</v>
      </c>
      <c r="AE1965" s="7">
        <f>invoices[[#This Row],[Total]]-invoices[[#This Row],[rent_amount]]</f>
        <v>0</v>
      </c>
      <c r="AF1965">
        <v>4340</v>
      </c>
      <c r="AG1965">
        <v>2610</v>
      </c>
      <c r="AH1965">
        <f>invoices[[#This Row],[EB Amount]]-invoices[[#This Row],[electricity_amount]]</f>
        <v>0</v>
      </c>
    </row>
    <row r="1966" spans="1:34">
      <c r="A1966" t="s">
        <v>10136</v>
      </c>
      <c r="B1966" t="s">
        <v>22</v>
      </c>
      <c r="C1966" t="s">
        <v>3005</v>
      </c>
      <c r="D1966" t="s">
        <v>24</v>
      </c>
      <c r="E1966" t="s">
        <v>104</v>
      </c>
      <c r="F1966" t="s">
        <v>551</v>
      </c>
      <c r="G1966" t="s">
        <v>10137</v>
      </c>
      <c r="H1966" s="1">
        <f>DATE(YEAR(invoices[[#This Row],[due_date]]),MONTH(invoices[[#This Row],[due_date]]),1)</f>
        <v>45778</v>
      </c>
      <c r="I1966" s="1">
        <v>45784</v>
      </c>
      <c r="J1966">
        <v>14500</v>
      </c>
      <c r="K1966">
        <v>1980</v>
      </c>
      <c r="L1966">
        <v>0</v>
      </c>
      <c r="M1966">
        <f>invoices[[#This Row],[rent_amount]]+invoices[[#This Row],[electricity_amount]]+invoices[[#This Row],[other_charges]]</f>
        <v>16480</v>
      </c>
      <c r="N1966" t="s">
        <v>28</v>
      </c>
      <c r="O1966" t="s">
        <v>2437</v>
      </c>
      <c r="P1966">
        <v>0</v>
      </c>
      <c r="Q1966" t="b">
        <v>0</v>
      </c>
      <c r="R1966" t="s">
        <v>122</v>
      </c>
      <c r="S1966">
        <v>0</v>
      </c>
      <c r="T1966">
        <f>invoices[[#This Row],[total_amount]]</f>
        <v>16480</v>
      </c>
      <c r="U1966" t="s">
        <v>3007</v>
      </c>
      <c r="V1966" t="str">
        <f>INDEX([1]!Table1[tenantname],MATCH(invoices[[#This Row],[allotment_id]],[1]!Table1[TenantAllotmentID],0))</f>
        <v>Navneet Nitin Tagore (B14-C2)</v>
      </c>
      <c r="W1966" t="s">
        <v>14949</v>
      </c>
      <c r="X1966" t="s">
        <v>14950</v>
      </c>
      <c r="Y1966" s="4">
        <v>45778</v>
      </c>
      <c r="Z1966" t="s">
        <v>15807</v>
      </c>
      <c r="AA1966">
        <v>14500</v>
      </c>
      <c r="AB1966">
        <v>0</v>
      </c>
      <c r="AC1966">
        <v>0</v>
      </c>
      <c r="AD1966" s="7">
        <f>invoices[[#This Row],[Rent]]+invoices[[#This Row],[Services]]+invoices[[#This Row],[GST]]</f>
        <v>14500</v>
      </c>
      <c r="AE1966" s="7">
        <f>invoices[[#This Row],[Total]]-invoices[[#This Row],[rent_amount]]</f>
        <v>0</v>
      </c>
      <c r="AF1966">
        <v>4353</v>
      </c>
      <c r="AG1966">
        <v>1980</v>
      </c>
      <c r="AH1966">
        <f>invoices[[#This Row],[EB Amount]]-invoices[[#This Row],[electricity_amount]]</f>
        <v>0</v>
      </c>
    </row>
    <row r="1967" spans="1:34">
      <c r="A1967" t="s">
        <v>10365</v>
      </c>
      <c r="B1967" t="s">
        <v>22</v>
      </c>
      <c r="C1967" t="s">
        <v>146</v>
      </c>
      <c r="D1967" t="s">
        <v>24</v>
      </c>
      <c r="E1967" t="s">
        <v>147</v>
      </c>
      <c r="F1967" t="s">
        <v>148</v>
      </c>
      <c r="G1967" t="s">
        <v>10366</v>
      </c>
      <c r="H1967" s="1">
        <f>DATE(YEAR(invoices[[#This Row],[due_date]]),MONTH(invoices[[#This Row],[due_date]]),1)</f>
        <v>45778</v>
      </c>
      <c r="I1967" s="1">
        <v>45784</v>
      </c>
      <c r="J1967">
        <v>14500</v>
      </c>
      <c r="K1967">
        <v>1530</v>
      </c>
      <c r="L1967">
        <v>0</v>
      </c>
      <c r="M1967">
        <f>invoices[[#This Row],[rent_amount]]+invoices[[#This Row],[electricity_amount]]+invoices[[#This Row],[other_charges]]</f>
        <v>16030</v>
      </c>
      <c r="N1967" t="s">
        <v>28</v>
      </c>
      <c r="O1967" t="s">
        <v>121</v>
      </c>
      <c r="P1967">
        <v>0</v>
      </c>
      <c r="Q1967" t="b">
        <v>0</v>
      </c>
      <c r="R1967" t="s">
        <v>122</v>
      </c>
      <c r="S1967">
        <v>0</v>
      </c>
      <c r="T1967">
        <f>invoices[[#This Row],[total_amount]]</f>
        <v>16030</v>
      </c>
      <c r="U1967" t="s">
        <v>152</v>
      </c>
      <c r="V1967" t="str">
        <f>INDEX([1]!Table1[tenantname],MATCH(invoices[[#This Row],[allotment_id]],[1]!Table1[TenantAllotmentID],0))</f>
        <v>Akshay R (C31-C1)</v>
      </c>
      <c r="W1967" t="s">
        <v>14016</v>
      </c>
      <c r="X1967" t="s">
        <v>14017</v>
      </c>
      <c r="Y1967" s="4">
        <v>45778</v>
      </c>
      <c r="Z1967" t="s">
        <v>15807</v>
      </c>
      <c r="AA1967">
        <v>14500</v>
      </c>
      <c r="AB1967">
        <v>0</v>
      </c>
      <c r="AC1967">
        <v>0</v>
      </c>
      <c r="AD1967" s="7">
        <f>invoices[[#This Row],[Rent]]+invoices[[#This Row],[Services]]+invoices[[#This Row],[GST]]</f>
        <v>14500</v>
      </c>
      <c r="AE1967" s="7">
        <f>invoices[[#This Row],[Total]]-invoices[[#This Row],[rent_amount]]</f>
        <v>0</v>
      </c>
      <c r="AF1967">
        <v>4473</v>
      </c>
      <c r="AG1967">
        <v>1530</v>
      </c>
      <c r="AH1967">
        <f>invoices[[#This Row],[EB Amount]]-invoices[[#This Row],[electricity_amount]]</f>
        <v>0</v>
      </c>
    </row>
    <row r="1968" spans="1:34">
      <c r="A1968" t="s">
        <v>10373</v>
      </c>
      <c r="B1968" t="s">
        <v>22</v>
      </c>
      <c r="C1968" s="2" t="s">
        <v>10374</v>
      </c>
      <c r="D1968" t="s">
        <v>24</v>
      </c>
      <c r="E1968" t="s">
        <v>569</v>
      </c>
      <c r="F1968" t="s">
        <v>3532</v>
      </c>
      <c r="G1968" t="s">
        <v>10375</v>
      </c>
      <c r="H1968" s="1">
        <f>DATE(YEAR(invoices[[#This Row],[due_date]]),MONTH(invoices[[#This Row],[due_date]]),1)</f>
        <v>45778</v>
      </c>
      <c r="I1968" s="1">
        <v>45784</v>
      </c>
      <c r="J1968">
        <v>14500</v>
      </c>
      <c r="K1968">
        <v>0</v>
      </c>
      <c r="L1968">
        <v>2250</v>
      </c>
      <c r="M1968">
        <f>invoices[[#This Row],[rent_amount]]+invoices[[#This Row],[electricity_amount]]+invoices[[#This Row],[other_charges]]</f>
        <v>16750</v>
      </c>
      <c r="N1968" t="s">
        <v>28</v>
      </c>
      <c r="O1968" t="s">
        <v>121</v>
      </c>
      <c r="P1968">
        <v>0</v>
      </c>
      <c r="Q1968" t="b">
        <v>0</v>
      </c>
      <c r="R1968" t="s">
        <v>122</v>
      </c>
      <c r="S1968">
        <v>0</v>
      </c>
      <c r="T1968">
        <f>invoices[[#This Row],[total_amount]]</f>
        <v>16750</v>
      </c>
      <c r="U1968" t="s">
        <v>10376</v>
      </c>
      <c r="V1968" t="str">
        <f>INDEX([1]!Table1[tenantname],MATCH(invoices[[#This Row],[allotment_id]],[1]!Table1[TenantAllotmentID],0))</f>
        <v>Arushi Saxena (C12-D1)</v>
      </c>
      <c r="W1968" t="s">
        <v>15696</v>
      </c>
      <c r="X1968" t="s">
        <v>15697</v>
      </c>
      <c r="Y1968" s="4">
        <v>45778</v>
      </c>
      <c r="Z1968" t="s">
        <v>15807</v>
      </c>
      <c r="AA1968">
        <v>14500</v>
      </c>
      <c r="AB1968">
        <v>0</v>
      </c>
      <c r="AC1968">
        <v>0</v>
      </c>
      <c r="AD1968" s="7">
        <f>invoices[[#This Row],[Rent]]+invoices[[#This Row],[Services]]+invoices[[#This Row],[GST]]</f>
        <v>14500</v>
      </c>
      <c r="AE1968" s="7">
        <f>invoices[[#This Row],[Total]]-invoices[[#This Row],[rent_amount]]</f>
        <v>0</v>
      </c>
      <c r="AF1968">
        <v>4477</v>
      </c>
      <c r="AG1968">
        <v>0</v>
      </c>
      <c r="AH1968">
        <f>invoices[[#This Row],[EB Amount]]-invoices[[#This Row],[electricity_amount]]</f>
        <v>0</v>
      </c>
    </row>
    <row r="1969" spans="1:34">
      <c r="A1969" t="s">
        <v>10408</v>
      </c>
      <c r="B1969" t="s">
        <v>22</v>
      </c>
      <c r="C1969" t="s">
        <v>10409</v>
      </c>
      <c r="D1969" t="s">
        <v>24</v>
      </c>
      <c r="E1969" t="s">
        <v>569</v>
      </c>
      <c r="F1969" t="s">
        <v>570</v>
      </c>
      <c r="G1969" t="s">
        <v>10410</v>
      </c>
      <c r="H1969" s="1">
        <f>DATE(YEAR(invoices[[#This Row],[due_date]]),MONTH(invoices[[#This Row],[due_date]]),1)</f>
        <v>45778</v>
      </c>
      <c r="I1969" s="1">
        <v>45784</v>
      </c>
      <c r="J1969">
        <v>14500</v>
      </c>
      <c r="K1969">
        <v>0</v>
      </c>
      <c r="L1969">
        <v>2250</v>
      </c>
      <c r="M1969">
        <f>invoices[[#This Row],[rent_amount]]+invoices[[#This Row],[electricity_amount]]+invoices[[#This Row],[other_charges]]</f>
        <v>16750</v>
      </c>
      <c r="N1969" t="s">
        <v>28</v>
      </c>
      <c r="O1969" t="s">
        <v>872</v>
      </c>
      <c r="P1969">
        <v>0</v>
      </c>
      <c r="Q1969" t="b">
        <v>0</v>
      </c>
      <c r="R1969" t="s">
        <v>122</v>
      </c>
      <c r="S1969">
        <v>0</v>
      </c>
      <c r="T1969">
        <f>invoices[[#This Row],[total_amount]]</f>
        <v>16750</v>
      </c>
      <c r="U1969" t="s">
        <v>10411</v>
      </c>
      <c r="V1969" t="str">
        <f>INDEX([1]!Table1[tenantname],MATCH(invoices[[#This Row],[allotment_id]],[1]!Table1[TenantAllotmentID],0))</f>
        <v>Sritama Sen (C12-D2)</v>
      </c>
      <c r="W1969" t="s">
        <v>15702</v>
      </c>
      <c r="X1969" t="s">
        <v>15703</v>
      </c>
      <c r="Y1969" s="4">
        <v>45778</v>
      </c>
      <c r="Z1969" t="s">
        <v>15807</v>
      </c>
      <c r="AA1969">
        <v>14500</v>
      </c>
      <c r="AB1969">
        <v>0</v>
      </c>
      <c r="AC1969">
        <v>0</v>
      </c>
      <c r="AD1969" s="7">
        <f>invoices[[#This Row],[Rent]]+invoices[[#This Row],[Services]]+invoices[[#This Row],[GST]]</f>
        <v>14500</v>
      </c>
      <c r="AE1969" s="7">
        <f>invoices[[#This Row],[Total]]-invoices[[#This Row],[rent_amount]]</f>
        <v>0</v>
      </c>
      <c r="AF1969">
        <v>4492</v>
      </c>
      <c r="AG1969">
        <v>0</v>
      </c>
      <c r="AH1969">
        <f>invoices[[#This Row],[EB Amount]]-invoices[[#This Row],[electricity_amount]]</f>
        <v>0</v>
      </c>
    </row>
    <row r="1970" spans="1:34">
      <c r="A1970" t="s">
        <v>10424</v>
      </c>
      <c r="B1970" t="s">
        <v>22</v>
      </c>
      <c r="C1970" t="s">
        <v>4361</v>
      </c>
      <c r="D1970" t="s">
        <v>24</v>
      </c>
      <c r="E1970" t="s">
        <v>140</v>
      </c>
      <c r="F1970" t="s">
        <v>1166</v>
      </c>
      <c r="G1970" t="s">
        <v>10425</v>
      </c>
      <c r="H1970" s="1">
        <f>DATE(YEAR(invoices[[#This Row],[due_date]]),MONTH(invoices[[#This Row],[due_date]]),1)</f>
        <v>45778</v>
      </c>
      <c r="I1970" s="1">
        <v>45784</v>
      </c>
      <c r="J1970">
        <v>13500</v>
      </c>
      <c r="K1970">
        <v>1830</v>
      </c>
      <c r="L1970">
        <v>0</v>
      </c>
      <c r="M1970">
        <f>invoices[[#This Row],[rent_amount]]+invoices[[#This Row],[electricity_amount]]+invoices[[#This Row],[other_charges]]</f>
        <v>15330</v>
      </c>
      <c r="N1970" t="s">
        <v>28</v>
      </c>
      <c r="O1970" t="s">
        <v>768</v>
      </c>
      <c r="P1970">
        <v>0</v>
      </c>
      <c r="Q1970" t="b">
        <v>0</v>
      </c>
      <c r="R1970" t="s">
        <v>122</v>
      </c>
      <c r="S1970">
        <v>0</v>
      </c>
      <c r="T1970">
        <f>invoices[[#This Row],[total_amount]]</f>
        <v>15330</v>
      </c>
      <c r="U1970" t="s">
        <v>4363</v>
      </c>
      <c r="V1970" t="str">
        <f>INDEX([1]!Table1[tenantname],MATCH(invoices[[#This Row],[allotment_id]],[1]!Table1[TenantAllotmentID],0))</f>
        <v>Brucelee B (A41-B3)</v>
      </c>
      <c r="W1970" t="s">
        <v>15219</v>
      </c>
      <c r="X1970" t="s">
        <v>15220</v>
      </c>
      <c r="Y1970" s="4">
        <v>45778</v>
      </c>
      <c r="Z1970" t="s">
        <v>15807</v>
      </c>
      <c r="AA1970">
        <v>13500</v>
      </c>
      <c r="AB1970">
        <v>0</v>
      </c>
      <c r="AC1970">
        <v>0</v>
      </c>
      <c r="AD1970" s="7">
        <f>invoices[[#This Row],[Rent]]+invoices[[#This Row],[Services]]+invoices[[#This Row],[GST]]</f>
        <v>13500</v>
      </c>
      <c r="AE1970" s="7">
        <f>invoices[[#This Row],[Total]]-invoices[[#This Row],[rent_amount]]</f>
        <v>0</v>
      </c>
      <c r="AF1970">
        <v>4500</v>
      </c>
      <c r="AG1970">
        <v>1830</v>
      </c>
      <c r="AH1970">
        <f>invoices[[#This Row],[EB Amount]]-invoices[[#This Row],[electricity_amount]]</f>
        <v>0</v>
      </c>
    </row>
    <row r="1971" spans="1:34">
      <c r="A1971" t="s">
        <v>10502</v>
      </c>
      <c r="B1971" t="s">
        <v>22</v>
      </c>
      <c r="C1971" t="s">
        <v>3879</v>
      </c>
      <c r="D1971" t="s">
        <v>24</v>
      </c>
      <c r="E1971" t="s">
        <v>268</v>
      </c>
      <c r="F1971" t="s">
        <v>359</v>
      </c>
      <c r="G1971" t="s">
        <v>10503</v>
      </c>
      <c r="H1971" s="1">
        <f>DATE(YEAR(invoices[[#This Row],[due_date]]),MONTH(invoices[[#This Row],[due_date]]),1)</f>
        <v>45778</v>
      </c>
      <c r="I1971" s="1">
        <v>45784</v>
      </c>
      <c r="J1971">
        <v>20575</v>
      </c>
      <c r="K1971">
        <v>0</v>
      </c>
      <c r="L1971">
        <v>0</v>
      </c>
      <c r="M1971">
        <f>invoices[[#This Row],[rent_amount]]+invoices[[#This Row],[electricity_amount]]+invoices[[#This Row],[other_charges]]</f>
        <v>20575</v>
      </c>
      <c r="N1971" t="s">
        <v>28</v>
      </c>
      <c r="O1971" t="s">
        <v>768</v>
      </c>
      <c r="P1971">
        <v>0</v>
      </c>
      <c r="Q1971" t="b">
        <v>0</v>
      </c>
      <c r="R1971" t="s">
        <v>122</v>
      </c>
      <c r="S1971">
        <v>0</v>
      </c>
      <c r="T1971">
        <f>invoices[[#This Row],[total_amount]]</f>
        <v>20575</v>
      </c>
      <c r="U1971" t="s">
        <v>5515</v>
      </c>
      <c r="V1971" t="str">
        <f>INDEX([1]!Table1[tenantname],MATCH(invoices[[#This Row],[allotment_id]],[1]!Table1[TenantAllotmentID],0))</f>
        <v>Ibrahim Hamid Kazi (C21-D1)</v>
      </c>
      <c r="W1971" t="s">
        <v>14939</v>
      </c>
      <c r="X1971" t="s">
        <v>15385</v>
      </c>
      <c r="Y1971" s="4">
        <v>45778</v>
      </c>
      <c r="Z1971" t="s">
        <v>15807</v>
      </c>
      <c r="AA1971">
        <v>20575</v>
      </c>
      <c r="AB1971">
        <v>0</v>
      </c>
      <c r="AC1971">
        <v>0</v>
      </c>
      <c r="AD1971" s="7">
        <f>invoices[[#This Row],[Rent]]+invoices[[#This Row],[Services]]+invoices[[#This Row],[GST]]</f>
        <v>20575</v>
      </c>
      <c r="AE1971" s="7">
        <f>invoices[[#This Row],[Total]]-invoices[[#This Row],[rent_amount]]</f>
        <v>0</v>
      </c>
      <c r="AF1971">
        <v>4541</v>
      </c>
      <c r="AG1971">
        <v>0</v>
      </c>
      <c r="AH1971">
        <f>invoices[[#This Row],[EB Amount]]-invoices[[#This Row],[electricity_amount]]</f>
        <v>0</v>
      </c>
    </row>
    <row r="1972" spans="1:34">
      <c r="A1972" t="s">
        <v>10554</v>
      </c>
      <c r="B1972" t="s">
        <v>22</v>
      </c>
      <c r="C1972" t="s">
        <v>4506</v>
      </c>
      <c r="D1972" t="s">
        <v>24</v>
      </c>
      <c r="E1972" t="s">
        <v>275</v>
      </c>
      <c r="F1972" t="s">
        <v>505</v>
      </c>
      <c r="G1972" t="s">
        <v>10555</v>
      </c>
      <c r="H1972" s="1">
        <f>DATE(YEAR(invoices[[#This Row],[due_date]]),MONTH(invoices[[#This Row],[due_date]]),1)</f>
        <v>45778</v>
      </c>
      <c r="I1972" s="1">
        <v>45784</v>
      </c>
      <c r="J1972">
        <v>14500</v>
      </c>
      <c r="K1972">
        <v>2850</v>
      </c>
      <c r="L1972">
        <v>0</v>
      </c>
      <c r="M1972">
        <f>invoices[[#This Row],[rent_amount]]+invoices[[#This Row],[electricity_amount]]+invoices[[#This Row],[other_charges]]</f>
        <v>17350</v>
      </c>
      <c r="N1972" t="s">
        <v>28</v>
      </c>
      <c r="O1972" t="s">
        <v>768</v>
      </c>
      <c r="P1972">
        <v>0</v>
      </c>
      <c r="Q1972" t="b">
        <v>0</v>
      </c>
      <c r="R1972" t="s">
        <v>122</v>
      </c>
      <c r="S1972">
        <v>0</v>
      </c>
      <c r="T1972">
        <f>invoices[[#This Row],[total_amount]]</f>
        <v>17350</v>
      </c>
      <c r="U1972" t="s">
        <v>4508</v>
      </c>
      <c r="V1972" t="str">
        <f>INDEX([1]!Table1[tenantname],MATCH(invoices[[#This Row],[allotment_id]],[1]!Table1[TenantAllotmentID],0))</f>
        <v>Iravati Dutta (B44-C1)</v>
      </c>
      <c r="W1972" t="s">
        <v>15250</v>
      </c>
      <c r="X1972" t="s">
        <v>15251</v>
      </c>
      <c r="Y1972" s="4">
        <v>45778</v>
      </c>
      <c r="Z1972" t="s">
        <v>15807</v>
      </c>
      <c r="AA1972">
        <v>14500</v>
      </c>
      <c r="AB1972">
        <v>0</v>
      </c>
      <c r="AC1972">
        <v>0</v>
      </c>
      <c r="AD1972" s="7">
        <f>invoices[[#This Row],[Rent]]+invoices[[#This Row],[Services]]+invoices[[#This Row],[GST]]</f>
        <v>14500</v>
      </c>
      <c r="AE1972" s="7">
        <f>invoices[[#This Row],[Total]]-invoices[[#This Row],[rent_amount]]</f>
        <v>0</v>
      </c>
      <c r="AF1972">
        <v>4569</v>
      </c>
      <c r="AG1972">
        <v>2850</v>
      </c>
      <c r="AH1972">
        <f>invoices[[#This Row],[EB Amount]]-invoices[[#This Row],[electricity_amount]]</f>
        <v>0</v>
      </c>
    </row>
    <row r="1973" spans="1:34">
      <c r="A1973" t="s">
        <v>10675</v>
      </c>
      <c r="B1973" t="s">
        <v>22</v>
      </c>
      <c r="C1973" t="s">
        <v>901</v>
      </c>
      <c r="D1973" t="s">
        <v>24</v>
      </c>
      <c r="E1973" t="s">
        <v>329</v>
      </c>
      <c r="F1973" t="s">
        <v>902</v>
      </c>
      <c r="G1973" t="s">
        <v>10676</v>
      </c>
      <c r="H1973" s="1">
        <f>DATE(YEAR(invoices[[#This Row],[due_date]]),MONTH(invoices[[#This Row],[due_date]]),1)</f>
        <v>45778</v>
      </c>
      <c r="I1973" s="1">
        <v>45784</v>
      </c>
      <c r="J1973">
        <v>14500</v>
      </c>
      <c r="K1973">
        <v>1560</v>
      </c>
      <c r="L1973">
        <v>0</v>
      </c>
      <c r="M1973">
        <f>invoices[[#This Row],[rent_amount]]+invoices[[#This Row],[electricity_amount]]+invoices[[#This Row],[other_charges]]</f>
        <v>16060</v>
      </c>
      <c r="N1973" t="s">
        <v>28</v>
      </c>
      <c r="O1973" t="s">
        <v>768</v>
      </c>
      <c r="P1973">
        <v>0</v>
      </c>
      <c r="Q1973" t="b">
        <v>0</v>
      </c>
      <c r="R1973" t="s">
        <v>122</v>
      </c>
      <c r="S1973">
        <v>0</v>
      </c>
      <c r="T1973">
        <f>invoices[[#This Row],[total_amount]]</f>
        <v>16060</v>
      </c>
      <c r="U1973" t="s">
        <v>905</v>
      </c>
      <c r="V1973" t="str">
        <f>INDEX([1]!Table1[tenantname],MATCH(invoices[[#This Row],[allotment_id]],[1]!Table1[TenantAllotmentID],0))</f>
        <v>Kaarthika K (C43-C2)</v>
      </c>
      <c r="W1973" t="s">
        <v>14275</v>
      </c>
      <c r="X1973" t="s">
        <v>14275</v>
      </c>
      <c r="Y1973" s="4">
        <v>45778</v>
      </c>
      <c r="Z1973" t="s">
        <v>15807</v>
      </c>
      <c r="AA1973">
        <v>14500</v>
      </c>
      <c r="AB1973">
        <v>0</v>
      </c>
      <c r="AC1973">
        <v>0</v>
      </c>
      <c r="AD1973" s="7">
        <f>invoices[[#This Row],[Rent]]+invoices[[#This Row],[Services]]+invoices[[#This Row],[GST]]</f>
        <v>14500</v>
      </c>
      <c r="AE1973" s="7">
        <f>invoices[[#This Row],[Total]]-invoices[[#This Row],[rent_amount]]</f>
        <v>0</v>
      </c>
      <c r="AF1973">
        <v>4630</v>
      </c>
      <c r="AG1973">
        <v>1560</v>
      </c>
      <c r="AH1973">
        <f>invoices[[#This Row],[EB Amount]]-invoices[[#This Row],[electricity_amount]]</f>
        <v>0</v>
      </c>
    </row>
    <row r="1974" spans="1:34">
      <c r="A1974" t="s">
        <v>10705</v>
      </c>
      <c r="B1974" t="s">
        <v>22</v>
      </c>
      <c r="C1974" t="s">
        <v>446</v>
      </c>
      <c r="D1974" t="s">
        <v>24</v>
      </c>
      <c r="E1974" t="s">
        <v>268</v>
      </c>
      <c r="F1974" t="s">
        <v>447</v>
      </c>
      <c r="G1974" t="s">
        <v>10706</v>
      </c>
      <c r="H1974" s="1">
        <f>DATE(YEAR(invoices[[#This Row],[due_date]]),MONTH(invoices[[#This Row],[due_date]]),1)</f>
        <v>45778</v>
      </c>
      <c r="I1974" s="1">
        <v>45784</v>
      </c>
      <c r="J1974">
        <v>14500</v>
      </c>
      <c r="K1974">
        <v>1770</v>
      </c>
      <c r="L1974">
        <v>0</v>
      </c>
      <c r="M1974">
        <f>invoices[[#This Row],[rent_amount]]+invoices[[#This Row],[electricity_amount]]+invoices[[#This Row],[other_charges]]</f>
        <v>16270</v>
      </c>
      <c r="N1974" t="s">
        <v>28</v>
      </c>
      <c r="O1974" t="s">
        <v>768</v>
      </c>
      <c r="P1974">
        <v>0</v>
      </c>
      <c r="Q1974" t="b">
        <v>0</v>
      </c>
      <c r="R1974" t="s">
        <v>122</v>
      </c>
      <c r="S1974">
        <v>0</v>
      </c>
      <c r="T1974">
        <f>invoices[[#This Row],[total_amount]]</f>
        <v>16270</v>
      </c>
      <c r="U1974" t="s">
        <v>449</v>
      </c>
      <c r="V1974" t="str">
        <f>INDEX([1]!Table1[tenantname],MATCH(invoices[[#This Row],[allotment_id]],[1]!Table1[TenantAllotmentID],0))</f>
        <v>Kiran TR (C21-C2)</v>
      </c>
      <c r="W1974" t="s">
        <v>14114</v>
      </c>
      <c r="X1974" t="s">
        <v>14115</v>
      </c>
      <c r="Y1974" s="4">
        <v>45778</v>
      </c>
      <c r="Z1974" t="s">
        <v>15807</v>
      </c>
      <c r="AA1974">
        <v>14500</v>
      </c>
      <c r="AB1974">
        <v>0</v>
      </c>
      <c r="AC1974">
        <v>0</v>
      </c>
      <c r="AD1974" s="7">
        <f>invoices[[#This Row],[Rent]]+invoices[[#This Row],[Services]]+invoices[[#This Row],[GST]]</f>
        <v>14500</v>
      </c>
      <c r="AE1974" s="7">
        <f>invoices[[#This Row],[Total]]-invoices[[#This Row],[rent_amount]]</f>
        <v>0</v>
      </c>
      <c r="AF1974">
        <v>4646</v>
      </c>
      <c r="AG1974">
        <v>1770</v>
      </c>
      <c r="AH1974">
        <f>invoices[[#This Row],[EB Amount]]-invoices[[#This Row],[electricity_amount]]</f>
        <v>0</v>
      </c>
    </row>
    <row r="1975" spans="1:34">
      <c r="A1975" t="s">
        <v>10763</v>
      </c>
      <c r="B1975" t="s">
        <v>22</v>
      </c>
      <c r="C1975" t="s">
        <v>2831</v>
      </c>
      <c r="D1975" t="s">
        <v>24</v>
      </c>
      <c r="E1975" t="s">
        <v>155</v>
      </c>
      <c r="F1975" t="s">
        <v>188</v>
      </c>
      <c r="G1975" t="s">
        <v>10764</v>
      </c>
      <c r="H1975" s="1">
        <f>DATE(YEAR(invoices[[#This Row],[due_date]]),MONTH(invoices[[#This Row],[due_date]]),1)</f>
        <v>45778</v>
      </c>
      <c r="I1975" s="1">
        <v>45784</v>
      </c>
      <c r="J1975">
        <v>14500</v>
      </c>
      <c r="K1975">
        <v>1950</v>
      </c>
      <c r="L1975">
        <v>0</v>
      </c>
      <c r="M1975">
        <f>invoices[[#This Row],[rent_amount]]+invoices[[#This Row],[electricity_amount]]+invoices[[#This Row],[other_charges]]</f>
        <v>16450</v>
      </c>
      <c r="N1975" t="s">
        <v>28</v>
      </c>
      <c r="O1975" t="s">
        <v>2437</v>
      </c>
      <c r="P1975">
        <v>0</v>
      </c>
      <c r="Q1975" t="b">
        <v>0</v>
      </c>
      <c r="R1975" t="s">
        <v>122</v>
      </c>
      <c r="S1975">
        <v>0</v>
      </c>
      <c r="T1975">
        <f>invoices[[#This Row],[total_amount]]</f>
        <v>16450</v>
      </c>
      <c r="U1975" t="s">
        <v>2833</v>
      </c>
      <c r="V1975" t="str">
        <f>INDEX([1]!Table1[tenantname],MATCH(invoices[[#This Row],[allotment_id]],[1]!Table1[TenantAllotmentID],0))</f>
        <v>Praveen R P  (C44-C2)</v>
      </c>
      <c r="W1975" t="s">
        <v>14905</v>
      </c>
      <c r="X1975" t="s">
        <v>14906</v>
      </c>
      <c r="Y1975" s="4">
        <v>45778</v>
      </c>
      <c r="Z1975" t="s">
        <v>15807</v>
      </c>
      <c r="AA1975">
        <v>14500</v>
      </c>
      <c r="AB1975">
        <v>0</v>
      </c>
      <c r="AC1975">
        <v>0</v>
      </c>
      <c r="AD1975" s="7">
        <f>invoices[[#This Row],[Rent]]+invoices[[#This Row],[Services]]+invoices[[#This Row],[GST]]</f>
        <v>14500</v>
      </c>
      <c r="AE1975" s="7">
        <f>invoices[[#This Row],[Total]]-invoices[[#This Row],[rent_amount]]</f>
        <v>0</v>
      </c>
      <c r="AF1975">
        <v>4674</v>
      </c>
      <c r="AG1975">
        <v>1950</v>
      </c>
      <c r="AH1975">
        <f>invoices[[#This Row],[EB Amount]]-invoices[[#This Row],[electricity_amount]]</f>
        <v>0</v>
      </c>
    </row>
    <row r="1976" spans="1:34">
      <c r="A1976" t="s">
        <v>10917</v>
      </c>
      <c r="B1976" t="s">
        <v>22</v>
      </c>
      <c r="C1976" t="s">
        <v>1625</v>
      </c>
      <c r="D1976" t="s">
        <v>24</v>
      </c>
      <c r="E1976" t="s">
        <v>349</v>
      </c>
      <c r="F1976" t="s">
        <v>1626</v>
      </c>
      <c r="G1976" t="s">
        <v>10918</v>
      </c>
      <c r="H1976" s="1">
        <f>DATE(YEAR(invoices[[#This Row],[due_date]]),MONTH(invoices[[#This Row],[due_date]]),1)</f>
        <v>45778</v>
      </c>
      <c r="I1976" s="1">
        <v>45784</v>
      </c>
      <c r="J1976">
        <v>15500</v>
      </c>
      <c r="K1976">
        <v>2160</v>
      </c>
      <c r="L1976">
        <v>0</v>
      </c>
      <c r="M1976">
        <f>invoices[[#This Row],[rent_amount]]+invoices[[#This Row],[electricity_amount]]+invoices[[#This Row],[other_charges]]</f>
        <v>17660</v>
      </c>
      <c r="N1976" t="s">
        <v>28</v>
      </c>
      <c r="O1976" t="s">
        <v>768</v>
      </c>
      <c r="P1976">
        <v>0</v>
      </c>
      <c r="Q1976" t="b">
        <v>0</v>
      </c>
      <c r="R1976" t="s">
        <v>122</v>
      </c>
      <c r="S1976">
        <v>0</v>
      </c>
      <c r="T1976">
        <f>invoices[[#This Row],[total_amount]]</f>
        <v>17660</v>
      </c>
      <c r="U1976" t="s">
        <v>1628</v>
      </c>
      <c r="V1976" t="str">
        <f>INDEX([1]!Table1[tenantname],MATCH(invoices[[#This Row],[allotment_id]],[1]!Table1[TenantAllotmentID],0))</f>
        <v>Chendra Hassa (B11-B2)</v>
      </c>
      <c r="W1976" t="s">
        <v>14541</v>
      </c>
      <c r="X1976" t="s">
        <v>14542</v>
      </c>
      <c r="Y1976" s="4">
        <v>45778</v>
      </c>
      <c r="Z1976" t="s">
        <v>15807</v>
      </c>
      <c r="AA1976">
        <v>15500</v>
      </c>
      <c r="AB1976">
        <v>0</v>
      </c>
      <c r="AC1976">
        <v>0</v>
      </c>
      <c r="AD1976" s="7">
        <f>invoices[[#This Row],[Rent]]+invoices[[#This Row],[Services]]+invoices[[#This Row],[GST]]</f>
        <v>15500</v>
      </c>
      <c r="AE1976" s="7">
        <f>invoices[[#This Row],[Total]]-invoices[[#This Row],[rent_amount]]</f>
        <v>0</v>
      </c>
      <c r="AF1976">
        <v>4755</v>
      </c>
      <c r="AG1976">
        <v>2160</v>
      </c>
      <c r="AH1976">
        <f>invoices[[#This Row],[EB Amount]]-invoices[[#This Row],[electricity_amount]]</f>
        <v>0</v>
      </c>
    </row>
    <row r="1977" spans="1:34">
      <c r="A1977" t="s">
        <v>11007</v>
      </c>
      <c r="B1977" t="s">
        <v>22</v>
      </c>
      <c r="C1977" t="s">
        <v>3641</v>
      </c>
      <c r="D1977" t="s">
        <v>24</v>
      </c>
      <c r="E1977" t="s">
        <v>140</v>
      </c>
      <c r="F1977" t="s">
        <v>675</v>
      </c>
      <c r="G1977" t="s">
        <v>11008</v>
      </c>
      <c r="H1977" s="1">
        <f>DATE(YEAR(invoices[[#This Row],[due_date]]),MONTH(invoices[[#This Row],[due_date]]),1)</f>
        <v>45778</v>
      </c>
      <c r="I1977" s="1">
        <v>45784</v>
      </c>
      <c r="J1977">
        <v>6552</v>
      </c>
      <c r="K1977">
        <v>0</v>
      </c>
      <c r="L1977">
        <v>0</v>
      </c>
      <c r="M1977">
        <f>invoices[[#This Row],[rent_amount]]+invoices[[#This Row],[electricity_amount]]+invoices[[#This Row],[other_charges]]</f>
        <v>6552</v>
      </c>
      <c r="N1977" t="s">
        <v>28</v>
      </c>
      <c r="O1977" t="s">
        <v>768</v>
      </c>
      <c r="P1977">
        <v>0</v>
      </c>
      <c r="Q1977" t="b">
        <v>0</v>
      </c>
      <c r="R1977" t="s">
        <v>122</v>
      </c>
      <c r="S1977">
        <v>0</v>
      </c>
      <c r="T1977">
        <f>invoices[[#This Row],[total_amount]]</f>
        <v>6552</v>
      </c>
      <c r="U1977" t="s">
        <v>3643</v>
      </c>
      <c r="V1977" t="str">
        <f>INDEX([1]!Table1[tenantname],MATCH(invoices[[#This Row],[allotment_id]],[1]!Table1[TenantAllotmentID],0))</f>
        <v>Madhavan  (A41-C1)</v>
      </c>
      <c r="W1977" t="s">
        <v>15095</v>
      </c>
      <c r="X1977" t="s">
        <v>15096</v>
      </c>
      <c r="Y1977" s="4">
        <v>45778</v>
      </c>
      <c r="Z1977" t="s">
        <v>15807</v>
      </c>
      <c r="AA1977">
        <v>6552</v>
      </c>
      <c r="AB1977">
        <v>0</v>
      </c>
      <c r="AC1977">
        <v>0</v>
      </c>
      <c r="AD1977" s="7">
        <f>invoices[[#This Row],[Rent]]+invoices[[#This Row],[Services]]+invoices[[#This Row],[GST]]</f>
        <v>6552</v>
      </c>
      <c r="AE1977" s="7">
        <f>invoices[[#This Row],[Total]]-invoices[[#This Row],[rent_amount]]</f>
        <v>0</v>
      </c>
      <c r="AF1977">
        <v>4801</v>
      </c>
      <c r="AG1977">
        <v>0</v>
      </c>
      <c r="AH1977">
        <f>invoices[[#This Row],[EB Amount]]-invoices[[#This Row],[electricity_amount]]</f>
        <v>0</v>
      </c>
    </row>
    <row r="1978" spans="1:34">
      <c r="A1978" t="s">
        <v>11037</v>
      </c>
      <c r="B1978" t="s">
        <v>22</v>
      </c>
      <c r="C1978" t="s">
        <v>752</v>
      </c>
      <c r="D1978" t="s">
        <v>24</v>
      </c>
      <c r="E1978" t="s">
        <v>342</v>
      </c>
      <c r="F1978" t="s">
        <v>753</v>
      </c>
      <c r="G1978" t="s">
        <v>11038</v>
      </c>
      <c r="H1978" s="1">
        <f>DATE(YEAR(invoices[[#This Row],[due_date]]),MONTH(invoices[[#This Row],[due_date]]),1)</f>
        <v>45778</v>
      </c>
      <c r="I1978" s="1">
        <v>45784</v>
      </c>
      <c r="J1978">
        <v>13500</v>
      </c>
      <c r="K1978">
        <v>976</v>
      </c>
      <c r="L1978">
        <v>0</v>
      </c>
      <c r="M1978">
        <f>invoices[[#This Row],[rent_amount]]+invoices[[#This Row],[electricity_amount]]+invoices[[#This Row],[other_charges]]</f>
        <v>14476</v>
      </c>
      <c r="N1978" t="s">
        <v>28</v>
      </c>
      <c r="O1978" t="s">
        <v>768</v>
      </c>
      <c r="P1978">
        <v>0</v>
      </c>
      <c r="Q1978" t="b">
        <v>0</v>
      </c>
      <c r="R1978" t="s">
        <v>122</v>
      </c>
      <c r="S1978">
        <v>0</v>
      </c>
      <c r="T1978">
        <f>invoices[[#This Row],[total_amount]]</f>
        <v>14476</v>
      </c>
      <c r="U1978" s="2" t="s">
        <v>755</v>
      </c>
      <c r="V1978" t="str">
        <f>INDEX([1]!Table1[tenantname],MATCH(invoices[[#This Row],[allotment_id]],[1]!Table1[TenantAllotmentID],0))</f>
        <v>Gayathri Ghantasala (D11-D3)</v>
      </c>
      <c r="W1978" t="s">
        <v>14219</v>
      </c>
      <c r="X1978" t="s">
        <v>14220</v>
      </c>
      <c r="Y1978" s="4">
        <v>45778</v>
      </c>
      <c r="Z1978" t="s">
        <v>15807</v>
      </c>
      <c r="AA1978">
        <v>13500</v>
      </c>
      <c r="AB1978">
        <v>0</v>
      </c>
      <c r="AC1978">
        <v>0</v>
      </c>
      <c r="AD1978" s="7">
        <f>invoices[[#This Row],[Rent]]+invoices[[#This Row],[Services]]+invoices[[#This Row],[GST]]</f>
        <v>13500</v>
      </c>
      <c r="AE1978" s="7">
        <f>invoices[[#This Row],[Total]]-invoices[[#This Row],[rent_amount]]</f>
        <v>0</v>
      </c>
      <c r="AF1978">
        <v>4819</v>
      </c>
      <c r="AG1978">
        <v>976</v>
      </c>
      <c r="AH1978">
        <f>invoices[[#This Row],[EB Amount]]-invoices[[#This Row],[electricity_amount]]</f>
        <v>0</v>
      </c>
    </row>
    <row r="1979" spans="1:34">
      <c r="A1979" t="s">
        <v>11063</v>
      </c>
      <c r="B1979" t="s">
        <v>22</v>
      </c>
      <c r="C1979" t="s">
        <v>8765</v>
      </c>
      <c r="D1979" t="s">
        <v>24</v>
      </c>
      <c r="E1979" t="s">
        <v>569</v>
      </c>
      <c r="F1979" t="s">
        <v>670</v>
      </c>
      <c r="G1979" t="s">
        <v>11064</v>
      </c>
      <c r="H1979" s="1">
        <f>DATE(YEAR(invoices[[#This Row],[due_date]]),MONTH(invoices[[#This Row],[due_date]]),1)</f>
        <v>45778</v>
      </c>
      <c r="I1979" s="1">
        <v>45784</v>
      </c>
      <c r="J1979">
        <v>19000</v>
      </c>
      <c r="K1979">
        <v>2610</v>
      </c>
      <c r="L1979">
        <v>2250</v>
      </c>
      <c r="M1979">
        <f>invoices[[#This Row],[rent_amount]]+invoices[[#This Row],[electricity_amount]]+invoices[[#This Row],[other_charges]]</f>
        <v>23860</v>
      </c>
      <c r="N1979" t="s">
        <v>28</v>
      </c>
      <c r="O1979" t="s">
        <v>872</v>
      </c>
      <c r="P1979">
        <v>0</v>
      </c>
      <c r="Q1979" t="b">
        <v>0</v>
      </c>
      <c r="R1979" t="s">
        <v>122</v>
      </c>
      <c r="S1979">
        <v>0</v>
      </c>
      <c r="T1979">
        <f>invoices[[#This Row],[total_amount]]</f>
        <v>23860</v>
      </c>
      <c r="U1979" t="s">
        <v>8767</v>
      </c>
      <c r="V1979" t="str">
        <f>INDEX([1]!Table1[tenantname],MATCH(invoices[[#This Row],[allotment_id]],[1]!Table1[TenantAllotmentID],0))</f>
        <v>Siva Yogitha T (C12-A1)</v>
      </c>
      <c r="W1979" t="s">
        <v>15635</v>
      </c>
      <c r="X1979" t="s">
        <v>15636</v>
      </c>
      <c r="Y1979" s="4">
        <v>45778</v>
      </c>
      <c r="Z1979" t="s">
        <v>15807</v>
      </c>
      <c r="AA1979">
        <v>19000</v>
      </c>
      <c r="AB1979">
        <v>0</v>
      </c>
      <c r="AC1979">
        <v>0</v>
      </c>
      <c r="AD1979" s="7">
        <f>invoices[[#This Row],[Rent]]+invoices[[#This Row],[Services]]+invoices[[#This Row],[GST]]</f>
        <v>19000</v>
      </c>
      <c r="AE1979" s="7">
        <f>invoices[[#This Row],[Total]]-invoices[[#This Row],[rent_amount]]</f>
        <v>0</v>
      </c>
      <c r="AF1979">
        <v>4834</v>
      </c>
      <c r="AG1979">
        <v>2610</v>
      </c>
      <c r="AH1979">
        <f>invoices[[#This Row],[EB Amount]]-invoices[[#This Row],[electricity_amount]]</f>
        <v>0</v>
      </c>
    </row>
    <row r="1980" spans="1:34">
      <c r="A1980" t="s">
        <v>11305</v>
      </c>
      <c r="B1980" t="s">
        <v>22</v>
      </c>
      <c r="C1980" t="s">
        <v>410</v>
      </c>
      <c r="D1980" t="s">
        <v>24</v>
      </c>
      <c r="E1980" t="s">
        <v>275</v>
      </c>
      <c r="F1980" t="s">
        <v>411</v>
      </c>
      <c r="G1980" t="s">
        <v>11306</v>
      </c>
      <c r="H1980" s="1">
        <f>DATE(YEAR(invoices[[#This Row],[due_date]]),MONTH(invoices[[#This Row],[due_date]]),1)</f>
        <v>45778</v>
      </c>
      <c r="I1980" s="1">
        <v>45784</v>
      </c>
      <c r="J1980">
        <v>15500</v>
      </c>
      <c r="K1980">
        <v>2850</v>
      </c>
      <c r="L1980">
        <v>0</v>
      </c>
      <c r="M1980">
        <f>invoices[[#This Row],[rent_amount]]+invoices[[#This Row],[electricity_amount]]+invoices[[#This Row],[other_charges]]</f>
        <v>18350</v>
      </c>
      <c r="N1980" t="s">
        <v>28</v>
      </c>
      <c r="O1980" t="s">
        <v>768</v>
      </c>
      <c r="P1980">
        <v>0</v>
      </c>
      <c r="Q1980" t="b">
        <v>0</v>
      </c>
      <c r="R1980" t="s">
        <v>122</v>
      </c>
      <c r="S1980">
        <v>0</v>
      </c>
      <c r="T1980">
        <f>invoices[[#This Row],[total_amount]]</f>
        <v>18350</v>
      </c>
      <c r="U1980" t="s">
        <v>414</v>
      </c>
      <c r="V1980" t="str">
        <f>INDEX([1]!Table1[tenantname],MATCH(invoices[[#This Row],[allotment_id]],[1]!Table1[TenantAllotmentID],0))</f>
        <v>Brinda Vivek (B44-B2)</v>
      </c>
      <c r="W1980" t="s">
        <v>14100</v>
      </c>
      <c r="X1980" t="s">
        <v>14101</v>
      </c>
      <c r="Y1980" s="4">
        <v>45778</v>
      </c>
      <c r="Z1980" t="s">
        <v>15807</v>
      </c>
      <c r="AA1980">
        <v>15500</v>
      </c>
      <c r="AB1980">
        <v>0</v>
      </c>
      <c r="AC1980">
        <v>0</v>
      </c>
      <c r="AD1980" s="7">
        <f>invoices[[#This Row],[Rent]]+invoices[[#This Row],[Services]]+invoices[[#This Row],[GST]]</f>
        <v>15500</v>
      </c>
      <c r="AE1980" s="7">
        <f>invoices[[#This Row],[Total]]-invoices[[#This Row],[rent_amount]]</f>
        <v>0</v>
      </c>
      <c r="AF1980">
        <v>4951</v>
      </c>
      <c r="AG1980">
        <v>2850</v>
      </c>
      <c r="AH1980">
        <f>invoices[[#This Row],[EB Amount]]-invoices[[#This Row],[electricity_amount]]</f>
        <v>0</v>
      </c>
    </row>
    <row r="1981" spans="1:34">
      <c r="A1981" t="s">
        <v>11375</v>
      </c>
      <c r="B1981" t="s">
        <v>22</v>
      </c>
      <c r="C1981" t="s">
        <v>937</v>
      </c>
      <c r="D1981" t="s">
        <v>24</v>
      </c>
      <c r="E1981" t="s">
        <v>140</v>
      </c>
      <c r="F1981" t="s">
        <v>938</v>
      </c>
      <c r="G1981" t="s">
        <v>11376</v>
      </c>
      <c r="H1981" s="1">
        <f>DATE(YEAR(invoices[[#This Row],[due_date]]),MONTH(invoices[[#This Row],[due_date]]),1)</f>
        <v>45778</v>
      </c>
      <c r="I1981" s="1">
        <v>45784</v>
      </c>
      <c r="J1981">
        <v>19500</v>
      </c>
      <c r="K1981">
        <v>1708</v>
      </c>
      <c r="L1981">
        <v>0</v>
      </c>
      <c r="M1981">
        <f>invoices[[#This Row],[rent_amount]]+invoices[[#This Row],[electricity_amount]]+invoices[[#This Row],[other_charges]]</f>
        <v>21208</v>
      </c>
      <c r="N1981" t="s">
        <v>28</v>
      </c>
      <c r="O1981" t="s">
        <v>872</v>
      </c>
      <c r="P1981">
        <v>0</v>
      </c>
      <c r="Q1981" t="b">
        <v>0</v>
      </c>
      <c r="R1981" t="s">
        <v>122</v>
      </c>
      <c r="S1981">
        <v>0</v>
      </c>
      <c r="T1981">
        <f>invoices[[#This Row],[total_amount]]</f>
        <v>21208</v>
      </c>
      <c r="U1981" t="s">
        <v>940</v>
      </c>
      <c r="V1981" t="str">
        <f>INDEX([1]!Table1[tenantname],MATCH(invoices[[#This Row],[allotment_id]],[1]!Table1[TenantAllotmentID],0))</f>
        <v>Sri Maruthi Ram (A41-A1)</v>
      </c>
      <c r="W1981" t="s">
        <v>14286</v>
      </c>
      <c r="X1981" t="s">
        <v>14287</v>
      </c>
      <c r="Y1981" s="4">
        <v>45778</v>
      </c>
      <c r="Z1981" t="s">
        <v>15807</v>
      </c>
      <c r="AA1981">
        <v>19500</v>
      </c>
      <c r="AB1981">
        <v>0</v>
      </c>
      <c r="AC1981">
        <v>0</v>
      </c>
      <c r="AD1981" s="7">
        <f>invoices[[#This Row],[Rent]]+invoices[[#This Row],[Services]]+invoices[[#This Row],[GST]]</f>
        <v>19500</v>
      </c>
      <c r="AE1981" s="7">
        <f>invoices[[#This Row],[Total]]-invoices[[#This Row],[rent_amount]]</f>
        <v>0</v>
      </c>
      <c r="AF1981">
        <v>4984</v>
      </c>
      <c r="AG1981">
        <v>1708</v>
      </c>
      <c r="AH1981">
        <f>invoices[[#This Row],[EB Amount]]-invoices[[#This Row],[electricity_amount]]</f>
        <v>0</v>
      </c>
    </row>
    <row r="1982" spans="1:34">
      <c r="A1982" t="s">
        <v>11431</v>
      </c>
      <c r="B1982" t="s">
        <v>22</v>
      </c>
      <c r="C1982" t="s">
        <v>246</v>
      </c>
      <c r="D1982" t="s">
        <v>24</v>
      </c>
      <c r="E1982" t="s">
        <v>476</v>
      </c>
      <c r="F1982" t="s">
        <v>1087</v>
      </c>
      <c r="G1982" t="s">
        <v>11432</v>
      </c>
      <c r="H1982" s="1">
        <f>DATE(YEAR(invoices[[#This Row],[due_date]]),MONTH(invoices[[#This Row],[due_date]]),1)</f>
        <v>45778</v>
      </c>
      <c r="I1982" s="1">
        <v>45784</v>
      </c>
      <c r="J1982">
        <v>5032</v>
      </c>
      <c r="K1982">
        <v>2460</v>
      </c>
      <c r="L1982">
        <v>0</v>
      </c>
      <c r="M1982">
        <f>invoices[[#This Row],[rent_amount]]+invoices[[#This Row],[electricity_amount]]+invoices[[#This Row],[other_charges]]</f>
        <v>7492</v>
      </c>
      <c r="N1982" t="s">
        <v>28</v>
      </c>
      <c r="O1982" t="s">
        <v>768</v>
      </c>
      <c r="P1982">
        <v>0</v>
      </c>
      <c r="Q1982" t="b">
        <v>0</v>
      </c>
      <c r="R1982" t="s">
        <v>122</v>
      </c>
      <c r="S1982">
        <v>0</v>
      </c>
      <c r="T1982">
        <f>invoices[[#This Row],[total_amount]]</f>
        <v>7492</v>
      </c>
      <c r="U1982" t="s">
        <v>1089</v>
      </c>
      <c r="V1982" t="str">
        <f>INDEX([1]!Table1[tenantname],MATCH(invoices[[#This Row],[allotment_id]],[1]!Table1[TenantAllotmentID],0))</f>
        <v>Dinesh kumar (B41-A1)</v>
      </c>
      <c r="W1982" t="s">
        <v>14044</v>
      </c>
      <c r="X1982" t="s">
        <v>14343</v>
      </c>
      <c r="Y1982" s="4">
        <v>45778</v>
      </c>
      <c r="Z1982" t="s">
        <v>15807</v>
      </c>
      <c r="AA1982">
        <v>5032</v>
      </c>
      <c r="AB1982">
        <v>0</v>
      </c>
      <c r="AC1982">
        <v>0</v>
      </c>
      <c r="AD1982" s="7">
        <f>invoices[[#This Row],[Rent]]+invoices[[#This Row],[Services]]+invoices[[#This Row],[GST]]</f>
        <v>5032</v>
      </c>
      <c r="AE1982" s="7">
        <f>invoices[[#This Row],[Total]]-invoices[[#This Row],[rent_amount]]</f>
        <v>0</v>
      </c>
      <c r="AF1982">
        <v>5011</v>
      </c>
      <c r="AG1982">
        <v>2460</v>
      </c>
      <c r="AH1982">
        <f>invoices[[#This Row],[EB Amount]]-invoices[[#This Row],[electricity_amount]]</f>
        <v>0</v>
      </c>
    </row>
    <row r="1983" spans="1:34">
      <c r="A1983" t="s">
        <v>11439</v>
      </c>
      <c r="B1983" t="s">
        <v>22</v>
      </c>
      <c r="C1983" t="s">
        <v>348</v>
      </c>
      <c r="D1983" t="s">
        <v>24</v>
      </c>
      <c r="E1983" t="s">
        <v>349</v>
      </c>
      <c r="F1983" t="s">
        <v>350</v>
      </c>
      <c r="G1983" t="s">
        <v>11440</v>
      </c>
      <c r="H1983" s="1">
        <f>DATE(YEAR(invoices[[#This Row],[due_date]]),MONTH(invoices[[#This Row],[due_date]]),1)</f>
        <v>45778</v>
      </c>
      <c r="I1983" s="1">
        <v>45784</v>
      </c>
      <c r="J1983">
        <v>14500</v>
      </c>
      <c r="K1983">
        <v>936</v>
      </c>
      <c r="L1983">
        <v>0</v>
      </c>
      <c r="M1983">
        <f>invoices[[#This Row],[rent_amount]]+invoices[[#This Row],[electricity_amount]]+invoices[[#This Row],[other_charges]]</f>
        <v>15436</v>
      </c>
      <c r="N1983" t="s">
        <v>28</v>
      </c>
      <c r="O1983" t="s">
        <v>2437</v>
      </c>
      <c r="P1983">
        <v>0</v>
      </c>
      <c r="Q1983" t="b">
        <v>0</v>
      </c>
      <c r="R1983" t="s">
        <v>122</v>
      </c>
      <c r="S1983">
        <v>0</v>
      </c>
      <c r="T1983">
        <f>invoices[[#This Row],[total_amount]]</f>
        <v>15436</v>
      </c>
      <c r="U1983" t="s">
        <v>352</v>
      </c>
      <c r="V1983" t="str">
        <f>INDEX([1]!Table1[tenantname],MATCH(invoices[[#This Row],[allotment_id]],[1]!Table1[TenantAllotmentID],0))</f>
        <v>Nithya Gopal Chakraborty (B11-C1)</v>
      </c>
      <c r="W1983" t="s">
        <v>14076</v>
      </c>
      <c r="X1983" t="s">
        <v>14077</v>
      </c>
      <c r="Y1983" s="4">
        <v>45778</v>
      </c>
      <c r="Z1983" t="s">
        <v>15807</v>
      </c>
      <c r="AA1983">
        <v>14500</v>
      </c>
      <c r="AB1983">
        <v>0</v>
      </c>
      <c r="AC1983">
        <v>0</v>
      </c>
      <c r="AD1983" s="7">
        <f>invoices[[#This Row],[Rent]]+invoices[[#This Row],[Services]]+invoices[[#This Row],[GST]]</f>
        <v>14500</v>
      </c>
      <c r="AE1983" s="7">
        <f>invoices[[#This Row],[Total]]-invoices[[#This Row],[rent_amount]]</f>
        <v>0</v>
      </c>
      <c r="AF1983">
        <v>5015</v>
      </c>
      <c r="AG1983">
        <v>936</v>
      </c>
      <c r="AH1983">
        <f>invoices[[#This Row],[EB Amount]]-invoices[[#This Row],[electricity_amount]]</f>
        <v>0</v>
      </c>
    </row>
    <row r="1984" spans="1:34">
      <c r="A1984" t="s">
        <v>11457</v>
      </c>
      <c r="B1984" t="s">
        <v>22</v>
      </c>
      <c r="C1984" t="s">
        <v>200</v>
      </c>
      <c r="D1984" t="s">
        <v>24</v>
      </c>
      <c r="E1984" t="s">
        <v>201</v>
      </c>
      <c r="F1984" t="s">
        <v>202</v>
      </c>
      <c r="G1984" t="s">
        <v>11458</v>
      </c>
      <c r="H1984" s="1">
        <f>DATE(YEAR(invoices[[#This Row],[due_date]]),MONTH(invoices[[#This Row],[due_date]]),1)</f>
        <v>45778</v>
      </c>
      <c r="I1984" s="1">
        <v>45784</v>
      </c>
      <c r="J1984">
        <v>14500</v>
      </c>
      <c r="K1984">
        <v>1260</v>
      </c>
      <c r="L1984">
        <v>0</v>
      </c>
      <c r="M1984">
        <f>invoices[[#This Row],[rent_amount]]+invoices[[#This Row],[electricity_amount]]+invoices[[#This Row],[other_charges]]</f>
        <v>15760</v>
      </c>
      <c r="N1984" t="s">
        <v>28</v>
      </c>
      <c r="O1984" t="s">
        <v>872</v>
      </c>
      <c r="P1984">
        <v>0</v>
      </c>
      <c r="Q1984" t="b">
        <v>0</v>
      </c>
      <c r="R1984" t="s">
        <v>122</v>
      </c>
      <c r="S1984">
        <v>0</v>
      </c>
      <c r="T1984">
        <f>invoices[[#This Row],[total_amount]]</f>
        <v>15760</v>
      </c>
      <c r="U1984" t="s">
        <v>206</v>
      </c>
      <c r="V1984" t="str">
        <f>INDEX([1]!Table1[tenantname],MATCH(invoices[[#This Row],[allotment_id]],[1]!Table1[TenantAllotmentID],0))</f>
        <v>Shobit Bhakshi (B31-C2)</v>
      </c>
      <c r="W1984" t="s">
        <v>14032</v>
      </c>
      <c r="X1984" t="s">
        <v>14033</v>
      </c>
      <c r="Y1984" s="4">
        <v>45778</v>
      </c>
      <c r="Z1984" t="s">
        <v>15807</v>
      </c>
      <c r="AA1984">
        <v>14500</v>
      </c>
      <c r="AB1984">
        <v>0</v>
      </c>
      <c r="AC1984">
        <v>0</v>
      </c>
      <c r="AD1984" s="7">
        <f>invoices[[#This Row],[Rent]]+invoices[[#This Row],[Services]]+invoices[[#This Row],[GST]]</f>
        <v>14500</v>
      </c>
      <c r="AE1984" s="7">
        <f>invoices[[#This Row],[Total]]-invoices[[#This Row],[rent_amount]]</f>
        <v>0</v>
      </c>
      <c r="AF1984">
        <v>5025</v>
      </c>
      <c r="AG1984">
        <v>1260</v>
      </c>
      <c r="AH1984">
        <f>invoices[[#This Row],[EB Amount]]-invoices[[#This Row],[electricity_amount]]</f>
        <v>0</v>
      </c>
    </row>
    <row r="1985" spans="1:34">
      <c r="A1985" t="s">
        <v>11461</v>
      </c>
      <c r="B1985" t="s">
        <v>22</v>
      </c>
      <c r="C1985" t="s">
        <v>2027</v>
      </c>
      <c r="D1985" t="s">
        <v>24</v>
      </c>
      <c r="E1985" t="s">
        <v>80</v>
      </c>
      <c r="F1985" t="s">
        <v>1824</v>
      </c>
      <c r="G1985" t="s">
        <v>11462</v>
      </c>
      <c r="H1985" s="1">
        <f>DATE(YEAR(invoices[[#This Row],[due_date]]),MONTH(invoices[[#This Row],[due_date]]),1)</f>
        <v>45778</v>
      </c>
      <c r="I1985" s="1">
        <v>45784</v>
      </c>
      <c r="J1985">
        <v>25500</v>
      </c>
      <c r="K1985">
        <v>2190</v>
      </c>
      <c r="L1985">
        <v>0</v>
      </c>
      <c r="M1985">
        <f>invoices[[#This Row],[rent_amount]]+invoices[[#This Row],[electricity_amount]]+invoices[[#This Row],[other_charges]]</f>
        <v>27690</v>
      </c>
      <c r="N1985" t="s">
        <v>28</v>
      </c>
      <c r="O1985" t="s">
        <v>2437</v>
      </c>
      <c r="P1985">
        <v>0</v>
      </c>
      <c r="Q1985" t="b">
        <v>0</v>
      </c>
      <c r="R1985" t="s">
        <v>122</v>
      </c>
      <c r="S1985">
        <v>0</v>
      </c>
      <c r="T1985">
        <f>invoices[[#This Row],[total_amount]]</f>
        <v>27690</v>
      </c>
      <c r="U1985" t="s">
        <v>2029</v>
      </c>
      <c r="V1985" t="str">
        <f>INDEX([1]!Table1[tenantname],MATCH(invoices[[#This Row],[allotment_id]],[1]!Table1[TenantAllotmentID],0))</f>
        <v>Sagarika Das (D21-A1)</v>
      </c>
      <c r="W1985" t="s">
        <v>14679</v>
      </c>
      <c r="X1985" t="s">
        <v>14680</v>
      </c>
      <c r="Y1985" s="4">
        <v>45778</v>
      </c>
      <c r="Z1985" t="s">
        <v>15807</v>
      </c>
      <c r="AA1985">
        <v>25500</v>
      </c>
      <c r="AB1985">
        <v>0</v>
      </c>
      <c r="AC1985">
        <v>0</v>
      </c>
      <c r="AD1985" s="7">
        <f>invoices[[#This Row],[Rent]]+invoices[[#This Row],[Services]]+invoices[[#This Row],[GST]]</f>
        <v>25500</v>
      </c>
      <c r="AE1985" s="7">
        <f>invoices[[#This Row],[Total]]-invoices[[#This Row],[rent_amount]]</f>
        <v>0</v>
      </c>
      <c r="AF1985">
        <v>5028</v>
      </c>
      <c r="AG1985">
        <v>2190</v>
      </c>
      <c r="AH1985">
        <f>invoices[[#This Row],[EB Amount]]-invoices[[#This Row],[electricity_amount]]</f>
        <v>0</v>
      </c>
    </row>
    <row r="1986" spans="1:34">
      <c r="A1986" t="s">
        <v>11513</v>
      </c>
      <c r="B1986" t="s">
        <v>22</v>
      </c>
      <c r="C1986" t="s">
        <v>260</v>
      </c>
      <c r="D1986" t="s">
        <v>24</v>
      </c>
      <c r="E1986" t="s">
        <v>226</v>
      </c>
      <c r="F1986" t="s">
        <v>261</v>
      </c>
      <c r="G1986" t="s">
        <v>11514</v>
      </c>
      <c r="H1986" s="1">
        <f>DATE(YEAR(invoices[[#This Row],[due_date]]),MONTH(invoices[[#This Row],[due_date]]),1)</f>
        <v>45778</v>
      </c>
      <c r="I1986" s="1">
        <v>45784</v>
      </c>
      <c r="J1986">
        <v>14500</v>
      </c>
      <c r="K1986">
        <v>1620</v>
      </c>
      <c r="L1986">
        <v>0</v>
      </c>
      <c r="M1986">
        <f>invoices[[#This Row],[rent_amount]]+invoices[[#This Row],[electricity_amount]]+invoices[[#This Row],[other_charges]]</f>
        <v>16120</v>
      </c>
      <c r="N1986" t="s">
        <v>28</v>
      </c>
      <c r="O1986" t="s">
        <v>768</v>
      </c>
      <c r="P1986">
        <v>0</v>
      </c>
      <c r="Q1986" t="b">
        <v>0</v>
      </c>
      <c r="R1986" t="s">
        <v>122</v>
      </c>
      <c r="S1986">
        <v>0</v>
      </c>
      <c r="T1986">
        <f>invoices[[#This Row],[total_amount]]</f>
        <v>16120</v>
      </c>
      <c r="U1986" t="s">
        <v>265</v>
      </c>
      <c r="V1986" t="str">
        <f>INDEX([1]!Table1[tenantname],MATCH(invoices[[#This Row],[allotment_id]],[1]!Table1[TenantAllotmentID],0))</f>
        <v>Indira Ch (B12-C1)</v>
      </c>
      <c r="W1986" t="s">
        <v>14048</v>
      </c>
      <c r="X1986" t="s">
        <v>14049</v>
      </c>
      <c r="Y1986" s="4">
        <v>45778</v>
      </c>
      <c r="Z1986" t="s">
        <v>15807</v>
      </c>
      <c r="AA1986">
        <v>14500</v>
      </c>
      <c r="AB1986">
        <v>0</v>
      </c>
      <c r="AC1986">
        <v>0</v>
      </c>
      <c r="AD1986" s="7">
        <f>invoices[[#This Row],[Rent]]+invoices[[#This Row],[Services]]+invoices[[#This Row],[GST]]</f>
        <v>14500</v>
      </c>
      <c r="AE1986" s="7">
        <f>invoices[[#This Row],[Total]]-invoices[[#This Row],[rent_amount]]</f>
        <v>0</v>
      </c>
      <c r="AF1986">
        <v>5054</v>
      </c>
      <c r="AG1986">
        <v>1620</v>
      </c>
      <c r="AH1986">
        <f>invoices[[#This Row],[EB Amount]]-invoices[[#This Row],[electricity_amount]]</f>
        <v>0</v>
      </c>
    </row>
    <row r="1987" spans="1:34">
      <c r="A1987" t="s">
        <v>11711</v>
      </c>
      <c r="B1987" t="s">
        <v>22</v>
      </c>
      <c r="C1987" t="s">
        <v>4550</v>
      </c>
      <c r="D1987" t="s">
        <v>24</v>
      </c>
      <c r="E1987" t="s">
        <v>349</v>
      </c>
      <c r="F1987" t="s">
        <v>716</v>
      </c>
      <c r="G1987" t="s">
        <v>11712</v>
      </c>
      <c r="H1987" s="1">
        <f>DATE(YEAR(invoices[[#This Row],[due_date]]),MONTH(invoices[[#This Row],[due_date]]),1)</f>
        <v>45778</v>
      </c>
      <c r="I1987" s="1">
        <v>45784</v>
      </c>
      <c r="J1987">
        <v>24000</v>
      </c>
      <c r="K1987">
        <v>864</v>
      </c>
      <c r="L1987">
        <v>0</v>
      </c>
      <c r="M1987">
        <f>invoices[[#This Row],[rent_amount]]+invoices[[#This Row],[electricity_amount]]+invoices[[#This Row],[other_charges]]</f>
        <v>24864</v>
      </c>
      <c r="N1987" t="s">
        <v>28</v>
      </c>
      <c r="O1987" t="s">
        <v>768</v>
      </c>
      <c r="P1987">
        <v>0</v>
      </c>
      <c r="Q1987" t="b">
        <v>0</v>
      </c>
      <c r="R1987" t="s">
        <v>122</v>
      </c>
      <c r="S1987">
        <v>0</v>
      </c>
      <c r="T1987">
        <f>invoices[[#This Row],[total_amount]]</f>
        <v>24864</v>
      </c>
      <c r="U1987" s="2" t="s">
        <v>4552</v>
      </c>
      <c r="V1987" t="str">
        <f>INDEX([1]!Table1[tenantname],MATCH(invoices[[#This Row],[allotment_id]],[1]!Table1[TenantAllotmentID],0))</f>
        <v>Kalyanasundaram S (B11-D1)</v>
      </c>
      <c r="W1987" t="s">
        <v>15259</v>
      </c>
      <c r="X1987" t="s">
        <v>15260</v>
      </c>
      <c r="Y1987" s="4">
        <v>45778</v>
      </c>
      <c r="Z1987" t="s">
        <v>15807</v>
      </c>
      <c r="AA1987">
        <v>24000</v>
      </c>
      <c r="AB1987">
        <v>0</v>
      </c>
      <c r="AC1987">
        <v>0</v>
      </c>
      <c r="AD1987" s="7">
        <f>invoices[[#This Row],[Rent]]+invoices[[#This Row],[Services]]+invoices[[#This Row],[GST]]</f>
        <v>24000</v>
      </c>
      <c r="AE1987" s="7">
        <f>invoices[[#This Row],[Total]]-invoices[[#This Row],[rent_amount]]</f>
        <v>0</v>
      </c>
      <c r="AF1987">
        <v>5163</v>
      </c>
      <c r="AG1987">
        <v>864</v>
      </c>
      <c r="AH1987">
        <f>invoices[[#This Row],[EB Amount]]-invoices[[#This Row],[electricity_amount]]</f>
        <v>0</v>
      </c>
    </row>
    <row r="1988" spans="1:34">
      <c r="A1988" t="s">
        <v>11758</v>
      </c>
      <c r="B1988" t="s">
        <v>22</v>
      </c>
      <c r="C1988" t="s">
        <v>1904</v>
      </c>
      <c r="D1988" t="s">
        <v>24</v>
      </c>
      <c r="E1988" t="s">
        <v>181</v>
      </c>
      <c r="F1988" t="s">
        <v>427</v>
      </c>
      <c r="G1988" t="s">
        <v>11759</v>
      </c>
      <c r="H1988" s="1">
        <f>DATE(YEAR(invoices[[#This Row],[due_date]]),MONTH(invoices[[#This Row],[due_date]]),1)</f>
        <v>45778</v>
      </c>
      <c r="I1988" s="1">
        <v>45784</v>
      </c>
      <c r="J1988">
        <v>13500</v>
      </c>
      <c r="K1988">
        <v>1830</v>
      </c>
      <c r="L1988">
        <v>0</v>
      </c>
      <c r="M1988">
        <f>invoices[[#This Row],[rent_amount]]+invoices[[#This Row],[electricity_amount]]+invoices[[#This Row],[other_charges]]</f>
        <v>15330</v>
      </c>
      <c r="N1988" t="s">
        <v>28</v>
      </c>
      <c r="O1988" t="s">
        <v>768</v>
      </c>
      <c r="P1988">
        <v>0</v>
      </c>
      <c r="Q1988" t="b">
        <v>0</v>
      </c>
      <c r="R1988" t="s">
        <v>122</v>
      </c>
      <c r="S1988">
        <v>0</v>
      </c>
      <c r="T1988">
        <f>invoices[[#This Row],[total_amount]]</f>
        <v>15330</v>
      </c>
      <c r="U1988" t="s">
        <v>1906</v>
      </c>
      <c r="V1988" t="str">
        <f>INDEX([1]!Table1[tenantname],MATCH(invoices[[#This Row],[allotment_id]],[1]!Table1[TenantAllotmentID],0))</f>
        <v>Hiranmayee Ganorkar (B24-B2)</v>
      </c>
      <c r="W1988" t="s">
        <v>14637</v>
      </c>
      <c r="X1988" t="s">
        <v>14638</v>
      </c>
      <c r="Y1988" s="4">
        <v>45778</v>
      </c>
      <c r="Z1988" t="s">
        <v>15807</v>
      </c>
      <c r="AA1988">
        <v>13500</v>
      </c>
      <c r="AB1988">
        <v>0</v>
      </c>
      <c r="AC1988">
        <v>0</v>
      </c>
      <c r="AD1988" s="7">
        <f>invoices[[#This Row],[Rent]]+invoices[[#This Row],[Services]]+invoices[[#This Row],[GST]]</f>
        <v>13500</v>
      </c>
      <c r="AE1988" s="7">
        <f>invoices[[#This Row],[Total]]-invoices[[#This Row],[rent_amount]]</f>
        <v>0</v>
      </c>
      <c r="AF1988">
        <v>5186</v>
      </c>
      <c r="AG1988">
        <v>1830</v>
      </c>
      <c r="AH1988">
        <f>invoices[[#This Row],[EB Amount]]-invoices[[#This Row],[electricity_amount]]</f>
        <v>0</v>
      </c>
    </row>
    <row r="1989" spans="1:34">
      <c r="A1989" t="s">
        <v>11782</v>
      </c>
      <c r="B1989" t="s">
        <v>22</v>
      </c>
      <c r="C1989" t="s">
        <v>1020</v>
      </c>
      <c r="D1989" t="s">
        <v>24</v>
      </c>
      <c r="E1989" t="s">
        <v>329</v>
      </c>
      <c r="F1989" t="s">
        <v>1021</v>
      </c>
      <c r="G1989" t="s">
        <v>11783</v>
      </c>
      <c r="H1989" s="1">
        <f>DATE(YEAR(invoices[[#This Row],[due_date]]),MONTH(invoices[[#This Row],[due_date]]),1)</f>
        <v>45778</v>
      </c>
      <c r="I1989" s="1">
        <v>45784</v>
      </c>
      <c r="J1989">
        <v>15500</v>
      </c>
      <c r="K1989">
        <v>1664</v>
      </c>
      <c r="L1989">
        <v>0</v>
      </c>
      <c r="M1989">
        <f>invoices[[#This Row],[rent_amount]]+invoices[[#This Row],[electricity_amount]]+invoices[[#This Row],[other_charges]]</f>
        <v>17164</v>
      </c>
      <c r="N1989" t="s">
        <v>28</v>
      </c>
      <c r="O1989" t="s">
        <v>872</v>
      </c>
      <c r="P1989">
        <v>0</v>
      </c>
      <c r="Q1989" t="b">
        <v>0</v>
      </c>
      <c r="R1989" t="s">
        <v>122</v>
      </c>
      <c r="S1989">
        <v>0</v>
      </c>
      <c r="T1989">
        <f>invoices[[#This Row],[total_amount]]</f>
        <v>17164</v>
      </c>
      <c r="U1989" t="s">
        <v>1024</v>
      </c>
      <c r="V1989" t="str">
        <f>INDEX([1]!Table1[tenantname],MATCH(invoices[[#This Row],[allotment_id]],[1]!Table1[TenantAllotmentID],0))</f>
        <v>Sruthi Naya P (C43-B2)</v>
      </c>
      <c r="W1989" t="s">
        <v>14318</v>
      </c>
      <c r="X1989" t="s">
        <v>14318</v>
      </c>
      <c r="Y1989" s="4">
        <v>45778</v>
      </c>
      <c r="Z1989" t="s">
        <v>15807</v>
      </c>
      <c r="AA1989">
        <v>15500</v>
      </c>
      <c r="AB1989">
        <v>0</v>
      </c>
      <c r="AC1989">
        <v>0</v>
      </c>
      <c r="AD1989" s="7">
        <f>invoices[[#This Row],[Rent]]+invoices[[#This Row],[Services]]+invoices[[#This Row],[GST]]</f>
        <v>15500</v>
      </c>
      <c r="AE1989" s="7">
        <f>invoices[[#This Row],[Total]]-invoices[[#This Row],[rent_amount]]</f>
        <v>0</v>
      </c>
      <c r="AF1989">
        <v>5200</v>
      </c>
      <c r="AG1989">
        <v>1664</v>
      </c>
      <c r="AH1989">
        <f>invoices[[#This Row],[EB Amount]]-invoices[[#This Row],[electricity_amount]]</f>
        <v>0</v>
      </c>
    </row>
    <row r="1990" spans="1:34">
      <c r="A1990" t="s">
        <v>11868</v>
      </c>
      <c r="B1990" t="s">
        <v>22</v>
      </c>
      <c r="C1990" t="s">
        <v>139</v>
      </c>
      <c r="D1990" t="s">
        <v>24</v>
      </c>
      <c r="E1990" t="s">
        <v>140</v>
      </c>
      <c r="F1990" t="s">
        <v>141</v>
      </c>
      <c r="G1990" t="s">
        <v>11869</v>
      </c>
      <c r="H1990" s="1">
        <f>DATE(YEAR(invoices[[#This Row],[due_date]]),MONTH(invoices[[#This Row],[due_date]]),1)</f>
        <v>45778</v>
      </c>
      <c r="I1990" s="1">
        <v>45784</v>
      </c>
      <c r="J1990">
        <v>15500</v>
      </c>
      <c r="K1990">
        <v>1830</v>
      </c>
      <c r="L1990">
        <v>0</v>
      </c>
      <c r="M1990">
        <f>invoices[[#This Row],[rent_amount]]+invoices[[#This Row],[electricity_amount]]+invoices[[#This Row],[other_charges]]</f>
        <v>17330</v>
      </c>
      <c r="N1990" t="s">
        <v>28</v>
      </c>
      <c r="O1990" t="s">
        <v>2437</v>
      </c>
      <c r="P1990">
        <v>0</v>
      </c>
      <c r="Q1990" t="b">
        <v>0</v>
      </c>
      <c r="R1990" t="s">
        <v>122</v>
      </c>
      <c r="S1990">
        <v>0</v>
      </c>
      <c r="T1990">
        <f>invoices[[#This Row],[total_amount]]</f>
        <v>17330</v>
      </c>
      <c r="U1990" t="s">
        <v>144</v>
      </c>
      <c r="V1990" t="str">
        <f>INDEX([1]!Table1[tenantname],MATCH(invoices[[#This Row],[allotment_id]],[1]!Table1[TenantAllotmentID],0))</f>
        <v>Naga Sai Abheeshek Varma (A41-D2)</v>
      </c>
      <c r="W1990" t="s">
        <v>14014</v>
      </c>
      <c r="X1990" t="s">
        <v>14015</v>
      </c>
      <c r="Y1990" s="4">
        <v>45778</v>
      </c>
      <c r="Z1990" t="s">
        <v>15807</v>
      </c>
      <c r="AA1990">
        <v>15500</v>
      </c>
      <c r="AB1990">
        <v>0</v>
      </c>
      <c r="AC1990">
        <v>0</v>
      </c>
      <c r="AD1990" s="7">
        <f>invoices[[#This Row],[Rent]]+invoices[[#This Row],[Services]]+invoices[[#This Row],[GST]]</f>
        <v>15500</v>
      </c>
      <c r="AE1990" s="7">
        <f>invoices[[#This Row],[Total]]-invoices[[#This Row],[rent_amount]]</f>
        <v>0</v>
      </c>
      <c r="AF1990">
        <v>5246</v>
      </c>
      <c r="AG1990">
        <v>1830</v>
      </c>
      <c r="AH1990">
        <f>invoices[[#This Row],[EB Amount]]-invoices[[#This Row],[electricity_amount]]</f>
        <v>0</v>
      </c>
    </row>
    <row r="1991" spans="1:34">
      <c r="A1991" t="s">
        <v>12061</v>
      </c>
      <c r="B1991" t="s">
        <v>22</v>
      </c>
      <c r="C1991" t="s">
        <v>1927</v>
      </c>
      <c r="D1991" t="s">
        <v>24</v>
      </c>
      <c r="E1991" t="s">
        <v>155</v>
      </c>
      <c r="F1991" t="s">
        <v>1928</v>
      </c>
      <c r="G1991" t="s">
        <v>12062</v>
      </c>
      <c r="H1991" s="1">
        <f>DATE(YEAR(invoices[[#This Row],[due_date]]),MONTH(invoices[[#This Row],[due_date]]),1)</f>
        <v>45778</v>
      </c>
      <c r="I1991" s="1">
        <v>45784</v>
      </c>
      <c r="J1991">
        <v>15500</v>
      </c>
      <c r="K1991">
        <v>1625</v>
      </c>
      <c r="L1991">
        <v>0</v>
      </c>
      <c r="M1991">
        <f>invoices[[#This Row],[rent_amount]]+invoices[[#This Row],[electricity_amount]]+invoices[[#This Row],[other_charges]]</f>
        <v>17125</v>
      </c>
      <c r="N1991" t="s">
        <v>28</v>
      </c>
      <c r="O1991" t="s">
        <v>2437</v>
      </c>
      <c r="P1991">
        <v>0</v>
      </c>
      <c r="Q1991" t="b">
        <v>0</v>
      </c>
      <c r="R1991" t="s">
        <v>122</v>
      </c>
      <c r="S1991">
        <v>0</v>
      </c>
      <c r="T1991">
        <f>invoices[[#This Row],[total_amount]]</f>
        <v>17125</v>
      </c>
      <c r="U1991" t="s">
        <v>1930</v>
      </c>
      <c r="V1991" t="str">
        <f>INDEX([1]!Table1[tenantname],MATCH(invoices[[#This Row],[allotment_id]],[1]!Table1[TenantAllotmentID],0))</f>
        <v>Parth Agarwal (C44-B1)</v>
      </c>
      <c r="W1991" t="s">
        <v>14647</v>
      </c>
      <c r="X1991" t="s">
        <v>14648</v>
      </c>
      <c r="Y1991" s="4">
        <v>45778</v>
      </c>
      <c r="Z1991" t="s">
        <v>15807</v>
      </c>
      <c r="AA1991">
        <v>15500</v>
      </c>
      <c r="AB1991">
        <v>0</v>
      </c>
      <c r="AC1991">
        <v>0</v>
      </c>
      <c r="AD1991" s="7">
        <f>invoices[[#This Row],[Rent]]+invoices[[#This Row],[Services]]+invoices[[#This Row],[GST]]</f>
        <v>15500</v>
      </c>
      <c r="AE1991" s="7">
        <f>invoices[[#This Row],[Total]]-invoices[[#This Row],[rent_amount]]</f>
        <v>0</v>
      </c>
      <c r="AF1991">
        <v>5352</v>
      </c>
      <c r="AG1991">
        <v>1625</v>
      </c>
      <c r="AH1991">
        <f>invoices[[#This Row],[EB Amount]]-invoices[[#This Row],[electricity_amount]]</f>
        <v>0</v>
      </c>
    </row>
    <row r="1992" spans="1:34">
      <c r="A1992" t="s">
        <v>12277</v>
      </c>
      <c r="B1992" t="s">
        <v>22</v>
      </c>
      <c r="C1992" t="s">
        <v>1915</v>
      </c>
      <c r="D1992" t="s">
        <v>24</v>
      </c>
      <c r="E1992" t="s">
        <v>476</v>
      </c>
      <c r="F1992" t="s">
        <v>1087</v>
      </c>
      <c r="G1992" t="s">
        <v>12278</v>
      </c>
      <c r="H1992" s="1">
        <f>DATE(YEAR(invoices[[#This Row],[due_date]]),MONTH(invoices[[#This Row],[due_date]]),1)</f>
        <v>45778</v>
      </c>
      <c r="I1992" s="1">
        <v>45784</v>
      </c>
      <c r="J1992">
        <v>16983</v>
      </c>
      <c r="K1992">
        <v>0</v>
      </c>
      <c r="L1992">
        <v>0</v>
      </c>
      <c r="M1992">
        <f>invoices[[#This Row],[rent_amount]]+invoices[[#This Row],[electricity_amount]]+invoices[[#This Row],[other_charges]]</f>
        <v>16983</v>
      </c>
      <c r="N1992" t="s">
        <v>28</v>
      </c>
      <c r="O1992" t="s">
        <v>872</v>
      </c>
      <c r="P1992">
        <v>0</v>
      </c>
      <c r="Q1992" t="b">
        <v>0</v>
      </c>
      <c r="R1992" t="s">
        <v>122</v>
      </c>
      <c r="S1992">
        <v>0</v>
      </c>
      <c r="T1992">
        <f>invoices[[#This Row],[total_amount]]</f>
        <v>16983</v>
      </c>
      <c r="U1992" t="s">
        <v>1917</v>
      </c>
      <c r="V1992" t="str">
        <f>INDEX([1]!Table1[tenantname],MATCH(invoices[[#This Row],[allotment_id]],[1]!Table1[TenantAllotmentID],0))</f>
        <v>Vijay Babu (B41-A1)</v>
      </c>
      <c r="W1992" t="s">
        <v>14641</v>
      </c>
      <c r="X1992" t="s">
        <v>14642</v>
      </c>
      <c r="Y1992" s="4">
        <v>45778</v>
      </c>
      <c r="Z1992" t="s">
        <v>15807</v>
      </c>
      <c r="AA1992">
        <v>16983</v>
      </c>
      <c r="AB1992">
        <v>0</v>
      </c>
      <c r="AC1992">
        <v>0</v>
      </c>
      <c r="AD1992" s="7">
        <f>invoices[[#This Row],[Rent]]+invoices[[#This Row],[Services]]+invoices[[#This Row],[GST]]</f>
        <v>16983</v>
      </c>
      <c r="AE1992" s="7">
        <f>invoices[[#This Row],[Total]]-invoices[[#This Row],[rent_amount]]</f>
        <v>0</v>
      </c>
      <c r="AF1992">
        <v>5467</v>
      </c>
      <c r="AG1992">
        <v>0</v>
      </c>
      <c r="AH1992">
        <f>invoices[[#This Row],[EB Amount]]-invoices[[#This Row],[electricity_amount]]</f>
        <v>0</v>
      </c>
    </row>
    <row r="1993" spans="1:34">
      <c r="A1993" t="s">
        <v>12303</v>
      </c>
      <c r="B1993" t="s">
        <v>22</v>
      </c>
      <c r="C1993" t="s">
        <v>5660</v>
      </c>
      <c r="D1993" t="s">
        <v>24</v>
      </c>
      <c r="E1993" t="s">
        <v>147</v>
      </c>
      <c r="F1993" t="s">
        <v>336</v>
      </c>
      <c r="G1993" t="s">
        <v>12304</v>
      </c>
      <c r="H1993" s="1">
        <f>DATE(YEAR(invoices[[#This Row],[due_date]]),MONTH(invoices[[#This Row],[due_date]]),1)</f>
        <v>45778</v>
      </c>
      <c r="I1993" s="1">
        <v>45784</v>
      </c>
      <c r="J1993">
        <v>19500</v>
      </c>
      <c r="K1993">
        <v>1950</v>
      </c>
      <c r="L1993">
        <v>0</v>
      </c>
      <c r="M1993">
        <f>invoices[[#This Row],[rent_amount]]+invoices[[#This Row],[electricity_amount]]+invoices[[#This Row],[other_charges]]</f>
        <v>21450</v>
      </c>
      <c r="N1993" t="s">
        <v>28</v>
      </c>
      <c r="O1993" t="s">
        <v>768</v>
      </c>
      <c r="P1993">
        <v>0</v>
      </c>
      <c r="Q1993" t="b">
        <v>0</v>
      </c>
      <c r="R1993" t="s">
        <v>122</v>
      </c>
      <c r="S1993">
        <v>0</v>
      </c>
      <c r="T1993">
        <f>invoices[[#This Row],[total_amount]]</f>
        <v>21450</v>
      </c>
      <c r="U1993" t="s">
        <v>5662</v>
      </c>
      <c r="V1993" t="str">
        <f>INDEX([1]!Table1[tenantname],MATCH(invoices[[#This Row],[allotment_id]],[1]!Table1[TenantAllotmentID],0))</f>
        <v>Hari Prasad M (C31-D1)</v>
      </c>
      <c r="W1993" t="s">
        <v>15405</v>
      </c>
      <c r="X1993" t="s">
        <v>15406</v>
      </c>
      <c r="Y1993" s="4">
        <v>45778</v>
      </c>
      <c r="Z1993" t="s">
        <v>15807</v>
      </c>
      <c r="AA1993">
        <v>19500</v>
      </c>
      <c r="AB1993">
        <v>0</v>
      </c>
      <c r="AC1993">
        <v>0</v>
      </c>
      <c r="AD1993" s="7">
        <f>invoices[[#This Row],[Rent]]+invoices[[#This Row],[Services]]+invoices[[#This Row],[GST]]</f>
        <v>19500</v>
      </c>
      <c r="AE1993" s="7">
        <f>invoices[[#This Row],[Total]]-invoices[[#This Row],[rent_amount]]</f>
        <v>0</v>
      </c>
      <c r="AF1993">
        <v>5479</v>
      </c>
      <c r="AG1993">
        <v>1950</v>
      </c>
      <c r="AH1993">
        <f>invoices[[#This Row],[EB Amount]]-invoices[[#This Row],[electricity_amount]]</f>
        <v>0</v>
      </c>
    </row>
    <row r="1994" spans="1:34">
      <c r="A1994" t="s">
        <v>12427</v>
      </c>
      <c r="B1994" t="s">
        <v>22</v>
      </c>
      <c r="C1994" t="s">
        <v>2516</v>
      </c>
      <c r="D1994" t="s">
        <v>24</v>
      </c>
      <c r="E1994" t="s">
        <v>254</v>
      </c>
      <c r="F1994" t="s">
        <v>790</v>
      </c>
      <c r="G1994" t="s">
        <v>12428</v>
      </c>
      <c r="H1994" s="1">
        <f>DATE(YEAR(invoices[[#This Row],[due_date]]),MONTH(invoices[[#This Row],[due_date]]),1)</f>
        <v>45778</v>
      </c>
      <c r="I1994" s="1">
        <v>45784</v>
      </c>
      <c r="J1994">
        <v>14500</v>
      </c>
      <c r="K1994">
        <v>3510</v>
      </c>
      <c r="L1994">
        <v>0</v>
      </c>
      <c r="M1994">
        <f>invoices[[#This Row],[rent_amount]]+invoices[[#This Row],[electricity_amount]]+invoices[[#This Row],[other_charges]]</f>
        <v>18010</v>
      </c>
      <c r="N1994" t="s">
        <v>28</v>
      </c>
      <c r="O1994" t="s">
        <v>121</v>
      </c>
      <c r="P1994">
        <v>0</v>
      </c>
      <c r="Q1994" t="b">
        <v>0</v>
      </c>
      <c r="R1994" t="s">
        <v>122</v>
      </c>
      <c r="S1994">
        <v>0</v>
      </c>
      <c r="T1994">
        <f>invoices[[#This Row],[total_amount]]</f>
        <v>18010</v>
      </c>
      <c r="U1994" t="s">
        <v>2518</v>
      </c>
      <c r="V1994" t="str">
        <f>INDEX([1]!Table1[tenantname],MATCH(invoices[[#This Row],[allotment_id]],[1]!Table1[TenantAllotmentID],0))</f>
        <v>Aakarshni V (C42-C2)</v>
      </c>
      <c r="W1994" t="s">
        <v>14824</v>
      </c>
      <c r="X1994" t="s">
        <v>14825</v>
      </c>
      <c r="Y1994" s="4">
        <v>45778</v>
      </c>
      <c r="Z1994" t="s">
        <v>15807</v>
      </c>
      <c r="AA1994">
        <v>14500</v>
      </c>
      <c r="AB1994">
        <v>0</v>
      </c>
      <c r="AC1994">
        <v>0</v>
      </c>
      <c r="AD1994" s="7">
        <f>invoices[[#This Row],[Rent]]+invoices[[#This Row],[Services]]+invoices[[#This Row],[GST]]</f>
        <v>14500</v>
      </c>
      <c r="AE1994" s="7">
        <f>invoices[[#This Row],[Total]]-invoices[[#This Row],[rent_amount]]</f>
        <v>0</v>
      </c>
      <c r="AF1994">
        <v>5547</v>
      </c>
      <c r="AG1994">
        <v>3510</v>
      </c>
      <c r="AH1994">
        <f>invoices[[#This Row],[EB Amount]]-invoices[[#This Row],[electricity_amount]]</f>
        <v>0</v>
      </c>
    </row>
    <row r="1995" spans="1:34">
      <c r="A1995" t="s">
        <v>12485</v>
      </c>
      <c r="B1995" t="s">
        <v>22</v>
      </c>
      <c r="C1995" t="s">
        <v>3729</v>
      </c>
      <c r="D1995" t="s">
        <v>24</v>
      </c>
      <c r="E1995" t="s">
        <v>112</v>
      </c>
      <c r="F1995" t="s">
        <v>1343</v>
      </c>
      <c r="G1995" t="s">
        <v>12486</v>
      </c>
      <c r="H1995" s="1">
        <f>DATE(YEAR(invoices[[#This Row],[due_date]]),MONTH(invoices[[#This Row],[due_date]]),1)</f>
        <v>45778</v>
      </c>
      <c r="I1995" s="1">
        <v>45784</v>
      </c>
      <c r="J1995">
        <v>19500</v>
      </c>
      <c r="K1995">
        <v>2520</v>
      </c>
      <c r="L1995">
        <v>0</v>
      </c>
      <c r="M1995">
        <f>invoices[[#This Row],[rent_amount]]+invoices[[#This Row],[electricity_amount]]+invoices[[#This Row],[other_charges]]</f>
        <v>22020</v>
      </c>
      <c r="N1995" t="s">
        <v>28</v>
      </c>
      <c r="O1995" t="s">
        <v>2437</v>
      </c>
      <c r="P1995">
        <v>0</v>
      </c>
      <c r="Q1995" t="b">
        <v>0</v>
      </c>
      <c r="R1995" t="s">
        <v>122</v>
      </c>
      <c r="S1995">
        <v>0</v>
      </c>
      <c r="T1995">
        <f>invoices[[#This Row],[total_amount]]</f>
        <v>22020</v>
      </c>
      <c r="U1995" t="s">
        <v>3731</v>
      </c>
      <c r="V1995" t="str">
        <f>INDEX([1]!Table1[tenantname],MATCH(invoices[[#This Row],[allotment_id]],[1]!Table1[TenantAllotmentID],0))</f>
        <v>Phaniraj Vuyyuri (A23-A1)</v>
      </c>
      <c r="W1995" t="s">
        <v>15116</v>
      </c>
      <c r="X1995" t="s">
        <v>15117</v>
      </c>
      <c r="Y1995" s="4">
        <v>45778</v>
      </c>
      <c r="Z1995" t="s">
        <v>15807</v>
      </c>
      <c r="AA1995">
        <v>19500</v>
      </c>
      <c r="AB1995">
        <v>0</v>
      </c>
      <c r="AC1995">
        <v>0</v>
      </c>
      <c r="AD1995" s="7">
        <f>invoices[[#This Row],[Rent]]+invoices[[#This Row],[Services]]+invoices[[#This Row],[GST]]</f>
        <v>19500</v>
      </c>
      <c r="AE1995" s="7">
        <f>invoices[[#This Row],[Total]]-invoices[[#This Row],[rent_amount]]</f>
        <v>0</v>
      </c>
      <c r="AF1995">
        <v>5579</v>
      </c>
      <c r="AG1995">
        <v>2520</v>
      </c>
      <c r="AH1995">
        <f>invoices[[#This Row],[EB Amount]]-invoices[[#This Row],[electricity_amount]]</f>
        <v>0</v>
      </c>
    </row>
    <row r="1996" spans="1:34">
      <c r="A1996" t="s">
        <v>12493</v>
      </c>
      <c r="B1996" t="s">
        <v>22</v>
      </c>
      <c r="C1996" t="s">
        <v>771</v>
      </c>
      <c r="D1996" t="s">
        <v>24</v>
      </c>
      <c r="E1996" t="s">
        <v>72</v>
      </c>
      <c r="F1996" t="s">
        <v>665</v>
      </c>
      <c r="G1996" t="s">
        <v>12494</v>
      </c>
      <c r="H1996" s="1">
        <f>DATE(YEAR(invoices[[#This Row],[due_date]]),MONTH(invoices[[#This Row],[due_date]]),1)</f>
        <v>45778</v>
      </c>
      <c r="I1996" s="1">
        <v>45784</v>
      </c>
      <c r="J1996">
        <v>16710</v>
      </c>
      <c r="K1996">
        <v>1500</v>
      </c>
      <c r="L1996">
        <v>2250</v>
      </c>
      <c r="M1996">
        <f>invoices[[#This Row],[rent_amount]]+invoices[[#This Row],[electricity_amount]]+invoices[[#This Row],[other_charges]]</f>
        <v>20460</v>
      </c>
      <c r="N1996" t="s">
        <v>28</v>
      </c>
      <c r="O1996" t="s">
        <v>2437</v>
      </c>
      <c r="P1996">
        <v>0</v>
      </c>
      <c r="Q1996" t="b">
        <v>0</v>
      </c>
      <c r="R1996" t="s">
        <v>122</v>
      </c>
      <c r="S1996">
        <v>0</v>
      </c>
      <c r="T1996">
        <f>invoices[[#This Row],[total_amount]]</f>
        <v>20460</v>
      </c>
      <c r="U1996" t="s">
        <v>773</v>
      </c>
      <c r="V1996" t="str">
        <f>INDEX([1]!Table1[tenantname],MATCH(invoices[[#This Row],[allotment_id]],[1]!Table1[TenantAllotmentID],0))</f>
        <v>Ramya Vaalendena (C34-A1)</v>
      </c>
      <c r="W1996" t="s">
        <v>14225</v>
      </c>
      <c r="X1996" t="s">
        <v>14226</v>
      </c>
      <c r="Y1996" s="4">
        <v>45778</v>
      </c>
      <c r="Z1996" t="s">
        <v>15807</v>
      </c>
      <c r="AA1996">
        <v>16710</v>
      </c>
      <c r="AB1996">
        <v>0</v>
      </c>
      <c r="AC1996">
        <v>0</v>
      </c>
      <c r="AD1996" s="7">
        <f>invoices[[#This Row],[Rent]]+invoices[[#This Row],[Services]]+invoices[[#This Row],[GST]]</f>
        <v>16710</v>
      </c>
      <c r="AE1996" s="7">
        <f>invoices[[#This Row],[Total]]-invoices[[#This Row],[rent_amount]]</f>
        <v>0</v>
      </c>
      <c r="AF1996">
        <v>5584</v>
      </c>
      <c r="AG1996">
        <v>1500</v>
      </c>
      <c r="AH1996">
        <f>invoices[[#This Row],[EB Amount]]-invoices[[#This Row],[electricity_amount]]</f>
        <v>0</v>
      </c>
    </row>
    <row r="1997" spans="1:34">
      <c r="A1997" t="s">
        <v>12525</v>
      </c>
      <c r="B1997" t="s">
        <v>22</v>
      </c>
      <c r="C1997" t="s">
        <v>4247</v>
      </c>
      <c r="D1997" t="s">
        <v>24</v>
      </c>
      <c r="E1997" t="s">
        <v>569</v>
      </c>
      <c r="F1997" t="s">
        <v>727</v>
      </c>
      <c r="G1997" t="s">
        <v>12526</v>
      </c>
      <c r="H1997" s="1">
        <f>DATE(YEAR(invoices[[#This Row],[due_date]]),MONTH(invoices[[#This Row],[due_date]]),1)</f>
        <v>45778</v>
      </c>
      <c r="I1997" s="1">
        <v>45784</v>
      </c>
      <c r="J1997">
        <v>13500</v>
      </c>
      <c r="K1997">
        <v>2610</v>
      </c>
      <c r="L1997">
        <v>0</v>
      </c>
      <c r="M1997">
        <f>invoices[[#This Row],[rent_amount]]+invoices[[#This Row],[electricity_amount]]+invoices[[#This Row],[other_charges]]</f>
        <v>16110</v>
      </c>
      <c r="N1997" t="s">
        <v>28</v>
      </c>
      <c r="O1997" t="s">
        <v>872</v>
      </c>
      <c r="P1997">
        <v>0</v>
      </c>
      <c r="Q1997" t="b">
        <v>0</v>
      </c>
      <c r="R1997" t="s">
        <v>122</v>
      </c>
      <c r="S1997">
        <v>0</v>
      </c>
      <c r="T1997">
        <f>invoices[[#This Row],[total_amount]]</f>
        <v>16110</v>
      </c>
      <c r="U1997" t="s">
        <v>4249</v>
      </c>
      <c r="V1997" t="str">
        <f>INDEX([1]!Table1[tenantname],MATCH(invoices[[#This Row],[allotment_id]],[1]!Table1[TenantAllotmentID],0))</f>
        <v>Swarali Kadam (C12-C3)</v>
      </c>
      <c r="W1997" t="s">
        <v>15195</v>
      </c>
      <c r="X1997" t="s">
        <v>15196</v>
      </c>
      <c r="Y1997" s="4">
        <v>45778</v>
      </c>
      <c r="Z1997" t="s">
        <v>15807</v>
      </c>
      <c r="AA1997">
        <v>13500</v>
      </c>
      <c r="AB1997">
        <v>0</v>
      </c>
      <c r="AC1997">
        <v>0</v>
      </c>
      <c r="AD1997" s="7">
        <f>invoices[[#This Row],[Rent]]+invoices[[#This Row],[Services]]+invoices[[#This Row],[GST]]</f>
        <v>13500</v>
      </c>
      <c r="AE1997" s="7">
        <f>invoices[[#This Row],[Total]]-invoices[[#This Row],[rent_amount]]</f>
        <v>0</v>
      </c>
      <c r="AF1997">
        <v>5600</v>
      </c>
      <c r="AG1997">
        <v>2610</v>
      </c>
      <c r="AH1997">
        <f>invoices[[#This Row],[EB Amount]]-invoices[[#This Row],[electricity_amount]]</f>
        <v>0</v>
      </c>
    </row>
    <row r="1998" spans="1:34">
      <c r="A1998" t="s">
        <v>12553</v>
      </c>
      <c r="B1998" t="s">
        <v>22</v>
      </c>
      <c r="C1998" t="s">
        <v>535</v>
      </c>
      <c r="D1998" t="s">
        <v>24</v>
      </c>
      <c r="E1998" t="s">
        <v>354</v>
      </c>
      <c r="F1998" t="s">
        <v>355</v>
      </c>
      <c r="G1998" t="s">
        <v>12554</v>
      </c>
      <c r="H1998" s="1">
        <f>DATE(YEAR(invoices[[#This Row],[due_date]]),MONTH(invoices[[#This Row],[due_date]]),1)</f>
        <v>45778</v>
      </c>
      <c r="I1998" s="1">
        <v>45784</v>
      </c>
      <c r="J1998">
        <v>15500</v>
      </c>
      <c r="K1998">
        <v>2310</v>
      </c>
      <c r="L1998">
        <v>0</v>
      </c>
      <c r="M1998">
        <f>invoices[[#This Row],[rent_amount]]+invoices[[#This Row],[electricity_amount]]+invoices[[#This Row],[other_charges]]</f>
        <v>17810</v>
      </c>
      <c r="N1998" t="s">
        <v>28</v>
      </c>
      <c r="O1998" t="s">
        <v>121</v>
      </c>
      <c r="P1998">
        <v>0</v>
      </c>
      <c r="Q1998" t="b">
        <v>0</v>
      </c>
      <c r="R1998" t="s">
        <v>122</v>
      </c>
      <c r="S1998">
        <v>0</v>
      </c>
      <c r="T1998">
        <f>invoices[[#This Row],[total_amount]]</f>
        <v>17810</v>
      </c>
      <c r="U1998" t="s">
        <v>537</v>
      </c>
      <c r="V1998" t="str">
        <f>INDEX([1]!Table1[tenantname],MATCH(invoices[[#This Row],[allotment_id]],[1]!Table1[TenantAllotmentID],0))</f>
        <v>Aayush Patel (B34-B1)</v>
      </c>
      <c r="W1998" t="s">
        <v>14144</v>
      </c>
      <c r="X1998" t="s">
        <v>14145</v>
      </c>
      <c r="Y1998" s="4">
        <v>45778</v>
      </c>
      <c r="Z1998" t="s">
        <v>15807</v>
      </c>
      <c r="AA1998">
        <v>15500</v>
      </c>
      <c r="AB1998">
        <v>0</v>
      </c>
      <c r="AC1998">
        <v>0</v>
      </c>
      <c r="AD1998" s="7">
        <f>invoices[[#This Row],[Rent]]+invoices[[#This Row],[Services]]+invoices[[#This Row],[GST]]</f>
        <v>15500</v>
      </c>
      <c r="AE1998" s="7">
        <f>invoices[[#This Row],[Total]]-invoices[[#This Row],[rent_amount]]</f>
        <v>0</v>
      </c>
      <c r="AF1998">
        <v>5617</v>
      </c>
      <c r="AG1998">
        <v>2310</v>
      </c>
      <c r="AH1998">
        <f>invoices[[#This Row],[EB Amount]]-invoices[[#This Row],[electricity_amount]]</f>
        <v>0</v>
      </c>
    </row>
    <row r="1999" spans="1:34">
      <c r="A1999" t="s">
        <v>12561</v>
      </c>
      <c r="B1999" t="s">
        <v>22</v>
      </c>
      <c r="C1999" t="s">
        <v>3751</v>
      </c>
      <c r="D1999" t="s">
        <v>24</v>
      </c>
      <c r="E1999" t="s">
        <v>181</v>
      </c>
      <c r="F1999" t="s">
        <v>305</v>
      </c>
      <c r="G1999" t="s">
        <v>12562</v>
      </c>
      <c r="H1999" s="1">
        <f>DATE(YEAR(invoices[[#This Row],[due_date]]),MONTH(invoices[[#This Row],[due_date]]),1)</f>
        <v>45778</v>
      </c>
      <c r="I1999" s="1">
        <v>45784</v>
      </c>
      <c r="J1999">
        <v>14500</v>
      </c>
      <c r="K1999">
        <v>122</v>
      </c>
      <c r="L1999">
        <v>0</v>
      </c>
      <c r="M1999">
        <f>invoices[[#This Row],[rent_amount]]+invoices[[#This Row],[electricity_amount]]+invoices[[#This Row],[other_charges]]</f>
        <v>14622</v>
      </c>
      <c r="N1999" t="s">
        <v>28</v>
      </c>
      <c r="O1999" t="s">
        <v>768</v>
      </c>
      <c r="P1999">
        <v>0</v>
      </c>
      <c r="Q1999" t="b">
        <v>0</v>
      </c>
      <c r="R1999" t="s">
        <v>122</v>
      </c>
      <c r="S1999">
        <v>0</v>
      </c>
      <c r="T1999">
        <f>invoices[[#This Row],[total_amount]]</f>
        <v>14622</v>
      </c>
      <c r="U1999" t="s">
        <v>3753</v>
      </c>
      <c r="V1999" t="str">
        <f>INDEX([1]!Table1[tenantname],MATCH(invoices[[#This Row],[allotment_id]],[1]!Table1[TenantAllotmentID],0))</f>
        <v>Harika L (B24-C1)</v>
      </c>
      <c r="W1999" t="s">
        <v>15120</v>
      </c>
      <c r="X1999" t="s">
        <v>15121</v>
      </c>
      <c r="Y1999" s="4">
        <v>45778</v>
      </c>
      <c r="Z1999" t="s">
        <v>15807</v>
      </c>
      <c r="AA1999">
        <v>14500</v>
      </c>
      <c r="AB1999">
        <v>0</v>
      </c>
      <c r="AC1999">
        <v>0</v>
      </c>
      <c r="AD1999" s="7">
        <f>invoices[[#This Row],[Rent]]+invoices[[#This Row],[Services]]+invoices[[#This Row],[GST]]</f>
        <v>14500</v>
      </c>
      <c r="AE1999" s="7">
        <f>invoices[[#This Row],[Total]]-invoices[[#This Row],[rent_amount]]</f>
        <v>0</v>
      </c>
      <c r="AF1999">
        <v>5622</v>
      </c>
      <c r="AG1999">
        <v>122</v>
      </c>
      <c r="AH1999">
        <f>invoices[[#This Row],[EB Amount]]-invoices[[#This Row],[electricity_amount]]</f>
        <v>0</v>
      </c>
    </row>
    <row r="2000" spans="1:34">
      <c r="A2000" t="s">
        <v>12676</v>
      </c>
      <c r="B2000" t="s">
        <v>22</v>
      </c>
      <c r="C2000" t="s">
        <v>3074</v>
      </c>
      <c r="D2000" t="s">
        <v>24</v>
      </c>
      <c r="E2000" t="s">
        <v>167</v>
      </c>
      <c r="F2000" t="s">
        <v>2258</v>
      </c>
      <c r="G2000" t="s">
        <v>12677</v>
      </c>
      <c r="H2000" s="1">
        <f>DATE(YEAR(invoices[[#This Row],[due_date]]),MONTH(invoices[[#This Row],[due_date]]),1)</f>
        <v>45778</v>
      </c>
      <c r="I2000" s="1">
        <v>45784</v>
      </c>
      <c r="J2000">
        <v>19500</v>
      </c>
      <c r="K2000">
        <v>2580</v>
      </c>
      <c r="L2000">
        <v>0</v>
      </c>
      <c r="M2000">
        <f>invoices[[#This Row],[rent_amount]]+invoices[[#This Row],[electricity_amount]]+invoices[[#This Row],[other_charges]]</f>
        <v>22080</v>
      </c>
      <c r="N2000" t="s">
        <v>28</v>
      </c>
      <c r="O2000" t="s">
        <v>872</v>
      </c>
      <c r="P2000">
        <v>0</v>
      </c>
      <c r="Q2000" t="b">
        <v>0</v>
      </c>
      <c r="R2000" t="s">
        <v>122</v>
      </c>
      <c r="S2000">
        <v>0</v>
      </c>
      <c r="T2000">
        <f>invoices[[#This Row],[total_amount]]</f>
        <v>22080</v>
      </c>
      <c r="U2000" t="s">
        <v>3076</v>
      </c>
      <c r="V2000" t="str">
        <f>INDEX([1]!Table1[tenantname],MATCH(invoices[[#This Row],[allotment_id]],[1]!Table1[TenantAllotmentID],0))</f>
        <v>Vishnu B (B42-A1)</v>
      </c>
      <c r="W2000" t="s">
        <v>14963</v>
      </c>
      <c r="X2000" t="s">
        <v>14964</v>
      </c>
      <c r="Y2000" s="4">
        <v>45778</v>
      </c>
      <c r="Z2000" t="s">
        <v>15807</v>
      </c>
      <c r="AA2000">
        <v>19500</v>
      </c>
      <c r="AB2000">
        <v>0</v>
      </c>
      <c r="AC2000">
        <v>0</v>
      </c>
      <c r="AD2000" s="7">
        <f>invoices[[#This Row],[Rent]]+invoices[[#This Row],[Services]]+invoices[[#This Row],[GST]]</f>
        <v>19500</v>
      </c>
      <c r="AE2000" s="7">
        <f>invoices[[#This Row],[Total]]-invoices[[#This Row],[rent_amount]]</f>
        <v>0</v>
      </c>
      <c r="AF2000">
        <v>5682</v>
      </c>
      <c r="AG2000">
        <v>2580</v>
      </c>
      <c r="AH2000">
        <f>invoices[[#This Row],[EB Amount]]-invoices[[#This Row],[electricity_amount]]</f>
        <v>0</v>
      </c>
    </row>
    <row r="2001" spans="1:34">
      <c r="A2001" t="s">
        <v>12692</v>
      </c>
      <c r="B2001" t="s">
        <v>22</v>
      </c>
      <c r="C2001" t="s">
        <v>2625</v>
      </c>
      <c r="D2001" t="s">
        <v>24</v>
      </c>
      <c r="E2001" t="s">
        <v>195</v>
      </c>
      <c r="F2001" s="2" t="s">
        <v>1745</v>
      </c>
      <c r="G2001" t="s">
        <v>12693</v>
      </c>
      <c r="H2001" s="1">
        <f>DATE(YEAR(invoices[[#This Row],[due_date]]),MONTH(invoices[[#This Row],[due_date]]),1)</f>
        <v>45778</v>
      </c>
      <c r="I2001" s="1">
        <v>45784</v>
      </c>
      <c r="J2001">
        <v>14500</v>
      </c>
      <c r="K2001">
        <v>2130</v>
      </c>
      <c r="L2001">
        <v>0</v>
      </c>
      <c r="M2001">
        <f>invoices[[#This Row],[rent_amount]]+invoices[[#This Row],[electricity_amount]]+invoices[[#This Row],[other_charges]]</f>
        <v>16630</v>
      </c>
      <c r="N2001" t="s">
        <v>28</v>
      </c>
      <c r="O2001" t="s">
        <v>121</v>
      </c>
      <c r="P2001">
        <v>0</v>
      </c>
      <c r="Q2001" t="b">
        <v>0</v>
      </c>
      <c r="R2001" t="s">
        <v>122</v>
      </c>
      <c r="S2001">
        <v>0</v>
      </c>
      <c r="T2001">
        <f>invoices[[#This Row],[total_amount]]</f>
        <v>16630</v>
      </c>
      <c r="U2001" t="s">
        <v>2627</v>
      </c>
      <c r="V2001" t="str">
        <f>INDEX([1]!Table1[tenantname],MATCH(invoices[[#This Row],[allotment_id]],[1]!Table1[TenantAllotmentID],0))</f>
        <v>Aswini BT (D41-C1)</v>
      </c>
      <c r="W2001" t="s">
        <v>14851</v>
      </c>
      <c r="X2001" t="s">
        <v>14852</v>
      </c>
      <c r="Y2001" s="4">
        <v>45778</v>
      </c>
      <c r="Z2001" t="s">
        <v>15807</v>
      </c>
      <c r="AA2001">
        <v>14500</v>
      </c>
      <c r="AB2001">
        <v>0</v>
      </c>
      <c r="AC2001">
        <v>0</v>
      </c>
      <c r="AD2001" s="7">
        <f>invoices[[#This Row],[Rent]]+invoices[[#This Row],[Services]]+invoices[[#This Row],[GST]]</f>
        <v>14500</v>
      </c>
      <c r="AE2001" s="7">
        <f>invoices[[#This Row],[Total]]-invoices[[#This Row],[rent_amount]]</f>
        <v>0</v>
      </c>
      <c r="AF2001">
        <v>5690</v>
      </c>
      <c r="AG2001">
        <v>2130</v>
      </c>
      <c r="AH2001">
        <f>invoices[[#This Row],[EB Amount]]-invoices[[#This Row],[electricity_amount]]</f>
        <v>0</v>
      </c>
    </row>
    <row r="2002" spans="1:34">
      <c r="A2002" t="s">
        <v>12766</v>
      </c>
      <c r="B2002" t="s">
        <v>22</v>
      </c>
      <c r="C2002" t="s">
        <v>1161</v>
      </c>
      <c r="D2002" t="s">
        <v>24</v>
      </c>
      <c r="E2002" t="s">
        <v>519</v>
      </c>
      <c r="F2002" t="s">
        <v>527</v>
      </c>
      <c r="G2002" t="s">
        <v>12767</v>
      </c>
      <c r="H2002" s="1">
        <f>DATE(YEAR(invoices[[#This Row],[due_date]]),MONTH(invoices[[#This Row],[due_date]]),1)</f>
        <v>45778</v>
      </c>
      <c r="I2002" s="1">
        <v>45784</v>
      </c>
      <c r="J2002">
        <v>10000</v>
      </c>
      <c r="K2002">
        <v>960</v>
      </c>
      <c r="L2002">
        <v>0</v>
      </c>
      <c r="M2002">
        <f>invoices[[#This Row],[rent_amount]]+invoices[[#This Row],[electricity_amount]]+invoices[[#This Row],[other_charges]]</f>
        <v>10960</v>
      </c>
      <c r="N2002" t="s">
        <v>28</v>
      </c>
      <c r="O2002" t="s">
        <v>768</v>
      </c>
      <c r="P2002">
        <v>0</v>
      </c>
      <c r="Q2002" t="b">
        <v>0</v>
      </c>
      <c r="R2002" t="s">
        <v>122</v>
      </c>
      <c r="S2002">
        <v>0</v>
      </c>
      <c r="T2002">
        <f>invoices[[#This Row],[total_amount]]</f>
        <v>10960</v>
      </c>
      <c r="U2002" t="s">
        <v>2715</v>
      </c>
      <c r="V2002" t="str">
        <f>INDEX([1]!Table1[tenantname],MATCH(invoices[[#This Row],[allotment_id]],[1]!Table1[TenantAllotmentID],0))</f>
        <v>Harissh G (C41-C2)</v>
      </c>
      <c r="W2002" t="s">
        <v>14875</v>
      </c>
      <c r="X2002" t="s">
        <v>14876</v>
      </c>
      <c r="Y2002" s="4">
        <v>45778</v>
      </c>
      <c r="Z2002" t="s">
        <v>15807</v>
      </c>
      <c r="AA2002">
        <v>10000</v>
      </c>
      <c r="AB2002">
        <v>0</v>
      </c>
      <c r="AC2002">
        <v>0</v>
      </c>
      <c r="AD2002" s="7">
        <f>invoices[[#This Row],[Rent]]+invoices[[#This Row],[Services]]+invoices[[#This Row],[GST]]</f>
        <v>10000</v>
      </c>
      <c r="AE2002" s="7">
        <f>invoices[[#This Row],[Total]]-invoices[[#This Row],[rent_amount]]</f>
        <v>0</v>
      </c>
      <c r="AF2002">
        <v>5726</v>
      </c>
      <c r="AG2002">
        <v>960</v>
      </c>
      <c r="AH2002">
        <f>invoices[[#This Row],[EB Amount]]-invoices[[#This Row],[electricity_amount]]</f>
        <v>0</v>
      </c>
    </row>
    <row r="2003" spans="1:34">
      <c r="A2003" t="s">
        <v>12913</v>
      </c>
      <c r="B2003" t="s">
        <v>22</v>
      </c>
      <c r="C2003" t="s">
        <v>7983</v>
      </c>
      <c r="D2003" t="s">
        <v>24</v>
      </c>
      <c r="E2003" t="s">
        <v>592</v>
      </c>
      <c r="F2003" t="s">
        <v>593</v>
      </c>
      <c r="G2003" t="s">
        <v>12914</v>
      </c>
      <c r="H2003" s="1">
        <f>DATE(YEAR(invoices[[#This Row],[due_date]]),MONTH(invoices[[#This Row],[due_date]]),1)</f>
        <v>45778</v>
      </c>
      <c r="I2003" s="1">
        <v>45784</v>
      </c>
      <c r="J2003">
        <v>14500</v>
      </c>
      <c r="K2003">
        <v>2760</v>
      </c>
      <c r="L2003">
        <v>0</v>
      </c>
      <c r="M2003">
        <f>invoices[[#This Row],[rent_amount]]+invoices[[#This Row],[electricity_amount]]+invoices[[#This Row],[other_charges]]</f>
        <v>17260</v>
      </c>
      <c r="N2003" t="s">
        <v>28</v>
      </c>
      <c r="O2003" t="s">
        <v>2437</v>
      </c>
      <c r="P2003">
        <v>0</v>
      </c>
      <c r="Q2003" t="b">
        <v>0</v>
      </c>
      <c r="R2003" t="s">
        <v>122</v>
      </c>
      <c r="S2003">
        <v>0</v>
      </c>
      <c r="T2003">
        <f>invoices[[#This Row],[total_amount]]</f>
        <v>17260</v>
      </c>
      <c r="U2003" t="s">
        <v>7985</v>
      </c>
      <c r="V2003" t="str">
        <f>INDEX([1]!Table1[tenantname],MATCH(invoices[[#This Row],[allotment_id]],[1]!Table1[TenantAllotmentID],0))</f>
        <v>Purva Rokad (A44-C2)</v>
      </c>
      <c r="W2003" t="s">
        <v>15585</v>
      </c>
      <c r="X2003" t="s">
        <v>15586</v>
      </c>
      <c r="Y2003" s="4">
        <v>45778</v>
      </c>
      <c r="Z2003" t="s">
        <v>15807</v>
      </c>
      <c r="AA2003">
        <v>14500</v>
      </c>
      <c r="AB2003">
        <v>0</v>
      </c>
      <c r="AC2003">
        <v>0</v>
      </c>
      <c r="AD2003" s="7">
        <f>invoices[[#This Row],[Rent]]+invoices[[#This Row],[Services]]+invoices[[#This Row],[GST]]</f>
        <v>14500</v>
      </c>
      <c r="AE2003" s="7">
        <f>invoices[[#This Row],[Total]]-invoices[[#This Row],[rent_amount]]</f>
        <v>0</v>
      </c>
      <c r="AF2003">
        <v>5803</v>
      </c>
      <c r="AG2003">
        <v>2760</v>
      </c>
      <c r="AH2003">
        <f>invoices[[#This Row],[EB Amount]]-invoices[[#This Row],[electricity_amount]]</f>
        <v>0</v>
      </c>
    </row>
    <row r="2004" spans="1:34">
      <c r="A2004" t="s">
        <v>12963</v>
      </c>
      <c r="B2004" t="s">
        <v>22</v>
      </c>
      <c r="C2004" t="s">
        <v>1604</v>
      </c>
      <c r="D2004" t="s">
        <v>24</v>
      </c>
      <c r="E2004" t="s">
        <v>147</v>
      </c>
      <c r="F2004" t="s">
        <v>1605</v>
      </c>
      <c r="G2004" t="s">
        <v>12964</v>
      </c>
      <c r="H2004" s="1">
        <f>DATE(YEAR(invoices[[#This Row],[due_date]]),MONTH(invoices[[#This Row],[due_date]]),1)</f>
        <v>45778</v>
      </c>
      <c r="I2004" s="1">
        <v>45784</v>
      </c>
      <c r="J2004">
        <v>14500</v>
      </c>
      <c r="K2004">
        <v>1530</v>
      </c>
      <c r="L2004">
        <v>0</v>
      </c>
      <c r="M2004">
        <f>invoices[[#This Row],[rent_amount]]+invoices[[#This Row],[electricity_amount]]+invoices[[#This Row],[other_charges]]</f>
        <v>16030</v>
      </c>
      <c r="N2004" t="s">
        <v>28</v>
      </c>
      <c r="O2004" t="s">
        <v>2437</v>
      </c>
      <c r="P2004">
        <v>0</v>
      </c>
      <c r="Q2004" t="b">
        <v>0</v>
      </c>
      <c r="R2004" t="s">
        <v>122</v>
      </c>
      <c r="S2004">
        <v>0</v>
      </c>
      <c r="T2004">
        <f>invoices[[#This Row],[total_amount]]</f>
        <v>16030</v>
      </c>
      <c r="U2004" t="s">
        <v>1607</v>
      </c>
      <c r="V2004" t="str">
        <f>INDEX([1]!Table1[tenantname],MATCH(invoices[[#This Row],[allotment_id]],[1]!Table1[TenantAllotmentID],0))</f>
        <v>Pushparaja Shanmugam (C31-C2)</v>
      </c>
      <c r="W2004" t="s">
        <v>14532</v>
      </c>
      <c r="X2004" t="s">
        <v>14533</v>
      </c>
      <c r="Y2004" s="4">
        <v>45778</v>
      </c>
      <c r="Z2004" t="s">
        <v>15807</v>
      </c>
      <c r="AA2004">
        <v>14500</v>
      </c>
      <c r="AB2004">
        <v>0</v>
      </c>
      <c r="AC2004">
        <v>0</v>
      </c>
      <c r="AD2004" s="7">
        <f>invoices[[#This Row],[Rent]]+invoices[[#This Row],[Services]]+invoices[[#This Row],[GST]]</f>
        <v>14500</v>
      </c>
      <c r="AE2004" s="7">
        <f>invoices[[#This Row],[Total]]-invoices[[#This Row],[rent_amount]]</f>
        <v>0</v>
      </c>
      <c r="AF2004">
        <v>5832</v>
      </c>
      <c r="AG2004">
        <v>1530</v>
      </c>
      <c r="AH2004">
        <f>invoices[[#This Row],[EB Amount]]-invoices[[#This Row],[electricity_amount]]</f>
        <v>0</v>
      </c>
    </row>
    <row r="2005" spans="1:34">
      <c r="A2005" t="s">
        <v>12981</v>
      </c>
      <c r="B2005" t="s">
        <v>22</v>
      </c>
      <c r="C2005" t="s">
        <v>1237</v>
      </c>
      <c r="D2005" t="s">
        <v>24</v>
      </c>
      <c r="E2005" t="s">
        <v>226</v>
      </c>
      <c r="F2005" t="s">
        <v>1238</v>
      </c>
      <c r="G2005" t="s">
        <v>12982</v>
      </c>
      <c r="H2005" s="1">
        <f>DATE(YEAR(invoices[[#This Row],[due_date]]),MONTH(invoices[[#This Row],[due_date]]),1)</f>
        <v>45778</v>
      </c>
      <c r="I2005" s="1">
        <v>45784</v>
      </c>
      <c r="J2005">
        <v>19500</v>
      </c>
      <c r="K2005">
        <v>2430</v>
      </c>
      <c r="L2005">
        <v>0</v>
      </c>
      <c r="M2005">
        <f>invoices[[#This Row],[rent_amount]]+invoices[[#This Row],[electricity_amount]]+invoices[[#This Row],[other_charges]]</f>
        <v>21930</v>
      </c>
      <c r="N2005" t="s">
        <v>28</v>
      </c>
      <c r="O2005" t="s">
        <v>872</v>
      </c>
      <c r="P2005">
        <v>0</v>
      </c>
      <c r="Q2005" t="b">
        <v>0</v>
      </c>
      <c r="R2005" t="s">
        <v>122</v>
      </c>
      <c r="S2005">
        <v>0</v>
      </c>
      <c r="T2005">
        <f>invoices[[#This Row],[total_amount]]</f>
        <v>21930</v>
      </c>
      <c r="U2005" t="s">
        <v>1241</v>
      </c>
      <c r="V2005" t="str">
        <f>INDEX([1]!Table1[tenantname],MATCH(invoices[[#This Row],[allotment_id]],[1]!Table1[TenantAllotmentID],0))</f>
        <v>Surbhi Sharma (B12-A1)</v>
      </c>
      <c r="W2005" t="s">
        <v>14394</v>
      </c>
      <c r="X2005" t="s">
        <v>14395</v>
      </c>
      <c r="Y2005" s="4">
        <v>45778</v>
      </c>
      <c r="Z2005" t="s">
        <v>15807</v>
      </c>
      <c r="AA2005">
        <v>19500</v>
      </c>
      <c r="AB2005">
        <v>0</v>
      </c>
      <c r="AC2005">
        <v>0</v>
      </c>
      <c r="AD2005" s="7">
        <f>invoices[[#This Row],[Rent]]+invoices[[#This Row],[Services]]+invoices[[#This Row],[GST]]</f>
        <v>19500</v>
      </c>
      <c r="AE2005" s="7">
        <f>invoices[[#This Row],[Total]]-invoices[[#This Row],[rent_amount]]</f>
        <v>0</v>
      </c>
      <c r="AF2005">
        <v>5842</v>
      </c>
      <c r="AG2005">
        <v>2430</v>
      </c>
      <c r="AH2005">
        <f>invoices[[#This Row],[EB Amount]]-invoices[[#This Row],[electricity_amount]]</f>
        <v>0</v>
      </c>
    </row>
    <row r="2006" spans="1:34">
      <c r="A2006" t="s">
        <v>13067</v>
      </c>
      <c r="B2006" t="s">
        <v>22</v>
      </c>
      <c r="C2006" t="s">
        <v>2577</v>
      </c>
      <c r="D2006" t="s">
        <v>24</v>
      </c>
      <c r="E2006" t="s">
        <v>275</v>
      </c>
      <c r="F2006" t="s">
        <v>782</v>
      </c>
      <c r="G2006" t="s">
        <v>13068</v>
      </c>
      <c r="H2006" s="1">
        <f>DATE(YEAR(invoices[[#This Row],[due_date]]),MONTH(invoices[[#This Row],[due_date]]),1)</f>
        <v>45778</v>
      </c>
      <c r="I2006" s="1">
        <v>45784</v>
      </c>
      <c r="J2006">
        <v>19500</v>
      </c>
      <c r="K2006">
        <v>2850</v>
      </c>
      <c r="L2006">
        <v>0</v>
      </c>
      <c r="M2006">
        <f>invoices[[#This Row],[rent_amount]]+invoices[[#This Row],[electricity_amount]]+invoices[[#This Row],[other_charges]]</f>
        <v>22350</v>
      </c>
      <c r="N2006" t="s">
        <v>28</v>
      </c>
      <c r="O2006" t="s">
        <v>872</v>
      </c>
      <c r="P2006">
        <v>0</v>
      </c>
      <c r="Q2006" t="b">
        <v>0</v>
      </c>
      <c r="R2006" t="s">
        <v>122</v>
      </c>
      <c r="S2006">
        <v>0</v>
      </c>
      <c r="T2006">
        <f>invoices[[#This Row],[total_amount]]</f>
        <v>22350</v>
      </c>
      <c r="U2006" t="s">
        <v>2579</v>
      </c>
      <c r="V2006" t="str">
        <f>INDEX([1]!Table1[tenantname],MATCH(invoices[[#This Row],[allotment_id]],[1]!Table1[TenantAllotmentID],0))</f>
        <v>Supritha A (B44-A1)</v>
      </c>
      <c r="W2006" t="s">
        <v>14841</v>
      </c>
      <c r="X2006" t="s">
        <v>14842</v>
      </c>
      <c r="Y2006" s="4">
        <v>45778</v>
      </c>
      <c r="Z2006" t="s">
        <v>15807</v>
      </c>
      <c r="AA2006">
        <v>19500</v>
      </c>
      <c r="AB2006">
        <v>0</v>
      </c>
      <c r="AC2006">
        <v>0</v>
      </c>
      <c r="AD2006" s="7">
        <f>invoices[[#This Row],[Rent]]+invoices[[#This Row],[Services]]+invoices[[#This Row],[GST]]</f>
        <v>19500</v>
      </c>
      <c r="AE2006" s="7">
        <f>invoices[[#This Row],[Total]]-invoices[[#This Row],[rent_amount]]</f>
        <v>0</v>
      </c>
      <c r="AF2006">
        <v>5889</v>
      </c>
      <c r="AG2006">
        <v>2850</v>
      </c>
      <c r="AH2006">
        <f>invoices[[#This Row],[EB Amount]]-invoices[[#This Row],[electricity_amount]]</f>
        <v>0</v>
      </c>
    </row>
    <row r="2007" spans="1:34">
      <c r="A2007" t="s">
        <v>13107</v>
      </c>
      <c r="B2007" t="s">
        <v>22</v>
      </c>
      <c r="C2007" t="s">
        <v>7833</v>
      </c>
      <c r="D2007" t="s">
        <v>24</v>
      </c>
      <c r="E2007" t="s">
        <v>234</v>
      </c>
      <c r="F2007" t="s">
        <v>286</v>
      </c>
      <c r="G2007" t="s">
        <v>13108</v>
      </c>
      <c r="H2007" s="1">
        <f>DATE(YEAR(invoices[[#This Row],[due_date]]),MONTH(invoices[[#This Row],[due_date]]),1)</f>
        <v>45778</v>
      </c>
      <c r="I2007" s="1">
        <v>45784</v>
      </c>
      <c r="J2007">
        <v>15500</v>
      </c>
      <c r="K2007">
        <v>1652</v>
      </c>
      <c r="L2007">
        <v>0</v>
      </c>
      <c r="M2007">
        <f>invoices[[#This Row],[rent_amount]]+invoices[[#This Row],[electricity_amount]]+invoices[[#This Row],[other_charges]]</f>
        <v>17152</v>
      </c>
      <c r="N2007" t="s">
        <v>28</v>
      </c>
      <c r="O2007" t="s">
        <v>121</v>
      </c>
      <c r="P2007">
        <v>0</v>
      </c>
      <c r="Q2007" t="b">
        <v>0</v>
      </c>
      <c r="R2007" t="s">
        <v>122</v>
      </c>
      <c r="S2007">
        <v>0</v>
      </c>
      <c r="T2007">
        <f>invoices[[#This Row],[total_amount]]</f>
        <v>17152</v>
      </c>
      <c r="U2007" t="s">
        <v>7835</v>
      </c>
      <c r="V2007" t="str">
        <f>INDEX([1]!Table1[tenantname],MATCH(invoices[[#This Row],[allotment_id]],[1]!Table1[TenantAllotmentID],0))</f>
        <v>Asmitha Rajesh (D12-B1)</v>
      </c>
      <c r="W2007" t="s">
        <v>15577</v>
      </c>
      <c r="X2007" t="s">
        <v>15578</v>
      </c>
      <c r="Y2007" s="4">
        <v>45778</v>
      </c>
      <c r="Z2007" t="s">
        <v>15807</v>
      </c>
      <c r="AA2007">
        <v>15500</v>
      </c>
      <c r="AB2007">
        <v>0</v>
      </c>
      <c r="AC2007">
        <v>0</v>
      </c>
      <c r="AD2007" s="7">
        <f>invoices[[#This Row],[Rent]]+invoices[[#This Row],[Services]]+invoices[[#This Row],[GST]]</f>
        <v>15500</v>
      </c>
      <c r="AE2007" s="7">
        <f>invoices[[#This Row],[Total]]-invoices[[#This Row],[rent_amount]]</f>
        <v>0</v>
      </c>
      <c r="AF2007">
        <v>5913</v>
      </c>
      <c r="AG2007">
        <v>1652</v>
      </c>
      <c r="AH2007">
        <f>invoices[[#This Row],[EB Amount]]-invoices[[#This Row],[electricity_amount]]</f>
        <v>0</v>
      </c>
    </row>
    <row r="2008" spans="1:34">
      <c r="A2008" t="s">
        <v>13159</v>
      </c>
      <c r="B2008" t="s">
        <v>22</v>
      </c>
      <c r="C2008" t="s">
        <v>4140</v>
      </c>
      <c r="D2008" t="s">
        <v>24</v>
      </c>
      <c r="E2008" t="s">
        <v>234</v>
      </c>
      <c r="F2008" t="s">
        <v>544</v>
      </c>
      <c r="G2008" t="s">
        <v>13160</v>
      </c>
      <c r="H2008" s="1">
        <f>DATE(YEAR(invoices[[#This Row],[due_date]]),MONTH(invoices[[#This Row],[due_date]]),1)</f>
        <v>45778</v>
      </c>
      <c r="I2008" s="1">
        <v>45784</v>
      </c>
      <c r="J2008">
        <v>15500</v>
      </c>
      <c r="K2008">
        <v>0</v>
      </c>
      <c r="L2008">
        <v>0</v>
      </c>
      <c r="M2008">
        <f>invoices[[#This Row],[rent_amount]]+invoices[[#This Row],[electricity_amount]]+invoices[[#This Row],[other_charges]]</f>
        <v>15500</v>
      </c>
      <c r="N2008" t="s">
        <v>28</v>
      </c>
      <c r="O2008" t="s">
        <v>121</v>
      </c>
      <c r="P2008">
        <v>0</v>
      </c>
      <c r="Q2008" t="b">
        <v>0</v>
      </c>
      <c r="R2008" t="s">
        <v>122</v>
      </c>
      <c r="S2008">
        <v>0</v>
      </c>
      <c r="T2008">
        <f>invoices[[#This Row],[total_amount]]</f>
        <v>15500</v>
      </c>
      <c r="U2008" t="s">
        <v>4142</v>
      </c>
      <c r="V2008" t="str">
        <f>INDEX([1]!Table1[tenantname],MATCH(invoices[[#This Row],[allotment_id]],[1]!Table1[TenantAllotmentID],0))</f>
        <v>Benentia Alice Sanjana N (D12-B2)</v>
      </c>
      <c r="W2008" t="s">
        <v>15179</v>
      </c>
      <c r="X2008" t="s">
        <v>15180</v>
      </c>
      <c r="Y2008" s="4">
        <v>45778</v>
      </c>
      <c r="Z2008" t="s">
        <v>15807</v>
      </c>
      <c r="AA2008">
        <v>15500</v>
      </c>
      <c r="AB2008">
        <v>0</v>
      </c>
      <c r="AC2008">
        <v>0</v>
      </c>
      <c r="AD2008" s="7">
        <f>invoices[[#This Row],[Rent]]+invoices[[#This Row],[Services]]+invoices[[#This Row],[GST]]</f>
        <v>15500</v>
      </c>
      <c r="AE2008" s="7">
        <f>invoices[[#This Row],[Total]]-invoices[[#This Row],[rent_amount]]</f>
        <v>0</v>
      </c>
      <c r="AF2008">
        <v>5939</v>
      </c>
      <c r="AG2008">
        <v>0</v>
      </c>
      <c r="AH2008">
        <f>invoices[[#This Row],[EB Amount]]-invoices[[#This Row],[electricity_amount]]</f>
        <v>0</v>
      </c>
    </row>
    <row r="2009" spans="1:34">
      <c r="A2009" t="s">
        <v>13460</v>
      </c>
      <c r="B2009" t="s">
        <v>22</v>
      </c>
      <c r="C2009" t="s">
        <v>1030</v>
      </c>
      <c r="D2009" t="s">
        <v>24</v>
      </c>
      <c r="E2009" t="s">
        <v>201</v>
      </c>
      <c r="F2009" s="2" t="s">
        <v>1031</v>
      </c>
      <c r="G2009" t="s">
        <v>13461</v>
      </c>
      <c r="H2009" s="1">
        <f>DATE(YEAR(invoices[[#This Row],[due_date]]),MONTH(invoices[[#This Row],[due_date]]),1)</f>
        <v>45778</v>
      </c>
      <c r="I2009" s="1">
        <v>45784</v>
      </c>
      <c r="J2009">
        <v>15500</v>
      </c>
      <c r="K2009">
        <v>1197</v>
      </c>
      <c r="L2009">
        <v>0</v>
      </c>
      <c r="M2009">
        <f>invoices[[#This Row],[rent_amount]]+invoices[[#This Row],[electricity_amount]]+invoices[[#This Row],[other_charges]]</f>
        <v>16697</v>
      </c>
      <c r="N2009" t="s">
        <v>28</v>
      </c>
      <c r="O2009" t="s">
        <v>121</v>
      </c>
      <c r="P2009">
        <v>0</v>
      </c>
      <c r="Q2009" t="b">
        <v>0</v>
      </c>
      <c r="R2009" t="s">
        <v>122</v>
      </c>
      <c r="S2009">
        <v>0</v>
      </c>
      <c r="T2009">
        <f>invoices[[#This Row],[total_amount]]</f>
        <v>16697</v>
      </c>
      <c r="U2009" t="s">
        <v>1033</v>
      </c>
      <c r="V2009" t="str">
        <f>INDEX([1]!Table1[tenantname],MATCH(invoices[[#This Row],[allotment_id]],[1]!Table1[TenantAllotmentID],0))</f>
        <v>Babu Abraham (B31-B1)</v>
      </c>
      <c r="W2009" t="s">
        <v>14321</v>
      </c>
      <c r="X2009" t="s">
        <v>14322</v>
      </c>
      <c r="Y2009" s="4">
        <v>45778</v>
      </c>
      <c r="Z2009" t="s">
        <v>15807</v>
      </c>
      <c r="AA2009">
        <v>15500</v>
      </c>
      <c r="AB2009">
        <v>0</v>
      </c>
      <c r="AC2009">
        <v>0</v>
      </c>
      <c r="AD2009" s="7">
        <f>invoices[[#This Row],[Rent]]+invoices[[#This Row],[Services]]+invoices[[#This Row],[GST]]</f>
        <v>15500</v>
      </c>
      <c r="AE2009" s="7">
        <f>invoices[[#This Row],[Total]]-invoices[[#This Row],[rent_amount]]</f>
        <v>0</v>
      </c>
      <c r="AF2009">
        <v>6106</v>
      </c>
      <c r="AG2009">
        <v>1197</v>
      </c>
      <c r="AH2009">
        <f>invoices[[#This Row],[EB Amount]]-invoices[[#This Row],[electricity_amount]]</f>
        <v>0</v>
      </c>
    </row>
    <row r="2010" spans="1:34">
      <c r="A2010" t="s">
        <v>13532</v>
      </c>
      <c r="B2010" t="s">
        <v>22</v>
      </c>
      <c r="C2010" t="s">
        <v>998</v>
      </c>
      <c r="D2010" t="s">
        <v>24</v>
      </c>
      <c r="E2010" t="s">
        <v>569</v>
      </c>
      <c r="F2010" t="s">
        <v>999</v>
      </c>
      <c r="G2010" t="s">
        <v>13533</v>
      </c>
      <c r="H2010" s="1">
        <f>DATE(YEAR(invoices[[#This Row],[due_date]]),MONTH(invoices[[#This Row],[due_date]]),1)</f>
        <v>45778</v>
      </c>
      <c r="I2010" s="1">
        <v>45784</v>
      </c>
      <c r="J2010">
        <v>4000</v>
      </c>
      <c r="K2010">
        <v>2610</v>
      </c>
      <c r="L2010">
        <v>2250</v>
      </c>
      <c r="M2010">
        <f>invoices[[#This Row],[rent_amount]]+invoices[[#This Row],[electricity_amount]]+invoices[[#This Row],[other_charges]]</f>
        <v>8860</v>
      </c>
      <c r="N2010" t="s">
        <v>28</v>
      </c>
      <c r="O2010" t="s">
        <v>872</v>
      </c>
      <c r="P2010">
        <v>0</v>
      </c>
      <c r="Q2010" t="b">
        <v>0</v>
      </c>
      <c r="R2010" t="s">
        <v>122</v>
      </c>
      <c r="S2010">
        <v>0</v>
      </c>
      <c r="T2010">
        <f>invoices[[#This Row],[total_amount]]</f>
        <v>8860</v>
      </c>
      <c r="U2010" t="s">
        <v>1001</v>
      </c>
      <c r="V2010" t="str">
        <f>INDEX([1]!Table1[tenantname],MATCH(invoices[[#This Row],[allotment_id]],[1]!Table1[TenantAllotmentID],0))</f>
        <v>Shruthi Ganesan (C12-B1)</v>
      </c>
      <c r="W2010" t="s">
        <v>14310</v>
      </c>
      <c r="X2010" t="s">
        <v>14311</v>
      </c>
      <c r="Y2010" s="4">
        <v>45778</v>
      </c>
      <c r="Z2010" t="s">
        <v>15807</v>
      </c>
      <c r="AA2010">
        <v>4000</v>
      </c>
      <c r="AB2010">
        <v>0</v>
      </c>
      <c r="AC2010">
        <v>0</v>
      </c>
      <c r="AD2010" s="7">
        <f>invoices[[#This Row],[Rent]]+invoices[[#This Row],[Services]]+invoices[[#This Row],[GST]]</f>
        <v>4000</v>
      </c>
      <c r="AE2010" s="7">
        <f>invoices[[#This Row],[Total]]-invoices[[#This Row],[rent_amount]]</f>
        <v>0</v>
      </c>
      <c r="AF2010">
        <v>6145</v>
      </c>
      <c r="AG2010">
        <v>2610</v>
      </c>
      <c r="AH2010">
        <f>invoices[[#This Row],[EB Amount]]-invoices[[#This Row],[electricity_amount]]</f>
        <v>0</v>
      </c>
    </row>
    <row r="2011" spans="1:34">
      <c r="A2011" t="s">
        <v>13538</v>
      </c>
      <c r="B2011" t="s">
        <v>22</v>
      </c>
      <c r="C2011" t="s">
        <v>1853</v>
      </c>
      <c r="D2011" t="s">
        <v>24</v>
      </c>
      <c r="E2011" t="s">
        <v>234</v>
      </c>
      <c r="F2011" t="s">
        <v>1854</v>
      </c>
      <c r="G2011" t="s">
        <v>13539</v>
      </c>
      <c r="H2011" s="1">
        <f>DATE(YEAR(invoices[[#This Row],[due_date]]),MONTH(invoices[[#This Row],[due_date]]),1)</f>
        <v>45778</v>
      </c>
      <c r="I2011" s="1">
        <v>45784</v>
      </c>
      <c r="J2011">
        <v>14500</v>
      </c>
      <c r="K2011">
        <v>1121</v>
      </c>
      <c r="L2011">
        <v>0</v>
      </c>
      <c r="M2011">
        <f>invoices[[#This Row],[rent_amount]]+invoices[[#This Row],[electricity_amount]]+invoices[[#This Row],[other_charges]]</f>
        <v>15621</v>
      </c>
      <c r="N2011" t="s">
        <v>28</v>
      </c>
      <c r="O2011" t="s">
        <v>768</v>
      </c>
      <c r="P2011">
        <v>0</v>
      </c>
      <c r="Q2011" t="b">
        <v>0</v>
      </c>
      <c r="R2011" t="s">
        <v>122</v>
      </c>
      <c r="S2011">
        <v>0</v>
      </c>
      <c r="T2011">
        <f>invoices[[#This Row],[total_amount]]</f>
        <v>15621</v>
      </c>
      <c r="U2011" t="s">
        <v>1856</v>
      </c>
      <c r="V2011" t="str">
        <f>INDEX([1]!Table1[tenantname],MATCH(invoices[[#This Row],[allotment_id]],[1]!Table1[TenantAllotmentID],0))</f>
        <v>Hema Varshini Gnanavel (D12-C1)</v>
      </c>
      <c r="W2011" t="s">
        <v>14619</v>
      </c>
      <c r="X2011" t="s">
        <v>14620</v>
      </c>
      <c r="Y2011" s="4">
        <v>45778</v>
      </c>
      <c r="Z2011" t="s">
        <v>15807</v>
      </c>
      <c r="AA2011">
        <v>14500</v>
      </c>
      <c r="AB2011">
        <v>0</v>
      </c>
      <c r="AC2011">
        <v>0</v>
      </c>
      <c r="AD2011" s="7">
        <f>invoices[[#This Row],[Rent]]+invoices[[#This Row],[Services]]+invoices[[#This Row],[GST]]</f>
        <v>14500</v>
      </c>
      <c r="AE2011" s="7">
        <f>invoices[[#This Row],[Total]]-invoices[[#This Row],[rent_amount]]</f>
        <v>0</v>
      </c>
      <c r="AF2011">
        <v>6149</v>
      </c>
      <c r="AG2011">
        <v>1121</v>
      </c>
      <c r="AH2011">
        <f>invoices[[#This Row],[EB Amount]]-invoices[[#This Row],[electricity_amount]]</f>
        <v>0</v>
      </c>
    </row>
    <row r="2012" spans="1:34">
      <c r="A2012" t="s">
        <v>13580</v>
      </c>
      <c r="B2012" t="s">
        <v>22</v>
      </c>
      <c r="C2012" t="s">
        <v>1815</v>
      </c>
      <c r="D2012" t="s">
        <v>24</v>
      </c>
      <c r="E2012" t="s">
        <v>354</v>
      </c>
      <c r="F2012" t="s">
        <v>431</v>
      </c>
      <c r="G2012" t="s">
        <v>13581</v>
      </c>
      <c r="H2012" s="1">
        <f>DATE(YEAR(invoices[[#This Row],[due_date]]),MONTH(invoices[[#This Row],[due_date]]),1)</f>
        <v>45778</v>
      </c>
      <c r="I2012" s="1">
        <v>45784</v>
      </c>
      <c r="J2012">
        <v>19500</v>
      </c>
      <c r="K2012">
        <v>2310</v>
      </c>
      <c r="L2012">
        <v>0</v>
      </c>
      <c r="M2012">
        <f>invoices[[#This Row],[rent_amount]]+invoices[[#This Row],[electricity_amount]]+invoices[[#This Row],[other_charges]]</f>
        <v>21810</v>
      </c>
      <c r="N2012" t="s">
        <v>28</v>
      </c>
      <c r="O2012" t="s">
        <v>121</v>
      </c>
      <c r="P2012">
        <v>0</v>
      </c>
      <c r="Q2012" t="b">
        <v>0</v>
      </c>
      <c r="R2012" t="s">
        <v>122</v>
      </c>
      <c r="S2012">
        <v>0</v>
      </c>
      <c r="T2012">
        <f>invoices[[#This Row],[total_amount]]</f>
        <v>21810</v>
      </c>
      <c r="U2012" t="s">
        <v>1817</v>
      </c>
      <c r="V2012" t="str">
        <f>INDEX([1]!Table1[tenantname],MATCH(invoices[[#This Row],[allotment_id]],[1]!Table1[TenantAllotmentID],0))</f>
        <v>Armaan Thakur (B34-A1)</v>
      </c>
      <c r="W2012" t="s">
        <v>14603</v>
      </c>
      <c r="X2012" t="s">
        <v>14604</v>
      </c>
      <c r="Y2012" s="4">
        <v>45778</v>
      </c>
      <c r="Z2012" t="s">
        <v>15807</v>
      </c>
      <c r="AA2012">
        <v>19500</v>
      </c>
      <c r="AB2012">
        <v>0</v>
      </c>
      <c r="AC2012">
        <v>0</v>
      </c>
      <c r="AD2012" s="7">
        <f>invoices[[#This Row],[Rent]]+invoices[[#This Row],[Services]]+invoices[[#This Row],[GST]]</f>
        <v>19500</v>
      </c>
      <c r="AE2012" s="7">
        <f>invoices[[#This Row],[Total]]-invoices[[#This Row],[rent_amount]]</f>
        <v>0</v>
      </c>
      <c r="AF2012">
        <v>6171</v>
      </c>
      <c r="AG2012">
        <v>2310</v>
      </c>
      <c r="AH2012">
        <f>invoices[[#This Row],[EB Amount]]-invoices[[#This Row],[electricity_amount]]</f>
        <v>0</v>
      </c>
    </row>
    <row r="2013" spans="1:34">
      <c r="A2013" t="s">
        <v>13610</v>
      </c>
      <c r="B2013" t="s">
        <v>22</v>
      </c>
      <c r="C2013" t="s">
        <v>626</v>
      </c>
      <c r="D2013" t="s">
        <v>24</v>
      </c>
      <c r="E2013" t="s">
        <v>42</v>
      </c>
      <c r="F2013" t="s">
        <v>627</v>
      </c>
      <c r="G2013" t="s">
        <v>13611</v>
      </c>
      <c r="H2013" s="1">
        <f>DATE(YEAR(invoices[[#This Row],[due_date]]),MONTH(invoices[[#This Row],[due_date]]),1)</f>
        <v>45778</v>
      </c>
      <c r="I2013" s="1">
        <v>45784</v>
      </c>
      <c r="J2013">
        <v>13500</v>
      </c>
      <c r="K2013">
        <v>1950</v>
      </c>
      <c r="L2013">
        <v>0</v>
      </c>
      <c r="M2013">
        <f>invoices[[#This Row],[rent_amount]]+invoices[[#This Row],[electricity_amount]]+invoices[[#This Row],[other_charges]]</f>
        <v>15450</v>
      </c>
      <c r="N2013" t="s">
        <v>28</v>
      </c>
      <c r="O2013" t="s">
        <v>2437</v>
      </c>
      <c r="P2013">
        <v>0</v>
      </c>
      <c r="Q2013" t="b">
        <v>0</v>
      </c>
      <c r="R2013" t="s">
        <v>122</v>
      </c>
      <c r="S2013">
        <v>0</v>
      </c>
      <c r="T2013">
        <f>invoices[[#This Row],[total_amount]]</f>
        <v>15450</v>
      </c>
      <c r="U2013" t="s">
        <v>630</v>
      </c>
      <c r="V2013" t="str">
        <f>INDEX([1]!Table1[tenantname],MATCH(invoices[[#This Row],[allotment_id]],[1]!Table1[TenantAllotmentID],0))</f>
        <v>Rishita Tulsyan (C24-B3)</v>
      </c>
      <c r="W2013" t="s">
        <v>14177</v>
      </c>
      <c r="X2013" t="s">
        <v>14178</v>
      </c>
      <c r="Y2013" s="4">
        <v>45778</v>
      </c>
      <c r="Z2013" t="s">
        <v>15807</v>
      </c>
      <c r="AA2013">
        <v>13500</v>
      </c>
      <c r="AB2013">
        <v>0</v>
      </c>
      <c r="AC2013">
        <v>0</v>
      </c>
      <c r="AD2013" s="7">
        <f>invoices[[#This Row],[Rent]]+invoices[[#This Row],[Services]]+invoices[[#This Row],[GST]]</f>
        <v>13500</v>
      </c>
      <c r="AE2013" s="7">
        <f>invoices[[#This Row],[Total]]-invoices[[#This Row],[rent_amount]]</f>
        <v>0</v>
      </c>
      <c r="AF2013">
        <v>6189</v>
      </c>
      <c r="AG2013">
        <v>1950</v>
      </c>
      <c r="AH2013">
        <f>invoices[[#This Row],[EB Amount]]-invoices[[#This Row],[electricity_amount]]</f>
        <v>0</v>
      </c>
    </row>
    <row r="2014" spans="1:34">
      <c r="A2014" t="s">
        <v>13618</v>
      </c>
      <c r="B2014" t="s">
        <v>22</v>
      </c>
      <c r="C2014" t="s">
        <v>680</v>
      </c>
      <c r="D2014" t="s">
        <v>24</v>
      </c>
      <c r="E2014" t="s">
        <v>519</v>
      </c>
      <c r="F2014" t="s">
        <v>681</v>
      </c>
      <c r="G2014" t="s">
        <v>13619</v>
      </c>
      <c r="H2014" s="1">
        <f>DATE(YEAR(invoices[[#This Row],[due_date]]),MONTH(invoices[[#This Row],[due_date]]),1)</f>
        <v>45778</v>
      </c>
      <c r="I2014" s="1">
        <v>45784</v>
      </c>
      <c r="J2014">
        <v>14500</v>
      </c>
      <c r="K2014">
        <v>2880</v>
      </c>
      <c r="L2014">
        <v>0</v>
      </c>
      <c r="M2014">
        <f>invoices[[#This Row],[rent_amount]]+invoices[[#This Row],[electricity_amount]]+invoices[[#This Row],[other_charges]]</f>
        <v>17380</v>
      </c>
      <c r="N2014" t="s">
        <v>28</v>
      </c>
      <c r="O2014" t="s">
        <v>872</v>
      </c>
      <c r="P2014">
        <v>0</v>
      </c>
      <c r="Q2014" t="b">
        <v>0</v>
      </c>
      <c r="R2014" t="s">
        <v>122</v>
      </c>
      <c r="S2014">
        <v>0</v>
      </c>
      <c r="T2014">
        <f>invoices[[#This Row],[total_amount]]</f>
        <v>17380</v>
      </c>
      <c r="U2014" t="s">
        <v>684</v>
      </c>
      <c r="V2014" t="str">
        <f>INDEX([1]!Table1[tenantname],MATCH(invoices[[#This Row],[allotment_id]],[1]!Table1[TenantAllotmentID],0))</f>
        <v>Srinivasa Raghavan (C41-C1)</v>
      </c>
      <c r="W2014" t="s">
        <v>14195</v>
      </c>
      <c r="X2014" t="s">
        <v>14196</v>
      </c>
      <c r="Y2014" s="4">
        <v>45778</v>
      </c>
      <c r="Z2014" t="s">
        <v>15807</v>
      </c>
      <c r="AA2014">
        <v>14500</v>
      </c>
      <c r="AB2014">
        <v>0</v>
      </c>
      <c r="AC2014">
        <v>0</v>
      </c>
      <c r="AD2014" s="7">
        <f>invoices[[#This Row],[Rent]]+invoices[[#This Row],[Services]]+invoices[[#This Row],[GST]]</f>
        <v>14500</v>
      </c>
      <c r="AE2014" s="7">
        <f>invoices[[#This Row],[Total]]-invoices[[#This Row],[rent_amount]]</f>
        <v>0</v>
      </c>
      <c r="AF2014">
        <v>6193</v>
      </c>
      <c r="AG2014">
        <v>2880</v>
      </c>
      <c r="AH2014">
        <f>invoices[[#This Row],[EB Amount]]-invoices[[#This Row],[electricity_amount]]</f>
        <v>0</v>
      </c>
    </row>
    <row r="2015" spans="1:34">
      <c r="A2015" t="s">
        <v>13676</v>
      </c>
      <c r="B2015" t="s">
        <v>22</v>
      </c>
      <c r="C2015" t="s">
        <v>71</v>
      </c>
      <c r="D2015" t="s">
        <v>24</v>
      </c>
      <c r="E2015" t="s">
        <v>72</v>
      </c>
      <c r="F2015" t="s">
        <v>73</v>
      </c>
      <c r="G2015" t="s">
        <v>13677</v>
      </c>
      <c r="H2015" s="1">
        <f>DATE(YEAR(invoices[[#This Row],[due_date]]),MONTH(invoices[[#This Row],[due_date]]),1)</f>
        <v>45778</v>
      </c>
      <c r="I2015" s="1">
        <v>45784</v>
      </c>
      <c r="J2015">
        <v>15500</v>
      </c>
      <c r="K2015">
        <v>950</v>
      </c>
      <c r="L2015">
        <v>0</v>
      </c>
      <c r="M2015">
        <f>invoices[[#This Row],[rent_amount]]+invoices[[#This Row],[electricity_amount]]+invoices[[#This Row],[other_charges]]</f>
        <v>16450</v>
      </c>
      <c r="N2015" t="s">
        <v>28</v>
      </c>
      <c r="O2015" t="s">
        <v>2437</v>
      </c>
      <c r="P2015">
        <v>0</v>
      </c>
      <c r="Q2015" t="b">
        <v>0</v>
      </c>
      <c r="R2015" t="s">
        <v>122</v>
      </c>
      <c r="S2015">
        <v>0</v>
      </c>
      <c r="T2015">
        <f>invoices[[#This Row],[total_amount]]</f>
        <v>16450</v>
      </c>
      <c r="U2015" t="s">
        <v>77</v>
      </c>
      <c r="V2015" t="str">
        <f>INDEX([1]!Table1[tenantname],MATCH(invoices[[#This Row],[allotment_id]],[1]!Table1[TenantAllotmentID],0))</f>
        <v>Nirmala  A (C34-B1)</v>
      </c>
      <c r="W2015" t="s">
        <v>13996</v>
      </c>
      <c r="X2015" t="s">
        <v>13997</v>
      </c>
      <c r="Y2015" s="4">
        <v>45778</v>
      </c>
      <c r="Z2015" t="s">
        <v>15807</v>
      </c>
      <c r="AA2015">
        <v>15500</v>
      </c>
      <c r="AB2015">
        <v>0</v>
      </c>
      <c r="AC2015">
        <v>0</v>
      </c>
      <c r="AD2015" s="7">
        <f>invoices[[#This Row],[Rent]]+invoices[[#This Row],[Services]]+invoices[[#This Row],[GST]]</f>
        <v>15500</v>
      </c>
      <c r="AE2015" s="7">
        <f>invoices[[#This Row],[Total]]-invoices[[#This Row],[rent_amount]]</f>
        <v>0</v>
      </c>
      <c r="AF2015">
        <v>6222</v>
      </c>
      <c r="AG2015">
        <v>950</v>
      </c>
      <c r="AH2015">
        <f>invoices[[#This Row],[EB Amount]]-invoices[[#This Row],[electricity_amount]]</f>
        <v>0</v>
      </c>
    </row>
    <row r="2016" spans="1:34">
      <c r="A2016" t="s">
        <v>13894</v>
      </c>
      <c r="B2016" t="s">
        <v>22</v>
      </c>
      <c r="C2016" t="s">
        <v>1799</v>
      </c>
      <c r="D2016" t="s">
        <v>24</v>
      </c>
      <c r="E2016" t="s">
        <v>104</v>
      </c>
      <c r="F2016" t="s">
        <v>380</v>
      </c>
      <c r="G2016" t="s">
        <v>13895</v>
      </c>
      <c r="H2016" s="1">
        <f>DATE(YEAR(invoices[[#This Row],[due_date]]),MONTH(invoices[[#This Row],[due_date]]),1)</f>
        <v>45778</v>
      </c>
      <c r="I2016" s="1">
        <v>45784</v>
      </c>
      <c r="J2016">
        <v>12873</v>
      </c>
      <c r="K2016">
        <v>0</v>
      </c>
      <c r="L2016">
        <v>0</v>
      </c>
      <c r="M2016">
        <f>invoices[[#This Row],[rent_amount]]+invoices[[#This Row],[electricity_amount]]+invoices[[#This Row],[other_charges]]</f>
        <v>12873</v>
      </c>
      <c r="N2016" t="s">
        <v>28</v>
      </c>
      <c r="O2016" t="s">
        <v>872</v>
      </c>
      <c r="P2016">
        <v>0</v>
      </c>
      <c r="Q2016" t="b">
        <v>0</v>
      </c>
      <c r="R2016" t="s">
        <v>122</v>
      </c>
      <c r="S2016">
        <v>0</v>
      </c>
      <c r="T2016">
        <f>invoices[[#This Row],[total_amount]]</f>
        <v>12873</v>
      </c>
      <c r="U2016" t="s">
        <v>1801</v>
      </c>
      <c r="V2016" t="str">
        <f>INDEX([1]!Table1[tenantname],MATCH(invoices[[#This Row],[allotment_id]],[1]!Table1[TenantAllotmentID],0))</f>
        <v>Sankar Dayal (B14-A1)</v>
      </c>
      <c r="W2016" t="s">
        <v>14597</v>
      </c>
      <c r="X2016" t="s">
        <v>14598</v>
      </c>
      <c r="Y2016" s="4">
        <v>45778</v>
      </c>
      <c r="Z2016" t="s">
        <v>15807</v>
      </c>
      <c r="AA2016">
        <v>12873</v>
      </c>
      <c r="AB2016">
        <v>0</v>
      </c>
      <c r="AC2016">
        <v>0</v>
      </c>
      <c r="AD2016" s="7">
        <f>invoices[[#This Row],[Rent]]+invoices[[#This Row],[Services]]+invoices[[#This Row],[GST]]</f>
        <v>12873</v>
      </c>
      <c r="AE2016" s="7">
        <f>invoices[[#This Row],[Total]]-invoices[[#This Row],[rent_amount]]</f>
        <v>0</v>
      </c>
      <c r="AF2016">
        <v>6338</v>
      </c>
      <c r="AG2016">
        <v>0</v>
      </c>
      <c r="AH2016">
        <f>invoices[[#This Row],[EB Amount]]-invoices[[#This Row],[electricity_amount]]</f>
        <v>0</v>
      </c>
    </row>
    <row r="2017" spans="1:34">
      <c r="A2017" t="s">
        <v>13957</v>
      </c>
      <c r="B2017" t="s">
        <v>22</v>
      </c>
      <c r="C2017" t="s">
        <v>13623</v>
      </c>
      <c r="D2017" t="s">
        <v>24</v>
      </c>
      <c r="E2017" t="s">
        <v>25</v>
      </c>
      <c r="F2017" t="s">
        <v>908</v>
      </c>
      <c r="G2017" t="s">
        <v>13958</v>
      </c>
      <c r="H2017" s="1">
        <f>DATE(YEAR(invoices[[#This Row],[due_date]]),MONTH(invoices[[#This Row],[due_date]]),1)</f>
        <v>45778</v>
      </c>
      <c r="I2017" s="1">
        <v>45784</v>
      </c>
      <c r="J2017">
        <v>8419</v>
      </c>
      <c r="K2017">
        <v>0</v>
      </c>
      <c r="L2017">
        <v>0</v>
      </c>
      <c r="M2017">
        <f>invoices[[#This Row],[rent_amount]]+invoices[[#This Row],[electricity_amount]]+invoices[[#This Row],[other_charges]]</f>
        <v>8419</v>
      </c>
      <c r="N2017" t="s">
        <v>28</v>
      </c>
      <c r="O2017" t="s">
        <v>2437</v>
      </c>
      <c r="P2017">
        <v>0</v>
      </c>
      <c r="Q2017" t="b">
        <v>0</v>
      </c>
      <c r="R2017" t="s">
        <v>122</v>
      </c>
      <c r="S2017">
        <v>0</v>
      </c>
      <c r="T2017">
        <f>invoices[[#This Row],[total_amount]]</f>
        <v>8419</v>
      </c>
      <c r="U2017" t="s">
        <v>13625</v>
      </c>
      <c r="V2017" t="str">
        <f>INDEX([1]!Table1[tenantname],MATCH(invoices[[#This Row],[allotment_id]],[1]!Table1[TenantAllotmentID],0))</f>
        <v>Osheen Bhadoria (A24-B1)</v>
      </c>
      <c r="W2017" t="s">
        <v>15797</v>
      </c>
      <c r="X2017" t="s">
        <v>15798</v>
      </c>
      <c r="Y2017" s="4">
        <v>45778</v>
      </c>
      <c r="Z2017" t="s">
        <v>15807</v>
      </c>
      <c r="AA2017">
        <v>8419</v>
      </c>
      <c r="AB2017">
        <v>0</v>
      </c>
      <c r="AC2017">
        <v>0</v>
      </c>
      <c r="AD2017" s="7">
        <f>invoices[[#This Row],[Rent]]+invoices[[#This Row],[Services]]+invoices[[#This Row],[GST]]</f>
        <v>8419</v>
      </c>
      <c r="AE2017" s="7">
        <f>invoices[[#This Row],[Total]]-invoices[[#This Row],[rent_amount]]</f>
        <v>0</v>
      </c>
      <c r="AF2017">
        <v>6370</v>
      </c>
      <c r="AG2017">
        <v>0</v>
      </c>
      <c r="AH2017">
        <f>invoices[[#This Row],[EB Amount]]-invoices[[#This Row],[electricity_amount]]</f>
        <v>0</v>
      </c>
    </row>
    <row r="2018" spans="1:34">
      <c r="A2018" t="s">
        <v>48</v>
      </c>
      <c r="B2018" t="s">
        <v>22</v>
      </c>
      <c r="C2018" t="s">
        <v>49</v>
      </c>
      <c r="D2018" t="s">
        <v>24</v>
      </c>
      <c r="E2018" t="s">
        <v>50</v>
      </c>
      <c r="F2018" t="s">
        <v>51</v>
      </c>
      <c r="G2018" t="s">
        <v>52</v>
      </c>
      <c r="H2018" s="1">
        <f>DATE(YEAR(invoices[[#This Row],[due_date]]),MONTH(invoices[[#This Row],[due_date]]),1)</f>
        <v>45748</v>
      </c>
      <c r="I2018" s="1">
        <v>45754</v>
      </c>
      <c r="J2018">
        <v>5400</v>
      </c>
      <c r="K2018">
        <v>426</v>
      </c>
      <c r="L2018">
        <v>2250</v>
      </c>
      <c r="M2018">
        <f>invoices[[#This Row],[rent_amount]]+invoices[[#This Row],[electricity_amount]]+invoices[[#This Row],[other_charges]]</f>
        <v>8076</v>
      </c>
      <c r="N2018" t="s">
        <v>28</v>
      </c>
      <c r="O2018" t="s">
        <v>53</v>
      </c>
      <c r="P2018">
        <v>0</v>
      </c>
      <c r="Q2018" t="b">
        <v>0</v>
      </c>
      <c r="R2018" t="s">
        <v>54</v>
      </c>
      <c r="S2018">
        <v>0</v>
      </c>
      <c r="T2018">
        <f>invoices[[#This Row],[total_amount]]</f>
        <v>8076</v>
      </c>
      <c r="U2018" t="s">
        <v>55</v>
      </c>
      <c r="V2018" t="str">
        <f>INDEX([1]!Table1[tenantname],MATCH(invoices[[#This Row],[allotment_id]],[1]!Table1[TenantAllotmentID],0))</f>
        <v>Umansh Agarwal (B32-C2)</v>
      </c>
      <c r="W2018" t="s">
        <v>13990</v>
      </c>
      <c r="X2018" t="s">
        <v>13991</v>
      </c>
      <c r="Y2018" s="4">
        <v>45748</v>
      </c>
      <c r="Z2018" t="s">
        <v>15807</v>
      </c>
      <c r="AA2018">
        <v>5400</v>
      </c>
      <c r="AB2018">
        <v>0</v>
      </c>
      <c r="AC2018">
        <v>0</v>
      </c>
      <c r="AD2018" s="7">
        <f>invoices[[#This Row],[Rent]]+invoices[[#This Row],[Services]]+invoices[[#This Row],[GST]]</f>
        <v>5400</v>
      </c>
      <c r="AE2018" s="7">
        <f>invoices[[#This Row],[Total]]-invoices[[#This Row],[rent_amount]]</f>
        <v>0</v>
      </c>
      <c r="AF2018">
        <v>4</v>
      </c>
      <c r="AG2018">
        <v>426</v>
      </c>
      <c r="AH2018">
        <f>invoices[[#This Row],[EB Amount]]-invoices[[#This Row],[electricity_amount]]</f>
        <v>0</v>
      </c>
    </row>
    <row r="2019" spans="1:34">
      <c r="A2019" t="s">
        <v>409</v>
      </c>
      <c r="B2019" t="s">
        <v>22</v>
      </c>
      <c r="C2019" t="s">
        <v>410</v>
      </c>
      <c r="D2019" t="s">
        <v>24</v>
      </c>
      <c r="E2019" t="s">
        <v>275</v>
      </c>
      <c r="F2019" t="s">
        <v>411</v>
      </c>
      <c r="G2019" t="s">
        <v>412</v>
      </c>
      <c r="H2019" s="1">
        <f>DATE(YEAR(invoices[[#This Row],[due_date]]),MONTH(invoices[[#This Row],[due_date]]),1)</f>
        <v>45748</v>
      </c>
      <c r="I2019" s="1">
        <v>45754</v>
      </c>
      <c r="J2019">
        <v>14500</v>
      </c>
      <c r="K2019">
        <v>720</v>
      </c>
      <c r="L2019">
        <v>0</v>
      </c>
      <c r="M2019">
        <f>invoices[[#This Row],[rent_amount]]+invoices[[#This Row],[electricity_amount]]+invoices[[#This Row],[other_charges]]</f>
        <v>15220</v>
      </c>
      <c r="N2019" t="s">
        <v>28</v>
      </c>
      <c r="O2019" t="s">
        <v>413</v>
      </c>
      <c r="P2019">
        <v>0</v>
      </c>
      <c r="Q2019" t="b">
        <v>0</v>
      </c>
      <c r="R2019" t="s">
        <v>54</v>
      </c>
      <c r="S2019">
        <v>0</v>
      </c>
      <c r="T2019">
        <f>invoices[[#This Row],[total_amount]]</f>
        <v>15220</v>
      </c>
      <c r="U2019" t="s">
        <v>414</v>
      </c>
      <c r="V2019" t="str">
        <f>INDEX([1]!Table1[tenantname],MATCH(invoices[[#This Row],[allotment_id]],[1]!Table1[TenantAllotmentID],0))</f>
        <v>Brinda Vivek (B44-B2)</v>
      </c>
      <c r="W2019" t="s">
        <v>14100</v>
      </c>
      <c r="X2019" t="s">
        <v>14101</v>
      </c>
      <c r="Y2019" s="4">
        <v>45748</v>
      </c>
      <c r="Z2019" t="s">
        <v>15807</v>
      </c>
      <c r="AA2019">
        <v>14500</v>
      </c>
      <c r="AB2019">
        <v>0</v>
      </c>
      <c r="AC2019">
        <v>0</v>
      </c>
      <c r="AD2019" s="7">
        <f>invoices[[#This Row],[Rent]]+invoices[[#This Row],[Services]]+invoices[[#This Row],[GST]]</f>
        <v>14500</v>
      </c>
      <c r="AE2019" s="7">
        <f>invoices[[#This Row],[Total]]-invoices[[#This Row],[rent_amount]]</f>
        <v>0</v>
      </c>
      <c r="AF2019">
        <v>60</v>
      </c>
      <c r="AG2019">
        <v>720</v>
      </c>
      <c r="AH2019">
        <f>invoices[[#This Row],[EB Amount]]-invoices[[#This Row],[electricity_amount]]</f>
        <v>0</v>
      </c>
    </row>
    <row r="2020" spans="1:34">
      <c r="A2020" t="s">
        <v>584</v>
      </c>
      <c r="B2020" t="s">
        <v>22</v>
      </c>
      <c r="C2020" t="s">
        <v>585</v>
      </c>
      <c r="D2020" t="s">
        <v>24</v>
      </c>
      <c r="E2020" t="s">
        <v>226</v>
      </c>
      <c r="F2020" t="s">
        <v>586</v>
      </c>
      <c r="G2020" t="s">
        <v>587</v>
      </c>
      <c r="H2020" s="1">
        <f>DATE(YEAR(invoices[[#This Row],[due_date]]),MONTH(invoices[[#This Row],[due_date]]),1)</f>
        <v>45748</v>
      </c>
      <c r="I2020" s="1">
        <v>45754</v>
      </c>
      <c r="J2020">
        <v>13500</v>
      </c>
      <c r="K2020">
        <v>1798</v>
      </c>
      <c r="L2020">
        <v>0</v>
      </c>
      <c r="M2020">
        <f>invoices[[#This Row],[rent_amount]]+invoices[[#This Row],[electricity_amount]]+invoices[[#This Row],[other_charges]]</f>
        <v>15298</v>
      </c>
      <c r="N2020" t="s">
        <v>28</v>
      </c>
      <c r="O2020" t="s">
        <v>588</v>
      </c>
      <c r="P2020">
        <v>0</v>
      </c>
      <c r="Q2020" t="b">
        <v>0</v>
      </c>
      <c r="R2020" t="s">
        <v>54</v>
      </c>
      <c r="S2020">
        <v>0</v>
      </c>
      <c r="T2020">
        <f>invoices[[#This Row],[total_amount]]</f>
        <v>15298</v>
      </c>
      <c r="U2020" t="s">
        <v>589</v>
      </c>
      <c r="V2020" t="str">
        <f>INDEX([1]!Table1[tenantname],MATCH(invoices[[#This Row],[allotment_id]],[1]!Table1[TenantAllotmentID],0))</f>
        <v>Disha Midha (B12-C2)</v>
      </c>
      <c r="W2020" t="s">
        <v>14161</v>
      </c>
      <c r="X2020" t="s">
        <v>14162</v>
      </c>
      <c r="Y2020" s="4">
        <v>45748</v>
      </c>
      <c r="Z2020" t="s">
        <v>15807</v>
      </c>
      <c r="AA2020">
        <v>13500</v>
      </c>
      <c r="AB2020">
        <v>0</v>
      </c>
      <c r="AC2020">
        <v>0</v>
      </c>
      <c r="AD2020" s="7">
        <f>invoices[[#This Row],[Rent]]+invoices[[#This Row],[Services]]+invoices[[#This Row],[GST]]</f>
        <v>13500</v>
      </c>
      <c r="AE2020" s="7">
        <f>invoices[[#This Row],[Total]]-invoices[[#This Row],[rent_amount]]</f>
        <v>0</v>
      </c>
      <c r="AF2020">
        <v>96</v>
      </c>
      <c r="AG2020">
        <v>1798</v>
      </c>
      <c r="AH2020">
        <f>invoices[[#This Row],[EB Amount]]-invoices[[#This Row],[electricity_amount]]</f>
        <v>0</v>
      </c>
    </row>
    <row r="2021" spans="1:34">
      <c r="A2021" t="s">
        <v>612</v>
      </c>
      <c r="B2021" t="s">
        <v>22</v>
      </c>
      <c r="C2021" t="s">
        <v>613</v>
      </c>
      <c r="D2021" t="s">
        <v>24</v>
      </c>
      <c r="E2021" t="s">
        <v>72</v>
      </c>
      <c r="F2021" t="s">
        <v>559</v>
      </c>
      <c r="G2021" t="s">
        <v>614</v>
      </c>
      <c r="H2021" s="1">
        <f>DATE(YEAR(invoices[[#This Row],[due_date]]),MONTH(invoices[[#This Row],[due_date]]),1)</f>
        <v>45748</v>
      </c>
      <c r="I2021" s="1">
        <v>45754</v>
      </c>
      <c r="J2021">
        <v>14500</v>
      </c>
      <c r="K2021">
        <v>774</v>
      </c>
      <c r="L2021">
        <v>0</v>
      </c>
      <c r="M2021">
        <f>invoices[[#This Row],[rent_amount]]+invoices[[#This Row],[electricity_amount]]+invoices[[#This Row],[other_charges]]</f>
        <v>15274</v>
      </c>
      <c r="N2021" t="s">
        <v>28</v>
      </c>
      <c r="O2021" t="s">
        <v>588</v>
      </c>
      <c r="P2021">
        <v>0</v>
      </c>
      <c r="Q2021" t="b">
        <v>0</v>
      </c>
      <c r="R2021" t="s">
        <v>54</v>
      </c>
      <c r="S2021">
        <v>0</v>
      </c>
      <c r="T2021">
        <f>invoices[[#This Row],[total_amount]]</f>
        <v>15274</v>
      </c>
      <c r="U2021" t="s">
        <v>615</v>
      </c>
      <c r="V2021" t="str">
        <f>INDEX([1]!Table1[tenantname],MATCH(invoices[[#This Row],[allotment_id]],[1]!Table1[TenantAllotmentID],0))</f>
        <v>Keerthana M C (C34-B2)</v>
      </c>
      <c r="W2021" t="s">
        <v>14171</v>
      </c>
      <c r="X2021" t="s">
        <v>14172</v>
      </c>
      <c r="Y2021" s="4">
        <v>45748</v>
      </c>
      <c r="Z2021" t="s">
        <v>15807</v>
      </c>
      <c r="AA2021">
        <v>14500</v>
      </c>
      <c r="AB2021">
        <v>0</v>
      </c>
      <c r="AC2021">
        <v>0</v>
      </c>
      <c r="AD2021" s="7">
        <f>invoices[[#This Row],[Rent]]+invoices[[#This Row],[Services]]+invoices[[#This Row],[GST]]</f>
        <v>14500</v>
      </c>
      <c r="AE2021" s="7">
        <f>invoices[[#This Row],[Total]]-invoices[[#This Row],[rent_amount]]</f>
        <v>0</v>
      </c>
      <c r="AF2021">
        <v>102</v>
      </c>
      <c r="AG2021">
        <v>774</v>
      </c>
      <c r="AH2021">
        <f>invoices[[#This Row],[EB Amount]]-invoices[[#This Row],[electricity_amount]]</f>
        <v>0</v>
      </c>
    </row>
    <row r="2022" spans="1:34">
      <c r="A2022" t="s">
        <v>850</v>
      </c>
      <c r="B2022" t="s">
        <v>22</v>
      </c>
      <c r="C2022" t="s">
        <v>851</v>
      </c>
      <c r="D2022" t="s">
        <v>24</v>
      </c>
      <c r="E2022" t="s">
        <v>140</v>
      </c>
      <c r="F2022" t="s">
        <v>675</v>
      </c>
      <c r="G2022" t="s">
        <v>852</v>
      </c>
      <c r="H2022" s="1">
        <f>DATE(YEAR(invoices[[#This Row],[due_date]]),MONTH(invoices[[#This Row],[due_date]]),1)</f>
        <v>45748</v>
      </c>
      <c r="I2022" s="1">
        <v>45754</v>
      </c>
      <c r="J2022">
        <v>13500</v>
      </c>
      <c r="K2022">
        <v>1922</v>
      </c>
      <c r="L2022">
        <v>2250</v>
      </c>
      <c r="M2022">
        <f>invoices[[#This Row],[rent_amount]]+invoices[[#This Row],[electricity_amount]]+invoices[[#This Row],[other_charges]]</f>
        <v>17672</v>
      </c>
      <c r="N2022" t="s">
        <v>28</v>
      </c>
      <c r="O2022" t="s">
        <v>413</v>
      </c>
      <c r="P2022">
        <v>0</v>
      </c>
      <c r="Q2022" t="b">
        <v>0</v>
      </c>
      <c r="R2022" t="s">
        <v>54</v>
      </c>
      <c r="S2022">
        <v>0</v>
      </c>
      <c r="T2022">
        <f>invoices[[#This Row],[total_amount]]</f>
        <v>17672</v>
      </c>
      <c r="U2022" t="s">
        <v>853</v>
      </c>
      <c r="V2022" t="str">
        <f>INDEX([1]!Table1[tenantname],MATCH(invoices[[#This Row],[allotment_id]],[1]!Table1[TenantAllotmentID],0))</f>
        <v>Arnav Baghuna (A41-C1)</v>
      </c>
      <c r="W2022" t="s">
        <v>14255</v>
      </c>
      <c r="X2022" t="s">
        <v>14256</v>
      </c>
      <c r="Y2022" s="4">
        <v>45748</v>
      </c>
      <c r="Z2022" t="s">
        <v>15807</v>
      </c>
      <c r="AA2022">
        <v>13500</v>
      </c>
      <c r="AB2022">
        <v>0</v>
      </c>
      <c r="AC2022">
        <v>0</v>
      </c>
      <c r="AD2022" s="7">
        <f>invoices[[#This Row],[Rent]]+invoices[[#This Row],[Services]]+invoices[[#This Row],[GST]]</f>
        <v>13500</v>
      </c>
      <c r="AE2022" s="7">
        <f>invoices[[#This Row],[Total]]-invoices[[#This Row],[rent_amount]]</f>
        <v>0</v>
      </c>
      <c r="AF2022">
        <v>156</v>
      </c>
      <c r="AG2022">
        <v>1922</v>
      </c>
      <c r="AH2022">
        <f>invoices[[#This Row],[EB Amount]]-invoices[[#This Row],[electricity_amount]]</f>
        <v>0</v>
      </c>
    </row>
    <row r="2023" spans="1:34">
      <c r="A2023" t="s">
        <v>936</v>
      </c>
      <c r="B2023" t="s">
        <v>22</v>
      </c>
      <c r="C2023" t="s">
        <v>937</v>
      </c>
      <c r="D2023" t="s">
        <v>24</v>
      </c>
      <c r="E2023" t="s">
        <v>140</v>
      </c>
      <c r="F2023" t="s">
        <v>938</v>
      </c>
      <c r="G2023" t="s">
        <v>939</v>
      </c>
      <c r="H2023" s="1">
        <f>DATE(YEAR(invoices[[#This Row],[due_date]]),MONTH(invoices[[#This Row],[due_date]]),1)</f>
        <v>45748</v>
      </c>
      <c r="I2023" s="1">
        <v>45754</v>
      </c>
      <c r="J2023">
        <v>19000</v>
      </c>
      <c r="K2023">
        <v>1922</v>
      </c>
      <c r="L2023">
        <v>0</v>
      </c>
      <c r="M2023">
        <f>invoices[[#This Row],[rent_amount]]+invoices[[#This Row],[electricity_amount]]+invoices[[#This Row],[other_charges]]</f>
        <v>20922</v>
      </c>
      <c r="N2023" t="s">
        <v>28</v>
      </c>
      <c r="O2023" t="s">
        <v>53</v>
      </c>
      <c r="P2023">
        <v>0</v>
      </c>
      <c r="Q2023" t="b">
        <v>0</v>
      </c>
      <c r="R2023" t="s">
        <v>54</v>
      </c>
      <c r="S2023">
        <v>0</v>
      </c>
      <c r="T2023">
        <f>invoices[[#This Row],[total_amount]]</f>
        <v>20922</v>
      </c>
      <c r="U2023" t="s">
        <v>940</v>
      </c>
      <c r="V2023" t="str">
        <f>INDEX([1]!Table1[tenantname],MATCH(invoices[[#This Row],[allotment_id]],[1]!Table1[TenantAllotmentID],0))</f>
        <v>Sri Maruthi Ram (A41-A1)</v>
      </c>
      <c r="W2023" t="s">
        <v>14286</v>
      </c>
      <c r="X2023" t="s">
        <v>14287</v>
      </c>
      <c r="Y2023" s="4">
        <v>45748</v>
      </c>
      <c r="Z2023" t="s">
        <v>15807</v>
      </c>
      <c r="AA2023">
        <v>19000</v>
      </c>
      <c r="AB2023">
        <v>0</v>
      </c>
      <c r="AC2023">
        <v>0</v>
      </c>
      <c r="AD2023" s="7">
        <f>invoices[[#This Row],[Rent]]+invoices[[#This Row],[Services]]+invoices[[#This Row],[GST]]</f>
        <v>19000</v>
      </c>
      <c r="AE2023" s="7">
        <f>invoices[[#This Row],[Total]]-invoices[[#This Row],[rent_amount]]</f>
        <v>0</v>
      </c>
      <c r="AF2023">
        <v>176</v>
      </c>
      <c r="AG2023">
        <v>1922</v>
      </c>
      <c r="AH2023">
        <f>invoices[[#This Row],[EB Amount]]-invoices[[#This Row],[electricity_amount]]</f>
        <v>0</v>
      </c>
    </row>
    <row r="2024" spans="1:34">
      <c r="A2024" t="s">
        <v>973</v>
      </c>
      <c r="B2024" t="s">
        <v>22</v>
      </c>
      <c r="C2024" t="s">
        <v>974</v>
      </c>
      <c r="D2024" t="s">
        <v>24</v>
      </c>
      <c r="E2024" t="s">
        <v>88</v>
      </c>
      <c r="F2024" t="s">
        <v>921</v>
      </c>
      <c r="G2024" t="s">
        <v>975</v>
      </c>
      <c r="H2024" s="1">
        <f>DATE(YEAR(invoices[[#This Row],[due_date]]),MONTH(invoices[[#This Row],[due_date]]),1)</f>
        <v>45748</v>
      </c>
      <c r="I2024" s="1">
        <v>45754</v>
      </c>
      <c r="J2024">
        <v>5613</v>
      </c>
      <c r="K2024">
        <v>0</v>
      </c>
      <c r="L2024">
        <v>2250</v>
      </c>
      <c r="M2024">
        <f>invoices[[#This Row],[rent_amount]]+invoices[[#This Row],[electricity_amount]]+invoices[[#This Row],[other_charges]]</f>
        <v>7863</v>
      </c>
      <c r="N2024" t="s">
        <v>28</v>
      </c>
      <c r="O2024" t="s">
        <v>53</v>
      </c>
      <c r="P2024">
        <v>0</v>
      </c>
      <c r="Q2024" t="b">
        <v>0</v>
      </c>
      <c r="R2024" t="s">
        <v>54</v>
      </c>
      <c r="S2024">
        <v>0</v>
      </c>
      <c r="T2024">
        <f>invoices[[#This Row],[total_amount]]</f>
        <v>7863</v>
      </c>
      <c r="U2024" t="s">
        <v>976</v>
      </c>
      <c r="V2024" t="str">
        <f>INDEX([1]!Table1[tenantname],MATCH(invoices[[#This Row],[allotment_id]],[1]!Table1[TenantAllotmentID],0))</f>
        <v>Utkarsh De (B13-C1)</v>
      </c>
      <c r="W2024" t="s">
        <v>14300</v>
      </c>
      <c r="X2024" t="s">
        <v>14301</v>
      </c>
      <c r="Y2024" s="4">
        <v>45748</v>
      </c>
      <c r="Z2024" t="s">
        <v>15807</v>
      </c>
      <c r="AA2024">
        <v>5613</v>
      </c>
      <c r="AB2024">
        <v>0</v>
      </c>
      <c r="AC2024">
        <v>0</v>
      </c>
      <c r="AD2024" s="7">
        <f>invoices[[#This Row],[Rent]]+invoices[[#This Row],[Services]]+invoices[[#This Row],[GST]]</f>
        <v>5613</v>
      </c>
      <c r="AE2024" s="7">
        <f>invoices[[#This Row],[Total]]-invoices[[#This Row],[rent_amount]]</f>
        <v>0</v>
      </c>
      <c r="AF2024">
        <v>185</v>
      </c>
      <c r="AG2024">
        <v>0</v>
      </c>
      <c r="AH2024">
        <f>invoices[[#This Row],[EB Amount]]-invoices[[#This Row],[electricity_amount]]</f>
        <v>0</v>
      </c>
    </row>
    <row r="2025" spans="1:34">
      <c r="A2025" t="s">
        <v>1082</v>
      </c>
      <c r="B2025" t="s">
        <v>22</v>
      </c>
      <c r="C2025" t="s">
        <v>41</v>
      </c>
      <c r="D2025" t="s">
        <v>24</v>
      </c>
      <c r="E2025" t="s">
        <v>42</v>
      </c>
      <c r="F2025" t="s">
        <v>43</v>
      </c>
      <c r="G2025" t="s">
        <v>1083</v>
      </c>
      <c r="H2025" s="1">
        <f>DATE(YEAR(invoices[[#This Row],[due_date]]),MONTH(invoices[[#This Row],[due_date]]),1)</f>
        <v>45748</v>
      </c>
      <c r="I2025" s="1">
        <v>45754</v>
      </c>
      <c r="J2025">
        <v>13500</v>
      </c>
      <c r="K2025">
        <v>1922</v>
      </c>
      <c r="L2025">
        <v>0</v>
      </c>
      <c r="M2025">
        <f>invoices[[#This Row],[rent_amount]]+invoices[[#This Row],[electricity_amount]]+invoices[[#This Row],[other_charges]]</f>
        <v>15422</v>
      </c>
      <c r="N2025" t="s">
        <v>28</v>
      </c>
      <c r="O2025" t="s">
        <v>588</v>
      </c>
      <c r="P2025">
        <v>0</v>
      </c>
      <c r="Q2025" t="b">
        <v>0</v>
      </c>
      <c r="R2025" t="s">
        <v>54</v>
      </c>
      <c r="S2025">
        <v>0</v>
      </c>
      <c r="T2025">
        <f>invoices[[#This Row],[total_amount]]</f>
        <v>15422</v>
      </c>
      <c r="U2025" t="s">
        <v>47</v>
      </c>
      <c r="V2025" t="str">
        <f>INDEX([1]!Table1[tenantname],MATCH(invoices[[#This Row],[allotment_id]],[1]!Table1[TenantAllotmentID],0))</f>
        <v>Harrsha T (C24-C1)</v>
      </c>
      <c r="W2025" t="s">
        <v>13988</v>
      </c>
      <c r="X2025" t="s">
        <v>13989</v>
      </c>
      <c r="Y2025" s="4">
        <v>45748</v>
      </c>
      <c r="Z2025" t="s">
        <v>15807</v>
      </c>
      <c r="AA2025">
        <v>13500</v>
      </c>
      <c r="AB2025">
        <v>0</v>
      </c>
      <c r="AC2025">
        <v>0</v>
      </c>
      <c r="AD2025" s="7">
        <f>invoices[[#This Row],[Rent]]+invoices[[#This Row],[Services]]+invoices[[#This Row],[GST]]</f>
        <v>13500</v>
      </c>
      <c r="AE2025" s="7">
        <f>invoices[[#This Row],[Total]]-invoices[[#This Row],[rent_amount]]</f>
        <v>0</v>
      </c>
      <c r="AF2025">
        <v>213</v>
      </c>
      <c r="AG2025">
        <v>1922</v>
      </c>
      <c r="AH2025">
        <f>invoices[[#This Row],[EB Amount]]-invoices[[#This Row],[electricity_amount]]</f>
        <v>0</v>
      </c>
    </row>
    <row r="2026" spans="1:34">
      <c r="A2026" t="s">
        <v>1126</v>
      </c>
      <c r="B2026" t="s">
        <v>22</v>
      </c>
      <c r="C2026" t="s">
        <v>823</v>
      </c>
      <c r="D2026" t="s">
        <v>24</v>
      </c>
      <c r="E2026" t="s">
        <v>519</v>
      </c>
      <c r="F2026" t="s">
        <v>824</v>
      </c>
      <c r="G2026" t="s">
        <v>1127</v>
      </c>
      <c r="H2026" s="1">
        <f>DATE(YEAR(invoices[[#This Row],[due_date]]),MONTH(invoices[[#This Row],[due_date]]),1)</f>
        <v>45748</v>
      </c>
      <c r="I2026" s="1">
        <v>45754</v>
      </c>
      <c r="J2026">
        <v>24000</v>
      </c>
      <c r="K2026">
        <v>2790</v>
      </c>
      <c r="L2026">
        <v>0</v>
      </c>
      <c r="M2026">
        <f>invoices[[#This Row],[rent_amount]]+invoices[[#This Row],[electricity_amount]]+invoices[[#This Row],[other_charges]]</f>
        <v>26790</v>
      </c>
      <c r="N2026" t="s">
        <v>28</v>
      </c>
      <c r="O2026" t="s">
        <v>588</v>
      </c>
      <c r="P2026">
        <v>0</v>
      </c>
      <c r="Q2026" t="b">
        <v>0</v>
      </c>
      <c r="R2026" t="s">
        <v>54</v>
      </c>
      <c r="S2026">
        <v>0</v>
      </c>
      <c r="T2026">
        <f>invoices[[#This Row],[total_amount]]</f>
        <v>26790</v>
      </c>
      <c r="U2026" t="s">
        <v>827</v>
      </c>
      <c r="V2026" t="str">
        <f>INDEX([1]!Table1[tenantname],MATCH(invoices[[#This Row],[allotment_id]],[1]!Table1[TenantAllotmentID],0))</f>
        <v>Prateek Sharma (C41-D1)</v>
      </c>
      <c r="W2026" t="s">
        <v>14245</v>
      </c>
      <c r="X2026" t="s">
        <v>14246</v>
      </c>
      <c r="Y2026" s="4">
        <v>45748</v>
      </c>
      <c r="Z2026" t="s">
        <v>15807</v>
      </c>
      <c r="AA2026">
        <v>24000</v>
      </c>
      <c r="AB2026">
        <v>0</v>
      </c>
      <c r="AC2026">
        <v>0</v>
      </c>
      <c r="AD2026" s="7">
        <f>invoices[[#This Row],[Rent]]+invoices[[#This Row],[Services]]+invoices[[#This Row],[GST]]</f>
        <v>24000</v>
      </c>
      <c r="AE2026" s="7">
        <f>invoices[[#This Row],[Total]]-invoices[[#This Row],[rent_amount]]</f>
        <v>0</v>
      </c>
      <c r="AF2026">
        <v>224</v>
      </c>
      <c r="AG2026">
        <v>2790</v>
      </c>
      <c r="AH2026">
        <f>invoices[[#This Row],[EB Amount]]-invoices[[#This Row],[electricity_amount]]</f>
        <v>0</v>
      </c>
    </row>
    <row r="2027" spans="1:34">
      <c r="A2027" t="s">
        <v>1670</v>
      </c>
      <c r="B2027" t="s">
        <v>22</v>
      </c>
      <c r="C2027" t="s">
        <v>847</v>
      </c>
      <c r="D2027" t="s">
        <v>24</v>
      </c>
      <c r="E2027" t="s">
        <v>354</v>
      </c>
      <c r="F2027" t="s">
        <v>812</v>
      </c>
      <c r="G2027" t="s">
        <v>1671</v>
      </c>
      <c r="H2027" s="1">
        <f>DATE(YEAR(invoices[[#This Row],[due_date]]),MONTH(invoices[[#This Row],[due_date]]),1)</f>
        <v>45748</v>
      </c>
      <c r="I2027" s="1">
        <v>45754</v>
      </c>
      <c r="J2027">
        <v>14500</v>
      </c>
      <c r="K2027">
        <v>1891</v>
      </c>
      <c r="L2027">
        <v>0</v>
      </c>
      <c r="M2027">
        <f>invoices[[#This Row],[rent_amount]]+invoices[[#This Row],[electricity_amount]]+invoices[[#This Row],[other_charges]]</f>
        <v>16391</v>
      </c>
      <c r="N2027" t="s">
        <v>28</v>
      </c>
      <c r="O2027" t="s">
        <v>1672</v>
      </c>
      <c r="P2027">
        <v>0</v>
      </c>
      <c r="Q2027" t="b">
        <v>0</v>
      </c>
      <c r="R2027" t="s">
        <v>54</v>
      </c>
      <c r="S2027">
        <v>0</v>
      </c>
      <c r="T2027">
        <f>invoices[[#This Row],[total_amount]]</f>
        <v>16391</v>
      </c>
      <c r="U2027" t="s">
        <v>849</v>
      </c>
      <c r="V2027" t="str">
        <f>INDEX([1]!Table1[tenantname],MATCH(invoices[[#This Row],[allotment_id]],[1]!Table1[TenantAllotmentID],0))</f>
        <v>Narendhren RR (B34-B2)</v>
      </c>
      <c r="W2027" t="s">
        <v>14253</v>
      </c>
      <c r="X2027" t="s">
        <v>14254</v>
      </c>
      <c r="Y2027" s="4">
        <v>45748</v>
      </c>
      <c r="Z2027" t="s">
        <v>15807</v>
      </c>
      <c r="AA2027">
        <v>14500</v>
      </c>
      <c r="AB2027">
        <v>0</v>
      </c>
      <c r="AC2027">
        <v>0</v>
      </c>
      <c r="AD2027" s="7">
        <f>invoices[[#This Row],[Rent]]+invoices[[#This Row],[Services]]+invoices[[#This Row],[GST]]</f>
        <v>14500</v>
      </c>
      <c r="AE2027" s="7">
        <f>invoices[[#This Row],[Total]]-invoices[[#This Row],[rent_amount]]</f>
        <v>0</v>
      </c>
      <c r="AF2027">
        <v>383</v>
      </c>
      <c r="AG2027">
        <v>1891</v>
      </c>
      <c r="AH2027">
        <f>invoices[[#This Row],[EB Amount]]-invoices[[#This Row],[electricity_amount]]</f>
        <v>0</v>
      </c>
    </row>
    <row r="2028" spans="1:34">
      <c r="A2028" t="s">
        <v>1678</v>
      </c>
      <c r="B2028" t="s">
        <v>22</v>
      </c>
      <c r="C2028" t="s">
        <v>1237</v>
      </c>
      <c r="D2028" t="s">
        <v>24</v>
      </c>
      <c r="E2028" t="s">
        <v>226</v>
      </c>
      <c r="F2028" t="s">
        <v>1238</v>
      </c>
      <c r="G2028" t="s">
        <v>1679</v>
      </c>
      <c r="H2028" s="1">
        <f>DATE(YEAR(invoices[[#This Row],[due_date]]),MONTH(invoices[[#This Row],[due_date]]),1)</f>
        <v>45748</v>
      </c>
      <c r="I2028" s="1">
        <v>45754</v>
      </c>
      <c r="J2028">
        <v>19000</v>
      </c>
      <c r="K2028">
        <v>1798</v>
      </c>
      <c r="L2028">
        <v>0</v>
      </c>
      <c r="M2028">
        <f>invoices[[#This Row],[rent_amount]]+invoices[[#This Row],[electricity_amount]]+invoices[[#This Row],[other_charges]]</f>
        <v>20798</v>
      </c>
      <c r="N2028" t="s">
        <v>28</v>
      </c>
      <c r="O2028" t="s">
        <v>53</v>
      </c>
      <c r="P2028">
        <v>0</v>
      </c>
      <c r="Q2028" t="b">
        <v>0</v>
      </c>
      <c r="R2028" t="s">
        <v>54</v>
      </c>
      <c r="S2028">
        <v>0</v>
      </c>
      <c r="T2028">
        <f>invoices[[#This Row],[total_amount]]</f>
        <v>20798</v>
      </c>
      <c r="U2028" t="s">
        <v>1241</v>
      </c>
      <c r="V2028" t="str">
        <f>INDEX([1]!Table1[tenantname],MATCH(invoices[[#This Row],[allotment_id]],[1]!Table1[TenantAllotmentID],0))</f>
        <v>Surbhi Sharma (B12-A1)</v>
      </c>
      <c r="W2028" t="s">
        <v>14394</v>
      </c>
      <c r="X2028" t="s">
        <v>14395</v>
      </c>
      <c r="Y2028" s="4">
        <v>45748</v>
      </c>
      <c r="Z2028" t="s">
        <v>15807</v>
      </c>
      <c r="AA2028">
        <v>19000</v>
      </c>
      <c r="AB2028">
        <v>0</v>
      </c>
      <c r="AC2028">
        <v>0</v>
      </c>
      <c r="AD2028" s="7">
        <f>invoices[[#This Row],[Rent]]+invoices[[#This Row],[Services]]+invoices[[#This Row],[GST]]</f>
        <v>19000</v>
      </c>
      <c r="AE2028" s="7">
        <f>invoices[[#This Row],[Total]]-invoices[[#This Row],[rent_amount]]</f>
        <v>0</v>
      </c>
      <c r="AF2028">
        <v>385</v>
      </c>
      <c r="AG2028">
        <v>1798</v>
      </c>
      <c r="AH2028">
        <f>invoices[[#This Row],[EB Amount]]-invoices[[#This Row],[electricity_amount]]</f>
        <v>0</v>
      </c>
    </row>
    <row r="2029" spans="1:34">
      <c r="A2029" t="s">
        <v>1728</v>
      </c>
      <c r="B2029" t="s">
        <v>22</v>
      </c>
      <c r="C2029" t="s">
        <v>200</v>
      </c>
      <c r="D2029" t="s">
        <v>24</v>
      </c>
      <c r="E2029" t="s">
        <v>201</v>
      </c>
      <c r="F2029" t="s">
        <v>202</v>
      </c>
      <c r="G2029" t="s">
        <v>1729</v>
      </c>
      <c r="H2029" s="1">
        <f>DATE(YEAR(invoices[[#This Row],[due_date]]),MONTH(invoices[[#This Row],[due_date]]),1)</f>
        <v>45748</v>
      </c>
      <c r="I2029" s="1">
        <v>45754</v>
      </c>
      <c r="J2029">
        <v>13500</v>
      </c>
      <c r="K2029">
        <v>792</v>
      </c>
      <c r="L2029">
        <v>0</v>
      </c>
      <c r="M2029">
        <f>invoices[[#This Row],[rent_amount]]+invoices[[#This Row],[electricity_amount]]+invoices[[#This Row],[other_charges]]</f>
        <v>14292</v>
      </c>
      <c r="N2029" t="s">
        <v>28</v>
      </c>
      <c r="O2029" t="s">
        <v>53</v>
      </c>
      <c r="P2029">
        <v>0</v>
      </c>
      <c r="Q2029" t="b">
        <v>0</v>
      </c>
      <c r="R2029" t="s">
        <v>54</v>
      </c>
      <c r="S2029">
        <v>0</v>
      </c>
      <c r="T2029">
        <f>invoices[[#This Row],[total_amount]]</f>
        <v>14292</v>
      </c>
      <c r="U2029" t="s">
        <v>206</v>
      </c>
      <c r="V2029" t="str">
        <f>INDEX([1]!Table1[tenantname],MATCH(invoices[[#This Row],[allotment_id]],[1]!Table1[TenantAllotmentID],0))</f>
        <v>Shobit Bhakshi (B31-C2)</v>
      </c>
      <c r="W2029" t="s">
        <v>14032</v>
      </c>
      <c r="X2029" t="s">
        <v>14033</v>
      </c>
      <c r="Y2029" s="4">
        <v>45748</v>
      </c>
      <c r="Z2029" t="s">
        <v>15807</v>
      </c>
      <c r="AA2029">
        <v>13500</v>
      </c>
      <c r="AB2029">
        <v>0</v>
      </c>
      <c r="AC2029">
        <v>0</v>
      </c>
      <c r="AD2029" s="7">
        <f>invoices[[#This Row],[Rent]]+invoices[[#This Row],[Services]]+invoices[[#This Row],[GST]]</f>
        <v>13500</v>
      </c>
      <c r="AE2029" s="7">
        <f>invoices[[#This Row],[Total]]-invoices[[#This Row],[rent_amount]]</f>
        <v>0</v>
      </c>
      <c r="AF2029">
        <v>402</v>
      </c>
      <c r="AG2029">
        <v>792</v>
      </c>
      <c r="AH2029">
        <f>invoices[[#This Row],[EB Amount]]-invoices[[#This Row],[electricity_amount]]</f>
        <v>0</v>
      </c>
    </row>
    <row r="2030" spans="1:34">
      <c r="A2030" t="s">
        <v>2096</v>
      </c>
      <c r="B2030" t="s">
        <v>22</v>
      </c>
      <c r="C2030" t="s">
        <v>765</v>
      </c>
      <c r="D2030" t="s">
        <v>24</v>
      </c>
      <c r="E2030" t="s">
        <v>50</v>
      </c>
      <c r="F2030" t="s">
        <v>766</v>
      </c>
      <c r="G2030" t="s">
        <v>2097</v>
      </c>
      <c r="H2030" s="1">
        <f>DATE(YEAR(invoices[[#This Row],[due_date]]),MONTH(invoices[[#This Row],[due_date]]),1)</f>
        <v>45748</v>
      </c>
      <c r="I2030" s="1">
        <v>45754</v>
      </c>
      <c r="J2030">
        <v>19000</v>
      </c>
      <c r="K2030">
        <v>2201</v>
      </c>
      <c r="L2030">
        <v>0</v>
      </c>
      <c r="M2030">
        <f>invoices[[#This Row],[rent_amount]]+invoices[[#This Row],[electricity_amount]]+invoices[[#This Row],[other_charges]]</f>
        <v>21201</v>
      </c>
      <c r="N2030" t="s">
        <v>28</v>
      </c>
      <c r="O2030" t="s">
        <v>588</v>
      </c>
      <c r="P2030">
        <v>0</v>
      </c>
      <c r="Q2030" t="b">
        <v>0</v>
      </c>
      <c r="R2030" t="s">
        <v>54</v>
      </c>
      <c r="S2030">
        <v>0</v>
      </c>
      <c r="T2030">
        <f>invoices[[#This Row],[total_amount]]</f>
        <v>21201</v>
      </c>
      <c r="U2030" t="s">
        <v>769</v>
      </c>
      <c r="V2030" t="str">
        <f>INDEX([1]!Table1[tenantname],MATCH(invoices[[#This Row],[allotment_id]],[1]!Table1[TenantAllotmentID],0))</f>
        <v>Dhanaganapathy Madhavan (B32-A1)</v>
      </c>
      <c r="W2030" t="s">
        <v>14223</v>
      </c>
      <c r="X2030" t="s">
        <v>14224</v>
      </c>
      <c r="Y2030" s="4">
        <v>45748</v>
      </c>
      <c r="Z2030" t="s">
        <v>15807</v>
      </c>
      <c r="AA2030">
        <v>19000</v>
      </c>
      <c r="AB2030">
        <v>0</v>
      </c>
      <c r="AC2030">
        <v>0</v>
      </c>
      <c r="AD2030" s="7">
        <f>invoices[[#This Row],[Rent]]+invoices[[#This Row],[Services]]+invoices[[#This Row],[GST]]</f>
        <v>19000</v>
      </c>
      <c r="AE2030" s="7">
        <f>invoices[[#This Row],[Total]]-invoices[[#This Row],[rent_amount]]</f>
        <v>0</v>
      </c>
      <c r="AF2030">
        <v>525</v>
      </c>
      <c r="AG2030">
        <v>2201</v>
      </c>
      <c r="AH2030">
        <f>invoices[[#This Row],[EB Amount]]-invoices[[#This Row],[electricity_amount]]</f>
        <v>0</v>
      </c>
    </row>
    <row r="2031" spans="1:34">
      <c r="A2031" t="s">
        <v>2237</v>
      </c>
      <c r="B2031" t="s">
        <v>22</v>
      </c>
      <c r="C2031" t="s">
        <v>732</v>
      </c>
      <c r="D2031" t="s">
        <v>24</v>
      </c>
      <c r="E2031" t="s">
        <v>112</v>
      </c>
      <c r="F2031" t="s">
        <v>1305</v>
      </c>
      <c r="G2031" t="s">
        <v>2238</v>
      </c>
      <c r="H2031" s="1">
        <f>DATE(YEAR(invoices[[#This Row],[due_date]]),MONTH(invoices[[#This Row],[due_date]]),1)</f>
        <v>45748</v>
      </c>
      <c r="I2031" s="1">
        <v>45754</v>
      </c>
      <c r="J2031">
        <v>14500</v>
      </c>
      <c r="K2031">
        <v>2263</v>
      </c>
      <c r="L2031">
        <v>0</v>
      </c>
      <c r="M2031">
        <f>invoices[[#This Row],[rent_amount]]+invoices[[#This Row],[electricity_amount]]+invoices[[#This Row],[other_charges]]</f>
        <v>16763</v>
      </c>
      <c r="N2031" t="s">
        <v>28</v>
      </c>
      <c r="O2031" t="s">
        <v>1672</v>
      </c>
      <c r="P2031">
        <v>0</v>
      </c>
      <c r="Q2031" t="b">
        <v>0</v>
      </c>
      <c r="R2031" t="s">
        <v>54</v>
      </c>
      <c r="S2031">
        <v>0</v>
      </c>
      <c r="T2031">
        <f>invoices[[#This Row],[total_amount]]</f>
        <v>16763</v>
      </c>
      <c r="U2031" t="s">
        <v>2239</v>
      </c>
      <c r="V2031" t="str">
        <f>INDEX([1]!Table1[tenantname],MATCH(invoices[[#This Row],[allotment_id]],[1]!Table1[TenantAllotmentID],0))</f>
        <v>Harshith Gavara (A23-B1)</v>
      </c>
      <c r="W2031" t="s">
        <v>14211</v>
      </c>
      <c r="X2031" t="s">
        <v>14749</v>
      </c>
      <c r="Y2031" s="4">
        <v>45748</v>
      </c>
      <c r="Z2031" t="s">
        <v>15807</v>
      </c>
      <c r="AA2031">
        <v>14500</v>
      </c>
      <c r="AB2031">
        <v>0</v>
      </c>
      <c r="AC2031">
        <v>0</v>
      </c>
      <c r="AD2031" s="7">
        <f>invoices[[#This Row],[Rent]]+invoices[[#This Row],[Services]]+invoices[[#This Row],[GST]]</f>
        <v>14500</v>
      </c>
      <c r="AE2031" s="7">
        <f>invoices[[#This Row],[Total]]-invoices[[#This Row],[rent_amount]]</f>
        <v>0</v>
      </c>
      <c r="AF2031">
        <v>574</v>
      </c>
      <c r="AG2031">
        <v>2263</v>
      </c>
      <c r="AH2031">
        <f>invoices[[#This Row],[EB Amount]]-invoices[[#This Row],[electricity_amount]]</f>
        <v>0</v>
      </c>
    </row>
    <row r="2032" spans="1:34">
      <c r="A2032" t="s">
        <v>2243</v>
      </c>
      <c r="B2032" t="s">
        <v>22</v>
      </c>
      <c r="C2032" t="s">
        <v>394</v>
      </c>
      <c r="D2032" t="s">
        <v>24</v>
      </c>
      <c r="E2032" t="s">
        <v>147</v>
      </c>
      <c r="F2032" t="s">
        <v>336</v>
      </c>
      <c r="G2032" t="s">
        <v>2244</v>
      </c>
      <c r="H2032" s="1">
        <f>DATE(YEAR(invoices[[#This Row],[due_date]]),MONTH(invoices[[#This Row],[due_date]]),1)</f>
        <v>45748</v>
      </c>
      <c r="I2032" s="1">
        <v>45754</v>
      </c>
      <c r="J2032">
        <v>24000</v>
      </c>
      <c r="K2032">
        <v>992</v>
      </c>
      <c r="L2032">
        <v>2250</v>
      </c>
      <c r="M2032">
        <f>invoices[[#This Row],[rent_amount]]+invoices[[#This Row],[electricity_amount]]+invoices[[#This Row],[other_charges]]</f>
        <v>27242</v>
      </c>
      <c r="N2032" t="s">
        <v>28</v>
      </c>
      <c r="O2032" t="s">
        <v>1672</v>
      </c>
      <c r="P2032">
        <v>0</v>
      </c>
      <c r="Q2032" t="b">
        <v>0</v>
      </c>
      <c r="R2032" t="s">
        <v>54</v>
      </c>
      <c r="S2032">
        <v>0</v>
      </c>
      <c r="T2032">
        <f>invoices[[#This Row],[total_amount]]</f>
        <v>27242</v>
      </c>
      <c r="U2032" t="s">
        <v>396</v>
      </c>
      <c r="V2032" t="str">
        <f>INDEX([1]!Table1[tenantname],MATCH(invoices[[#This Row],[allotment_id]],[1]!Table1[TenantAllotmentID],0))</f>
        <v>Rahul Kapoor (C31-D1)</v>
      </c>
      <c r="W2032" t="s">
        <v>14094</v>
      </c>
      <c r="X2032" t="s">
        <v>14095</v>
      </c>
      <c r="Y2032" s="4">
        <v>45748</v>
      </c>
      <c r="Z2032" t="s">
        <v>15807</v>
      </c>
      <c r="AA2032">
        <v>24000</v>
      </c>
      <c r="AB2032">
        <v>0</v>
      </c>
      <c r="AC2032">
        <v>0</v>
      </c>
      <c r="AD2032" s="7">
        <f>invoices[[#This Row],[Rent]]+invoices[[#This Row],[Services]]+invoices[[#This Row],[GST]]</f>
        <v>24000</v>
      </c>
      <c r="AE2032" s="7">
        <f>invoices[[#This Row],[Total]]-invoices[[#This Row],[rent_amount]]</f>
        <v>0</v>
      </c>
      <c r="AF2032">
        <v>576</v>
      </c>
      <c r="AG2032">
        <v>992</v>
      </c>
      <c r="AH2032">
        <f>invoices[[#This Row],[EB Amount]]-invoices[[#This Row],[electricity_amount]]</f>
        <v>0</v>
      </c>
    </row>
    <row r="2033" spans="1:34">
      <c r="A2033" t="s">
        <v>2429</v>
      </c>
      <c r="B2033" t="s">
        <v>22</v>
      </c>
      <c r="C2033" t="s">
        <v>315</v>
      </c>
      <c r="D2033" t="s">
        <v>24</v>
      </c>
      <c r="E2033" t="s">
        <v>42</v>
      </c>
      <c r="F2033" t="s">
        <v>316</v>
      </c>
      <c r="G2033" t="s">
        <v>2430</v>
      </c>
      <c r="H2033" s="1">
        <f>DATE(YEAR(invoices[[#This Row],[due_date]]),MONTH(invoices[[#This Row],[due_date]]),1)</f>
        <v>45748</v>
      </c>
      <c r="I2033" s="1">
        <v>45754</v>
      </c>
      <c r="J2033">
        <v>13500</v>
      </c>
      <c r="K2033">
        <v>1395</v>
      </c>
      <c r="L2033">
        <v>0</v>
      </c>
      <c r="M2033">
        <f>invoices[[#This Row],[rent_amount]]+invoices[[#This Row],[electricity_amount]]+invoices[[#This Row],[other_charges]]</f>
        <v>14895</v>
      </c>
      <c r="N2033" t="s">
        <v>28</v>
      </c>
      <c r="O2033" t="s">
        <v>588</v>
      </c>
      <c r="P2033">
        <v>0</v>
      </c>
      <c r="Q2033" t="b">
        <v>0</v>
      </c>
      <c r="R2033" t="s">
        <v>54</v>
      </c>
      <c r="S2033">
        <v>0</v>
      </c>
      <c r="T2033">
        <f>invoices[[#This Row],[total_amount]]</f>
        <v>14895</v>
      </c>
      <c r="U2033" t="s">
        <v>320</v>
      </c>
      <c r="V2033" t="str">
        <f>INDEX([1]!Table1[tenantname],MATCH(invoices[[#This Row],[allotment_id]],[1]!Table1[TenantAllotmentID],0))</f>
        <v>Jayagowri Karthikeyan (C24-C2)</v>
      </c>
      <c r="W2033" t="s">
        <v>14066</v>
      </c>
      <c r="X2033" t="s">
        <v>14067</v>
      </c>
      <c r="Y2033" s="4">
        <v>45748</v>
      </c>
      <c r="Z2033" t="s">
        <v>15807</v>
      </c>
      <c r="AA2033">
        <v>13500</v>
      </c>
      <c r="AB2033">
        <v>0</v>
      </c>
      <c r="AC2033">
        <v>0</v>
      </c>
      <c r="AD2033" s="7">
        <f>invoices[[#This Row],[Rent]]+invoices[[#This Row],[Services]]+invoices[[#This Row],[GST]]</f>
        <v>13500</v>
      </c>
      <c r="AE2033" s="7">
        <f>invoices[[#This Row],[Total]]-invoices[[#This Row],[rent_amount]]</f>
        <v>0</v>
      </c>
      <c r="AF2033">
        <v>642</v>
      </c>
      <c r="AG2033">
        <v>1395</v>
      </c>
      <c r="AH2033">
        <f>invoices[[#This Row],[EB Amount]]-invoices[[#This Row],[electricity_amount]]</f>
        <v>0</v>
      </c>
    </row>
    <row r="2034" spans="1:34">
      <c r="A2034" t="s">
        <v>2531</v>
      </c>
      <c r="B2034" t="s">
        <v>22</v>
      </c>
      <c r="C2034" t="s">
        <v>2112</v>
      </c>
      <c r="D2034" t="s">
        <v>24</v>
      </c>
      <c r="E2034" t="s">
        <v>147</v>
      </c>
      <c r="F2034" t="s">
        <v>733</v>
      </c>
      <c r="G2034" t="s">
        <v>2532</v>
      </c>
      <c r="H2034" s="1">
        <f>DATE(YEAR(invoices[[#This Row],[due_date]]),MONTH(invoices[[#This Row],[due_date]]),1)</f>
        <v>45748</v>
      </c>
      <c r="I2034" s="1">
        <v>45754</v>
      </c>
      <c r="J2034">
        <v>14500</v>
      </c>
      <c r="K2034">
        <v>992</v>
      </c>
      <c r="L2034">
        <v>0</v>
      </c>
      <c r="M2034">
        <f>invoices[[#This Row],[rent_amount]]+invoices[[#This Row],[electricity_amount]]+invoices[[#This Row],[other_charges]]</f>
        <v>15492</v>
      </c>
      <c r="N2034" t="s">
        <v>28</v>
      </c>
      <c r="O2034" t="s">
        <v>1672</v>
      </c>
      <c r="P2034">
        <v>0</v>
      </c>
      <c r="Q2034" t="b">
        <v>0</v>
      </c>
      <c r="R2034" t="s">
        <v>54</v>
      </c>
      <c r="S2034">
        <v>0</v>
      </c>
      <c r="T2034">
        <f>invoices[[#This Row],[total_amount]]</f>
        <v>15492</v>
      </c>
      <c r="U2034" t="s">
        <v>2114</v>
      </c>
      <c r="V2034" t="str">
        <f>INDEX([1]!Table1[tenantname],MATCH(invoices[[#This Row],[allotment_id]],[1]!Table1[TenantAllotmentID],0))</f>
        <v>Sathiyan G (C31-B2)</v>
      </c>
      <c r="W2034" t="s">
        <v>14712</v>
      </c>
      <c r="X2034" t="s">
        <v>14713</v>
      </c>
      <c r="Y2034" s="4">
        <v>45748</v>
      </c>
      <c r="Z2034" t="s">
        <v>15807</v>
      </c>
      <c r="AA2034">
        <v>14500</v>
      </c>
      <c r="AB2034">
        <v>0</v>
      </c>
      <c r="AC2034">
        <v>0</v>
      </c>
      <c r="AD2034" s="7">
        <f>invoices[[#This Row],[Rent]]+invoices[[#This Row],[Services]]+invoices[[#This Row],[GST]]</f>
        <v>14500</v>
      </c>
      <c r="AE2034" s="7">
        <f>invoices[[#This Row],[Total]]-invoices[[#This Row],[rent_amount]]</f>
        <v>0</v>
      </c>
      <c r="AF2034">
        <v>683</v>
      </c>
      <c r="AG2034">
        <v>992</v>
      </c>
      <c r="AH2034">
        <f>invoices[[#This Row],[EB Amount]]-invoices[[#This Row],[electricity_amount]]</f>
        <v>0</v>
      </c>
    </row>
    <row r="2035" spans="1:34">
      <c r="A2035" t="s">
        <v>2547</v>
      </c>
      <c r="B2035" t="s">
        <v>22</v>
      </c>
      <c r="C2035" t="s">
        <v>240</v>
      </c>
      <c r="D2035" t="s">
        <v>24</v>
      </c>
      <c r="E2035" t="s">
        <v>72</v>
      </c>
      <c r="F2035" t="s">
        <v>241</v>
      </c>
      <c r="G2035" t="s">
        <v>2548</v>
      </c>
      <c r="H2035" s="1">
        <f>DATE(YEAR(invoices[[#This Row],[due_date]]),MONTH(invoices[[#This Row],[due_date]]),1)</f>
        <v>45748</v>
      </c>
      <c r="I2035" s="1">
        <v>45754</v>
      </c>
      <c r="J2035">
        <v>13500</v>
      </c>
      <c r="K2035">
        <v>1333</v>
      </c>
      <c r="L2035">
        <v>0</v>
      </c>
      <c r="M2035">
        <f>invoices[[#This Row],[rent_amount]]+invoices[[#This Row],[electricity_amount]]+invoices[[#This Row],[other_charges]]</f>
        <v>14833</v>
      </c>
      <c r="N2035" t="s">
        <v>28</v>
      </c>
      <c r="O2035" t="s">
        <v>588</v>
      </c>
      <c r="P2035">
        <v>0</v>
      </c>
      <c r="Q2035" t="b">
        <v>0</v>
      </c>
      <c r="R2035" t="s">
        <v>54</v>
      </c>
      <c r="S2035">
        <v>0</v>
      </c>
      <c r="T2035">
        <f>invoices[[#This Row],[total_amount]]</f>
        <v>14833</v>
      </c>
      <c r="U2035" t="s">
        <v>244</v>
      </c>
      <c r="V2035" t="str">
        <f>INDEX([1]!Table1[tenantname],MATCH(invoices[[#This Row],[allotment_id]],[1]!Table1[TenantAllotmentID],0))</f>
        <v>Khushboo Sahani (C34-C2)</v>
      </c>
      <c r="W2035" t="s">
        <v>14042</v>
      </c>
      <c r="X2035" t="s">
        <v>14043</v>
      </c>
      <c r="Y2035" s="4">
        <v>45748</v>
      </c>
      <c r="Z2035" t="s">
        <v>15807</v>
      </c>
      <c r="AA2035">
        <v>13500</v>
      </c>
      <c r="AB2035">
        <v>0</v>
      </c>
      <c r="AC2035">
        <v>0</v>
      </c>
      <c r="AD2035" s="7">
        <f>invoices[[#This Row],[Rent]]+invoices[[#This Row],[Services]]+invoices[[#This Row],[GST]]</f>
        <v>13500</v>
      </c>
      <c r="AE2035" s="7">
        <f>invoices[[#This Row],[Total]]-invoices[[#This Row],[rent_amount]]</f>
        <v>0</v>
      </c>
      <c r="AF2035">
        <v>690</v>
      </c>
      <c r="AG2035">
        <v>1333</v>
      </c>
      <c r="AH2035">
        <f>invoices[[#This Row],[EB Amount]]-invoices[[#This Row],[electricity_amount]]</f>
        <v>0</v>
      </c>
    </row>
    <row r="2036" spans="1:34">
      <c r="A2036" s="2" t="s">
        <v>2687</v>
      </c>
      <c r="B2036" t="s">
        <v>22</v>
      </c>
      <c r="C2036" t="s">
        <v>778</v>
      </c>
      <c r="D2036" t="s">
        <v>24</v>
      </c>
      <c r="E2036" t="s">
        <v>399</v>
      </c>
      <c r="F2036" t="s">
        <v>400</v>
      </c>
      <c r="G2036" t="s">
        <v>2688</v>
      </c>
      <c r="H2036" s="1">
        <f>DATE(YEAR(invoices[[#This Row],[due_date]]),MONTH(invoices[[#This Row],[due_date]]),1)</f>
        <v>45748</v>
      </c>
      <c r="I2036" s="1">
        <v>45754</v>
      </c>
      <c r="J2036">
        <v>14500</v>
      </c>
      <c r="K2036">
        <v>1240</v>
      </c>
      <c r="L2036">
        <v>0</v>
      </c>
      <c r="M2036">
        <f>invoices[[#This Row],[rent_amount]]+invoices[[#This Row],[electricity_amount]]+invoices[[#This Row],[other_charges]]</f>
        <v>15740</v>
      </c>
      <c r="N2036" t="s">
        <v>28</v>
      </c>
      <c r="O2036" t="s">
        <v>53</v>
      </c>
      <c r="P2036">
        <v>0</v>
      </c>
      <c r="Q2036" t="b">
        <v>0</v>
      </c>
      <c r="R2036" t="s">
        <v>54</v>
      </c>
      <c r="S2036">
        <v>0</v>
      </c>
      <c r="T2036">
        <f>invoices[[#This Row],[total_amount]]</f>
        <v>15740</v>
      </c>
      <c r="U2036" t="s">
        <v>780</v>
      </c>
      <c r="V2036" t="str">
        <f>INDEX([1]!Table1[tenantname],MATCH(invoices[[#This Row],[allotment_id]],[1]!Table1[TenantAllotmentID],0))</f>
        <v>Sri Divya Boyanapalli (B22-B2)</v>
      </c>
      <c r="W2036" t="s">
        <v>14227</v>
      </c>
      <c r="X2036" t="s">
        <v>14228</v>
      </c>
      <c r="Y2036" s="4">
        <v>45748</v>
      </c>
      <c r="Z2036" t="s">
        <v>15807</v>
      </c>
      <c r="AA2036">
        <v>14500</v>
      </c>
      <c r="AB2036">
        <v>0</v>
      </c>
      <c r="AC2036">
        <v>0</v>
      </c>
      <c r="AD2036" s="7">
        <f>invoices[[#This Row],[Rent]]+invoices[[#This Row],[Services]]+invoices[[#This Row],[GST]]</f>
        <v>14500</v>
      </c>
      <c r="AE2036" s="7">
        <f>invoices[[#This Row],[Total]]-invoices[[#This Row],[rent_amount]]</f>
        <v>0</v>
      </c>
      <c r="AF2036">
        <v>749</v>
      </c>
      <c r="AG2036">
        <v>1240</v>
      </c>
      <c r="AH2036">
        <f>invoices[[#This Row],[EB Amount]]-invoices[[#This Row],[electricity_amount]]</f>
        <v>0</v>
      </c>
    </row>
    <row r="2037" spans="1:34">
      <c r="A2037" t="s">
        <v>2735</v>
      </c>
      <c r="B2037" t="s">
        <v>22</v>
      </c>
      <c r="C2037" t="s">
        <v>2377</v>
      </c>
      <c r="D2037" t="s">
        <v>24</v>
      </c>
      <c r="E2037" t="s">
        <v>181</v>
      </c>
      <c r="F2037" t="s">
        <v>452</v>
      </c>
      <c r="G2037" t="s">
        <v>2736</v>
      </c>
      <c r="H2037" s="1">
        <f>DATE(YEAR(invoices[[#This Row],[due_date]]),MONTH(invoices[[#This Row],[due_date]]),1)</f>
        <v>45748</v>
      </c>
      <c r="I2037" s="1">
        <v>45754</v>
      </c>
      <c r="J2037">
        <v>6495</v>
      </c>
      <c r="K2037">
        <v>0</v>
      </c>
      <c r="L2037">
        <v>0</v>
      </c>
      <c r="M2037">
        <f>invoices[[#This Row],[rent_amount]]+invoices[[#This Row],[electricity_amount]]+invoices[[#This Row],[other_charges]]</f>
        <v>6495</v>
      </c>
      <c r="N2037" t="s">
        <v>28</v>
      </c>
      <c r="O2037" t="s">
        <v>53</v>
      </c>
      <c r="P2037">
        <v>0</v>
      </c>
      <c r="Q2037" t="b">
        <v>0</v>
      </c>
      <c r="R2037" t="s">
        <v>54</v>
      </c>
      <c r="S2037">
        <v>0</v>
      </c>
      <c r="T2037">
        <f>invoices[[#This Row],[total_amount]]</f>
        <v>6495</v>
      </c>
      <c r="U2037" t="s">
        <v>2379</v>
      </c>
      <c r="V2037" t="str">
        <f>INDEX([1]!Table1[tenantname],MATCH(invoices[[#This Row],[allotment_id]],[1]!Table1[TenantAllotmentID],0))</f>
        <v>Snehaji N (B24-B1)</v>
      </c>
      <c r="W2037" t="s">
        <v>14794</v>
      </c>
      <c r="X2037" t="s">
        <v>14795</v>
      </c>
      <c r="Y2037" s="4">
        <v>45748</v>
      </c>
      <c r="Z2037" t="s">
        <v>15807</v>
      </c>
      <c r="AA2037">
        <v>6495</v>
      </c>
      <c r="AB2037">
        <v>0</v>
      </c>
      <c r="AC2037">
        <v>0</v>
      </c>
      <c r="AD2037" s="7">
        <f>invoices[[#This Row],[Rent]]+invoices[[#This Row],[Services]]+invoices[[#This Row],[GST]]</f>
        <v>6495</v>
      </c>
      <c r="AE2037" s="7">
        <f>invoices[[#This Row],[Total]]-invoices[[#This Row],[rent_amount]]</f>
        <v>0</v>
      </c>
      <c r="AF2037">
        <v>767</v>
      </c>
      <c r="AG2037">
        <v>0</v>
      </c>
      <c r="AH2037">
        <f>invoices[[#This Row],[EB Amount]]-invoices[[#This Row],[electricity_amount]]</f>
        <v>0</v>
      </c>
    </row>
    <row r="2038" spans="1:34">
      <c r="A2038" t="s">
        <v>2921</v>
      </c>
      <c r="B2038" t="s">
        <v>22</v>
      </c>
      <c r="C2038" t="s">
        <v>1091</v>
      </c>
      <c r="D2038" t="s">
        <v>24</v>
      </c>
      <c r="E2038" t="s">
        <v>254</v>
      </c>
      <c r="F2038" t="s">
        <v>1092</v>
      </c>
      <c r="G2038" t="s">
        <v>2922</v>
      </c>
      <c r="H2038" s="1">
        <f>DATE(YEAR(invoices[[#This Row],[due_date]]),MONTH(invoices[[#This Row],[due_date]]),1)</f>
        <v>45748</v>
      </c>
      <c r="I2038" s="1">
        <v>45754</v>
      </c>
      <c r="J2038">
        <v>14500</v>
      </c>
      <c r="K2038">
        <v>3565</v>
      </c>
      <c r="L2038">
        <v>0</v>
      </c>
      <c r="M2038">
        <f>invoices[[#This Row],[rent_amount]]+invoices[[#This Row],[electricity_amount]]+invoices[[#This Row],[other_charges]]</f>
        <v>18065</v>
      </c>
      <c r="N2038" t="s">
        <v>28</v>
      </c>
      <c r="O2038" t="s">
        <v>588</v>
      </c>
      <c r="P2038">
        <v>0</v>
      </c>
      <c r="Q2038" t="b">
        <v>0</v>
      </c>
      <c r="R2038" t="s">
        <v>54</v>
      </c>
      <c r="S2038">
        <v>0</v>
      </c>
      <c r="T2038">
        <f>invoices[[#This Row],[total_amount]]</f>
        <v>18065</v>
      </c>
      <c r="U2038" t="s">
        <v>1094</v>
      </c>
      <c r="V2038" t="str">
        <f>INDEX([1]!Table1[tenantname],MATCH(invoices[[#This Row],[allotment_id]],[1]!Table1[TenantAllotmentID],0))</f>
        <v>Meghna Ravuru (C42-B2)</v>
      </c>
      <c r="W2038" t="s">
        <v>14344</v>
      </c>
      <c r="X2038" t="s">
        <v>14345</v>
      </c>
      <c r="Y2038" s="4">
        <v>45748</v>
      </c>
      <c r="Z2038" t="s">
        <v>15807</v>
      </c>
      <c r="AA2038">
        <v>14500</v>
      </c>
      <c r="AB2038">
        <v>0</v>
      </c>
      <c r="AC2038">
        <v>0</v>
      </c>
      <c r="AD2038" s="7">
        <f>invoices[[#This Row],[Rent]]+invoices[[#This Row],[Services]]+invoices[[#This Row],[GST]]</f>
        <v>14500</v>
      </c>
      <c r="AE2038" s="7">
        <f>invoices[[#This Row],[Total]]-invoices[[#This Row],[rent_amount]]</f>
        <v>0</v>
      </c>
      <c r="AF2038">
        <v>842</v>
      </c>
      <c r="AG2038">
        <v>3565</v>
      </c>
      <c r="AH2038">
        <f>invoices[[#This Row],[EB Amount]]-invoices[[#This Row],[electricity_amount]]</f>
        <v>0</v>
      </c>
    </row>
    <row r="2039" spans="1:34">
      <c r="A2039" t="s">
        <v>3020</v>
      </c>
      <c r="B2039" t="s">
        <v>22</v>
      </c>
      <c r="C2039" t="s">
        <v>166</v>
      </c>
      <c r="D2039" t="s">
        <v>24</v>
      </c>
      <c r="E2039" t="s">
        <v>167</v>
      </c>
      <c r="F2039" t="s">
        <v>168</v>
      </c>
      <c r="G2039" t="s">
        <v>3021</v>
      </c>
      <c r="H2039" s="1">
        <f>DATE(YEAR(invoices[[#This Row],[due_date]]),MONTH(invoices[[#This Row],[due_date]]),1)</f>
        <v>45748</v>
      </c>
      <c r="I2039" s="1">
        <v>45754</v>
      </c>
      <c r="J2039">
        <v>13500</v>
      </c>
      <c r="K2039">
        <v>897</v>
      </c>
      <c r="L2039">
        <v>0</v>
      </c>
      <c r="M2039">
        <f>invoices[[#This Row],[rent_amount]]+invoices[[#This Row],[electricity_amount]]+invoices[[#This Row],[other_charges]]</f>
        <v>14397</v>
      </c>
      <c r="N2039" t="s">
        <v>28</v>
      </c>
      <c r="O2039" t="s">
        <v>53</v>
      </c>
      <c r="P2039">
        <v>0</v>
      </c>
      <c r="Q2039" t="b">
        <v>0</v>
      </c>
      <c r="R2039" t="s">
        <v>54</v>
      </c>
      <c r="S2039">
        <v>0</v>
      </c>
      <c r="T2039">
        <f>invoices[[#This Row],[total_amount]]</f>
        <v>14397</v>
      </c>
      <c r="U2039" t="s">
        <v>171</v>
      </c>
      <c r="V2039" t="str">
        <f>INDEX([1]!Table1[tenantname],MATCH(invoices[[#This Row],[allotment_id]],[1]!Table1[TenantAllotmentID],0))</f>
        <v>Shubhashish . (B42-C2)</v>
      </c>
      <c r="W2039" t="s">
        <v>14022</v>
      </c>
      <c r="X2039" t="s">
        <v>14023</v>
      </c>
      <c r="Y2039" s="4">
        <v>45748</v>
      </c>
      <c r="Z2039" t="s">
        <v>15807</v>
      </c>
      <c r="AA2039">
        <v>13500</v>
      </c>
      <c r="AB2039">
        <v>0</v>
      </c>
      <c r="AC2039">
        <v>0</v>
      </c>
      <c r="AD2039" s="7">
        <f>invoices[[#This Row],[Rent]]+invoices[[#This Row],[Services]]+invoices[[#This Row],[GST]]</f>
        <v>13500</v>
      </c>
      <c r="AE2039" s="7">
        <f>invoices[[#This Row],[Total]]-invoices[[#This Row],[rent_amount]]</f>
        <v>0</v>
      </c>
      <c r="AF2039">
        <v>882</v>
      </c>
      <c r="AG2039">
        <v>897</v>
      </c>
      <c r="AH2039">
        <f>invoices[[#This Row],[EB Amount]]-invoices[[#This Row],[electricity_amount]]</f>
        <v>0</v>
      </c>
    </row>
    <row r="2040" spans="1:34">
      <c r="A2040" t="s">
        <v>3236</v>
      </c>
      <c r="B2040" t="s">
        <v>22</v>
      </c>
      <c r="C2040" t="s">
        <v>3237</v>
      </c>
      <c r="D2040" t="s">
        <v>24</v>
      </c>
      <c r="E2040" t="s">
        <v>342</v>
      </c>
      <c r="F2040" t="s">
        <v>343</v>
      </c>
      <c r="G2040" t="s">
        <v>3238</v>
      </c>
      <c r="H2040" s="1">
        <f>DATE(YEAR(invoices[[#This Row],[due_date]]),MONTH(invoices[[#This Row],[due_date]]),1)</f>
        <v>45748</v>
      </c>
      <c r="I2040" s="1">
        <v>45754</v>
      </c>
      <c r="J2040">
        <v>21600</v>
      </c>
      <c r="K2040">
        <v>0</v>
      </c>
      <c r="L2040">
        <v>0</v>
      </c>
      <c r="M2040">
        <f>invoices[[#This Row],[rent_amount]]+invoices[[#This Row],[electricity_amount]]+invoices[[#This Row],[other_charges]]</f>
        <v>21600</v>
      </c>
      <c r="N2040" t="s">
        <v>28</v>
      </c>
      <c r="O2040" t="s">
        <v>588</v>
      </c>
      <c r="P2040">
        <v>0</v>
      </c>
      <c r="Q2040" t="b">
        <v>0</v>
      </c>
      <c r="R2040" t="s">
        <v>54</v>
      </c>
      <c r="S2040">
        <v>0</v>
      </c>
      <c r="T2040">
        <f>invoices[[#This Row],[total_amount]]</f>
        <v>21600</v>
      </c>
      <c r="U2040" t="s">
        <v>3239</v>
      </c>
      <c r="V2040" t="str">
        <f>INDEX([1]!Table1[tenantname],MATCH(invoices[[#This Row],[allotment_id]],[1]!Table1[TenantAllotmentID],0))</f>
        <v>Jeya Lakshmi R (D11-B1)</v>
      </c>
      <c r="W2040" t="s">
        <v>15004</v>
      </c>
      <c r="X2040" t="s">
        <v>15005</v>
      </c>
      <c r="Y2040" s="4">
        <v>45748</v>
      </c>
      <c r="Z2040" t="s">
        <v>15807</v>
      </c>
      <c r="AA2040">
        <v>21600</v>
      </c>
      <c r="AB2040">
        <v>0</v>
      </c>
      <c r="AC2040">
        <v>0</v>
      </c>
      <c r="AD2040" s="7">
        <f>invoices[[#This Row],[Rent]]+invoices[[#This Row],[Services]]+invoices[[#This Row],[GST]]</f>
        <v>21600</v>
      </c>
      <c r="AE2040" s="7">
        <f>invoices[[#This Row],[Total]]-invoices[[#This Row],[rent_amount]]</f>
        <v>0</v>
      </c>
      <c r="AF2040">
        <v>968</v>
      </c>
      <c r="AG2040">
        <v>0</v>
      </c>
      <c r="AH2040">
        <f>invoices[[#This Row],[EB Amount]]-invoices[[#This Row],[electricity_amount]]</f>
        <v>0</v>
      </c>
    </row>
    <row r="2041" spans="1:34">
      <c r="A2041" t="s">
        <v>3309</v>
      </c>
      <c r="B2041" t="s">
        <v>22</v>
      </c>
      <c r="C2041" t="s">
        <v>1185</v>
      </c>
      <c r="D2041" t="s">
        <v>24</v>
      </c>
      <c r="E2041" t="s">
        <v>140</v>
      </c>
      <c r="F2041" t="s">
        <v>437</v>
      </c>
      <c r="G2041" t="s">
        <v>3310</v>
      </c>
      <c r="H2041" s="1">
        <f>DATE(YEAR(invoices[[#This Row],[due_date]]),MONTH(invoices[[#This Row],[due_date]]),1)</f>
        <v>45748</v>
      </c>
      <c r="I2041" s="1">
        <v>45754</v>
      </c>
      <c r="J2041">
        <v>15500</v>
      </c>
      <c r="K2041">
        <v>1922</v>
      </c>
      <c r="L2041">
        <v>2250</v>
      </c>
      <c r="M2041">
        <f>invoices[[#This Row],[rent_amount]]+invoices[[#This Row],[electricity_amount]]+invoices[[#This Row],[other_charges]]</f>
        <v>19672</v>
      </c>
      <c r="N2041" t="s">
        <v>28</v>
      </c>
      <c r="O2041" t="s">
        <v>53</v>
      </c>
      <c r="P2041">
        <v>0</v>
      </c>
      <c r="Q2041" t="b">
        <v>0</v>
      </c>
      <c r="R2041" t="s">
        <v>54</v>
      </c>
      <c r="S2041">
        <v>0</v>
      </c>
      <c r="T2041">
        <f>invoices[[#This Row],[total_amount]]</f>
        <v>19672</v>
      </c>
      <c r="U2041" t="s">
        <v>2722</v>
      </c>
      <c r="V2041" t="str">
        <f>INDEX([1]!Table1[tenantname],MATCH(invoices[[#This Row],[allotment_id]],[1]!Table1[TenantAllotmentID],0))</f>
        <v>Surya Parthipan (A41-C2)</v>
      </c>
      <c r="W2041" t="s">
        <v>14372</v>
      </c>
      <c r="X2041" t="s">
        <v>14879</v>
      </c>
      <c r="Y2041" s="4">
        <v>45748</v>
      </c>
      <c r="Z2041" t="s">
        <v>15807</v>
      </c>
      <c r="AA2041">
        <v>15500</v>
      </c>
      <c r="AB2041">
        <v>0</v>
      </c>
      <c r="AC2041">
        <v>0</v>
      </c>
      <c r="AD2041" s="7">
        <f>invoices[[#This Row],[Rent]]+invoices[[#This Row],[Services]]+invoices[[#This Row],[GST]]</f>
        <v>15500</v>
      </c>
      <c r="AE2041" s="7">
        <f>invoices[[#This Row],[Total]]-invoices[[#This Row],[rent_amount]]</f>
        <v>0</v>
      </c>
      <c r="AF2041">
        <v>996</v>
      </c>
      <c r="AG2041">
        <v>1922</v>
      </c>
      <c r="AH2041">
        <f>invoices[[#This Row],[EB Amount]]-invoices[[#This Row],[electricity_amount]]</f>
        <v>0</v>
      </c>
    </row>
    <row r="2042" spans="1:34">
      <c r="A2042" t="s">
        <v>3395</v>
      </c>
      <c r="B2042" t="s">
        <v>22</v>
      </c>
      <c r="C2042" t="s">
        <v>1892</v>
      </c>
      <c r="D2042" t="s">
        <v>24</v>
      </c>
      <c r="E2042" t="s">
        <v>34</v>
      </c>
      <c r="F2042" t="s">
        <v>35</v>
      </c>
      <c r="G2042" t="s">
        <v>3396</v>
      </c>
      <c r="H2042" s="1">
        <f>DATE(YEAR(invoices[[#This Row],[due_date]]),MONTH(invoices[[#This Row],[due_date]]),1)</f>
        <v>45748</v>
      </c>
      <c r="I2042" s="1">
        <v>45754</v>
      </c>
      <c r="J2042">
        <v>14500</v>
      </c>
      <c r="K2042">
        <v>94</v>
      </c>
      <c r="L2042">
        <v>0</v>
      </c>
      <c r="M2042">
        <f>invoices[[#This Row],[rent_amount]]+invoices[[#This Row],[electricity_amount]]+invoices[[#This Row],[other_charges]]</f>
        <v>14594</v>
      </c>
      <c r="N2042" t="s">
        <v>28</v>
      </c>
      <c r="O2042" t="s">
        <v>53</v>
      </c>
      <c r="P2042">
        <v>0</v>
      </c>
      <c r="Q2042" t="b">
        <v>0</v>
      </c>
      <c r="R2042" t="s">
        <v>54</v>
      </c>
      <c r="S2042">
        <v>0</v>
      </c>
      <c r="T2042">
        <f>invoices[[#This Row],[total_amount]]</f>
        <v>14594</v>
      </c>
      <c r="U2042" s="2" t="s">
        <v>1894</v>
      </c>
      <c r="V2042" t="str">
        <f>INDEX([1]!Table1[tenantname],MATCH(invoices[[#This Row],[allotment_id]],[1]!Table1[TenantAllotmentID],0))</f>
        <v>Sarada manaswini (B43-B1)</v>
      </c>
      <c r="W2042" t="s">
        <v>14633</v>
      </c>
      <c r="X2042" t="s">
        <v>14634</v>
      </c>
      <c r="Y2042" s="4">
        <v>45748</v>
      </c>
      <c r="Z2042" t="s">
        <v>15807</v>
      </c>
      <c r="AA2042">
        <v>14500</v>
      </c>
      <c r="AB2042">
        <v>0</v>
      </c>
      <c r="AC2042">
        <v>0</v>
      </c>
      <c r="AD2042" s="7">
        <f>invoices[[#This Row],[Rent]]+invoices[[#This Row],[Services]]+invoices[[#This Row],[GST]]</f>
        <v>14500</v>
      </c>
      <c r="AE2042" s="7">
        <f>invoices[[#This Row],[Total]]-invoices[[#This Row],[rent_amount]]</f>
        <v>0</v>
      </c>
      <c r="AF2042">
        <v>1036</v>
      </c>
      <c r="AG2042">
        <v>94</v>
      </c>
      <c r="AH2042">
        <f>invoices[[#This Row],[EB Amount]]-invoices[[#This Row],[electricity_amount]]</f>
        <v>0</v>
      </c>
    </row>
    <row r="2043" spans="1:34">
      <c r="A2043" t="s">
        <v>3465</v>
      </c>
      <c r="B2043" t="s">
        <v>22</v>
      </c>
      <c r="C2043" t="s">
        <v>1309</v>
      </c>
      <c r="D2043" t="s">
        <v>24</v>
      </c>
      <c r="E2043" t="s">
        <v>399</v>
      </c>
      <c r="F2043" t="s">
        <v>933</v>
      </c>
      <c r="G2043" t="s">
        <v>3466</v>
      </c>
      <c r="H2043" s="1">
        <f>DATE(YEAR(invoices[[#This Row],[due_date]]),MONTH(invoices[[#This Row],[due_date]]),1)</f>
        <v>45748</v>
      </c>
      <c r="I2043" s="1">
        <v>45754</v>
      </c>
      <c r="J2043">
        <v>13500</v>
      </c>
      <c r="K2043">
        <v>1240</v>
      </c>
      <c r="L2043">
        <v>0</v>
      </c>
      <c r="M2043">
        <f>invoices[[#This Row],[rent_amount]]+invoices[[#This Row],[electricity_amount]]+invoices[[#This Row],[other_charges]]</f>
        <v>14740</v>
      </c>
      <c r="N2043" t="s">
        <v>28</v>
      </c>
      <c r="O2043" t="s">
        <v>53</v>
      </c>
      <c r="P2043">
        <v>0</v>
      </c>
      <c r="Q2043" t="b">
        <v>0</v>
      </c>
      <c r="R2043" t="s">
        <v>54</v>
      </c>
      <c r="S2043">
        <v>0</v>
      </c>
      <c r="T2043">
        <f>invoices[[#This Row],[total_amount]]</f>
        <v>14740</v>
      </c>
      <c r="U2043" t="s">
        <v>3467</v>
      </c>
      <c r="V2043" t="str">
        <f>INDEX([1]!Table1[tenantname],MATCH(invoices[[#This Row],[allotment_id]],[1]!Table1[TenantAllotmentID],0))</f>
        <v>Vijayashree Seenivasan (B22-C2)</v>
      </c>
      <c r="W2043" t="s">
        <v>14422</v>
      </c>
      <c r="X2043" t="s">
        <v>15059</v>
      </c>
      <c r="Y2043" s="4">
        <v>45748</v>
      </c>
      <c r="Z2043" t="s">
        <v>15807</v>
      </c>
      <c r="AA2043">
        <v>13500</v>
      </c>
      <c r="AB2043">
        <v>0</v>
      </c>
      <c r="AC2043">
        <v>0</v>
      </c>
      <c r="AD2043" s="7">
        <f>invoices[[#This Row],[Rent]]+invoices[[#This Row],[Services]]+invoices[[#This Row],[GST]]</f>
        <v>13500</v>
      </c>
      <c r="AE2043" s="7">
        <f>invoices[[#This Row],[Total]]-invoices[[#This Row],[rent_amount]]</f>
        <v>0</v>
      </c>
      <c r="AF2043">
        <v>1067</v>
      </c>
      <c r="AG2043">
        <v>1240</v>
      </c>
      <c r="AH2043">
        <f>invoices[[#This Row],[EB Amount]]-invoices[[#This Row],[electricity_amount]]</f>
        <v>0</v>
      </c>
    </row>
    <row r="2044" spans="1:34">
      <c r="A2044" t="s">
        <v>3500</v>
      </c>
      <c r="B2044" t="s">
        <v>22</v>
      </c>
      <c r="C2044" t="s">
        <v>462</v>
      </c>
      <c r="D2044" t="s">
        <v>24</v>
      </c>
      <c r="E2044" t="s">
        <v>201</v>
      </c>
      <c r="F2044" t="s">
        <v>463</v>
      </c>
      <c r="G2044" t="s">
        <v>3501</v>
      </c>
      <c r="H2044" s="1">
        <f>DATE(YEAR(invoices[[#This Row],[due_date]]),MONTH(invoices[[#This Row],[due_date]]),1)</f>
        <v>45748</v>
      </c>
      <c r="I2044" s="1">
        <v>45754</v>
      </c>
      <c r="J2044">
        <v>14500</v>
      </c>
      <c r="K2044">
        <v>1364</v>
      </c>
      <c r="L2044">
        <v>0</v>
      </c>
      <c r="M2044">
        <f>invoices[[#This Row],[rent_amount]]+invoices[[#This Row],[electricity_amount]]+invoices[[#This Row],[other_charges]]</f>
        <v>15864</v>
      </c>
      <c r="N2044" t="s">
        <v>28</v>
      </c>
      <c r="O2044" t="s">
        <v>413</v>
      </c>
      <c r="P2044">
        <v>0</v>
      </c>
      <c r="Q2044" t="b">
        <v>0</v>
      </c>
      <c r="R2044" t="s">
        <v>54</v>
      </c>
      <c r="S2044">
        <v>0</v>
      </c>
      <c r="T2044">
        <f>invoices[[#This Row],[total_amount]]</f>
        <v>15864</v>
      </c>
      <c r="U2044" t="s">
        <v>465</v>
      </c>
      <c r="V2044" t="str">
        <f>INDEX([1]!Table1[tenantname],MATCH(invoices[[#This Row],[allotment_id]],[1]!Table1[TenantAllotmentID],0))</f>
        <v>Aman Kumar Agarwala (B31-B2)</v>
      </c>
      <c r="W2044" t="s">
        <v>14120</v>
      </c>
      <c r="X2044" t="s">
        <v>14121</v>
      </c>
      <c r="Y2044" s="4">
        <v>45748</v>
      </c>
      <c r="Z2044" t="s">
        <v>15807</v>
      </c>
      <c r="AA2044">
        <v>14500</v>
      </c>
      <c r="AB2044">
        <v>0</v>
      </c>
      <c r="AC2044">
        <v>0</v>
      </c>
      <c r="AD2044" s="7">
        <f>invoices[[#This Row],[Rent]]+invoices[[#This Row],[Services]]+invoices[[#This Row],[GST]]</f>
        <v>14500</v>
      </c>
      <c r="AE2044" s="7">
        <f>invoices[[#This Row],[Total]]-invoices[[#This Row],[rent_amount]]</f>
        <v>0</v>
      </c>
      <c r="AF2044">
        <v>1079</v>
      </c>
      <c r="AG2044">
        <v>1364</v>
      </c>
      <c r="AH2044">
        <f>invoices[[#This Row],[EB Amount]]-invoices[[#This Row],[electricity_amount]]</f>
        <v>0</v>
      </c>
    </row>
    <row r="2045" spans="1:34">
      <c r="A2045" t="s">
        <v>3528</v>
      </c>
      <c r="B2045" t="s">
        <v>22</v>
      </c>
      <c r="C2045" t="s">
        <v>364</v>
      </c>
      <c r="D2045" t="s">
        <v>24</v>
      </c>
      <c r="E2045" t="s">
        <v>247</v>
      </c>
      <c r="F2045" t="s">
        <v>365</v>
      </c>
      <c r="G2045" t="s">
        <v>3529</v>
      </c>
      <c r="H2045" s="1">
        <f>DATE(YEAR(invoices[[#This Row],[due_date]]),MONTH(invoices[[#This Row],[due_date]]),1)</f>
        <v>45748</v>
      </c>
      <c r="I2045" s="1">
        <v>45754</v>
      </c>
      <c r="J2045">
        <v>13500</v>
      </c>
      <c r="K2045">
        <v>1457</v>
      </c>
      <c r="L2045">
        <v>0</v>
      </c>
      <c r="M2045">
        <f>invoices[[#This Row],[rent_amount]]+invoices[[#This Row],[electricity_amount]]+invoices[[#This Row],[other_charges]]</f>
        <v>14957</v>
      </c>
      <c r="N2045" t="s">
        <v>28</v>
      </c>
      <c r="O2045" t="s">
        <v>1672</v>
      </c>
      <c r="P2045">
        <v>0</v>
      </c>
      <c r="Q2045" t="b">
        <v>0</v>
      </c>
      <c r="R2045" t="s">
        <v>54</v>
      </c>
      <c r="S2045">
        <v>0</v>
      </c>
      <c r="T2045">
        <f>invoices[[#This Row],[total_amount]]</f>
        <v>14957</v>
      </c>
      <c r="U2045" t="s">
        <v>367</v>
      </c>
      <c r="V2045" t="str">
        <f>INDEX([1]!Table1[tenantname],MATCH(invoices[[#This Row],[allotment_id]],[1]!Table1[TenantAllotmentID],0))</f>
        <v>Rahul Deshmukh (C11-C1)</v>
      </c>
      <c r="W2045" t="s">
        <v>14082</v>
      </c>
      <c r="X2045" t="s">
        <v>14083</v>
      </c>
      <c r="Y2045" s="4">
        <v>45748</v>
      </c>
      <c r="Z2045" t="s">
        <v>15807</v>
      </c>
      <c r="AA2045">
        <v>13500</v>
      </c>
      <c r="AB2045">
        <v>0</v>
      </c>
      <c r="AC2045">
        <v>0</v>
      </c>
      <c r="AD2045" s="7">
        <f>invoices[[#This Row],[Rent]]+invoices[[#This Row],[Services]]+invoices[[#This Row],[GST]]</f>
        <v>13500</v>
      </c>
      <c r="AE2045" s="7">
        <f>invoices[[#This Row],[Total]]-invoices[[#This Row],[rent_amount]]</f>
        <v>0</v>
      </c>
      <c r="AF2045">
        <v>1093</v>
      </c>
      <c r="AG2045">
        <v>1457</v>
      </c>
      <c r="AH2045">
        <f>invoices[[#This Row],[EB Amount]]-invoices[[#This Row],[electricity_amount]]</f>
        <v>0</v>
      </c>
    </row>
    <row r="2046" spans="1:34">
      <c r="A2046" t="s">
        <v>3565</v>
      </c>
      <c r="B2046" t="s">
        <v>22</v>
      </c>
      <c r="C2046" t="s">
        <v>416</v>
      </c>
      <c r="D2046" t="s">
        <v>24</v>
      </c>
      <c r="E2046" t="s">
        <v>247</v>
      </c>
      <c r="F2046" t="s">
        <v>417</v>
      </c>
      <c r="G2046" t="s">
        <v>3566</v>
      </c>
      <c r="H2046" s="1">
        <f>DATE(YEAR(invoices[[#This Row],[due_date]]),MONTH(invoices[[#This Row],[due_date]]),1)</f>
        <v>45748</v>
      </c>
      <c r="I2046" s="1">
        <v>45754</v>
      </c>
      <c r="J2046">
        <v>13500</v>
      </c>
      <c r="K2046">
        <v>1457</v>
      </c>
      <c r="L2046">
        <v>0</v>
      </c>
      <c r="M2046">
        <f>invoices[[#This Row],[rent_amount]]+invoices[[#This Row],[electricity_amount]]+invoices[[#This Row],[other_charges]]</f>
        <v>14957</v>
      </c>
      <c r="N2046" t="s">
        <v>28</v>
      </c>
      <c r="O2046" t="s">
        <v>413</v>
      </c>
      <c r="P2046">
        <v>0</v>
      </c>
      <c r="Q2046" t="b">
        <v>0</v>
      </c>
      <c r="R2046" t="s">
        <v>54</v>
      </c>
      <c r="S2046">
        <v>0</v>
      </c>
      <c r="T2046">
        <f>invoices[[#This Row],[total_amount]]</f>
        <v>14957</v>
      </c>
      <c r="U2046" t="s">
        <v>420</v>
      </c>
      <c r="V2046" t="str">
        <f>INDEX([1]!Table1[tenantname],MATCH(invoices[[#This Row],[allotment_id]],[1]!Table1[TenantAllotmentID],0))</f>
        <v>Ashuthosh N B (C11-B2)</v>
      </c>
      <c r="W2046" t="s">
        <v>14102</v>
      </c>
      <c r="X2046" t="s">
        <v>14103</v>
      </c>
      <c r="Y2046" s="4">
        <v>45748</v>
      </c>
      <c r="Z2046" t="s">
        <v>15807</v>
      </c>
      <c r="AA2046">
        <v>13500</v>
      </c>
      <c r="AB2046">
        <v>0</v>
      </c>
      <c r="AC2046">
        <v>0</v>
      </c>
      <c r="AD2046" s="7">
        <f>invoices[[#This Row],[Rent]]+invoices[[#This Row],[Services]]+invoices[[#This Row],[GST]]</f>
        <v>13500</v>
      </c>
      <c r="AE2046" s="7">
        <f>invoices[[#This Row],[Total]]-invoices[[#This Row],[rent_amount]]</f>
        <v>0</v>
      </c>
      <c r="AF2046">
        <v>1108</v>
      </c>
      <c r="AG2046">
        <v>1457</v>
      </c>
      <c r="AH2046">
        <f>invoices[[#This Row],[EB Amount]]-invoices[[#This Row],[electricity_amount]]</f>
        <v>0</v>
      </c>
    </row>
    <row r="2047" spans="1:34">
      <c r="A2047" t="s">
        <v>3638</v>
      </c>
      <c r="B2047" t="s">
        <v>22</v>
      </c>
      <c r="C2047" t="s">
        <v>348</v>
      </c>
      <c r="D2047" t="s">
        <v>24</v>
      </c>
      <c r="E2047" t="s">
        <v>349</v>
      </c>
      <c r="F2047" t="s">
        <v>350</v>
      </c>
      <c r="G2047" t="s">
        <v>3639</v>
      </c>
      <c r="H2047" s="1">
        <f>DATE(YEAR(invoices[[#This Row],[due_date]]),MONTH(invoices[[#This Row],[due_date]]),1)</f>
        <v>45748</v>
      </c>
      <c r="I2047" s="1">
        <v>45754</v>
      </c>
      <c r="J2047">
        <v>13500</v>
      </c>
      <c r="K2047">
        <v>1122</v>
      </c>
      <c r="L2047">
        <v>0</v>
      </c>
      <c r="M2047">
        <f>invoices[[#This Row],[rent_amount]]+invoices[[#This Row],[electricity_amount]]+invoices[[#This Row],[other_charges]]</f>
        <v>14622</v>
      </c>
      <c r="N2047" t="s">
        <v>28</v>
      </c>
      <c r="O2047" t="s">
        <v>1672</v>
      </c>
      <c r="P2047">
        <v>0</v>
      </c>
      <c r="Q2047" t="b">
        <v>0</v>
      </c>
      <c r="R2047" t="s">
        <v>54</v>
      </c>
      <c r="S2047">
        <v>0</v>
      </c>
      <c r="T2047">
        <f>invoices[[#This Row],[total_amount]]</f>
        <v>14622</v>
      </c>
      <c r="U2047" t="s">
        <v>352</v>
      </c>
      <c r="V2047" t="str">
        <f>INDEX([1]!Table1[tenantname],MATCH(invoices[[#This Row],[allotment_id]],[1]!Table1[TenantAllotmentID],0))</f>
        <v>Nithya Gopal Chakraborty (B11-C1)</v>
      </c>
      <c r="W2047" t="s">
        <v>14076</v>
      </c>
      <c r="X2047" t="s">
        <v>14077</v>
      </c>
      <c r="Y2047" s="4">
        <v>45748</v>
      </c>
      <c r="Z2047" t="s">
        <v>15807</v>
      </c>
      <c r="AA2047">
        <v>13500</v>
      </c>
      <c r="AB2047">
        <v>0</v>
      </c>
      <c r="AC2047">
        <v>0</v>
      </c>
      <c r="AD2047" s="7">
        <f>invoices[[#This Row],[Rent]]+invoices[[#This Row],[Services]]+invoices[[#This Row],[GST]]</f>
        <v>13500</v>
      </c>
      <c r="AE2047" s="7">
        <f>invoices[[#This Row],[Total]]-invoices[[#This Row],[rent_amount]]</f>
        <v>0</v>
      </c>
      <c r="AF2047">
        <v>1139</v>
      </c>
      <c r="AG2047">
        <v>1122</v>
      </c>
      <c r="AH2047">
        <f>invoices[[#This Row],[EB Amount]]-invoices[[#This Row],[electricity_amount]]</f>
        <v>0</v>
      </c>
    </row>
    <row r="2048" spans="1:34">
      <c r="A2048" t="s">
        <v>3707</v>
      </c>
      <c r="B2048" t="s">
        <v>22</v>
      </c>
      <c r="C2048" t="s">
        <v>535</v>
      </c>
      <c r="D2048" t="s">
        <v>24</v>
      </c>
      <c r="E2048" t="s">
        <v>354</v>
      </c>
      <c r="F2048" t="s">
        <v>355</v>
      </c>
      <c r="G2048" t="s">
        <v>3708</v>
      </c>
      <c r="H2048" s="1">
        <f>DATE(YEAR(invoices[[#This Row],[due_date]]),MONTH(invoices[[#This Row],[due_date]]),1)</f>
        <v>45748</v>
      </c>
      <c r="I2048" s="1">
        <v>45754</v>
      </c>
      <c r="J2048">
        <v>14500</v>
      </c>
      <c r="K2048">
        <v>1891</v>
      </c>
      <c r="L2048">
        <v>0</v>
      </c>
      <c r="M2048">
        <f>invoices[[#This Row],[rent_amount]]+invoices[[#This Row],[electricity_amount]]+invoices[[#This Row],[other_charges]]</f>
        <v>16391</v>
      </c>
      <c r="N2048" t="s">
        <v>28</v>
      </c>
      <c r="O2048" t="s">
        <v>413</v>
      </c>
      <c r="P2048">
        <v>0</v>
      </c>
      <c r="Q2048" t="b">
        <v>0</v>
      </c>
      <c r="R2048" t="s">
        <v>54</v>
      </c>
      <c r="S2048">
        <v>0</v>
      </c>
      <c r="T2048">
        <f>invoices[[#This Row],[total_amount]]</f>
        <v>16391</v>
      </c>
      <c r="U2048" t="s">
        <v>537</v>
      </c>
      <c r="V2048" t="str">
        <f>INDEX([1]!Table1[tenantname],MATCH(invoices[[#This Row],[allotment_id]],[1]!Table1[TenantAllotmentID],0))</f>
        <v>Aayush Patel (B34-B1)</v>
      </c>
      <c r="W2048" t="s">
        <v>14144</v>
      </c>
      <c r="X2048" t="s">
        <v>14145</v>
      </c>
      <c r="Y2048" s="4">
        <v>45748</v>
      </c>
      <c r="Z2048" t="s">
        <v>15807</v>
      </c>
      <c r="AA2048">
        <v>14500</v>
      </c>
      <c r="AB2048">
        <v>0</v>
      </c>
      <c r="AC2048">
        <v>0</v>
      </c>
      <c r="AD2048" s="7">
        <f>invoices[[#This Row],[Rent]]+invoices[[#This Row],[Services]]+invoices[[#This Row],[GST]]</f>
        <v>14500</v>
      </c>
      <c r="AE2048" s="7">
        <f>invoices[[#This Row],[Total]]-invoices[[#This Row],[rent_amount]]</f>
        <v>0</v>
      </c>
      <c r="AF2048">
        <v>1165</v>
      </c>
      <c r="AG2048">
        <v>1891</v>
      </c>
      <c r="AH2048">
        <f>invoices[[#This Row],[EB Amount]]-invoices[[#This Row],[electricity_amount]]</f>
        <v>0</v>
      </c>
    </row>
    <row r="2049" spans="1:34">
      <c r="A2049" t="s">
        <v>3750</v>
      </c>
      <c r="B2049" t="s">
        <v>22</v>
      </c>
      <c r="C2049" t="s">
        <v>3751</v>
      </c>
      <c r="D2049" t="s">
        <v>24</v>
      </c>
      <c r="E2049" t="s">
        <v>181</v>
      </c>
      <c r="F2049" t="s">
        <v>305</v>
      </c>
      <c r="G2049" t="s">
        <v>3752</v>
      </c>
      <c r="H2049" s="1">
        <f>DATE(YEAR(invoices[[#This Row],[due_date]]),MONTH(invoices[[#This Row],[due_date]]),1)</f>
        <v>45748</v>
      </c>
      <c r="I2049" s="1">
        <v>45754</v>
      </c>
      <c r="J2049">
        <v>900</v>
      </c>
      <c r="K2049">
        <v>0</v>
      </c>
      <c r="L2049">
        <v>0</v>
      </c>
      <c r="M2049">
        <f>invoices[[#This Row],[rent_amount]]+invoices[[#This Row],[electricity_amount]]+invoices[[#This Row],[other_charges]]</f>
        <v>900</v>
      </c>
      <c r="N2049" t="s">
        <v>28</v>
      </c>
      <c r="O2049" t="s">
        <v>588</v>
      </c>
      <c r="P2049">
        <v>0</v>
      </c>
      <c r="Q2049" t="b">
        <v>0</v>
      </c>
      <c r="R2049" t="s">
        <v>54</v>
      </c>
      <c r="S2049">
        <v>0</v>
      </c>
      <c r="T2049">
        <f>invoices[[#This Row],[total_amount]]</f>
        <v>900</v>
      </c>
      <c r="U2049" t="s">
        <v>3753</v>
      </c>
      <c r="V2049" t="str">
        <f>INDEX([1]!Table1[tenantname],MATCH(invoices[[#This Row],[allotment_id]],[1]!Table1[TenantAllotmentID],0))</f>
        <v>Harika L (B24-C1)</v>
      </c>
      <c r="W2049" t="s">
        <v>15120</v>
      </c>
      <c r="X2049" t="s">
        <v>15121</v>
      </c>
      <c r="Y2049" s="4">
        <v>45748</v>
      </c>
      <c r="Z2049" t="s">
        <v>15807</v>
      </c>
      <c r="AA2049">
        <v>900</v>
      </c>
      <c r="AB2049">
        <v>0</v>
      </c>
      <c r="AC2049">
        <v>0</v>
      </c>
      <c r="AD2049" s="7">
        <f>invoices[[#This Row],[Rent]]+invoices[[#This Row],[Services]]+invoices[[#This Row],[GST]]</f>
        <v>900</v>
      </c>
      <c r="AE2049" s="7">
        <f>invoices[[#This Row],[Total]]-invoices[[#This Row],[rent_amount]]</f>
        <v>0</v>
      </c>
      <c r="AF2049">
        <v>1183</v>
      </c>
      <c r="AG2049">
        <v>0</v>
      </c>
      <c r="AH2049">
        <f>invoices[[#This Row],[EB Amount]]-invoices[[#This Row],[electricity_amount]]</f>
        <v>0</v>
      </c>
    </row>
    <row r="2050" spans="1:34">
      <c r="A2050" t="s">
        <v>3868</v>
      </c>
      <c r="B2050" t="s">
        <v>22</v>
      </c>
      <c r="C2050" t="s">
        <v>3287</v>
      </c>
      <c r="D2050" t="s">
        <v>24</v>
      </c>
      <c r="E2050" t="s">
        <v>80</v>
      </c>
      <c r="F2050" t="s">
        <v>3288</v>
      </c>
      <c r="G2050" t="s">
        <v>3869</v>
      </c>
      <c r="H2050" s="1">
        <f>DATE(YEAR(invoices[[#This Row],[due_date]]),MONTH(invoices[[#This Row],[due_date]]),1)</f>
        <v>45748</v>
      </c>
      <c r="I2050" s="1">
        <v>45754</v>
      </c>
      <c r="J2050">
        <v>13000</v>
      </c>
      <c r="K2050">
        <v>624</v>
      </c>
      <c r="L2050">
        <v>0</v>
      </c>
      <c r="M2050">
        <f>invoices[[#This Row],[rent_amount]]+invoices[[#This Row],[electricity_amount]]+invoices[[#This Row],[other_charges]]</f>
        <v>13624</v>
      </c>
      <c r="N2050" t="s">
        <v>28</v>
      </c>
      <c r="O2050" t="s">
        <v>1672</v>
      </c>
      <c r="P2050">
        <v>0</v>
      </c>
      <c r="Q2050" t="b">
        <v>0</v>
      </c>
      <c r="R2050" t="s">
        <v>54</v>
      </c>
      <c r="S2050">
        <v>0</v>
      </c>
      <c r="T2050">
        <f>invoices[[#This Row],[total_amount]]</f>
        <v>13624</v>
      </c>
      <c r="U2050" t="s">
        <v>3290</v>
      </c>
      <c r="V2050" t="str">
        <f>INDEX([1]!Table1[tenantname],MATCH(invoices[[#This Row],[allotment_id]],[1]!Table1[TenantAllotmentID],0))</f>
        <v>Roshana S V (D21-C3)</v>
      </c>
      <c r="W2050" t="s">
        <v>15018</v>
      </c>
      <c r="X2050" t="s">
        <v>15019</v>
      </c>
      <c r="Y2050" s="4">
        <v>45748</v>
      </c>
      <c r="Z2050" t="s">
        <v>15807</v>
      </c>
      <c r="AA2050">
        <v>13000</v>
      </c>
      <c r="AB2050">
        <v>0</v>
      </c>
      <c r="AC2050">
        <v>0</v>
      </c>
      <c r="AD2050" s="7">
        <f>invoices[[#This Row],[Rent]]+invoices[[#This Row],[Services]]+invoices[[#This Row],[GST]]</f>
        <v>13000</v>
      </c>
      <c r="AE2050" s="7">
        <f>invoices[[#This Row],[Total]]-invoices[[#This Row],[rent_amount]]</f>
        <v>0</v>
      </c>
      <c r="AF2050">
        <v>1236</v>
      </c>
      <c r="AG2050">
        <v>624</v>
      </c>
      <c r="AH2050">
        <f>invoices[[#This Row],[EB Amount]]-invoices[[#This Row],[electricity_amount]]</f>
        <v>0</v>
      </c>
    </row>
    <row r="2051" spans="1:34">
      <c r="A2051" t="s">
        <v>3894</v>
      </c>
      <c r="B2051" t="s">
        <v>22</v>
      </c>
      <c r="C2051" t="s">
        <v>2270</v>
      </c>
      <c r="D2051" t="s">
        <v>24</v>
      </c>
      <c r="E2051" t="s">
        <v>112</v>
      </c>
      <c r="F2051" t="s">
        <v>113</v>
      </c>
      <c r="G2051" t="s">
        <v>3895</v>
      </c>
      <c r="H2051" s="1">
        <f>DATE(YEAR(invoices[[#This Row],[due_date]]),MONTH(invoices[[#This Row],[due_date]]),1)</f>
        <v>45748</v>
      </c>
      <c r="I2051" s="1">
        <v>45754</v>
      </c>
      <c r="J2051">
        <v>13500</v>
      </c>
      <c r="K2051">
        <v>1533</v>
      </c>
      <c r="L2051">
        <v>0</v>
      </c>
      <c r="M2051">
        <f>invoices[[#This Row],[rent_amount]]+invoices[[#This Row],[electricity_amount]]+invoices[[#This Row],[other_charges]]</f>
        <v>15033</v>
      </c>
      <c r="N2051" t="s">
        <v>28</v>
      </c>
      <c r="O2051" t="s">
        <v>1672</v>
      </c>
      <c r="P2051">
        <v>0</v>
      </c>
      <c r="Q2051" t="b">
        <v>0</v>
      </c>
      <c r="R2051" t="s">
        <v>54</v>
      </c>
      <c r="S2051">
        <v>0</v>
      </c>
      <c r="T2051">
        <f>invoices[[#This Row],[total_amount]]</f>
        <v>15033</v>
      </c>
      <c r="U2051" t="s">
        <v>2272</v>
      </c>
      <c r="V2051" t="str">
        <f>INDEX([1]!Table1[tenantname],MATCH(invoices[[#This Row],[allotment_id]],[1]!Table1[TenantAllotmentID],0))</f>
        <v>Mihir Kadve (A23-C1)</v>
      </c>
      <c r="W2051" t="s">
        <v>14758</v>
      </c>
      <c r="X2051" t="s">
        <v>14759</v>
      </c>
      <c r="Y2051" s="4">
        <v>45748</v>
      </c>
      <c r="Z2051" t="s">
        <v>15807</v>
      </c>
      <c r="AA2051">
        <v>13500</v>
      </c>
      <c r="AB2051">
        <v>0</v>
      </c>
      <c r="AC2051">
        <v>0</v>
      </c>
      <c r="AD2051" s="7">
        <f>invoices[[#This Row],[Rent]]+invoices[[#This Row],[Services]]+invoices[[#This Row],[GST]]</f>
        <v>13500</v>
      </c>
      <c r="AE2051" s="7">
        <f>invoices[[#This Row],[Total]]-invoices[[#This Row],[rent_amount]]</f>
        <v>0</v>
      </c>
      <c r="AF2051">
        <v>1246</v>
      </c>
      <c r="AG2051">
        <v>1533</v>
      </c>
      <c r="AH2051">
        <f>invoices[[#This Row],[EB Amount]]-invoices[[#This Row],[electricity_amount]]</f>
        <v>0</v>
      </c>
    </row>
    <row r="2052" spans="1:34">
      <c r="A2052" t="s">
        <v>3983</v>
      </c>
      <c r="B2052" t="s">
        <v>22</v>
      </c>
      <c r="C2052" t="s">
        <v>3203</v>
      </c>
      <c r="D2052" t="s">
        <v>24</v>
      </c>
      <c r="E2052" t="s">
        <v>476</v>
      </c>
      <c r="F2052" t="s">
        <v>1186</v>
      </c>
      <c r="G2052" t="s">
        <v>3984</v>
      </c>
      <c r="H2052" s="1">
        <f>DATE(YEAR(invoices[[#This Row],[due_date]]),MONTH(invoices[[#This Row],[due_date]]),1)</f>
        <v>45748</v>
      </c>
      <c r="I2052" s="1">
        <v>45754</v>
      </c>
      <c r="J2052">
        <v>14500</v>
      </c>
      <c r="K2052">
        <v>1984</v>
      </c>
      <c r="L2052">
        <v>0</v>
      </c>
      <c r="M2052">
        <f>invoices[[#This Row],[rent_amount]]+invoices[[#This Row],[electricity_amount]]+invoices[[#This Row],[other_charges]]</f>
        <v>16484</v>
      </c>
      <c r="N2052" t="s">
        <v>28</v>
      </c>
      <c r="O2052" t="s">
        <v>588</v>
      </c>
      <c r="P2052">
        <v>0</v>
      </c>
      <c r="Q2052" t="b">
        <v>0</v>
      </c>
      <c r="R2052" t="s">
        <v>54</v>
      </c>
      <c r="S2052">
        <v>0</v>
      </c>
      <c r="T2052">
        <f>invoices[[#This Row],[total_amount]]</f>
        <v>16484</v>
      </c>
      <c r="U2052" t="s">
        <v>3205</v>
      </c>
      <c r="V2052" t="str">
        <f>INDEX([1]!Table1[tenantname],MATCH(invoices[[#This Row],[allotment_id]],[1]!Table1[TenantAllotmentID],0))</f>
        <v>Kundan Lenka (B41-B2)</v>
      </c>
      <c r="W2052" t="s">
        <v>14998</v>
      </c>
      <c r="X2052" t="s">
        <v>14999</v>
      </c>
      <c r="Y2052" s="4">
        <v>45748</v>
      </c>
      <c r="Z2052" t="s">
        <v>15807</v>
      </c>
      <c r="AA2052">
        <v>14500</v>
      </c>
      <c r="AB2052">
        <v>0</v>
      </c>
      <c r="AC2052">
        <v>0</v>
      </c>
      <c r="AD2052" s="7">
        <f>invoices[[#This Row],[Rent]]+invoices[[#This Row],[Services]]+invoices[[#This Row],[GST]]</f>
        <v>14500</v>
      </c>
      <c r="AE2052" s="7">
        <f>invoices[[#This Row],[Total]]-invoices[[#This Row],[rent_amount]]</f>
        <v>0</v>
      </c>
      <c r="AF2052">
        <v>1286</v>
      </c>
      <c r="AG2052">
        <v>1984</v>
      </c>
      <c r="AH2052">
        <f>invoices[[#This Row],[EB Amount]]-invoices[[#This Row],[electricity_amount]]</f>
        <v>0</v>
      </c>
    </row>
    <row r="2053" spans="1:34">
      <c r="A2053" t="s">
        <v>4019</v>
      </c>
      <c r="B2053" t="s">
        <v>22</v>
      </c>
      <c r="C2053" t="s">
        <v>3376</v>
      </c>
      <c r="D2053" t="s">
        <v>24</v>
      </c>
      <c r="E2053" t="s">
        <v>354</v>
      </c>
      <c r="F2053" t="s">
        <v>1506</v>
      </c>
      <c r="G2053" t="s">
        <v>4020</v>
      </c>
      <c r="H2053" s="1">
        <f>DATE(YEAR(invoices[[#This Row],[due_date]]),MONTH(invoices[[#This Row],[due_date]]),1)</f>
        <v>45748</v>
      </c>
      <c r="I2053" s="1">
        <v>45754</v>
      </c>
      <c r="J2053">
        <v>13500</v>
      </c>
      <c r="K2053">
        <v>1471</v>
      </c>
      <c r="L2053">
        <v>0</v>
      </c>
      <c r="M2053">
        <f>invoices[[#This Row],[rent_amount]]+invoices[[#This Row],[electricity_amount]]+invoices[[#This Row],[other_charges]]</f>
        <v>14971</v>
      </c>
      <c r="N2053" t="s">
        <v>28</v>
      </c>
      <c r="O2053" t="s">
        <v>1672</v>
      </c>
      <c r="P2053">
        <v>0</v>
      </c>
      <c r="Q2053" t="b">
        <v>0</v>
      </c>
      <c r="R2053" t="s">
        <v>54</v>
      </c>
      <c r="S2053">
        <v>0</v>
      </c>
      <c r="T2053">
        <f>invoices[[#This Row],[total_amount]]</f>
        <v>14971</v>
      </c>
      <c r="U2053" t="s">
        <v>3378</v>
      </c>
      <c r="V2053" t="str">
        <f>INDEX([1]!Table1[tenantname],MATCH(invoices[[#This Row],[allotment_id]],[1]!Table1[TenantAllotmentID],0))</f>
        <v>Prem CH (B34-C2)</v>
      </c>
      <c r="W2053" t="s">
        <v>15042</v>
      </c>
      <c r="X2053" t="s">
        <v>15043</v>
      </c>
      <c r="Y2053" s="4">
        <v>45748</v>
      </c>
      <c r="Z2053" t="s">
        <v>15807</v>
      </c>
      <c r="AA2053">
        <v>13500</v>
      </c>
      <c r="AB2053">
        <v>0</v>
      </c>
      <c r="AC2053">
        <v>0</v>
      </c>
      <c r="AD2053" s="7">
        <f>invoices[[#This Row],[Rent]]+invoices[[#This Row],[Services]]+invoices[[#This Row],[GST]]</f>
        <v>13500</v>
      </c>
      <c r="AE2053" s="7">
        <f>invoices[[#This Row],[Total]]-invoices[[#This Row],[rent_amount]]</f>
        <v>0</v>
      </c>
      <c r="AF2053">
        <v>1301</v>
      </c>
      <c r="AG2053">
        <v>1471</v>
      </c>
      <c r="AH2053">
        <f>invoices[[#This Row],[EB Amount]]-invoices[[#This Row],[electricity_amount]]</f>
        <v>0</v>
      </c>
    </row>
    <row r="2054" spans="1:34">
      <c r="A2054" t="s">
        <v>4023</v>
      </c>
      <c r="B2054" t="s">
        <v>22</v>
      </c>
      <c r="C2054" t="s">
        <v>715</v>
      </c>
      <c r="D2054" t="s">
        <v>24</v>
      </c>
      <c r="E2054" t="s">
        <v>349</v>
      </c>
      <c r="F2054" t="s">
        <v>716</v>
      </c>
      <c r="G2054" t="s">
        <v>4024</v>
      </c>
      <c r="H2054" s="1">
        <f>DATE(YEAR(invoices[[#This Row],[due_date]]),MONTH(invoices[[#This Row],[due_date]]),1)</f>
        <v>45748</v>
      </c>
      <c r="I2054" s="1">
        <v>45754</v>
      </c>
      <c r="J2054">
        <v>13600</v>
      </c>
      <c r="K2054">
        <v>2046</v>
      </c>
      <c r="L2054">
        <v>2250</v>
      </c>
      <c r="M2054">
        <f>invoices[[#This Row],[rent_amount]]+invoices[[#This Row],[electricity_amount]]+invoices[[#This Row],[other_charges]]</f>
        <v>17896</v>
      </c>
      <c r="N2054" t="s">
        <v>28</v>
      </c>
      <c r="O2054" t="s">
        <v>588</v>
      </c>
      <c r="P2054">
        <v>0</v>
      </c>
      <c r="Q2054" t="b">
        <v>0</v>
      </c>
      <c r="R2054" t="s">
        <v>54</v>
      </c>
      <c r="S2054">
        <v>0</v>
      </c>
      <c r="T2054">
        <f>invoices[[#This Row],[total_amount]]</f>
        <v>17896</v>
      </c>
      <c r="U2054" t="s">
        <v>718</v>
      </c>
      <c r="V2054" t="str">
        <f>INDEX([1]!Table1[tenantname],MATCH(invoices[[#This Row],[allotment_id]],[1]!Table1[TenantAllotmentID],0))</f>
        <v>Gokul Raj (B11-D1)</v>
      </c>
      <c r="W2054" t="s">
        <v>14205</v>
      </c>
      <c r="X2054" t="s">
        <v>14206</v>
      </c>
      <c r="Y2054" s="4">
        <v>45748</v>
      </c>
      <c r="Z2054" t="s">
        <v>15807</v>
      </c>
      <c r="AA2054">
        <v>13600</v>
      </c>
      <c r="AB2054">
        <v>0</v>
      </c>
      <c r="AC2054">
        <v>0</v>
      </c>
      <c r="AD2054" s="7">
        <f>invoices[[#This Row],[Rent]]+invoices[[#This Row],[Services]]+invoices[[#This Row],[GST]]</f>
        <v>13600</v>
      </c>
      <c r="AE2054" s="7">
        <f>invoices[[#This Row],[Total]]-invoices[[#This Row],[rent_amount]]</f>
        <v>0</v>
      </c>
      <c r="AF2054">
        <v>1303</v>
      </c>
      <c r="AG2054">
        <v>2046</v>
      </c>
      <c r="AH2054">
        <f>invoices[[#This Row],[EB Amount]]-invoices[[#This Row],[electricity_amount]]</f>
        <v>0</v>
      </c>
    </row>
    <row r="2055" spans="1:34">
      <c r="A2055" t="s">
        <v>4091</v>
      </c>
      <c r="B2055" t="s">
        <v>22</v>
      </c>
      <c r="C2055" t="s">
        <v>1421</v>
      </c>
      <c r="D2055" t="s">
        <v>24</v>
      </c>
      <c r="E2055" t="s">
        <v>34</v>
      </c>
      <c r="F2055" t="s">
        <v>805</v>
      </c>
      <c r="G2055" t="s">
        <v>4092</v>
      </c>
      <c r="H2055" s="1">
        <f>DATE(YEAR(invoices[[#This Row],[due_date]]),MONTH(invoices[[#This Row],[due_date]]),1)</f>
        <v>45748</v>
      </c>
      <c r="I2055" s="1">
        <v>45754</v>
      </c>
      <c r="J2055">
        <v>17500</v>
      </c>
      <c r="K2055">
        <v>2914</v>
      </c>
      <c r="L2055">
        <v>0</v>
      </c>
      <c r="M2055">
        <f>invoices[[#This Row],[rent_amount]]+invoices[[#This Row],[electricity_amount]]+invoices[[#This Row],[other_charges]]</f>
        <v>20414</v>
      </c>
      <c r="N2055" t="s">
        <v>28</v>
      </c>
      <c r="O2055" t="s">
        <v>588</v>
      </c>
      <c r="P2055">
        <v>0</v>
      </c>
      <c r="Q2055" t="b">
        <v>0</v>
      </c>
      <c r="R2055" t="s">
        <v>54</v>
      </c>
      <c r="S2055">
        <v>0</v>
      </c>
      <c r="T2055">
        <f>invoices[[#This Row],[total_amount]]</f>
        <v>20414</v>
      </c>
      <c r="U2055" t="s">
        <v>2859</v>
      </c>
      <c r="V2055" t="str">
        <f>INDEX([1]!Table1[tenantname],MATCH(invoices[[#This Row],[allotment_id]],[1]!Table1[TenantAllotmentID],0))</f>
        <v>Sai Roshni  Matta (B43-A1)</v>
      </c>
      <c r="W2055" t="s">
        <v>14466</v>
      </c>
      <c r="X2055" t="s">
        <v>14913</v>
      </c>
      <c r="Y2055" s="4">
        <v>45748</v>
      </c>
      <c r="Z2055" t="s">
        <v>15807</v>
      </c>
      <c r="AA2055">
        <v>17500</v>
      </c>
      <c r="AB2055">
        <v>0</v>
      </c>
      <c r="AC2055">
        <v>0</v>
      </c>
      <c r="AD2055" s="7">
        <f>invoices[[#This Row],[Rent]]+invoices[[#This Row],[Services]]+invoices[[#This Row],[GST]]</f>
        <v>17500</v>
      </c>
      <c r="AE2055" s="7">
        <f>invoices[[#This Row],[Total]]-invoices[[#This Row],[rent_amount]]</f>
        <v>0</v>
      </c>
      <c r="AF2055">
        <v>1335</v>
      </c>
      <c r="AG2055">
        <v>2914</v>
      </c>
      <c r="AH2055">
        <f>invoices[[#This Row],[EB Amount]]-invoices[[#This Row],[electricity_amount]]</f>
        <v>0</v>
      </c>
    </row>
    <row r="2056" spans="1:34">
      <c r="A2056" t="s">
        <v>4145</v>
      </c>
      <c r="B2056" t="s">
        <v>22</v>
      </c>
      <c r="C2056" t="s">
        <v>988</v>
      </c>
      <c r="D2056" t="s">
        <v>24</v>
      </c>
      <c r="E2056" t="s">
        <v>80</v>
      </c>
      <c r="F2056" t="s">
        <v>989</v>
      </c>
      <c r="G2056" t="s">
        <v>4146</v>
      </c>
      <c r="H2056" s="1">
        <f>DATE(YEAR(invoices[[#This Row],[due_date]]),MONTH(invoices[[#This Row],[due_date]]),1)</f>
        <v>45748</v>
      </c>
      <c r="I2056" s="1">
        <v>45754</v>
      </c>
      <c r="J2056">
        <v>13000</v>
      </c>
      <c r="K2056">
        <v>1612</v>
      </c>
      <c r="L2056">
        <v>0</v>
      </c>
      <c r="M2056">
        <f>invoices[[#This Row],[rent_amount]]+invoices[[#This Row],[electricity_amount]]+invoices[[#This Row],[other_charges]]</f>
        <v>14612</v>
      </c>
      <c r="N2056" t="s">
        <v>28</v>
      </c>
      <c r="O2056" t="s">
        <v>53</v>
      </c>
      <c r="P2056">
        <v>0</v>
      </c>
      <c r="Q2056" t="b">
        <v>0</v>
      </c>
      <c r="R2056" t="s">
        <v>54</v>
      </c>
      <c r="S2056">
        <v>0</v>
      </c>
      <c r="T2056">
        <f>invoices[[#This Row],[total_amount]]</f>
        <v>14612</v>
      </c>
      <c r="U2056" t="s">
        <v>991</v>
      </c>
      <c r="V2056" t="str">
        <f>INDEX([1]!Table1[tenantname],MATCH(invoices[[#This Row],[allotment_id]],[1]!Table1[TenantAllotmentID],0))</f>
        <v>Varsha Darshini SM (D21-C2)</v>
      </c>
      <c r="W2056" t="s">
        <v>14306</v>
      </c>
      <c r="X2056" t="s">
        <v>14307</v>
      </c>
      <c r="Y2056" s="4">
        <v>45748</v>
      </c>
      <c r="Z2056" t="s">
        <v>15807</v>
      </c>
      <c r="AA2056">
        <v>13000</v>
      </c>
      <c r="AB2056">
        <v>0</v>
      </c>
      <c r="AC2056">
        <v>0</v>
      </c>
      <c r="AD2056" s="7">
        <f>invoices[[#This Row],[Rent]]+invoices[[#This Row],[Services]]+invoices[[#This Row],[GST]]</f>
        <v>13000</v>
      </c>
      <c r="AE2056" s="7">
        <f>invoices[[#This Row],[Total]]-invoices[[#This Row],[rent_amount]]</f>
        <v>0</v>
      </c>
      <c r="AF2056">
        <v>1363</v>
      </c>
      <c r="AG2056">
        <v>1612</v>
      </c>
      <c r="AH2056">
        <f>invoices[[#This Row],[EB Amount]]-invoices[[#This Row],[electricity_amount]]</f>
        <v>0</v>
      </c>
    </row>
    <row r="2057" spans="1:34">
      <c r="A2057" t="s">
        <v>4284</v>
      </c>
      <c r="B2057" t="s">
        <v>22</v>
      </c>
      <c r="C2057" t="s">
        <v>2027</v>
      </c>
      <c r="D2057" t="s">
        <v>24</v>
      </c>
      <c r="E2057" t="s">
        <v>80</v>
      </c>
      <c r="F2057" t="s">
        <v>1824</v>
      </c>
      <c r="G2057" t="s">
        <v>4285</v>
      </c>
      <c r="H2057" s="1">
        <f>DATE(YEAR(invoices[[#This Row],[due_date]]),MONTH(invoices[[#This Row],[due_date]]),1)</f>
        <v>45748</v>
      </c>
      <c r="I2057" s="1">
        <v>45754</v>
      </c>
      <c r="J2057">
        <v>24000</v>
      </c>
      <c r="K2057">
        <v>1612</v>
      </c>
      <c r="L2057">
        <v>0</v>
      </c>
      <c r="M2057">
        <f>invoices[[#This Row],[rent_amount]]+invoices[[#This Row],[electricity_amount]]+invoices[[#This Row],[other_charges]]</f>
        <v>25612</v>
      </c>
      <c r="N2057" t="s">
        <v>28</v>
      </c>
      <c r="O2057" t="s">
        <v>1672</v>
      </c>
      <c r="P2057">
        <v>0</v>
      </c>
      <c r="Q2057" t="b">
        <v>0</v>
      </c>
      <c r="R2057" t="s">
        <v>54</v>
      </c>
      <c r="S2057">
        <v>0</v>
      </c>
      <c r="T2057">
        <f>invoices[[#This Row],[total_amount]]</f>
        <v>25612</v>
      </c>
      <c r="U2057" t="s">
        <v>2029</v>
      </c>
      <c r="V2057" t="str">
        <f>INDEX([1]!Table1[tenantname],MATCH(invoices[[#This Row],[allotment_id]],[1]!Table1[TenantAllotmentID],0))</f>
        <v>Sagarika Das (D21-A1)</v>
      </c>
      <c r="W2057" t="s">
        <v>14679</v>
      </c>
      <c r="X2057" t="s">
        <v>14680</v>
      </c>
      <c r="Y2057" s="4">
        <v>45748</v>
      </c>
      <c r="Z2057" t="s">
        <v>15807</v>
      </c>
      <c r="AA2057">
        <v>24000</v>
      </c>
      <c r="AB2057">
        <v>0</v>
      </c>
      <c r="AC2057">
        <v>0</v>
      </c>
      <c r="AD2057" s="7">
        <f>invoices[[#This Row],[Rent]]+invoices[[#This Row],[Services]]+invoices[[#This Row],[GST]]</f>
        <v>24000</v>
      </c>
      <c r="AE2057" s="7">
        <f>invoices[[#This Row],[Total]]-invoices[[#This Row],[rent_amount]]</f>
        <v>0</v>
      </c>
      <c r="AF2057">
        <v>1421</v>
      </c>
      <c r="AG2057">
        <v>1612</v>
      </c>
      <c r="AH2057">
        <f>invoices[[#This Row],[EB Amount]]-invoices[[#This Row],[electricity_amount]]</f>
        <v>0</v>
      </c>
    </row>
    <row r="2058" spans="1:34">
      <c r="A2058" t="s">
        <v>4396</v>
      </c>
      <c r="B2058" t="s">
        <v>22</v>
      </c>
      <c r="C2058" t="s">
        <v>103</v>
      </c>
      <c r="D2058" t="s">
        <v>24</v>
      </c>
      <c r="E2058" t="s">
        <v>104</v>
      </c>
      <c r="F2058" t="s">
        <v>105</v>
      </c>
      <c r="G2058" t="s">
        <v>4397</v>
      </c>
      <c r="H2058" s="1">
        <f>DATE(YEAR(invoices[[#This Row],[due_date]]),MONTH(invoices[[#This Row],[due_date]]),1)</f>
        <v>45748</v>
      </c>
      <c r="I2058" s="1">
        <v>45754</v>
      </c>
      <c r="J2058">
        <v>13500</v>
      </c>
      <c r="K2058">
        <v>861</v>
      </c>
      <c r="L2058">
        <v>0</v>
      </c>
      <c r="M2058">
        <f>invoices[[#This Row],[rent_amount]]+invoices[[#This Row],[electricity_amount]]+invoices[[#This Row],[other_charges]]</f>
        <v>14361</v>
      </c>
      <c r="N2058" t="s">
        <v>28</v>
      </c>
      <c r="O2058" t="s">
        <v>588</v>
      </c>
      <c r="P2058">
        <v>0</v>
      </c>
      <c r="Q2058" t="b">
        <v>0</v>
      </c>
      <c r="R2058" t="s">
        <v>54</v>
      </c>
      <c r="S2058">
        <v>0</v>
      </c>
      <c r="T2058">
        <f>invoices[[#This Row],[total_amount]]</f>
        <v>14361</v>
      </c>
      <c r="U2058" t="s">
        <v>109</v>
      </c>
      <c r="V2058" t="str">
        <f>INDEX([1]!Table1[tenantname],MATCH(invoices[[#This Row],[allotment_id]],[1]!Table1[TenantAllotmentID],0))</f>
        <v>Harish Kumar (B14-C1)</v>
      </c>
      <c r="W2058" t="s">
        <v>14004</v>
      </c>
      <c r="X2058" t="s">
        <v>14005</v>
      </c>
      <c r="Y2058" s="4">
        <v>45748</v>
      </c>
      <c r="Z2058" t="s">
        <v>15807</v>
      </c>
      <c r="AA2058">
        <v>13500</v>
      </c>
      <c r="AB2058">
        <v>0</v>
      </c>
      <c r="AC2058">
        <v>0</v>
      </c>
      <c r="AD2058" s="7">
        <f>invoices[[#This Row],[Rent]]+invoices[[#This Row],[Services]]+invoices[[#This Row],[GST]]</f>
        <v>13500</v>
      </c>
      <c r="AE2058" s="7">
        <f>invoices[[#This Row],[Total]]-invoices[[#This Row],[rent_amount]]</f>
        <v>0</v>
      </c>
      <c r="AF2058">
        <v>1467</v>
      </c>
      <c r="AG2058">
        <v>861</v>
      </c>
      <c r="AH2058">
        <f>invoices[[#This Row],[EB Amount]]-invoices[[#This Row],[electricity_amount]]</f>
        <v>0</v>
      </c>
    </row>
    <row r="2059" spans="1:34">
      <c r="A2059" t="s">
        <v>4543</v>
      </c>
      <c r="B2059" t="s">
        <v>22</v>
      </c>
      <c r="C2059" t="s">
        <v>1470</v>
      </c>
      <c r="D2059" t="s">
        <v>24</v>
      </c>
      <c r="E2059" t="s">
        <v>112</v>
      </c>
      <c r="F2059" s="2" t="s">
        <v>1471</v>
      </c>
      <c r="G2059" t="s">
        <v>4544</v>
      </c>
      <c r="H2059" s="1">
        <f>DATE(YEAR(invoices[[#This Row],[due_date]]),MONTH(invoices[[#This Row],[due_date]]),1)</f>
        <v>45748</v>
      </c>
      <c r="I2059" s="1">
        <v>45754</v>
      </c>
      <c r="J2059">
        <v>13500</v>
      </c>
      <c r="K2059">
        <v>2263</v>
      </c>
      <c r="L2059">
        <v>0</v>
      </c>
      <c r="M2059">
        <f>invoices[[#This Row],[rent_amount]]+invoices[[#This Row],[electricity_amount]]+invoices[[#This Row],[other_charges]]</f>
        <v>15763</v>
      </c>
      <c r="N2059" t="s">
        <v>28</v>
      </c>
      <c r="O2059" t="s">
        <v>588</v>
      </c>
      <c r="P2059">
        <v>0</v>
      </c>
      <c r="Q2059" t="b">
        <v>0</v>
      </c>
      <c r="R2059" t="s">
        <v>54</v>
      </c>
      <c r="S2059">
        <v>0</v>
      </c>
      <c r="T2059">
        <f>invoices[[#This Row],[total_amount]]</f>
        <v>15763</v>
      </c>
      <c r="U2059" t="s">
        <v>1473</v>
      </c>
      <c r="V2059" t="str">
        <f>INDEX([1]!Table1[tenantname],MATCH(invoices[[#This Row],[allotment_id]],[1]!Table1[TenantAllotmentID],0))</f>
        <v>Krishanu Kashyap (A23-C2)</v>
      </c>
      <c r="W2059" t="s">
        <v>14487</v>
      </c>
      <c r="X2059" t="s">
        <v>14488</v>
      </c>
      <c r="Y2059" s="4">
        <v>45748</v>
      </c>
      <c r="Z2059" t="s">
        <v>15807</v>
      </c>
      <c r="AA2059">
        <v>13500</v>
      </c>
      <c r="AB2059">
        <v>0</v>
      </c>
      <c r="AC2059">
        <v>0</v>
      </c>
      <c r="AD2059" s="7">
        <f>invoices[[#This Row],[Rent]]+invoices[[#This Row],[Services]]+invoices[[#This Row],[GST]]</f>
        <v>13500</v>
      </c>
      <c r="AE2059" s="7">
        <f>invoices[[#This Row],[Total]]-invoices[[#This Row],[rent_amount]]</f>
        <v>0</v>
      </c>
      <c r="AF2059">
        <v>1532</v>
      </c>
      <c r="AG2059">
        <v>2263</v>
      </c>
      <c r="AH2059">
        <f>invoices[[#This Row],[EB Amount]]-invoices[[#This Row],[electricity_amount]]</f>
        <v>0</v>
      </c>
    </row>
    <row r="2060" spans="1:34">
      <c r="A2060" t="s">
        <v>4595</v>
      </c>
      <c r="B2060" t="s">
        <v>22</v>
      </c>
      <c r="C2060" t="s">
        <v>4014</v>
      </c>
      <c r="D2060" t="s">
        <v>24</v>
      </c>
      <c r="E2060" t="s">
        <v>96</v>
      </c>
      <c r="F2060" t="s">
        <v>390</v>
      </c>
      <c r="G2060" t="s">
        <v>4596</v>
      </c>
      <c r="H2060" s="1">
        <f>DATE(YEAR(invoices[[#This Row],[due_date]]),MONTH(invoices[[#This Row],[due_date]]),1)</f>
        <v>45748</v>
      </c>
      <c r="I2060" s="1">
        <v>45754</v>
      </c>
      <c r="J2060">
        <v>19000</v>
      </c>
      <c r="K2060">
        <v>2325</v>
      </c>
      <c r="L2060">
        <v>0</v>
      </c>
      <c r="M2060">
        <f>invoices[[#This Row],[rent_amount]]+invoices[[#This Row],[electricity_amount]]+invoices[[#This Row],[other_charges]]</f>
        <v>21325</v>
      </c>
      <c r="N2060" t="s">
        <v>28</v>
      </c>
      <c r="O2060" t="s">
        <v>1672</v>
      </c>
      <c r="P2060">
        <v>0</v>
      </c>
      <c r="Q2060" t="b">
        <v>0</v>
      </c>
      <c r="R2060" t="s">
        <v>54</v>
      </c>
      <c r="S2060">
        <v>0</v>
      </c>
      <c r="T2060">
        <f>invoices[[#This Row],[total_amount]]</f>
        <v>21325</v>
      </c>
      <c r="U2060" t="s">
        <v>4016</v>
      </c>
      <c r="V2060" t="str">
        <f>INDEX([1]!Table1[tenantname],MATCH(invoices[[#This Row],[allotment_id]],[1]!Table1[TenantAllotmentID],0))</f>
        <v>Ranna  (B33-A1)</v>
      </c>
      <c r="W2060" t="s">
        <v>15169</v>
      </c>
      <c r="X2060" t="s">
        <v>15170</v>
      </c>
      <c r="Y2060" s="4">
        <v>45748</v>
      </c>
      <c r="Z2060" t="s">
        <v>15807</v>
      </c>
      <c r="AA2060">
        <v>19000</v>
      </c>
      <c r="AB2060">
        <v>0</v>
      </c>
      <c r="AC2060">
        <v>0</v>
      </c>
      <c r="AD2060" s="7">
        <f>invoices[[#This Row],[Rent]]+invoices[[#This Row],[Services]]+invoices[[#This Row],[GST]]</f>
        <v>19000</v>
      </c>
      <c r="AE2060" s="7">
        <f>invoices[[#This Row],[Total]]-invoices[[#This Row],[rent_amount]]</f>
        <v>0</v>
      </c>
      <c r="AF2060">
        <v>1553</v>
      </c>
      <c r="AG2060">
        <v>2325</v>
      </c>
      <c r="AH2060">
        <f>invoices[[#This Row],[EB Amount]]-invoices[[#This Row],[electricity_amount]]</f>
        <v>0</v>
      </c>
    </row>
    <row r="2061" spans="1:34">
      <c r="A2061" t="s">
        <v>4668</v>
      </c>
      <c r="B2061" t="s">
        <v>22</v>
      </c>
      <c r="C2061" t="s">
        <v>1737</v>
      </c>
      <c r="D2061" t="s">
        <v>24</v>
      </c>
      <c r="E2061" t="s">
        <v>195</v>
      </c>
      <c r="F2061" t="s">
        <v>650</v>
      </c>
      <c r="G2061" t="s">
        <v>4669</v>
      </c>
      <c r="H2061" s="1">
        <f>DATE(YEAR(invoices[[#This Row],[due_date]]),MONTH(invoices[[#This Row],[due_date]]),1)</f>
        <v>45748</v>
      </c>
      <c r="I2061" s="1">
        <v>45754</v>
      </c>
      <c r="J2061">
        <v>14500</v>
      </c>
      <c r="K2061">
        <v>1404</v>
      </c>
      <c r="L2061">
        <v>0</v>
      </c>
      <c r="M2061">
        <f>invoices[[#This Row],[rent_amount]]+invoices[[#This Row],[electricity_amount]]+invoices[[#This Row],[other_charges]]</f>
        <v>15904</v>
      </c>
      <c r="N2061" t="s">
        <v>28</v>
      </c>
      <c r="O2061" t="s">
        <v>1672</v>
      </c>
      <c r="P2061">
        <v>0</v>
      </c>
      <c r="Q2061" t="b">
        <v>0</v>
      </c>
      <c r="R2061" t="s">
        <v>54</v>
      </c>
      <c r="S2061">
        <v>0</v>
      </c>
      <c r="T2061">
        <f>invoices[[#This Row],[total_amount]]</f>
        <v>15904</v>
      </c>
      <c r="U2061" t="s">
        <v>1739</v>
      </c>
      <c r="V2061" t="str">
        <f>INDEX([1]!Table1[tenantname],MATCH(invoices[[#This Row],[allotment_id]],[1]!Table1[TenantAllotmentID],0))</f>
        <v>Pratiksha Mishra (D41-B2)</v>
      </c>
      <c r="W2061" t="s">
        <v>14578</v>
      </c>
      <c r="X2061" t="s">
        <v>14579</v>
      </c>
      <c r="Y2061" s="4">
        <v>45748</v>
      </c>
      <c r="Z2061" t="s">
        <v>15807</v>
      </c>
      <c r="AA2061">
        <v>14500</v>
      </c>
      <c r="AB2061">
        <v>0</v>
      </c>
      <c r="AC2061">
        <v>0</v>
      </c>
      <c r="AD2061" s="7">
        <f>invoices[[#This Row],[Rent]]+invoices[[#This Row],[Services]]+invoices[[#This Row],[GST]]</f>
        <v>14500</v>
      </c>
      <c r="AE2061" s="7">
        <f>invoices[[#This Row],[Total]]-invoices[[#This Row],[rent_amount]]</f>
        <v>0</v>
      </c>
      <c r="AF2061">
        <v>1589</v>
      </c>
      <c r="AG2061">
        <v>1404</v>
      </c>
      <c r="AH2061">
        <f>invoices[[#This Row],[EB Amount]]-invoices[[#This Row],[electricity_amount]]</f>
        <v>0</v>
      </c>
    </row>
    <row r="2062" spans="1:34">
      <c r="A2062" t="s">
        <v>4705</v>
      </c>
      <c r="B2062" t="s">
        <v>22</v>
      </c>
      <c r="C2062" t="s">
        <v>1815</v>
      </c>
      <c r="D2062" t="s">
        <v>24</v>
      </c>
      <c r="E2062" t="s">
        <v>354</v>
      </c>
      <c r="F2062" t="s">
        <v>431</v>
      </c>
      <c r="G2062" t="s">
        <v>4706</v>
      </c>
      <c r="H2062" s="1">
        <f>DATE(YEAR(invoices[[#This Row],[due_date]]),MONTH(invoices[[#This Row],[due_date]]),1)</f>
        <v>45748</v>
      </c>
      <c r="I2062" s="1">
        <v>45754</v>
      </c>
      <c r="J2062">
        <v>19000</v>
      </c>
      <c r="K2062">
        <v>1891</v>
      </c>
      <c r="L2062">
        <v>0</v>
      </c>
      <c r="M2062">
        <f>invoices[[#This Row],[rent_amount]]+invoices[[#This Row],[electricity_amount]]+invoices[[#This Row],[other_charges]]</f>
        <v>20891</v>
      </c>
      <c r="N2062" t="s">
        <v>28</v>
      </c>
      <c r="O2062" t="s">
        <v>413</v>
      </c>
      <c r="P2062">
        <v>0</v>
      </c>
      <c r="Q2062" t="b">
        <v>0</v>
      </c>
      <c r="R2062" t="s">
        <v>54</v>
      </c>
      <c r="S2062">
        <v>0</v>
      </c>
      <c r="T2062">
        <f>invoices[[#This Row],[total_amount]]</f>
        <v>20891</v>
      </c>
      <c r="U2062" t="s">
        <v>1817</v>
      </c>
      <c r="V2062" t="str">
        <f>INDEX([1]!Table1[tenantname],MATCH(invoices[[#This Row],[allotment_id]],[1]!Table1[TenantAllotmentID],0))</f>
        <v>Armaan Thakur (B34-A1)</v>
      </c>
      <c r="W2062" t="s">
        <v>14603</v>
      </c>
      <c r="X2062" t="s">
        <v>14604</v>
      </c>
      <c r="Y2062" s="4">
        <v>45748</v>
      </c>
      <c r="Z2062" t="s">
        <v>15807</v>
      </c>
      <c r="AA2062">
        <v>19000</v>
      </c>
      <c r="AB2062">
        <v>0</v>
      </c>
      <c r="AC2062">
        <v>0</v>
      </c>
      <c r="AD2062" s="7">
        <f>invoices[[#This Row],[Rent]]+invoices[[#This Row],[Services]]+invoices[[#This Row],[GST]]</f>
        <v>19000</v>
      </c>
      <c r="AE2062" s="7">
        <f>invoices[[#This Row],[Total]]-invoices[[#This Row],[rent_amount]]</f>
        <v>0</v>
      </c>
      <c r="AF2062">
        <v>1605</v>
      </c>
      <c r="AG2062">
        <v>1891</v>
      </c>
      <c r="AH2062">
        <f>invoices[[#This Row],[EB Amount]]-invoices[[#This Row],[electricity_amount]]</f>
        <v>0</v>
      </c>
    </row>
    <row r="2063" spans="1:34">
      <c r="A2063" t="s">
        <v>4717</v>
      </c>
      <c r="B2063" t="s">
        <v>22</v>
      </c>
      <c r="C2063" t="s">
        <v>4550</v>
      </c>
      <c r="D2063" t="s">
        <v>24</v>
      </c>
      <c r="E2063" t="s">
        <v>349</v>
      </c>
      <c r="F2063" t="s">
        <v>716</v>
      </c>
      <c r="G2063" t="s">
        <v>4718</v>
      </c>
      <c r="H2063" s="1">
        <f>DATE(YEAR(invoices[[#This Row],[due_date]]),MONTH(invoices[[#This Row],[due_date]]),1)</f>
        <v>45748</v>
      </c>
      <c r="I2063" s="1">
        <v>45754</v>
      </c>
      <c r="J2063">
        <v>10400</v>
      </c>
      <c r="K2063">
        <v>0</v>
      </c>
      <c r="L2063">
        <v>0</v>
      </c>
      <c r="M2063">
        <f>invoices[[#This Row],[rent_amount]]+invoices[[#This Row],[electricity_amount]]+invoices[[#This Row],[other_charges]]</f>
        <v>10400</v>
      </c>
      <c r="N2063" t="s">
        <v>28</v>
      </c>
      <c r="O2063" t="s">
        <v>588</v>
      </c>
      <c r="P2063">
        <v>0</v>
      </c>
      <c r="Q2063" t="b">
        <v>0</v>
      </c>
      <c r="R2063" t="s">
        <v>54</v>
      </c>
      <c r="S2063">
        <v>0</v>
      </c>
      <c r="T2063">
        <f>invoices[[#This Row],[total_amount]]</f>
        <v>10400</v>
      </c>
      <c r="U2063" s="2" t="s">
        <v>4552</v>
      </c>
      <c r="V2063" t="str">
        <f>INDEX([1]!Table1[tenantname],MATCH(invoices[[#This Row],[allotment_id]],[1]!Table1[TenantAllotmentID],0))</f>
        <v>Kalyanasundaram S (B11-D1)</v>
      </c>
      <c r="W2063" t="s">
        <v>15259</v>
      </c>
      <c r="X2063" t="s">
        <v>15260</v>
      </c>
      <c r="Y2063" s="4">
        <v>45748</v>
      </c>
      <c r="Z2063" t="s">
        <v>15807</v>
      </c>
      <c r="AA2063">
        <v>10400</v>
      </c>
      <c r="AB2063">
        <v>0</v>
      </c>
      <c r="AC2063">
        <v>0</v>
      </c>
      <c r="AD2063" s="7">
        <f>invoices[[#This Row],[Rent]]+invoices[[#This Row],[Services]]+invoices[[#This Row],[GST]]</f>
        <v>10400</v>
      </c>
      <c r="AE2063" s="7">
        <f>invoices[[#This Row],[Total]]-invoices[[#This Row],[rent_amount]]</f>
        <v>0</v>
      </c>
      <c r="AF2063">
        <v>1611</v>
      </c>
      <c r="AG2063">
        <v>0</v>
      </c>
      <c r="AH2063">
        <f>invoices[[#This Row],[EB Amount]]-invoices[[#This Row],[electricity_amount]]</f>
        <v>0</v>
      </c>
    </row>
    <row r="2064" spans="1:34">
      <c r="A2064" t="s">
        <v>4731</v>
      </c>
      <c r="B2064" t="s">
        <v>22</v>
      </c>
      <c r="C2064" t="s">
        <v>2682</v>
      </c>
      <c r="D2064" t="s">
        <v>24</v>
      </c>
      <c r="E2064" t="s">
        <v>42</v>
      </c>
      <c r="F2064" t="s">
        <v>2100</v>
      </c>
      <c r="G2064" t="s">
        <v>4732</v>
      </c>
      <c r="H2064" s="1">
        <f>DATE(YEAR(invoices[[#This Row],[due_date]]),MONTH(invoices[[#This Row],[due_date]]),1)</f>
        <v>45748</v>
      </c>
      <c r="I2064" s="1">
        <v>45754</v>
      </c>
      <c r="J2064">
        <v>13500</v>
      </c>
      <c r="K2064">
        <v>1320</v>
      </c>
      <c r="L2064">
        <v>0</v>
      </c>
      <c r="M2064">
        <f>invoices[[#This Row],[rent_amount]]+invoices[[#This Row],[electricity_amount]]+invoices[[#This Row],[other_charges]]</f>
        <v>14820</v>
      </c>
      <c r="N2064" t="s">
        <v>28</v>
      </c>
      <c r="O2064" t="s">
        <v>413</v>
      </c>
      <c r="P2064">
        <v>0</v>
      </c>
      <c r="Q2064" t="b">
        <v>0</v>
      </c>
      <c r="R2064" t="s">
        <v>54</v>
      </c>
      <c r="S2064">
        <v>0</v>
      </c>
      <c r="T2064">
        <f>invoices[[#This Row],[total_amount]]</f>
        <v>14820</v>
      </c>
      <c r="U2064" t="s">
        <v>3079</v>
      </c>
      <c r="V2064" t="str">
        <f>INDEX([1]!Table1[tenantname],MATCH(invoices[[#This Row],[allotment_id]],[1]!Table1[TenantAllotmentID],0))</f>
        <v>Amita Asthana (C24-B1)</v>
      </c>
      <c r="W2064" t="s">
        <v>14866</v>
      </c>
      <c r="X2064" t="s">
        <v>14965</v>
      </c>
      <c r="Y2064" s="4">
        <v>45748</v>
      </c>
      <c r="Z2064" t="s">
        <v>15807</v>
      </c>
      <c r="AA2064">
        <v>13500</v>
      </c>
      <c r="AB2064">
        <v>0</v>
      </c>
      <c r="AC2064">
        <v>0</v>
      </c>
      <c r="AD2064" s="7">
        <f>invoices[[#This Row],[Rent]]+invoices[[#This Row],[Services]]+invoices[[#This Row],[GST]]</f>
        <v>13500</v>
      </c>
      <c r="AE2064" s="7">
        <f>invoices[[#This Row],[Total]]-invoices[[#This Row],[rent_amount]]</f>
        <v>0</v>
      </c>
      <c r="AF2064">
        <v>1618</v>
      </c>
      <c r="AG2064">
        <v>1320</v>
      </c>
      <c r="AH2064">
        <f>invoices[[#This Row],[EB Amount]]-invoices[[#This Row],[electricity_amount]]</f>
        <v>0</v>
      </c>
    </row>
    <row r="2065" spans="1:34">
      <c r="A2065" t="s">
        <v>4864</v>
      </c>
      <c r="B2065" t="s">
        <v>22</v>
      </c>
      <c r="C2065" t="s">
        <v>4865</v>
      </c>
      <c r="D2065" t="s">
        <v>24</v>
      </c>
      <c r="E2065" t="s">
        <v>181</v>
      </c>
      <c r="F2065" t="s">
        <v>452</v>
      </c>
      <c r="G2065" t="s">
        <v>4866</v>
      </c>
      <c r="H2065" s="1">
        <f>DATE(YEAR(invoices[[#This Row],[due_date]]),MONTH(invoices[[#This Row],[due_date]]),1)</f>
        <v>45748</v>
      </c>
      <c r="I2065" s="1">
        <v>45754</v>
      </c>
      <c r="J2065">
        <v>867</v>
      </c>
      <c r="K2065">
        <v>1566</v>
      </c>
      <c r="L2065">
        <v>2250</v>
      </c>
      <c r="M2065">
        <f>invoices[[#This Row],[rent_amount]]+invoices[[#This Row],[electricity_amount]]+invoices[[#This Row],[other_charges]]</f>
        <v>4683</v>
      </c>
      <c r="N2065" t="s">
        <v>28</v>
      </c>
      <c r="O2065" t="s">
        <v>1672</v>
      </c>
      <c r="P2065">
        <v>0</v>
      </c>
      <c r="Q2065" t="b">
        <v>0</v>
      </c>
      <c r="R2065" t="s">
        <v>54</v>
      </c>
      <c r="S2065">
        <v>0</v>
      </c>
      <c r="T2065">
        <f>invoices[[#This Row],[total_amount]]</f>
        <v>4683</v>
      </c>
      <c r="U2065" t="s">
        <v>4867</v>
      </c>
      <c r="V2065" t="str">
        <f>INDEX([1]!Table1[tenantname],MATCH(invoices[[#This Row],[allotment_id]],[1]!Table1[TenantAllotmentID],0))</f>
        <v>Pranjal Chauhan (B24-B1)</v>
      </c>
      <c r="W2065" t="s">
        <v>15305</v>
      </c>
      <c r="X2065" t="s">
        <v>15306</v>
      </c>
      <c r="Y2065" s="4">
        <v>45748</v>
      </c>
      <c r="Z2065" t="s">
        <v>15807</v>
      </c>
      <c r="AA2065">
        <v>867</v>
      </c>
      <c r="AB2065">
        <v>0</v>
      </c>
      <c r="AC2065">
        <v>0</v>
      </c>
      <c r="AD2065" s="7">
        <f>invoices[[#This Row],[Rent]]+invoices[[#This Row],[Services]]+invoices[[#This Row],[GST]]</f>
        <v>867</v>
      </c>
      <c r="AE2065" s="7">
        <f>invoices[[#This Row],[Total]]-invoices[[#This Row],[rent_amount]]</f>
        <v>0</v>
      </c>
      <c r="AF2065">
        <v>1676</v>
      </c>
      <c r="AG2065">
        <v>1566</v>
      </c>
      <c r="AH2065">
        <f>invoices[[#This Row],[EB Amount]]-invoices[[#This Row],[electricity_amount]]</f>
        <v>0</v>
      </c>
    </row>
    <row r="2066" spans="1:34">
      <c r="A2066" s="2" t="s">
        <v>4868</v>
      </c>
      <c r="B2066" t="s">
        <v>22</v>
      </c>
      <c r="C2066" t="s">
        <v>752</v>
      </c>
      <c r="D2066" t="s">
        <v>24</v>
      </c>
      <c r="E2066" t="s">
        <v>342</v>
      </c>
      <c r="F2066" t="s">
        <v>753</v>
      </c>
      <c r="G2066" t="s">
        <v>4869</v>
      </c>
      <c r="H2066" s="1">
        <f>DATE(YEAR(invoices[[#This Row],[due_date]]),MONTH(invoices[[#This Row],[due_date]]),1)</f>
        <v>45748</v>
      </c>
      <c r="I2066" s="1">
        <v>45754</v>
      </c>
      <c r="J2066">
        <v>7361</v>
      </c>
      <c r="K2066">
        <v>0</v>
      </c>
      <c r="L2066">
        <v>0</v>
      </c>
      <c r="M2066">
        <f>invoices[[#This Row],[rent_amount]]+invoices[[#This Row],[electricity_amount]]+invoices[[#This Row],[other_charges]]</f>
        <v>7361</v>
      </c>
      <c r="N2066" t="s">
        <v>28</v>
      </c>
      <c r="O2066" t="s">
        <v>588</v>
      </c>
      <c r="P2066">
        <v>0</v>
      </c>
      <c r="Q2066" t="b">
        <v>0</v>
      </c>
      <c r="R2066" t="s">
        <v>54</v>
      </c>
      <c r="S2066">
        <v>0</v>
      </c>
      <c r="T2066">
        <f>invoices[[#This Row],[total_amount]]</f>
        <v>7361</v>
      </c>
      <c r="U2066" s="2" t="s">
        <v>755</v>
      </c>
      <c r="V2066" t="str">
        <f>INDEX([1]!Table1[tenantname],MATCH(invoices[[#This Row],[allotment_id]],[1]!Table1[TenantAllotmentID],0))</f>
        <v>Gayathri Ghantasala (D11-D3)</v>
      </c>
      <c r="W2066" t="s">
        <v>14219</v>
      </c>
      <c r="X2066" t="s">
        <v>14220</v>
      </c>
      <c r="Y2066" s="4">
        <v>45748</v>
      </c>
      <c r="Z2066" t="s">
        <v>15807</v>
      </c>
      <c r="AA2066">
        <v>7361</v>
      </c>
      <c r="AB2066">
        <v>0</v>
      </c>
      <c r="AC2066">
        <v>0</v>
      </c>
      <c r="AD2066" s="7">
        <f>invoices[[#This Row],[Rent]]+invoices[[#This Row],[Services]]+invoices[[#This Row],[GST]]</f>
        <v>7361</v>
      </c>
      <c r="AE2066" s="7">
        <f>invoices[[#This Row],[Total]]-invoices[[#This Row],[rent_amount]]</f>
        <v>0</v>
      </c>
      <c r="AF2066">
        <v>1677</v>
      </c>
      <c r="AG2066">
        <v>0</v>
      </c>
      <c r="AH2066">
        <f>invoices[[#This Row],[EB Amount]]-invoices[[#This Row],[electricity_amount]]</f>
        <v>0</v>
      </c>
    </row>
    <row r="2067" spans="1:34">
      <c r="A2067" t="s">
        <v>4940</v>
      </c>
      <c r="B2067" t="s">
        <v>22</v>
      </c>
      <c r="C2067" t="s">
        <v>233</v>
      </c>
      <c r="D2067" t="s">
        <v>24</v>
      </c>
      <c r="E2067" t="s">
        <v>234</v>
      </c>
      <c r="F2067" t="s">
        <v>235</v>
      </c>
      <c r="G2067" t="s">
        <v>4941</v>
      </c>
      <c r="H2067" s="1">
        <f>DATE(YEAR(invoices[[#This Row],[due_date]]),MONTH(invoices[[#This Row],[due_date]]),1)</f>
        <v>45748</v>
      </c>
      <c r="I2067" s="1">
        <v>45754</v>
      </c>
      <c r="J2067">
        <v>19000</v>
      </c>
      <c r="K2067">
        <v>2046</v>
      </c>
      <c r="L2067">
        <v>0</v>
      </c>
      <c r="M2067">
        <f>invoices[[#This Row],[rent_amount]]+invoices[[#This Row],[electricity_amount]]+invoices[[#This Row],[other_charges]]</f>
        <v>21046</v>
      </c>
      <c r="N2067" t="s">
        <v>28</v>
      </c>
      <c r="O2067" t="s">
        <v>413</v>
      </c>
      <c r="P2067">
        <v>0</v>
      </c>
      <c r="Q2067" t="b">
        <v>0</v>
      </c>
      <c r="R2067" t="s">
        <v>54</v>
      </c>
      <c r="S2067">
        <v>0</v>
      </c>
      <c r="T2067">
        <f>invoices[[#This Row],[total_amount]]</f>
        <v>21046</v>
      </c>
      <c r="U2067" t="s">
        <v>238</v>
      </c>
      <c r="V2067" t="str">
        <f>INDEX([1]!Table1[tenantname],MATCH(invoices[[#This Row],[allotment_id]],[1]!Table1[TenantAllotmentID],0))</f>
        <v>Aldreena Dsouza (D12-A1)</v>
      </c>
      <c r="W2067" t="s">
        <v>14040</v>
      </c>
      <c r="X2067" t="s">
        <v>14041</v>
      </c>
      <c r="Y2067" s="4">
        <v>45748</v>
      </c>
      <c r="Z2067" t="s">
        <v>15807</v>
      </c>
      <c r="AA2067">
        <v>19000</v>
      </c>
      <c r="AB2067">
        <v>0</v>
      </c>
      <c r="AC2067">
        <v>0</v>
      </c>
      <c r="AD2067" s="7">
        <f>invoices[[#This Row],[Rent]]+invoices[[#This Row],[Services]]+invoices[[#This Row],[GST]]</f>
        <v>19000</v>
      </c>
      <c r="AE2067" s="7">
        <f>invoices[[#This Row],[Total]]-invoices[[#This Row],[rent_amount]]</f>
        <v>0</v>
      </c>
      <c r="AF2067">
        <v>1714</v>
      </c>
      <c r="AG2067">
        <v>2046</v>
      </c>
      <c r="AH2067">
        <f>invoices[[#This Row],[EB Amount]]-invoices[[#This Row],[electricity_amount]]</f>
        <v>0</v>
      </c>
    </row>
    <row r="2068" spans="1:34">
      <c r="A2068" t="s">
        <v>4988</v>
      </c>
      <c r="B2068" t="s">
        <v>22</v>
      </c>
      <c r="C2068" t="s">
        <v>4247</v>
      </c>
      <c r="D2068" t="s">
        <v>24</v>
      </c>
      <c r="E2068" t="s">
        <v>569</v>
      </c>
      <c r="F2068" t="s">
        <v>727</v>
      </c>
      <c r="G2068" t="s">
        <v>4989</v>
      </c>
      <c r="H2068" s="1">
        <f>DATE(YEAR(invoices[[#This Row],[due_date]]),MONTH(invoices[[#This Row],[due_date]]),1)</f>
        <v>45748</v>
      </c>
      <c r="I2068" s="1">
        <v>45754</v>
      </c>
      <c r="J2068">
        <v>13000</v>
      </c>
      <c r="K2068">
        <v>2635</v>
      </c>
      <c r="L2068">
        <v>0</v>
      </c>
      <c r="M2068">
        <f>invoices[[#This Row],[rent_amount]]+invoices[[#This Row],[electricity_amount]]+invoices[[#This Row],[other_charges]]</f>
        <v>15635</v>
      </c>
      <c r="N2068" t="s">
        <v>28</v>
      </c>
      <c r="O2068" t="s">
        <v>53</v>
      </c>
      <c r="P2068">
        <v>0</v>
      </c>
      <c r="Q2068" t="b">
        <v>0</v>
      </c>
      <c r="R2068" t="s">
        <v>54</v>
      </c>
      <c r="S2068">
        <v>0</v>
      </c>
      <c r="T2068">
        <f>invoices[[#This Row],[total_amount]]</f>
        <v>15635</v>
      </c>
      <c r="U2068" t="s">
        <v>4249</v>
      </c>
      <c r="V2068" t="str">
        <f>INDEX([1]!Table1[tenantname],MATCH(invoices[[#This Row],[allotment_id]],[1]!Table1[TenantAllotmentID],0))</f>
        <v>Swarali Kadam (C12-C3)</v>
      </c>
      <c r="W2068" t="s">
        <v>15195</v>
      </c>
      <c r="X2068" t="s">
        <v>15196</v>
      </c>
      <c r="Y2068" s="4">
        <v>45748</v>
      </c>
      <c r="Z2068" t="s">
        <v>15807</v>
      </c>
      <c r="AA2068">
        <v>13000</v>
      </c>
      <c r="AB2068">
        <v>0</v>
      </c>
      <c r="AC2068">
        <v>0</v>
      </c>
      <c r="AD2068" s="7">
        <f>invoices[[#This Row],[Rent]]+invoices[[#This Row],[Services]]+invoices[[#This Row],[GST]]</f>
        <v>13000</v>
      </c>
      <c r="AE2068" s="7">
        <f>invoices[[#This Row],[Total]]-invoices[[#This Row],[rent_amount]]</f>
        <v>0</v>
      </c>
      <c r="AF2068">
        <v>1735</v>
      </c>
      <c r="AG2068">
        <v>2635</v>
      </c>
      <c r="AH2068">
        <f>invoices[[#This Row],[EB Amount]]-invoices[[#This Row],[electricity_amount]]</f>
        <v>0</v>
      </c>
    </row>
    <row r="2069" spans="1:34">
      <c r="A2069" t="s">
        <v>4996</v>
      </c>
      <c r="B2069" t="s">
        <v>22</v>
      </c>
      <c r="C2069" t="s">
        <v>2076</v>
      </c>
      <c r="D2069" t="s">
        <v>24</v>
      </c>
      <c r="E2069" t="s">
        <v>569</v>
      </c>
      <c r="F2069" t="s">
        <v>2077</v>
      </c>
      <c r="G2069" t="s">
        <v>4997</v>
      </c>
      <c r="H2069" s="1">
        <f>DATE(YEAR(invoices[[#This Row],[due_date]]),MONTH(invoices[[#This Row],[due_date]]),1)</f>
        <v>45748</v>
      </c>
      <c r="I2069" s="1">
        <v>45754</v>
      </c>
      <c r="J2069">
        <v>14500</v>
      </c>
      <c r="K2069">
        <v>2635</v>
      </c>
      <c r="L2069">
        <v>0</v>
      </c>
      <c r="M2069">
        <f>invoices[[#This Row],[rent_amount]]+invoices[[#This Row],[electricity_amount]]+invoices[[#This Row],[other_charges]]</f>
        <v>17135</v>
      </c>
      <c r="N2069" t="s">
        <v>28</v>
      </c>
      <c r="O2069" t="s">
        <v>53</v>
      </c>
      <c r="P2069">
        <v>0</v>
      </c>
      <c r="Q2069" t="b">
        <v>0</v>
      </c>
      <c r="R2069" t="s">
        <v>54</v>
      </c>
      <c r="S2069">
        <v>0</v>
      </c>
      <c r="T2069">
        <f>invoices[[#This Row],[total_amount]]</f>
        <v>17135</v>
      </c>
      <c r="U2069" t="s">
        <v>2079</v>
      </c>
      <c r="V2069" t="str">
        <f>INDEX([1]!Table1[tenantname],MATCH(invoices[[#This Row],[allotment_id]],[1]!Table1[TenantAllotmentID],0))</f>
        <v>Sathya Priya Balasegaran (C12-B2)</v>
      </c>
      <c r="W2069" t="s">
        <v>14700</v>
      </c>
      <c r="X2069" t="s">
        <v>14701</v>
      </c>
      <c r="Y2069" s="4">
        <v>45748</v>
      </c>
      <c r="Z2069" t="s">
        <v>15807</v>
      </c>
      <c r="AA2069">
        <v>14500</v>
      </c>
      <c r="AB2069">
        <v>0</v>
      </c>
      <c r="AC2069">
        <v>0</v>
      </c>
      <c r="AD2069" s="7">
        <f>invoices[[#This Row],[Rent]]+invoices[[#This Row],[Services]]+invoices[[#This Row],[GST]]</f>
        <v>14500</v>
      </c>
      <c r="AE2069" s="7">
        <f>invoices[[#This Row],[Total]]-invoices[[#This Row],[rent_amount]]</f>
        <v>0</v>
      </c>
      <c r="AF2069">
        <v>1739</v>
      </c>
      <c r="AG2069">
        <v>2635</v>
      </c>
      <c r="AH2069">
        <f>invoices[[#This Row],[EB Amount]]-invoices[[#This Row],[electricity_amount]]</f>
        <v>0</v>
      </c>
    </row>
    <row r="2070" spans="1:34">
      <c r="A2070" t="s">
        <v>4998</v>
      </c>
      <c r="B2070" t="s">
        <v>22</v>
      </c>
      <c r="C2070" t="s">
        <v>3835</v>
      </c>
      <c r="D2070" t="s">
        <v>24</v>
      </c>
      <c r="E2070" t="s">
        <v>275</v>
      </c>
      <c r="F2070" t="s">
        <v>1397</v>
      </c>
      <c r="G2070" t="s">
        <v>4999</v>
      </c>
      <c r="H2070" s="1">
        <f>DATE(YEAR(invoices[[#This Row],[due_date]]),MONTH(invoices[[#This Row],[due_date]]),1)</f>
        <v>45748</v>
      </c>
      <c r="I2070" s="1">
        <v>45754</v>
      </c>
      <c r="J2070">
        <v>14500</v>
      </c>
      <c r="K2070">
        <v>2160</v>
      </c>
      <c r="L2070">
        <v>0</v>
      </c>
      <c r="M2070">
        <f>invoices[[#This Row],[rent_amount]]+invoices[[#This Row],[electricity_amount]]+invoices[[#This Row],[other_charges]]</f>
        <v>16660</v>
      </c>
      <c r="N2070" t="s">
        <v>28</v>
      </c>
      <c r="O2070" t="s">
        <v>413</v>
      </c>
      <c r="P2070">
        <v>0</v>
      </c>
      <c r="Q2070" t="b">
        <v>0</v>
      </c>
      <c r="R2070" t="s">
        <v>54</v>
      </c>
      <c r="S2070">
        <v>0</v>
      </c>
      <c r="T2070">
        <f>invoices[[#This Row],[total_amount]]</f>
        <v>16660</v>
      </c>
      <c r="U2070" t="s">
        <v>3837</v>
      </c>
      <c r="V2070" t="str">
        <f>INDEX([1]!Table1[tenantname],MATCH(invoices[[#This Row],[allotment_id]],[1]!Table1[TenantAllotmentID],0))</f>
        <v>Ashmitha Sherine (B44-B1)</v>
      </c>
      <c r="W2070" t="s">
        <v>15134</v>
      </c>
      <c r="X2070" t="s">
        <v>15135</v>
      </c>
      <c r="Y2070" s="4">
        <v>45748</v>
      </c>
      <c r="Z2070" t="s">
        <v>15807</v>
      </c>
      <c r="AA2070">
        <v>14500</v>
      </c>
      <c r="AB2070">
        <v>0</v>
      </c>
      <c r="AC2070">
        <v>0</v>
      </c>
      <c r="AD2070" s="7">
        <f>invoices[[#This Row],[Rent]]+invoices[[#This Row],[Services]]+invoices[[#This Row],[GST]]</f>
        <v>14500</v>
      </c>
      <c r="AE2070" s="7">
        <f>invoices[[#This Row],[Total]]-invoices[[#This Row],[rent_amount]]</f>
        <v>0</v>
      </c>
      <c r="AF2070">
        <v>1740</v>
      </c>
      <c r="AG2070">
        <v>2160</v>
      </c>
      <c r="AH2070">
        <f>invoices[[#This Row],[EB Amount]]-invoices[[#This Row],[electricity_amount]]</f>
        <v>0</v>
      </c>
    </row>
    <row r="2071" spans="1:34">
      <c r="A2071" t="s">
        <v>5225</v>
      </c>
      <c r="B2071" t="s">
        <v>22</v>
      </c>
      <c r="C2071" t="s">
        <v>5226</v>
      </c>
      <c r="D2071" t="s">
        <v>24</v>
      </c>
      <c r="E2071" t="s">
        <v>96</v>
      </c>
      <c r="F2071" t="s">
        <v>1426</v>
      </c>
      <c r="G2071" t="s">
        <v>5227</v>
      </c>
      <c r="H2071" s="1">
        <f>DATE(YEAR(invoices[[#This Row],[due_date]]),MONTH(invoices[[#This Row],[due_date]]),1)</f>
        <v>45748</v>
      </c>
      <c r="I2071" s="1">
        <v>45754</v>
      </c>
      <c r="J2071">
        <v>14500</v>
      </c>
      <c r="K2071">
        <v>0</v>
      </c>
      <c r="L2071">
        <v>0</v>
      </c>
      <c r="M2071">
        <f>invoices[[#This Row],[rent_amount]]+invoices[[#This Row],[electricity_amount]]+invoices[[#This Row],[other_charges]]</f>
        <v>14500</v>
      </c>
      <c r="N2071" t="s">
        <v>28</v>
      </c>
      <c r="O2071" t="s">
        <v>53</v>
      </c>
      <c r="P2071">
        <v>0</v>
      </c>
      <c r="Q2071" t="b">
        <v>0</v>
      </c>
      <c r="R2071" t="s">
        <v>54</v>
      </c>
      <c r="S2071">
        <v>0</v>
      </c>
      <c r="T2071">
        <f>invoices[[#This Row],[total_amount]]</f>
        <v>14500</v>
      </c>
      <c r="U2071" t="s">
        <v>5228</v>
      </c>
      <c r="V2071" t="str">
        <f>INDEX([1]!Table1[tenantname],MATCH(invoices[[#This Row],[allotment_id]],[1]!Table1[TenantAllotmentID],0))</f>
        <v>Sanjith S (B33-B1)</v>
      </c>
      <c r="W2071" t="s">
        <v>15351</v>
      </c>
      <c r="X2071" t="s">
        <v>15352</v>
      </c>
      <c r="Y2071" s="4">
        <v>45748</v>
      </c>
      <c r="Z2071" t="s">
        <v>15807</v>
      </c>
      <c r="AA2071">
        <v>14500</v>
      </c>
      <c r="AB2071">
        <v>0</v>
      </c>
      <c r="AC2071">
        <v>0</v>
      </c>
      <c r="AD2071" s="7">
        <f>invoices[[#This Row],[Rent]]+invoices[[#This Row],[Services]]+invoices[[#This Row],[GST]]</f>
        <v>14500</v>
      </c>
      <c r="AE2071" s="7">
        <f>invoices[[#This Row],[Total]]-invoices[[#This Row],[rent_amount]]</f>
        <v>0</v>
      </c>
      <c r="AF2071">
        <v>1848</v>
      </c>
      <c r="AG2071">
        <v>0</v>
      </c>
      <c r="AH2071">
        <f>invoices[[#This Row],[EB Amount]]-invoices[[#This Row],[electricity_amount]]</f>
        <v>0</v>
      </c>
    </row>
    <row r="2072" spans="1:34">
      <c r="A2072" t="s">
        <v>5270</v>
      </c>
      <c r="B2072" t="s">
        <v>22</v>
      </c>
      <c r="C2072" t="s">
        <v>509</v>
      </c>
      <c r="D2072" t="s">
        <v>24</v>
      </c>
      <c r="E2072" t="s">
        <v>96</v>
      </c>
      <c r="F2072" t="s">
        <v>510</v>
      </c>
      <c r="G2072" t="s">
        <v>5271</v>
      </c>
      <c r="H2072" s="1">
        <f>DATE(YEAR(invoices[[#This Row],[due_date]]),MONTH(invoices[[#This Row],[due_date]]),1)</f>
        <v>45748</v>
      </c>
      <c r="I2072" s="1">
        <v>45754</v>
      </c>
      <c r="J2072">
        <v>14500</v>
      </c>
      <c r="K2072">
        <v>2325</v>
      </c>
      <c r="L2072">
        <v>0</v>
      </c>
      <c r="M2072">
        <f>invoices[[#This Row],[rent_amount]]+invoices[[#This Row],[electricity_amount]]+invoices[[#This Row],[other_charges]]</f>
        <v>16825</v>
      </c>
      <c r="N2072" t="s">
        <v>28</v>
      </c>
      <c r="O2072" t="s">
        <v>588</v>
      </c>
      <c r="P2072">
        <v>0</v>
      </c>
      <c r="Q2072" t="b">
        <v>0</v>
      </c>
      <c r="R2072" t="s">
        <v>54</v>
      </c>
      <c r="S2072">
        <v>0</v>
      </c>
      <c r="T2072">
        <f>invoices[[#This Row],[total_amount]]</f>
        <v>16825</v>
      </c>
      <c r="U2072" t="s">
        <v>2343</v>
      </c>
      <c r="V2072" t="str">
        <f>INDEX([1]!Table1[tenantname],MATCH(invoices[[#This Row],[allotment_id]],[1]!Table1[TenantAllotmentID],0))</f>
        <v>Harsh Gupta (B33-B2)</v>
      </c>
      <c r="W2072" t="s">
        <v>14778</v>
      </c>
      <c r="X2072" t="s">
        <v>14779</v>
      </c>
      <c r="Y2072" s="4">
        <v>45748</v>
      </c>
      <c r="Z2072" t="s">
        <v>15807</v>
      </c>
      <c r="AA2072">
        <v>14500</v>
      </c>
      <c r="AB2072">
        <v>0</v>
      </c>
      <c r="AC2072">
        <v>0</v>
      </c>
      <c r="AD2072" s="7">
        <f>invoices[[#This Row],[Rent]]+invoices[[#This Row],[Services]]+invoices[[#This Row],[GST]]</f>
        <v>14500</v>
      </c>
      <c r="AE2072" s="7">
        <f>invoices[[#This Row],[Total]]-invoices[[#This Row],[rent_amount]]</f>
        <v>0</v>
      </c>
      <c r="AF2072">
        <v>1868</v>
      </c>
      <c r="AG2072">
        <v>2325</v>
      </c>
      <c r="AH2072">
        <f>invoices[[#This Row],[EB Amount]]-invoices[[#This Row],[electricity_amount]]</f>
        <v>0</v>
      </c>
    </row>
    <row r="2073" spans="1:34">
      <c r="A2073" t="s">
        <v>5276</v>
      </c>
      <c r="B2073" t="s">
        <v>22</v>
      </c>
      <c r="C2073" t="s">
        <v>1121</v>
      </c>
      <c r="D2073" t="s">
        <v>24</v>
      </c>
      <c r="E2073" t="s">
        <v>147</v>
      </c>
      <c r="F2073" t="s">
        <v>1122</v>
      </c>
      <c r="G2073" t="s">
        <v>5277</v>
      </c>
      <c r="H2073" s="1">
        <f>DATE(YEAR(invoices[[#This Row],[due_date]]),MONTH(invoices[[#This Row],[due_date]]),1)</f>
        <v>45748</v>
      </c>
      <c r="I2073" s="1">
        <v>45754</v>
      </c>
      <c r="J2073">
        <v>14500</v>
      </c>
      <c r="K2073">
        <v>992</v>
      </c>
      <c r="L2073">
        <v>0</v>
      </c>
      <c r="M2073">
        <f>invoices[[#This Row],[rent_amount]]+invoices[[#This Row],[electricity_amount]]+invoices[[#This Row],[other_charges]]</f>
        <v>15492</v>
      </c>
      <c r="N2073" t="s">
        <v>28</v>
      </c>
      <c r="O2073" t="s">
        <v>1672</v>
      </c>
      <c r="P2073">
        <v>0</v>
      </c>
      <c r="Q2073" t="b">
        <v>0</v>
      </c>
      <c r="R2073" t="s">
        <v>54</v>
      </c>
      <c r="S2073">
        <v>0</v>
      </c>
      <c r="T2073">
        <f>invoices[[#This Row],[total_amount]]</f>
        <v>15492</v>
      </c>
      <c r="U2073" t="s">
        <v>1125</v>
      </c>
      <c r="V2073" t="str">
        <f>INDEX([1]!Table1[tenantname],MATCH(invoices[[#This Row],[allotment_id]],[1]!Table1[TenantAllotmentID],0))</f>
        <v>Navin Joseph (C31-B1)</v>
      </c>
      <c r="W2073" t="s">
        <v>14356</v>
      </c>
      <c r="X2073" t="s">
        <v>14357</v>
      </c>
      <c r="Y2073" s="4">
        <v>45748</v>
      </c>
      <c r="Z2073" t="s">
        <v>15807</v>
      </c>
      <c r="AA2073">
        <v>14500</v>
      </c>
      <c r="AB2073">
        <v>0</v>
      </c>
      <c r="AC2073">
        <v>0</v>
      </c>
      <c r="AD2073" s="7">
        <f>invoices[[#This Row],[Rent]]+invoices[[#This Row],[Services]]+invoices[[#This Row],[GST]]</f>
        <v>14500</v>
      </c>
      <c r="AE2073" s="7">
        <f>invoices[[#This Row],[Total]]-invoices[[#This Row],[rent_amount]]</f>
        <v>0</v>
      </c>
      <c r="AF2073">
        <v>1870</v>
      </c>
      <c r="AG2073">
        <v>992</v>
      </c>
      <c r="AH2073">
        <f>invoices[[#This Row],[EB Amount]]-invoices[[#This Row],[electricity_amount]]</f>
        <v>0</v>
      </c>
    </row>
    <row r="2074" spans="1:34">
      <c r="A2074" t="s">
        <v>5373</v>
      </c>
      <c r="B2074" t="s">
        <v>22</v>
      </c>
      <c r="C2074" t="s">
        <v>2286</v>
      </c>
      <c r="D2074" t="s">
        <v>24</v>
      </c>
      <c r="E2074" t="s">
        <v>592</v>
      </c>
      <c r="F2074" t="s">
        <v>1184</v>
      </c>
      <c r="G2074" t="s">
        <v>5374</v>
      </c>
      <c r="H2074" s="1">
        <f>DATE(YEAR(invoices[[#This Row],[due_date]]),MONTH(invoices[[#This Row],[due_date]]),1)</f>
        <v>45748</v>
      </c>
      <c r="I2074" s="1">
        <v>45754</v>
      </c>
      <c r="J2074">
        <v>24000</v>
      </c>
      <c r="K2074">
        <v>2325</v>
      </c>
      <c r="L2074">
        <v>0</v>
      </c>
      <c r="M2074">
        <f>invoices[[#This Row],[rent_amount]]+invoices[[#This Row],[electricity_amount]]+invoices[[#This Row],[other_charges]]</f>
        <v>26325</v>
      </c>
      <c r="N2074" t="s">
        <v>28</v>
      </c>
      <c r="O2074" t="s">
        <v>413</v>
      </c>
      <c r="P2074">
        <v>0</v>
      </c>
      <c r="Q2074" t="b">
        <v>0</v>
      </c>
      <c r="R2074" t="s">
        <v>54</v>
      </c>
      <c r="S2074">
        <v>0</v>
      </c>
      <c r="T2074">
        <f>invoices[[#This Row],[total_amount]]</f>
        <v>26325</v>
      </c>
      <c r="U2074" t="s">
        <v>2288</v>
      </c>
      <c r="V2074" t="str">
        <f>INDEX([1]!Table1[tenantname],MATCH(invoices[[#This Row],[allotment_id]],[1]!Table1[TenantAllotmentID],0))</f>
        <v>Aditya A (A44-D1)</v>
      </c>
      <c r="W2074" t="s">
        <v>14762</v>
      </c>
      <c r="X2074" t="s">
        <v>14763</v>
      </c>
      <c r="Y2074" s="4">
        <v>45748</v>
      </c>
      <c r="Z2074" t="s">
        <v>15807</v>
      </c>
      <c r="AA2074">
        <v>24000</v>
      </c>
      <c r="AB2074">
        <v>0</v>
      </c>
      <c r="AC2074">
        <v>0</v>
      </c>
      <c r="AD2074" s="7">
        <f>invoices[[#This Row],[Rent]]+invoices[[#This Row],[Services]]+invoices[[#This Row],[GST]]</f>
        <v>24000</v>
      </c>
      <c r="AE2074" s="7">
        <f>invoices[[#This Row],[Total]]-invoices[[#This Row],[rent_amount]]</f>
        <v>0</v>
      </c>
      <c r="AF2074">
        <v>1922</v>
      </c>
      <c r="AG2074">
        <v>2325</v>
      </c>
      <c r="AH2074">
        <f>invoices[[#This Row],[EB Amount]]-invoices[[#This Row],[electricity_amount]]</f>
        <v>0</v>
      </c>
    </row>
    <row r="2075" spans="1:34">
      <c r="A2075" t="s">
        <v>5489</v>
      </c>
      <c r="B2075" t="s">
        <v>22</v>
      </c>
      <c r="C2075" t="s">
        <v>5234</v>
      </c>
      <c r="D2075" t="s">
        <v>24</v>
      </c>
      <c r="E2075" t="s">
        <v>147</v>
      </c>
      <c r="F2075" t="s">
        <v>370</v>
      </c>
      <c r="G2075" t="s">
        <v>5490</v>
      </c>
      <c r="H2075" s="1">
        <f>DATE(YEAR(invoices[[#This Row],[due_date]]),MONTH(invoices[[#This Row],[due_date]]),1)</f>
        <v>45748</v>
      </c>
      <c r="I2075" s="1">
        <v>45754</v>
      </c>
      <c r="J2075">
        <v>19000</v>
      </c>
      <c r="K2075">
        <v>992</v>
      </c>
      <c r="L2075">
        <v>0</v>
      </c>
      <c r="M2075">
        <f>invoices[[#This Row],[rent_amount]]+invoices[[#This Row],[electricity_amount]]+invoices[[#This Row],[other_charges]]</f>
        <v>19992</v>
      </c>
      <c r="N2075" t="s">
        <v>28</v>
      </c>
      <c r="O2075" t="s">
        <v>588</v>
      </c>
      <c r="P2075">
        <v>0</v>
      </c>
      <c r="Q2075" t="b">
        <v>0</v>
      </c>
      <c r="R2075" t="s">
        <v>54</v>
      </c>
      <c r="S2075">
        <v>0</v>
      </c>
      <c r="T2075">
        <f>invoices[[#This Row],[total_amount]]</f>
        <v>19992</v>
      </c>
      <c r="U2075" t="s">
        <v>5236</v>
      </c>
      <c r="V2075" t="str">
        <f>INDEX([1]!Table1[tenantname],MATCH(invoices[[#This Row],[allotment_id]],[1]!Table1[TenantAllotmentID],0))</f>
        <v>Kumaran S (C31-A1)</v>
      </c>
      <c r="W2075" t="s">
        <v>15353</v>
      </c>
      <c r="X2075" t="s">
        <v>15354</v>
      </c>
      <c r="Y2075" s="4">
        <v>45748</v>
      </c>
      <c r="Z2075" t="s">
        <v>15807</v>
      </c>
      <c r="AA2075">
        <v>19000</v>
      </c>
      <c r="AB2075">
        <v>0</v>
      </c>
      <c r="AC2075">
        <v>0</v>
      </c>
      <c r="AD2075" s="7">
        <f>invoices[[#This Row],[Rent]]+invoices[[#This Row],[Services]]+invoices[[#This Row],[GST]]</f>
        <v>19000</v>
      </c>
      <c r="AE2075" s="7">
        <f>invoices[[#This Row],[Total]]-invoices[[#This Row],[rent_amount]]</f>
        <v>0</v>
      </c>
      <c r="AF2075">
        <v>1976</v>
      </c>
      <c r="AG2075">
        <v>992</v>
      </c>
      <c r="AH2075">
        <f>invoices[[#This Row],[EB Amount]]-invoices[[#This Row],[electricity_amount]]</f>
        <v>0</v>
      </c>
    </row>
    <row r="2076" spans="1:34">
      <c r="A2076" t="s">
        <v>5744</v>
      </c>
      <c r="B2076" t="s">
        <v>22</v>
      </c>
      <c r="C2076" t="s">
        <v>5039</v>
      </c>
      <c r="D2076" t="s">
        <v>24</v>
      </c>
      <c r="E2076" t="s">
        <v>234</v>
      </c>
      <c r="F2076" t="s">
        <v>2143</v>
      </c>
      <c r="G2076" t="s">
        <v>5745</v>
      </c>
      <c r="H2076" s="1">
        <f>DATE(YEAR(invoices[[#This Row],[due_date]]),MONTH(invoices[[#This Row],[due_date]]),1)</f>
        <v>45748</v>
      </c>
      <c r="I2076" s="1">
        <v>45754</v>
      </c>
      <c r="J2076">
        <v>13500</v>
      </c>
      <c r="K2076">
        <v>0</v>
      </c>
      <c r="L2076">
        <v>0</v>
      </c>
      <c r="M2076">
        <f>invoices[[#This Row],[rent_amount]]+invoices[[#This Row],[electricity_amount]]+invoices[[#This Row],[other_charges]]</f>
        <v>13500</v>
      </c>
      <c r="N2076" t="s">
        <v>28</v>
      </c>
      <c r="O2076" t="s">
        <v>588</v>
      </c>
      <c r="P2076">
        <v>0</v>
      </c>
      <c r="Q2076" t="b">
        <v>0</v>
      </c>
      <c r="R2076" t="s">
        <v>54</v>
      </c>
      <c r="S2076">
        <v>0</v>
      </c>
      <c r="T2076">
        <f>invoices[[#This Row],[total_amount]]</f>
        <v>13500</v>
      </c>
      <c r="U2076" t="s">
        <v>5041</v>
      </c>
      <c r="V2076" t="str">
        <f>INDEX([1]!Table1[tenantname],MATCH(invoices[[#This Row],[allotment_id]],[1]!Table1[TenantAllotmentID],0))</f>
        <v>Mayuri Bhattacharjee (D12-C2)</v>
      </c>
      <c r="W2076" t="s">
        <v>15326</v>
      </c>
      <c r="X2076" t="s">
        <v>15327</v>
      </c>
      <c r="Y2076" s="4">
        <v>45748</v>
      </c>
      <c r="Z2076" t="s">
        <v>15807</v>
      </c>
      <c r="AA2076">
        <v>13500</v>
      </c>
      <c r="AB2076">
        <v>0</v>
      </c>
      <c r="AC2076">
        <v>0</v>
      </c>
      <c r="AD2076" s="7">
        <f>invoices[[#This Row],[Rent]]+invoices[[#This Row],[Services]]+invoices[[#This Row],[GST]]</f>
        <v>13500</v>
      </c>
      <c r="AE2076" s="7">
        <f>invoices[[#This Row],[Total]]-invoices[[#This Row],[rent_amount]]</f>
        <v>0</v>
      </c>
      <c r="AF2076">
        <v>2094</v>
      </c>
      <c r="AG2076">
        <v>0</v>
      </c>
      <c r="AH2076">
        <f>invoices[[#This Row],[EB Amount]]-invoices[[#This Row],[electricity_amount]]</f>
        <v>0</v>
      </c>
    </row>
    <row r="2077" spans="1:34">
      <c r="A2077" t="s">
        <v>5746</v>
      </c>
      <c r="B2077" t="s">
        <v>22</v>
      </c>
      <c r="C2077" t="s">
        <v>384</v>
      </c>
      <c r="D2077" t="s">
        <v>24</v>
      </c>
      <c r="E2077" t="s">
        <v>42</v>
      </c>
      <c r="F2077" t="s">
        <v>627</v>
      </c>
      <c r="G2077" t="s">
        <v>5747</v>
      </c>
      <c r="H2077" s="1">
        <f>DATE(YEAR(invoices[[#This Row],[due_date]]),MONTH(invoices[[#This Row],[due_date]]),1)</f>
        <v>45748</v>
      </c>
      <c r="I2077" s="1">
        <v>45754</v>
      </c>
      <c r="J2077">
        <v>13000</v>
      </c>
      <c r="K2077">
        <v>1395</v>
      </c>
      <c r="L2077">
        <v>2250</v>
      </c>
      <c r="M2077">
        <f>invoices[[#This Row],[rent_amount]]+invoices[[#This Row],[electricity_amount]]+invoices[[#This Row],[other_charges]]</f>
        <v>16645</v>
      </c>
      <c r="N2077" t="s">
        <v>28</v>
      </c>
      <c r="O2077" t="s">
        <v>413</v>
      </c>
      <c r="P2077">
        <v>0</v>
      </c>
      <c r="Q2077" t="b">
        <v>0</v>
      </c>
      <c r="R2077" t="s">
        <v>54</v>
      </c>
      <c r="S2077">
        <v>0</v>
      </c>
      <c r="T2077">
        <f>invoices[[#This Row],[total_amount]]</f>
        <v>16645</v>
      </c>
      <c r="U2077" t="s">
        <v>3652</v>
      </c>
      <c r="V2077" t="str">
        <f>INDEX([1]!Table1[tenantname],MATCH(invoices[[#This Row],[allotment_id]],[1]!Table1[TenantAllotmentID],0))</f>
        <v>Aruna Govindarajan (C24-B3)</v>
      </c>
      <c r="W2077" t="s">
        <v>14090</v>
      </c>
      <c r="X2077" t="s">
        <v>15099</v>
      </c>
      <c r="Y2077" s="4">
        <v>45748</v>
      </c>
      <c r="Z2077" t="s">
        <v>15807</v>
      </c>
      <c r="AA2077">
        <v>13000</v>
      </c>
      <c r="AB2077">
        <v>0</v>
      </c>
      <c r="AC2077">
        <v>0</v>
      </c>
      <c r="AD2077" s="7">
        <f>invoices[[#This Row],[Rent]]+invoices[[#This Row],[Services]]+invoices[[#This Row],[GST]]</f>
        <v>13000</v>
      </c>
      <c r="AE2077" s="7">
        <f>invoices[[#This Row],[Total]]-invoices[[#This Row],[rent_amount]]</f>
        <v>0</v>
      </c>
      <c r="AF2077">
        <v>2095</v>
      </c>
      <c r="AG2077">
        <v>1395</v>
      </c>
      <c r="AH2077">
        <f>invoices[[#This Row],[EB Amount]]-invoices[[#This Row],[electricity_amount]]</f>
        <v>0</v>
      </c>
    </row>
    <row r="2078" spans="1:34">
      <c r="A2078" t="s">
        <v>5928</v>
      </c>
      <c r="B2078" t="s">
        <v>22</v>
      </c>
      <c r="C2078" t="s">
        <v>125</v>
      </c>
      <c r="D2078" t="s">
        <v>24</v>
      </c>
      <c r="E2078" t="s">
        <v>88</v>
      </c>
      <c r="F2078" t="s">
        <v>126</v>
      </c>
      <c r="G2078" t="s">
        <v>5929</v>
      </c>
      <c r="H2078" s="1">
        <f>DATE(YEAR(invoices[[#This Row],[due_date]]),MONTH(invoices[[#This Row],[due_date]]),1)</f>
        <v>45748</v>
      </c>
      <c r="I2078" s="1">
        <v>45754</v>
      </c>
      <c r="J2078">
        <v>13500</v>
      </c>
      <c r="K2078">
        <v>2139</v>
      </c>
      <c r="L2078">
        <v>0</v>
      </c>
      <c r="M2078">
        <f>invoices[[#This Row],[rent_amount]]+invoices[[#This Row],[electricity_amount]]+invoices[[#This Row],[other_charges]]</f>
        <v>15639</v>
      </c>
      <c r="N2078" t="s">
        <v>28</v>
      </c>
      <c r="O2078" t="s">
        <v>588</v>
      </c>
      <c r="P2078">
        <v>0</v>
      </c>
      <c r="Q2078" t="b">
        <v>0</v>
      </c>
      <c r="R2078" t="s">
        <v>54</v>
      </c>
      <c r="S2078">
        <v>0</v>
      </c>
      <c r="T2078">
        <f>invoices[[#This Row],[total_amount]]</f>
        <v>15639</v>
      </c>
      <c r="U2078" t="s">
        <v>130</v>
      </c>
      <c r="V2078" t="str">
        <f>INDEX([1]!Table1[tenantname],MATCH(invoices[[#This Row],[allotment_id]],[1]!Table1[TenantAllotmentID],0))</f>
        <v>Martin Rodgers (B13-C2)</v>
      </c>
      <c r="W2078" t="s">
        <v>14010</v>
      </c>
      <c r="X2078" t="s">
        <v>14011</v>
      </c>
      <c r="Y2078" s="4">
        <v>45748</v>
      </c>
      <c r="Z2078" t="s">
        <v>15807</v>
      </c>
      <c r="AA2078">
        <v>13500</v>
      </c>
      <c r="AB2078">
        <v>0</v>
      </c>
      <c r="AC2078">
        <v>0</v>
      </c>
      <c r="AD2078" s="7">
        <f>invoices[[#This Row],[Rent]]+invoices[[#This Row],[Services]]+invoices[[#This Row],[GST]]</f>
        <v>13500</v>
      </c>
      <c r="AE2078" s="7">
        <f>invoices[[#This Row],[Total]]-invoices[[#This Row],[rent_amount]]</f>
        <v>0</v>
      </c>
      <c r="AF2078">
        <v>2187</v>
      </c>
      <c r="AG2078">
        <v>2139</v>
      </c>
      <c r="AH2078">
        <f>invoices[[#This Row],[EB Amount]]-invoices[[#This Row],[electricity_amount]]</f>
        <v>0</v>
      </c>
    </row>
    <row r="2079" spans="1:34">
      <c r="A2079" t="s">
        <v>6013</v>
      </c>
      <c r="B2079" t="s">
        <v>22</v>
      </c>
      <c r="C2079" t="s">
        <v>1564</v>
      </c>
      <c r="D2079" t="s">
        <v>24</v>
      </c>
      <c r="E2079" t="s">
        <v>342</v>
      </c>
      <c r="F2079" t="s">
        <v>1565</v>
      </c>
      <c r="G2079" t="s">
        <v>6014</v>
      </c>
      <c r="H2079" s="1">
        <f>DATE(YEAR(invoices[[#This Row],[due_date]]),MONTH(invoices[[#This Row],[due_date]]),1)</f>
        <v>45748</v>
      </c>
      <c r="I2079" s="1">
        <v>45754</v>
      </c>
      <c r="J2079">
        <v>13000</v>
      </c>
      <c r="K2079">
        <v>1922</v>
      </c>
      <c r="L2079">
        <v>0</v>
      </c>
      <c r="M2079">
        <f>invoices[[#This Row],[rent_amount]]+invoices[[#This Row],[electricity_amount]]+invoices[[#This Row],[other_charges]]</f>
        <v>14922</v>
      </c>
      <c r="N2079" t="s">
        <v>28</v>
      </c>
      <c r="O2079" t="s">
        <v>53</v>
      </c>
      <c r="P2079">
        <v>0</v>
      </c>
      <c r="Q2079" t="b">
        <v>0</v>
      </c>
      <c r="R2079" t="s">
        <v>54</v>
      </c>
      <c r="S2079">
        <v>0</v>
      </c>
      <c r="T2079">
        <f>invoices[[#This Row],[total_amount]]</f>
        <v>14922</v>
      </c>
      <c r="U2079" t="s">
        <v>1567</v>
      </c>
      <c r="V2079" t="str">
        <f>INDEX([1]!Table1[tenantname],MATCH(invoices[[#This Row],[allotment_id]],[1]!Table1[TenantAllotmentID],0))</f>
        <v>Suvetha V (D11-D1)</v>
      </c>
      <c r="W2079" t="s">
        <v>14520</v>
      </c>
      <c r="X2079" t="s">
        <v>14521</v>
      </c>
      <c r="Y2079" s="4">
        <v>45748</v>
      </c>
      <c r="Z2079" t="s">
        <v>15807</v>
      </c>
      <c r="AA2079">
        <v>13000</v>
      </c>
      <c r="AB2079">
        <v>0</v>
      </c>
      <c r="AC2079">
        <v>0</v>
      </c>
      <c r="AD2079" s="7">
        <f>invoices[[#This Row],[Rent]]+invoices[[#This Row],[Services]]+invoices[[#This Row],[GST]]</f>
        <v>13000</v>
      </c>
      <c r="AE2079" s="7">
        <f>invoices[[#This Row],[Total]]-invoices[[#This Row],[rent_amount]]</f>
        <v>0</v>
      </c>
      <c r="AF2079">
        <v>2231</v>
      </c>
      <c r="AG2079">
        <v>1922</v>
      </c>
      <c r="AH2079">
        <f>invoices[[#This Row],[EB Amount]]-invoices[[#This Row],[electricity_amount]]</f>
        <v>0</v>
      </c>
    </row>
    <row r="2080" spans="1:34">
      <c r="A2080" t="s">
        <v>6045</v>
      </c>
      <c r="B2080" t="s">
        <v>22</v>
      </c>
      <c r="C2080" t="s">
        <v>6046</v>
      </c>
      <c r="D2080" t="s">
        <v>24</v>
      </c>
      <c r="E2080" t="s">
        <v>201</v>
      </c>
      <c r="F2080" s="2" t="s">
        <v>1031</v>
      </c>
      <c r="G2080" t="s">
        <v>6047</v>
      </c>
      <c r="H2080" s="1">
        <f>DATE(YEAR(invoices[[#This Row],[due_date]]),MONTH(invoices[[#This Row],[due_date]]),1)</f>
        <v>45748</v>
      </c>
      <c r="I2080" s="1">
        <v>45754</v>
      </c>
      <c r="J2080">
        <v>967</v>
      </c>
      <c r="K2080">
        <v>1364</v>
      </c>
      <c r="L2080">
        <v>2250</v>
      </c>
      <c r="M2080">
        <f>invoices[[#This Row],[rent_amount]]+invoices[[#This Row],[electricity_amount]]+invoices[[#This Row],[other_charges]]</f>
        <v>4581</v>
      </c>
      <c r="N2080" t="s">
        <v>28</v>
      </c>
      <c r="O2080" t="s">
        <v>53</v>
      </c>
      <c r="P2080">
        <v>0</v>
      </c>
      <c r="Q2080" t="b">
        <v>0</v>
      </c>
      <c r="R2080" t="s">
        <v>54</v>
      </c>
      <c r="S2080">
        <v>0</v>
      </c>
      <c r="T2080">
        <f>invoices[[#This Row],[total_amount]]</f>
        <v>4581</v>
      </c>
      <c r="U2080" t="s">
        <v>6048</v>
      </c>
      <c r="V2080" t="str">
        <f>INDEX([1]!Table1[tenantname],MATCH(invoices[[#This Row],[allotment_id]],[1]!Table1[TenantAllotmentID],0))</f>
        <v>Suvidnya Tipre (B31-B1)</v>
      </c>
      <c r="W2080" t="s">
        <v>15445</v>
      </c>
      <c r="X2080" t="s">
        <v>15446</v>
      </c>
      <c r="Y2080" s="4">
        <v>45748</v>
      </c>
      <c r="Z2080" t="s">
        <v>15807</v>
      </c>
      <c r="AA2080">
        <v>967</v>
      </c>
      <c r="AB2080">
        <v>0</v>
      </c>
      <c r="AC2080">
        <v>0</v>
      </c>
      <c r="AD2080" s="7">
        <f>invoices[[#This Row],[Rent]]+invoices[[#This Row],[Services]]+invoices[[#This Row],[GST]]</f>
        <v>967</v>
      </c>
      <c r="AE2080" s="7">
        <f>invoices[[#This Row],[Total]]-invoices[[#This Row],[rent_amount]]</f>
        <v>0</v>
      </c>
      <c r="AF2080">
        <v>2247</v>
      </c>
      <c r="AG2080">
        <v>1364</v>
      </c>
      <c r="AH2080">
        <f>invoices[[#This Row],[EB Amount]]-invoices[[#This Row],[electricity_amount]]</f>
        <v>0</v>
      </c>
    </row>
    <row r="2081" spans="1:34">
      <c r="A2081" t="s">
        <v>6061</v>
      </c>
      <c r="B2081" t="s">
        <v>22</v>
      </c>
      <c r="C2081" t="s">
        <v>299</v>
      </c>
      <c r="D2081" t="s">
        <v>24</v>
      </c>
      <c r="E2081" t="s">
        <v>80</v>
      </c>
      <c r="F2081" t="s">
        <v>300</v>
      </c>
      <c r="G2081" t="s">
        <v>6062</v>
      </c>
      <c r="H2081" s="1">
        <f>DATE(YEAR(invoices[[#This Row],[due_date]]),MONTH(invoices[[#This Row],[due_date]]),1)</f>
        <v>45748</v>
      </c>
      <c r="I2081" s="1">
        <v>45754</v>
      </c>
      <c r="J2081">
        <v>14500</v>
      </c>
      <c r="K2081">
        <v>1352</v>
      </c>
      <c r="L2081">
        <v>0</v>
      </c>
      <c r="M2081">
        <f>invoices[[#This Row],[rent_amount]]+invoices[[#This Row],[electricity_amount]]+invoices[[#This Row],[other_charges]]</f>
        <v>15852</v>
      </c>
      <c r="N2081" t="s">
        <v>28</v>
      </c>
      <c r="O2081" t="s">
        <v>588</v>
      </c>
      <c r="P2081">
        <v>0</v>
      </c>
      <c r="Q2081" t="b">
        <v>0</v>
      </c>
      <c r="R2081" t="s">
        <v>54</v>
      </c>
      <c r="S2081">
        <v>0</v>
      </c>
      <c r="T2081">
        <f>invoices[[#This Row],[total_amount]]</f>
        <v>15852</v>
      </c>
      <c r="U2081" t="s">
        <v>302</v>
      </c>
      <c r="V2081" t="str">
        <f>INDEX([1]!Table1[tenantname],MATCH(invoices[[#This Row],[allotment_id]],[1]!Table1[TenantAllotmentID],0))</f>
        <v>Kirithiga N (D21-B2)</v>
      </c>
      <c r="W2081" t="s">
        <v>14060</v>
      </c>
      <c r="X2081" t="s">
        <v>14061</v>
      </c>
      <c r="Y2081" s="4">
        <v>45748</v>
      </c>
      <c r="Z2081" t="s">
        <v>15807</v>
      </c>
      <c r="AA2081">
        <v>14500</v>
      </c>
      <c r="AB2081">
        <v>0</v>
      </c>
      <c r="AC2081">
        <v>0</v>
      </c>
      <c r="AD2081" s="7">
        <f>invoices[[#This Row],[Rent]]+invoices[[#This Row],[Services]]+invoices[[#This Row],[GST]]</f>
        <v>14500</v>
      </c>
      <c r="AE2081" s="7">
        <f>invoices[[#This Row],[Total]]-invoices[[#This Row],[rent_amount]]</f>
        <v>0</v>
      </c>
      <c r="AF2081">
        <v>2254</v>
      </c>
      <c r="AG2081">
        <v>1352</v>
      </c>
      <c r="AH2081">
        <f>invoices[[#This Row],[EB Amount]]-invoices[[#This Row],[electricity_amount]]</f>
        <v>0</v>
      </c>
    </row>
    <row r="2082" spans="1:34">
      <c r="A2082" t="s">
        <v>6107</v>
      </c>
      <c r="B2082" t="s">
        <v>22</v>
      </c>
      <c r="C2082" t="s">
        <v>568</v>
      </c>
      <c r="D2082" t="s">
        <v>24</v>
      </c>
      <c r="E2082" t="s">
        <v>569</v>
      </c>
      <c r="F2082" t="s">
        <v>570</v>
      </c>
      <c r="G2082" t="s">
        <v>6108</v>
      </c>
      <c r="H2082" s="1">
        <f>DATE(YEAR(invoices[[#This Row],[due_date]]),MONTH(invoices[[#This Row],[due_date]]),1)</f>
        <v>45748</v>
      </c>
      <c r="I2082" s="1">
        <v>45754</v>
      </c>
      <c r="J2082">
        <v>13500</v>
      </c>
      <c r="K2082">
        <v>1870</v>
      </c>
      <c r="L2082">
        <v>2250</v>
      </c>
      <c r="M2082">
        <f>invoices[[#This Row],[rent_amount]]+invoices[[#This Row],[electricity_amount]]+invoices[[#This Row],[other_charges]]</f>
        <v>17620</v>
      </c>
      <c r="N2082" t="s">
        <v>28</v>
      </c>
      <c r="O2082" t="s">
        <v>588</v>
      </c>
      <c r="P2082">
        <v>0</v>
      </c>
      <c r="Q2082" t="b">
        <v>0</v>
      </c>
      <c r="R2082" t="s">
        <v>54</v>
      </c>
      <c r="S2082">
        <v>0</v>
      </c>
      <c r="T2082">
        <f>invoices[[#This Row],[total_amount]]</f>
        <v>17620</v>
      </c>
      <c r="U2082" t="s">
        <v>572</v>
      </c>
      <c r="V2082" t="str">
        <f>INDEX([1]!Table1[tenantname],MATCH(invoices[[#This Row],[allotment_id]],[1]!Table1[TenantAllotmentID],0))</f>
        <v>Malavika Krishna K A (C12-D2)</v>
      </c>
      <c r="W2082" t="s">
        <v>14155</v>
      </c>
      <c r="X2082" t="s">
        <v>14156</v>
      </c>
      <c r="Y2082" s="4">
        <v>45748</v>
      </c>
      <c r="Z2082" t="s">
        <v>15807</v>
      </c>
      <c r="AA2082">
        <v>13500</v>
      </c>
      <c r="AB2082">
        <v>0</v>
      </c>
      <c r="AC2082">
        <v>0</v>
      </c>
      <c r="AD2082" s="7">
        <f>invoices[[#This Row],[Rent]]+invoices[[#This Row],[Services]]+invoices[[#This Row],[GST]]</f>
        <v>13500</v>
      </c>
      <c r="AE2082" s="7">
        <f>invoices[[#This Row],[Total]]-invoices[[#This Row],[rent_amount]]</f>
        <v>0</v>
      </c>
      <c r="AF2082">
        <v>2278</v>
      </c>
      <c r="AG2082">
        <v>1870</v>
      </c>
      <c r="AH2082">
        <f>invoices[[#This Row],[EB Amount]]-invoices[[#This Row],[electricity_amount]]</f>
        <v>0</v>
      </c>
    </row>
    <row r="2083" spans="1:34">
      <c r="A2083" t="s">
        <v>6131</v>
      </c>
      <c r="B2083" t="s">
        <v>22</v>
      </c>
      <c r="C2083" t="s">
        <v>2193</v>
      </c>
      <c r="D2083" t="s">
        <v>24</v>
      </c>
      <c r="E2083" t="s">
        <v>80</v>
      </c>
      <c r="F2083" t="s">
        <v>81</v>
      </c>
      <c r="G2083" t="s">
        <v>6132</v>
      </c>
      <c r="H2083" s="1">
        <f>DATE(YEAR(invoices[[#This Row],[due_date]]),MONTH(invoices[[#This Row],[due_date]]),1)</f>
        <v>45748</v>
      </c>
      <c r="I2083" s="1">
        <v>45754</v>
      </c>
      <c r="J2083">
        <v>13050</v>
      </c>
      <c r="K2083">
        <v>1456</v>
      </c>
      <c r="L2083">
        <v>2250</v>
      </c>
      <c r="M2083">
        <f>invoices[[#This Row],[rent_amount]]+invoices[[#This Row],[electricity_amount]]+invoices[[#This Row],[other_charges]]</f>
        <v>16756</v>
      </c>
      <c r="N2083" t="s">
        <v>28</v>
      </c>
      <c r="O2083" t="s">
        <v>588</v>
      </c>
      <c r="P2083">
        <v>0</v>
      </c>
      <c r="Q2083" t="b">
        <v>0</v>
      </c>
      <c r="R2083" t="s">
        <v>54</v>
      </c>
      <c r="S2083">
        <v>0</v>
      </c>
      <c r="T2083">
        <f>invoices[[#This Row],[total_amount]]</f>
        <v>16756</v>
      </c>
      <c r="U2083" t="s">
        <v>2195</v>
      </c>
      <c r="V2083" t="str">
        <f>INDEX([1]!Table1[tenantname],MATCH(invoices[[#This Row],[allotment_id]],[1]!Table1[TenantAllotmentID],0))</f>
        <v>Darshika Nemani (D21-B1)</v>
      </c>
      <c r="W2083" t="s">
        <v>14736</v>
      </c>
      <c r="X2083" t="s">
        <v>14737</v>
      </c>
      <c r="Y2083" s="4">
        <v>45748</v>
      </c>
      <c r="Z2083" t="s">
        <v>15807</v>
      </c>
      <c r="AA2083">
        <v>13050</v>
      </c>
      <c r="AB2083">
        <v>0</v>
      </c>
      <c r="AC2083">
        <v>0</v>
      </c>
      <c r="AD2083" s="7">
        <f>invoices[[#This Row],[Rent]]+invoices[[#This Row],[Services]]+invoices[[#This Row],[GST]]</f>
        <v>13050</v>
      </c>
      <c r="AE2083" s="7">
        <f>invoices[[#This Row],[Total]]-invoices[[#This Row],[rent_amount]]</f>
        <v>0</v>
      </c>
      <c r="AF2083">
        <v>2287</v>
      </c>
      <c r="AG2083">
        <v>1456</v>
      </c>
      <c r="AH2083">
        <f>invoices[[#This Row],[EB Amount]]-invoices[[#This Row],[electricity_amount]]</f>
        <v>0</v>
      </c>
    </row>
    <row r="2084" spans="1:34">
      <c r="A2084" t="s">
        <v>6143</v>
      </c>
      <c r="B2084" t="s">
        <v>22</v>
      </c>
      <c r="C2084" t="s">
        <v>1981</v>
      </c>
      <c r="D2084" t="s">
        <v>24</v>
      </c>
      <c r="E2084" t="s">
        <v>96</v>
      </c>
      <c r="F2084" t="s">
        <v>1982</v>
      </c>
      <c r="G2084" t="s">
        <v>6144</v>
      </c>
      <c r="H2084" s="1">
        <f>DATE(YEAR(invoices[[#This Row],[due_date]]),MONTH(invoices[[#This Row],[due_date]]),1)</f>
        <v>45748</v>
      </c>
      <c r="I2084" s="1">
        <v>45754</v>
      </c>
      <c r="J2084">
        <v>13500</v>
      </c>
      <c r="K2084">
        <v>2325</v>
      </c>
      <c r="L2084">
        <v>0</v>
      </c>
      <c r="M2084">
        <f>invoices[[#This Row],[rent_amount]]+invoices[[#This Row],[electricity_amount]]+invoices[[#This Row],[other_charges]]</f>
        <v>15825</v>
      </c>
      <c r="N2084" t="s">
        <v>28</v>
      </c>
      <c r="O2084" t="s">
        <v>1672</v>
      </c>
      <c r="P2084">
        <v>0</v>
      </c>
      <c r="Q2084" t="b">
        <v>0</v>
      </c>
      <c r="R2084" t="s">
        <v>54</v>
      </c>
      <c r="S2084">
        <v>0</v>
      </c>
      <c r="T2084">
        <f>invoices[[#This Row],[total_amount]]</f>
        <v>15825</v>
      </c>
      <c r="U2084" t="s">
        <v>1984</v>
      </c>
      <c r="V2084" t="str">
        <f>INDEX([1]!Table1[tenantname],MATCH(invoices[[#This Row],[allotment_id]],[1]!Table1[TenantAllotmentID],0))</f>
        <v>Nitin Chanpuriya (B33-C1)</v>
      </c>
      <c r="W2084" t="s">
        <v>14667</v>
      </c>
      <c r="X2084" t="s">
        <v>14668</v>
      </c>
      <c r="Y2084" s="4">
        <v>45748</v>
      </c>
      <c r="Z2084" t="s">
        <v>15807</v>
      </c>
      <c r="AA2084">
        <v>13500</v>
      </c>
      <c r="AB2084">
        <v>0</v>
      </c>
      <c r="AC2084">
        <v>0</v>
      </c>
      <c r="AD2084" s="7">
        <f>invoices[[#This Row],[Rent]]+invoices[[#This Row],[Services]]+invoices[[#This Row],[GST]]</f>
        <v>13500</v>
      </c>
      <c r="AE2084" s="7">
        <f>invoices[[#This Row],[Total]]-invoices[[#This Row],[rent_amount]]</f>
        <v>0</v>
      </c>
      <c r="AF2084">
        <v>2294</v>
      </c>
      <c r="AG2084">
        <v>2325</v>
      </c>
      <c r="AH2084">
        <f>invoices[[#This Row],[EB Amount]]-invoices[[#This Row],[electricity_amount]]</f>
        <v>0</v>
      </c>
    </row>
    <row r="2085" spans="1:34">
      <c r="A2085" t="s">
        <v>6151</v>
      </c>
      <c r="B2085" t="s">
        <v>22</v>
      </c>
      <c r="C2085" t="s">
        <v>5417</v>
      </c>
      <c r="D2085" t="s">
        <v>24</v>
      </c>
      <c r="E2085" t="s">
        <v>155</v>
      </c>
      <c r="F2085" t="s">
        <v>865</v>
      </c>
      <c r="G2085" t="s">
        <v>6152</v>
      </c>
      <c r="H2085" s="1">
        <f>DATE(YEAR(invoices[[#This Row],[due_date]]),MONTH(invoices[[#This Row],[due_date]]),1)</f>
        <v>45748</v>
      </c>
      <c r="I2085" s="1">
        <v>45754</v>
      </c>
      <c r="J2085">
        <v>14500</v>
      </c>
      <c r="K2085">
        <v>2418</v>
      </c>
      <c r="L2085">
        <v>2250</v>
      </c>
      <c r="M2085">
        <f>invoices[[#This Row],[rent_amount]]+invoices[[#This Row],[electricity_amount]]+invoices[[#This Row],[other_charges]]</f>
        <v>19168</v>
      </c>
      <c r="N2085" t="s">
        <v>28</v>
      </c>
      <c r="O2085" t="s">
        <v>588</v>
      </c>
      <c r="P2085">
        <v>0</v>
      </c>
      <c r="Q2085" t="b">
        <v>0</v>
      </c>
      <c r="R2085" t="s">
        <v>54</v>
      </c>
      <c r="S2085">
        <v>0</v>
      </c>
      <c r="T2085">
        <f>invoices[[#This Row],[total_amount]]</f>
        <v>19168</v>
      </c>
      <c r="U2085" t="s">
        <v>6153</v>
      </c>
      <c r="V2085" t="str">
        <f>INDEX([1]!Table1[tenantname],MATCH(invoices[[#This Row],[allotment_id]],[1]!Table1[TenantAllotmentID],0))</f>
        <v>Jayanathan Ramesh (C44-B2)</v>
      </c>
      <c r="W2085" t="s">
        <v>15454</v>
      </c>
      <c r="X2085" t="s">
        <v>15455</v>
      </c>
      <c r="Y2085" s="4">
        <v>45748</v>
      </c>
      <c r="Z2085" t="s">
        <v>15807</v>
      </c>
      <c r="AA2085">
        <v>14500</v>
      </c>
      <c r="AB2085">
        <v>0</v>
      </c>
      <c r="AC2085">
        <v>0</v>
      </c>
      <c r="AD2085" s="7">
        <f>invoices[[#This Row],[Rent]]+invoices[[#This Row],[Services]]+invoices[[#This Row],[GST]]</f>
        <v>14500</v>
      </c>
      <c r="AE2085" s="7">
        <f>invoices[[#This Row],[Total]]-invoices[[#This Row],[rent_amount]]</f>
        <v>0</v>
      </c>
      <c r="AF2085">
        <v>2298</v>
      </c>
      <c r="AG2085">
        <v>2418</v>
      </c>
      <c r="AH2085">
        <f>invoices[[#This Row],[EB Amount]]-invoices[[#This Row],[electricity_amount]]</f>
        <v>0</v>
      </c>
    </row>
    <row r="2086" spans="1:34">
      <c r="A2086" t="s">
        <v>6206</v>
      </c>
      <c r="B2086" t="s">
        <v>22</v>
      </c>
      <c r="C2086" t="s">
        <v>946</v>
      </c>
      <c r="D2086" t="s">
        <v>24</v>
      </c>
      <c r="E2086" t="s">
        <v>349</v>
      </c>
      <c r="F2086" t="s">
        <v>947</v>
      </c>
      <c r="G2086" t="s">
        <v>6207</v>
      </c>
      <c r="H2086" s="1">
        <f>DATE(YEAR(invoices[[#This Row],[due_date]]),MONTH(invoices[[#This Row],[due_date]]),1)</f>
        <v>45748</v>
      </c>
      <c r="I2086" s="1">
        <v>45754</v>
      </c>
      <c r="J2086">
        <v>14500</v>
      </c>
      <c r="K2086">
        <v>1452</v>
      </c>
      <c r="L2086">
        <v>0</v>
      </c>
      <c r="M2086">
        <f>invoices[[#This Row],[rent_amount]]+invoices[[#This Row],[electricity_amount]]+invoices[[#This Row],[other_charges]]</f>
        <v>15952</v>
      </c>
      <c r="N2086" t="s">
        <v>28</v>
      </c>
      <c r="O2086" t="s">
        <v>588</v>
      </c>
      <c r="P2086">
        <v>0</v>
      </c>
      <c r="Q2086" t="b">
        <v>0</v>
      </c>
      <c r="R2086" t="s">
        <v>54</v>
      </c>
      <c r="S2086">
        <v>0</v>
      </c>
      <c r="T2086">
        <f>invoices[[#This Row],[total_amount]]</f>
        <v>15952</v>
      </c>
      <c r="U2086" t="s">
        <v>949</v>
      </c>
      <c r="V2086" t="str">
        <f>INDEX([1]!Table1[tenantname],MATCH(invoices[[#This Row],[allotment_id]],[1]!Table1[TenantAllotmentID],0))</f>
        <v>Harikrishnan P (B11-B1)</v>
      </c>
      <c r="W2086" t="s">
        <v>14288</v>
      </c>
      <c r="X2086" t="s">
        <v>14289</v>
      </c>
      <c r="Y2086" s="4">
        <v>45748</v>
      </c>
      <c r="Z2086" t="s">
        <v>15807</v>
      </c>
      <c r="AA2086">
        <v>14500</v>
      </c>
      <c r="AB2086">
        <v>0</v>
      </c>
      <c r="AC2086">
        <v>0</v>
      </c>
      <c r="AD2086" s="7">
        <f>invoices[[#This Row],[Rent]]+invoices[[#This Row],[Services]]+invoices[[#This Row],[GST]]</f>
        <v>14500</v>
      </c>
      <c r="AE2086" s="7">
        <f>invoices[[#This Row],[Total]]-invoices[[#This Row],[rent_amount]]</f>
        <v>0</v>
      </c>
      <c r="AF2086">
        <v>2323</v>
      </c>
      <c r="AG2086">
        <v>1452</v>
      </c>
      <c r="AH2086">
        <f>invoices[[#This Row],[EB Amount]]-invoices[[#This Row],[electricity_amount]]</f>
        <v>0</v>
      </c>
    </row>
    <row r="2087" spans="1:34">
      <c r="A2087" t="s">
        <v>6266</v>
      </c>
      <c r="B2087" t="s">
        <v>22</v>
      </c>
      <c r="C2087" t="s">
        <v>1039</v>
      </c>
      <c r="D2087" t="s">
        <v>24</v>
      </c>
      <c r="E2087" t="s">
        <v>167</v>
      </c>
      <c r="F2087" t="s">
        <v>495</v>
      </c>
      <c r="G2087" t="s">
        <v>6267</v>
      </c>
      <c r="H2087" s="1">
        <f>DATE(YEAR(invoices[[#This Row],[due_date]]),MONTH(invoices[[#This Row],[due_date]]),1)</f>
        <v>45748</v>
      </c>
      <c r="I2087" s="1">
        <v>45754</v>
      </c>
      <c r="J2087">
        <v>13500</v>
      </c>
      <c r="K2087">
        <v>1984</v>
      </c>
      <c r="L2087">
        <v>0</v>
      </c>
      <c r="M2087">
        <f>invoices[[#This Row],[rent_amount]]+invoices[[#This Row],[electricity_amount]]+invoices[[#This Row],[other_charges]]</f>
        <v>15484</v>
      </c>
      <c r="N2087" t="s">
        <v>28</v>
      </c>
      <c r="O2087" t="s">
        <v>413</v>
      </c>
      <c r="P2087">
        <v>0</v>
      </c>
      <c r="Q2087" t="b">
        <v>0</v>
      </c>
      <c r="R2087" t="s">
        <v>54</v>
      </c>
      <c r="S2087">
        <v>0</v>
      </c>
      <c r="T2087">
        <f>invoices[[#This Row],[total_amount]]</f>
        <v>15484</v>
      </c>
      <c r="U2087" t="s">
        <v>3154</v>
      </c>
      <c r="V2087" t="str">
        <f>INDEX([1]!Table1[tenantname],MATCH(invoices[[#This Row],[allotment_id]],[1]!Table1[TenantAllotmentID],0))</f>
        <v>Arindraja Kundu (B42-C1)</v>
      </c>
      <c r="W2087" t="s">
        <v>14325</v>
      </c>
      <c r="X2087" t="s">
        <v>14986</v>
      </c>
      <c r="Y2087" s="4">
        <v>45748</v>
      </c>
      <c r="Z2087" t="s">
        <v>15807</v>
      </c>
      <c r="AA2087">
        <v>13500</v>
      </c>
      <c r="AB2087">
        <v>0</v>
      </c>
      <c r="AC2087">
        <v>0</v>
      </c>
      <c r="AD2087" s="7">
        <f>invoices[[#This Row],[Rent]]+invoices[[#This Row],[Services]]+invoices[[#This Row],[GST]]</f>
        <v>13500</v>
      </c>
      <c r="AE2087" s="7">
        <f>invoices[[#This Row],[Total]]-invoices[[#This Row],[rent_amount]]</f>
        <v>0</v>
      </c>
      <c r="AF2087">
        <v>2356</v>
      </c>
      <c r="AG2087">
        <v>1984</v>
      </c>
      <c r="AH2087">
        <f>invoices[[#This Row],[EB Amount]]-invoices[[#This Row],[electricity_amount]]</f>
        <v>0</v>
      </c>
    </row>
    <row r="2088" spans="1:34">
      <c r="A2088" t="s">
        <v>6442</v>
      </c>
      <c r="B2088" t="s">
        <v>22</v>
      </c>
      <c r="C2088" t="s">
        <v>2128</v>
      </c>
      <c r="D2088" t="s">
        <v>24</v>
      </c>
      <c r="E2088" t="s">
        <v>50</v>
      </c>
      <c r="F2088" t="s">
        <v>1942</v>
      </c>
      <c r="G2088" t="s">
        <v>6443</v>
      </c>
      <c r="H2088" s="1">
        <f>DATE(YEAR(invoices[[#This Row],[due_date]]),MONTH(invoices[[#This Row],[due_date]]),1)</f>
        <v>45748</v>
      </c>
      <c r="I2088" s="1">
        <v>45754</v>
      </c>
      <c r="J2088">
        <v>14500</v>
      </c>
      <c r="K2088">
        <v>850</v>
      </c>
      <c r="L2088">
        <v>0</v>
      </c>
      <c r="M2088">
        <f>invoices[[#This Row],[rent_amount]]+invoices[[#This Row],[electricity_amount]]+invoices[[#This Row],[other_charges]]</f>
        <v>15350</v>
      </c>
      <c r="N2088" t="s">
        <v>28</v>
      </c>
      <c r="O2088" t="s">
        <v>588</v>
      </c>
      <c r="P2088">
        <v>0</v>
      </c>
      <c r="Q2088" t="b">
        <v>0</v>
      </c>
      <c r="R2088" t="s">
        <v>54</v>
      </c>
      <c r="S2088">
        <v>0</v>
      </c>
      <c r="T2088">
        <f>invoices[[#This Row],[total_amount]]</f>
        <v>15350</v>
      </c>
      <c r="U2088" t="s">
        <v>2130</v>
      </c>
      <c r="V2088" t="str">
        <f>INDEX([1]!Table1[tenantname],MATCH(invoices[[#This Row],[allotment_id]],[1]!Table1[TenantAllotmentID],0))</f>
        <v>Mohammad Saif (B32-B1)</v>
      </c>
      <c r="W2088" t="s">
        <v>14718</v>
      </c>
      <c r="X2088" t="s">
        <v>14719</v>
      </c>
      <c r="Y2088" s="4">
        <v>45748</v>
      </c>
      <c r="Z2088" t="s">
        <v>15807</v>
      </c>
      <c r="AA2088">
        <v>14500</v>
      </c>
      <c r="AB2088">
        <v>0</v>
      </c>
      <c r="AC2088">
        <v>0</v>
      </c>
      <c r="AD2088" s="7">
        <f>invoices[[#This Row],[Rent]]+invoices[[#This Row],[Services]]+invoices[[#This Row],[GST]]</f>
        <v>14500</v>
      </c>
      <c r="AE2088" s="7">
        <f>invoices[[#This Row],[Total]]-invoices[[#This Row],[rent_amount]]</f>
        <v>0</v>
      </c>
      <c r="AF2088">
        <v>2452</v>
      </c>
      <c r="AG2088">
        <v>850</v>
      </c>
      <c r="AH2088">
        <f>invoices[[#This Row],[EB Amount]]-invoices[[#This Row],[electricity_amount]]</f>
        <v>0</v>
      </c>
    </row>
    <row r="2089" spans="1:34">
      <c r="A2089" t="s">
        <v>6580</v>
      </c>
      <c r="B2089" t="s">
        <v>22</v>
      </c>
      <c r="C2089" t="s">
        <v>2577</v>
      </c>
      <c r="D2089" t="s">
        <v>24</v>
      </c>
      <c r="E2089" t="s">
        <v>275</v>
      </c>
      <c r="F2089" t="s">
        <v>782</v>
      </c>
      <c r="G2089" t="s">
        <v>6581</v>
      </c>
      <c r="H2089" s="1">
        <f>DATE(YEAR(invoices[[#This Row],[due_date]]),MONTH(invoices[[#This Row],[due_date]]),1)</f>
        <v>45748</v>
      </c>
      <c r="I2089" s="1">
        <v>45754</v>
      </c>
      <c r="J2089">
        <v>19000</v>
      </c>
      <c r="K2089">
        <v>2480</v>
      </c>
      <c r="L2089">
        <v>0</v>
      </c>
      <c r="M2089">
        <f>invoices[[#This Row],[rent_amount]]+invoices[[#This Row],[electricity_amount]]+invoices[[#This Row],[other_charges]]</f>
        <v>21480</v>
      </c>
      <c r="N2089" t="s">
        <v>28</v>
      </c>
      <c r="O2089" t="s">
        <v>53</v>
      </c>
      <c r="P2089">
        <v>0</v>
      </c>
      <c r="Q2089" t="b">
        <v>0</v>
      </c>
      <c r="R2089" t="s">
        <v>54</v>
      </c>
      <c r="S2089">
        <v>0</v>
      </c>
      <c r="T2089">
        <f>invoices[[#This Row],[total_amount]]</f>
        <v>21480</v>
      </c>
      <c r="U2089" t="s">
        <v>2579</v>
      </c>
      <c r="V2089" t="str">
        <f>INDEX([1]!Table1[tenantname],MATCH(invoices[[#This Row],[allotment_id]],[1]!Table1[TenantAllotmentID],0))</f>
        <v>Supritha A (B44-A1)</v>
      </c>
      <c r="W2089" t="s">
        <v>14841</v>
      </c>
      <c r="X2089" t="s">
        <v>14842</v>
      </c>
      <c r="Y2089" s="4">
        <v>45748</v>
      </c>
      <c r="Z2089" t="s">
        <v>15807</v>
      </c>
      <c r="AA2089">
        <v>19000</v>
      </c>
      <c r="AB2089">
        <v>0</v>
      </c>
      <c r="AC2089">
        <v>0</v>
      </c>
      <c r="AD2089" s="7">
        <f>invoices[[#This Row],[Rent]]+invoices[[#This Row],[Services]]+invoices[[#This Row],[GST]]</f>
        <v>19000</v>
      </c>
      <c r="AE2089" s="7">
        <f>invoices[[#This Row],[Total]]-invoices[[#This Row],[rent_amount]]</f>
        <v>0</v>
      </c>
      <c r="AF2089">
        <v>2522</v>
      </c>
      <c r="AG2089">
        <v>2480</v>
      </c>
      <c r="AH2089">
        <f>invoices[[#This Row],[EB Amount]]-invoices[[#This Row],[electricity_amount]]</f>
        <v>0</v>
      </c>
    </row>
    <row r="2090" spans="1:34">
      <c r="A2090" t="s">
        <v>6600</v>
      </c>
      <c r="B2090" t="s">
        <v>22</v>
      </c>
      <c r="C2090" t="s">
        <v>1020</v>
      </c>
      <c r="D2090" t="s">
        <v>24</v>
      </c>
      <c r="E2090" t="s">
        <v>329</v>
      </c>
      <c r="F2090" t="s">
        <v>1021</v>
      </c>
      <c r="G2090" t="s">
        <v>6601</v>
      </c>
      <c r="H2090" s="1">
        <f>DATE(YEAR(invoices[[#This Row],[due_date]]),MONTH(invoices[[#This Row],[due_date]]),1)</f>
        <v>45748</v>
      </c>
      <c r="I2090" s="1">
        <v>45754</v>
      </c>
      <c r="J2090">
        <v>14500</v>
      </c>
      <c r="K2090">
        <v>1660</v>
      </c>
      <c r="L2090">
        <v>0</v>
      </c>
      <c r="M2090">
        <f>invoices[[#This Row],[rent_amount]]+invoices[[#This Row],[electricity_amount]]+invoices[[#This Row],[other_charges]]</f>
        <v>16160</v>
      </c>
      <c r="N2090" t="s">
        <v>28</v>
      </c>
      <c r="O2090" t="s">
        <v>53</v>
      </c>
      <c r="P2090">
        <v>0</v>
      </c>
      <c r="Q2090" t="b">
        <v>0</v>
      </c>
      <c r="R2090" t="s">
        <v>54</v>
      </c>
      <c r="S2090">
        <v>0</v>
      </c>
      <c r="T2090">
        <f>invoices[[#This Row],[total_amount]]</f>
        <v>16160</v>
      </c>
      <c r="U2090" t="s">
        <v>1024</v>
      </c>
      <c r="V2090" t="str">
        <f>INDEX([1]!Table1[tenantname],MATCH(invoices[[#This Row],[allotment_id]],[1]!Table1[TenantAllotmentID],0))</f>
        <v>Sruthi Naya P (C43-B2)</v>
      </c>
      <c r="W2090" t="s">
        <v>14318</v>
      </c>
      <c r="X2090" t="s">
        <v>14318</v>
      </c>
      <c r="Y2090" s="4">
        <v>45748</v>
      </c>
      <c r="Z2090" t="s">
        <v>15807</v>
      </c>
      <c r="AA2090">
        <v>14500</v>
      </c>
      <c r="AB2090">
        <v>0</v>
      </c>
      <c r="AC2090">
        <v>0</v>
      </c>
      <c r="AD2090" s="7">
        <f>invoices[[#This Row],[Rent]]+invoices[[#This Row],[Services]]+invoices[[#This Row],[GST]]</f>
        <v>14500</v>
      </c>
      <c r="AE2090" s="7">
        <f>invoices[[#This Row],[Total]]-invoices[[#This Row],[rent_amount]]</f>
        <v>0</v>
      </c>
      <c r="AF2090">
        <v>2531</v>
      </c>
      <c r="AG2090">
        <v>1660</v>
      </c>
      <c r="AH2090">
        <f>invoices[[#This Row],[EB Amount]]-invoices[[#This Row],[electricity_amount]]</f>
        <v>0</v>
      </c>
    </row>
    <row r="2091" spans="1:34">
      <c r="A2091" t="s">
        <v>6626</v>
      </c>
      <c r="B2091" t="s">
        <v>22</v>
      </c>
      <c r="C2091" t="s">
        <v>1030</v>
      </c>
      <c r="D2091" t="s">
        <v>24</v>
      </c>
      <c r="E2091" t="s">
        <v>201</v>
      </c>
      <c r="F2091" s="2" t="s">
        <v>1031</v>
      </c>
      <c r="G2091" t="s">
        <v>6627</v>
      </c>
      <c r="H2091" s="1">
        <f>DATE(YEAR(invoices[[#This Row],[due_date]]),MONTH(invoices[[#This Row],[due_date]]),1)</f>
        <v>45748</v>
      </c>
      <c r="I2091" s="1">
        <v>45754</v>
      </c>
      <c r="J2091">
        <v>13524</v>
      </c>
      <c r="K2091">
        <v>0</v>
      </c>
      <c r="L2091">
        <v>0</v>
      </c>
      <c r="M2091">
        <f>invoices[[#This Row],[rent_amount]]+invoices[[#This Row],[electricity_amount]]+invoices[[#This Row],[other_charges]]</f>
        <v>13524</v>
      </c>
      <c r="N2091" t="s">
        <v>28</v>
      </c>
      <c r="O2091" t="s">
        <v>413</v>
      </c>
      <c r="P2091">
        <v>0</v>
      </c>
      <c r="Q2091" t="b">
        <v>0</v>
      </c>
      <c r="R2091" t="s">
        <v>54</v>
      </c>
      <c r="S2091">
        <v>0</v>
      </c>
      <c r="T2091">
        <f>invoices[[#This Row],[total_amount]]</f>
        <v>13524</v>
      </c>
      <c r="U2091" t="s">
        <v>1033</v>
      </c>
      <c r="V2091" t="str">
        <f>INDEX([1]!Table1[tenantname],MATCH(invoices[[#This Row],[allotment_id]],[1]!Table1[TenantAllotmentID],0))</f>
        <v>Babu Abraham (B31-B1)</v>
      </c>
      <c r="W2091" t="s">
        <v>14321</v>
      </c>
      <c r="X2091" t="s">
        <v>14322</v>
      </c>
      <c r="Y2091" s="4">
        <v>45748</v>
      </c>
      <c r="Z2091" t="s">
        <v>15807</v>
      </c>
      <c r="AA2091">
        <v>13524</v>
      </c>
      <c r="AB2091">
        <v>0</v>
      </c>
      <c r="AC2091">
        <v>0</v>
      </c>
      <c r="AD2091" s="7">
        <f>invoices[[#This Row],[Rent]]+invoices[[#This Row],[Services]]+invoices[[#This Row],[GST]]</f>
        <v>13524</v>
      </c>
      <c r="AE2091" s="7">
        <f>invoices[[#This Row],[Total]]-invoices[[#This Row],[rent_amount]]</f>
        <v>0</v>
      </c>
      <c r="AF2091">
        <v>2543</v>
      </c>
      <c r="AG2091">
        <v>0</v>
      </c>
      <c r="AH2091">
        <f>invoices[[#This Row],[EB Amount]]-invoices[[#This Row],[electricity_amount]]</f>
        <v>0</v>
      </c>
    </row>
    <row r="2092" spans="1:34">
      <c r="A2092" t="s">
        <v>6666</v>
      </c>
      <c r="B2092" t="s">
        <v>22</v>
      </c>
      <c r="C2092" t="s">
        <v>2710</v>
      </c>
      <c r="D2092" t="s">
        <v>24</v>
      </c>
      <c r="E2092" t="s">
        <v>88</v>
      </c>
      <c r="F2092" t="s">
        <v>1314</v>
      </c>
      <c r="G2092" t="s">
        <v>6667</v>
      </c>
      <c r="H2092" s="1">
        <f>DATE(YEAR(invoices[[#This Row],[due_date]]),MONTH(invoices[[#This Row],[due_date]]),1)</f>
        <v>45748</v>
      </c>
      <c r="I2092" s="1">
        <v>45754</v>
      </c>
      <c r="J2092">
        <v>14500</v>
      </c>
      <c r="K2092">
        <v>1798</v>
      </c>
      <c r="L2092">
        <v>0</v>
      </c>
      <c r="M2092">
        <f>invoices[[#This Row],[rent_amount]]+invoices[[#This Row],[electricity_amount]]+invoices[[#This Row],[other_charges]]</f>
        <v>16298</v>
      </c>
      <c r="N2092" t="s">
        <v>28</v>
      </c>
      <c r="O2092" t="s">
        <v>1672</v>
      </c>
      <c r="P2092">
        <v>0</v>
      </c>
      <c r="Q2092" t="b">
        <v>0</v>
      </c>
      <c r="R2092" t="s">
        <v>54</v>
      </c>
      <c r="S2092">
        <v>0</v>
      </c>
      <c r="T2092">
        <f>invoices[[#This Row],[total_amount]]</f>
        <v>16298</v>
      </c>
      <c r="U2092" t="s">
        <v>2712</v>
      </c>
      <c r="V2092" t="str">
        <f>INDEX([1]!Table1[tenantname],MATCH(invoices[[#This Row],[allotment_id]],[1]!Table1[TenantAllotmentID],0))</f>
        <v>Ram Roshan R (B13-B1)</v>
      </c>
      <c r="W2092" t="s">
        <v>14873</v>
      </c>
      <c r="X2092" t="s">
        <v>14874</v>
      </c>
      <c r="Y2092" s="4">
        <v>45748</v>
      </c>
      <c r="Z2092" t="s">
        <v>15807</v>
      </c>
      <c r="AA2092">
        <v>14500</v>
      </c>
      <c r="AB2092">
        <v>0</v>
      </c>
      <c r="AC2092">
        <v>0</v>
      </c>
      <c r="AD2092" s="7">
        <f>invoices[[#This Row],[Rent]]+invoices[[#This Row],[Services]]+invoices[[#This Row],[GST]]</f>
        <v>14500</v>
      </c>
      <c r="AE2092" s="7">
        <f>invoices[[#This Row],[Total]]-invoices[[#This Row],[rent_amount]]</f>
        <v>0</v>
      </c>
      <c r="AF2092">
        <v>2562</v>
      </c>
      <c r="AG2092">
        <v>1798</v>
      </c>
      <c r="AH2092">
        <f>invoices[[#This Row],[EB Amount]]-invoices[[#This Row],[electricity_amount]]</f>
        <v>0</v>
      </c>
    </row>
    <row r="2093" spans="1:34">
      <c r="A2093" t="s">
        <v>6717</v>
      </c>
      <c r="B2093" t="s">
        <v>22</v>
      </c>
      <c r="C2093" t="s">
        <v>3438</v>
      </c>
      <c r="D2093" t="s">
        <v>24</v>
      </c>
      <c r="E2093" t="s">
        <v>268</v>
      </c>
      <c r="F2093" t="s">
        <v>323</v>
      </c>
      <c r="G2093" t="s">
        <v>6718</v>
      </c>
      <c r="H2093" s="1">
        <f>DATE(YEAR(invoices[[#This Row],[due_date]]),MONTH(invoices[[#This Row],[due_date]]),1)</f>
        <v>45748</v>
      </c>
      <c r="I2093" s="1">
        <v>45754</v>
      </c>
      <c r="J2093">
        <v>3167</v>
      </c>
      <c r="K2093">
        <v>1612</v>
      </c>
      <c r="L2093">
        <v>2250</v>
      </c>
      <c r="M2093">
        <f>invoices[[#This Row],[rent_amount]]+invoices[[#This Row],[electricity_amount]]+invoices[[#This Row],[other_charges]]</f>
        <v>7029</v>
      </c>
      <c r="N2093" t="s">
        <v>28</v>
      </c>
      <c r="O2093" t="s">
        <v>53</v>
      </c>
      <c r="P2093">
        <v>0</v>
      </c>
      <c r="Q2093" t="b">
        <v>0</v>
      </c>
      <c r="R2093" t="s">
        <v>54</v>
      </c>
      <c r="S2093">
        <v>0</v>
      </c>
      <c r="T2093">
        <f>invoices[[#This Row],[total_amount]]</f>
        <v>7029</v>
      </c>
      <c r="U2093" t="s">
        <v>3440</v>
      </c>
      <c r="V2093" t="str">
        <f>INDEX([1]!Table1[tenantname],MATCH(invoices[[#This Row],[allotment_id]],[1]!Table1[TenantAllotmentID],0))</f>
        <v>Sushil Kumar (C21-A1)</v>
      </c>
      <c r="W2093" t="s">
        <v>15051</v>
      </c>
      <c r="X2093" t="s">
        <v>15052</v>
      </c>
      <c r="Y2093" s="4">
        <v>45748</v>
      </c>
      <c r="Z2093" t="s">
        <v>15807</v>
      </c>
      <c r="AA2093">
        <v>3167</v>
      </c>
      <c r="AB2093">
        <v>0</v>
      </c>
      <c r="AC2093">
        <v>0</v>
      </c>
      <c r="AD2093" s="7">
        <f>invoices[[#This Row],[Rent]]+invoices[[#This Row],[Services]]+invoices[[#This Row],[GST]]</f>
        <v>3167</v>
      </c>
      <c r="AE2093" s="7">
        <f>invoices[[#This Row],[Total]]-invoices[[#This Row],[rent_amount]]</f>
        <v>0</v>
      </c>
      <c r="AF2093">
        <v>2587</v>
      </c>
      <c r="AG2093">
        <v>1612</v>
      </c>
      <c r="AH2093">
        <f>invoices[[#This Row],[EB Amount]]-invoices[[#This Row],[electricity_amount]]</f>
        <v>0</v>
      </c>
    </row>
    <row r="2094" spans="1:34">
      <c r="A2094" t="s">
        <v>6730</v>
      </c>
      <c r="B2094" t="s">
        <v>22</v>
      </c>
      <c r="C2094" t="s">
        <v>3704</v>
      </c>
      <c r="D2094" t="s">
        <v>24</v>
      </c>
      <c r="E2094" t="s">
        <v>155</v>
      </c>
      <c r="F2094" t="s">
        <v>156</v>
      </c>
      <c r="G2094" t="s">
        <v>6731</v>
      </c>
      <c r="H2094" s="1">
        <f>DATE(YEAR(invoices[[#This Row],[due_date]]),MONTH(invoices[[#This Row],[due_date]]),1)</f>
        <v>45748</v>
      </c>
      <c r="I2094" s="1">
        <v>45754</v>
      </c>
      <c r="J2094">
        <v>13500</v>
      </c>
      <c r="K2094">
        <v>2418</v>
      </c>
      <c r="L2094">
        <v>0</v>
      </c>
      <c r="M2094">
        <f>invoices[[#This Row],[rent_amount]]+invoices[[#This Row],[electricity_amount]]+invoices[[#This Row],[other_charges]]</f>
        <v>15918</v>
      </c>
      <c r="N2094" t="s">
        <v>28</v>
      </c>
      <c r="O2094" t="s">
        <v>1672</v>
      </c>
      <c r="P2094">
        <v>0</v>
      </c>
      <c r="Q2094" t="b">
        <v>0</v>
      </c>
      <c r="R2094" t="s">
        <v>54</v>
      </c>
      <c r="S2094">
        <v>0</v>
      </c>
      <c r="T2094">
        <f>invoices[[#This Row],[total_amount]]</f>
        <v>15918</v>
      </c>
      <c r="U2094" t="s">
        <v>5114</v>
      </c>
      <c r="V2094" t="str">
        <f>INDEX([1]!Table1[tenantname],MATCH(invoices[[#This Row],[allotment_id]],[1]!Table1[TenantAllotmentID],0))</f>
        <v>Ram kumar Muthuvel (C44-A1)</v>
      </c>
      <c r="W2094" t="s">
        <v>14018</v>
      </c>
      <c r="X2094" t="s">
        <v>14019</v>
      </c>
      <c r="Y2094" s="4">
        <v>45748</v>
      </c>
      <c r="Z2094" t="s">
        <v>15807</v>
      </c>
      <c r="AA2094">
        <v>13500</v>
      </c>
      <c r="AB2094">
        <v>0</v>
      </c>
      <c r="AC2094">
        <v>0</v>
      </c>
      <c r="AD2094" s="7">
        <f>invoices[[#This Row],[Rent]]+invoices[[#This Row],[Services]]+invoices[[#This Row],[GST]]</f>
        <v>13500</v>
      </c>
      <c r="AE2094" s="7">
        <f>invoices[[#This Row],[Total]]-invoices[[#This Row],[rent_amount]]</f>
        <v>0</v>
      </c>
      <c r="AF2094">
        <v>2593</v>
      </c>
      <c r="AG2094">
        <v>2418</v>
      </c>
      <c r="AH2094">
        <f>invoices[[#This Row],[EB Amount]]-invoices[[#This Row],[electricity_amount]]</f>
        <v>0</v>
      </c>
    </row>
    <row r="2095" spans="1:34">
      <c r="A2095" t="s">
        <v>6732</v>
      </c>
      <c r="B2095" t="s">
        <v>22</v>
      </c>
      <c r="C2095" t="s">
        <v>869</v>
      </c>
      <c r="D2095" t="s">
        <v>24</v>
      </c>
      <c r="E2095" t="s">
        <v>247</v>
      </c>
      <c r="F2095" t="s">
        <v>870</v>
      </c>
      <c r="G2095" t="s">
        <v>6733</v>
      </c>
      <c r="H2095" s="1">
        <f>DATE(YEAR(invoices[[#This Row],[due_date]]),MONTH(invoices[[#This Row],[due_date]]),1)</f>
        <v>45748</v>
      </c>
      <c r="I2095" s="1">
        <v>45754</v>
      </c>
      <c r="J2095">
        <v>14500</v>
      </c>
      <c r="K2095">
        <v>1034</v>
      </c>
      <c r="L2095">
        <v>0</v>
      </c>
      <c r="M2095">
        <f>invoices[[#This Row],[rent_amount]]+invoices[[#This Row],[electricity_amount]]+invoices[[#This Row],[other_charges]]</f>
        <v>15534</v>
      </c>
      <c r="N2095" t="s">
        <v>28</v>
      </c>
      <c r="O2095" t="s">
        <v>53</v>
      </c>
      <c r="P2095">
        <v>0</v>
      </c>
      <c r="Q2095" t="b">
        <v>0</v>
      </c>
      <c r="R2095" t="s">
        <v>54</v>
      </c>
      <c r="S2095">
        <v>0</v>
      </c>
      <c r="T2095">
        <f>invoices[[#This Row],[total_amount]]</f>
        <v>15534</v>
      </c>
      <c r="U2095" t="s">
        <v>873</v>
      </c>
      <c r="V2095" t="str">
        <f>INDEX([1]!Table1[tenantname],MATCH(invoices[[#This Row],[allotment_id]],[1]!Table1[TenantAllotmentID],0))</f>
        <v>Sidharthan BS (C11-B1)</v>
      </c>
      <c r="W2095" t="s">
        <v>14263</v>
      </c>
      <c r="X2095" t="s">
        <v>14264</v>
      </c>
      <c r="Y2095" s="4">
        <v>45748</v>
      </c>
      <c r="Z2095" t="s">
        <v>15807</v>
      </c>
      <c r="AA2095">
        <v>14500</v>
      </c>
      <c r="AB2095">
        <v>0</v>
      </c>
      <c r="AC2095">
        <v>0</v>
      </c>
      <c r="AD2095" s="7">
        <f>invoices[[#This Row],[Rent]]+invoices[[#This Row],[Services]]+invoices[[#This Row],[GST]]</f>
        <v>14500</v>
      </c>
      <c r="AE2095" s="7">
        <f>invoices[[#This Row],[Total]]-invoices[[#This Row],[rent_amount]]</f>
        <v>0</v>
      </c>
      <c r="AF2095">
        <v>2594</v>
      </c>
      <c r="AG2095">
        <v>1034</v>
      </c>
      <c r="AH2095">
        <f>invoices[[#This Row],[EB Amount]]-invoices[[#This Row],[electricity_amount]]</f>
        <v>0</v>
      </c>
    </row>
    <row r="2096" spans="1:34">
      <c r="A2096" t="s">
        <v>6744</v>
      </c>
      <c r="B2096" t="s">
        <v>22</v>
      </c>
      <c r="C2096" t="s">
        <v>6309</v>
      </c>
      <c r="D2096" t="s">
        <v>24</v>
      </c>
      <c r="E2096" t="s">
        <v>181</v>
      </c>
      <c r="F2096" t="s">
        <v>182</v>
      </c>
      <c r="G2096" t="s">
        <v>6745</v>
      </c>
      <c r="H2096" s="1">
        <f>DATE(YEAR(invoices[[#This Row],[due_date]]),MONTH(invoices[[#This Row],[due_date]]),1)</f>
        <v>45748</v>
      </c>
      <c r="I2096" s="1">
        <v>45754</v>
      </c>
      <c r="J2096">
        <v>13000</v>
      </c>
      <c r="K2096">
        <v>1566</v>
      </c>
      <c r="L2096">
        <v>0</v>
      </c>
      <c r="M2096">
        <f>invoices[[#This Row],[rent_amount]]+invoices[[#This Row],[electricity_amount]]+invoices[[#This Row],[other_charges]]</f>
        <v>14566</v>
      </c>
      <c r="N2096" t="s">
        <v>28</v>
      </c>
      <c r="O2096" t="s">
        <v>1672</v>
      </c>
      <c r="P2096">
        <v>0</v>
      </c>
      <c r="Q2096" t="b">
        <v>0</v>
      </c>
      <c r="R2096" t="s">
        <v>54</v>
      </c>
      <c r="S2096">
        <v>0</v>
      </c>
      <c r="T2096">
        <f>invoices[[#This Row],[total_amount]]</f>
        <v>14566</v>
      </c>
      <c r="U2096" t="s">
        <v>6311</v>
      </c>
      <c r="V2096" t="str">
        <f>INDEX([1]!Table1[tenantname],MATCH(invoices[[#This Row],[allotment_id]],[1]!Table1[TenantAllotmentID],0))</f>
        <v>Sayali Chakre (B24-B3)</v>
      </c>
      <c r="W2096" t="s">
        <v>15462</v>
      </c>
      <c r="X2096" t="s">
        <v>15463</v>
      </c>
      <c r="Y2096" s="4">
        <v>45748</v>
      </c>
      <c r="Z2096" t="s">
        <v>15807</v>
      </c>
      <c r="AA2096">
        <v>13000</v>
      </c>
      <c r="AB2096">
        <v>0</v>
      </c>
      <c r="AC2096">
        <v>0</v>
      </c>
      <c r="AD2096" s="7">
        <f>invoices[[#This Row],[Rent]]+invoices[[#This Row],[Services]]+invoices[[#This Row],[GST]]</f>
        <v>13000</v>
      </c>
      <c r="AE2096" s="7">
        <f>invoices[[#This Row],[Total]]-invoices[[#This Row],[rent_amount]]</f>
        <v>0</v>
      </c>
      <c r="AF2096">
        <v>2600</v>
      </c>
      <c r="AG2096">
        <v>1566</v>
      </c>
      <c r="AH2096">
        <f>invoices[[#This Row],[EB Amount]]-invoices[[#This Row],[electricity_amount]]</f>
        <v>0</v>
      </c>
    </row>
    <row r="2097" spans="1:34">
      <c r="A2097" t="s">
        <v>6934</v>
      </c>
      <c r="B2097" t="s">
        <v>22</v>
      </c>
      <c r="C2097" t="s">
        <v>1938</v>
      </c>
      <c r="D2097" t="s">
        <v>24</v>
      </c>
      <c r="E2097" t="s">
        <v>342</v>
      </c>
      <c r="F2097" t="s">
        <v>1768</v>
      </c>
      <c r="G2097" t="s">
        <v>6935</v>
      </c>
      <c r="H2097" s="1">
        <f>DATE(YEAR(invoices[[#This Row],[due_date]]),MONTH(invoices[[#This Row],[due_date]]),1)</f>
        <v>45748</v>
      </c>
      <c r="I2097" s="1">
        <v>45754</v>
      </c>
      <c r="J2097">
        <v>14500</v>
      </c>
      <c r="K2097">
        <v>1922</v>
      </c>
      <c r="L2097">
        <v>0</v>
      </c>
      <c r="M2097">
        <f>invoices[[#This Row],[rent_amount]]+invoices[[#This Row],[electricity_amount]]+invoices[[#This Row],[other_charges]]</f>
        <v>16422</v>
      </c>
      <c r="N2097" t="s">
        <v>28</v>
      </c>
      <c r="O2097" t="s">
        <v>1672</v>
      </c>
      <c r="P2097">
        <v>0</v>
      </c>
      <c r="Q2097" t="b">
        <v>0</v>
      </c>
      <c r="R2097" t="s">
        <v>54</v>
      </c>
      <c r="S2097">
        <v>0</v>
      </c>
      <c r="T2097">
        <f>invoices[[#This Row],[total_amount]]</f>
        <v>16422</v>
      </c>
      <c r="U2097" t="s">
        <v>1940</v>
      </c>
      <c r="V2097" t="str">
        <f>INDEX([1]!Table1[tenantname],MATCH(invoices[[#This Row],[allotment_id]],[1]!Table1[TenantAllotmentID],0))</f>
        <v>Mounika C S (D11-C1)</v>
      </c>
      <c r="W2097" t="s">
        <v>14651</v>
      </c>
      <c r="X2097" t="s">
        <v>14652</v>
      </c>
      <c r="Y2097" s="4">
        <v>45748</v>
      </c>
      <c r="Z2097" t="s">
        <v>15807</v>
      </c>
      <c r="AA2097">
        <v>14500</v>
      </c>
      <c r="AB2097">
        <v>0</v>
      </c>
      <c r="AC2097">
        <v>0</v>
      </c>
      <c r="AD2097" s="7">
        <f>invoices[[#This Row],[Rent]]+invoices[[#This Row],[Services]]+invoices[[#This Row],[GST]]</f>
        <v>14500</v>
      </c>
      <c r="AE2097" s="7">
        <f>invoices[[#This Row],[Total]]-invoices[[#This Row],[rent_amount]]</f>
        <v>0</v>
      </c>
      <c r="AF2097">
        <v>2703</v>
      </c>
      <c r="AG2097">
        <v>1922</v>
      </c>
      <c r="AH2097">
        <f>invoices[[#This Row],[EB Amount]]-invoices[[#This Row],[electricity_amount]]</f>
        <v>0</v>
      </c>
    </row>
    <row r="2098" spans="1:34">
      <c r="A2098" t="s">
        <v>7132</v>
      </c>
      <c r="B2098" t="s">
        <v>22</v>
      </c>
      <c r="C2098" t="s">
        <v>893</v>
      </c>
      <c r="D2098" t="s">
        <v>24</v>
      </c>
      <c r="E2098" t="s">
        <v>104</v>
      </c>
      <c r="F2098" t="s">
        <v>894</v>
      </c>
      <c r="G2098" t="s">
        <v>7133</v>
      </c>
      <c r="H2098" s="1">
        <f>DATE(YEAR(invoices[[#This Row],[due_date]]),MONTH(invoices[[#This Row],[due_date]]),1)</f>
        <v>45748</v>
      </c>
      <c r="I2098" s="1">
        <v>45754</v>
      </c>
      <c r="J2098">
        <v>14500</v>
      </c>
      <c r="K2098">
        <v>1271</v>
      </c>
      <c r="L2098">
        <v>0</v>
      </c>
      <c r="M2098">
        <f>invoices[[#This Row],[rent_amount]]+invoices[[#This Row],[electricity_amount]]+invoices[[#This Row],[other_charges]]</f>
        <v>15771</v>
      </c>
      <c r="N2098" t="s">
        <v>28</v>
      </c>
      <c r="O2098" t="s">
        <v>588</v>
      </c>
      <c r="P2098">
        <v>0</v>
      </c>
      <c r="Q2098" t="b">
        <v>0</v>
      </c>
      <c r="R2098" t="s">
        <v>54</v>
      </c>
      <c r="S2098">
        <v>0</v>
      </c>
      <c r="T2098">
        <f>invoices[[#This Row],[total_amount]]</f>
        <v>15771</v>
      </c>
      <c r="U2098" t="s">
        <v>895</v>
      </c>
      <c r="V2098" t="str">
        <f>INDEX([1]!Table1[tenantname],MATCH(invoices[[#This Row],[allotment_id]],[1]!Table1[TenantAllotmentID],0))</f>
        <v>Kumaraswamy K (B14-B1)</v>
      </c>
      <c r="W2098" t="s">
        <v>14271</v>
      </c>
      <c r="X2098" t="s">
        <v>14272</v>
      </c>
      <c r="Y2098" s="4">
        <v>45748</v>
      </c>
      <c r="Z2098" t="s">
        <v>15807</v>
      </c>
      <c r="AA2098">
        <v>14500</v>
      </c>
      <c r="AB2098">
        <v>0</v>
      </c>
      <c r="AC2098">
        <v>0</v>
      </c>
      <c r="AD2098" s="7">
        <f>invoices[[#This Row],[Rent]]+invoices[[#This Row],[Services]]+invoices[[#This Row],[GST]]</f>
        <v>14500</v>
      </c>
      <c r="AE2098" s="7">
        <f>invoices[[#This Row],[Total]]-invoices[[#This Row],[rent_amount]]</f>
        <v>0</v>
      </c>
      <c r="AF2098">
        <v>2799</v>
      </c>
      <c r="AG2098">
        <v>1271</v>
      </c>
      <c r="AH2098">
        <f>invoices[[#This Row],[EB Amount]]-invoices[[#This Row],[electricity_amount]]</f>
        <v>0</v>
      </c>
    </row>
    <row r="2099" spans="1:34">
      <c r="A2099" t="s">
        <v>7407</v>
      </c>
      <c r="B2099" t="s">
        <v>22</v>
      </c>
      <c r="C2099" t="s">
        <v>358</v>
      </c>
      <c r="D2099" t="s">
        <v>24</v>
      </c>
      <c r="E2099" t="s">
        <v>268</v>
      </c>
      <c r="F2099" t="s">
        <v>359</v>
      </c>
      <c r="G2099" t="s">
        <v>7408</v>
      </c>
      <c r="H2099" s="1">
        <f>DATE(YEAR(invoices[[#This Row],[due_date]]),MONTH(invoices[[#This Row],[due_date]]),1)</f>
        <v>45748</v>
      </c>
      <c r="I2099" s="1">
        <v>45754</v>
      </c>
      <c r="J2099">
        <v>24000</v>
      </c>
      <c r="K2099">
        <v>1612</v>
      </c>
      <c r="L2099">
        <v>2250</v>
      </c>
      <c r="M2099">
        <f>invoices[[#This Row],[rent_amount]]+invoices[[#This Row],[electricity_amount]]+invoices[[#This Row],[other_charges]]</f>
        <v>27862</v>
      </c>
      <c r="N2099" t="s">
        <v>28</v>
      </c>
      <c r="O2099" t="s">
        <v>588</v>
      </c>
      <c r="P2099">
        <v>0</v>
      </c>
      <c r="Q2099" t="b">
        <v>0</v>
      </c>
      <c r="R2099" t="s">
        <v>54</v>
      </c>
      <c r="S2099">
        <v>0</v>
      </c>
      <c r="T2099">
        <f>invoices[[#This Row],[total_amount]]</f>
        <v>27862</v>
      </c>
      <c r="U2099" t="s">
        <v>362</v>
      </c>
      <c r="V2099" t="str">
        <f>INDEX([1]!Table1[tenantname],MATCH(invoices[[#This Row],[allotment_id]],[1]!Table1[TenantAllotmentID],0))</f>
        <v>Jithin K (C21-D1)</v>
      </c>
      <c r="W2099" t="s">
        <v>14080</v>
      </c>
      <c r="X2099" t="s">
        <v>14081</v>
      </c>
      <c r="Y2099" s="4">
        <v>45748</v>
      </c>
      <c r="Z2099" t="s">
        <v>15807</v>
      </c>
      <c r="AA2099">
        <v>24000</v>
      </c>
      <c r="AB2099">
        <v>0</v>
      </c>
      <c r="AC2099">
        <v>0</v>
      </c>
      <c r="AD2099" s="7">
        <f>invoices[[#This Row],[Rent]]+invoices[[#This Row],[Services]]+invoices[[#This Row],[GST]]</f>
        <v>24000</v>
      </c>
      <c r="AE2099" s="7">
        <f>invoices[[#This Row],[Total]]-invoices[[#This Row],[rent_amount]]</f>
        <v>0</v>
      </c>
      <c r="AF2099">
        <v>2935</v>
      </c>
      <c r="AG2099">
        <v>1612</v>
      </c>
      <c r="AH2099">
        <f>invoices[[#This Row],[EB Amount]]-invoices[[#This Row],[electricity_amount]]</f>
        <v>0</v>
      </c>
    </row>
    <row r="2100" spans="1:34">
      <c r="A2100" t="s">
        <v>7531</v>
      </c>
      <c r="B2100" t="s">
        <v>22</v>
      </c>
      <c r="C2100" t="s">
        <v>1233</v>
      </c>
      <c r="D2100" t="s">
        <v>24</v>
      </c>
      <c r="E2100" t="s">
        <v>34</v>
      </c>
      <c r="F2100" t="s">
        <v>837</v>
      </c>
      <c r="G2100" t="s">
        <v>7532</v>
      </c>
      <c r="H2100" s="1">
        <f>DATE(YEAR(invoices[[#This Row],[due_date]]),MONTH(invoices[[#This Row],[due_date]]),1)</f>
        <v>45748</v>
      </c>
      <c r="I2100" s="1">
        <v>45754</v>
      </c>
      <c r="J2100">
        <v>13500</v>
      </c>
      <c r="K2100">
        <v>2914</v>
      </c>
      <c r="L2100">
        <v>0</v>
      </c>
      <c r="M2100">
        <f>invoices[[#This Row],[rent_amount]]+invoices[[#This Row],[electricity_amount]]+invoices[[#This Row],[other_charges]]</f>
        <v>16414</v>
      </c>
      <c r="N2100" t="s">
        <v>28</v>
      </c>
      <c r="O2100" t="s">
        <v>1672</v>
      </c>
      <c r="P2100">
        <v>0</v>
      </c>
      <c r="Q2100" t="b">
        <v>0</v>
      </c>
      <c r="R2100" t="s">
        <v>54</v>
      </c>
      <c r="S2100">
        <v>0</v>
      </c>
      <c r="T2100">
        <f>invoices[[#This Row],[total_amount]]</f>
        <v>16414</v>
      </c>
      <c r="U2100" t="s">
        <v>1235</v>
      </c>
      <c r="V2100" t="str">
        <f>INDEX([1]!Table1[tenantname],MATCH(invoices[[#This Row],[allotment_id]],[1]!Table1[TenantAllotmentID],0))</f>
        <v>Reena Manci (B43-C1)</v>
      </c>
      <c r="W2100" t="s">
        <v>14392</v>
      </c>
      <c r="X2100" t="s">
        <v>14393</v>
      </c>
      <c r="Y2100" s="4">
        <v>45748</v>
      </c>
      <c r="Z2100" t="s">
        <v>15807</v>
      </c>
      <c r="AA2100">
        <v>13500</v>
      </c>
      <c r="AB2100">
        <v>0</v>
      </c>
      <c r="AC2100">
        <v>0</v>
      </c>
      <c r="AD2100" s="7">
        <f>invoices[[#This Row],[Rent]]+invoices[[#This Row],[Services]]+invoices[[#This Row],[GST]]</f>
        <v>13500</v>
      </c>
      <c r="AE2100" s="7">
        <f>invoices[[#This Row],[Total]]-invoices[[#This Row],[rent_amount]]</f>
        <v>0</v>
      </c>
      <c r="AF2100">
        <v>2998</v>
      </c>
      <c r="AG2100">
        <v>2914</v>
      </c>
      <c r="AH2100">
        <f>invoices[[#This Row],[EB Amount]]-invoices[[#This Row],[electricity_amount]]</f>
        <v>0</v>
      </c>
    </row>
    <row r="2101" spans="1:34">
      <c r="A2101" t="s">
        <v>7602</v>
      </c>
      <c r="B2101" t="s">
        <v>22</v>
      </c>
      <c r="C2101" t="s">
        <v>658</v>
      </c>
      <c r="D2101" t="s">
        <v>24</v>
      </c>
      <c r="E2101" t="s">
        <v>72</v>
      </c>
      <c r="F2101" t="s">
        <v>659</v>
      </c>
      <c r="G2101" t="s">
        <v>7603</v>
      </c>
      <c r="H2101" s="1">
        <f>DATE(YEAR(invoices[[#This Row],[due_date]]),MONTH(invoices[[#This Row],[due_date]]),1)</f>
        <v>45748</v>
      </c>
      <c r="I2101" s="1">
        <v>45754</v>
      </c>
      <c r="J2101">
        <v>13500</v>
      </c>
      <c r="K2101">
        <v>1333</v>
      </c>
      <c r="L2101">
        <v>0</v>
      </c>
      <c r="M2101">
        <f>invoices[[#This Row],[rent_amount]]+invoices[[#This Row],[electricity_amount]]+invoices[[#This Row],[other_charges]]</f>
        <v>14833</v>
      </c>
      <c r="N2101" t="s">
        <v>28</v>
      </c>
      <c r="O2101" t="s">
        <v>1672</v>
      </c>
      <c r="P2101">
        <v>0</v>
      </c>
      <c r="Q2101" t="b">
        <v>0</v>
      </c>
      <c r="R2101" t="s">
        <v>54</v>
      </c>
      <c r="S2101">
        <v>0</v>
      </c>
      <c r="T2101">
        <f>invoices[[#This Row],[total_amount]]</f>
        <v>14833</v>
      </c>
      <c r="U2101" t="s">
        <v>662</v>
      </c>
      <c r="V2101" t="str">
        <f>INDEX([1]!Table1[tenantname],MATCH(invoices[[#This Row],[allotment_id]],[1]!Table1[TenantAllotmentID],0))</f>
        <v>Raghavi C (C34-C1)</v>
      </c>
      <c r="W2101" t="s">
        <v>14187</v>
      </c>
      <c r="X2101" t="s">
        <v>14188</v>
      </c>
      <c r="Y2101" s="4">
        <v>45748</v>
      </c>
      <c r="Z2101" t="s">
        <v>15807</v>
      </c>
      <c r="AA2101">
        <v>13500</v>
      </c>
      <c r="AB2101">
        <v>0</v>
      </c>
      <c r="AC2101">
        <v>0</v>
      </c>
      <c r="AD2101" s="7">
        <f>invoices[[#This Row],[Rent]]+invoices[[#This Row],[Services]]+invoices[[#This Row],[GST]]</f>
        <v>13500</v>
      </c>
      <c r="AE2101" s="7">
        <f>invoices[[#This Row],[Total]]-invoices[[#This Row],[rent_amount]]</f>
        <v>0</v>
      </c>
      <c r="AF2101">
        <v>3035</v>
      </c>
      <c r="AG2101">
        <v>1333</v>
      </c>
      <c r="AH2101">
        <f>invoices[[#This Row],[EB Amount]]-invoices[[#This Row],[electricity_amount]]</f>
        <v>0</v>
      </c>
    </row>
    <row r="2102" spans="1:34">
      <c r="A2102" t="s">
        <v>7643</v>
      </c>
      <c r="B2102" t="s">
        <v>22</v>
      </c>
      <c r="C2102" t="s">
        <v>1111</v>
      </c>
      <c r="D2102" t="s">
        <v>24</v>
      </c>
      <c r="E2102" t="s">
        <v>569</v>
      </c>
      <c r="F2102" t="s">
        <v>1112</v>
      </c>
      <c r="G2102" t="s">
        <v>7644</v>
      </c>
      <c r="H2102" s="1">
        <f>DATE(YEAR(invoices[[#This Row],[due_date]]),MONTH(invoices[[#This Row],[due_date]]),1)</f>
        <v>45748</v>
      </c>
      <c r="I2102" s="1">
        <v>45754</v>
      </c>
      <c r="J2102">
        <v>13000</v>
      </c>
      <c r="K2102">
        <v>2635</v>
      </c>
      <c r="L2102">
        <v>0</v>
      </c>
      <c r="M2102">
        <f>invoices[[#This Row],[rent_amount]]+invoices[[#This Row],[electricity_amount]]+invoices[[#This Row],[other_charges]]</f>
        <v>15635</v>
      </c>
      <c r="N2102" t="s">
        <v>28</v>
      </c>
      <c r="O2102" t="s">
        <v>1672</v>
      </c>
      <c r="P2102">
        <v>0</v>
      </c>
      <c r="Q2102" t="b">
        <v>0</v>
      </c>
      <c r="R2102" t="s">
        <v>54</v>
      </c>
      <c r="S2102">
        <v>0</v>
      </c>
      <c r="T2102">
        <f>invoices[[#This Row],[total_amount]]</f>
        <v>15635</v>
      </c>
      <c r="U2102" t="s">
        <v>1114</v>
      </c>
      <c r="V2102" t="str">
        <f>INDEX([1]!Table1[tenantname],MATCH(invoices[[#This Row],[allotment_id]],[1]!Table1[TenantAllotmentID],0))</f>
        <v>Muskan Goyal (C12-C2)</v>
      </c>
      <c r="W2102" t="s">
        <v>14352</v>
      </c>
      <c r="X2102" t="s">
        <v>14353</v>
      </c>
      <c r="Y2102" s="4">
        <v>45748</v>
      </c>
      <c r="Z2102" t="s">
        <v>15807</v>
      </c>
      <c r="AA2102">
        <v>13000</v>
      </c>
      <c r="AB2102">
        <v>0</v>
      </c>
      <c r="AC2102">
        <v>0</v>
      </c>
      <c r="AD2102" s="7">
        <f>invoices[[#This Row],[Rent]]+invoices[[#This Row],[Services]]+invoices[[#This Row],[GST]]</f>
        <v>13000</v>
      </c>
      <c r="AE2102" s="7">
        <f>invoices[[#This Row],[Total]]-invoices[[#This Row],[rent_amount]]</f>
        <v>0</v>
      </c>
      <c r="AF2102">
        <v>3052</v>
      </c>
      <c r="AG2102">
        <v>2635</v>
      </c>
      <c r="AH2102">
        <f>invoices[[#This Row],[EB Amount]]-invoices[[#This Row],[electricity_amount]]</f>
        <v>0</v>
      </c>
    </row>
    <row r="2103" spans="1:34">
      <c r="A2103" t="s">
        <v>7769</v>
      </c>
      <c r="B2103" t="s">
        <v>22</v>
      </c>
      <c r="C2103" t="s">
        <v>1217</v>
      </c>
      <c r="D2103" t="s">
        <v>24</v>
      </c>
      <c r="E2103" t="s">
        <v>349</v>
      </c>
      <c r="F2103" t="s">
        <v>1218</v>
      </c>
      <c r="G2103" t="s">
        <v>7770</v>
      </c>
      <c r="H2103" s="1">
        <f>DATE(YEAR(invoices[[#This Row],[due_date]]),MONTH(invoices[[#This Row],[due_date]]),1)</f>
        <v>45748</v>
      </c>
      <c r="I2103" s="1">
        <v>45754</v>
      </c>
      <c r="J2103">
        <v>13500</v>
      </c>
      <c r="K2103">
        <v>1056</v>
      </c>
      <c r="L2103">
        <v>0</v>
      </c>
      <c r="M2103">
        <f>invoices[[#This Row],[rent_amount]]+invoices[[#This Row],[electricity_amount]]+invoices[[#This Row],[other_charges]]</f>
        <v>14556</v>
      </c>
      <c r="N2103" t="s">
        <v>28</v>
      </c>
      <c r="O2103" t="s">
        <v>1672</v>
      </c>
      <c r="P2103">
        <v>0</v>
      </c>
      <c r="Q2103" t="b">
        <v>0</v>
      </c>
      <c r="R2103" t="s">
        <v>54</v>
      </c>
      <c r="S2103">
        <v>0</v>
      </c>
      <c r="T2103">
        <f>invoices[[#This Row],[total_amount]]</f>
        <v>14556</v>
      </c>
      <c r="U2103" t="s">
        <v>1220</v>
      </c>
      <c r="V2103" t="str">
        <f>INDEX([1]!Table1[tenantname],MATCH(invoices[[#This Row],[allotment_id]],[1]!Table1[TenantAllotmentID],0))</f>
        <v>Naga Raja Kurakula (B11-C2)</v>
      </c>
      <c r="W2103" t="s">
        <v>14386</v>
      </c>
      <c r="X2103" t="s">
        <v>14387</v>
      </c>
      <c r="Y2103" s="4">
        <v>45748</v>
      </c>
      <c r="Z2103" t="s">
        <v>15807</v>
      </c>
      <c r="AA2103">
        <v>13500</v>
      </c>
      <c r="AB2103">
        <v>0</v>
      </c>
      <c r="AC2103">
        <v>0</v>
      </c>
      <c r="AD2103" s="7">
        <f>invoices[[#This Row],[Rent]]+invoices[[#This Row],[Services]]+invoices[[#This Row],[GST]]</f>
        <v>13500</v>
      </c>
      <c r="AE2103" s="7">
        <f>invoices[[#This Row],[Total]]-invoices[[#This Row],[rent_amount]]</f>
        <v>0</v>
      </c>
      <c r="AF2103">
        <v>3120</v>
      </c>
      <c r="AG2103">
        <v>1056</v>
      </c>
      <c r="AH2103">
        <f>invoices[[#This Row],[EB Amount]]-invoices[[#This Row],[electricity_amount]]</f>
        <v>0</v>
      </c>
    </row>
    <row r="2104" spans="1:34">
      <c r="A2104" t="s">
        <v>7912</v>
      </c>
      <c r="B2104" t="s">
        <v>22</v>
      </c>
      <c r="C2104" t="s">
        <v>1853</v>
      </c>
      <c r="D2104" t="s">
        <v>24</v>
      </c>
      <c r="E2104" t="s">
        <v>234</v>
      </c>
      <c r="F2104" t="s">
        <v>1854</v>
      </c>
      <c r="G2104" t="s">
        <v>7913</v>
      </c>
      <c r="H2104" s="1">
        <f>DATE(YEAR(invoices[[#This Row],[due_date]]),MONTH(invoices[[#This Row],[due_date]]),1)</f>
        <v>45748</v>
      </c>
      <c r="I2104" s="1">
        <v>45754</v>
      </c>
      <c r="J2104">
        <v>13500</v>
      </c>
      <c r="K2104">
        <v>2046</v>
      </c>
      <c r="L2104">
        <v>0</v>
      </c>
      <c r="M2104">
        <f>invoices[[#This Row],[rent_amount]]+invoices[[#This Row],[electricity_amount]]+invoices[[#This Row],[other_charges]]</f>
        <v>15546</v>
      </c>
      <c r="N2104" t="s">
        <v>28</v>
      </c>
      <c r="O2104" t="s">
        <v>588</v>
      </c>
      <c r="P2104">
        <v>0</v>
      </c>
      <c r="Q2104" t="b">
        <v>0</v>
      </c>
      <c r="R2104" t="s">
        <v>54</v>
      </c>
      <c r="S2104">
        <v>0</v>
      </c>
      <c r="T2104">
        <f>invoices[[#This Row],[total_amount]]</f>
        <v>15546</v>
      </c>
      <c r="U2104" t="s">
        <v>1856</v>
      </c>
      <c r="V2104" t="str">
        <f>INDEX([1]!Table1[tenantname],MATCH(invoices[[#This Row],[allotment_id]],[1]!Table1[TenantAllotmentID],0))</f>
        <v>Hema Varshini Gnanavel (D12-C1)</v>
      </c>
      <c r="W2104" t="s">
        <v>14619</v>
      </c>
      <c r="X2104" t="s">
        <v>14620</v>
      </c>
      <c r="Y2104" s="4">
        <v>45748</v>
      </c>
      <c r="Z2104" t="s">
        <v>15807</v>
      </c>
      <c r="AA2104">
        <v>13500</v>
      </c>
      <c r="AB2104">
        <v>0</v>
      </c>
      <c r="AC2104">
        <v>0</v>
      </c>
      <c r="AD2104" s="7">
        <f>invoices[[#This Row],[Rent]]+invoices[[#This Row],[Services]]+invoices[[#This Row],[GST]]</f>
        <v>13500</v>
      </c>
      <c r="AE2104" s="7">
        <f>invoices[[#This Row],[Total]]-invoices[[#This Row],[rent_amount]]</f>
        <v>0</v>
      </c>
      <c r="AF2104">
        <v>3192</v>
      </c>
      <c r="AG2104">
        <v>2046</v>
      </c>
      <c r="AH2104">
        <f>invoices[[#This Row],[EB Amount]]-invoices[[#This Row],[electricity_amount]]</f>
        <v>0</v>
      </c>
    </row>
    <row r="2105" spans="1:34">
      <c r="A2105" s="2" t="s">
        <v>7916</v>
      </c>
      <c r="B2105" t="s">
        <v>22</v>
      </c>
      <c r="C2105" t="s">
        <v>7199</v>
      </c>
      <c r="D2105" t="s">
        <v>24</v>
      </c>
      <c r="E2105" t="s">
        <v>104</v>
      </c>
      <c r="F2105" t="s">
        <v>380</v>
      </c>
      <c r="G2105" t="s">
        <v>7917</v>
      </c>
      <c r="H2105" s="1">
        <f>DATE(YEAR(invoices[[#This Row],[due_date]]),MONTH(invoices[[#This Row],[due_date]]),1)</f>
        <v>45748</v>
      </c>
      <c r="I2105" s="1">
        <v>45754</v>
      </c>
      <c r="J2105">
        <v>5067</v>
      </c>
      <c r="K2105">
        <v>902</v>
      </c>
      <c r="L2105">
        <v>2250</v>
      </c>
      <c r="M2105">
        <f>invoices[[#This Row],[rent_amount]]+invoices[[#This Row],[electricity_amount]]+invoices[[#This Row],[other_charges]]</f>
        <v>8219</v>
      </c>
      <c r="N2105" t="s">
        <v>28</v>
      </c>
      <c r="O2105" t="s">
        <v>53</v>
      </c>
      <c r="P2105">
        <v>0</v>
      </c>
      <c r="Q2105" t="b">
        <v>0</v>
      </c>
      <c r="R2105" t="s">
        <v>54</v>
      </c>
      <c r="S2105">
        <v>0</v>
      </c>
      <c r="T2105">
        <f>invoices[[#This Row],[total_amount]]</f>
        <v>8219</v>
      </c>
      <c r="U2105" t="s">
        <v>7201</v>
      </c>
      <c r="V2105" t="str">
        <f>INDEX([1]!Table1[tenantname],MATCH(invoices[[#This Row],[allotment_id]],[1]!Table1[TenantAllotmentID],0))</f>
        <v>Vishal Kedia (B14-A1)</v>
      </c>
      <c r="W2105" t="s">
        <v>15539</v>
      </c>
      <c r="X2105" t="s">
        <v>15540</v>
      </c>
      <c r="Y2105" s="4">
        <v>45748</v>
      </c>
      <c r="Z2105" t="s">
        <v>15807</v>
      </c>
      <c r="AA2105">
        <v>5067</v>
      </c>
      <c r="AB2105">
        <v>0</v>
      </c>
      <c r="AC2105">
        <v>0</v>
      </c>
      <c r="AD2105" s="7">
        <f>invoices[[#This Row],[Rent]]+invoices[[#This Row],[Services]]+invoices[[#This Row],[GST]]</f>
        <v>5067</v>
      </c>
      <c r="AE2105" s="7">
        <f>invoices[[#This Row],[Total]]-invoices[[#This Row],[rent_amount]]</f>
        <v>0</v>
      </c>
      <c r="AF2105">
        <v>3194</v>
      </c>
      <c r="AG2105">
        <v>902</v>
      </c>
      <c r="AH2105">
        <f>invoices[[#This Row],[EB Amount]]-invoices[[#This Row],[electricity_amount]]</f>
        <v>0</v>
      </c>
    </row>
    <row r="2106" spans="1:34">
      <c r="A2106" s="2" t="s">
        <v>7936</v>
      </c>
      <c r="B2106" t="s">
        <v>22</v>
      </c>
      <c r="C2106" t="s">
        <v>1189</v>
      </c>
      <c r="D2106" t="s">
        <v>24</v>
      </c>
      <c r="E2106" t="s">
        <v>354</v>
      </c>
      <c r="F2106" t="s">
        <v>540</v>
      </c>
      <c r="G2106" t="s">
        <v>7937</v>
      </c>
      <c r="H2106" s="1">
        <f>DATE(YEAR(invoices[[#This Row],[due_date]]),MONTH(invoices[[#This Row],[due_date]]),1)</f>
        <v>45748</v>
      </c>
      <c r="I2106" s="1">
        <v>45754</v>
      </c>
      <c r="J2106">
        <v>13500</v>
      </c>
      <c r="K2106">
        <v>1891</v>
      </c>
      <c r="L2106">
        <v>0</v>
      </c>
      <c r="M2106">
        <f>invoices[[#This Row],[rent_amount]]+invoices[[#This Row],[electricity_amount]]+invoices[[#This Row],[other_charges]]</f>
        <v>15391</v>
      </c>
      <c r="N2106" t="s">
        <v>28</v>
      </c>
      <c r="O2106" t="s">
        <v>53</v>
      </c>
      <c r="P2106">
        <v>0</v>
      </c>
      <c r="Q2106" t="b">
        <v>0</v>
      </c>
      <c r="R2106" t="s">
        <v>54</v>
      </c>
      <c r="S2106">
        <v>0</v>
      </c>
      <c r="T2106">
        <f>invoices[[#This Row],[total_amount]]</f>
        <v>15391</v>
      </c>
      <c r="U2106" t="s">
        <v>1191</v>
      </c>
      <c r="V2106" t="str">
        <f>INDEX([1]!Table1[tenantname],MATCH(invoices[[#This Row],[allotment_id]],[1]!Table1[TenantAllotmentID],0))</f>
        <v>Vardaan Mongia (B34-C1)</v>
      </c>
      <c r="W2106" t="s">
        <v>14374</v>
      </c>
      <c r="X2106" t="s">
        <v>14375</v>
      </c>
      <c r="Y2106" s="4">
        <v>45748</v>
      </c>
      <c r="Z2106" t="s">
        <v>15807</v>
      </c>
      <c r="AA2106">
        <v>13500</v>
      </c>
      <c r="AB2106">
        <v>0</v>
      </c>
      <c r="AC2106">
        <v>0</v>
      </c>
      <c r="AD2106" s="7">
        <f>invoices[[#This Row],[Rent]]+invoices[[#This Row],[Services]]+invoices[[#This Row],[GST]]</f>
        <v>13500</v>
      </c>
      <c r="AE2106" s="7">
        <f>invoices[[#This Row],[Total]]-invoices[[#This Row],[rent_amount]]</f>
        <v>0</v>
      </c>
      <c r="AF2106">
        <v>3205</v>
      </c>
      <c r="AG2106">
        <v>1891</v>
      </c>
      <c r="AH2106">
        <f>invoices[[#This Row],[EB Amount]]-invoices[[#This Row],[electricity_amount]]</f>
        <v>0</v>
      </c>
    </row>
    <row r="2107" spans="1:34">
      <c r="A2107" t="s">
        <v>8010</v>
      </c>
      <c r="B2107" t="s">
        <v>22</v>
      </c>
      <c r="C2107" t="s">
        <v>4506</v>
      </c>
      <c r="D2107" t="s">
        <v>24</v>
      </c>
      <c r="E2107" t="s">
        <v>275</v>
      </c>
      <c r="F2107" t="s">
        <v>505</v>
      </c>
      <c r="G2107" t="s">
        <v>8011</v>
      </c>
      <c r="H2107" s="1">
        <f>DATE(YEAR(invoices[[#This Row],[due_date]]),MONTH(invoices[[#This Row],[due_date]]),1)</f>
        <v>45748</v>
      </c>
      <c r="I2107" s="1">
        <v>45754</v>
      </c>
      <c r="J2107">
        <v>13500</v>
      </c>
      <c r="K2107">
        <v>2480</v>
      </c>
      <c r="L2107">
        <v>0</v>
      </c>
      <c r="M2107">
        <f>invoices[[#This Row],[rent_amount]]+invoices[[#This Row],[electricity_amount]]+invoices[[#This Row],[other_charges]]</f>
        <v>15980</v>
      </c>
      <c r="N2107" t="s">
        <v>28</v>
      </c>
      <c r="O2107" t="s">
        <v>588</v>
      </c>
      <c r="P2107">
        <v>0</v>
      </c>
      <c r="Q2107" t="b">
        <v>0</v>
      </c>
      <c r="R2107" t="s">
        <v>54</v>
      </c>
      <c r="S2107">
        <v>0</v>
      </c>
      <c r="T2107">
        <f>invoices[[#This Row],[total_amount]]</f>
        <v>15980</v>
      </c>
      <c r="U2107" t="s">
        <v>4508</v>
      </c>
      <c r="V2107" t="str">
        <f>INDEX([1]!Table1[tenantname],MATCH(invoices[[#This Row],[allotment_id]],[1]!Table1[TenantAllotmentID],0))</f>
        <v>Iravati Dutta (B44-C1)</v>
      </c>
      <c r="W2107" t="s">
        <v>15250</v>
      </c>
      <c r="X2107" t="s">
        <v>15251</v>
      </c>
      <c r="Y2107" s="4">
        <v>45748</v>
      </c>
      <c r="Z2107" t="s">
        <v>15807</v>
      </c>
      <c r="AA2107">
        <v>13500</v>
      </c>
      <c r="AB2107">
        <v>0</v>
      </c>
      <c r="AC2107">
        <v>0</v>
      </c>
      <c r="AD2107" s="7">
        <f>invoices[[#This Row],[Rent]]+invoices[[#This Row],[Services]]+invoices[[#This Row],[GST]]</f>
        <v>13500</v>
      </c>
      <c r="AE2107" s="7">
        <f>invoices[[#This Row],[Total]]-invoices[[#This Row],[rent_amount]]</f>
        <v>0</v>
      </c>
      <c r="AF2107">
        <v>3240</v>
      </c>
      <c r="AG2107">
        <v>2480</v>
      </c>
      <c r="AH2107">
        <f>invoices[[#This Row],[EB Amount]]-invoices[[#This Row],[electricity_amount]]</f>
        <v>0</v>
      </c>
    </row>
    <row r="2108" spans="1:34">
      <c r="A2108" t="s">
        <v>8018</v>
      </c>
      <c r="B2108" t="s">
        <v>22</v>
      </c>
      <c r="C2108" t="s">
        <v>1278</v>
      </c>
      <c r="D2108" t="s">
        <v>24</v>
      </c>
      <c r="E2108" t="s">
        <v>342</v>
      </c>
      <c r="F2108" t="s">
        <v>1279</v>
      </c>
      <c r="G2108" t="s">
        <v>8019</v>
      </c>
      <c r="H2108" s="1">
        <f>DATE(YEAR(invoices[[#This Row],[due_date]]),MONTH(invoices[[#This Row],[due_date]]),1)</f>
        <v>45748</v>
      </c>
      <c r="I2108" s="1">
        <v>45754</v>
      </c>
      <c r="J2108">
        <v>14500</v>
      </c>
      <c r="K2108">
        <v>1922</v>
      </c>
      <c r="L2108">
        <v>2250</v>
      </c>
      <c r="M2108">
        <f>invoices[[#This Row],[rent_amount]]+invoices[[#This Row],[electricity_amount]]+invoices[[#This Row],[other_charges]]</f>
        <v>18672</v>
      </c>
      <c r="N2108" t="s">
        <v>28</v>
      </c>
      <c r="O2108" t="s">
        <v>53</v>
      </c>
      <c r="P2108">
        <v>0</v>
      </c>
      <c r="Q2108" t="b">
        <v>0</v>
      </c>
      <c r="R2108" t="s">
        <v>54</v>
      </c>
      <c r="S2108">
        <v>0</v>
      </c>
      <c r="T2108">
        <f>invoices[[#This Row],[total_amount]]</f>
        <v>18672</v>
      </c>
      <c r="U2108" t="s">
        <v>1281</v>
      </c>
      <c r="V2108" t="str">
        <f>INDEX([1]!Table1[tenantname],MATCH(invoices[[#This Row],[allotment_id]],[1]!Table1[TenantAllotmentID],0))</f>
        <v>Sowbarnigaa K S (D11-C2)</v>
      </c>
      <c r="W2108" t="s">
        <v>14411</v>
      </c>
      <c r="X2108" t="s">
        <v>14412</v>
      </c>
      <c r="Y2108" s="4">
        <v>45748</v>
      </c>
      <c r="Z2108" t="s">
        <v>15807</v>
      </c>
      <c r="AA2108">
        <v>14500</v>
      </c>
      <c r="AB2108">
        <v>0</v>
      </c>
      <c r="AC2108">
        <v>0</v>
      </c>
      <c r="AD2108" s="7">
        <f>invoices[[#This Row],[Rent]]+invoices[[#This Row],[Services]]+invoices[[#This Row],[GST]]</f>
        <v>14500</v>
      </c>
      <c r="AE2108" s="7">
        <f>invoices[[#This Row],[Total]]-invoices[[#This Row],[rent_amount]]</f>
        <v>0</v>
      </c>
      <c r="AF2108">
        <v>3244</v>
      </c>
      <c r="AG2108">
        <v>1922</v>
      </c>
      <c r="AH2108">
        <f>invoices[[#This Row],[EB Amount]]-invoices[[#This Row],[electricity_amount]]</f>
        <v>0</v>
      </c>
    </row>
    <row r="2109" spans="1:34">
      <c r="A2109" t="s">
        <v>8076</v>
      </c>
      <c r="B2109" t="s">
        <v>22</v>
      </c>
      <c r="C2109" t="s">
        <v>3944</v>
      </c>
      <c r="D2109" t="s">
        <v>24</v>
      </c>
      <c r="E2109" t="s">
        <v>569</v>
      </c>
      <c r="F2109" t="s">
        <v>3532</v>
      </c>
      <c r="G2109" t="s">
        <v>8077</v>
      </c>
      <c r="H2109" s="1">
        <f>DATE(YEAR(invoices[[#This Row],[due_date]]),MONTH(invoices[[#This Row],[due_date]]),1)</f>
        <v>45748</v>
      </c>
      <c r="I2109" s="1">
        <v>45754</v>
      </c>
      <c r="J2109">
        <v>13500</v>
      </c>
      <c r="K2109">
        <v>2635</v>
      </c>
      <c r="L2109">
        <v>2250</v>
      </c>
      <c r="M2109">
        <f>invoices[[#This Row],[rent_amount]]+invoices[[#This Row],[electricity_amount]]+invoices[[#This Row],[other_charges]]</f>
        <v>18385</v>
      </c>
      <c r="N2109" t="s">
        <v>28</v>
      </c>
      <c r="O2109" t="s">
        <v>53</v>
      </c>
      <c r="P2109">
        <v>0</v>
      </c>
      <c r="Q2109" t="b">
        <v>0</v>
      </c>
      <c r="R2109" t="s">
        <v>54</v>
      </c>
      <c r="S2109">
        <v>0</v>
      </c>
      <c r="T2109">
        <f>invoices[[#This Row],[total_amount]]</f>
        <v>18385</v>
      </c>
      <c r="U2109" t="s">
        <v>3946</v>
      </c>
      <c r="V2109" t="str">
        <f>INDEX([1]!Table1[tenantname],MATCH(invoices[[#This Row],[allotment_id]],[1]!Table1[TenantAllotmentID],0))</f>
        <v>Vrinda Tewari (C12-D1)</v>
      </c>
      <c r="W2109" t="s">
        <v>15153</v>
      </c>
      <c r="X2109" t="s">
        <v>15154</v>
      </c>
      <c r="Y2109" s="4">
        <v>45748</v>
      </c>
      <c r="Z2109" t="s">
        <v>15807</v>
      </c>
      <c r="AA2109">
        <v>13500</v>
      </c>
      <c r="AB2109">
        <v>0</v>
      </c>
      <c r="AC2109">
        <v>0</v>
      </c>
      <c r="AD2109" s="7">
        <f>invoices[[#This Row],[Rent]]+invoices[[#This Row],[Services]]+invoices[[#This Row],[GST]]</f>
        <v>13500</v>
      </c>
      <c r="AE2109" s="7">
        <f>invoices[[#This Row],[Total]]-invoices[[#This Row],[rent_amount]]</f>
        <v>0</v>
      </c>
      <c r="AF2109">
        <v>3276</v>
      </c>
      <c r="AG2109">
        <v>2635</v>
      </c>
      <c r="AH2109">
        <f>invoices[[#This Row],[EB Amount]]-invoices[[#This Row],[electricity_amount]]</f>
        <v>0</v>
      </c>
    </row>
    <row r="2110" spans="1:34">
      <c r="A2110" t="s">
        <v>8141</v>
      </c>
      <c r="B2110" t="s">
        <v>22</v>
      </c>
      <c r="C2110" t="s">
        <v>95</v>
      </c>
      <c r="D2110" t="s">
        <v>24</v>
      </c>
      <c r="E2110" t="s">
        <v>96</v>
      </c>
      <c r="F2110" t="s">
        <v>97</v>
      </c>
      <c r="G2110" t="s">
        <v>8142</v>
      </c>
      <c r="H2110" s="1">
        <f>DATE(YEAR(invoices[[#This Row],[due_date]]),MONTH(invoices[[#This Row],[due_date]]),1)</f>
        <v>45748</v>
      </c>
      <c r="I2110" s="1">
        <v>45754</v>
      </c>
      <c r="J2110">
        <v>13500</v>
      </c>
      <c r="K2110">
        <v>2325</v>
      </c>
      <c r="L2110">
        <v>0</v>
      </c>
      <c r="M2110">
        <f>invoices[[#This Row],[rent_amount]]+invoices[[#This Row],[electricity_amount]]+invoices[[#This Row],[other_charges]]</f>
        <v>15825</v>
      </c>
      <c r="N2110" t="s">
        <v>28</v>
      </c>
      <c r="O2110" t="s">
        <v>413</v>
      </c>
      <c r="P2110">
        <v>0</v>
      </c>
      <c r="Q2110" t="b">
        <v>0</v>
      </c>
      <c r="R2110" t="s">
        <v>54</v>
      </c>
      <c r="S2110">
        <v>0</v>
      </c>
      <c r="T2110">
        <f>invoices[[#This Row],[total_amount]]</f>
        <v>15825</v>
      </c>
      <c r="U2110" t="s">
        <v>101</v>
      </c>
      <c r="V2110" t="str">
        <f>INDEX([1]!Table1[tenantname],MATCH(invoices[[#This Row],[allotment_id]],[1]!Table1[TenantAllotmentID],0))</f>
        <v>Athreya Guru (B33-C2)</v>
      </c>
      <c r="W2110" t="s">
        <v>14002</v>
      </c>
      <c r="X2110" t="s">
        <v>14003</v>
      </c>
      <c r="Y2110" s="4">
        <v>45748</v>
      </c>
      <c r="Z2110" t="s">
        <v>15807</v>
      </c>
      <c r="AA2110">
        <v>13500</v>
      </c>
      <c r="AB2110">
        <v>0</v>
      </c>
      <c r="AC2110">
        <v>0</v>
      </c>
      <c r="AD2110" s="7">
        <f>invoices[[#This Row],[Rent]]+invoices[[#This Row],[Services]]+invoices[[#This Row],[GST]]</f>
        <v>13500</v>
      </c>
      <c r="AE2110" s="7">
        <f>invoices[[#This Row],[Total]]-invoices[[#This Row],[rent_amount]]</f>
        <v>0</v>
      </c>
      <c r="AF2110">
        <v>3307</v>
      </c>
      <c r="AG2110">
        <v>2325</v>
      </c>
      <c r="AH2110">
        <f>invoices[[#This Row],[EB Amount]]-invoices[[#This Row],[electricity_amount]]</f>
        <v>0</v>
      </c>
    </row>
    <row r="2111" spans="1:34">
      <c r="A2111" t="s">
        <v>8255</v>
      </c>
      <c r="B2111" t="s">
        <v>22</v>
      </c>
      <c r="C2111" t="s">
        <v>901</v>
      </c>
      <c r="D2111" t="s">
        <v>24</v>
      </c>
      <c r="E2111" t="s">
        <v>329</v>
      </c>
      <c r="F2111" t="s">
        <v>902</v>
      </c>
      <c r="G2111" t="s">
        <v>8256</v>
      </c>
      <c r="H2111" s="1">
        <f>DATE(YEAR(invoices[[#This Row],[due_date]]),MONTH(invoices[[#This Row],[due_date]]),1)</f>
        <v>45748</v>
      </c>
      <c r="I2111" s="1">
        <v>45754</v>
      </c>
      <c r="J2111">
        <v>13500</v>
      </c>
      <c r="K2111">
        <v>2573</v>
      </c>
      <c r="L2111">
        <v>0</v>
      </c>
      <c r="M2111">
        <f>invoices[[#This Row],[rent_amount]]+invoices[[#This Row],[electricity_amount]]+invoices[[#This Row],[other_charges]]</f>
        <v>16073</v>
      </c>
      <c r="N2111" t="s">
        <v>28</v>
      </c>
      <c r="O2111" t="s">
        <v>588</v>
      </c>
      <c r="P2111">
        <v>0</v>
      </c>
      <c r="Q2111" t="b">
        <v>0</v>
      </c>
      <c r="R2111" t="s">
        <v>54</v>
      </c>
      <c r="S2111">
        <v>0</v>
      </c>
      <c r="T2111">
        <f>invoices[[#This Row],[total_amount]]</f>
        <v>16073</v>
      </c>
      <c r="U2111" t="s">
        <v>905</v>
      </c>
      <c r="V2111" t="str">
        <f>INDEX([1]!Table1[tenantname],MATCH(invoices[[#This Row],[allotment_id]],[1]!Table1[TenantAllotmentID],0))</f>
        <v>Kaarthika K (C43-C2)</v>
      </c>
      <c r="W2111" t="s">
        <v>14275</v>
      </c>
      <c r="X2111" t="s">
        <v>14275</v>
      </c>
      <c r="Y2111" s="4">
        <v>45748</v>
      </c>
      <c r="Z2111" t="s">
        <v>15807</v>
      </c>
      <c r="AA2111">
        <v>13500</v>
      </c>
      <c r="AB2111">
        <v>0</v>
      </c>
      <c r="AC2111">
        <v>0</v>
      </c>
      <c r="AD2111" s="7">
        <f>invoices[[#This Row],[Rent]]+invoices[[#This Row],[Services]]+invoices[[#This Row],[GST]]</f>
        <v>13500</v>
      </c>
      <c r="AE2111" s="7">
        <f>invoices[[#This Row],[Total]]-invoices[[#This Row],[rent_amount]]</f>
        <v>0</v>
      </c>
      <c r="AF2111">
        <v>3360</v>
      </c>
      <c r="AG2111">
        <v>2573</v>
      </c>
      <c r="AH2111">
        <f>invoices[[#This Row],[EB Amount]]-invoices[[#This Row],[electricity_amount]]</f>
        <v>0</v>
      </c>
    </row>
    <row r="2112" spans="1:34">
      <c r="A2112" t="s">
        <v>8428</v>
      </c>
      <c r="B2112" t="s">
        <v>22</v>
      </c>
      <c r="C2112" t="s">
        <v>3005</v>
      </c>
      <c r="D2112" t="s">
        <v>24</v>
      </c>
      <c r="E2112" t="s">
        <v>104</v>
      </c>
      <c r="F2112" t="s">
        <v>551</v>
      </c>
      <c r="G2112" t="s">
        <v>8429</v>
      </c>
      <c r="H2112" s="1">
        <f>DATE(YEAR(invoices[[#This Row],[due_date]]),MONTH(invoices[[#This Row],[due_date]]),1)</f>
        <v>45748</v>
      </c>
      <c r="I2112" s="1">
        <v>45754</v>
      </c>
      <c r="J2112">
        <v>13500</v>
      </c>
      <c r="K2112">
        <v>287</v>
      </c>
      <c r="L2112">
        <v>0</v>
      </c>
      <c r="M2112">
        <f>invoices[[#This Row],[rent_amount]]+invoices[[#This Row],[electricity_amount]]+invoices[[#This Row],[other_charges]]</f>
        <v>13787</v>
      </c>
      <c r="N2112" t="s">
        <v>28</v>
      </c>
      <c r="O2112" t="s">
        <v>1672</v>
      </c>
      <c r="P2112">
        <v>0</v>
      </c>
      <c r="Q2112" t="b">
        <v>0</v>
      </c>
      <c r="R2112" t="s">
        <v>54</v>
      </c>
      <c r="S2112">
        <v>0</v>
      </c>
      <c r="T2112">
        <f>invoices[[#This Row],[total_amount]]</f>
        <v>13787</v>
      </c>
      <c r="U2112" t="s">
        <v>3007</v>
      </c>
      <c r="V2112" t="str">
        <f>INDEX([1]!Table1[tenantname],MATCH(invoices[[#This Row],[allotment_id]],[1]!Table1[TenantAllotmentID],0))</f>
        <v>Navneet Nitin Tagore (B14-C2)</v>
      </c>
      <c r="W2112" t="s">
        <v>14949</v>
      </c>
      <c r="X2112" t="s">
        <v>14950</v>
      </c>
      <c r="Y2112" s="4">
        <v>45748</v>
      </c>
      <c r="Z2112" t="s">
        <v>15807</v>
      </c>
      <c r="AA2112">
        <v>13500</v>
      </c>
      <c r="AB2112">
        <v>0</v>
      </c>
      <c r="AC2112">
        <v>0</v>
      </c>
      <c r="AD2112" s="7">
        <f>invoices[[#This Row],[Rent]]+invoices[[#This Row],[Services]]+invoices[[#This Row],[GST]]</f>
        <v>13500</v>
      </c>
      <c r="AE2112" s="7">
        <f>invoices[[#This Row],[Total]]-invoices[[#This Row],[rent_amount]]</f>
        <v>0</v>
      </c>
      <c r="AF2112">
        <v>3451</v>
      </c>
      <c r="AG2112">
        <v>287</v>
      </c>
      <c r="AH2112">
        <f>invoices[[#This Row],[EB Amount]]-invoices[[#This Row],[electricity_amount]]</f>
        <v>0</v>
      </c>
    </row>
    <row r="2113" spans="1:34">
      <c r="A2113" t="s">
        <v>8430</v>
      </c>
      <c r="B2113" t="s">
        <v>22</v>
      </c>
      <c r="C2113" t="s">
        <v>855</v>
      </c>
      <c r="D2113" t="s">
        <v>24</v>
      </c>
      <c r="E2113" t="s">
        <v>140</v>
      </c>
      <c r="F2113" t="s">
        <v>293</v>
      </c>
      <c r="G2113" t="s">
        <v>8431</v>
      </c>
      <c r="H2113" s="1">
        <f>DATE(YEAR(invoices[[#This Row],[due_date]]),MONTH(invoices[[#This Row],[due_date]]),1)</f>
        <v>45748</v>
      </c>
      <c r="I2113" s="1">
        <v>45754</v>
      </c>
      <c r="J2113">
        <v>13000</v>
      </c>
      <c r="K2113">
        <v>62</v>
      </c>
      <c r="L2113">
        <v>2250</v>
      </c>
      <c r="M2113">
        <f>invoices[[#This Row],[rent_amount]]+invoices[[#This Row],[electricity_amount]]+invoices[[#This Row],[other_charges]]</f>
        <v>15312</v>
      </c>
      <c r="N2113" t="s">
        <v>28</v>
      </c>
      <c r="O2113" t="s">
        <v>588</v>
      </c>
      <c r="P2113">
        <v>0</v>
      </c>
      <c r="Q2113" t="b">
        <v>0</v>
      </c>
      <c r="R2113" t="s">
        <v>54</v>
      </c>
      <c r="S2113">
        <v>0</v>
      </c>
      <c r="T2113">
        <f>invoices[[#This Row],[total_amount]]</f>
        <v>15312</v>
      </c>
      <c r="U2113" t="s">
        <v>857</v>
      </c>
      <c r="V2113" t="str">
        <f>INDEX([1]!Table1[tenantname],MATCH(invoices[[#This Row],[allotment_id]],[1]!Table1[TenantAllotmentID],0))</f>
        <v>Hari Vignesh (A41-B1)</v>
      </c>
      <c r="W2113" t="s">
        <v>14257</v>
      </c>
      <c r="X2113" t="s">
        <v>14258</v>
      </c>
      <c r="Y2113" s="4">
        <v>45748</v>
      </c>
      <c r="Z2113" t="s">
        <v>15807</v>
      </c>
      <c r="AA2113">
        <v>13000</v>
      </c>
      <c r="AB2113">
        <v>0</v>
      </c>
      <c r="AC2113">
        <v>0</v>
      </c>
      <c r="AD2113" s="7">
        <f>invoices[[#This Row],[Rent]]+invoices[[#This Row],[Services]]+invoices[[#This Row],[GST]]</f>
        <v>13000</v>
      </c>
      <c r="AE2113" s="7">
        <f>invoices[[#This Row],[Total]]-invoices[[#This Row],[rent_amount]]</f>
        <v>0</v>
      </c>
      <c r="AF2113">
        <v>3452</v>
      </c>
      <c r="AG2113">
        <v>62</v>
      </c>
      <c r="AH2113">
        <f>invoices[[#This Row],[EB Amount]]-invoices[[#This Row],[electricity_amount]]</f>
        <v>0</v>
      </c>
    </row>
    <row r="2114" spans="1:34">
      <c r="A2114" t="s">
        <v>8442</v>
      </c>
      <c r="B2114" t="s">
        <v>22</v>
      </c>
      <c r="C2114" t="s">
        <v>2051</v>
      </c>
      <c r="D2114" t="s">
        <v>24</v>
      </c>
      <c r="E2114" t="s">
        <v>329</v>
      </c>
      <c r="F2114" t="s">
        <v>956</v>
      </c>
      <c r="G2114" t="s">
        <v>8443</v>
      </c>
      <c r="H2114" s="1">
        <f>DATE(YEAR(invoices[[#This Row],[due_date]]),MONTH(invoices[[#This Row],[due_date]]),1)</f>
        <v>45748</v>
      </c>
      <c r="I2114" s="1">
        <v>45754</v>
      </c>
      <c r="J2114">
        <v>13500</v>
      </c>
      <c r="K2114">
        <v>2573</v>
      </c>
      <c r="L2114">
        <v>0</v>
      </c>
      <c r="M2114">
        <f>invoices[[#This Row],[rent_amount]]+invoices[[#This Row],[electricity_amount]]+invoices[[#This Row],[other_charges]]</f>
        <v>16073</v>
      </c>
      <c r="N2114" t="s">
        <v>28</v>
      </c>
      <c r="O2114" t="s">
        <v>413</v>
      </c>
      <c r="P2114">
        <v>0</v>
      </c>
      <c r="Q2114" t="b">
        <v>0</v>
      </c>
      <c r="R2114" t="s">
        <v>54</v>
      </c>
      <c r="S2114">
        <v>0</v>
      </c>
      <c r="T2114">
        <f>invoices[[#This Row],[total_amount]]</f>
        <v>16073</v>
      </c>
      <c r="U2114" t="s">
        <v>2054</v>
      </c>
      <c r="V2114" t="str">
        <f>INDEX([1]!Table1[tenantname],MATCH(invoices[[#This Row],[allotment_id]],[1]!Table1[TenantAllotmentID],0))</f>
        <v>Bornali Barua (C43-C1)</v>
      </c>
      <c r="W2114" t="s">
        <v>14691</v>
      </c>
      <c r="X2114" t="s">
        <v>14692</v>
      </c>
      <c r="Y2114" s="4">
        <v>45748</v>
      </c>
      <c r="Z2114" t="s">
        <v>15807</v>
      </c>
      <c r="AA2114">
        <v>13500</v>
      </c>
      <c r="AB2114">
        <v>0</v>
      </c>
      <c r="AC2114">
        <v>0</v>
      </c>
      <c r="AD2114" s="7">
        <f>invoices[[#This Row],[Rent]]+invoices[[#This Row],[Services]]+invoices[[#This Row],[GST]]</f>
        <v>13500</v>
      </c>
      <c r="AE2114" s="7">
        <f>invoices[[#This Row],[Total]]-invoices[[#This Row],[rent_amount]]</f>
        <v>0</v>
      </c>
      <c r="AF2114">
        <v>3458</v>
      </c>
      <c r="AG2114">
        <v>2573</v>
      </c>
      <c r="AH2114">
        <f>invoices[[#This Row],[EB Amount]]-invoices[[#This Row],[electricity_amount]]</f>
        <v>0</v>
      </c>
    </row>
    <row r="2115" spans="1:34">
      <c r="A2115" t="s">
        <v>8466</v>
      </c>
      <c r="B2115" t="s">
        <v>22</v>
      </c>
      <c r="C2115" t="s">
        <v>3819</v>
      </c>
      <c r="D2115" t="s">
        <v>24</v>
      </c>
      <c r="E2115" t="s">
        <v>592</v>
      </c>
      <c r="F2115" t="s">
        <v>1294</v>
      </c>
      <c r="G2115" t="s">
        <v>8467</v>
      </c>
      <c r="H2115" s="1">
        <f>DATE(YEAR(invoices[[#This Row],[due_date]]),MONTH(invoices[[#This Row],[due_date]]),1)</f>
        <v>45748</v>
      </c>
      <c r="I2115" s="1">
        <v>45754</v>
      </c>
      <c r="J2115">
        <v>18000</v>
      </c>
      <c r="K2115">
        <v>2325</v>
      </c>
      <c r="L2115">
        <v>0</v>
      </c>
      <c r="M2115">
        <f>invoices[[#This Row],[rent_amount]]+invoices[[#This Row],[electricity_amount]]+invoices[[#This Row],[other_charges]]</f>
        <v>20325</v>
      </c>
      <c r="N2115" t="s">
        <v>28</v>
      </c>
      <c r="O2115" t="s">
        <v>1672</v>
      </c>
      <c r="P2115">
        <v>0</v>
      </c>
      <c r="Q2115" t="b">
        <v>0</v>
      </c>
      <c r="R2115" t="s">
        <v>54</v>
      </c>
      <c r="S2115">
        <v>0</v>
      </c>
      <c r="T2115">
        <f>invoices[[#This Row],[total_amount]]</f>
        <v>20325</v>
      </c>
      <c r="U2115" t="s">
        <v>3821</v>
      </c>
      <c r="V2115" t="str">
        <f>INDEX([1]!Table1[tenantname],MATCH(invoices[[#This Row],[allotment_id]],[1]!Table1[TenantAllotmentID],0))</f>
        <v>Sankalp Chauhan (A44-A1)</v>
      </c>
      <c r="W2115" t="s">
        <v>15132</v>
      </c>
      <c r="X2115" t="s">
        <v>15133</v>
      </c>
      <c r="Y2115" s="4">
        <v>45748</v>
      </c>
      <c r="Z2115" t="s">
        <v>15807</v>
      </c>
      <c r="AA2115">
        <v>18000</v>
      </c>
      <c r="AB2115">
        <v>0</v>
      </c>
      <c r="AC2115">
        <v>0</v>
      </c>
      <c r="AD2115" s="7">
        <f>invoices[[#This Row],[Rent]]+invoices[[#This Row],[Services]]+invoices[[#This Row],[GST]]</f>
        <v>18000</v>
      </c>
      <c r="AE2115" s="7">
        <f>invoices[[#This Row],[Total]]-invoices[[#This Row],[rent_amount]]</f>
        <v>0</v>
      </c>
      <c r="AF2115">
        <v>3471</v>
      </c>
      <c r="AG2115">
        <v>2325</v>
      </c>
      <c r="AH2115">
        <f>invoices[[#This Row],[EB Amount]]-invoices[[#This Row],[electricity_amount]]</f>
        <v>0</v>
      </c>
    </row>
    <row r="2116" spans="1:34">
      <c r="A2116" t="s">
        <v>8535</v>
      </c>
      <c r="B2116" t="s">
        <v>22</v>
      </c>
      <c r="C2116" t="s">
        <v>1927</v>
      </c>
      <c r="D2116" t="s">
        <v>24</v>
      </c>
      <c r="E2116" t="s">
        <v>155</v>
      </c>
      <c r="F2116" t="s">
        <v>1928</v>
      </c>
      <c r="G2116" t="s">
        <v>8536</v>
      </c>
      <c r="H2116" s="1">
        <f>DATE(YEAR(invoices[[#This Row],[due_date]]),MONTH(invoices[[#This Row],[due_date]]),1)</f>
        <v>45748</v>
      </c>
      <c r="I2116" s="1">
        <v>45754</v>
      </c>
      <c r="J2116">
        <v>14500</v>
      </c>
      <c r="K2116">
        <v>2184</v>
      </c>
      <c r="L2116">
        <v>0</v>
      </c>
      <c r="M2116">
        <f>invoices[[#This Row],[rent_amount]]+invoices[[#This Row],[electricity_amount]]+invoices[[#This Row],[other_charges]]</f>
        <v>16684</v>
      </c>
      <c r="N2116" t="s">
        <v>28</v>
      </c>
      <c r="O2116" t="s">
        <v>1672</v>
      </c>
      <c r="P2116">
        <v>0</v>
      </c>
      <c r="Q2116" t="b">
        <v>0</v>
      </c>
      <c r="R2116" t="s">
        <v>54</v>
      </c>
      <c r="S2116">
        <v>0</v>
      </c>
      <c r="T2116">
        <f>invoices[[#This Row],[total_amount]]</f>
        <v>16684</v>
      </c>
      <c r="U2116" t="s">
        <v>1930</v>
      </c>
      <c r="V2116" t="str">
        <f>INDEX([1]!Table1[tenantname],MATCH(invoices[[#This Row],[allotment_id]],[1]!Table1[TenantAllotmentID],0))</f>
        <v>Parth Agarwal (C44-B1)</v>
      </c>
      <c r="W2116" t="s">
        <v>14647</v>
      </c>
      <c r="X2116" t="s">
        <v>14648</v>
      </c>
      <c r="Y2116" s="4">
        <v>45748</v>
      </c>
      <c r="Z2116" t="s">
        <v>15807</v>
      </c>
      <c r="AA2116">
        <v>14500</v>
      </c>
      <c r="AB2116">
        <v>0</v>
      </c>
      <c r="AC2116">
        <v>0</v>
      </c>
      <c r="AD2116" s="7">
        <f>invoices[[#This Row],[Rent]]+invoices[[#This Row],[Services]]+invoices[[#This Row],[GST]]</f>
        <v>14500</v>
      </c>
      <c r="AE2116" s="7">
        <f>invoices[[#This Row],[Total]]-invoices[[#This Row],[rent_amount]]</f>
        <v>0</v>
      </c>
      <c r="AF2116">
        <v>3506</v>
      </c>
      <c r="AG2116">
        <v>2184</v>
      </c>
      <c r="AH2116">
        <f>invoices[[#This Row],[EB Amount]]-invoices[[#This Row],[electricity_amount]]</f>
        <v>0</v>
      </c>
    </row>
    <row r="2117" spans="1:34">
      <c r="A2117" t="s">
        <v>8620</v>
      </c>
      <c r="B2117" t="s">
        <v>22</v>
      </c>
      <c r="C2117" t="s">
        <v>398</v>
      </c>
      <c r="D2117" t="s">
        <v>24</v>
      </c>
      <c r="E2117" t="s">
        <v>399</v>
      </c>
      <c r="F2117" t="s">
        <v>2247</v>
      </c>
      <c r="G2117" t="s">
        <v>8621</v>
      </c>
      <c r="H2117" s="1">
        <f>DATE(YEAR(invoices[[#This Row],[due_date]]),MONTH(invoices[[#This Row],[due_date]]),1)</f>
        <v>45748</v>
      </c>
      <c r="I2117" s="1">
        <v>45754</v>
      </c>
      <c r="J2117">
        <v>13500</v>
      </c>
      <c r="K2117">
        <v>1240</v>
      </c>
      <c r="L2117">
        <v>0</v>
      </c>
      <c r="M2117">
        <f>invoices[[#This Row],[rent_amount]]+invoices[[#This Row],[electricity_amount]]+invoices[[#This Row],[other_charges]]</f>
        <v>14740</v>
      </c>
      <c r="N2117" t="s">
        <v>28</v>
      </c>
      <c r="O2117" t="s">
        <v>1672</v>
      </c>
      <c r="P2117">
        <v>0</v>
      </c>
      <c r="Q2117" t="b">
        <v>0</v>
      </c>
      <c r="R2117" t="s">
        <v>54</v>
      </c>
      <c r="S2117">
        <v>0</v>
      </c>
      <c r="T2117">
        <f>invoices[[#This Row],[total_amount]]</f>
        <v>14740</v>
      </c>
      <c r="U2117" t="s">
        <v>3621</v>
      </c>
      <c r="V2117" t="str">
        <f>INDEX([1]!Table1[tenantname],MATCH(invoices[[#This Row],[allotment_id]],[1]!Table1[TenantAllotmentID],0))</f>
        <v>Sheethala  (B22-C1)</v>
      </c>
      <c r="W2117" t="s">
        <v>14096</v>
      </c>
      <c r="X2117" t="s">
        <v>15092</v>
      </c>
      <c r="Y2117" s="4">
        <v>45748</v>
      </c>
      <c r="Z2117" t="s">
        <v>15807</v>
      </c>
      <c r="AA2117">
        <v>13500</v>
      </c>
      <c r="AB2117">
        <v>0</v>
      </c>
      <c r="AC2117">
        <v>0</v>
      </c>
      <c r="AD2117" s="7">
        <f>invoices[[#This Row],[Rent]]+invoices[[#This Row],[Services]]+invoices[[#This Row],[GST]]</f>
        <v>13500</v>
      </c>
      <c r="AE2117" s="7">
        <f>invoices[[#This Row],[Total]]-invoices[[#This Row],[rent_amount]]</f>
        <v>0</v>
      </c>
      <c r="AF2117">
        <v>3554</v>
      </c>
      <c r="AG2117">
        <v>1240</v>
      </c>
      <c r="AH2117">
        <f>invoices[[#This Row],[EB Amount]]-invoices[[#This Row],[electricity_amount]]</f>
        <v>0</v>
      </c>
    </row>
    <row r="2118" spans="1:34">
      <c r="A2118" t="s">
        <v>8691</v>
      </c>
      <c r="B2118" t="s">
        <v>22</v>
      </c>
      <c r="C2118" t="s">
        <v>2625</v>
      </c>
      <c r="D2118" t="s">
        <v>24</v>
      </c>
      <c r="E2118" t="s">
        <v>195</v>
      </c>
      <c r="F2118" s="2" t="s">
        <v>1745</v>
      </c>
      <c r="G2118" t="s">
        <v>8692</v>
      </c>
      <c r="H2118" s="1">
        <f>DATE(YEAR(invoices[[#This Row],[due_date]]),MONTH(invoices[[#This Row],[due_date]]),1)</f>
        <v>45748</v>
      </c>
      <c r="I2118" s="1">
        <v>45754</v>
      </c>
      <c r="J2118">
        <v>13500</v>
      </c>
      <c r="K2118">
        <v>2015</v>
      </c>
      <c r="L2118">
        <v>0</v>
      </c>
      <c r="M2118">
        <f>invoices[[#This Row],[rent_amount]]+invoices[[#This Row],[electricity_amount]]+invoices[[#This Row],[other_charges]]</f>
        <v>15515</v>
      </c>
      <c r="N2118" t="s">
        <v>28</v>
      </c>
      <c r="O2118" t="s">
        <v>413</v>
      </c>
      <c r="P2118">
        <v>0</v>
      </c>
      <c r="Q2118" t="b">
        <v>0</v>
      </c>
      <c r="R2118" t="s">
        <v>54</v>
      </c>
      <c r="S2118">
        <v>0</v>
      </c>
      <c r="T2118">
        <f>invoices[[#This Row],[total_amount]]</f>
        <v>15515</v>
      </c>
      <c r="U2118" t="s">
        <v>2627</v>
      </c>
      <c r="V2118" t="str">
        <f>INDEX([1]!Table1[tenantname],MATCH(invoices[[#This Row],[allotment_id]],[1]!Table1[TenantAllotmentID],0))</f>
        <v>Aswini BT (D41-C1)</v>
      </c>
      <c r="W2118" t="s">
        <v>14851</v>
      </c>
      <c r="X2118" t="s">
        <v>14852</v>
      </c>
      <c r="Y2118" s="4">
        <v>45748</v>
      </c>
      <c r="Z2118" t="s">
        <v>15807</v>
      </c>
      <c r="AA2118">
        <v>13500</v>
      </c>
      <c r="AB2118">
        <v>0</v>
      </c>
      <c r="AC2118">
        <v>0</v>
      </c>
      <c r="AD2118" s="7">
        <f>invoices[[#This Row],[Rent]]+invoices[[#This Row],[Services]]+invoices[[#This Row],[GST]]</f>
        <v>13500</v>
      </c>
      <c r="AE2118" s="7">
        <f>invoices[[#This Row],[Total]]-invoices[[#This Row],[rent_amount]]</f>
        <v>0</v>
      </c>
      <c r="AF2118">
        <v>3589</v>
      </c>
      <c r="AG2118">
        <v>2015</v>
      </c>
      <c r="AH2118">
        <f>invoices[[#This Row],[EB Amount]]-invoices[[#This Row],[electricity_amount]]</f>
        <v>0</v>
      </c>
    </row>
    <row r="2119" spans="1:34">
      <c r="A2119" t="s">
        <v>8814</v>
      </c>
      <c r="B2119" t="s">
        <v>22</v>
      </c>
      <c r="C2119" t="s">
        <v>1836</v>
      </c>
      <c r="D2119" t="s">
        <v>24</v>
      </c>
      <c r="E2119" t="s">
        <v>247</v>
      </c>
      <c r="F2119" t="s">
        <v>2658</v>
      </c>
      <c r="G2119" t="s">
        <v>8815</v>
      </c>
      <c r="H2119" s="1">
        <f>DATE(YEAR(invoices[[#This Row],[due_date]]),MONTH(invoices[[#This Row],[due_date]]),1)</f>
        <v>45748</v>
      </c>
      <c r="I2119" s="1">
        <v>45754</v>
      </c>
      <c r="J2119">
        <v>13500</v>
      </c>
      <c r="K2119">
        <v>1457</v>
      </c>
      <c r="L2119">
        <v>0</v>
      </c>
      <c r="M2119">
        <f>invoices[[#This Row],[rent_amount]]+invoices[[#This Row],[electricity_amount]]+invoices[[#This Row],[other_charges]]</f>
        <v>14957</v>
      </c>
      <c r="N2119" t="s">
        <v>28</v>
      </c>
      <c r="O2119" t="s">
        <v>1672</v>
      </c>
      <c r="P2119">
        <v>0</v>
      </c>
      <c r="Q2119" t="b">
        <v>0</v>
      </c>
      <c r="R2119" t="s">
        <v>54</v>
      </c>
      <c r="S2119">
        <v>0</v>
      </c>
      <c r="T2119">
        <f>invoices[[#This Row],[total_amount]]</f>
        <v>14957</v>
      </c>
      <c r="U2119" t="s">
        <v>2817</v>
      </c>
      <c r="V2119" t="str">
        <f>INDEX([1]!Table1[tenantname],MATCH(invoices[[#This Row],[allotment_id]],[1]!Table1[TenantAllotmentID],0))</f>
        <v>Paras Katal (C11-C2)</v>
      </c>
      <c r="W2119" t="s">
        <v>14613</v>
      </c>
      <c r="X2119" t="s">
        <v>14900</v>
      </c>
      <c r="Y2119" s="4">
        <v>45748</v>
      </c>
      <c r="Z2119" t="s">
        <v>15807</v>
      </c>
      <c r="AA2119">
        <v>13500</v>
      </c>
      <c r="AB2119">
        <v>0</v>
      </c>
      <c r="AC2119">
        <v>0</v>
      </c>
      <c r="AD2119" s="7">
        <f>invoices[[#This Row],[Rent]]+invoices[[#This Row],[Services]]+invoices[[#This Row],[GST]]</f>
        <v>13500</v>
      </c>
      <c r="AE2119" s="7">
        <f>invoices[[#This Row],[Total]]-invoices[[#This Row],[rent_amount]]</f>
        <v>0</v>
      </c>
      <c r="AF2119">
        <v>3655</v>
      </c>
      <c r="AG2119">
        <v>1457</v>
      </c>
      <c r="AH2119">
        <f>invoices[[#This Row],[EB Amount]]-invoices[[#This Row],[electricity_amount]]</f>
        <v>0</v>
      </c>
    </row>
    <row r="2120" spans="1:34">
      <c r="A2120" t="s">
        <v>8908</v>
      </c>
      <c r="B2120" t="s">
        <v>22</v>
      </c>
      <c r="C2120" t="s">
        <v>406</v>
      </c>
      <c r="D2120" t="s">
        <v>24</v>
      </c>
      <c r="E2120" t="s">
        <v>42</v>
      </c>
      <c r="F2120" t="s">
        <v>43</v>
      </c>
      <c r="G2120" t="s">
        <v>8909</v>
      </c>
      <c r="H2120" s="1">
        <f>DATE(YEAR(invoices[[#This Row],[due_date]]),MONTH(invoices[[#This Row],[due_date]]),1)</f>
        <v>45748</v>
      </c>
      <c r="I2120" s="1">
        <v>45754</v>
      </c>
      <c r="J2120">
        <v>6300</v>
      </c>
      <c r="K2120">
        <v>1395</v>
      </c>
      <c r="L2120">
        <v>2250</v>
      </c>
      <c r="M2120">
        <f>invoices[[#This Row],[rent_amount]]+invoices[[#This Row],[electricity_amount]]+invoices[[#This Row],[other_charges]]</f>
        <v>9945</v>
      </c>
      <c r="N2120" t="s">
        <v>28</v>
      </c>
      <c r="O2120" t="s">
        <v>53</v>
      </c>
      <c r="P2120">
        <v>0</v>
      </c>
      <c r="Q2120" t="b">
        <v>0</v>
      </c>
      <c r="R2120" t="s">
        <v>54</v>
      </c>
      <c r="S2120">
        <v>0</v>
      </c>
      <c r="T2120">
        <f>invoices[[#This Row],[total_amount]]</f>
        <v>9945</v>
      </c>
      <c r="U2120" t="s">
        <v>408</v>
      </c>
      <c r="V2120" t="str">
        <f>INDEX([1]!Table1[tenantname],MATCH(invoices[[#This Row],[allotment_id]],[1]!Table1[TenantAllotmentID],0))</f>
        <v>Subarana Dutta Biswas (C24-C1)</v>
      </c>
      <c r="W2120" t="s">
        <v>14098</v>
      </c>
      <c r="X2120" t="s">
        <v>14099</v>
      </c>
      <c r="Y2120" s="4">
        <v>45748</v>
      </c>
      <c r="Z2120" t="s">
        <v>15807</v>
      </c>
      <c r="AA2120">
        <v>6300</v>
      </c>
      <c r="AB2120">
        <v>0</v>
      </c>
      <c r="AC2120">
        <v>0</v>
      </c>
      <c r="AD2120" s="7">
        <f>invoices[[#This Row],[Rent]]+invoices[[#This Row],[Services]]+invoices[[#This Row],[GST]]</f>
        <v>6300</v>
      </c>
      <c r="AE2120" s="7">
        <f>invoices[[#This Row],[Total]]-invoices[[#This Row],[rent_amount]]</f>
        <v>0</v>
      </c>
      <c r="AF2120">
        <v>3704</v>
      </c>
      <c r="AG2120">
        <v>1395</v>
      </c>
      <c r="AH2120">
        <f>invoices[[#This Row],[EB Amount]]-invoices[[#This Row],[electricity_amount]]</f>
        <v>0</v>
      </c>
    </row>
    <row r="2121" spans="1:34">
      <c r="A2121" t="s">
        <v>8964</v>
      </c>
      <c r="B2121" t="s">
        <v>22</v>
      </c>
      <c r="C2121" t="s">
        <v>1674</v>
      </c>
      <c r="D2121" t="s">
        <v>24</v>
      </c>
      <c r="E2121" t="s">
        <v>329</v>
      </c>
      <c r="F2121" t="s">
        <v>1352</v>
      </c>
      <c r="G2121" t="s">
        <v>8965</v>
      </c>
      <c r="H2121" s="1">
        <f>DATE(YEAR(invoices[[#This Row],[due_date]]),MONTH(invoices[[#This Row],[due_date]]),1)</f>
        <v>45748</v>
      </c>
      <c r="I2121" s="1">
        <v>45754</v>
      </c>
      <c r="J2121">
        <v>14500</v>
      </c>
      <c r="K2121">
        <v>2573</v>
      </c>
      <c r="L2121">
        <v>0</v>
      </c>
      <c r="M2121">
        <f>invoices[[#This Row],[rent_amount]]+invoices[[#This Row],[electricity_amount]]+invoices[[#This Row],[other_charges]]</f>
        <v>17073</v>
      </c>
      <c r="N2121" t="s">
        <v>28</v>
      </c>
      <c r="O2121" t="s">
        <v>1672</v>
      </c>
      <c r="P2121">
        <v>0</v>
      </c>
      <c r="Q2121" t="b">
        <v>0</v>
      </c>
      <c r="R2121" t="s">
        <v>54</v>
      </c>
      <c r="S2121">
        <v>0</v>
      </c>
      <c r="T2121">
        <f>invoices[[#This Row],[total_amount]]</f>
        <v>17073</v>
      </c>
      <c r="U2121" t="s">
        <v>1677</v>
      </c>
      <c r="V2121" t="str">
        <f>INDEX([1]!Table1[tenantname],MATCH(invoices[[#This Row],[allotment_id]],[1]!Table1[TenantAllotmentID],0))</f>
        <v>Oviya S (C43-B1)</v>
      </c>
      <c r="W2121" t="s">
        <v>14557</v>
      </c>
      <c r="X2121" t="s">
        <v>14557</v>
      </c>
      <c r="Y2121" s="4">
        <v>45748</v>
      </c>
      <c r="Z2121" t="s">
        <v>15807</v>
      </c>
      <c r="AA2121">
        <v>14500</v>
      </c>
      <c r="AB2121">
        <v>0</v>
      </c>
      <c r="AC2121">
        <v>0</v>
      </c>
      <c r="AD2121" s="7">
        <f>invoices[[#This Row],[Rent]]+invoices[[#This Row],[Services]]+invoices[[#This Row],[GST]]</f>
        <v>14500</v>
      </c>
      <c r="AE2121" s="7">
        <f>invoices[[#This Row],[Total]]-invoices[[#This Row],[rent_amount]]</f>
        <v>0</v>
      </c>
      <c r="AF2121">
        <v>3737</v>
      </c>
      <c r="AG2121">
        <v>2573</v>
      </c>
      <c r="AH2121">
        <f>invoices[[#This Row],[EB Amount]]-invoices[[#This Row],[electricity_amount]]</f>
        <v>0</v>
      </c>
    </row>
    <row r="2122" spans="1:34">
      <c r="A2122" t="s">
        <v>9130</v>
      </c>
      <c r="B2122" t="s">
        <v>22</v>
      </c>
      <c r="C2122" t="s">
        <v>5660</v>
      </c>
      <c r="D2122" t="s">
        <v>24</v>
      </c>
      <c r="E2122" t="s">
        <v>147</v>
      </c>
      <c r="F2122" t="s">
        <v>336</v>
      </c>
      <c r="G2122" t="s">
        <v>9131</v>
      </c>
      <c r="H2122" s="1">
        <f>DATE(YEAR(invoices[[#This Row],[due_date]]),MONTH(invoices[[#This Row],[due_date]]),1)</f>
        <v>45748</v>
      </c>
      <c r="I2122" s="1">
        <v>45754</v>
      </c>
      <c r="J2122">
        <v>19000</v>
      </c>
      <c r="K2122">
        <v>0</v>
      </c>
      <c r="L2122">
        <v>0</v>
      </c>
      <c r="M2122">
        <f>invoices[[#This Row],[rent_amount]]+invoices[[#This Row],[electricity_amount]]+invoices[[#This Row],[other_charges]]</f>
        <v>19000</v>
      </c>
      <c r="N2122" t="s">
        <v>28</v>
      </c>
      <c r="O2122" t="s">
        <v>588</v>
      </c>
      <c r="P2122">
        <v>0</v>
      </c>
      <c r="Q2122" t="b">
        <v>0</v>
      </c>
      <c r="R2122" t="s">
        <v>54</v>
      </c>
      <c r="S2122">
        <v>0</v>
      </c>
      <c r="T2122">
        <f>invoices[[#This Row],[total_amount]]</f>
        <v>19000</v>
      </c>
      <c r="U2122" t="s">
        <v>5662</v>
      </c>
      <c r="V2122" t="str">
        <f>INDEX([1]!Table1[tenantname],MATCH(invoices[[#This Row],[allotment_id]],[1]!Table1[TenantAllotmentID],0))</f>
        <v>Hari Prasad M (C31-D1)</v>
      </c>
      <c r="W2122" t="s">
        <v>15405</v>
      </c>
      <c r="X2122" t="s">
        <v>15406</v>
      </c>
      <c r="Y2122" s="4">
        <v>45748</v>
      </c>
      <c r="Z2122" t="s">
        <v>15807</v>
      </c>
      <c r="AA2122">
        <v>19000</v>
      </c>
      <c r="AB2122">
        <v>0</v>
      </c>
      <c r="AC2122">
        <v>0</v>
      </c>
      <c r="AD2122" s="7">
        <f>invoices[[#This Row],[Rent]]+invoices[[#This Row],[Services]]+invoices[[#This Row],[GST]]</f>
        <v>19000</v>
      </c>
      <c r="AE2122" s="7">
        <f>invoices[[#This Row],[Total]]-invoices[[#This Row],[rent_amount]]</f>
        <v>0</v>
      </c>
      <c r="AF2122">
        <v>3827</v>
      </c>
      <c r="AG2122">
        <v>0</v>
      </c>
      <c r="AH2122">
        <f>invoices[[#This Row],[EB Amount]]-invoices[[#This Row],[electricity_amount]]</f>
        <v>0</v>
      </c>
    </row>
    <row r="2123" spans="1:34">
      <c r="A2123" t="s">
        <v>9198</v>
      </c>
      <c r="B2123" t="s">
        <v>22</v>
      </c>
      <c r="C2123" t="s">
        <v>1497</v>
      </c>
      <c r="D2123" t="s">
        <v>24</v>
      </c>
      <c r="E2123" t="s">
        <v>519</v>
      </c>
      <c r="F2123" t="s">
        <v>984</v>
      </c>
      <c r="G2123" t="s">
        <v>9199</v>
      </c>
      <c r="H2123" s="1">
        <f>DATE(YEAR(invoices[[#This Row],[due_date]]),MONTH(invoices[[#This Row],[due_date]]),1)</f>
        <v>45748</v>
      </c>
      <c r="I2123" s="1">
        <v>45754</v>
      </c>
      <c r="J2123">
        <v>14500</v>
      </c>
      <c r="K2123">
        <v>2790</v>
      </c>
      <c r="L2123">
        <v>0</v>
      </c>
      <c r="M2123">
        <f>invoices[[#This Row],[rent_amount]]+invoices[[#This Row],[electricity_amount]]+invoices[[#This Row],[other_charges]]</f>
        <v>17290</v>
      </c>
      <c r="N2123" t="s">
        <v>28</v>
      </c>
      <c r="O2123" t="s">
        <v>588</v>
      </c>
      <c r="P2123">
        <v>0</v>
      </c>
      <c r="Q2123" t="b">
        <v>0</v>
      </c>
      <c r="R2123" t="s">
        <v>54</v>
      </c>
      <c r="S2123">
        <v>0</v>
      </c>
      <c r="T2123">
        <f>invoices[[#This Row],[total_amount]]</f>
        <v>17290</v>
      </c>
      <c r="U2123" t="s">
        <v>1499</v>
      </c>
      <c r="V2123" t="str">
        <f>INDEX([1]!Table1[tenantname],MATCH(invoices[[#This Row],[allotment_id]],[1]!Table1[TenantAllotmentID],0))</f>
        <v>Debargha Adhikary (C41-B1)</v>
      </c>
      <c r="W2123" t="s">
        <v>14495</v>
      </c>
      <c r="X2123" t="s">
        <v>14496</v>
      </c>
      <c r="Y2123" s="4">
        <v>45748</v>
      </c>
      <c r="Z2123" t="s">
        <v>15807</v>
      </c>
      <c r="AA2123">
        <v>14500</v>
      </c>
      <c r="AB2123">
        <v>0</v>
      </c>
      <c r="AC2123">
        <v>0</v>
      </c>
      <c r="AD2123" s="7">
        <f>invoices[[#This Row],[Rent]]+invoices[[#This Row],[Services]]+invoices[[#This Row],[GST]]</f>
        <v>14500</v>
      </c>
      <c r="AE2123" s="7">
        <f>invoices[[#This Row],[Total]]-invoices[[#This Row],[rent_amount]]</f>
        <v>0</v>
      </c>
      <c r="AF2123">
        <v>3863</v>
      </c>
      <c r="AG2123">
        <v>2790</v>
      </c>
      <c r="AH2123">
        <f>invoices[[#This Row],[EB Amount]]-invoices[[#This Row],[electricity_amount]]</f>
        <v>0</v>
      </c>
    </row>
    <row r="2124" spans="1:34">
      <c r="A2124" t="s">
        <v>9210</v>
      </c>
      <c r="B2124" t="s">
        <v>22</v>
      </c>
      <c r="C2124" t="s">
        <v>1625</v>
      </c>
      <c r="D2124" t="s">
        <v>24</v>
      </c>
      <c r="E2124" t="s">
        <v>349</v>
      </c>
      <c r="F2124" t="s">
        <v>1626</v>
      </c>
      <c r="G2124" t="s">
        <v>9211</v>
      </c>
      <c r="H2124" s="1">
        <f>DATE(YEAR(invoices[[#This Row],[due_date]]),MONTH(invoices[[#This Row],[due_date]]),1)</f>
        <v>45748</v>
      </c>
      <c r="I2124" s="1">
        <v>45754</v>
      </c>
      <c r="J2124">
        <v>14500</v>
      </c>
      <c r="K2124">
        <v>462</v>
      </c>
      <c r="L2124">
        <v>0</v>
      </c>
      <c r="M2124">
        <f>invoices[[#This Row],[rent_amount]]+invoices[[#This Row],[electricity_amount]]+invoices[[#This Row],[other_charges]]</f>
        <v>14962</v>
      </c>
      <c r="N2124" t="s">
        <v>28</v>
      </c>
      <c r="O2124" t="s">
        <v>588</v>
      </c>
      <c r="P2124">
        <v>0</v>
      </c>
      <c r="Q2124" t="b">
        <v>0</v>
      </c>
      <c r="R2124" t="s">
        <v>54</v>
      </c>
      <c r="S2124">
        <v>0</v>
      </c>
      <c r="T2124">
        <f>invoices[[#This Row],[total_amount]]</f>
        <v>14962</v>
      </c>
      <c r="U2124" t="s">
        <v>1628</v>
      </c>
      <c r="V2124" t="str">
        <f>INDEX([1]!Table1[tenantname],MATCH(invoices[[#This Row],[allotment_id]],[1]!Table1[TenantAllotmentID],0))</f>
        <v>Chendra Hassa (B11-B2)</v>
      </c>
      <c r="W2124" t="s">
        <v>14541</v>
      </c>
      <c r="X2124" t="s">
        <v>14542</v>
      </c>
      <c r="Y2124" s="4">
        <v>45748</v>
      </c>
      <c r="Z2124" t="s">
        <v>15807</v>
      </c>
      <c r="AA2124">
        <v>14500</v>
      </c>
      <c r="AB2124">
        <v>0</v>
      </c>
      <c r="AC2124">
        <v>0</v>
      </c>
      <c r="AD2124" s="7">
        <f>invoices[[#This Row],[Rent]]+invoices[[#This Row],[Services]]+invoices[[#This Row],[GST]]</f>
        <v>14500</v>
      </c>
      <c r="AE2124" s="7">
        <f>invoices[[#This Row],[Total]]-invoices[[#This Row],[rent_amount]]</f>
        <v>0</v>
      </c>
      <c r="AF2124">
        <v>3869</v>
      </c>
      <c r="AG2124">
        <v>462</v>
      </c>
      <c r="AH2124">
        <f>invoices[[#This Row],[EB Amount]]-invoices[[#This Row],[electricity_amount]]</f>
        <v>0</v>
      </c>
    </row>
    <row r="2125" spans="1:34">
      <c r="A2125" t="s">
        <v>9271</v>
      </c>
      <c r="B2125" t="s">
        <v>22</v>
      </c>
      <c r="C2125" t="s">
        <v>3277</v>
      </c>
      <c r="D2125" t="s">
        <v>24</v>
      </c>
      <c r="E2125" t="s">
        <v>569</v>
      </c>
      <c r="F2125" t="s">
        <v>1493</v>
      </c>
      <c r="G2125" t="s">
        <v>9272</v>
      </c>
      <c r="H2125" s="1">
        <f>DATE(YEAR(invoices[[#This Row],[due_date]]),MONTH(invoices[[#This Row],[due_date]]),1)</f>
        <v>45748</v>
      </c>
      <c r="I2125" s="1">
        <v>45754</v>
      </c>
      <c r="J2125">
        <v>15000</v>
      </c>
      <c r="K2125">
        <v>0</v>
      </c>
      <c r="L2125">
        <v>0</v>
      </c>
      <c r="M2125">
        <f>invoices[[#This Row],[rent_amount]]+invoices[[#This Row],[electricity_amount]]+invoices[[#This Row],[other_charges]]</f>
        <v>15000</v>
      </c>
      <c r="N2125" t="s">
        <v>28</v>
      </c>
      <c r="O2125" t="s">
        <v>53</v>
      </c>
      <c r="P2125">
        <v>0</v>
      </c>
      <c r="Q2125" t="b">
        <v>0</v>
      </c>
      <c r="R2125" t="s">
        <v>54</v>
      </c>
      <c r="S2125">
        <v>0</v>
      </c>
      <c r="T2125">
        <f>invoices[[#This Row],[total_amount]]</f>
        <v>15000</v>
      </c>
      <c r="U2125" t="s">
        <v>3279</v>
      </c>
      <c r="V2125" t="str">
        <f>INDEX([1]!Table1[tenantname],MATCH(invoices[[#This Row],[allotment_id]],[1]!Table1[TenantAllotmentID],0))</f>
        <v>Yuva Sherlin J (C12-C1)</v>
      </c>
      <c r="W2125" t="s">
        <v>15016</v>
      </c>
      <c r="X2125" t="s">
        <v>15017</v>
      </c>
      <c r="Y2125" s="4">
        <v>45748</v>
      </c>
      <c r="Z2125" t="s">
        <v>15807</v>
      </c>
      <c r="AA2125">
        <v>15000</v>
      </c>
      <c r="AB2125">
        <v>0</v>
      </c>
      <c r="AC2125">
        <v>0</v>
      </c>
      <c r="AD2125" s="7">
        <f>invoices[[#This Row],[Rent]]+invoices[[#This Row],[Services]]+invoices[[#This Row],[GST]]</f>
        <v>15000</v>
      </c>
      <c r="AE2125" s="7">
        <f>invoices[[#This Row],[Total]]-invoices[[#This Row],[rent_amount]]</f>
        <v>0</v>
      </c>
      <c r="AF2125">
        <v>3901</v>
      </c>
      <c r="AG2125">
        <v>0</v>
      </c>
      <c r="AH2125">
        <f>invoices[[#This Row],[EB Amount]]-invoices[[#This Row],[electricity_amount]]</f>
        <v>0</v>
      </c>
    </row>
    <row r="2126" spans="1:34">
      <c r="A2126" t="s">
        <v>9359</v>
      </c>
      <c r="B2126" t="s">
        <v>22</v>
      </c>
      <c r="C2126" t="s">
        <v>3074</v>
      </c>
      <c r="D2126" t="s">
        <v>24</v>
      </c>
      <c r="E2126" t="s">
        <v>167</v>
      </c>
      <c r="F2126" t="s">
        <v>2258</v>
      </c>
      <c r="G2126" t="s">
        <v>9360</v>
      </c>
      <c r="H2126" s="1">
        <f>DATE(YEAR(invoices[[#This Row],[due_date]]),MONTH(invoices[[#This Row],[due_date]]),1)</f>
        <v>45748</v>
      </c>
      <c r="I2126" s="1">
        <v>45754</v>
      </c>
      <c r="J2126">
        <v>19000</v>
      </c>
      <c r="K2126">
        <v>2139</v>
      </c>
      <c r="L2126">
        <v>0</v>
      </c>
      <c r="M2126">
        <f>invoices[[#This Row],[rent_amount]]+invoices[[#This Row],[electricity_amount]]+invoices[[#This Row],[other_charges]]</f>
        <v>21139</v>
      </c>
      <c r="N2126" t="s">
        <v>28</v>
      </c>
      <c r="O2126" t="s">
        <v>53</v>
      </c>
      <c r="P2126">
        <v>0</v>
      </c>
      <c r="Q2126" t="b">
        <v>0</v>
      </c>
      <c r="R2126" t="s">
        <v>54</v>
      </c>
      <c r="S2126">
        <v>0</v>
      </c>
      <c r="T2126">
        <f>invoices[[#This Row],[total_amount]]</f>
        <v>21139</v>
      </c>
      <c r="U2126" t="s">
        <v>3076</v>
      </c>
      <c r="V2126" t="str">
        <f>INDEX([1]!Table1[tenantname],MATCH(invoices[[#This Row],[allotment_id]],[1]!Table1[TenantAllotmentID],0))</f>
        <v>Vishnu B (B42-A1)</v>
      </c>
      <c r="W2126" t="s">
        <v>14963</v>
      </c>
      <c r="X2126" t="s">
        <v>14964</v>
      </c>
      <c r="Y2126" s="4">
        <v>45748</v>
      </c>
      <c r="Z2126" t="s">
        <v>15807</v>
      </c>
      <c r="AA2126">
        <v>19000</v>
      </c>
      <c r="AB2126">
        <v>0</v>
      </c>
      <c r="AC2126">
        <v>0</v>
      </c>
      <c r="AD2126" s="7">
        <f>invoices[[#This Row],[Rent]]+invoices[[#This Row],[Services]]+invoices[[#This Row],[GST]]</f>
        <v>19000</v>
      </c>
      <c r="AE2126" s="7">
        <f>invoices[[#This Row],[Total]]-invoices[[#This Row],[rent_amount]]</f>
        <v>0</v>
      </c>
      <c r="AF2126">
        <v>3950</v>
      </c>
      <c r="AG2126">
        <v>2139</v>
      </c>
      <c r="AH2126">
        <f>invoices[[#This Row],[EB Amount]]-invoices[[#This Row],[electricity_amount]]</f>
        <v>0</v>
      </c>
    </row>
    <row r="2127" spans="1:34">
      <c r="A2127" t="s">
        <v>9407</v>
      </c>
      <c r="B2127" t="s">
        <v>22</v>
      </c>
      <c r="C2127" t="s">
        <v>146</v>
      </c>
      <c r="D2127" t="s">
        <v>24</v>
      </c>
      <c r="E2127" t="s">
        <v>147</v>
      </c>
      <c r="F2127" t="s">
        <v>148</v>
      </c>
      <c r="G2127" t="s">
        <v>9408</v>
      </c>
      <c r="H2127" s="1">
        <f>DATE(YEAR(invoices[[#This Row],[due_date]]),MONTH(invoices[[#This Row],[due_date]]),1)</f>
        <v>45748</v>
      </c>
      <c r="I2127" s="1">
        <v>45754</v>
      </c>
      <c r="J2127">
        <v>13500</v>
      </c>
      <c r="K2127">
        <v>992</v>
      </c>
      <c r="L2127">
        <v>0</v>
      </c>
      <c r="M2127">
        <f>invoices[[#This Row],[rent_amount]]+invoices[[#This Row],[electricity_amount]]+invoices[[#This Row],[other_charges]]</f>
        <v>14492</v>
      </c>
      <c r="N2127" t="s">
        <v>28</v>
      </c>
      <c r="O2127" t="s">
        <v>413</v>
      </c>
      <c r="P2127">
        <v>0</v>
      </c>
      <c r="Q2127" t="b">
        <v>0</v>
      </c>
      <c r="R2127" t="s">
        <v>54</v>
      </c>
      <c r="S2127">
        <v>0</v>
      </c>
      <c r="T2127">
        <f>invoices[[#This Row],[total_amount]]</f>
        <v>14492</v>
      </c>
      <c r="U2127" t="s">
        <v>152</v>
      </c>
      <c r="V2127" t="str">
        <f>INDEX([1]!Table1[tenantname],MATCH(invoices[[#This Row],[allotment_id]],[1]!Table1[TenantAllotmentID],0))</f>
        <v>Akshay R (C31-C1)</v>
      </c>
      <c r="W2127" t="s">
        <v>14016</v>
      </c>
      <c r="X2127" t="s">
        <v>14017</v>
      </c>
      <c r="Y2127" s="4">
        <v>45748</v>
      </c>
      <c r="Z2127" t="s">
        <v>15807</v>
      </c>
      <c r="AA2127">
        <v>13500</v>
      </c>
      <c r="AB2127">
        <v>0</v>
      </c>
      <c r="AC2127">
        <v>0</v>
      </c>
      <c r="AD2127" s="7">
        <f>invoices[[#This Row],[Rent]]+invoices[[#This Row],[Services]]+invoices[[#This Row],[GST]]</f>
        <v>13500</v>
      </c>
      <c r="AE2127" s="7">
        <f>invoices[[#This Row],[Total]]-invoices[[#This Row],[rent_amount]]</f>
        <v>0</v>
      </c>
      <c r="AF2127">
        <v>3976</v>
      </c>
      <c r="AG2127">
        <v>992</v>
      </c>
      <c r="AH2127">
        <f>invoices[[#This Row],[EB Amount]]-invoices[[#This Row],[electricity_amount]]</f>
        <v>0</v>
      </c>
    </row>
    <row r="2128" spans="1:34">
      <c r="A2128" t="s">
        <v>9477</v>
      </c>
      <c r="B2128" t="s">
        <v>22</v>
      </c>
      <c r="C2128" t="s">
        <v>4341</v>
      </c>
      <c r="D2128" t="s">
        <v>24</v>
      </c>
      <c r="E2128" t="s">
        <v>268</v>
      </c>
      <c r="F2128" t="s">
        <v>269</v>
      </c>
      <c r="G2128" t="s">
        <v>9478</v>
      </c>
      <c r="H2128" s="1">
        <f>DATE(YEAR(invoices[[#This Row],[due_date]]),MONTH(invoices[[#This Row],[due_date]]),1)</f>
        <v>45748</v>
      </c>
      <c r="I2128" s="1">
        <v>45754</v>
      </c>
      <c r="J2128">
        <v>13500</v>
      </c>
      <c r="K2128">
        <v>1612</v>
      </c>
      <c r="L2128">
        <v>0</v>
      </c>
      <c r="M2128">
        <f>invoices[[#This Row],[rent_amount]]+invoices[[#This Row],[electricity_amount]]+invoices[[#This Row],[other_charges]]</f>
        <v>15112</v>
      </c>
      <c r="N2128" t="s">
        <v>28</v>
      </c>
      <c r="O2128" t="s">
        <v>1672</v>
      </c>
      <c r="P2128">
        <v>0</v>
      </c>
      <c r="Q2128" t="b">
        <v>0</v>
      </c>
      <c r="R2128" t="s">
        <v>54</v>
      </c>
      <c r="S2128">
        <v>0</v>
      </c>
      <c r="T2128">
        <f>invoices[[#This Row],[total_amount]]</f>
        <v>15112</v>
      </c>
      <c r="U2128" t="s">
        <v>4343</v>
      </c>
      <c r="V2128" t="str">
        <f>INDEX([1]!Table1[tenantname],MATCH(invoices[[#This Row],[allotment_id]],[1]!Table1[TenantAllotmentID],0))</f>
        <v>Shivam Bhavsar (C21-C1)</v>
      </c>
      <c r="W2128" t="s">
        <v>15215</v>
      </c>
      <c r="X2128" t="s">
        <v>15216</v>
      </c>
      <c r="Y2128" s="4">
        <v>45748</v>
      </c>
      <c r="Z2128" t="s">
        <v>15807</v>
      </c>
      <c r="AA2128">
        <v>13500</v>
      </c>
      <c r="AB2128">
        <v>0</v>
      </c>
      <c r="AC2128">
        <v>0</v>
      </c>
      <c r="AD2128" s="7">
        <f>invoices[[#This Row],[Rent]]+invoices[[#This Row],[Services]]+invoices[[#This Row],[GST]]</f>
        <v>13500</v>
      </c>
      <c r="AE2128" s="7">
        <f>invoices[[#This Row],[Total]]-invoices[[#This Row],[rent_amount]]</f>
        <v>0</v>
      </c>
      <c r="AF2128">
        <v>4013</v>
      </c>
      <c r="AG2128">
        <v>1612</v>
      </c>
      <c r="AH2128">
        <f>invoices[[#This Row],[EB Amount]]-invoices[[#This Row],[electricity_amount]]</f>
        <v>0</v>
      </c>
    </row>
    <row r="2129" spans="1:34">
      <c r="A2129" t="s">
        <v>9670</v>
      </c>
      <c r="B2129" t="s">
        <v>22</v>
      </c>
      <c r="C2129" t="s">
        <v>1161</v>
      </c>
      <c r="D2129" t="s">
        <v>24</v>
      </c>
      <c r="E2129" t="s">
        <v>519</v>
      </c>
      <c r="F2129" t="s">
        <v>527</v>
      </c>
      <c r="G2129" t="s">
        <v>9671</v>
      </c>
      <c r="H2129" s="1">
        <f>DATE(YEAR(invoices[[#This Row],[due_date]]),MONTH(invoices[[#This Row],[due_date]]),1)</f>
        <v>45748</v>
      </c>
      <c r="I2129" s="1">
        <v>45754</v>
      </c>
      <c r="J2129">
        <v>13500</v>
      </c>
      <c r="K2129">
        <v>2790</v>
      </c>
      <c r="L2129">
        <v>0</v>
      </c>
      <c r="M2129">
        <f>invoices[[#This Row],[rent_amount]]+invoices[[#This Row],[electricity_amount]]+invoices[[#This Row],[other_charges]]</f>
        <v>16290</v>
      </c>
      <c r="N2129" t="s">
        <v>28</v>
      </c>
      <c r="O2129" t="s">
        <v>588</v>
      </c>
      <c r="P2129">
        <v>0</v>
      </c>
      <c r="Q2129" t="b">
        <v>0</v>
      </c>
      <c r="R2129" t="s">
        <v>54</v>
      </c>
      <c r="S2129">
        <v>0</v>
      </c>
      <c r="T2129">
        <f>invoices[[#This Row],[total_amount]]</f>
        <v>16290</v>
      </c>
      <c r="U2129" t="s">
        <v>2715</v>
      </c>
      <c r="V2129" t="str">
        <f>INDEX([1]!Table1[tenantname],MATCH(invoices[[#This Row],[allotment_id]],[1]!Table1[TenantAllotmentID],0))</f>
        <v>Harissh G (C41-C2)</v>
      </c>
      <c r="W2129" t="s">
        <v>14875</v>
      </c>
      <c r="X2129" t="s">
        <v>14876</v>
      </c>
      <c r="Y2129" s="4">
        <v>45748</v>
      </c>
      <c r="Z2129" t="s">
        <v>15807</v>
      </c>
      <c r="AA2129">
        <v>13500</v>
      </c>
      <c r="AB2129">
        <v>0</v>
      </c>
      <c r="AC2129">
        <v>0</v>
      </c>
      <c r="AD2129" s="7">
        <f>invoices[[#This Row],[Rent]]+invoices[[#This Row],[Services]]+invoices[[#This Row],[GST]]</f>
        <v>13500</v>
      </c>
      <c r="AE2129" s="7">
        <f>invoices[[#This Row],[Total]]-invoices[[#This Row],[rent_amount]]</f>
        <v>0</v>
      </c>
      <c r="AF2129">
        <v>4111</v>
      </c>
      <c r="AG2129">
        <v>2790</v>
      </c>
      <c r="AH2129">
        <f>invoices[[#This Row],[EB Amount]]-invoices[[#This Row],[electricity_amount]]</f>
        <v>0</v>
      </c>
    </row>
    <row r="2130" spans="1:34">
      <c r="A2130" t="s">
        <v>9700</v>
      </c>
      <c r="B2130" t="s">
        <v>22</v>
      </c>
      <c r="C2130" t="s">
        <v>4377</v>
      </c>
      <c r="D2130" t="s">
        <v>24</v>
      </c>
      <c r="E2130" t="s">
        <v>234</v>
      </c>
      <c r="F2130" t="s">
        <v>544</v>
      </c>
      <c r="G2130" t="s">
        <v>9701</v>
      </c>
      <c r="H2130" s="1">
        <f>DATE(YEAR(invoices[[#This Row],[due_date]]),MONTH(invoices[[#This Row],[due_date]]),1)</f>
        <v>45748</v>
      </c>
      <c r="I2130" s="1">
        <v>45754</v>
      </c>
      <c r="J2130">
        <v>14500</v>
      </c>
      <c r="K2130">
        <v>1914</v>
      </c>
      <c r="L2130">
        <v>0</v>
      </c>
      <c r="M2130">
        <f>invoices[[#This Row],[rent_amount]]+invoices[[#This Row],[electricity_amount]]+invoices[[#This Row],[other_charges]]</f>
        <v>16414</v>
      </c>
      <c r="N2130" t="s">
        <v>28</v>
      </c>
      <c r="O2130" t="s">
        <v>588</v>
      </c>
      <c r="P2130">
        <v>0</v>
      </c>
      <c r="Q2130" t="b">
        <v>0</v>
      </c>
      <c r="R2130" t="s">
        <v>54</v>
      </c>
      <c r="S2130">
        <v>0</v>
      </c>
      <c r="T2130">
        <f>invoices[[#This Row],[total_amount]]</f>
        <v>16414</v>
      </c>
      <c r="U2130" t="s">
        <v>4379</v>
      </c>
      <c r="V2130" t="str">
        <f>INDEX([1]!Table1[tenantname],MATCH(invoices[[#This Row],[allotment_id]],[1]!Table1[TenantAllotmentID],0))</f>
        <v>Devatha Vishnu (D12-B2)</v>
      </c>
      <c r="W2130" t="s">
        <v>15221</v>
      </c>
      <c r="X2130" t="s">
        <v>15222</v>
      </c>
      <c r="Y2130" s="4">
        <v>45748</v>
      </c>
      <c r="Z2130" t="s">
        <v>15807</v>
      </c>
      <c r="AA2130">
        <v>14500</v>
      </c>
      <c r="AB2130">
        <v>0</v>
      </c>
      <c r="AC2130">
        <v>0</v>
      </c>
      <c r="AD2130" s="7">
        <f>invoices[[#This Row],[Rent]]+invoices[[#This Row],[Services]]+invoices[[#This Row],[GST]]</f>
        <v>14500</v>
      </c>
      <c r="AE2130" s="7">
        <f>invoices[[#This Row],[Total]]-invoices[[#This Row],[rent_amount]]</f>
        <v>0</v>
      </c>
      <c r="AF2130">
        <v>4124</v>
      </c>
      <c r="AG2130">
        <v>1914</v>
      </c>
      <c r="AH2130">
        <f>invoices[[#This Row],[EB Amount]]-invoices[[#This Row],[electricity_amount]]</f>
        <v>0</v>
      </c>
    </row>
    <row r="2131" spans="1:34">
      <c r="A2131" t="s">
        <v>9781</v>
      </c>
      <c r="B2131" t="s">
        <v>22</v>
      </c>
      <c r="C2131" t="s">
        <v>1571</v>
      </c>
      <c r="D2131" t="s">
        <v>24</v>
      </c>
      <c r="E2131" t="s">
        <v>104</v>
      </c>
      <c r="F2131" t="s">
        <v>1572</v>
      </c>
      <c r="G2131" t="s">
        <v>9782</v>
      </c>
      <c r="H2131" s="1">
        <f>DATE(YEAR(invoices[[#This Row],[due_date]]),MONTH(invoices[[#This Row],[due_date]]),1)</f>
        <v>45748</v>
      </c>
      <c r="I2131" s="1">
        <v>45754</v>
      </c>
      <c r="J2131">
        <v>14500</v>
      </c>
      <c r="K2131">
        <v>1271</v>
      </c>
      <c r="L2131">
        <v>0</v>
      </c>
      <c r="M2131">
        <f>invoices[[#This Row],[rent_amount]]+invoices[[#This Row],[electricity_amount]]+invoices[[#This Row],[other_charges]]</f>
        <v>15771</v>
      </c>
      <c r="N2131" t="s">
        <v>28</v>
      </c>
      <c r="O2131" t="s">
        <v>1672</v>
      </c>
      <c r="P2131">
        <v>0</v>
      </c>
      <c r="Q2131" t="b">
        <v>0</v>
      </c>
      <c r="R2131" t="s">
        <v>54</v>
      </c>
      <c r="S2131">
        <v>0</v>
      </c>
      <c r="T2131">
        <f>invoices[[#This Row],[total_amount]]</f>
        <v>15771</v>
      </c>
      <c r="U2131" t="s">
        <v>1574</v>
      </c>
      <c r="V2131" t="str">
        <f>INDEX([1]!Table1[tenantname],MATCH(invoices[[#This Row],[allotment_id]],[1]!Table1[TenantAllotmentID],0))</f>
        <v>Ravi S (B14-B2)</v>
      </c>
      <c r="W2131" t="s">
        <v>14522</v>
      </c>
      <c r="X2131" t="s">
        <v>14523</v>
      </c>
      <c r="Y2131" s="4">
        <v>45748</v>
      </c>
      <c r="Z2131" t="s">
        <v>15807</v>
      </c>
      <c r="AA2131">
        <v>14500</v>
      </c>
      <c r="AB2131">
        <v>0</v>
      </c>
      <c r="AC2131">
        <v>0</v>
      </c>
      <c r="AD2131" s="7">
        <f>invoices[[#This Row],[Rent]]+invoices[[#This Row],[Services]]+invoices[[#This Row],[GST]]</f>
        <v>14500</v>
      </c>
      <c r="AE2131" s="7">
        <f>invoices[[#This Row],[Total]]-invoices[[#This Row],[rent_amount]]</f>
        <v>0</v>
      </c>
      <c r="AF2131">
        <v>4163</v>
      </c>
      <c r="AG2131">
        <v>1271</v>
      </c>
      <c r="AH2131">
        <f>invoices[[#This Row],[EB Amount]]-invoices[[#This Row],[electricity_amount]]</f>
        <v>0</v>
      </c>
    </row>
    <row r="2132" spans="1:34">
      <c r="A2132" t="s">
        <v>9795</v>
      </c>
      <c r="B2132" t="s">
        <v>22</v>
      </c>
      <c r="C2132" t="s">
        <v>1274</v>
      </c>
      <c r="D2132" t="s">
        <v>24</v>
      </c>
      <c r="E2132" t="s">
        <v>195</v>
      </c>
      <c r="F2132" t="s">
        <v>1753</v>
      </c>
      <c r="G2132" t="s">
        <v>9796</v>
      </c>
      <c r="H2132" s="1">
        <f>DATE(YEAR(invoices[[#This Row],[due_date]]),MONTH(invoices[[#This Row],[due_date]]),1)</f>
        <v>45748</v>
      </c>
      <c r="I2132" s="1">
        <v>45754</v>
      </c>
      <c r="J2132">
        <v>17700</v>
      </c>
      <c r="K2132">
        <v>2015</v>
      </c>
      <c r="L2132">
        <v>0</v>
      </c>
      <c r="M2132">
        <f>invoices[[#This Row],[rent_amount]]+invoices[[#This Row],[electricity_amount]]+invoices[[#This Row],[other_charges]]</f>
        <v>19715</v>
      </c>
      <c r="N2132" t="s">
        <v>28</v>
      </c>
      <c r="O2132" t="s">
        <v>588</v>
      </c>
      <c r="P2132">
        <v>0</v>
      </c>
      <c r="Q2132" t="b">
        <v>0</v>
      </c>
      <c r="R2132" t="s">
        <v>54</v>
      </c>
      <c r="S2132">
        <v>0</v>
      </c>
      <c r="T2132">
        <f>invoices[[#This Row],[total_amount]]</f>
        <v>19715</v>
      </c>
      <c r="U2132" t="s">
        <v>1755</v>
      </c>
      <c r="V2132" t="str">
        <f>INDEX([1]!Table1[tenantname],MATCH(invoices[[#This Row],[allotment_id]],[1]!Table1[TenantAllotmentID],0))</f>
        <v>Sreyashi Chowdhury (D41-A1)</v>
      </c>
      <c r="W2132" t="s">
        <v>14409</v>
      </c>
      <c r="X2132" t="s">
        <v>14584</v>
      </c>
      <c r="Y2132" s="4">
        <v>45748</v>
      </c>
      <c r="Z2132" t="s">
        <v>15807</v>
      </c>
      <c r="AA2132">
        <v>17700</v>
      </c>
      <c r="AB2132">
        <v>0</v>
      </c>
      <c r="AC2132">
        <v>0</v>
      </c>
      <c r="AD2132" s="7">
        <f>invoices[[#This Row],[Rent]]+invoices[[#This Row],[Services]]+invoices[[#This Row],[GST]]</f>
        <v>17700</v>
      </c>
      <c r="AE2132" s="7">
        <f>invoices[[#This Row],[Total]]-invoices[[#This Row],[rent_amount]]</f>
        <v>0</v>
      </c>
      <c r="AF2132">
        <v>4170</v>
      </c>
      <c r="AG2132">
        <v>2015</v>
      </c>
      <c r="AH2132">
        <f>invoices[[#This Row],[EB Amount]]-invoices[[#This Row],[electricity_amount]]</f>
        <v>0</v>
      </c>
    </row>
    <row r="2133" spans="1:34">
      <c r="A2133" t="s">
        <v>9809</v>
      </c>
      <c r="B2133" t="s">
        <v>22</v>
      </c>
      <c r="C2133" t="s">
        <v>2743</v>
      </c>
      <c r="D2133" t="s">
        <v>24</v>
      </c>
      <c r="E2133" t="s">
        <v>399</v>
      </c>
      <c r="F2133" t="s">
        <v>2169</v>
      </c>
      <c r="G2133" t="s">
        <v>9810</v>
      </c>
      <c r="H2133" s="1">
        <f>DATE(YEAR(invoices[[#This Row],[due_date]]),MONTH(invoices[[#This Row],[due_date]]),1)</f>
        <v>45748</v>
      </c>
      <c r="I2133" s="1">
        <v>45754</v>
      </c>
      <c r="J2133">
        <v>14559</v>
      </c>
      <c r="K2133">
        <v>0</v>
      </c>
      <c r="L2133">
        <v>0</v>
      </c>
      <c r="M2133">
        <f>invoices[[#This Row],[rent_amount]]+invoices[[#This Row],[electricity_amount]]+invoices[[#This Row],[other_charges]]</f>
        <v>14559</v>
      </c>
      <c r="N2133" t="s">
        <v>28</v>
      </c>
      <c r="O2133" t="s">
        <v>53</v>
      </c>
      <c r="P2133">
        <v>0</v>
      </c>
      <c r="Q2133" t="b">
        <v>0</v>
      </c>
      <c r="R2133" t="s">
        <v>54</v>
      </c>
      <c r="S2133">
        <v>0</v>
      </c>
      <c r="T2133">
        <f>invoices[[#This Row],[total_amount]]</f>
        <v>14559</v>
      </c>
      <c r="U2133" t="s">
        <v>2745</v>
      </c>
      <c r="V2133" t="str">
        <f>INDEX([1]!Table1[tenantname],MATCH(invoices[[#This Row],[allotment_id]],[1]!Table1[TenantAllotmentID],0))</f>
        <v>Yashwanthi V (B22-A1)</v>
      </c>
      <c r="W2133" t="s">
        <v>14883</v>
      </c>
      <c r="X2133" t="s">
        <v>14884</v>
      </c>
      <c r="Y2133" s="4">
        <v>45748</v>
      </c>
      <c r="Z2133" t="s">
        <v>15807</v>
      </c>
      <c r="AA2133">
        <v>14559</v>
      </c>
      <c r="AB2133">
        <v>0</v>
      </c>
      <c r="AC2133">
        <v>0</v>
      </c>
      <c r="AD2133" s="7">
        <f>invoices[[#This Row],[Rent]]+invoices[[#This Row],[Services]]+invoices[[#This Row],[GST]]</f>
        <v>14559</v>
      </c>
      <c r="AE2133" s="7">
        <f>invoices[[#This Row],[Total]]-invoices[[#This Row],[rent_amount]]</f>
        <v>0</v>
      </c>
      <c r="AF2133">
        <v>4180</v>
      </c>
      <c r="AG2133">
        <v>0</v>
      </c>
      <c r="AH2133">
        <f>invoices[[#This Row],[EB Amount]]-invoices[[#This Row],[electricity_amount]]</f>
        <v>0</v>
      </c>
    </row>
    <row r="2134" spans="1:34">
      <c r="A2134" t="s">
        <v>9883</v>
      </c>
      <c r="B2134" t="s">
        <v>22</v>
      </c>
      <c r="C2134" t="s">
        <v>771</v>
      </c>
      <c r="D2134" t="s">
        <v>24</v>
      </c>
      <c r="E2134" t="s">
        <v>72</v>
      </c>
      <c r="F2134" t="s">
        <v>665</v>
      </c>
      <c r="G2134" t="s">
        <v>9884</v>
      </c>
      <c r="H2134" s="1">
        <f>DATE(YEAR(invoices[[#This Row],[due_date]]),MONTH(invoices[[#This Row],[due_date]]),1)</f>
        <v>45748</v>
      </c>
      <c r="I2134" s="1">
        <v>45754</v>
      </c>
      <c r="J2134">
        <v>18000</v>
      </c>
      <c r="K2134">
        <v>1333</v>
      </c>
      <c r="L2134">
        <v>0</v>
      </c>
      <c r="M2134">
        <f>invoices[[#This Row],[rent_amount]]+invoices[[#This Row],[electricity_amount]]+invoices[[#This Row],[other_charges]]</f>
        <v>19333</v>
      </c>
      <c r="N2134" t="s">
        <v>28</v>
      </c>
      <c r="O2134" t="s">
        <v>1672</v>
      </c>
      <c r="P2134">
        <v>0</v>
      </c>
      <c r="Q2134" t="b">
        <v>0</v>
      </c>
      <c r="R2134" t="s">
        <v>54</v>
      </c>
      <c r="S2134">
        <v>0</v>
      </c>
      <c r="T2134">
        <f>invoices[[#This Row],[total_amount]]</f>
        <v>19333</v>
      </c>
      <c r="U2134" t="s">
        <v>773</v>
      </c>
      <c r="V2134" t="str">
        <f>INDEX([1]!Table1[tenantname],MATCH(invoices[[#This Row],[allotment_id]],[1]!Table1[TenantAllotmentID],0))</f>
        <v>Ramya Vaalendena (C34-A1)</v>
      </c>
      <c r="W2134" t="s">
        <v>14225</v>
      </c>
      <c r="X2134" t="s">
        <v>14226</v>
      </c>
      <c r="Y2134" s="4">
        <v>45748</v>
      </c>
      <c r="Z2134" t="s">
        <v>15807</v>
      </c>
      <c r="AA2134">
        <v>18000</v>
      </c>
      <c r="AB2134">
        <v>0</v>
      </c>
      <c r="AC2134">
        <v>0</v>
      </c>
      <c r="AD2134" s="7">
        <f>invoices[[#This Row],[Rent]]+invoices[[#This Row],[Services]]+invoices[[#This Row],[GST]]</f>
        <v>18000</v>
      </c>
      <c r="AE2134" s="7">
        <f>invoices[[#This Row],[Total]]-invoices[[#This Row],[rent_amount]]</f>
        <v>0</v>
      </c>
      <c r="AF2134">
        <v>4217</v>
      </c>
      <c r="AG2134">
        <v>1333</v>
      </c>
      <c r="AH2134">
        <f>invoices[[#This Row],[EB Amount]]-invoices[[#This Row],[electricity_amount]]</f>
        <v>0</v>
      </c>
    </row>
    <row r="2135" spans="1:34">
      <c r="A2135" t="s">
        <v>9981</v>
      </c>
      <c r="B2135" t="s">
        <v>22</v>
      </c>
      <c r="C2135" t="s">
        <v>1048</v>
      </c>
      <c r="D2135" t="s">
        <v>24</v>
      </c>
      <c r="E2135" t="s">
        <v>88</v>
      </c>
      <c r="F2135" t="s">
        <v>442</v>
      </c>
      <c r="G2135" t="s">
        <v>9982</v>
      </c>
      <c r="H2135" s="1">
        <f>DATE(YEAR(invoices[[#This Row],[due_date]]),MONTH(invoices[[#This Row],[due_date]]),1)</f>
        <v>45748</v>
      </c>
      <c r="I2135" s="1">
        <v>45754</v>
      </c>
      <c r="J2135">
        <v>19000</v>
      </c>
      <c r="K2135">
        <v>2139</v>
      </c>
      <c r="L2135">
        <v>0</v>
      </c>
      <c r="M2135">
        <f>invoices[[#This Row],[rent_amount]]+invoices[[#This Row],[electricity_amount]]+invoices[[#This Row],[other_charges]]</f>
        <v>21139</v>
      </c>
      <c r="N2135" t="s">
        <v>28</v>
      </c>
      <c r="O2135" t="s">
        <v>1672</v>
      </c>
      <c r="P2135">
        <v>0</v>
      </c>
      <c r="Q2135" t="b">
        <v>0</v>
      </c>
      <c r="R2135" t="s">
        <v>54</v>
      </c>
      <c r="S2135">
        <v>0</v>
      </c>
      <c r="T2135">
        <f>invoices[[#This Row],[total_amount]]</f>
        <v>21139</v>
      </c>
      <c r="U2135" t="s">
        <v>1051</v>
      </c>
      <c r="V2135" t="str">
        <f>INDEX([1]!Table1[tenantname],MATCH(invoices[[#This Row],[allotment_id]],[1]!Table1[TenantAllotmentID],0))</f>
        <v>Sairam CT (B13-A1)</v>
      </c>
      <c r="W2135" t="s">
        <v>14329</v>
      </c>
      <c r="X2135" t="s">
        <v>14330</v>
      </c>
      <c r="Y2135" s="4">
        <v>45748</v>
      </c>
      <c r="Z2135" t="s">
        <v>15807</v>
      </c>
      <c r="AA2135">
        <v>19000</v>
      </c>
      <c r="AB2135">
        <v>0</v>
      </c>
      <c r="AC2135">
        <v>0</v>
      </c>
      <c r="AD2135" s="7">
        <f>invoices[[#This Row],[Rent]]+invoices[[#This Row],[Services]]+invoices[[#This Row],[GST]]</f>
        <v>19000</v>
      </c>
      <c r="AE2135" s="7">
        <f>invoices[[#This Row],[Total]]-invoices[[#This Row],[rent_amount]]</f>
        <v>0</v>
      </c>
      <c r="AF2135">
        <v>4269</v>
      </c>
      <c r="AG2135">
        <v>2139</v>
      </c>
      <c r="AH2135">
        <f>invoices[[#This Row],[EB Amount]]-invoices[[#This Row],[electricity_amount]]</f>
        <v>0</v>
      </c>
    </row>
    <row r="2136" spans="1:34">
      <c r="A2136" t="s">
        <v>10013</v>
      </c>
      <c r="B2136" t="s">
        <v>22</v>
      </c>
      <c r="C2136" t="s">
        <v>4361</v>
      </c>
      <c r="D2136" t="s">
        <v>24</v>
      </c>
      <c r="E2136" t="s">
        <v>140</v>
      </c>
      <c r="F2136" t="s">
        <v>1166</v>
      </c>
      <c r="G2136" t="s">
        <v>10014</v>
      </c>
      <c r="H2136" s="1">
        <f>DATE(YEAR(invoices[[#This Row],[due_date]]),MONTH(invoices[[#This Row],[due_date]]),1)</f>
        <v>45748</v>
      </c>
      <c r="I2136" s="1">
        <v>45754</v>
      </c>
      <c r="J2136">
        <v>13000</v>
      </c>
      <c r="K2136">
        <v>1922</v>
      </c>
      <c r="L2136">
        <v>0</v>
      </c>
      <c r="M2136">
        <f>invoices[[#This Row],[rent_amount]]+invoices[[#This Row],[electricity_amount]]+invoices[[#This Row],[other_charges]]</f>
        <v>14922</v>
      </c>
      <c r="N2136" t="s">
        <v>28</v>
      </c>
      <c r="O2136" t="s">
        <v>588</v>
      </c>
      <c r="P2136">
        <v>0</v>
      </c>
      <c r="Q2136" t="b">
        <v>0</v>
      </c>
      <c r="R2136" t="s">
        <v>54</v>
      </c>
      <c r="S2136">
        <v>0</v>
      </c>
      <c r="T2136">
        <f>invoices[[#This Row],[total_amount]]</f>
        <v>14922</v>
      </c>
      <c r="U2136" t="s">
        <v>4363</v>
      </c>
      <c r="V2136" t="str">
        <f>INDEX([1]!Table1[tenantname],MATCH(invoices[[#This Row],[allotment_id]],[1]!Table1[TenantAllotmentID],0))</f>
        <v>Brucelee B (A41-B3)</v>
      </c>
      <c r="W2136" t="s">
        <v>15219</v>
      </c>
      <c r="X2136" t="s">
        <v>15220</v>
      </c>
      <c r="Y2136" s="4">
        <v>45748</v>
      </c>
      <c r="Z2136" t="s">
        <v>15807</v>
      </c>
      <c r="AA2136">
        <v>13000</v>
      </c>
      <c r="AB2136">
        <v>0</v>
      </c>
      <c r="AC2136">
        <v>0</v>
      </c>
      <c r="AD2136" s="7">
        <f>invoices[[#This Row],[Rent]]+invoices[[#This Row],[Services]]+invoices[[#This Row],[GST]]</f>
        <v>13000</v>
      </c>
      <c r="AE2136" s="7">
        <f>invoices[[#This Row],[Total]]-invoices[[#This Row],[rent_amount]]</f>
        <v>0</v>
      </c>
      <c r="AF2136">
        <v>4287</v>
      </c>
      <c r="AG2136">
        <v>1922</v>
      </c>
      <c r="AH2136">
        <f>invoices[[#This Row],[EB Amount]]-invoices[[#This Row],[electricity_amount]]</f>
        <v>0</v>
      </c>
    </row>
    <row r="2137" spans="1:34">
      <c r="A2137" t="s">
        <v>10041</v>
      </c>
      <c r="B2137" t="s">
        <v>22</v>
      </c>
      <c r="C2137" t="s">
        <v>574</v>
      </c>
      <c r="D2137" t="s">
        <v>24</v>
      </c>
      <c r="E2137" t="s">
        <v>254</v>
      </c>
      <c r="F2137" t="s">
        <v>575</v>
      </c>
      <c r="G2137" t="s">
        <v>10042</v>
      </c>
      <c r="H2137" s="1">
        <f>DATE(YEAR(invoices[[#This Row],[due_date]]),MONTH(invoices[[#This Row],[due_date]]),1)</f>
        <v>45748</v>
      </c>
      <c r="I2137" s="1">
        <v>45754</v>
      </c>
      <c r="J2137">
        <v>14500</v>
      </c>
      <c r="K2137">
        <v>3565</v>
      </c>
      <c r="L2137">
        <v>0</v>
      </c>
      <c r="M2137">
        <f>invoices[[#This Row],[rent_amount]]+invoices[[#This Row],[electricity_amount]]+invoices[[#This Row],[other_charges]]</f>
        <v>18065</v>
      </c>
      <c r="N2137" t="s">
        <v>28</v>
      </c>
      <c r="O2137" t="s">
        <v>413</v>
      </c>
      <c r="P2137">
        <v>0</v>
      </c>
      <c r="Q2137" t="b">
        <v>0</v>
      </c>
      <c r="R2137" t="s">
        <v>54</v>
      </c>
      <c r="S2137">
        <v>0</v>
      </c>
      <c r="T2137">
        <f>invoices[[#This Row],[total_amount]]</f>
        <v>18065</v>
      </c>
      <c r="U2137" t="s">
        <v>578</v>
      </c>
      <c r="V2137" t="str">
        <f>INDEX([1]!Table1[tenantname],MATCH(invoices[[#This Row],[allotment_id]],[1]!Table1[TenantAllotmentID],0))</f>
        <v>Asritha Boddu (C42-B1)</v>
      </c>
      <c r="W2137" t="s">
        <v>14157</v>
      </c>
      <c r="X2137" t="s">
        <v>14158</v>
      </c>
      <c r="Y2137" s="4">
        <v>45748</v>
      </c>
      <c r="Z2137" t="s">
        <v>15807</v>
      </c>
      <c r="AA2137">
        <v>14500</v>
      </c>
      <c r="AB2137">
        <v>0</v>
      </c>
      <c r="AC2137">
        <v>0</v>
      </c>
      <c r="AD2137" s="7">
        <f>invoices[[#This Row],[Rent]]+invoices[[#This Row],[Services]]+invoices[[#This Row],[GST]]</f>
        <v>14500</v>
      </c>
      <c r="AE2137" s="7">
        <f>invoices[[#This Row],[Total]]-invoices[[#This Row],[rent_amount]]</f>
        <v>0</v>
      </c>
      <c r="AF2137">
        <v>4301</v>
      </c>
      <c r="AG2137">
        <v>3565</v>
      </c>
      <c r="AH2137">
        <f>invoices[[#This Row],[EB Amount]]-invoices[[#This Row],[electricity_amount]]</f>
        <v>0</v>
      </c>
    </row>
    <row r="2138" spans="1:34">
      <c r="A2138" t="s">
        <v>10061</v>
      </c>
      <c r="B2138" t="s">
        <v>22</v>
      </c>
      <c r="C2138" t="s">
        <v>4170</v>
      </c>
      <c r="D2138" t="s">
        <v>24</v>
      </c>
      <c r="E2138" t="s">
        <v>349</v>
      </c>
      <c r="F2138" t="s">
        <v>878</v>
      </c>
      <c r="G2138" t="s">
        <v>10062</v>
      </c>
      <c r="H2138" s="1">
        <f>DATE(YEAR(invoices[[#This Row],[due_date]]),MONTH(invoices[[#This Row],[due_date]]),1)</f>
        <v>45748</v>
      </c>
      <c r="I2138" s="1">
        <v>45754</v>
      </c>
      <c r="J2138">
        <v>19000</v>
      </c>
      <c r="K2138">
        <v>2046</v>
      </c>
      <c r="L2138">
        <v>0</v>
      </c>
      <c r="M2138">
        <f>invoices[[#This Row],[rent_amount]]+invoices[[#This Row],[electricity_amount]]+invoices[[#This Row],[other_charges]]</f>
        <v>21046</v>
      </c>
      <c r="N2138" t="s">
        <v>28</v>
      </c>
      <c r="O2138" t="s">
        <v>53</v>
      </c>
      <c r="P2138">
        <v>0</v>
      </c>
      <c r="Q2138" t="b">
        <v>0</v>
      </c>
      <c r="R2138" t="s">
        <v>54</v>
      </c>
      <c r="S2138">
        <v>0</v>
      </c>
      <c r="T2138">
        <f>invoices[[#This Row],[total_amount]]</f>
        <v>21046</v>
      </c>
      <c r="U2138" t="s">
        <v>4172</v>
      </c>
      <c r="V2138" t="str">
        <f>INDEX([1]!Table1[tenantname],MATCH(invoices[[#This Row],[allotment_id]],[1]!Table1[TenantAllotmentID],0))</f>
        <v>Sudip Sudan Manchare (B11-A1)</v>
      </c>
      <c r="W2138" t="s">
        <v>15185</v>
      </c>
      <c r="X2138" t="s">
        <v>15186</v>
      </c>
      <c r="Y2138" s="4">
        <v>45748</v>
      </c>
      <c r="Z2138" t="s">
        <v>15807</v>
      </c>
      <c r="AA2138">
        <v>19000</v>
      </c>
      <c r="AB2138">
        <v>0</v>
      </c>
      <c r="AC2138">
        <v>0</v>
      </c>
      <c r="AD2138" s="7">
        <f>invoices[[#This Row],[Rent]]+invoices[[#This Row],[Services]]+invoices[[#This Row],[GST]]</f>
        <v>19000</v>
      </c>
      <c r="AE2138" s="7">
        <f>invoices[[#This Row],[Total]]-invoices[[#This Row],[rent_amount]]</f>
        <v>0</v>
      </c>
      <c r="AF2138">
        <v>4311</v>
      </c>
      <c r="AG2138">
        <v>2046</v>
      </c>
      <c r="AH2138">
        <f>invoices[[#This Row],[EB Amount]]-invoices[[#This Row],[electricity_amount]]</f>
        <v>0</v>
      </c>
    </row>
    <row r="2139" spans="1:34">
      <c r="A2139" t="s">
        <v>10063</v>
      </c>
      <c r="B2139" t="s">
        <v>22</v>
      </c>
      <c r="C2139" t="s">
        <v>1691</v>
      </c>
      <c r="D2139" t="s">
        <v>24</v>
      </c>
      <c r="E2139" t="s">
        <v>399</v>
      </c>
      <c r="F2139" t="s">
        <v>1525</v>
      </c>
      <c r="G2139" t="s">
        <v>10064</v>
      </c>
      <c r="H2139" s="1">
        <f>DATE(YEAR(invoices[[#This Row],[due_date]]),MONTH(invoices[[#This Row],[due_date]]),1)</f>
        <v>45748</v>
      </c>
      <c r="I2139" s="1">
        <v>45754</v>
      </c>
      <c r="J2139">
        <v>14500</v>
      </c>
      <c r="K2139">
        <v>1240</v>
      </c>
      <c r="L2139">
        <v>0</v>
      </c>
      <c r="M2139">
        <f>invoices[[#This Row],[rent_amount]]+invoices[[#This Row],[electricity_amount]]+invoices[[#This Row],[other_charges]]</f>
        <v>15740</v>
      </c>
      <c r="N2139" t="s">
        <v>28</v>
      </c>
      <c r="O2139" t="s">
        <v>413</v>
      </c>
      <c r="P2139">
        <v>0</v>
      </c>
      <c r="Q2139" t="b">
        <v>0</v>
      </c>
      <c r="R2139" t="s">
        <v>54</v>
      </c>
      <c r="S2139">
        <v>0</v>
      </c>
      <c r="T2139">
        <f>invoices[[#This Row],[total_amount]]</f>
        <v>15740</v>
      </c>
      <c r="U2139" t="s">
        <v>1693</v>
      </c>
      <c r="V2139" t="str">
        <f>INDEX([1]!Table1[tenantname],MATCH(invoices[[#This Row],[allotment_id]],[1]!Table1[TenantAllotmentID],0))</f>
        <v>Chandini S (B22-B1)</v>
      </c>
      <c r="W2139" t="s">
        <v>14562</v>
      </c>
      <c r="X2139" t="s">
        <v>14563</v>
      </c>
      <c r="Y2139" s="4">
        <v>45748</v>
      </c>
      <c r="Z2139" t="s">
        <v>15807</v>
      </c>
      <c r="AA2139">
        <v>14500</v>
      </c>
      <c r="AB2139">
        <v>0</v>
      </c>
      <c r="AC2139">
        <v>0</v>
      </c>
      <c r="AD2139" s="7">
        <f>invoices[[#This Row],[Rent]]+invoices[[#This Row],[Services]]+invoices[[#This Row],[GST]]</f>
        <v>14500</v>
      </c>
      <c r="AE2139" s="7">
        <f>invoices[[#This Row],[Total]]-invoices[[#This Row],[rent_amount]]</f>
        <v>0</v>
      </c>
      <c r="AF2139">
        <v>4312</v>
      </c>
      <c r="AG2139">
        <v>1240</v>
      </c>
      <c r="AH2139">
        <f>invoices[[#This Row],[EB Amount]]-invoices[[#This Row],[electricity_amount]]</f>
        <v>0</v>
      </c>
    </row>
    <row r="2140" spans="1:34">
      <c r="A2140" t="s">
        <v>10130</v>
      </c>
      <c r="B2140" t="s">
        <v>22</v>
      </c>
      <c r="C2140" t="s">
        <v>518</v>
      </c>
      <c r="D2140" t="s">
        <v>24</v>
      </c>
      <c r="E2140" t="s">
        <v>519</v>
      </c>
      <c r="F2140" t="s">
        <v>520</v>
      </c>
      <c r="G2140" t="s">
        <v>10131</v>
      </c>
      <c r="H2140" s="1">
        <f>DATE(YEAR(invoices[[#This Row],[due_date]]),MONTH(invoices[[#This Row],[due_date]]),1)</f>
        <v>45748</v>
      </c>
      <c r="I2140" s="1">
        <v>45754</v>
      </c>
      <c r="J2140">
        <v>19000</v>
      </c>
      <c r="K2140">
        <v>2790</v>
      </c>
      <c r="L2140">
        <v>0</v>
      </c>
      <c r="M2140">
        <f>invoices[[#This Row],[rent_amount]]+invoices[[#This Row],[electricity_amount]]+invoices[[#This Row],[other_charges]]</f>
        <v>21790</v>
      </c>
      <c r="N2140" t="s">
        <v>28</v>
      </c>
      <c r="O2140" t="s">
        <v>413</v>
      </c>
      <c r="P2140">
        <v>0</v>
      </c>
      <c r="Q2140" t="b">
        <v>0</v>
      </c>
      <c r="R2140" t="s">
        <v>54</v>
      </c>
      <c r="S2140">
        <v>0</v>
      </c>
      <c r="T2140">
        <f>invoices[[#This Row],[total_amount]]</f>
        <v>21790</v>
      </c>
      <c r="U2140" t="s">
        <v>524</v>
      </c>
      <c r="V2140" t="str">
        <f>INDEX([1]!Table1[tenantname],MATCH(invoices[[#This Row],[allotment_id]],[1]!Table1[TenantAllotmentID],0))</f>
        <v>Avilekh Gautam (C41-A1)</v>
      </c>
      <c r="W2140" t="s">
        <v>14140</v>
      </c>
      <c r="X2140" t="s">
        <v>14141</v>
      </c>
      <c r="Y2140" s="4">
        <v>45748</v>
      </c>
      <c r="Z2140" t="s">
        <v>15807</v>
      </c>
      <c r="AA2140">
        <v>19000</v>
      </c>
      <c r="AB2140">
        <v>0</v>
      </c>
      <c r="AC2140">
        <v>0</v>
      </c>
      <c r="AD2140" s="7">
        <f>invoices[[#This Row],[Rent]]+invoices[[#This Row],[Services]]+invoices[[#This Row],[GST]]</f>
        <v>19000</v>
      </c>
      <c r="AE2140" s="7">
        <f>invoices[[#This Row],[Total]]-invoices[[#This Row],[rent_amount]]</f>
        <v>0</v>
      </c>
      <c r="AF2140">
        <v>4350</v>
      </c>
      <c r="AG2140">
        <v>2790</v>
      </c>
      <c r="AH2140">
        <f>invoices[[#This Row],[EB Amount]]-invoices[[#This Row],[electricity_amount]]</f>
        <v>0</v>
      </c>
    </row>
    <row r="2141" spans="1:34">
      <c r="A2141" t="s">
        <v>10188</v>
      </c>
      <c r="B2141" t="s">
        <v>22</v>
      </c>
      <c r="C2141" t="s">
        <v>1481</v>
      </c>
      <c r="D2141" t="s">
        <v>24</v>
      </c>
      <c r="E2141" t="s">
        <v>25</v>
      </c>
      <c r="F2141" t="s">
        <v>1200</v>
      </c>
      <c r="G2141" t="s">
        <v>10189</v>
      </c>
      <c r="H2141" s="1">
        <f>DATE(YEAR(invoices[[#This Row],[due_date]]),MONTH(invoices[[#This Row],[due_date]]),1)</f>
        <v>45748</v>
      </c>
      <c r="I2141" s="1">
        <v>45754</v>
      </c>
      <c r="J2141">
        <v>16467</v>
      </c>
      <c r="K2141">
        <v>992</v>
      </c>
      <c r="L2141">
        <v>2250</v>
      </c>
      <c r="M2141">
        <f>invoices[[#This Row],[rent_amount]]+invoices[[#This Row],[electricity_amount]]+invoices[[#This Row],[other_charges]]</f>
        <v>19709</v>
      </c>
      <c r="N2141" t="s">
        <v>28</v>
      </c>
      <c r="O2141" t="s">
        <v>413</v>
      </c>
      <c r="P2141">
        <v>0</v>
      </c>
      <c r="Q2141" t="b">
        <v>0</v>
      </c>
      <c r="R2141" t="s">
        <v>54</v>
      </c>
      <c r="S2141">
        <v>0</v>
      </c>
      <c r="T2141">
        <f>invoices[[#This Row],[total_amount]]</f>
        <v>19709</v>
      </c>
      <c r="U2141" t="s">
        <v>2453</v>
      </c>
      <c r="V2141" t="str">
        <f>INDEX([1]!Table1[tenantname],MATCH(invoices[[#This Row],[allotment_id]],[1]!Table1[TenantAllotmentID],0))</f>
        <v>Amruta Mandar Puranik (A24-A1)</v>
      </c>
      <c r="W2141" t="s">
        <v>14808</v>
      </c>
      <c r="X2141" t="s">
        <v>14809</v>
      </c>
      <c r="Y2141" s="4">
        <v>45748</v>
      </c>
      <c r="Z2141" t="s">
        <v>15807</v>
      </c>
      <c r="AA2141">
        <v>16467</v>
      </c>
      <c r="AB2141">
        <v>0</v>
      </c>
      <c r="AC2141">
        <v>0</v>
      </c>
      <c r="AD2141" s="7">
        <f>invoices[[#This Row],[Rent]]+invoices[[#This Row],[Services]]+invoices[[#This Row],[GST]]</f>
        <v>16467</v>
      </c>
      <c r="AE2141" s="7">
        <f>invoices[[#This Row],[Total]]-invoices[[#This Row],[rent_amount]]</f>
        <v>0</v>
      </c>
      <c r="AF2141">
        <v>4382</v>
      </c>
      <c r="AG2141">
        <v>992</v>
      </c>
      <c r="AH2141">
        <f>invoices[[#This Row],[EB Amount]]-invoices[[#This Row],[electricity_amount]]</f>
        <v>0</v>
      </c>
    </row>
    <row r="2142" spans="1:34">
      <c r="A2142" t="s">
        <v>10255</v>
      </c>
      <c r="B2142" t="s">
        <v>22</v>
      </c>
      <c r="C2142" t="s">
        <v>8765</v>
      </c>
      <c r="D2142" t="s">
        <v>24</v>
      </c>
      <c r="E2142" t="s">
        <v>569</v>
      </c>
      <c r="F2142" t="s">
        <v>670</v>
      </c>
      <c r="G2142" t="s">
        <v>10256</v>
      </c>
      <c r="H2142" s="1">
        <f>DATE(YEAR(invoices[[#This Row],[due_date]]),MONTH(invoices[[#This Row],[due_date]]),1)</f>
        <v>45748</v>
      </c>
      <c r="I2142" s="1">
        <v>45754</v>
      </c>
      <c r="J2142">
        <v>19000</v>
      </c>
      <c r="K2142">
        <v>85</v>
      </c>
      <c r="L2142">
        <v>0</v>
      </c>
      <c r="M2142">
        <f>invoices[[#This Row],[rent_amount]]+invoices[[#This Row],[electricity_amount]]+invoices[[#This Row],[other_charges]]</f>
        <v>19085</v>
      </c>
      <c r="N2142" t="s">
        <v>28</v>
      </c>
      <c r="O2142" t="s">
        <v>53</v>
      </c>
      <c r="P2142">
        <v>0</v>
      </c>
      <c r="Q2142" t="b">
        <v>0</v>
      </c>
      <c r="R2142" t="s">
        <v>54</v>
      </c>
      <c r="S2142">
        <v>0</v>
      </c>
      <c r="T2142">
        <f>invoices[[#This Row],[total_amount]]</f>
        <v>19085</v>
      </c>
      <c r="U2142" t="s">
        <v>8767</v>
      </c>
      <c r="V2142" t="str">
        <f>INDEX([1]!Table1[tenantname],MATCH(invoices[[#This Row],[allotment_id]],[1]!Table1[TenantAllotmentID],0))</f>
        <v>Siva Yogitha T (C12-A1)</v>
      </c>
      <c r="W2142" t="s">
        <v>15635</v>
      </c>
      <c r="X2142" t="s">
        <v>15636</v>
      </c>
      <c r="Y2142" s="4">
        <v>45748</v>
      </c>
      <c r="Z2142" t="s">
        <v>15807</v>
      </c>
      <c r="AA2142">
        <v>19000</v>
      </c>
      <c r="AB2142">
        <v>0</v>
      </c>
      <c r="AC2142">
        <v>0</v>
      </c>
      <c r="AD2142" s="7">
        <f>invoices[[#This Row],[Rent]]+invoices[[#This Row],[Services]]+invoices[[#This Row],[GST]]</f>
        <v>19000</v>
      </c>
      <c r="AE2142" s="7">
        <f>invoices[[#This Row],[Total]]-invoices[[#This Row],[rent_amount]]</f>
        <v>0</v>
      </c>
      <c r="AF2142">
        <v>4417</v>
      </c>
      <c r="AG2142">
        <v>85</v>
      </c>
      <c r="AH2142">
        <f>invoices[[#This Row],[EB Amount]]-invoices[[#This Row],[electricity_amount]]</f>
        <v>0</v>
      </c>
    </row>
    <row r="2143" spans="1:34">
      <c r="A2143" t="s">
        <v>10299</v>
      </c>
      <c r="B2143" t="s">
        <v>22</v>
      </c>
      <c r="C2143" t="s">
        <v>1591</v>
      </c>
      <c r="D2143" t="s">
        <v>24</v>
      </c>
      <c r="E2143" t="s">
        <v>80</v>
      </c>
      <c r="F2143" t="s">
        <v>1592</v>
      </c>
      <c r="G2143" t="s">
        <v>10300</v>
      </c>
      <c r="H2143" s="1">
        <f>DATE(YEAR(invoices[[#This Row],[due_date]]),MONTH(invoices[[#This Row],[due_date]]),1)</f>
        <v>45748</v>
      </c>
      <c r="I2143" s="1">
        <v>45754</v>
      </c>
      <c r="J2143">
        <v>13000</v>
      </c>
      <c r="K2143">
        <v>780</v>
      </c>
      <c r="L2143">
        <v>0</v>
      </c>
      <c r="M2143">
        <f>invoices[[#This Row],[rent_amount]]+invoices[[#This Row],[electricity_amount]]+invoices[[#This Row],[other_charges]]</f>
        <v>13780</v>
      </c>
      <c r="N2143" t="s">
        <v>28</v>
      </c>
      <c r="O2143" t="s">
        <v>53</v>
      </c>
      <c r="P2143">
        <v>0</v>
      </c>
      <c r="Q2143" t="b">
        <v>0</v>
      </c>
      <c r="R2143" t="s">
        <v>54</v>
      </c>
      <c r="S2143">
        <v>0</v>
      </c>
      <c r="T2143">
        <f>invoices[[#This Row],[total_amount]]</f>
        <v>13780</v>
      </c>
      <c r="U2143" t="s">
        <v>1594</v>
      </c>
      <c r="V2143" t="str">
        <f>INDEX([1]!Table1[tenantname],MATCH(invoices[[#This Row],[allotment_id]],[1]!Table1[TenantAllotmentID],0))</f>
        <v>Sharon Swetha (D21-C1)</v>
      </c>
      <c r="W2143" t="s">
        <v>14530</v>
      </c>
      <c r="X2143" t="s">
        <v>14531</v>
      </c>
      <c r="Y2143" s="4">
        <v>45748</v>
      </c>
      <c r="Z2143" t="s">
        <v>15807</v>
      </c>
      <c r="AA2143">
        <v>13000</v>
      </c>
      <c r="AB2143">
        <v>0</v>
      </c>
      <c r="AC2143">
        <v>0</v>
      </c>
      <c r="AD2143" s="7">
        <f>invoices[[#This Row],[Rent]]+invoices[[#This Row],[Services]]+invoices[[#This Row],[GST]]</f>
        <v>13000</v>
      </c>
      <c r="AE2143" s="7">
        <f>invoices[[#This Row],[Total]]-invoices[[#This Row],[rent_amount]]</f>
        <v>0</v>
      </c>
      <c r="AF2143">
        <v>4439</v>
      </c>
      <c r="AG2143">
        <v>780</v>
      </c>
      <c r="AH2143">
        <f>invoices[[#This Row],[EB Amount]]-invoices[[#This Row],[electricity_amount]]</f>
        <v>0</v>
      </c>
    </row>
    <row r="2144" spans="1:34">
      <c r="A2144" t="s">
        <v>10355</v>
      </c>
      <c r="B2144" t="s">
        <v>22</v>
      </c>
      <c r="C2144" t="s">
        <v>1951</v>
      </c>
      <c r="D2144" t="s">
        <v>24</v>
      </c>
      <c r="E2144" t="s">
        <v>88</v>
      </c>
      <c r="F2144" t="s">
        <v>921</v>
      </c>
      <c r="G2144" t="s">
        <v>10356</v>
      </c>
      <c r="H2144" s="1">
        <f>DATE(YEAR(invoices[[#This Row],[due_date]]),MONTH(invoices[[#This Row],[due_date]]),1)</f>
        <v>45748</v>
      </c>
      <c r="I2144" s="1">
        <v>45754</v>
      </c>
      <c r="J2144">
        <v>13500</v>
      </c>
      <c r="K2144">
        <v>1508</v>
      </c>
      <c r="L2144">
        <v>0</v>
      </c>
      <c r="M2144">
        <f>invoices[[#This Row],[rent_amount]]+invoices[[#This Row],[electricity_amount]]+invoices[[#This Row],[other_charges]]</f>
        <v>15008</v>
      </c>
      <c r="N2144" t="s">
        <v>28</v>
      </c>
      <c r="O2144" t="s">
        <v>1672</v>
      </c>
      <c r="P2144">
        <v>0</v>
      </c>
      <c r="Q2144" t="b">
        <v>0</v>
      </c>
      <c r="R2144" t="s">
        <v>54</v>
      </c>
      <c r="S2144">
        <v>0</v>
      </c>
      <c r="T2144">
        <f>invoices[[#This Row],[total_amount]]</f>
        <v>15008</v>
      </c>
      <c r="U2144" t="s">
        <v>1953</v>
      </c>
      <c r="V2144" t="str">
        <f>INDEX([1]!Table1[tenantname],MATCH(invoices[[#This Row],[allotment_id]],[1]!Table1[TenantAllotmentID],0))</f>
        <v>Piyush Malhotra (B13-C1)</v>
      </c>
      <c r="W2144" t="s">
        <v>14657</v>
      </c>
      <c r="X2144" t="s">
        <v>14658</v>
      </c>
      <c r="Y2144" s="4">
        <v>45748</v>
      </c>
      <c r="Z2144" t="s">
        <v>15807</v>
      </c>
      <c r="AA2144">
        <v>13500</v>
      </c>
      <c r="AB2144">
        <v>0</v>
      </c>
      <c r="AC2144">
        <v>0</v>
      </c>
      <c r="AD2144" s="7">
        <f>invoices[[#This Row],[Rent]]+invoices[[#This Row],[Services]]+invoices[[#This Row],[GST]]</f>
        <v>13500</v>
      </c>
      <c r="AE2144" s="7">
        <f>invoices[[#This Row],[Total]]-invoices[[#This Row],[rent_amount]]</f>
        <v>0</v>
      </c>
      <c r="AF2144">
        <v>4469</v>
      </c>
      <c r="AG2144">
        <v>1508</v>
      </c>
      <c r="AH2144">
        <f>invoices[[#This Row],[EB Amount]]-invoices[[#This Row],[electricity_amount]]</f>
        <v>0</v>
      </c>
    </row>
    <row r="2145" spans="1:34">
      <c r="A2145" t="s">
        <v>10363</v>
      </c>
      <c r="B2145" t="s">
        <v>22</v>
      </c>
      <c r="C2145" t="s">
        <v>173</v>
      </c>
      <c r="D2145" t="s">
        <v>24</v>
      </c>
      <c r="E2145" t="s">
        <v>140</v>
      </c>
      <c r="F2145" t="s">
        <v>174</v>
      </c>
      <c r="G2145" t="s">
        <v>10364</v>
      </c>
      <c r="H2145" s="1">
        <f>DATE(YEAR(invoices[[#This Row],[due_date]]),MONTH(invoices[[#This Row],[due_date]]),1)</f>
        <v>45748</v>
      </c>
      <c r="I2145" s="1">
        <v>45754</v>
      </c>
      <c r="J2145">
        <v>14500</v>
      </c>
      <c r="K2145">
        <v>1922</v>
      </c>
      <c r="L2145">
        <v>0</v>
      </c>
      <c r="M2145">
        <f>invoices[[#This Row],[rent_amount]]+invoices[[#This Row],[electricity_amount]]+invoices[[#This Row],[other_charges]]</f>
        <v>16422</v>
      </c>
      <c r="N2145" t="s">
        <v>28</v>
      </c>
      <c r="O2145" t="s">
        <v>53</v>
      </c>
      <c r="P2145">
        <v>0</v>
      </c>
      <c r="Q2145" t="b">
        <v>0</v>
      </c>
      <c r="R2145" t="s">
        <v>54</v>
      </c>
      <c r="S2145">
        <v>0</v>
      </c>
      <c r="T2145">
        <f>invoices[[#This Row],[total_amount]]</f>
        <v>16422</v>
      </c>
      <c r="U2145" t="s">
        <v>178</v>
      </c>
      <c r="V2145" t="str">
        <f>INDEX([1]!Table1[tenantname],MATCH(invoices[[#This Row],[allotment_id]],[1]!Table1[TenantAllotmentID],0))</f>
        <v>VijayaSekar P (A41-D1)</v>
      </c>
      <c r="W2145" t="s">
        <v>14024</v>
      </c>
      <c r="X2145" t="s">
        <v>14025</v>
      </c>
      <c r="Y2145" s="4">
        <v>45748</v>
      </c>
      <c r="Z2145" t="s">
        <v>15807</v>
      </c>
      <c r="AA2145">
        <v>14500</v>
      </c>
      <c r="AB2145">
        <v>0</v>
      </c>
      <c r="AC2145">
        <v>0</v>
      </c>
      <c r="AD2145" s="7">
        <f>invoices[[#This Row],[Rent]]+invoices[[#This Row],[Services]]+invoices[[#This Row],[GST]]</f>
        <v>14500</v>
      </c>
      <c r="AE2145" s="7">
        <f>invoices[[#This Row],[Total]]-invoices[[#This Row],[rent_amount]]</f>
        <v>0</v>
      </c>
      <c r="AF2145">
        <v>4472</v>
      </c>
      <c r="AG2145">
        <v>1922</v>
      </c>
      <c r="AH2145">
        <f>invoices[[#This Row],[EB Amount]]-invoices[[#This Row],[electricity_amount]]</f>
        <v>0</v>
      </c>
    </row>
    <row r="2146" spans="1:34">
      <c r="A2146" t="s">
        <v>10387</v>
      </c>
      <c r="B2146" t="s">
        <v>22</v>
      </c>
      <c r="C2146" t="s">
        <v>1334</v>
      </c>
      <c r="D2146" t="s">
        <v>24</v>
      </c>
      <c r="E2146" t="s">
        <v>195</v>
      </c>
      <c r="F2146" t="s">
        <v>375</v>
      </c>
      <c r="G2146" t="s">
        <v>10388</v>
      </c>
      <c r="H2146" s="1">
        <f>DATE(YEAR(invoices[[#This Row],[due_date]]),MONTH(invoices[[#This Row],[due_date]]),1)</f>
        <v>45748</v>
      </c>
      <c r="I2146" s="1">
        <v>45754</v>
      </c>
      <c r="J2146">
        <v>13500</v>
      </c>
      <c r="K2146">
        <v>2015</v>
      </c>
      <c r="L2146">
        <v>0</v>
      </c>
      <c r="M2146">
        <f>invoices[[#This Row],[rent_amount]]+invoices[[#This Row],[electricity_amount]]+invoices[[#This Row],[other_charges]]</f>
        <v>15515</v>
      </c>
      <c r="N2146" t="s">
        <v>28</v>
      </c>
      <c r="O2146" t="s">
        <v>588</v>
      </c>
      <c r="P2146">
        <v>0</v>
      </c>
      <c r="Q2146" t="b">
        <v>0</v>
      </c>
      <c r="R2146" t="s">
        <v>54</v>
      </c>
      <c r="S2146">
        <v>0</v>
      </c>
      <c r="T2146">
        <f>invoices[[#This Row],[total_amount]]</f>
        <v>15515</v>
      </c>
      <c r="U2146" t="s">
        <v>1336</v>
      </c>
      <c r="V2146" t="str">
        <f>INDEX([1]!Table1[tenantname],MATCH(invoices[[#This Row],[allotment_id]],[1]!Table1[TenantAllotmentID],0))</f>
        <v>Irene Mary Alias (D41-C2)</v>
      </c>
      <c r="W2146" t="s">
        <v>14432</v>
      </c>
      <c r="X2146" t="s">
        <v>14433</v>
      </c>
      <c r="Y2146" s="4">
        <v>45748</v>
      </c>
      <c r="Z2146" t="s">
        <v>15807</v>
      </c>
      <c r="AA2146">
        <v>13500</v>
      </c>
      <c r="AB2146">
        <v>0</v>
      </c>
      <c r="AC2146">
        <v>0</v>
      </c>
      <c r="AD2146" s="7">
        <f>invoices[[#This Row],[Rent]]+invoices[[#This Row],[Services]]+invoices[[#This Row],[GST]]</f>
        <v>13500</v>
      </c>
      <c r="AE2146" s="7">
        <f>invoices[[#This Row],[Total]]-invoices[[#This Row],[rent_amount]]</f>
        <v>0</v>
      </c>
      <c r="AF2146">
        <v>4482</v>
      </c>
      <c r="AG2146">
        <v>2015</v>
      </c>
      <c r="AH2146">
        <f>invoices[[#This Row],[EB Amount]]-invoices[[#This Row],[electricity_amount]]</f>
        <v>0</v>
      </c>
    </row>
    <row r="2147" spans="1:34">
      <c r="A2147" t="s">
        <v>10399</v>
      </c>
      <c r="B2147" t="s">
        <v>22</v>
      </c>
      <c r="C2147" t="s">
        <v>3729</v>
      </c>
      <c r="D2147" t="s">
        <v>24</v>
      </c>
      <c r="E2147" t="s">
        <v>112</v>
      </c>
      <c r="F2147" t="s">
        <v>1343</v>
      </c>
      <c r="G2147" t="s">
        <v>10400</v>
      </c>
      <c r="H2147" s="1">
        <f>DATE(YEAR(invoices[[#This Row],[due_date]]),MONTH(invoices[[#This Row],[due_date]]),1)</f>
        <v>45748</v>
      </c>
      <c r="I2147" s="1">
        <v>45754</v>
      </c>
      <c r="J2147">
        <v>19000</v>
      </c>
      <c r="K2147">
        <v>2263</v>
      </c>
      <c r="L2147">
        <v>0</v>
      </c>
      <c r="M2147">
        <f>invoices[[#This Row],[rent_amount]]+invoices[[#This Row],[electricity_amount]]+invoices[[#This Row],[other_charges]]</f>
        <v>21263</v>
      </c>
      <c r="N2147" t="s">
        <v>28</v>
      </c>
      <c r="O2147" t="s">
        <v>1672</v>
      </c>
      <c r="P2147">
        <v>0</v>
      </c>
      <c r="Q2147" t="b">
        <v>0</v>
      </c>
      <c r="R2147" t="s">
        <v>54</v>
      </c>
      <c r="S2147">
        <v>0</v>
      </c>
      <c r="T2147">
        <f>invoices[[#This Row],[total_amount]]</f>
        <v>21263</v>
      </c>
      <c r="U2147" t="s">
        <v>3731</v>
      </c>
      <c r="V2147" t="str">
        <f>INDEX([1]!Table1[tenantname],MATCH(invoices[[#This Row],[allotment_id]],[1]!Table1[TenantAllotmentID],0))</f>
        <v>Phaniraj Vuyyuri (A23-A1)</v>
      </c>
      <c r="W2147" t="s">
        <v>15116</v>
      </c>
      <c r="X2147" t="s">
        <v>15117</v>
      </c>
      <c r="Y2147" s="4">
        <v>45748</v>
      </c>
      <c r="Z2147" t="s">
        <v>15807</v>
      </c>
      <c r="AA2147">
        <v>19000</v>
      </c>
      <c r="AB2147">
        <v>0</v>
      </c>
      <c r="AC2147">
        <v>0</v>
      </c>
      <c r="AD2147" s="7">
        <f>invoices[[#This Row],[Rent]]+invoices[[#This Row],[Services]]+invoices[[#This Row],[GST]]</f>
        <v>19000</v>
      </c>
      <c r="AE2147" s="7">
        <f>invoices[[#This Row],[Total]]-invoices[[#This Row],[rent_amount]]</f>
        <v>0</v>
      </c>
      <c r="AF2147">
        <v>4488</v>
      </c>
      <c r="AG2147">
        <v>2263</v>
      </c>
      <c r="AH2147">
        <f>invoices[[#This Row],[EB Amount]]-invoices[[#This Row],[electricity_amount]]</f>
        <v>0</v>
      </c>
    </row>
    <row r="2148" spans="1:34">
      <c r="A2148" t="s">
        <v>10412</v>
      </c>
      <c r="B2148" t="s">
        <v>22</v>
      </c>
      <c r="C2148" t="s">
        <v>2831</v>
      </c>
      <c r="D2148" t="s">
        <v>24</v>
      </c>
      <c r="E2148" t="s">
        <v>155</v>
      </c>
      <c r="F2148" t="s">
        <v>188</v>
      </c>
      <c r="G2148" t="s">
        <v>10413</v>
      </c>
      <c r="H2148" s="1">
        <f>DATE(YEAR(invoices[[#This Row],[due_date]]),MONTH(invoices[[#This Row],[due_date]]),1)</f>
        <v>45748</v>
      </c>
      <c r="I2148" s="1">
        <v>45754</v>
      </c>
      <c r="J2148">
        <v>13500</v>
      </c>
      <c r="K2148">
        <v>2418</v>
      </c>
      <c r="L2148">
        <v>0</v>
      </c>
      <c r="M2148">
        <f>invoices[[#This Row],[rent_amount]]+invoices[[#This Row],[electricity_amount]]+invoices[[#This Row],[other_charges]]</f>
        <v>15918</v>
      </c>
      <c r="N2148" t="s">
        <v>28</v>
      </c>
      <c r="O2148" t="s">
        <v>1672</v>
      </c>
      <c r="P2148">
        <v>0</v>
      </c>
      <c r="Q2148" t="b">
        <v>0</v>
      </c>
      <c r="R2148" t="s">
        <v>54</v>
      </c>
      <c r="S2148">
        <v>0</v>
      </c>
      <c r="T2148">
        <f>invoices[[#This Row],[total_amount]]</f>
        <v>15918</v>
      </c>
      <c r="U2148" t="s">
        <v>2833</v>
      </c>
      <c r="V2148" t="str">
        <f>INDEX([1]!Table1[tenantname],MATCH(invoices[[#This Row],[allotment_id]],[1]!Table1[TenantAllotmentID],0))</f>
        <v>Praveen R P  (C44-C2)</v>
      </c>
      <c r="W2148" t="s">
        <v>14905</v>
      </c>
      <c r="X2148" t="s">
        <v>14906</v>
      </c>
      <c r="Y2148" s="4">
        <v>45748</v>
      </c>
      <c r="Z2148" t="s">
        <v>15807</v>
      </c>
      <c r="AA2148">
        <v>13500</v>
      </c>
      <c r="AB2148">
        <v>0</v>
      </c>
      <c r="AC2148">
        <v>0</v>
      </c>
      <c r="AD2148" s="7">
        <f>invoices[[#This Row],[Rent]]+invoices[[#This Row],[Services]]+invoices[[#This Row],[GST]]</f>
        <v>13500</v>
      </c>
      <c r="AE2148" s="7">
        <f>invoices[[#This Row],[Total]]-invoices[[#This Row],[rent_amount]]</f>
        <v>0</v>
      </c>
      <c r="AF2148">
        <v>4493</v>
      </c>
      <c r="AG2148">
        <v>2418</v>
      </c>
      <c r="AH2148">
        <f>invoices[[#This Row],[EB Amount]]-invoices[[#This Row],[electricity_amount]]</f>
        <v>0</v>
      </c>
    </row>
    <row r="2149" spans="1:34">
      <c r="A2149" t="s">
        <v>10420</v>
      </c>
      <c r="B2149" t="s">
        <v>22</v>
      </c>
      <c r="C2149" t="s">
        <v>3658</v>
      </c>
      <c r="D2149" t="s">
        <v>24</v>
      </c>
      <c r="E2149" t="s">
        <v>181</v>
      </c>
      <c r="F2149" t="s">
        <v>305</v>
      </c>
      <c r="G2149" t="s">
        <v>10421</v>
      </c>
      <c r="H2149" s="1">
        <f>DATE(YEAR(invoices[[#This Row],[due_date]]),MONTH(invoices[[#This Row],[due_date]]),1)</f>
        <v>45748</v>
      </c>
      <c r="I2149" s="1">
        <v>45754</v>
      </c>
      <c r="J2149">
        <v>10633</v>
      </c>
      <c r="K2149">
        <v>0</v>
      </c>
      <c r="L2149">
        <v>0</v>
      </c>
      <c r="M2149">
        <f>invoices[[#This Row],[rent_amount]]+invoices[[#This Row],[electricity_amount]]+invoices[[#This Row],[other_charges]]</f>
        <v>10633</v>
      </c>
      <c r="N2149" t="s">
        <v>28</v>
      </c>
      <c r="O2149" t="s">
        <v>413</v>
      </c>
      <c r="P2149">
        <v>0</v>
      </c>
      <c r="Q2149" t="b">
        <v>0</v>
      </c>
      <c r="R2149" t="s">
        <v>54</v>
      </c>
      <c r="S2149">
        <v>0</v>
      </c>
      <c r="T2149">
        <f>invoices[[#This Row],[total_amount]]</f>
        <v>10633</v>
      </c>
      <c r="U2149" t="s">
        <v>3660</v>
      </c>
      <c r="V2149" t="str">
        <f>INDEX([1]!Table1[tenantname],MATCH(invoices[[#This Row],[allotment_id]],[1]!Table1[TenantAllotmentID],0))</f>
        <v>Aditi Aggarwal (B24-C1)</v>
      </c>
      <c r="W2149" t="s">
        <v>15102</v>
      </c>
      <c r="X2149" t="s">
        <v>15103</v>
      </c>
      <c r="Y2149" s="4">
        <v>45748</v>
      </c>
      <c r="Z2149" t="s">
        <v>15807</v>
      </c>
      <c r="AA2149">
        <v>10633</v>
      </c>
      <c r="AB2149">
        <v>0</v>
      </c>
      <c r="AC2149">
        <v>0</v>
      </c>
      <c r="AD2149" s="7">
        <f>invoices[[#This Row],[Rent]]+invoices[[#This Row],[Services]]+invoices[[#This Row],[GST]]</f>
        <v>10633</v>
      </c>
      <c r="AE2149" s="7">
        <f>invoices[[#This Row],[Total]]-invoices[[#This Row],[rent_amount]]</f>
        <v>0</v>
      </c>
      <c r="AF2149">
        <v>4498</v>
      </c>
      <c r="AG2149">
        <v>0</v>
      </c>
      <c r="AH2149">
        <f>invoices[[#This Row],[EB Amount]]-invoices[[#This Row],[electricity_amount]]</f>
        <v>0</v>
      </c>
    </row>
    <row r="2150" spans="1:34">
      <c r="A2150" t="s">
        <v>10444</v>
      </c>
      <c r="B2150" t="s">
        <v>22</v>
      </c>
      <c r="C2150" t="s">
        <v>7833</v>
      </c>
      <c r="D2150" t="s">
        <v>24</v>
      </c>
      <c r="E2150" t="s">
        <v>234</v>
      </c>
      <c r="F2150" t="s">
        <v>286</v>
      </c>
      <c r="G2150" t="s">
        <v>10445</v>
      </c>
      <c r="H2150" s="1">
        <f>DATE(YEAR(invoices[[#This Row],[due_date]]),MONTH(invoices[[#This Row],[due_date]]),1)</f>
        <v>45748</v>
      </c>
      <c r="I2150" s="1">
        <v>45754</v>
      </c>
      <c r="J2150">
        <v>14500</v>
      </c>
      <c r="K2150">
        <v>1188</v>
      </c>
      <c r="L2150">
        <v>0</v>
      </c>
      <c r="M2150">
        <f>invoices[[#This Row],[rent_amount]]+invoices[[#This Row],[electricity_amount]]+invoices[[#This Row],[other_charges]]</f>
        <v>15688</v>
      </c>
      <c r="N2150" t="s">
        <v>28</v>
      </c>
      <c r="O2150" t="s">
        <v>413</v>
      </c>
      <c r="P2150">
        <v>0</v>
      </c>
      <c r="Q2150" t="b">
        <v>0</v>
      </c>
      <c r="R2150" t="s">
        <v>54</v>
      </c>
      <c r="S2150">
        <v>0</v>
      </c>
      <c r="T2150">
        <f>invoices[[#This Row],[total_amount]]</f>
        <v>15688</v>
      </c>
      <c r="U2150" t="s">
        <v>7835</v>
      </c>
      <c r="V2150" t="str">
        <f>INDEX([1]!Table1[tenantname],MATCH(invoices[[#This Row],[allotment_id]],[1]!Table1[TenantAllotmentID],0))</f>
        <v>Asmitha Rajesh (D12-B1)</v>
      </c>
      <c r="W2150" t="s">
        <v>15577</v>
      </c>
      <c r="X2150" t="s">
        <v>15578</v>
      </c>
      <c r="Y2150" s="4">
        <v>45748</v>
      </c>
      <c r="Z2150" t="s">
        <v>15807</v>
      </c>
      <c r="AA2150">
        <v>14500</v>
      </c>
      <c r="AB2150">
        <v>0</v>
      </c>
      <c r="AC2150">
        <v>0</v>
      </c>
      <c r="AD2150" s="7">
        <f>invoices[[#This Row],[Rent]]+invoices[[#This Row],[Services]]+invoices[[#This Row],[GST]]</f>
        <v>14500</v>
      </c>
      <c r="AE2150" s="7">
        <f>invoices[[#This Row],[Total]]-invoices[[#This Row],[rent_amount]]</f>
        <v>0</v>
      </c>
      <c r="AF2150">
        <v>4510</v>
      </c>
      <c r="AG2150">
        <v>1188</v>
      </c>
      <c r="AH2150">
        <f>invoices[[#This Row],[EB Amount]]-invoices[[#This Row],[electricity_amount]]</f>
        <v>0</v>
      </c>
    </row>
    <row r="2151" spans="1:34">
      <c r="A2151" t="s">
        <v>10448</v>
      </c>
      <c r="B2151" t="s">
        <v>22</v>
      </c>
      <c r="C2151" t="s">
        <v>6036</v>
      </c>
      <c r="D2151" t="s">
        <v>24</v>
      </c>
      <c r="E2151" t="s">
        <v>592</v>
      </c>
      <c r="F2151" t="s">
        <v>1016</v>
      </c>
      <c r="G2151" t="s">
        <v>10449</v>
      </c>
      <c r="H2151" s="1">
        <f>DATE(YEAR(invoices[[#This Row],[due_date]]),MONTH(invoices[[#This Row],[due_date]]),1)</f>
        <v>45748</v>
      </c>
      <c r="I2151" s="1">
        <v>45754</v>
      </c>
      <c r="J2151">
        <v>13500</v>
      </c>
      <c r="K2151">
        <v>2325</v>
      </c>
      <c r="L2151">
        <v>0</v>
      </c>
      <c r="M2151">
        <f>invoices[[#This Row],[rent_amount]]+invoices[[#This Row],[electricity_amount]]+invoices[[#This Row],[other_charges]]</f>
        <v>15825</v>
      </c>
      <c r="N2151" t="s">
        <v>28</v>
      </c>
      <c r="O2151" t="s">
        <v>1672</v>
      </c>
      <c r="P2151">
        <v>0</v>
      </c>
      <c r="Q2151" t="b">
        <v>0</v>
      </c>
      <c r="R2151" t="s">
        <v>54</v>
      </c>
      <c r="S2151">
        <v>0</v>
      </c>
      <c r="T2151">
        <f>invoices[[#This Row],[total_amount]]</f>
        <v>15825</v>
      </c>
      <c r="U2151" t="s">
        <v>6038</v>
      </c>
      <c r="V2151" t="str">
        <f>INDEX([1]!Table1[tenantname],MATCH(invoices[[#This Row],[allotment_id]],[1]!Table1[TenantAllotmentID],0))</f>
        <v>Nikunj Variya (A44-C1)</v>
      </c>
      <c r="W2151" t="s">
        <v>15443</v>
      </c>
      <c r="X2151" t="s">
        <v>15444</v>
      </c>
      <c r="Y2151" s="4">
        <v>45748</v>
      </c>
      <c r="Z2151" t="s">
        <v>15807</v>
      </c>
      <c r="AA2151">
        <v>13500</v>
      </c>
      <c r="AB2151">
        <v>0</v>
      </c>
      <c r="AC2151">
        <v>0</v>
      </c>
      <c r="AD2151" s="7">
        <f>invoices[[#This Row],[Rent]]+invoices[[#This Row],[Services]]+invoices[[#This Row],[GST]]</f>
        <v>13500</v>
      </c>
      <c r="AE2151" s="7">
        <f>invoices[[#This Row],[Total]]-invoices[[#This Row],[rent_amount]]</f>
        <v>0</v>
      </c>
      <c r="AF2151">
        <v>4513</v>
      </c>
      <c r="AG2151">
        <v>2325</v>
      </c>
      <c r="AH2151">
        <f>invoices[[#This Row],[EB Amount]]-invoices[[#This Row],[electricity_amount]]</f>
        <v>0</v>
      </c>
    </row>
    <row r="2152" spans="1:34">
      <c r="A2152" t="s">
        <v>10612</v>
      </c>
      <c r="B2152" t="s">
        <v>22</v>
      </c>
      <c r="C2152" t="s">
        <v>2459</v>
      </c>
      <c r="D2152" t="s">
        <v>24</v>
      </c>
      <c r="E2152" t="s">
        <v>476</v>
      </c>
      <c r="F2152" t="s">
        <v>1069</v>
      </c>
      <c r="G2152" t="s">
        <v>10613</v>
      </c>
      <c r="H2152" s="1">
        <f>DATE(YEAR(invoices[[#This Row],[due_date]]),MONTH(invoices[[#This Row],[due_date]]),1)</f>
        <v>45748</v>
      </c>
      <c r="I2152" s="1">
        <v>45754</v>
      </c>
      <c r="J2152">
        <v>13500</v>
      </c>
      <c r="K2152">
        <v>1984</v>
      </c>
      <c r="L2152">
        <v>0</v>
      </c>
      <c r="M2152">
        <f>invoices[[#This Row],[rent_amount]]+invoices[[#This Row],[electricity_amount]]+invoices[[#This Row],[other_charges]]</f>
        <v>15484</v>
      </c>
      <c r="N2152" t="s">
        <v>28</v>
      </c>
      <c r="O2152" t="s">
        <v>53</v>
      </c>
      <c r="P2152">
        <v>0</v>
      </c>
      <c r="Q2152" t="b">
        <v>0</v>
      </c>
      <c r="R2152" t="s">
        <v>54</v>
      </c>
      <c r="S2152">
        <v>0</v>
      </c>
      <c r="T2152">
        <f>invoices[[#This Row],[total_amount]]</f>
        <v>15484</v>
      </c>
      <c r="U2152" t="s">
        <v>2461</v>
      </c>
      <c r="V2152" t="str">
        <f>INDEX([1]!Table1[tenantname],MATCH(invoices[[#This Row],[allotment_id]],[1]!Table1[TenantAllotmentID],0))</f>
        <v>Vishal Chandravanshi (B41-C2)</v>
      </c>
      <c r="W2152" t="s">
        <v>14810</v>
      </c>
      <c r="X2152" t="s">
        <v>14811</v>
      </c>
      <c r="Y2152" s="4">
        <v>45748</v>
      </c>
      <c r="Z2152" t="s">
        <v>15807</v>
      </c>
      <c r="AA2152">
        <v>13500</v>
      </c>
      <c r="AB2152">
        <v>0</v>
      </c>
      <c r="AC2152">
        <v>0</v>
      </c>
      <c r="AD2152" s="7">
        <f>invoices[[#This Row],[Rent]]+invoices[[#This Row],[Services]]+invoices[[#This Row],[GST]]</f>
        <v>13500</v>
      </c>
      <c r="AE2152" s="7">
        <f>invoices[[#This Row],[Total]]-invoices[[#This Row],[rent_amount]]</f>
        <v>0</v>
      </c>
      <c r="AF2152">
        <v>4598</v>
      </c>
      <c r="AG2152">
        <v>1984</v>
      </c>
      <c r="AH2152">
        <f>invoices[[#This Row],[EB Amount]]-invoices[[#This Row],[electricity_amount]]</f>
        <v>0</v>
      </c>
    </row>
    <row r="2153" spans="1:34">
      <c r="A2153" t="s">
        <v>10679</v>
      </c>
      <c r="B2153" t="s">
        <v>22</v>
      </c>
      <c r="C2153" t="s">
        <v>1466</v>
      </c>
      <c r="D2153" t="s">
        <v>24</v>
      </c>
      <c r="E2153" t="s">
        <v>195</v>
      </c>
      <c r="F2153" t="s">
        <v>196</v>
      </c>
      <c r="G2153" t="s">
        <v>10680</v>
      </c>
      <c r="H2153" s="1">
        <f>DATE(YEAR(invoices[[#This Row],[due_date]]),MONTH(invoices[[#This Row],[due_date]]),1)</f>
        <v>45748</v>
      </c>
      <c r="I2153" s="1">
        <v>45754</v>
      </c>
      <c r="J2153">
        <v>14500</v>
      </c>
      <c r="K2153">
        <v>1430</v>
      </c>
      <c r="L2153">
        <v>0</v>
      </c>
      <c r="M2153">
        <f>invoices[[#This Row],[rent_amount]]+invoices[[#This Row],[electricity_amount]]+invoices[[#This Row],[other_charges]]</f>
        <v>15930</v>
      </c>
      <c r="N2153" t="s">
        <v>28</v>
      </c>
      <c r="O2153" t="s">
        <v>588</v>
      </c>
      <c r="P2153">
        <v>0</v>
      </c>
      <c r="Q2153" t="b">
        <v>0</v>
      </c>
      <c r="R2153" t="s">
        <v>54</v>
      </c>
      <c r="S2153">
        <v>0</v>
      </c>
      <c r="T2153">
        <f>invoices[[#This Row],[total_amount]]</f>
        <v>15930</v>
      </c>
      <c r="U2153" t="s">
        <v>1468</v>
      </c>
      <c r="V2153" t="str">
        <f>INDEX([1]!Table1[tenantname],MATCH(invoices[[#This Row],[allotment_id]],[1]!Table1[TenantAllotmentID],0))</f>
        <v>Mancy Vijayakumar (D41-B1)</v>
      </c>
      <c r="W2153" t="s">
        <v>14485</v>
      </c>
      <c r="X2153" t="s">
        <v>14486</v>
      </c>
      <c r="Y2153" s="4">
        <v>45748</v>
      </c>
      <c r="Z2153" t="s">
        <v>15807</v>
      </c>
      <c r="AA2153">
        <v>14500</v>
      </c>
      <c r="AB2153">
        <v>0</v>
      </c>
      <c r="AC2153">
        <v>0</v>
      </c>
      <c r="AD2153" s="7">
        <f>invoices[[#This Row],[Rent]]+invoices[[#This Row],[Services]]+invoices[[#This Row],[GST]]</f>
        <v>14500</v>
      </c>
      <c r="AE2153" s="7">
        <f>invoices[[#This Row],[Total]]-invoices[[#This Row],[rent_amount]]</f>
        <v>0</v>
      </c>
      <c r="AF2153">
        <v>4632</v>
      </c>
      <c r="AG2153">
        <v>1430</v>
      </c>
      <c r="AH2153">
        <f>invoices[[#This Row],[EB Amount]]-invoices[[#This Row],[electricity_amount]]</f>
        <v>0</v>
      </c>
    </row>
    <row r="2154" spans="1:34">
      <c r="A2154" t="s">
        <v>10695</v>
      </c>
      <c r="B2154" t="s">
        <v>22</v>
      </c>
      <c r="C2154" t="s">
        <v>7983</v>
      </c>
      <c r="D2154" t="s">
        <v>24</v>
      </c>
      <c r="E2154" t="s">
        <v>592</v>
      </c>
      <c r="F2154" t="s">
        <v>593</v>
      </c>
      <c r="G2154" t="s">
        <v>10696</v>
      </c>
      <c r="H2154" s="1">
        <f>DATE(YEAR(invoices[[#This Row],[due_date]]),MONTH(invoices[[#This Row],[due_date]]),1)</f>
        <v>45748</v>
      </c>
      <c r="I2154" s="1">
        <v>45754</v>
      </c>
      <c r="J2154">
        <v>13500</v>
      </c>
      <c r="K2154">
        <v>2325</v>
      </c>
      <c r="L2154">
        <v>0</v>
      </c>
      <c r="M2154">
        <f>invoices[[#This Row],[rent_amount]]+invoices[[#This Row],[electricity_amount]]+invoices[[#This Row],[other_charges]]</f>
        <v>15825</v>
      </c>
      <c r="N2154" t="s">
        <v>28</v>
      </c>
      <c r="O2154" t="s">
        <v>1672</v>
      </c>
      <c r="P2154">
        <v>0</v>
      </c>
      <c r="Q2154" t="b">
        <v>0</v>
      </c>
      <c r="R2154" t="s">
        <v>54</v>
      </c>
      <c r="S2154">
        <v>0</v>
      </c>
      <c r="T2154">
        <f>invoices[[#This Row],[total_amount]]</f>
        <v>15825</v>
      </c>
      <c r="U2154" t="s">
        <v>7985</v>
      </c>
      <c r="V2154" t="str">
        <f>INDEX([1]!Table1[tenantname],MATCH(invoices[[#This Row],[allotment_id]],[1]!Table1[TenantAllotmentID],0))</f>
        <v>Purva Rokad (A44-C2)</v>
      </c>
      <c r="W2154" t="s">
        <v>15585</v>
      </c>
      <c r="X2154" t="s">
        <v>15586</v>
      </c>
      <c r="Y2154" s="4">
        <v>45748</v>
      </c>
      <c r="Z2154" t="s">
        <v>15807</v>
      </c>
      <c r="AA2154">
        <v>13500</v>
      </c>
      <c r="AB2154">
        <v>0</v>
      </c>
      <c r="AC2154">
        <v>0</v>
      </c>
      <c r="AD2154" s="7">
        <f>invoices[[#This Row],[Rent]]+invoices[[#This Row],[Services]]+invoices[[#This Row],[GST]]</f>
        <v>13500</v>
      </c>
      <c r="AE2154" s="7">
        <f>invoices[[#This Row],[Total]]-invoices[[#This Row],[rent_amount]]</f>
        <v>0</v>
      </c>
      <c r="AF2154">
        <v>4641</v>
      </c>
      <c r="AG2154">
        <v>2325</v>
      </c>
      <c r="AH2154">
        <f>invoices[[#This Row],[EB Amount]]-invoices[[#This Row],[electricity_amount]]</f>
        <v>0</v>
      </c>
    </row>
    <row r="2155" spans="1:34">
      <c r="A2155" t="s">
        <v>10757</v>
      </c>
      <c r="B2155" t="s">
        <v>22</v>
      </c>
      <c r="C2155" t="s">
        <v>1514</v>
      </c>
      <c r="D2155" t="s">
        <v>24</v>
      </c>
      <c r="E2155" t="s">
        <v>592</v>
      </c>
      <c r="F2155" t="s">
        <v>883</v>
      </c>
      <c r="G2155" t="s">
        <v>10758</v>
      </c>
      <c r="H2155" s="1">
        <f>DATE(YEAR(invoices[[#This Row],[due_date]]),MONTH(invoices[[#This Row],[due_date]]),1)</f>
        <v>45748</v>
      </c>
      <c r="I2155" s="1">
        <v>45754</v>
      </c>
      <c r="J2155">
        <v>14500</v>
      </c>
      <c r="K2155">
        <v>2325</v>
      </c>
      <c r="L2155">
        <v>0</v>
      </c>
      <c r="M2155">
        <f>invoices[[#This Row],[rent_amount]]+invoices[[#This Row],[electricity_amount]]+invoices[[#This Row],[other_charges]]</f>
        <v>16825</v>
      </c>
      <c r="N2155" t="s">
        <v>28</v>
      </c>
      <c r="O2155" t="s">
        <v>588</v>
      </c>
      <c r="P2155">
        <v>0</v>
      </c>
      <c r="Q2155" t="b">
        <v>0</v>
      </c>
      <c r="R2155" t="s">
        <v>54</v>
      </c>
      <c r="S2155">
        <v>0</v>
      </c>
      <c r="T2155">
        <f>invoices[[#This Row],[total_amount]]</f>
        <v>16825</v>
      </c>
      <c r="U2155" t="s">
        <v>1516</v>
      </c>
      <c r="V2155" t="str">
        <f>INDEX([1]!Table1[tenantname],MATCH(invoices[[#This Row],[allotment_id]],[1]!Table1[TenantAllotmentID],0))</f>
        <v>Dev Patel (A44-B1)</v>
      </c>
      <c r="W2155" t="s">
        <v>14502</v>
      </c>
      <c r="X2155" t="s">
        <v>14503</v>
      </c>
      <c r="Y2155" s="4">
        <v>45748</v>
      </c>
      <c r="Z2155" t="s">
        <v>15807</v>
      </c>
      <c r="AA2155">
        <v>14500</v>
      </c>
      <c r="AB2155">
        <v>0</v>
      </c>
      <c r="AC2155">
        <v>0</v>
      </c>
      <c r="AD2155" s="7">
        <f>invoices[[#This Row],[Rent]]+invoices[[#This Row],[Services]]+invoices[[#This Row],[GST]]</f>
        <v>14500</v>
      </c>
      <c r="AE2155" s="7">
        <f>invoices[[#This Row],[Total]]-invoices[[#This Row],[rent_amount]]</f>
        <v>0</v>
      </c>
      <c r="AF2155">
        <v>4671</v>
      </c>
      <c r="AG2155">
        <v>2325</v>
      </c>
      <c r="AH2155">
        <f>invoices[[#This Row],[EB Amount]]-invoices[[#This Row],[electricity_amount]]</f>
        <v>0</v>
      </c>
    </row>
    <row r="2156" spans="1:34">
      <c r="A2156" t="s">
        <v>10759</v>
      </c>
      <c r="B2156" t="s">
        <v>22</v>
      </c>
      <c r="C2156" t="s">
        <v>3357</v>
      </c>
      <c r="D2156" t="s">
        <v>24</v>
      </c>
      <c r="E2156" t="s">
        <v>201</v>
      </c>
      <c r="F2156" t="s">
        <v>1225</v>
      </c>
      <c r="G2156" t="s">
        <v>10760</v>
      </c>
      <c r="H2156" s="1">
        <f>DATE(YEAR(invoices[[#This Row],[due_date]]),MONTH(invoices[[#This Row],[due_date]]),1)</f>
        <v>45748</v>
      </c>
      <c r="I2156" s="1">
        <v>45754</v>
      </c>
      <c r="J2156">
        <v>13500</v>
      </c>
      <c r="K2156">
        <v>1364</v>
      </c>
      <c r="L2156">
        <v>0</v>
      </c>
      <c r="M2156">
        <f>invoices[[#This Row],[rent_amount]]+invoices[[#This Row],[electricity_amount]]+invoices[[#This Row],[other_charges]]</f>
        <v>14864</v>
      </c>
      <c r="N2156" t="s">
        <v>28</v>
      </c>
      <c r="O2156" t="s">
        <v>53</v>
      </c>
      <c r="P2156">
        <v>0</v>
      </c>
      <c r="Q2156" t="b">
        <v>0</v>
      </c>
      <c r="R2156" t="s">
        <v>54</v>
      </c>
      <c r="S2156">
        <v>0</v>
      </c>
      <c r="T2156">
        <f>invoices[[#This Row],[total_amount]]</f>
        <v>14864</v>
      </c>
      <c r="U2156" t="s">
        <v>3359</v>
      </c>
      <c r="V2156" t="str">
        <f>INDEX([1]!Table1[tenantname],MATCH(invoices[[#This Row],[allotment_id]],[1]!Table1[TenantAllotmentID],0))</f>
        <v>Sushant Pargaonkar (B31-C1)</v>
      </c>
      <c r="W2156" t="s">
        <v>15036</v>
      </c>
      <c r="X2156" t="s">
        <v>15037</v>
      </c>
      <c r="Y2156" s="4">
        <v>45748</v>
      </c>
      <c r="Z2156" t="s">
        <v>15807</v>
      </c>
      <c r="AA2156">
        <v>13500</v>
      </c>
      <c r="AB2156">
        <v>0</v>
      </c>
      <c r="AC2156">
        <v>0</v>
      </c>
      <c r="AD2156" s="7">
        <f>invoices[[#This Row],[Rent]]+invoices[[#This Row],[Services]]+invoices[[#This Row],[GST]]</f>
        <v>13500</v>
      </c>
      <c r="AE2156" s="7">
        <f>invoices[[#This Row],[Total]]-invoices[[#This Row],[rent_amount]]</f>
        <v>0</v>
      </c>
      <c r="AF2156">
        <v>4672</v>
      </c>
      <c r="AG2156">
        <v>1364</v>
      </c>
      <c r="AH2156">
        <f>invoices[[#This Row],[EB Amount]]-invoices[[#This Row],[electricity_amount]]</f>
        <v>0</v>
      </c>
    </row>
    <row r="2157" spans="1:34">
      <c r="A2157" t="s">
        <v>10892</v>
      </c>
      <c r="B2157" t="s">
        <v>22</v>
      </c>
      <c r="C2157" t="s">
        <v>132</v>
      </c>
      <c r="D2157" t="s">
        <v>24</v>
      </c>
      <c r="E2157" t="s">
        <v>50</v>
      </c>
      <c r="F2157" t="s">
        <v>133</v>
      </c>
      <c r="G2157" t="s">
        <v>10893</v>
      </c>
      <c r="H2157" s="1">
        <f>DATE(YEAR(invoices[[#This Row],[due_date]]),MONTH(invoices[[#This Row],[due_date]]),1)</f>
        <v>45748</v>
      </c>
      <c r="I2157" s="1">
        <v>45754</v>
      </c>
      <c r="J2157">
        <v>13500</v>
      </c>
      <c r="K2157">
        <v>2201</v>
      </c>
      <c r="L2157">
        <v>0</v>
      </c>
      <c r="M2157">
        <f>invoices[[#This Row],[rent_amount]]+invoices[[#This Row],[electricity_amount]]+invoices[[#This Row],[other_charges]]</f>
        <v>15701</v>
      </c>
      <c r="N2157" t="s">
        <v>28</v>
      </c>
      <c r="O2157" t="s">
        <v>53</v>
      </c>
      <c r="P2157">
        <v>0</v>
      </c>
      <c r="Q2157" t="b">
        <v>0</v>
      </c>
      <c r="R2157" t="s">
        <v>54</v>
      </c>
      <c r="S2157">
        <v>0</v>
      </c>
      <c r="T2157">
        <f>invoices[[#This Row],[total_amount]]</f>
        <v>15701</v>
      </c>
      <c r="U2157" t="s">
        <v>137</v>
      </c>
      <c r="V2157" t="str">
        <f>INDEX([1]!Table1[tenantname],MATCH(invoices[[#This Row],[allotment_id]],[1]!Table1[TenantAllotmentID],0))</f>
        <v>Uma Saikumar Torikonda (B32-C1)</v>
      </c>
      <c r="W2157" t="s">
        <v>14012</v>
      </c>
      <c r="X2157" t="s">
        <v>14013</v>
      </c>
      <c r="Y2157" s="4">
        <v>45748</v>
      </c>
      <c r="Z2157" t="s">
        <v>15807</v>
      </c>
      <c r="AA2157">
        <v>13500</v>
      </c>
      <c r="AB2157">
        <v>0</v>
      </c>
      <c r="AC2157">
        <v>0</v>
      </c>
      <c r="AD2157" s="7">
        <f>invoices[[#This Row],[Rent]]+invoices[[#This Row],[Services]]+invoices[[#This Row],[GST]]</f>
        <v>13500</v>
      </c>
      <c r="AE2157" s="7">
        <f>invoices[[#This Row],[Total]]-invoices[[#This Row],[rent_amount]]</f>
        <v>0</v>
      </c>
      <c r="AF2157">
        <v>4741</v>
      </c>
      <c r="AG2157">
        <v>2201</v>
      </c>
      <c r="AH2157">
        <f>invoices[[#This Row],[EB Amount]]-invoices[[#This Row],[electricity_amount]]</f>
        <v>0</v>
      </c>
    </row>
    <row r="2158" spans="1:34">
      <c r="A2158" t="s">
        <v>10913</v>
      </c>
      <c r="B2158" t="s">
        <v>22</v>
      </c>
      <c r="C2158" t="s">
        <v>1193</v>
      </c>
      <c r="D2158" t="s">
        <v>24</v>
      </c>
      <c r="E2158" t="s">
        <v>72</v>
      </c>
      <c r="F2158" t="s">
        <v>665</v>
      </c>
      <c r="G2158" t="s">
        <v>10914</v>
      </c>
      <c r="H2158" s="1">
        <f>DATE(YEAR(invoices[[#This Row],[due_date]]),MONTH(invoices[[#This Row],[due_date]]),1)</f>
        <v>45748</v>
      </c>
      <c r="I2158" s="1">
        <v>45754</v>
      </c>
      <c r="J2158">
        <v>13000</v>
      </c>
      <c r="K2158">
        <v>1922</v>
      </c>
      <c r="L2158">
        <v>0</v>
      </c>
      <c r="M2158">
        <f>invoices[[#This Row],[rent_amount]]+invoices[[#This Row],[electricity_amount]]+invoices[[#This Row],[other_charges]]</f>
        <v>14922</v>
      </c>
      <c r="N2158" t="s">
        <v>28</v>
      </c>
      <c r="O2158" t="s">
        <v>53</v>
      </c>
      <c r="P2158">
        <v>0</v>
      </c>
      <c r="Q2158" t="b">
        <v>0</v>
      </c>
      <c r="R2158" t="s">
        <v>54</v>
      </c>
      <c r="S2158">
        <v>0</v>
      </c>
      <c r="T2158">
        <f>invoices[[#This Row],[total_amount]]</f>
        <v>14922</v>
      </c>
      <c r="U2158" t="s">
        <v>1195</v>
      </c>
      <c r="V2158" t="str">
        <f>INDEX([1]!Table1[tenantname],MATCH(invoices[[#This Row],[allotment_id]],[1]!Table1[TenantAllotmentID],0))</f>
        <v>Vaibhav Dubey (C34-A1)</v>
      </c>
      <c r="W2158" t="s">
        <v>14376</v>
      </c>
      <c r="X2158" t="s">
        <v>14377</v>
      </c>
      <c r="Y2158" s="4">
        <v>45748</v>
      </c>
      <c r="Z2158" t="s">
        <v>15807</v>
      </c>
      <c r="AA2158">
        <v>13000</v>
      </c>
      <c r="AB2158">
        <v>0</v>
      </c>
      <c r="AC2158">
        <v>0</v>
      </c>
      <c r="AD2158" s="7">
        <f>invoices[[#This Row],[Rent]]+invoices[[#This Row],[Services]]+invoices[[#This Row],[GST]]</f>
        <v>13000</v>
      </c>
      <c r="AE2158" s="7">
        <f>invoices[[#This Row],[Total]]-invoices[[#This Row],[rent_amount]]</f>
        <v>0</v>
      </c>
      <c r="AF2158">
        <v>4753</v>
      </c>
      <c r="AG2158">
        <v>1922</v>
      </c>
      <c r="AH2158">
        <f>invoices[[#This Row],[EB Amount]]-invoices[[#This Row],[electricity_amount]]</f>
        <v>0</v>
      </c>
    </row>
    <row r="2159" spans="1:34">
      <c r="A2159" t="s">
        <v>10937</v>
      </c>
      <c r="B2159" t="s">
        <v>22</v>
      </c>
      <c r="C2159" t="s">
        <v>246</v>
      </c>
      <c r="D2159" t="s">
        <v>24</v>
      </c>
      <c r="E2159" t="s">
        <v>476</v>
      </c>
      <c r="F2159" t="s">
        <v>1087</v>
      </c>
      <c r="G2159" t="s">
        <v>10938</v>
      </c>
      <c r="H2159" s="1">
        <f>DATE(YEAR(invoices[[#This Row],[due_date]]),MONTH(invoices[[#This Row],[due_date]]),1)</f>
        <v>45748</v>
      </c>
      <c r="I2159" s="1">
        <v>45754</v>
      </c>
      <c r="J2159">
        <v>19000</v>
      </c>
      <c r="K2159">
        <v>1984</v>
      </c>
      <c r="L2159">
        <v>0</v>
      </c>
      <c r="M2159">
        <f>invoices[[#This Row],[rent_amount]]+invoices[[#This Row],[electricity_amount]]+invoices[[#This Row],[other_charges]]</f>
        <v>20984</v>
      </c>
      <c r="N2159" t="s">
        <v>28</v>
      </c>
      <c r="O2159" t="s">
        <v>588</v>
      </c>
      <c r="P2159">
        <v>0</v>
      </c>
      <c r="Q2159" t="b">
        <v>0</v>
      </c>
      <c r="R2159" t="s">
        <v>54</v>
      </c>
      <c r="S2159">
        <v>0</v>
      </c>
      <c r="T2159">
        <f>invoices[[#This Row],[total_amount]]</f>
        <v>20984</v>
      </c>
      <c r="U2159" t="s">
        <v>1089</v>
      </c>
      <c r="V2159" t="str">
        <f>INDEX([1]!Table1[tenantname],MATCH(invoices[[#This Row],[allotment_id]],[1]!Table1[TenantAllotmentID],0))</f>
        <v>Dinesh kumar (B41-A1)</v>
      </c>
      <c r="W2159" t="s">
        <v>14044</v>
      </c>
      <c r="X2159" t="s">
        <v>14343</v>
      </c>
      <c r="Y2159" s="4">
        <v>45748</v>
      </c>
      <c r="Z2159" t="s">
        <v>15807</v>
      </c>
      <c r="AA2159">
        <v>19000</v>
      </c>
      <c r="AB2159">
        <v>0</v>
      </c>
      <c r="AC2159">
        <v>0</v>
      </c>
      <c r="AD2159" s="7">
        <f>invoices[[#This Row],[Rent]]+invoices[[#This Row],[Services]]+invoices[[#This Row],[GST]]</f>
        <v>19000</v>
      </c>
      <c r="AE2159" s="7">
        <f>invoices[[#This Row],[Total]]-invoices[[#This Row],[rent_amount]]</f>
        <v>0</v>
      </c>
      <c r="AF2159">
        <v>4766</v>
      </c>
      <c r="AG2159">
        <v>1984</v>
      </c>
      <c r="AH2159">
        <f>invoices[[#This Row],[EB Amount]]-invoices[[#This Row],[electricity_amount]]</f>
        <v>0</v>
      </c>
    </row>
    <row r="2160" spans="1:34">
      <c r="A2160" t="s">
        <v>11039</v>
      </c>
      <c r="B2160" t="s">
        <v>22</v>
      </c>
      <c r="C2160" t="s">
        <v>484</v>
      </c>
      <c r="D2160" t="s">
        <v>24</v>
      </c>
      <c r="E2160" t="s">
        <v>50</v>
      </c>
      <c r="F2160" t="s">
        <v>485</v>
      </c>
      <c r="G2160" t="s">
        <v>11040</v>
      </c>
      <c r="H2160" s="1">
        <f>DATE(YEAR(invoices[[#This Row],[due_date]]),MONTH(invoices[[#This Row],[due_date]]),1)</f>
        <v>45748</v>
      </c>
      <c r="I2160" s="1">
        <v>45754</v>
      </c>
      <c r="J2160">
        <v>14500</v>
      </c>
      <c r="K2160">
        <v>2201</v>
      </c>
      <c r="L2160">
        <v>0</v>
      </c>
      <c r="M2160">
        <f>invoices[[#This Row],[rent_amount]]+invoices[[#This Row],[electricity_amount]]+invoices[[#This Row],[other_charges]]</f>
        <v>16701</v>
      </c>
      <c r="N2160" t="s">
        <v>28</v>
      </c>
      <c r="O2160" t="s">
        <v>53</v>
      </c>
      <c r="P2160">
        <v>0</v>
      </c>
      <c r="Q2160" t="b">
        <v>0</v>
      </c>
      <c r="R2160" t="s">
        <v>54</v>
      </c>
      <c r="S2160">
        <v>0</v>
      </c>
      <c r="T2160">
        <f>invoices[[#This Row],[total_amount]]</f>
        <v>16701</v>
      </c>
      <c r="U2160" t="s">
        <v>488</v>
      </c>
      <c r="V2160" t="str">
        <f>INDEX([1]!Table1[tenantname],MATCH(invoices[[#This Row],[allotment_id]],[1]!Table1[TenantAllotmentID],0))</f>
        <v>Yaduraj P (B32-B2)</v>
      </c>
      <c r="W2160" t="s">
        <v>14126</v>
      </c>
      <c r="X2160" t="s">
        <v>14127</v>
      </c>
      <c r="Y2160" s="4">
        <v>45748</v>
      </c>
      <c r="Z2160" t="s">
        <v>15807</v>
      </c>
      <c r="AA2160">
        <v>14500</v>
      </c>
      <c r="AB2160">
        <v>0</v>
      </c>
      <c r="AC2160">
        <v>0</v>
      </c>
      <c r="AD2160" s="7">
        <f>invoices[[#This Row],[Rent]]+invoices[[#This Row],[Services]]+invoices[[#This Row],[GST]]</f>
        <v>14500</v>
      </c>
      <c r="AE2160" s="7">
        <f>invoices[[#This Row],[Total]]-invoices[[#This Row],[rent_amount]]</f>
        <v>0</v>
      </c>
      <c r="AF2160">
        <v>4820</v>
      </c>
      <c r="AG2160">
        <v>2201</v>
      </c>
      <c r="AH2160">
        <f>invoices[[#This Row],[EB Amount]]-invoices[[#This Row],[electricity_amount]]</f>
        <v>0</v>
      </c>
    </row>
    <row r="2161" spans="1:34">
      <c r="A2161" t="s">
        <v>11104</v>
      </c>
      <c r="B2161" t="s">
        <v>22</v>
      </c>
      <c r="C2161" t="s">
        <v>11105</v>
      </c>
      <c r="D2161" t="s">
        <v>24</v>
      </c>
      <c r="E2161" t="s">
        <v>140</v>
      </c>
      <c r="F2161" t="s">
        <v>293</v>
      </c>
      <c r="G2161" t="s">
        <v>11106</v>
      </c>
      <c r="H2161" s="1">
        <f>DATE(YEAR(invoices[[#This Row],[due_date]]),MONTH(invoices[[#This Row],[due_date]]),1)</f>
        <v>45748</v>
      </c>
      <c r="I2161" s="1">
        <v>45754</v>
      </c>
      <c r="J2161">
        <v>0</v>
      </c>
      <c r="K2161">
        <v>0</v>
      </c>
      <c r="L2161">
        <v>2250</v>
      </c>
      <c r="M2161">
        <f>invoices[[#This Row],[rent_amount]]+invoices[[#This Row],[electricity_amount]]+invoices[[#This Row],[other_charges]]</f>
        <v>2250</v>
      </c>
      <c r="N2161" t="s">
        <v>28</v>
      </c>
      <c r="O2161" t="s">
        <v>53</v>
      </c>
      <c r="P2161">
        <v>0</v>
      </c>
      <c r="Q2161" t="b">
        <v>0</v>
      </c>
      <c r="R2161" t="s">
        <v>54</v>
      </c>
      <c r="S2161">
        <v>0</v>
      </c>
      <c r="T2161">
        <f>invoices[[#This Row],[total_amount]]</f>
        <v>2250</v>
      </c>
      <c r="U2161" t="s">
        <v>11107</v>
      </c>
      <c r="V2161" t="str">
        <f>INDEX([1]!Table1[tenantname],MATCH(invoices[[#This Row],[allotment_id]],[1]!Table1[TenantAllotmentID],0))</f>
        <v>Taran Deep Singh (A41-B1)</v>
      </c>
      <c r="W2161" t="s">
        <v>15726</v>
      </c>
      <c r="X2161" t="s">
        <v>15727</v>
      </c>
      <c r="Y2161" s="4">
        <v>45748</v>
      </c>
      <c r="Z2161" t="s">
        <v>15807</v>
      </c>
      <c r="AA2161">
        <v>0</v>
      </c>
      <c r="AB2161">
        <v>0</v>
      </c>
      <c r="AC2161">
        <v>0</v>
      </c>
      <c r="AD2161" s="7">
        <f>invoices[[#This Row],[Rent]]+invoices[[#This Row],[Services]]+invoices[[#This Row],[GST]]</f>
        <v>0</v>
      </c>
      <c r="AE2161" s="7">
        <f>invoices[[#This Row],[Total]]-invoices[[#This Row],[rent_amount]]</f>
        <v>0</v>
      </c>
      <c r="AF2161">
        <v>4855</v>
      </c>
      <c r="AG2161">
        <v>0</v>
      </c>
      <c r="AH2161">
        <f>invoices[[#This Row],[EB Amount]]-invoices[[#This Row],[electricity_amount]]</f>
        <v>0</v>
      </c>
    </row>
    <row r="2162" spans="1:34">
      <c r="A2162" t="s">
        <v>11181</v>
      </c>
      <c r="B2162" t="s">
        <v>22</v>
      </c>
      <c r="C2162" t="s">
        <v>154</v>
      </c>
      <c r="D2162" t="s">
        <v>24</v>
      </c>
      <c r="E2162" t="s">
        <v>155</v>
      </c>
      <c r="F2162" t="s">
        <v>156</v>
      </c>
      <c r="G2162" t="s">
        <v>11182</v>
      </c>
      <c r="H2162" s="1">
        <f>DATE(YEAR(invoices[[#This Row],[due_date]]),MONTH(invoices[[#This Row],[due_date]]),1)</f>
        <v>45748</v>
      </c>
      <c r="I2162" s="1">
        <v>45754</v>
      </c>
      <c r="J2162">
        <v>13500</v>
      </c>
      <c r="K2162">
        <v>2418</v>
      </c>
      <c r="L2162">
        <v>0</v>
      </c>
      <c r="M2162">
        <f>invoices[[#This Row],[rent_amount]]+invoices[[#This Row],[electricity_amount]]+invoices[[#This Row],[other_charges]]</f>
        <v>15918</v>
      </c>
      <c r="N2162" t="s">
        <v>28</v>
      </c>
      <c r="O2162" t="s">
        <v>1672</v>
      </c>
      <c r="P2162">
        <v>0</v>
      </c>
      <c r="Q2162" t="b">
        <v>0</v>
      </c>
      <c r="R2162" t="s">
        <v>54</v>
      </c>
      <c r="S2162">
        <v>0</v>
      </c>
      <c r="T2162">
        <f>invoices[[#This Row],[total_amount]]</f>
        <v>15918</v>
      </c>
      <c r="U2162" t="s">
        <v>160</v>
      </c>
      <c r="V2162" t="str">
        <f>INDEX([1]!Table1[tenantname],MATCH(invoices[[#This Row],[allotment_id]],[1]!Table1[TenantAllotmentID],0))</f>
        <v>Ram kumar Muthuvel (C44-A1)</v>
      </c>
      <c r="W2162" t="s">
        <v>14018</v>
      </c>
      <c r="X2162" t="s">
        <v>14019</v>
      </c>
      <c r="Y2162" s="4">
        <v>45748</v>
      </c>
      <c r="Z2162" t="s">
        <v>15807</v>
      </c>
      <c r="AA2162">
        <v>13500</v>
      </c>
      <c r="AB2162">
        <v>0</v>
      </c>
      <c r="AC2162">
        <v>0</v>
      </c>
      <c r="AD2162" s="7">
        <f>invoices[[#This Row],[Rent]]+invoices[[#This Row],[Services]]+invoices[[#This Row],[GST]]</f>
        <v>13500</v>
      </c>
      <c r="AE2162" s="7">
        <f>invoices[[#This Row],[Total]]-invoices[[#This Row],[rent_amount]]</f>
        <v>0</v>
      </c>
      <c r="AF2162">
        <v>4892</v>
      </c>
      <c r="AG2162">
        <v>2418</v>
      </c>
      <c r="AH2162">
        <f>invoices[[#This Row],[EB Amount]]-invoices[[#This Row],[electricity_amount]]</f>
        <v>0</v>
      </c>
    </row>
    <row r="2163" spans="1:34">
      <c r="A2163" t="s">
        <v>11273</v>
      </c>
      <c r="B2163" t="s">
        <v>22</v>
      </c>
      <c r="C2163" t="s">
        <v>680</v>
      </c>
      <c r="D2163" t="s">
        <v>24</v>
      </c>
      <c r="E2163" t="s">
        <v>519</v>
      </c>
      <c r="F2163" t="s">
        <v>681</v>
      </c>
      <c r="G2163" t="s">
        <v>11274</v>
      </c>
      <c r="H2163" s="1">
        <f>DATE(YEAR(invoices[[#This Row],[due_date]]),MONTH(invoices[[#This Row],[due_date]]),1)</f>
        <v>45748</v>
      </c>
      <c r="I2163" s="1">
        <v>45754</v>
      </c>
      <c r="J2163">
        <v>13500</v>
      </c>
      <c r="K2163">
        <v>2790</v>
      </c>
      <c r="L2163">
        <v>0</v>
      </c>
      <c r="M2163">
        <f>invoices[[#This Row],[rent_amount]]+invoices[[#This Row],[electricity_amount]]+invoices[[#This Row],[other_charges]]</f>
        <v>16290</v>
      </c>
      <c r="N2163" t="s">
        <v>28</v>
      </c>
      <c r="O2163" t="s">
        <v>53</v>
      </c>
      <c r="P2163">
        <v>0</v>
      </c>
      <c r="Q2163" t="b">
        <v>0</v>
      </c>
      <c r="R2163" t="s">
        <v>54</v>
      </c>
      <c r="S2163">
        <v>0</v>
      </c>
      <c r="T2163">
        <f>invoices[[#This Row],[total_amount]]</f>
        <v>16290</v>
      </c>
      <c r="U2163" t="s">
        <v>684</v>
      </c>
      <c r="V2163" t="str">
        <f>INDEX([1]!Table1[tenantname],MATCH(invoices[[#This Row],[allotment_id]],[1]!Table1[TenantAllotmentID],0))</f>
        <v>Srinivasa Raghavan (C41-C1)</v>
      </c>
      <c r="W2163" t="s">
        <v>14195</v>
      </c>
      <c r="X2163" t="s">
        <v>14196</v>
      </c>
      <c r="Y2163" s="4">
        <v>45748</v>
      </c>
      <c r="Z2163" t="s">
        <v>15807</v>
      </c>
      <c r="AA2163">
        <v>13500</v>
      </c>
      <c r="AB2163">
        <v>0</v>
      </c>
      <c r="AC2163">
        <v>0</v>
      </c>
      <c r="AD2163" s="7">
        <f>invoices[[#This Row],[Rent]]+invoices[[#This Row],[Services]]+invoices[[#This Row],[GST]]</f>
        <v>13500</v>
      </c>
      <c r="AE2163" s="7">
        <f>invoices[[#This Row],[Total]]-invoices[[#This Row],[rent_amount]]</f>
        <v>0</v>
      </c>
      <c r="AF2163">
        <v>4935</v>
      </c>
      <c r="AG2163">
        <v>2790</v>
      </c>
      <c r="AH2163">
        <f>invoices[[#This Row],[EB Amount]]-invoices[[#This Row],[electricity_amount]]</f>
        <v>0</v>
      </c>
    </row>
    <row r="2164" spans="1:34">
      <c r="A2164" t="s">
        <v>11301</v>
      </c>
      <c r="B2164" t="s">
        <v>22</v>
      </c>
      <c r="C2164" t="s">
        <v>1604</v>
      </c>
      <c r="D2164" t="s">
        <v>24</v>
      </c>
      <c r="E2164" t="s">
        <v>147</v>
      </c>
      <c r="F2164" t="s">
        <v>1605</v>
      </c>
      <c r="G2164" t="s">
        <v>11302</v>
      </c>
      <c r="H2164" s="1">
        <f>DATE(YEAR(invoices[[#This Row],[due_date]]),MONTH(invoices[[#This Row],[due_date]]),1)</f>
        <v>45748</v>
      </c>
      <c r="I2164" s="1">
        <v>45754</v>
      </c>
      <c r="J2164">
        <v>13500</v>
      </c>
      <c r="K2164">
        <v>992</v>
      </c>
      <c r="L2164">
        <v>0</v>
      </c>
      <c r="M2164">
        <f>invoices[[#This Row],[rent_amount]]+invoices[[#This Row],[electricity_amount]]+invoices[[#This Row],[other_charges]]</f>
        <v>14492</v>
      </c>
      <c r="N2164" t="s">
        <v>28</v>
      </c>
      <c r="O2164" t="s">
        <v>1672</v>
      </c>
      <c r="P2164">
        <v>0</v>
      </c>
      <c r="Q2164" t="b">
        <v>0</v>
      </c>
      <c r="R2164" t="s">
        <v>54</v>
      </c>
      <c r="S2164">
        <v>0</v>
      </c>
      <c r="T2164">
        <f>invoices[[#This Row],[total_amount]]</f>
        <v>14492</v>
      </c>
      <c r="U2164" t="s">
        <v>1607</v>
      </c>
      <c r="V2164" t="str">
        <f>INDEX([1]!Table1[tenantname],MATCH(invoices[[#This Row],[allotment_id]],[1]!Table1[TenantAllotmentID],0))</f>
        <v>Pushparaja Shanmugam (C31-C2)</v>
      </c>
      <c r="W2164" t="s">
        <v>14532</v>
      </c>
      <c r="X2164" t="s">
        <v>14533</v>
      </c>
      <c r="Y2164" s="4">
        <v>45748</v>
      </c>
      <c r="Z2164" t="s">
        <v>15807</v>
      </c>
      <c r="AA2164">
        <v>13500</v>
      </c>
      <c r="AB2164">
        <v>0</v>
      </c>
      <c r="AC2164">
        <v>0</v>
      </c>
      <c r="AD2164" s="7">
        <f>invoices[[#This Row],[Rent]]+invoices[[#This Row],[Services]]+invoices[[#This Row],[GST]]</f>
        <v>13500</v>
      </c>
      <c r="AE2164" s="7">
        <f>invoices[[#This Row],[Total]]-invoices[[#This Row],[rent_amount]]</f>
        <v>0</v>
      </c>
      <c r="AF2164">
        <v>4949</v>
      </c>
      <c r="AG2164">
        <v>992</v>
      </c>
      <c r="AH2164">
        <f>invoices[[#This Row],[EB Amount]]-invoices[[#This Row],[electricity_amount]]</f>
        <v>0</v>
      </c>
    </row>
    <row r="2165" spans="1:34">
      <c r="A2165" t="s">
        <v>11379</v>
      </c>
      <c r="B2165" t="s">
        <v>22</v>
      </c>
      <c r="C2165" t="s">
        <v>11380</v>
      </c>
      <c r="D2165" t="s">
        <v>24</v>
      </c>
      <c r="E2165" t="s">
        <v>399</v>
      </c>
      <c r="F2165" t="s">
        <v>2169</v>
      </c>
      <c r="G2165" t="s">
        <v>11381</v>
      </c>
      <c r="H2165" s="1">
        <f>DATE(YEAR(invoices[[#This Row],[due_date]]),MONTH(invoices[[#This Row],[due_date]]),1)</f>
        <v>45748</v>
      </c>
      <c r="I2165" s="1">
        <v>45754</v>
      </c>
      <c r="J2165">
        <v>1900</v>
      </c>
      <c r="K2165">
        <v>1120</v>
      </c>
      <c r="L2165">
        <v>2250</v>
      </c>
      <c r="M2165">
        <f>invoices[[#This Row],[rent_amount]]+invoices[[#This Row],[electricity_amount]]+invoices[[#This Row],[other_charges]]</f>
        <v>5270</v>
      </c>
      <c r="N2165" t="s">
        <v>28</v>
      </c>
      <c r="O2165" t="s">
        <v>1672</v>
      </c>
      <c r="P2165">
        <v>0</v>
      </c>
      <c r="Q2165" t="b">
        <v>0</v>
      </c>
      <c r="R2165" t="s">
        <v>54</v>
      </c>
      <c r="S2165">
        <v>0</v>
      </c>
      <c r="T2165">
        <f>invoices[[#This Row],[total_amount]]</f>
        <v>5270</v>
      </c>
      <c r="U2165" t="s">
        <v>11382</v>
      </c>
      <c r="V2165" t="str">
        <f>INDEX([1]!Table1[tenantname],MATCH(invoices[[#This Row],[allotment_id]],[1]!Table1[TenantAllotmentID],0))</f>
        <v>Priyadarshini  (B22-A1)</v>
      </c>
      <c r="W2165" t="s">
        <v>15741</v>
      </c>
      <c r="X2165" t="s">
        <v>15742</v>
      </c>
      <c r="Y2165" s="4">
        <v>45748</v>
      </c>
      <c r="Z2165" t="s">
        <v>15807</v>
      </c>
      <c r="AA2165">
        <v>1900</v>
      </c>
      <c r="AB2165">
        <v>0</v>
      </c>
      <c r="AC2165">
        <v>0</v>
      </c>
      <c r="AD2165" s="7">
        <f>invoices[[#This Row],[Rent]]+invoices[[#This Row],[Services]]+invoices[[#This Row],[GST]]</f>
        <v>1900</v>
      </c>
      <c r="AE2165" s="7">
        <f>invoices[[#This Row],[Total]]-invoices[[#This Row],[rent_amount]]</f>
        <v>0</v>
      </c>
      <c r="AF2165">
        <v>4986</v>
      </c>
      <c r="AG2165">
        <v>1120</v>
      </c>
      <c r="AH2165">
        <f>invoices[[#This Row],[EB Amount]]-invoices[[#This Row],[electricity_amount]]</f>
        <v>0</v>
      </c>
    </row>
    <row r="2166" spans="1:34">
      <c r="A2166" t="s">
        <v>11389</v>
      </c>
      <c r="B2166" t="s">
        <v>22</v>
      </c>
      <c r="C2166" t="s">
        <v>1904</v>
      </c>
      <c r="D2166" t="s">
        <v>24</v>
      </c>
      <c r="E2166" t="s">
        <v>181</v>
      </c>
      <c r="F2166" t="s">
        <v>427</v>
      </c>
      <c r="G2166" t="s">
        <v>11390</v>
      </c>
      <c r="H2166" s="1">
        <f>DATE(YEAR(invoices[[#This Row],[due_date]]),MONTH(invoices[[#This Row],[due_date]]),1)</f>
        <v>45748</v>
      </c>
      <c r="I2166" s="1">
        <v>45754</v>
      </c>
      <c r="J2166">
        <v>13000</v>
      </c>
      <c r="K2166">
        <v>864</v>
      </c>
      <c r="L2166">
        <v>0</v>
      </c>
      <c r="M2166">
        <f>invoices[[#This Row],[rent_amount]]+invoices[[#This Row],[electricity_amount]]+invoices[[#This Row],[other_charges]]</f>
        <v>13864</v>
      </c>
      <c r="N2166" t="s">
        <v>28</v>
      </c>
      <c r="O2166" t="s">
        <v>588</v>
      </c>
      <c r="P2166">
        <v>0</v>
      </c>
      <c r="Q2166" t="b">
        <v>0</v>
      </c>
      <c r="R2166" t="s">
        <v>54</v>
      </c>
      <c r="S2166">
        <v>0</v>
      </c>
      <c r="T2166">
        <f>invoices[[#This Row],[total_amount]]</f>
        <v>13864</v>
      </c>
      <c r="U2166" t="s">
        <v>1906</v>
      </c>
      <c r="V2166" t="str">
        <f>INDEX([1]!Table1[tenantname],MATCH(invoices[[#This Row],[allotment_id]],[1]!Table1[TenantAllotmentID],0))</f>
        <v>Hiranmayee Ganorkar (B24-B2)</v>
      </c>
      <c r="W2166" t="s">
        <v>14637</v>
      </c>
      <c r="X2166" t="s">
        <v>14638</v>
      </c>
      <c r="Y2166" s="4">
        <v>45748</v>
      </c>
      <c r="Z2166" t="s">
        <v>15807</v>
      </c>
      <c r="AA2166">
        <v>13000</v>
      </c>
      <c r="AB2166">
        <v>0</v>
      </c>
      <c r="AC2166">
        <v>0</v>
      </c>
      <c r="AD2166" s="7">
        <f>invoices[[#This Row],[Rent]]+invoices[[#This Row],[Services]]+invoices[[#This Row],[GST]]</f>
        <v>13000</v>
      </c>
      <c r="AE2166" s="7">
        <f>invoices[[#This Row],[Total]]-invoices[[#This Row],[rent_amount]]</f>
        <v>0</v>
      </c>
      <c r="AF2166">
        <v>4990</v>
      </c>
      <c r="AG2166">
        <v>864</v>
      </c>
      <c r="AH2166">
        <f>invoices[[#This Row],[EB Amount]]-invoices[[#This Row],[electricity_amount]]</f>
        <v>0</v>
      </c>
    </row>
    <row r="2167" spans="1:34">
      <c r="A2167" t="s">
        <v>11425</v>
      </c>
      <c r="B2167" t="s">
        <v>22</v>
      </c>
      <c r="C2167" t="s">
        <v>253</v>
      </c>
      <c r="D2167" t="s">
        <v>24</v>
      </c>
      <c r="E2167" t="s">
        <v>254</v>
      </c>
      <c r="F2167" t="s">
        <v>255</v>
      </c>
      <c r="G2167" t="s">
        <v>11426</v>
      </c>
      <c r="H2167" s="1">
        <f>DATE(YEAR(invoices[[#This Row],[due_date]]),MONTH(invoices[[#This Row],[due_date]]),1)</f>
        <v>45748</v>
      </c>
      <c r="I2167" s="1">
        <v>45754</v>
      </c>
      <c r="J2167">
        <v>19000</v>
      </c>
      <c r="K2167">
        <v>1840</v>
      </c>
      <c r="L2167">
        <v>0</v>
      </c>
      <c r="M2167">
        <f>invoices[[#This Row],[rent_amount]]+invoices[[#This Row],[electricity_amount]]+invoices[[#This Row],[other_charges]]</f>
        <v>20840</v>
      </c>
      <c r="N2167" t="s">
        <v>28</v>
      </c>
      <c r="O2167" t="s">
        <v>413</v>
      </c>
      <c r="P2167">
        <v>0</v>
      </c>
      <c r="Q2167" t="b">
        <v>0</v>
      </c>
      <c r="R2167" t="s">
        <v>54</v>
      </c>
      <c r="S2167">
        <v>0</v>
      </c>
      <c r="T2167">
        <f>invoices[[#This Row],[total_amount]]</f>
        <v>20840</v>
      </c>
      <c r="U2167" t="s">
        <v>258</v>
      </c>
      <c r="V2167" t="str">
        <f>INDEX([1]!Table1[tenantname],MATCH(invoices[[#This Row],[allotment_id]],[1]!Table1[TenantAllotmentID],0))</f>
        <v>Akshuni Raghuwanshi (C42-A1)</v>
      </c>
      <c r="W2167" t="s">
        <v>14046</v>
      </c>
      <c r="X2167" t="s">
        <v>14047</v>
      </c>
      <c r="Y2167" s="4">
        <v>45748</v>
      </c>
      <c r="Z2167" t="s">
        <v>15807</v>
      </c>
      <c r="AA2167">
        <v>19000</v>
      </c>
      <c r="AB2167">
        <v>0</v>
      </c>
      <c r="AC2167">
        <v>0</v>
      </c>
      <c r="AD2167" s="7">
        <f>invoices[[#This Row],[Rent]]+invoices[[#This Row],[Services]]+invoices[[#This Row],[GST]]</f>
        <v>19000</v>
      </c>
      <c r="AE2167" s="7">
        <f>invoices[[#This Row],[Total]]-invoices[[#This Row],[rent_amount]]</f>
        <v>0</v>
      </c>
      <c r="AF2167">
        <v>5008</v>
      </c>
      <c r="AG2167">
        <v>1840</v>
      </c>
      <c r="AH2167">
        <f>invoices[[#This Row],[EB Amount]]-invoices[[#This Row],[electricity_amount]]</f>
        <v>0</v>
      </c>
    </row>
    <row r="2168" spans="1:34">
      <c r="A2168" t="s">
        <v>11663</v>
      </c>
      <c r="B2168" t="s">
        <v>22</v>
      </c>
      <c r="C2168" t="s">
        <v>71</v>
      </c>
      <c r="D2168" t="s">
        <v>24</v>
      </c>
      <c r="E2168" t="s">
        <v>72</v>
      </c>
      <c r="F2168" t="s">
        <v>73</v>
      </c>
      <c r="G2168" t="s">
        <v>11664</v>
      </c>
      <c r="H2168" s="1">
        <f>DATE(YEAR(invoices[[#This Row],[due_date]]),MONTH(invoices[[#This Row],[due_date]]),1)</f>
        <v>45748</v>
      </c>
      <c r="I2168" s="1">
        <v>45754</v>
      </c>
      <c r="J2168">
        <v>14500</v>
      </c>
      <c r="K2168">
        <v>1333</v>
      </c>
      <c r="L2168">
        <v>0</v>
      </c>
      <c r="M2168">
        <f>invoices[[#This Row],[rent_amount]]+invoices[[#This Row],[electricity_amount]]+invoices[[#This Row],[other_charges]]</f>
        <v>15833</v>
      </c>
      <c r="N2168" t="s">
        <v>28</v>
      </c>
      <c r="O2168" t="s">
        <v>1672</v>
      </c>
      <c r="P2168">
        <v>0</v>
      </c>
      <c r="Q2168" t="b">
        <v>0</v>
      </c>
      <c r="R2168" t="s">
        <v>54</v>
      </c>
      <c r="S2168">
        <v>0</v>
      </c>
      <c r="T2168">
        <f>invoices[[#This Row],[total_amount]]</f>
        <v>15833</v>
      </c>
      <c r="U2168" t="s">
        <v>77</v>
      </c>
      <c r="V2168" t="str">
        <f>INDEX([1]!Table1[tenantname],MATCH(invoices[[#This Row],[allotment_id]],[1]!Table1[TenantAllotmentID],0))</f>
        <v>Nirmala  A (C34-B1)</v>
      </c>
      <c r="W2168" t="s">
        <v>13996</v>
      </c>
      <c r="X2168" t="s">
        <v>13997</v>
      </c>
      <c r="Y2168" s="4">
        <v>45748</v>
      </c>
      <c r="Z2168" t="s">
        <v>15807</v>
      </c>
      <c r="AA2168">
        <v>14500</v>
      </c>
      <c r="AB2168">
        <v>0</v>
      </c>
      <c r="AC2168">
        <v>0</v>
      </c>
      <c r="AD2168" s="7">
        <f>invoices[[#This Row],[Rent]]+invoices[[#This Row],[Services]]+invoices[[#This Row],[GST]]</f>
        <v>14500</v>
      </c>
      <c r="AE2168" s="7">
        <f>invoices[[#This Row],[Total]]-invoices[[#This Row],[rent_amount]]</f>
        <v>0</v>
      </c>
      <c r="AF2168">
        <v>5139</v>
      </c>
      <c r="AG2168">
        <v>1333</v>
      </c>
      <c r="AH2168">
        <f>invoices[[#This Row],[EB Amount]]-invoices[[#This Row],[electricity_amount]]</f>
        <v>0</v>
      </c>
    </row>
    <row r="2169" spans="1:34">
      <c r="A2169" t="s">
        <v>11695</v>
      </c>
      <c r="B2169" t="s">
        <v>22</v>
      </c>
      <c r="C2169" t="s">
        <v>757</v>
      </c>
      <c r="D2169" t="s">
        <v>24</v>
      </c>
      <c r="E2169" t="s">
        <v>181</v>
      </c>
      <c r="F2169" t="s">
        <v>758</v>
      </c>
      <c r="G2169" t="s">
        <v>11696</v>
      </c>
      <c r="H2169" s="1">
        <f>DATE(YEAR(invoices[[#This Row],[due_date]]),MONTH(invoices[[#This Row],[due_date]]),1)</f>
        <v>45748</v>
      </c>
      <c r="I2169" s="1">
        <v>45754</v>
      </c>
      <c r="J2169">
        <v>13500</v>
      </c>
      <c r="K2169">
        <v>1674</v>
      </c>
      <c r="L2169">
        <v>0</v>
      </c>
      <c r="M2169">
        <f>invoices[[#This Row],[rent_amount]]+invoices[[#This Row],[electricity_amount]]+invoices[[#This Row],[other_charges]]</f>
        <v>15174</v>
      </c>
      <c r="N2169" t="s">
        <v>28</v>
      </c>
      <c r="O2169" t="s">
        <v>53</v>
      </c>
      <c r="P2169">
        <v>0</v>
      </c>
      <c r="Q2169" t="b">
        <v>0</v>
      </c>
      <c r="R2169" t="s">
        <v>54</v>
      </c>
      <c r="S2169">
        <v>0</v>
      </c>
      <c r="T2169">
        <f>invoices[[#This Row],[total_amount]]</f>
        <v>15174</v>
      </c>
      <c r="U2169" t="s">
        <v>761</v>
      </c>
      <c r="V2169" t="str">
        <f>INDEX([1]!Table1[tenantname],MATCH(invoices[[#This Row],[allotment_id]],[1]!Table1[TenantAllotmentID],0))</f>
        <v>Shivani Kumari (B24-C2)</v>
      </c>
      <c r="W2169" t="s">
        <v>14221</v>
      </c>
      <c r="X2169" t="s">
        <v>14222</v>
      </c>
      <c r="Y2169" s="4">
        <v>45748</v>
      </c>
      <c r="Z2169" t="s">
        <v>15807</v>
      </c>
      <c r="AA2169">
        <v>13500</v>
      </c>
      <c r="AB2169">
        <v>0</v>
      </c>
      <c r="AC2169">
        <v>0</v>
      </c>
      <c r="AD2169" s="7">
        <f>invoices[[#This Row],[Rent]]+invoices[[#This Row],[Services]]+invoices[[#This Row],[GST]]</f>
        <v>13500</v>
      </c>
      <c r="AE2169" s="7">
        <f>invoices[[#This Row],[Total]]-invoices[[#This Row],[rent_amount]]</f>
        <v>0</v>
      </c>
      <c r="AF2169">
        <v>5155</v>
      </c>
      <c r="AG2169">
        <v>1674</v>
      </c>
      <c r="AH2169">
        <f>invoices[[#This Row],[EB Amount]]-invoices[[#This Row],[electricity_amount]]</f>
        <v>0</v>
      </c>
    </row>
    <row r="2170" spans="1:34">
      <c r="A2170" t="s">
        <v>11703</v>
      </c>
      <c r="B2170" t="s">
        <v>22</v>
      </c>
      <c r="C2170" t="s">
        <v>2516</v>
      </c>
      <c r="D2170" t="s">
        <v>24</v>
      </c>
      <c r="E2170" t="s">
        <v>254</v>
      </c>
      <c r="F2170" t="s">
        <v>790</v>
      </c>
      <c r="G2170" t="s">
        <v>11704</v>
      </c>
      <c r="H2170" s="1">
        <f>DATE(YEAR(invoices[[#This Row],[due_date]]),MONTH(invoices[[#This Row],[due_date]]),1)</f>
        <v>45748</v>
      </c>
      <c r="I2170" s="1">
        <v>45754</v>
      </c>
      <c r="J2170">
        <v>13500</v>
      </c>
      <c r="K2170">
        <v>1725</v>
      </c>
      <c r="L2170">
        <v>0</v>
      </c>
      <c r="M2170">
        <f>invoices[[#This Row],[rent_amount]]+invoices[[#This Row],[electricity_amount]]+invoices[[#This Row],[other_charges]]</f>
        <v>15225</v>
      </c>
      <c r="N2170" t="s">
        <v>28</v>
      </c>
      <c r="O2170" t="s">
        <v>413</v>
      </c>
      <c r="P2170">
        <v>0</v>
      </c>
      <c r="Q2170" t="b">
        <v>0</v>
      </c>
      <c r="R2170" t="s">
        <v>54</v>
      </c>
      <c r="S2170">
        <v>0</v>
      </c>
      <c r="T2170">
        <f>invoices[[#This Row],[total_amount]]</f>
        <v>15225</v>
      </c>
      <c r="U2170" t="s">
        <v>2518</v>
      </c>
      <c r="V2170" t="str">
        <f>INDEX([1]!Table1[tenantname],MATCH(invoices[[#This Row],[allotment_id]],[1]!Table1[TenantAllotmentID],0))</f>
        <v>Aakarshni V (C42-C2)</v>
      </c>
      <c r="W2170" t="s">
        <v>14824</v>
      </c>
      <c r="X2170" t="s">
        <v>14825</v>
      </c>
      <c r="Y2170" s="4">
        <v>45748</v>
      </c>
      <c r="Z2170" t="s">
        <v>15807</v>
      </c>
      <c r="AA2170">
        <v>13500</v>
      </c>
      <c r="AB2170">
        <v>0</v>
      </c>
      <c r="AC2170">
        <v>0</v>
      </c>
      <c r="AD2170" s="7">
        <f>invoices[[#This Row],[Rent]]+invoices[[#This Row],[Services]]+invoices[[#This Row],[GST]]</f>
        <v>13500</v>
      </c>
      <c r="AE2170" s="7">
        <f>invoices[[#This Row],[Total]]-invoices[[#This Row],[rent_amount]]</f>
        <v>0</v>
      </c>
      <c r="AF2170">
        <v>5159</v>
      </c>
      <c r="AG2170">
        <v>1725</v>
      </c>
      <c r="AH2170">
        <f>invoices[[#This Row],[EB Amount]]-invoices[[#This Row],[electricity_amount]]</f>
        <v>0</v>
      </c>
    </row>
    <row r="2171" spans="1:34">
      <c r="A2171" t="s">
        <v>11826</v>
      </c>
      <c r="B2171" t="s">
        <v>22</v>
      </c>
      <c r="C2171" t="s">
        <v>794</v>
      </c>
      <c r="D2171" t="s">
        <v>24</v>
      </c>
      <c r="E2171" t="s">
        <v>342</v>
      </c>
      <c r="F2171" t="s">
        <v>795</v>
      </c>
      <c r="G2171" t="s">
        <v>11827</v>
      </c>
      <c r="H2171" s="1">
        <f>DATE(YEAR(invoices[[#This Row],[due_date]]),MONTH(invoices[[#This Row],[due_date]]),1)</f>
        <v>45748</v>
      </c>
      <c r="I2171" s="1">
        <v>45754</v>
      </c>
      <c r="J2171">
        <v>13000</v>
      </c>
      <c r="K2171">
        <v>1922</v>
      </c>
      <c r="L2171">
        <v>0</v>
      </c>
      <c r="M2171">
        <f>invoices[[#This Row],[rent_amount]]+invoices[[#This Row],[electricity_amount]]+invoices[[#This Row],[other_charges]]</f>
        <v>14922</v>
      </c>
      <c r="N2171" t="s">
        <v>28</v>
      </c>
      <c r="O2171" t="s">
        <v>588</v>
      </c>
      <c r="P2171">
        <v>0</v>
      </c>
      <c r="Q2171" t="b">
        <v>0</v>
      </c>
      <c r="R2171" t="s">
        <v>54</v>
      </c>
      <c r="S2171">
        <v>0</v>
      </c>
      <c r="T2171">
        <f>invoices[[#This Row],[total_amount]]</f>
        <v>14922</v>
      </c>
      <c r="U2171" t="s">
        <v>797</v>
      </c>
      <c r="V2171" t="str">
        <f>INDEX([1]!Table1[tenantname],MATCH(invoices[[#This Row],[allotment_id]],[1]!Table1[TenantAllotmentID],0))</f>
        <v>Dhivya Parthasarthy (D11-D2)</v>
      </c>
      <c r="W2171" t="s">
        <v>14235</v>
      </c>
      <c r="X2171" t="s">
        <v>14236</v>
      </c>
      <c r="Y2171" s="4">
        <v>45748</v>
      </c>
      <c r="Z2171" t="s">
        <v>15807</v>
      </c>
      <c r="AA2171">
        <v>13000</v>
      </c>
      <c r="AB2171">
        <v>0</v>
      </c>
      <c r="AC2171">
        <v>0</v>
      </c>
      <c r="AD2171" s="7">
        <f>invoices[[#This Row],[Rent]]+invoices[[#This Row],[Services]]+invoices[[#This Row],[GST]]</f>
        <v>13000</v>
      </c>
      <c r="AE2171" s="7">
        <f>invoices[[#This Row],[Total]]-invoices[[#This Row],[rent_amount]]</f>
        <v>0</v>
      </c>
      <c r="AF2171">
        <v>5224</v>
      </c>
      <c r="AG2171">
        <v>1922</v>
      </c>
      <c r="AH2171">
        <f>invoices[[#This Row],[EB Amount]]-invoices[[#This Row],[electricity_amount]]</f>
        <v>0</v>
      </c>
    </row>
    <row r="2172" spans="1:34">
      <c r="A2172" t="s">
        <v>12021</v>
      </c>
      <c r="B2172" t="s">
        <v>22</v>
      </c>
      <c r="C2172" t="s">
        <v>1322</v>
      </c>
      <c r="D2172" t="s">
        <v>24</v>
      </c>
      <c r="E2172" t="s">
        <v>329</v>
      </c>
      <c r="F2172" t="s">
        <v>330</v>
      </c>
      <c r="G2172" t="s">
        <v>12022</v>
      </c>
      <c r="H2172" s="1">
        <f>DATE(YEAR(invoices[[#This Row],[due_date]]),MONTH(invoices[[#This Row],[due_date]]),1)</f>
        <v>45748</v>
      </c>
      <c r="I2172" s="1">
        <v>45754</v>
      </c>
      <c r="J2172">
        <v>19000</v>
      </c>
      <c r="K2172">
        <v>2573</v>
      </c>
      <c r="L2172">
        <v>0</v>
      </c>
      <c r="M2172">
        <f>invoices[[#This Row],[rent_amount]]+invoices[[#This Row],[electricity_amount]]+invoices[[#This Row],[other_charges]]</f>
        <v>21573</v>
      </c>
      <c r="N2172" t="s">
        <v>28</v>
      </c>
      <c r="O2172" t="s">
        <v>53</v>
      </c>
      <c r="P2172">
        <v>0</v>
      </c>
      <c r="Q2172" t="b">
        <v>0</v>
      </c>
      <c r="R2172" t="s">
        <v>54</v>
      </c>
      <c r="S2172">
        <v>0</v>
      </c>
      <c r="T2172">
        <f>invoices[[#This Row],[total_amount]]</f>
        <v>21573</v>
      </c>
      <c r="U2172" t="s">
        <v>1324</v>
      </c>
      <c r="V2172" t="str">
        <f>INDEX([1]!Table1[tenantname],MATCH(invoices[[#This Row],[allotment_id]],[1]!Table1[TenantAllotmentID],0))</f>
        <v>Snighdha Rashmi (C43-A1)</v>
      </c>
      <c r="W2172" t="s">
        <v>14428</v>
      </c>
      <c r="X2172" t="s">
        <v>14429</v>
      </c>
      <c r="Y2172" s="4">
        <v>45748</v>
      </c>
      <c r="Z2172" t="s">
        <v>15807</v>
      </c>
      <c r="AA2172">
        <v>19000</v>
      </c>
      <c r="AB2172">
        <v>0</v>
      </c>
      <c r="AC2172">
        <v>0</v>
      </c>
      <c r="AD2172" s="7">
        <f>invoices[[#This Row],[Rent]]+invoices[[#This Row],[Services]]+invoices[[#This Row],[GST]]</f>
        <v>19000</v>
      </c>
      <c r="AE2172" s="7">
        <f>invoices[[#This Row],[Total]]-invoices[[#This Row],[rent_amount]]</f>
        <v>0</v>
      </c>
      <c r="AF2172">
        <v>5329</v>
      </c>
      <c r="AG2172">
        <v>2573</v>
      </c>
      <c r="AH2172">
        <f>invoices[[#This Row],[EB Amount]]-invoices[[#This Row],[electricity_amount]]</f>
        <v>0</v>
      </c>
    </row>
    <row r="2173" spans="1:34">
      <c r="A2173" t="s">
        <v>12075</v>
      </c>
      <c r="B2173" t="s">
        <v>22</v>
      </c>
      <c r="C2173" t="s">
        <v>2835</v>
      </c>
      <c r="D2173" t="s">
        <v>24</v>
      </c>
      <c r="E2173" t="s">
        <v>226</v>
      </c>
      <c r="F2173" t="s">
        <v>2836</v>
      </c>
      <c r="G2173" t="s">
        <v>12076</v>
      </c>
      <c r="H2173" s="1">
        <f>DATE(YEAR(invoices[[#This Row],[due_date]]),MONTH(invoices[[#This Row],[due_date]]),1)</f>
        <v>45748</v>
      </c>
      <c r="I2173" s="1">
        <v>45754</v>
      </c>
      <c r="J2173">
        <v>14500</v>
      </c>
      <c r="K2173">
        <v>1798</v>
      </c>
      <c r="L2173">
        <v>0</v>
      </c>
      <c r="M2173">
        <f>invoices[[#This Row],[rent_amount]]+invoices[[#This Row],[electricity_amount]]+invoices[[#This Row],[other_charges]]</f>
        <v>16298</v>
      </c>
      <c r="N2173" t="s">
        <v>28</v>
      </c>
      <c r="O2173" t="s">
        <v>1672</v>
      </c>
      <c r="P2173">
        <v>0</v>
      </c>
      <c r="Q2173" t="b">
        <v>0</v>
      </c>
      <c r="R2173" t="s">
        <v>54</v>
      </c>
      <c r="S2173">
        <v>0</v>
      </c>
      <c r="T2173">
        <f>invoices[[#This Row],[total_amount]]</f>
        <v>16298</v>
      </c>
      <c r="U2173" s="2" t="s">
        <v>2838</v>
      </c>
      <c r="V2173" t="str">
        <f>INDEX([1]!Table1[tenantname],MATCH(invoices[[#This Row],[allotment_id]],[1]!Table1[TenantAllotmentID],0))</f>
        <v>Nivetha Marimuthu (B12-B1)</v>
      </c>
      <c r="W2173" t="s">
        <v>14907</v>
      </c>
      <c r="X2173" t="s">
        <v>14908</v>
      </c>
      <c r="Y2173" s="4">
        <v>45748</v>
      </c>
      <c r="Z2173" t="s">
        <v>15807</v>
      </c>
      <c r="AA2173">
        <v>14500</v>
      </c>
      <c r="AB2173">
        <v>0</v>
      </c>
      <c r="AC2173">
        <v>0</v>
      </c>
      <c r="AD2173" s="7">
        <f>invoices[[#This Row],[Rent]]+invoices[[#This Row],[Services]]+invoices[[#This Row],[GST]]</f>
        <v>14500</v>
      </c>
      <c r="AE2173" s="7">
        <f>invoices[[#This Row],[Total]]-invoices[[#This Row],[rent_amount]]</f>
        <v>0</v>
      </c>
      <c r="AF2173">
        <v>5360</v>
      </c>
      <c r="AG2173">
        <v>1798</v>
      </c>
      <c r="AH2173">
        <f>invoices[[#This Row],[EB Amount]]-invoices[[#This Row],[electricity_amount]]</f>
        <v>0</v>
      </c>
    </row>
    <row r="2174" spans="1:34">
      <c r="A2174" t="s">
        <v>12091</v>
      </c>
      <c r="B2174" t="s">
        <v>22</v>
      </c>
      <c r="C2174" t="s">
        <v>3787</v>
      </c>
      <c r="D2174" t="s">
        <v>24</v>
      </c>
      <c r="E2174" t="s">
        <v>42</v>
      </c>
      <c r="F2174" t="s">
        <v>2100</v>
      </c>
      <c r="G2174" t="s">
        <v>12092</v>
      </c>
      <c r="H2174" s="1">
        <f>DATE(YEAR(invoices[[#This Row],[due_date]]),MONTH(invoices[[#This Row],[due_date]]),1)</f>
        <v>45748</v>
      </c>
      <c r="I2174" s="1">
        <v>45754</v>
      </c>
      <c r="J2174">
        <v>13000</v>
      </c>
      <c r="K2174">
        <v>1395</v>
      </c>
      <c r="L2174">
        <v>0</v>
      </c>
      <c r="M2174">
        <f>invoices[[#This Row],[rent_amount]]+invoices[[#This Row],[electricity_amount]]+invoices[[#This Row],[other_charges]]</f>
        <v>14395</v>
      </c>
      <c r="N2174" t="s">
        <v>28</v>
      </c>
      <c r="O2174" t="s">
        <v>53</v>
      </c>
      <c r="P2174">
        <v>0</v>
      </c>
      <c r="Q2174" t="b">
        <v>0</v>
      </c>
      <c r="R2174" t="s">
        <v>54</v>
      </c>
      <c r="S2174">
        <v>0</v>
      </c>
      <c r="T2174">
        <f>invoices[[#This Row],[total_amount]]</f>
        <v>14395</v>
      </c>
      <c r="U2174" t="s">
        <v>3789</v>
      </c>
      <c r="V2174" t="str">
        <f>INDEX([1]!Table1[tenantname],MATCH(invoices[[#This Row],[allotment_id]],[1]!Table1[TenantAllotmentID],0))</f>
        <v>Sanjju Shree (C24-B1)</v>
      </c>
      <c r="W2174" t="s">
        <v>15124</v>
      </c>
      <c r="X2174" t="s">
        <v>15125</v>
      </c>
      <c r="Y2174" s="4">
        <v>45748</v>
      </c>
      <c r="Z2174" t="s">
        <v>15807</v>
      </c>
      <c r="AA2174">
        <v>13000</v>
      </c>
      <c r="AB2174">
        <v>0</v>
      </c>
      <c r="AC2174">
        <v>0</v>
      </c>
      <c r="AD2174" s="7">
        <f>invoices[[#This Row],[Rent]]+invoices[[#This Row],[Services]]+invoices[[#This Row],[GST]]</f>
        <v>13000</v>
      </c>
      <c r="AE2174" s="7">
        <f>invoices[[#This Row],[Total]]-invoices[[#This Row],[rent_amount]]</f>
        <v>0</v>
      </c>
      <c r="AF2174">
        <v>5368</v>
      </c>
      <c r="AG2174">
        <v>1395</v>
      </c>
      <c r="AH2174">
        <f>invoices[[#This Row],[EB Amount]]-invoices[[#This Row],[electricity_amount]]</f>
        <v>0</v>
      </c>
    </row>
    <row r="2175" spans="1:34">
      <c r="A2175" t="s">
        <v>12105</v>
      </c>
      <c r="B2175" t="s">
        <v>22</v>
      </c>
      <c r="C2175" t="s">
        <v>281</v>
      </c>
      <c r="D2175" t="s">
        <v>24</v>
      </c>
      <c r="E2175" t="s">
        <v>34</v>
      </c>
      <c r="F2175" t="s">
        <v>282</v>
      </c>
      <c r="G2175" t="s">
        <v>12106</v>
      </c>
      <c r="H2175" s="1">
        <f>DATE(YEAR(invoices[[#This Row],[due_date]]),MONTH(invoices[[#This Row],[due_date]]),1)</f>
        <v>45748</v>
      </c>
      <c r="I2175" s="1">
        <v>45754</v>
      </c>
      <c r="J2175">
        <v>13500</v>
      </c>
      <c r="K2175">
        <v>2914</v>
      </c>
      <c r="L2175">
        <v>0</v>
      </c>
      <c r="M2175">
        <f>invoices[[#This Row],[rent_amount]]+invoices[[#This Row],[electricity_amount]]+invoices[[#This Row],[other_charges]]</f>
        <v>16414</v>
      </c>
      <c r="N2175" t="s">
        <v>28</v>
      </c>
      <c r="O2175" t="s">
        <v>53</v>
      </c>
      <c r="P2175">
        <v>0</v>
      </c>
      <c r="Q2175" t="b">
        <v>0</v>
      </c>
      <c r="R2175" t="s">
        <v>54</v>
      </c>
      <c r="S2175">
        <v>0</v>
      </c>
      <c r="T2175">
        <f>invoices[[#This Row],[total_amount]]</f>
        <v>16414</v>
      </c>
      <c r="U2175" t="s">
        <v>283</v>
      </c>
      <c r="V2175" t="str">
        <f>INDEX([1]!Table1[tenantname],MATCH(invoices[[#This Row],[allotment_id]],[1]!Table1[TenantAllotmentID],0))</f>
        <v>kiranmai Bhatlapenumarthi (B43-C2)</v>
      </c>
      <c r="W2175" t="s">
        <v>14054</v>
      </c>
      <c r="X2175" t="s">
        <v>14055</v>
      </c>
      <c r="Y2175" s="4">
        <v>45748</v>
      </c>
      <c r="Z2175" t="s">
        <v>15807</v>
      </c>
      <c r="AA2175">
        <v>13500</v>
      </c>
      <c r="AB2175">
        <v>0</v>
      </c>
      <c r="AC2175">
        <v>0</v>
      </c>
      <c r="AD2175" s="7">
        <f>invoices[[#This Row],[Rent]]+invoices[[#This Row],[Services]]+invoices[[#This Row],[GST]]</f>
        <v>13500</v>
      </c>
      <c r="AE2175" s="7">
        <f>invoices[[#This Row],[Total]]-invoices[[#This Row],[rent_amount]]</f>
        <v>0</v>
      </c>
      <c r="AF2175">
        <v>5376</v>
      </c>
      <c r="AG2175">
        <v>2914</v>
      </c>
      <c r="AH2175">
        <f>invoices[[#This Row],[EB Amount]]-invoices[[#This Row],[electricity_amount]]</f>
        <v>0</v>
      </c>
    </row>
    <row r="2176" spans="1:34">
      <c r="A2176" t="s">
        <v>12153</v>
      </c>
      <c r="B2176" t="s">
        <v>22</v>
      </c>
      <c r="C2176" t="s">
        <v>2629</v>
      </c>
      <c r="D2176" t="s">
        <v>24</v>
      </c>
      <c r="E2176" t="s">
        <v>254</v>
      </c>
      <c r="F2176" t="s">
        <v>2299</v>
      </c>
      <c r="G2176" t="s">
        <v>12154</v>
      </c>
      <c r="H2176" s="1">
        <f>DATE(YEAR(invoices[[#This Row],[due_date]]),MONTH(invoices[[#This Row],[due_date]]),1)</f>
        <v>45748</v>
      </c>
      <c r="I2176" s="1">
        <v>45754</v>
      </c>
      <c r="J2176">
        <v>13500</v>
      </c>
      <c r="K2176">
        <v>3565</v>
      </c>
      <c r="L2176">
        <v>0</v>
      </c>
      <c r="M2176">
        <f>invoices[[#This Row],[rent_amount]]+invoices[[#This Row],[electricity_amount]]+invoices[[#This Row],[other_charges]]</f>
        <v>17065</v>
      </c>
      <c r="N2176" t="s">
        <v>28</v>
      </c>
      <c r="O2176" t="s">
        <v>588</v>
      </c>
      <c r="P2176">
        <v>0</v>
      </c>
      <c r="Q2176" t="b">
        <v>0</v>
      </c>
      <c r="R2176" t="s">
        <v>54</v>
      </c>
      <c r="S2176">
        <v>0</v>
      </c>
      <c r="T2176">
        <f>invoices[[#This Row],[total_amount]]</f>
        <v>17065</v>
      </c>
      <c r="U2176" t="s">
        <v>2631</v>
      </c>
      <c r="V2176" t="str">
        <f>INDEX([1]!Table1[tenantname],MATCH(invoices[[#This Row],[allotment_id]],[1]!Table1[TenantAllotmentID],0))</f>
        <v>Divya Ponnuvel (C42-C1)</v>
      </c>
      <c r="W2176" t="s">
        <v>14853</v>
      </c>
      <c r="X2176" t="s">
        <v>14854</v>
      </c>
      <c r="Y2176" s="4">
        <v>45748</v>
      </c>
      <c r="Z2176" t="s">
        <v>15807</v>
      </c>
      <c r="AA2176">
        <v>13500</v>
      </c>
      <c r="AB2176">
        <v>0</v>
      </c>
      <c r="AC2176">
        <v>0</v>
      </c>
      <c r="AD2176" s="7">
        <f>invoices[[#This Row],[Rent]]+invoices[[#This Row],[Services]]+invoices[[#This Row],[GST]]</f>
        <v>13500</v>
      </c>
      <c r="AE2176" s="7">
        <f>invoices[[#This Row],[Total]]-invoices[[#This Row],[rent_amount]]</f>
        <v>0</v>
      </c>
      <c r="AF2176">
        <v>5402</v>
      </c>
      <c r="AG2176">
        <v>3565</v>
      </c>
      <c r="AH2176">
        <f>invoices[[#This Row],[EB Amount]]-invoices[[#This Row],[electricity_amount]]</f>
        <v>0</v>
      </c>
    </row>
    <row r="2177" spans="1:34">
      <c r="A2177" t="s">
        <v>12200</v>
      </c>
      <c r="B2177" t="s">
        <v>22</v>
      </c>
      <c r="C2177" t="s">
        <v>1138</v>
      </c>
      <c r="D2177" t="s">
        <v>24</v>
      </c>
      <c r="E2177" t="s">
        <v>167</v>
      </c>
      <c r="F2177" t="s">
        <v>930</v>
      </c>
      <c r="G2177" t="s">
        <v>12201</v>
      </c>
      <c r="H2177" s="1">
        <f>DATE(YEAR(invoices[[#This Row],[due_date]]),MONTH(invoices[[#This Row],[due_date]]),1)</f>
        <v>45748</v>
      </c>
      <c r="I2177" s="1">
        <v>45754</v>
      </c>
      <c r="J2177">
        <v>14500</v>
      </c>
      <c r="K2177">
        <v>1449</v>
      </c>
      <c r="L2177">
        <v>0</v>
      </c>
      <c r="M2177">
        <f>invoices[[#This Row],[rent_amount]]+invoices[[#This Row],[electricity_amount]]+invoices[[#This Row],[other_charges]]</f>
        <v>15949</v>
      </c>
      <c r="N2177" t="s">
        <v>28</v>
      </c>
      <c r="O2177" t="s">
        <v>413</v>
      </c>
      <c r="P2177">
        <v>0</v>
      </c>
      <c r="Q2177" t="b">
        <v>0</v>
      </c>
      <c r="R2177" t="s">
        <v>54</v>
      </c>
      <c r="S2177">
        <v>0</v>
      </c>
      <c r="T2177">
        <f>invoices[[#This Row],[total_amount]]</f>
        <v>15949</v>
      </c>
      <c r="U2177" t="s">
        <v>1140</v>
      </c>
      <c r="V2177" t="str">
        <f>INDEX([1]!Table1[tenantname],MATCH(invoices[[#This Row],[allotment_id]],[1]!Table1[TenantAllotmentID],0))</f>
        <v>Akshit Pulluri (B42-B2)</v>
      </c>
      <c r="W2177" t="s">
        <v>14358</v>
      </c>
      <c r="X2177" t="s">
        <v>14359</v>
      </c>
      <c r="Y2177" s="4">
        <v>45748</v>
      </c>
      <c r="Z2177" t="s">
        <v>15807</v>
      </c>
      <c r="AA2177">
        <v>14500</v>
      </c>
      <c r="AB2177">
        <v>0</v>
      </c>
      <c r="AC2177">
        <v>0</v>
      </c>
      <c r="AD2177" s="7">
        <f>invoices[[#This Row],[Rent]]+invoices[[#This Row],[Services]]+invoices[[#This Row],[GST]]</f>
        <v>14500</v>
      </c>
      <c r="AE2177" s="7">
        <f>invoices[[#This Row],[Total]]-invoices[[#This Row],[rent_amount]]</f>
        <v>0</v>
      </c>
      <c r="AF2177">
        <v>5425</v>
      </c>
      <c r="AG2177">
        <v>1449</v>
      </c>
      <c r="AH2177">
        <f>invoices[[#This Row],[EB Amount]]-invoices[[#This Row],[electricity_amount]]</f>
        <v>0</v>
      </c>
    </row>
    <row r="2178" spans="1:34">
      <c r="A2178" t="s">
        <v>12245</v>
      </c>
      <c r="B2178" t="s">
        <v>22</v>
      </c>
      <c r="C2178" t="s">
        <v>139</v>
      </c>
      <c r="D2178" t="s">
        <v>24</v>
      </c>
      <c r="E2178" t="s">
        <v>140</v>
      </c>
      <c r="F2178" t="s">
        <v>141</v>
      </c>
      <c r="G2178" t="s">
        <v>12246</v>
      </c>
      <c r="H2178" s="1">
        <f>DATE(YEAR(invoices[[#This Row],[due_date]]),MONTH(invoices[[#This Row],[due_date]]),1)</f>
        <v>45748</v>
      </c>
      <c r="I2178" s="1">
        <v>45754</v>
      </c>
      <c r="J2178">
        <v>14500</v>
      </c>
      <c r="K2178">
        <v>1922</v>
      </c>
      <c r="L2178">
        <v>0</v>
      </c>
      <c r="M2178">
        <f>invoices[[#This Row],[rent_amount]]+invoices[[#This Row],[electricity_amount]]+invoices[[#This Row],[other_charges]]</f>
        <v>16422</v>
      </c>
      <c r="N2178" t="s">
        <v>28</v>
      </c>
      <c r="O2178" t="s">
        <v>1672</v>
      </c>
      <c r="P2178">
        <v>0</v>
      </c>
      <c r="Q2178" t="b">
        <v>0</v>
      </c>
      <c r="R2178" t="s">
        <v>54</v>
      </c>
      <c r="S2178">
        <v>0</v>
      </c>
      <c r="T2178">
        <f>invoices[[#This Row],[total_amount]]</f>
        <v>16422</v>
      </c>
      <c r="U2178" t="s">
        <v>144</v>
      </c>
      <c r="V2178" t="str">
        <f>INDEX([1]!Table1[tenantname],MATCH(invoices[[#This Row],[allotment_id]],[1]!Table1[TenantAllotmentID],0))</f>
        <v>Naga Sai Abheeshek Varma (A41-D2)</v>
      </c>
      <c r="W2178" t="s">
        <v>14014</v>
      </c>
      <c r="X2178" t="s">
        <v>14015</v>
      </c>
      <c r="Y2178" s="4">
        <v>45748</v>
      </c>
      <c r="Z2178" t="s">
        <v>15807</v>
      </c>
      <c r="AA2178">
        <v>14500</v>
      </c>
      <c r="AB2178">
        <v>0</v>
      </c>
      <c r="AC2178">
        <v>0</v>
      </c>
      <c r="AD2178" s="7">
        <f>invoices[[#This Row],[Rent]]+invoices[[#This Row],[Services]]+invoices[[#This Row],[GST]]</f>
        <v>14500</v>
      </c>
      <c r="AE2178" s="7">
        <f>invoices[[#This Row],[Total]]-invoices[[#This Row],[rent_amount]]</f>
        <v>0</v>
      </c>
      <c r="AF2178">
        <v>5447</v>
      </c>
      <c r="AG2178">
        <v>1922</v>
      </c>
      <c r="AH2178">
        <f>invoices[[#This Row],[EB Amount]]-invoices[[#This Row],[electricity_amount]]</f>
        <v>0</v>
      </c>
    </row>
    <row r="2179" spans="1:34">
      <c r="A2179" t="s">
        <v>12447</v>
      </c>
      <c r="B2179" t="s">
        <v>22</v>
      </c>
      <c r="C2179" t="s">
        <v>446</v>
      </c>
      <c r="D2179" t="s">
        <v>24</v>
      </c>
      <c r="E2179" t="s">
        <v>268</v>
      </c>
      <c r="F2179" t="s">
        <v>447</v>
      </c>
      <c r="G2179" t="s">
        <v>12448</v>
      </c>
      <c r="H2179" s="1">
        <f>DATE(YEAR(invoices[[#This Row],[due_date]]),MONTH(invoices[[#This Row],[due_date]]),1)</f>
        <v>45748</v>
      </c>
      <c r="I2179" s="1">
        <v>45754</v>
      </c>
      <c r="J2179">
        <v>13500</v>
      </c>
      <c r="K2179">
        <v>1612</v>
      </c>
      <c r="L2179">
        <v>0</v>
      </c>
      <c r="M2179">
        <f>invoices[[#This Row],[rent_amount]]+invoices[[#This Row],[electricity_amount]]+invoices[[#This Row],[other_charges]]</f>
        <v>15112</v>
      </c>
      <c r="N2179" t="s">
        <v>28</v>
      </c>
      <c r="O2179" t="s">
        <v>588</v>
      </c>
      <c r="P2179">
        <v>0</v>
      </c>
      <c r="Q2179" t="b">
        <v>0</v>
      </c>
      <c r="R2179" t="s">
        <v>54</v>
      </c>
      <c r="S2179">
        <v>0</v>
      </c>
      <c r="T2179">
        <f>invoices[[#This Row],[total_amount]]</f>
        <v>15112</v>
      </c>
      <c r="U2179" t="s">
        <v>449</v>
      </c>
      <c r="V2179" t="str">
        <f>INDEX([1]!Table1[tenantname],MATCH(invoices[[#This Row],[allotment_id]],[1]!Table1[TenantAllotmentID],0))</f>
        <v>Kiran TR (C21-C2)</v>
      </c>
      <c r="W2179" t="s">
        <v>14114</v>
      </c>
      <c r="X2179" t="s">
        <v>14115</v>
      </c>
      <c r="Y2179" s="4">
        <v>45748</v>
      </c>
      <c r="Z2179" t="s">
        <v>15807</v>
      </c>
      <c r="AA2179">
        <v>13500</v>
      </c>
      <c r="AB2179">
        <v>0</v>
      </c>
      <c r="AC2179">
        <v>0</v>
      </c>
      <c r="AD2179" s="7">
        <f>invoices[[#This Row],[Rent]]+invoices[[#This Row],[Services]]+invoices[[#This Row],[GST]]</f>
        <v>13500</v>
      </c>
      <c r="AE2179" s="7">
        <f>invoices[[#This Row],[Total]]-invoices[[#This Row],[rent_amount]]</f>
        <v>0</v>
      </c>
      <c r="AF2179">
        <v>5559</v>
      </c>
      <c r="AG2179">
        <v>1612</v>
      </c>
      <c r="AH2179">
        <f>invoices[[#This Row],[EB Amount]]-invoices[[#This Row],[electricity_amount]]</f>
        <v>0</v>
      </c>
    </row>
    <row r="2180" spans="1:34">
      <c r="A2180" t="s">
        <v>12455</v>
      </c>
      <c r="B2180" t="s">
        <v>22</v>
      </c>
      <c r="C2180" t="s">
        <v>260</v>
      </c>
      <c r="D2180" t="s">
        <v>24</v>
      </c>
      <c r="E2180" t="s">
        <v>226</v>
      </c>
      <c r="F2180" t="s">
        <v>261</v>
      </c>
      <c r="G2180" t="s">
        <v>12456</v>
      </c>
      <c r="H2180" s="1">
        <f>DATE(YEAR(invoices[[#This Row],[due_date]]),MONTH(invoices[[#This Row],[due_date]]),1)</f>
        <v>45748</v>
      </c>
      <c r="I2180" s="1">
        <v>45754</v>
      </c>
      <c r="J2180">
        <v>13500</v>
      </c>
      <c r="K2180">
        <v>1798</v>
      </c>
      <c r="L2180">
        <v>0</v>
      </c>
      <c r="M2180">
        <f>invoices[[#This Row],[rent_amount]]+invoices[[#This Row],[electricity_amount]]+invoices[[#This Row],[other_charges]]</f>
        <v>15298</v>
      </c>
      <c r="N2180" t="s">
        <v>28</v>
      </c>
      <c r="O2180" t="s">
        <v>588</v>
      </c>
      <c r="P2180">
        <v>0</v>
      </c>
      <c r="Q2180" t="b">
        <v>0</v>
      </c>
      <c r="R2180" t="s">
        <v>54</v>
      </c>
      <c r="S2180">
        <v>0</v>
      </c>
      <c r="T2180">
        <f>invoices[[#This Row],[total_amount]]</f>
        <v>15298</v>
      </c>
      <c r="U2180" t="s">
        <v>265</v>
      </c>
      <c r="V2180" t="str">
        <f>INDEX([1]!Table1[tenantname],MATCH(invoices[[#This Row],[allotment_id]],[1]!Table1[TenantAllotmentID],0))</f>
        <v>Indira Ch (B12-C1)</v>
      </c>
      <c r="W2180" t="s">
        <v>14048</v>
      </c>
      <c r="X2180" t="s">
        <v>14049</v>
      </c>
      <c r="Y2180" s="4">
        <v>45748</v>
      </c>
      <c r="Z2180" t="s">
        <v>15807</v>
      </c>
      <c r="AA2180">
        <v>13500</v>
      </c>
      <c r="AB2180">
        <v>0</v>
      </c>
      <c r="AC2180">
        <v>0</v>
      </c>
      <c r="AD2180" s="7">
        <f>invoices[[#This Row],[Rent]]+invoices[[#This Row],[Services]]+invoices[[#This Row],[GST]]</f>
        <v>13500</v>
      </c>
      <c r="AE2180" s="7">
        <f>invoices[[#This Row],[Total]]-invoices[[#This Row],[rent_amount]]</f>
        <v>0</v>
      </c>
      <c r="AF2180">
        <v>5563</v>
      </c>
      <c r="AG2180">
        <v>1798</v>
      </c>
      <c r="AH2180">
        <f>invoices[[#This Row],[EB Amount]]-invoices[[#This Row],[electricity_amount]]</f>
        <v>0</v>
      </c>
    </row>
    <row r="2181" spans="1:34">
      <c r="A2181" t="s">
        <v>12475</v>
      </c>
      <c r="B2181" t="s">
        <v>22</v>
      </c>
      <c r="C2181" t="s">
        <v>859</v>
      </c>
      <c r="D2181" t="s">
        <v>24</v>
      </c>
      <c r="E2181" t="s">
        <v>268</v>
      </c>
      <c r="F2181" t="s">
        <v>860</v>
      </c>
      <c r="G2181" t="s">
        <v>12476</v>
      </c>
      <c r="H2181" s="1">
        <f>DATE(YEAR(invoices[[#This Row],[due_date]]),MONTH(invoices[[#This Row],[due_date]]),1)</f>
        <v>45748</v>
      </c>
      <c r="I2181" s="1">
        <v>45754</v>
      </c>
      <c r="J2181">
        <v>26000</v>
      </c>
      <c r="K2181">
        <v>1612</v>
      </c>
      <c r="L2181">
        <v>0</v>
      </c>
      <c r="M2181">
        <f>invoices[[#This Row],[rent_amount]]+invoices[[#This Row],[electricity_amount]]+invoices[[#This Row],[other_charges]]</f>
        <v>27612</v>
      </c>
      <c r="N2181" t="s">
        <v>28</v>
      </c>
      <c r="O2181" t="s">
        <v>53</v>
      </c>
      <c r="P2181">
        <v>0</v>
      </c>
      <c r="Q2181" t="b">
        <v>0</v>
      </c>
      <c r="R2181" t="s">
        <v>54</v>
      </c>
      <c r="S2181">
        <v>0</v>
      </c>
      <c r="T2181">
        <f>invoices[[#This Row],[total_amount]]</f>
        <v>27612</v>
      </c>
      <c r="U2181" t="s">
        <v>862</v>
      </c>
      <c r="V2181" t="str">
        <f>INDEX([1]!Table1[tenantname],MATCH(invoices[[#This Row],[allotment_id]],[1]!Table1[TenantAllotmentID],0))</f>
        <v>Ramkumar Ganesan (C21-B2)</v>
      </c>
      <c r="W2181" t="s">
        <v>14259</v>
      </c>
      <c r="X2181" t="s">
        <v>14260</v>
      </c>
      <c r="Y2181" s="4">
        <v>45748</v>
      </c>
      <c r="Z2181" t="s">
        <v>15807</v>
      </c>
      <c r="AA2181">
        <v>26000</v>
      </c>
      <c r="AB2181">
        <v>0</v>
      </c>
      <c r="AC2181">
        <v>0</v>
      </c>
      <c r="AD2181" s="7">
        <f>invoices[[#This Row],[Rent]]+invoices[[#This Row],[Services]]+invoices[[#This Row],[GST]]</f>
        <v>26000</v>
      </c>
      <c r="AE2181" s="7">
        <f>invoices[[#This Row],[Total]]-invoices[[#This Row],[rent_amount]]</f>
        <v>0</v>
      </c>
      <c r="AF2181">
        <v>5574</v>
      </c>
      <c r="AG2181">
        <v>1612</v>
      </c>
      <c r="AH2181">
        <f>invoices[[#This Row],[EB Amount]]-invoices[[#This Row],[electricity_amount]]</f>
        <v>0</v>
      </c>
    </row>
    <row r="2182" spans="1:34">
      <c r="A2182" t="s">
        <v>12625</v>
      </c>
      <c r="B2182" t="s">
        <v>22</v>
      </c>
      <c r="C2182" t="s">
        <v>304</v>
      </c>
      <c r="D2182" t="s">
        <v>24</v>
      </c>
      <c r="E2182" t="s">
        <v>181</v>
      </c>
      <c r="F2182" t="s">
        <v>305</v>
      </c>
      <c r="G2182" t="s">
        <v>12626</v>
      </c>
      <c r="H2182" s="1">
        <f>DATE(YEAR(invoices[[#This Row],[due_date]]),MONTH(invoices[[#This Row],[due_date]]),1)</f>
        <v>45748</v>
      </c>
      <c r="I2182" s="1">
        <v>45754</v>
      </c>
      <c r="J2182">
        <v>11700</v>
      </c>
      <c r="K2182">
        <v>1674</v>
      </c>
      <c r="L2182">
        <v>0</v>
      </c>
      <c r="M2182">
        <f>invoices[[#This Row],[rent_amount]]+invoices[[#This Row],[electricity_amount]]+invoices[[#This Row],[other_charges]]</f>
        <v>13374</v>
      </c>
      <c r="N2182" t="s">
        <v>28</v>
      </c>
      <c r="O2182" t="s">
        <v>413</v>
      </c>
      <c r="P2182">
        <v>0</v>
      </c>
      <c r="Q2182" t="b">
        <v>0</v>
      </c>
      <c r="R2182" t="s">
        <v>54</v>
      </c>
      <c r="S2182">
        <v>0</v>
      </c>
      <c r="T2182">
        <f>invoices[[#This Row],[total_amount]]</f>
        <v>13374</v>
      </c>
      <c r="U2182" t="s">
        <v>309</v>
      </c>
      <c r="V2182" t="str">
        <f>INDEX([1]!Table1[tenantname],MATCH(invoices[[#This Row],[allotment_id]],[1]!Table1[TenantAllotmentID],0))</f>
        <v>Chandana Sai Bade (B24-C1)</v>
      </c>
      <c r="W2182" t="s">
        <v>14062</v>
      </c>
      <c r="X2182" t="s">
        <v>14063</v>
      </c>
      <c r="Y2182" s="4">
        <v>45748</v>
      </c>
      <c r="Z2182" t="s">
        <v>15807</v>
      </c>
      <c r="AA2182">
        <v>11700</v>
      </c>
      <c r="AB2182">
        <v>0</v>
      </c>
      <c r="AC2182">
        <v>0</v>
      </c>
      <c r="AD2182" s="7">
        <f>invoices[[#This Row],[Rent]]+invoices[[#This Row],[Services]]+invoices[[#This Row],[GST]]</f>
        <v>11700</v>
      </c>
      <c r="AE2182" s="7">
        <f>invoices[[#This Row],[Total]]-invoices[[#This Row],[rent_amount]]</f>
        <v>0</v>
      </c>
      <c r="AF2182">
        <v>5656</v>
      </c>
      <c r="AG2182">
        <v>1674</v>
      </c>
      <c r="AH2182">
        <f>invoices[[#This Row],[EB Amount]]-invoices[[#This Row],[electricity_amount]]</f>
        <v>0</v>
      </c>
    </row>
    <row r="2183" spans="1:34">
      <c r="A2183" t="s">
        <v>12629</v>
      </c>
      <c r="B2183" t="s">
        <v>22</v>
      </c>
      <c r="C2183" t="s">
        <v>998</v>
      </c>
      <c r="D2183" t="s">
        <v>24</v>
      </c>
      <c r="E2183" t="s">
        <v>569</v>
      </c>
      <c r="F2183" t="s">
        <v>999</v>
      </c>
      <c r="G2183" t="s">
        <v>12630</v>
      </c>
      <c r="H2183" s="1">
        <f>DATE(YEAR(invoices[[#This Row],[due_date]]),MONTH(invoices[[#This Row],[due_date]]),1)</f>
        <v>45748</v>
      </c>
      <c r="I2183" s="1">
        <v>45754</v>
      </c>
      <c r="J2183">
        <v>14500</v>
      </c>
      <c r="K2183">
        <v>2635</v>
      </c>
      <c r="L2183">
        <v>0</v>
      </c>
      <c r="M2183">
        <f>invoices[[#This Row],[rent_amount]]+invoices[[#This Row],[electricity_amount]]+invoices[[#This Row],[other_charges]]</f>
        <v>17135</v>
      </c>
      <c r="N2183" t="s">
        <v>28</v>
      </c>
      <c r="O2183" t="s">
        <v>53</v>
      </c>
      <c r="P2183">
        <v>0</v>
      </c>
      <c r="Q2183" t="b">
        <v>0</v>
      </c>
      <c r="R2183" t="s">
        <v>54</v>
      </c>
      <c r="S2183">
        <v>0</v>
      </c>
      <c r="T2183">
        <f>invoices[[#This Row],[total_amount]]</f>
        <v>17135</v>
      </c>
      <c r="U2183" t="s">
        <v>1001</v>
      </c>
      <c r="V2183" t="str">
        <f>INDEX([1]!Table1[tenantname],MATCH(invoices[[#This Row],[allotment_id]],[1]!Table1[TenantAllotmentID],0))</f>
        <v>Shruthi Ganesan (C12-B1)</v>
      </c>
      <c r="W2183" t="s">
        <v>14310</v>
      </c>
      <c r="X2183" t="s">
        <v>14311</v>
      </c>
      <c r="Y2183" s="4">
        <v>45748</v>
      </c>
      <c r="Z2183" t="s">
        <v>15807</v>
      </c>
      <c r="AA2183">
        <v>14500</v>
      </c>
      <c r="AB2183">
        <v>0</v>
      </c>
      <c r="AC2183">
        <v>0</v>
      </c>
      <c r="AD2183" s="7">
        <f>invoices[[#This Row],[Rent]]+invoices[[#This Row],[Services]]+invoices[[#This Row],[GST]]</f>
        <v>14500</v>
      </c>
      <c r="AE2183" s="7">
        <f>invoices[[#This Row],[Total]]-invoices[[#This Row],[rent_amount]]</f>
        <v>0</v>
      </c>
      <c r="AF2183">
        <v>5658</v>
      </c>
      <c r="AG2183">
        <v>2635</v>
      </c>
      <c r="AH2183">
        <f>invoices[[#This Row],[EB Amount]]-invoices[[#This Row],[electricity_amount]]</f>
        <v>0</v>
      </c>
    </row>
    <row r="2184" spans="1:34">
      <c r="A2184" t="s">
        <v>12655</v>
      </c>
      <c r="B2184" t="s">
        <v>22</v>
      </c>
      <c r="C2184" t="s">
        <v>3304</v>
      </c>
      <c r="D2184" t="s">
        <v>24</v>
      </c>
      <c r="E2184" t="s">
        <v>34</v>
      </c>
      <c r="F2184" t="s">
        <v>58</v>
      </c>
      <c r="G2184" t="s">
        <v>12656</v>
      </c>
      <c r="H2184" s="1">
        <f>DATE(YEAR(invoices[[#This Row],[due_date]]),MONTH(invoices[[#This Row],[due_date]]),1)</f>
        <v>45748</v>
      </c>
      <c r="I2184" s="1">
        <v>45754</v>
      </c>
      <c r="J2184">
        <v>14500</v>
      </c>
      <c r="K2184">
        <v>2914</v>
      </c>
      <c r="L2184">
        <v>0</v>
      </c>
      <c r="M2184">
        <f>invoices[[#This Row],[rent_amount]]+invoices[[#This Row],[electricity_amount]]+invoices[[#This Row],[other_charges]]</f>
        <v>17414</v>
      </c>
      <c r="N2184" t="s">
        <v>28</v>
      </c>
      <c r="O2184" t="s">
        <v>1672</v>
      </c>
      <c r="P2184">
        <v>0</v>
      </c>
      <c r="Q2184" t="b">
        <v>0</v>
      </c>
      <c r="R2184" t="s">
        <v>54</v>
      </c>
      <c r="S2184">
        <v>0</v>
      </c>
      <c r="T2184">
        <f>invoices[[#This Row],[total_amount]]</f>
        <v>17414</v>
      </c>
      <c r="U2184" t="s">
        <v>3306</v>
      </c>
      <c r="V2184" t="str">
        <f>INDEX([1]!Table1[tenantname],MATCH(invoices[[#This Row],[allotment_id]],[1]!Table1[TenantAllotmentID],0))</f>
        <v>Priyanga Rajkumar (B43-B2)</v>
      </c>
      <c r="W2184" t="s">
        <v>15022</v>
      </c>
      <c r="X2184" t="s">
        <v>15023</v>
      </c>
      <c r="Y2184" s="4">
        <v>45748</v>
      </c>
      <c r="Z2184" t="s">
        <v>15807</v>
      </c>
      <c r="AA2184">
        <v>14500</v>
      </c>
      <c r="AB2184">
        <v>0</v>
      </c>
      <c r="AC2184">
        <v>0</v>
      </c>
      <c r="AD2184" s="7">
        <f>invoices[[#This Row],[Rent]]+invoices[[#This Row],[Services]]+invoices[[#This Row],[GST]]</f>
        <v>14500</v>
      </c>
      <c r="AE2184" s="7">
        <f>invoices[[#This Row],[Total]]-invoices[[#This Row],[rent_amount]]</f>
        <v>0</v>
      </c>
      <c r="AF2184">
        <v>5671</v>
      </c>
      <c r="AG2184">
        <v>2914</v>
      </c>
      <c r="AH2184">
        <f>invoices[[#This Row],[EB Amount]]-invoices[[#This Row],[electricity_amount]]</f>
        <v>0</v>
      </c>
    </row>
    <row r="2185" spans="1:34">
      <c r="A2185" t="s">
        <v>12742</v>
      </c>
      <c r="B2185" t="s">
        <v>22</v>
      </c>
      <c r="C2185" t="s">
        <v>2319</v>
      </c>
      <c r="D2185" t="s">
        <v>24</v>
      </c>
      <c r="E2185" t="s">
        <v>112</v>
      </c>
      <c r="F2185" t="s">
        <v>2320</v>
      </c>
      <c r="G2185" t="s">
        <v>12743</v>
      </c>
      <c r="H2185" s="1">
        <f>DATE(YEAR(invoices[[#This Row],[due_date]]),MONTH(invoices[[#This Row],[due_date]]),1)</f>
        <v>45748</v>
      </c>
      <c r="I2185" s="1">
        <v>45754</v>
      </c>
      <c r="J2185">
        <v>14500</v>
      </c>
      <c r="K2185">
        <v>2263</v>
      </c>
      <c r="L2185">
        <v>0</v>
      </c>
      <c r="M2185">
        <f>invoices[[#This Row],[rent_amount]]+invoices[[#This Row],[electricity_amount]]+invoices[[#This Row],[other_charges]]</f>
        <v>16763</v>
      </c>
      <c r="N2185" t="s">
        <v>28</v>
      </c>
      <c r="O2185" t="s">
        <v>1672</v>
      </c>
      <c r="P2185">
        <v>0</v>
      </c>
      <c r="Q2185" t="b">
        <v>0</v>
      </c>
      <c r="R2185" t="s">
        <v>54</v>
      </c>
      <c r="S2185">
        <v>0</v>
      </c>
      <c r="T2185">
        <f>invoices[[#This Row],[total_amount]]</f>
        <v>16763</v>
      </c>
      <c r="U2185" t="s">
        <v>2322</v>
      </c>
      <c r="V2185" t="str">
        <f>INDEX([1]!Table1[tenantname],MATCH(invoices[[#This Row],[allotment_id]],[1]!Table1[TenantAllotmentID],0))</f>
        <v>Rangabashyam S (A23-B2)</v>
      </c>
      <c r="W2185" t="s">
        <v>14772</v>
      </c>
      <c r="X2185" t="s">
        <v>14773</v>
      </c>
      <c r="Y2185" s="4">
        <v>45748</v>
      </c>
      <c r="Z2185" t="s">
        <v>15807</v>
      </c>
      <c r="AA2185">
        <v>14500</v>
      </c>
      <c r="AB2185">
        <v>0</v>
      </c>
      <c r="AC2185">
        <v>0</v>
      </c>
      <c r="AD2185" s="7">
        <f>invoices[[#This Row],[Rent]]+invoices[[#This Row],[Services]]+invoices[[#This Row],[GST]]</f>
        <v>14500</v>
      </c>
      <c r="AE2185" s="7">
        <f>invoices[[#This Row],[Total]]-invoices[[#This Row],[rent_amount]]</f>
        <v>0</v>
      </c>
      <c r="AF2185">
        <v>5715</v>
      </c>
      <c r="AG2185">
        <v>2263</v>
      </c>
      <c r="AH2185">
        <f>invoices[[#This Row],[EB Amount]]-invoices[[#This Row],[electricity_amount]]</f>
        <v>0</v>
      </c>
    </row>
    <row r="2186" spans="1:34">
      <c r="A2186" t="s">
        <v>12806</v>
      </c>
      <c r="B2186" t="s">
        <v>22</v>
      </c>
      <c r="C2186" t="s">
        <v>1819</v>
      </c>
      <c r="D2186" t="s">
        <v>24</v>
      </c>
      <c r="E2186" t="s">
        <v>592</v>
      </c>
      <c r="F2186" t="s">
        <v>992</v>
      </c>
      <c r="G2186" t="s">
        <v>12807</v>
      </c>
      <c r="H2186" s="1">
        <f>DATE(YEAR(invoices[[#This Row],[due_date]]),MONTH(invoices[[#This Row],[due_date]]),1)</f>
        <v>45748</v>
      </c>
      <c r="I2186" s="1">
        <v>45754</v>
      </c>
      <c r="J2186">
        <v>13500</v>
      </c>
      <c r="K2186">
        <v>2325</v>
      </c>
      <c r="L2186">
        <v>0</v>
      </c>
      <c r="M2186">
        <f>invoices[[#This Row],[rent_amount]]+invoices[[#This Row],[electricity_amount]]+invoices[[#This Row],[other_charges]]</f>
        <v>15825</v>
      </c>
      <c r="N2186" t="s">
        <v>28</v>
      </c>
      <c r="O2186" t="s">
        <v>53</v>
      </c>
      <c r="P2186">
        <v>0</v>
      </c>
      <c r="Q2186" t="b">
        <v>0</v>
      </c>
      <c r="R2186" t="s">
        <v>54</v>
      </c>
      <c r="S2186">
        <v>0</v>
      </c>
      <c r="T2186">
        <f>invoices[[#This Row],[total_amount]]</f>
        <v>15825</v>
      </c>
      <c r="U2186" t="s">
        <v>1821</v>
      </c>
      <c r="V2186" t="str">
        <f>INDEX([1]!Table1[tenantname],MATCH(invoices[[#This Row],[allotment_id]],[1]!Table1[TenantAllotmentID],0))</f>
        <v>Shlok Masata (A44-B2)</v>
      </c>
      <c r="W2186" t="s">
        <v>14605</v>
      </c>
      <c r="X2186" t="s">
        <v>14606</v>
      </c>
      <c r="Y2186" s="4">
        <v>45748</v>
      </c>
      <c r="Z2186" t="s">
        <v>15807</v>
      </c>
      <c r="AA2186">
        <v>13500</v>
      </c>
      <c r="AB2186">
        <v>0</v>
      </c>
      <c r="AC2186">
        <v>0</v>
      </c>
      <c r="AD2186" s="7">
        <f>invoices[[#This Row],[Rent]]+invoices[[#This Row],[Services]]+invoices[[#This Row],[GST]]</f>
        <v>13500</v>
      </c>
      <c r="AE2186" s="7">
        <f>invoices[[#This Row],[Total]]-invoices[[#This Row],[rent_amount]]</f>
        <v>0</v>
      </c>
      <c r="AF2186">
        <v>5747</v>
      </c>
      <c r="AG2186">
        <v>2325</v>
      </c>
      <c r="AH2186">
        <f>invoices[[#This Row],[EB Amount]]-invoices[[#This Row],[electricity_amount]]</f>
        <v>0</v>
      </c>
    </row>
    <row r="2187" spans="1:34">
      <c r="A2187" t="s">
        <v>13153</v>
      </c>
      <c r="B2187" t="s">
        <v>22</v>
      </c>
      <c r="C2187" t="s">
        <v>5247</v>
      </c>
      <c r="D2187" t="s">
        <v>24</v>
      </c>
      <c r="E2187" t="s">
        <v>247</v>
      </c>
      <c r="F2187" t="s">
        <v>248</v>
      </c>
      <c r="G2187" t="s">
        <v>13154</v>
      </c>
      <c r="H2187" s="1">
        <f>DATE(YEAR(invoices[[#This Row],[due_date]]),MONTH(invoices[[#This Row],[due_date]]),1)</f>
        <v>45748</v>
      </c>
      <c r="I2187" s="1">
        <v>45754</v>
      </c>
      <c r="J2187">
        <v>19000</v>
      </c>
      <c r="K2187">
        <v>658</v>
      </c>
      <c r="L2187">
        <v>0</v>
      </c>
      <c r="M2187">
        <f>invoices[[#This Row],[rent_amount]]+invoices[[#This Row],[electricity_amount]]+invoices[[#This Row],[other_charges]]</f>
        <v>19658</v>
      </c>
      <c r="N2187" t="s">
        <v>28</v>
      </c>
      <c r="O2187" t="s">
        <v>588</v>
      </c>
      <c r="P2187">
        <v>0</v>
      </c>
      <c r="Q2187" t="b">
        <v>0</v>
      </c>
      <c r="R2187" t="s">
        <v>54</v>
      </c>
      <c r="S2187">
        <v>0</v>
      </c>
      <c r="T2187">
        <f>invoices[[#This Row],[total_amount]]</f>
        <v>19658</v>
      </c>
      <c r="U2187" t="s">
        <v>5249</v>
      </c>
      <c r="V2187" t="str">
        <f>INDEX([1]!Table1[tenantname],MATCH(invoices[[#This Row],[allotment_id]],[1]!Table1[TenantAllotmentID],0))</f>
        <v>Madhavan Maruthapillai (C11-A1)</v>
      </c>
      <c r="W2187" t="s">
        <v>15356</v>
      </c>
      <c r="X2187" t="s">
        <v>15357</v>
      </c>
      <c r="Y2187" s="4">
        <v>45748</v>
      </c>
      <c r="Z2187" t="s">
        <v>15807</v>
      </c>
      <c r="AA2187">
        <v>19000</v>
      </c>
      <c r="AB2187">
        <v>0</v>
      </c>
      <c r="AC2187">
        <v>0</v>
      </c>
      <c r="AD2187" s="7">
        <f>invoices[[#This Row],[Rent]]+invoices[[#This Row],[Services]]+invoices[[#This Row],[GST]]</f>
        <v>19000</v>
      </c>
      <c r="AE2187" s="7">
        <f>invoices[[#This Row],[Total]]-invoices[[#This Row],[rent_amount]]</f>
        <v>0</v>
      </c>
      <c r="AF2187">
        <v>5936</v>
      </c>
      <c r="AG2187">
        <v>658</v>
      </c>
      <c r="AH2187">
        <f>invoices[[#This Row],[EB Amount]]-invoices[[#This Row],[electricity_amount]]</f>
        <v>0</v>
      </c>
    </row>
    <row r="2188" spans="1:34">
      <c r="A2188" t="s">
        <v>13187</v>
      </c>
      <c r="B2188" t="s">
        <v>22</v>
      </c>
      <c r="C2188" t="s">
        <v>626</v>
      </c>
      <c r="D2188" t="s">
        <v>24</v>
      </c>
      <c r="E2188" t="s">
        <v>42</v>
      </c>
      <c r="F2188" t="s">
        <v>627</v>
      </c>
      <c r="G2188" t="s">
        <v>13188</v>
      </c>
      <c r="H2188" s="1">
        <f>DATE(YEAR(invoices[[#This Row],[due_date]]),MONTH(invoices[[#This Row],[due_date]]),1)</f>
        <v>45748</v>
      </c>
      <c r="I2188" s="1">
        <v>45754</v>
      </c>
      <c r="J2188">
        <v>13000</v>
      </c>
      <c r="K2188">
        <v>1922</v>
      </c>
      <c r="L2188">
        <v>0</v>
      </c>
      <c r="M2188">
        <f>invoices[[#This Row],[rent_amount]]+invoices[[#This Row],[electricity_amount]]+invoices[[#This Row],[other_charges]]</f>
        <v>14922</v>
      </c>
      <c r="N2188" t="s">
        <v>28</v>
      </c>
      <c r="O2188" t="s">
        <v>1672</v>
      </c>
      <c r="P2188">
        <v>0</v>
      </c>
      <c r="Q2188" t="b">
        <v>0</v>
      </c>
      <c r="R2188" t="s">
        <v>54</v>
      </c>
      <c r="S2188">
        <v>0</v>
      </c>
      <c r="T2188">
        <f>invoices[[#This Row],[total_amount]]</f>
        <v>14922</v>
      </c>
      <c r="U2188" t="s">
        <v>630</v>
      </c>
      <c r="V2188" t="str">
        <f>INDEX([1]!Table1[tenantname],MATCH(invoices[[#This Row],[allotment_id]],[1]!Table1[TenantAllotmentID],0))</f>
        <v>Rishita Tulsyan (C24-B3)</v>
      </c>
      <c r="W2188" t="s">
        <v>14177</v>
      </c>
      <c r="X2188" t="s">
        <v>14178</v>
      </c>
      <c r="Y2188" s="4">
        <v>45748</v>
      </c>
      <c r="Z2188" t="s">
        <v>15807</v>
      </c>
      <c r="AA2188">
        <v>13000</v>
      </c>
      <c r="AB2188">
        <v>0</v>
      </c>
      <c r="AC2188">
        <v>0</v>
      </c>
      <c r="AD2188" s="7">
        <f>invoices[[#This Row],[Rent]]+invoices[[#This Row],[Services]]+invoices[[#This Row],[GST]]</f>
        <v>13000</v>
      </c>
      <c r="AE2188" s="7">
        <f>invoices[[#This Row],[Total]]-invoices[[#This Row],[rent_amount]]</f>
        <v>0</v>
      </c>
      <c r="AF2188">
        <v>5955</v>
      </c>
      <c r="AG2188">
        <v>1922</v>
      </c>
      <c r="AH2188">
        <f>invoices[[#This Row],[EB Amount]]-invoices[[#This Row],[electricity_amount]]</f>
        <v>0</v>
      </c>
    </row>
    <row r="2189" spans="1:34">
      <c r="A2189" t="s">
        <v>13226</v>
      </c>
      <c r="B2189" t="s">
        <v>22</v>
      </c>
      <c r="C2189" t="s">
        <v>829</v>
      </c>
      <c r="D2189" t="s">
        <v>24</v>
      </c>
      <c r="E2189" t="s">
        <v>476</v>
      </c>
      <c r="F2189" t="s">
        <v>477</v>
      </c>
      <c r="G2189" t="s">
        <v>13227</v>
      </c>
      <c r="H2189" s="1">
        <f>DATE(YEAR(invoices[[#This Row],[due_date]]),MONTH(invoices[[#This Row],[due_date]]),1)</f>
        <v>45748</v>
      </c>
      <c r="I2189" s="1">
        <v>45754</v>
      </c>
      <c r="J2189">
        <v>24000</v>
      </c>
      <c r="K2189">
        <v>1984</v>
      </c>
      <c r="L2189">
        <v>0</v>
      </c>
      <c r="M2189">
        <f>invoices[[#This Row],[rent_amount]]+invoices[[#This Row],[electricity_amount]]+invoices[[#This Row],[other_charges]]</f>
        <v>25984</v>
      </c>
      <c r="N2189" t="s">
        <v>28</v>
      </c>
      <c r="O2189" t="s">
        <v>1672</v>
      </c>
      <c r="P2189">
        <v>0</v>
      </c>
      <c r="Q2189" t="b">
        <v>0</v>
      </c>
      <c r="R2189" t="s">
        <v>54</v>
      </c>
      <c r="S2189">
        <v>0</v>
      </c>
      <c r="T2189">
        <f>invoices[[#This Row],[total_amount]]</f>
        <v>25984</v>
      </c>
      <c r="U2189" t="s">
        <v>831</v>
      </c>
      <c r="V2189" t="str">
        <f>INDEX([1]!Table1[tenantname],MATCH(invoices[[#This Row],[allotment_id]],[1]!Table1[TenantAllotmentID],0))</f>
        <v>Ranjan Rai (B41-D1)</v>
      </c>
      <c r="W2189" t="s">
        <v>14247</v>
      </c>
      <c r="X2189" t="s">
        <v>14248</v>
      </c>
      <c r="Y2189" s="4">
        <v>45748</v>
      </c>
      <c r="Z2189" t="s">
        <v>15807</v>
      </c>
      <c r="AA2189">
        <v>24000</v>
      </c>
      <c r="AB2189">
        <v>0</v>
      </c>
      <c r="AC2189">
        <v>0</v>
      </c>
      <c r="AD2189" s="7">
        <f>invoices[[#This Row],[Rent]]+invoices[[#This Row],[Services]]+invoices[[#This Row],[GST]]</f>
        <v>24000</v>
      </c>
      <c r="AE2189" s="7">
        <f>invoices[[#This Row],[Total]]-invoices[[#This Row],[rent_amount]]</f>
        <v>0</v>
      </c>
      <c r="AF2189">
        <v>5978</v>
      </c>
      <c r="AG2189">
        <v>1984</v>
      </c>
      <c r="AH2189">
        <f>invoices[[#This Row],[EB Amount]]-invoices[[#This Row],[electricity_amount]]</f>
        <v>0</v>
      </c>
    </row>
    <row r="2190" spans="1:34">
      <c r="A2190" t="s">
        <v>13248</v>
      </c>
      <c r="B2190" t="s">
        <v>22</v>
      </c>
      <c r="C2190" t="s">
        <v>2224</v>
      </c>
      <c r="D2190" t="s">
        <v>24</v>
      </c>
      <c r="E2190" t="s">
        <v>519</v>
      </c>
      <c r="F2190" t="s">
        <v>2225</v>
      </c>
      <c r="G2190" t="s">
        <v>13249</v>
      </c>
      <c r="H2190" s="1">
        <f>DATE(YEAR(invoices[[#This Row],[due_date]]),MONTH(invoices[[#This Row],[due_date]]),1)</f>
        <v>45748</v>
      </c>
      <c r="I2190" s="1">
        <v>45754</v>
      </c>
      <c r="J2190">
        <v>14500</v>
      </c>
      <c r="K2190">
        <v>2790</v>
      </c>
      <c r="L2190">
        <v>0</v>
      </c>
      <c r="M2190">
        <f>invoices[[#This Row],[rent_amount]]+invoices[[#This Row],[electricity_amount]]+invoices[[#This Row],[other_charges]]</f>
        <v>17290</v>
      </c>
      <c r="N2190" t="s">
        <v>28</v>
      </c>
      <c r="O2190" t="s">
        <v>413</v>
      </c>
      <c r="P2190">
        <v>0</v>
      </c>
      <c r="Q2190" t="b">
        <v>0</v>
      </c>
      <c r="R2190" t="s">
        <v>54</v>
      </c>
      <c r="S2190">
        <v>0</v>
      </c>
      <c r="T2190">
        <f>invoices[[#This Row],[total_amount]]</f>
        <v>17290</v>
      </c>
      <c r="U2190" t="s">
        <v>2227</v>
      </c>
      <c r="V2190" t="str">
        <f>INDEX([1]!Table1[tenantname],MATCH(invoices[[#This Row],[allotment_id]],[1]!Table1[TenantAllotmentID],0))</f>
        <v>Ananay Gupta (C41-B2)</v>
      </c>
      <c r="W2190" t="s">
        <v>14747</v>
      </c>
      <c r="X2190" t="s">
        <v>14748</v>
      </c>
      <c r="Y2190" s="4">
        <v>45748</v>
      </c>
      <c r="Z2190" t="s">
        <v>15807</v>
      </c>
      <c r="AA2190">
        <v>14500</v>
      </c>
      <c r="AB2190">
        <v>0</v>
      </c>
      <c r="AC2190">
        <v>0</v>
      </c>
      <c r="AD2190" s="7">
        <f>invoices[[#This Row],[Rent]]+invoices[[#This Row],[Services]]+invoices[[#This Row],[GST]]</f>
        <v>14500</v>
      </c>
      <c r="AE2190" s="7">
        <f>invoices[[#This Row],[Total]]-invoices[[#This Row],[rent_amount]]</f>
        <v>0</v>
      </c>
      <c r="AF2190">
        <v>5992</v>
      </c>
      <c r="AG2190">
        <v>2790</v>
      </c>
      <c r="AH2190">
        <f>invoices[[#This Row],[EB Amount]]-invoices[[#This Row],[electricity_amount]]</f>
        <v>0</v>
      </c>
    </row>
    <row r="2191" spans="1:34">
      <c r="A2191" t="s">
        <v>13360</v>
      </c>
      <c r="B2191" t="s">
        <v>22</v>
      </c>
      <c r="C2191" t="s">
        <v>2934</v>
      </c>
      <c r="D2191" t="s">
        <v>24</v>
      </c>
      <c r="E2191" t="s">
        <v>476</v>
      </c>
      <c r="F2191" t="s">
        <v>1388</v>
      </c>
      <c r="G2191" t="s">
        <v>13361</v>
      </c>
      <c r="H2191" s="1">
        <f>DATE(YEAR(invoices[[#This Row],[due_date]]),MONTH(invoices[[#This Row],[due_date]]),1)</f>
        <v>45748</v>
      </c>
      <c r="I2191" s="1">
        <v>45754</v>
      </c>
      <c r="J2191">
        <v>14500</v>
      </c>
      <c r="K2191">
        <v>1984</v>
      </c>
      <c r="L2191">
        <v>0</v>
      </c>
      <c r="M2191">
        <f>invoices[[#This Row],[rent_amount]]+invoices[[#This Row],[electricity_amount]]+invoices[[#This Row],[other_charges]]</f>
        <v>16484</v>
      </c>
      <c r="N2191" t="s">
        <v>28</v>
      </c>
      <c r="O2191" t="s">
        <v>1672</v>
      </c>
      <c r="P2191">
        <v>0</v>
      </c>
      <c r="Q2191" t="b">
        <v>0</v>
      </c>
      <c r="R2191" t="s">
        <v>54</v>
      </c>
      <c r="S2191">
        <v>0</v>
      </c>
      <c r="T2191">
        <f>invoices[[#This Row],[total_amount]]</f>
        <v>16484</v>
      </c>
      <c r="U2191" t="s">
        <v>2936</v>
      </c>
      <c r="V2191" t="str">
        <f>INDEX([1]!Table1[tenantname],MATCH(invoices[[#This Row],[allotment_id]],[1]!Table1[TenantAllotmentID],0))</f>
        <v>Murali Mano J (B41-B1)</v>
      </c>
      <c r="W2191" t="s">
        <v>14927</v>
      </c>
      <c r="X2191" t="s">
        <v>14928</v>
      </c>
      <c r="Y2191" s="4">
        <v>45748</v>
      </c>
      <c r="Z2191" t="s">
        <v>15807</v>
      </c>
      <c r="AA2191">
        <v>14500</v>
      </c>
      <c r="AB2191">
        <v>0</v>
      </c>
      <c r="AC2191">
        <v>0</v>
      </c>
      <c r="AD2191" s="7">
        <f>invoices[[#This Row],[Rent]]+invoices[[#This Row],[Services]]+invoices[[#This Row],[GST]]</f>
        <v>14500</v>
      </c>
      <c r="AE2191" s="7">
        <f>invoices[[#This Row],[Total]]-invoices[[#This Row],[rent_amount]]</f>
        <v>0</v>
      </c>
      <c r="AF2191">
        <v>6048</v>
      </c>
      <c r="AG2191">
        <v>1984</v>
      </c>
      <c r="AH2191">
        <f>invoices[[#This Row],[EB Amount]]-invoices[[#This Row],[electricity_amount]]</f>
        <v>0</v>
      </c>
    </row>
    <row r="2192" spans="1:34">
      <c r="A2192" t="s">
        <v>13368</v>
      </c>
      <c r="B2192" t="s">
        <v>22</v>
      </c>
      <c r="C2192" t="s">
        <v>1375</v>
      </c>
      <c r="D2192" t="s">
        <v>24</v>
      </c>
      <c r="E2192" t="s">
        <v>226</v>
      </c>
      <c r="F2192" t="s">
        <v>227</v>
      </c>
      <c r="G2192" t="s">
        <v>13369</v>
      </c>
      <c r="H2192" s="1">
        <f>DATE(YEAR(invoices[[#This Row],[due_date]]),MONTH(invoices[[#This Row],[due_date]]),1)</f>
        <v>45748</v>
      </c>
      <c r="I2192" s="1">
        <v>45754</v>
      </c>
      <c r="J2192">
        <v>14500</v>
      </c>
      <c r="K2192">
        <v>1798</v>
      </c>
      <c r="L2192">
        <v>0</v>
      </c>
      <c r="M2192">
        <f>invoices[[#This Row],[rent_amount]]+invoices[[#This Row],[electricity_amount]]+invoices[[#This Row],[other_charges]]</f>
        <v>16298</v>
      </c>
      <c r="N2192" t="s">
        <v>28</v>
      </c>
      <c r="O2192" t="s">
        <v>1672</v>
      </c>
      <c r="P2192">
        <v>0</v>
      </c>
      <c r="Q2192" t="b">
        <v>0</v>
      </c>
      <c r="R2192" t="s">
        <v>54</v>
      </c>
      <c r="S2192">
        <v>0</v>
      </c>
      <c r="T2192">
        <f>invoices[[#This Row],[total_amount]]</f>
        <v>16298</v>
      </c>
      <c r="U2192" t="s">
        <v>1377</v>
      </c>
      <c r="V2192" t="str">
        <f>INDEX([1]!Table1[tenantname],MATCH(invoices[[#This Row],[allotment_id]],[1]!Table1[TenantAllotmentID],0))</f>
        <v>Priyadarshini C (B12-B2)</v>
      </c>
      <c r="W2192" t="s">
        <v>14448</v>
      </c>
      <c r="X2192" t="s">
        <v>14449</v>
      </c>
      <c r="Y2192" s="4">
        <v>45748</v>
      </c>
      <c r="Z2192" t="s">
        <v>15807</v>
      </c>
      <c r="AA2192">
        <v>14500</v>
      </c>
      <c r="AB2192">
        <v>0</v>
      </c>
      <c r="AC2192">
        <v>0</v>
      </c>
      <c r="AD2192" s="7">
        <f>invoices[[#This Row],[Rent]]+invoices[[#This Row],[Services]]+invoices[[#This Row],[GST]]</f>
        <v>14500</v>
      </c>
      <c r="AE2192" s="7">
        <f>invoices[[#This Row],[Total]]-invoices[[#This Row],[rent_amount]]</f>
        <v>0</v>
      </c>
      <c r="AF2192">
        <v>6053</v>
      </c>
      <c r="AG2192">
        <v>1798</v>
      </c>
      <c r="AH2192">
        <f>invoices[[#This Row],[EB Amount]]-invoices[[#This Row],[electricity_amount]]</f>
        <v>0</v>
      </c>
    </row>
    <row r="2193" spans="1:34">
      <c r="A2193" t="s">
        <v>13660</v>
      </c>
      <c r="B2193" t="s">
        <v>22</v>
      </c>
      <c r="C2193" t="s">
        <v>1202</v>
      </c>
      <c r="D2193" t="s">
        <v>24</v>
      </c>
      <c r="E2193" t="s">
        <v>167</v>
      </c>
      <c r="F2193" t="s">
        <v>1203</v>
      </c>
      <c r="G2193" t="s">
        <v>13661</v>
      </c>
      <c r="H2193" s="1">
        <f>DATE(YEAR(invoices[[#This Row],[due_date]]),MONTH(invoices[[#This Row],[due_date]]),1)</f>
        <v>45748</v>
      </c>
      <c r="I2193" s="1">
        <v>45754</v>
      </c>
      <c r="J2193">
        <v>14500</v>
      </c>
      <c r="K2193">
        <v>1173</v>
      </c>
      <c r="L2193">
        <v>0</v>
      </c>
      <c r="M2193">
        <f>invoices[[#This Row],[rent_amount]]+invoices[[#This Row],[electricity_amount]]+invoices[[#This Row],[other_charges]]</f>
        <v>15673</v>
      </c>
      <c r="N2193" t="s">
        <v>28</v>
      </c>
      <c r="O2193" t="s">
        <v>53</v>
      </c>
      <c r="P2193">
        <v>0</v>
      </c>
      <c r="Q2193" t="b">
        <v>0</v>
      </c>
      <c r="R2193" t="s">
        <v>54</v>
      </c>
      <c r="S2193">
        <v>0</v>
      </c>
      <c r="T2193">
        <f>invoices[[#This Row],[total_amount]]</f>
        <v>15673</v>
      </c>
      <c r="U2193" t="s">
        <v>1205</v>
      </c>
      <c r="V2193" t="str">
        <f>INDEX([1]!Table1[tenantname],MATCH(invoices[[#This Row],[allotment_id]],[1]!Table1[TenantAllotmentID],0))</f>
        <v>Surya Nikhil Mallampalli (B42-B1)</v>
      </c>
      <c r="W2193" t="s">
        <v>14380</v>
      </c>
      <c r="X2193" t="s">
        <v>14381</v>
      </c>
      <c r="Y2193" s="4">
        <v>45748</v>
      </c>
      <c r="Z2193" t="s">
        <v>15807</v>
      </c>
      <c r="AA2193">
        <v>14500</v>
      </c>
      <c r="AB2193">
        <v>0</v>
      </c>
      <c r="AC2193">
        <v>0</v>
      </c>
      <c r="AD2193" s="7">
        <f>invoices[[#This Row],[Rent]]+invoices[[#This Row],[Services]]+invoices[[#This Row],[GST]]</f>
        <v>14500</v>
      </c>
      <c r="AE2193" s="7">
        <f>invoices[[#This Row],[Total]]-invoices[[#This Row],[rent_amount]]</f>
        <v>0</v>
      </c>
      <c r="AF2193">
        <v>6214</v>
      </c>
      <c r="AG2193">
        <v>1173</v>
      </c>
      <c r="AH2193">
        <f>invoices[[#This Row],[EB Amount]]-invoices[[#This Row],[electricity_amount]]</f>
        <v>0</v>
      </c>
    </row>
    <row r="2194" spans="1:34">
      <c r="A2194" t="s">
        <v>13662</v>
      </c>
      <c r="B2194" t="s">
        <v>22</v>
      </c>
      <c r="C2194" t="s">
        <v>212</v>
      </c>
      <c r="D2194" t="s">
        <v>24</v>
      </c>
      <c r="E2194" t="s">
        <v>140</v>
      </c>
      <c r="F2194" t="s">
        <v>213</v>
      </c>
      <c r="G2194" t="s">
        <v>13663</v>
      </c>
      <c r="H2194" s="1">
        <f>DATE(YEAR(invoices[[#This Row],[due_date]]),MONTH(invoices[[#This Row],[due_date]]),1)</f>
        <v>45748</v>
      </c>
      <c r="I2194" s="1">
        <v>45754</v>
      </c>
      <c r="J2194">
        <v>13000</v>
      </c>
      <c r="K2194">
        <v>1922</v>
      </c>
      <c r="L2194">
        <v>0</v>
      </c>
      <c r="M2194">
        <f>invoices[[#This Row],[rent_amount]]+invoices[[#This Row],[electricity_amount]]+invoices[[#This Row],[other_charges]]</f>
        <v>14922</v>
      </c>
      <c r="N2194" t="s">
        <v>28</v>
      </c>
      <c r="O2194" t="s">
        <v>413</v>
      </c>
      <c r="P2194">
        <v>0</v>
      </c>
      <c r="Q2194" t="b">
        <v>0</v>
      </c>
      <c r="R2194" t="s">
        <v>54</v>
      </c>
      <c r="S2194">
        <v>0</v>
      </c>
      <c r="T2194">
        <f>invoices[[#This Row],[total_amount]]</f>
        <v>14922</v>
      </c>
      <c r="U2194" t="s">
        <v>215</v>
      </c>
      <c r="V2194" t="str">
        <f>INDEX([1]!Table1[tenantname],MATCH(invoices[[#This Row],[allotment_id]],[1]!Table1[TenantAllotmentID],0))</f>
        <v>Arnav Raj (A41-B2)</v>
      </c>
      <c r="W2194" t="s">
        <v>14034</v>
      </c>
      <c r="X2194" t="s">
        <v>14035</v>
      </c>
      <c r="Y2194" s="4">
        <v>45748</v>
      </c>
      <c r="Z2194" t="s">
        <v>15807</v>
      </c>
      <c r="AA2194">
        <v>13000</v>
      </c>
      <c r="AB2194">
        <v>0</v>
      </c>
      <c r="AC2194">
        <v>0</v>
      </c>
      <c r="AD2194" s="7">
        <f>invoices[[#This Row],[Rent]]+invoices[[#This Row],[Services]]+invoices[[#This Row],[GST]]</f>
        <v>13000</v>
      </c>
      <c r="AE2194" s="7">
        <f>invoices[[#This Row],[Total]]-invoices[[#This Row],[rent_amount]]</f>
        <v>0</v>
      </c>
      <c r="AF2194">
        <v>6215</v>
      </c>
      <c r="AG2194">
        <v>1922</v>
      </c>
      <c r="AH2194">
        <f>invoices[[#This Row],[EB Amount]]-invoices[[#This Row],[electricity_amount]]</f>
        <v>0</v>
      </c>
    </row>
    <row r="2195" spans="1:34">
      <c r="A2195" t="s">
        <v>13842</v>
      </c>
      <c r="B2195" t="s">
        <v>22</v>
      </c>
      <c r="C2195" t="s">
        <v>494</v>
      </c>
      <c r="D2195" t="s">
        <v>24</v>
      </c>
      <c r="E2195" t="s">
        <v>167</v>
      </c>
      <c r="F2195" t="s">
        <v>495</v>
      </c>
      <c r="G2195" t="s">
        <v>13843</v>
      </c>
      <c r="H2195" s="1">
        <f>DATE(YEAR(invoices[[#This Row],[due_date]]),MONTH(invoices[[#This Row],[due_date]]),1)</f>
        <v>45748</v>
      </c>
      <c r="I2195" s="1">
        <v>45754</v>
      </c>
      <c r="J2195">
        <v>6300</v>
      </c>
      <c r="K2195">
        <v>2542</v>
      </c>
      <c r="L2195">
        <v>0</v>
      </c>
      <c r="M2195">
        <f>invoices[[#This Row],[rent_amount]]+invoices[[#This Row],[electricity_amount]]+invoices[[#This Row],[other_charges]]</f>
        <v>8842</v>
      </c>
      <c r="N2195" t="s">
        <v>28</v>
      </c>
      <c r="O2195" t="s">
        <v>53</v>
      </c>
      <c r="P2195">
        <v>0</v>
      </c>
      <c r="Q2195" t="b">
        <v>0</v>
      </c>
      <c r="R2195" t="s">
        <v>54</v>
      </c>
      <c r="S2195">
        <v>0</v>
      </c>
      <c r="T2195">
        <f>invoices[[#This Row],[total_amount]]</f>
        <v>8842</v>
      </c>
      <c r="U2195" t="s">
        <v>498</v>
      </c>
      <c r="V2195" t="str">
        <f>INDEX([1]!Table1[tenantname],MATCH(invoices[[#This Row],[allotment_id]],[1]!Table1[TenantAllotmentID],0))</f>
        <v>TANVEER MUSTAFA (B42-C1)</v>
      </c>
      <c r="W2195" t="s">
        <v>14130</v>
      </c>
      <c r="X2195" t="s">
        <v>14131</v>
      </c>
      <c r="Y2195" s="4">
        <v>45748</v>
      </c>
      <c r="Z2195" t="s">
        <v>15807</v>
      </c>
      <c r="AA2195">
        <v>6300</v>
      </c>
      <c r="AB2195">
        <v>0</v>
      </c>
      <c r="AC2195">
        <v>0</v>
      </c>
      <c r="AD2195" s="7">
        <f>invoices[[#This Row],[Rent]]+invoices[[#This Row],[Services]]+invoices[[#This Row],[GST]]</f>
        <v>6300</v>
      </c>
      <c r="AE2195" s="7">
        <f>invoices[[#This Row],[Total]]-invoices[[#This Row],[rent_amount]]</f>
        <v>0</v>
      </c>
      <c r="AF2195">
        <v>6310</v>
      </c>
      <c r="AG2195">
        <v>2542</v>
      </c>
      <c r="AH2195">
        <f>invoices[[#This Row],[EB Amount]]-invoices[[#This Row],[electricity_amount]]</f>
        <v>0</v>
      </c>
    </row>
    <row r="2196" spans="1:34">
      <c r="A2196" t="s">
        <v>13858</v>
      </c>
      <c r="B2196" t="s">
        <v>22</v>
      </c>
      <c r="C2196" t="s">
        <v>2728</v>
      </c>
      <c r="D2196" t="s">
        <v>24</v>
      </c>
      <c r="E2196" t="s">
        <v>88</v>
      </c>
      <c r="F2196" t="s">
        <v>89</v>
      </c>
      <c r="G2196" t="s">
        <v>13859</v>
      </c>
      <c r="H2196" s="1">
        <f>DATE(YEAR(invoices[[#This Row],[due_date]]),MONTH(invoices[[#This Row],[due_date]]),1)</f>
        <v>45748</v>
      </c>
      <c r="I2196" s="1">
        <v>45754</v>
      </c>
      <c r="J2196">
        <v>14500</v>
      </c>
      <c r="K2196">
        <v>2139</v>
      </c>
      <c r="L2196">
        <v>0</v>
      </c>
      <c r="M2196">
        <f>invoices[[#This Row],[rent_amount]]+invoices[[#This Row],[electricity_amount]]+invoices[[#This Row],[other_charges]]</f>
        <v>16639</v>
      </c>
      <c r="N2196" t="s">
        <v>28</v>
      </c>
      <c r="O2196" t="s">
        <v>53</v>
      </c>
      <c r="P2196">
        <v>0</v>
      </c>
      <c r="Q2196" t="b">
        <v>0</v>
      </c>
      <c r="R2196" t="s">
        <v>54</v>
      </c>
      <c r="S2196">
        <v>0</v>
      </c>
      <c r="T2196">
        <f>invoices[[#This Row],[total_amount]]</f>
        <v>16639</v>
      </c>
      <c r="U2196" t="s">
        <v>2730</v>
      </c>
      <c r="V2196" t="str">
        <f>INDEX([1]!Table1[tenantname],MATCH(invoices[[#This Row],[allotment_id]],[1]!Table1[TenantAllotmentID],0))</f>
        <v>Sanjith Besthamalla (B13-B2)</v>
      </c>
      <c r="W2196" t="s">
        <v>14880</v>
      </c>
      <c r="X2196" t="s">
        <v>14881</v>
      </c>
      <c r="Y2196" s="4">
        <v>45748</v>
      </c>
      <c r="Z2196" t="s">
        <v>15807</v>
      </c>
      <c r="AA2196">
        <v>14500</v>
      </c>
      <c r="AB2196">
        <v>0</v>
      </c>
      <c r="AC2196">
        <v>0</v>
      </c>
      <c r="AD2196" s="7">
        <f>invoices[[#This Row],[Rent]]+invoices[[#This Row],[Services]]+invoices[[#This Row],[GST]]</f>
        <v>14500</v>
      </c>
      <c r="AE2196" s="7">
        <f>invoices[[#This Row],[Total]]-invoices[[#This Row],[rent_amount]]</f>
        <v>0</v>
      </c>
      <c r="AF2196">
        <v>6318</v>
      </c>
      <c r="AG2196">
        <v>2139</v>
      </c>
      <c r="AH2196">
        <f>invoices[[#This Row],[EB Amount]]-invoices[[#This Row],[electricity_amount]]</f>
        <v>0</v>
      </c>
    </row>
    <row r="2197" spans="1:34">
      <c r="A2197" t="s">
        <v>314</v>
      </c>
      <c r="B2197" t="s">
        <v>22</v>
      </c>
      <c r="C2197" t="s">
        <v>315</v>
      </c>
      <c r="D2197" t="s">
        <v>24</v>
      </c>
      <c r="E2197" t="s">
        <v>42</v>
      </c>
      <c r="F2197" t="s">
        <v>316</v>
      </c>
      <c r="G2197" t="s">
        <v>317</v>
      </c>
      <c r="H2197" s="1">
        <f>DATE(YEAR(invoices[[#This Row],[due_date]]),MONTH(invoices[[#This Row],[due_date]]),1)</f>
        <v>45717</v>
      </c>
      <c r="I2197" s="1">
        <v>45723</v>
      </c>
      <c r="J2197">
        <v>13500</v>
      </c>
      <c r="K2197">
        <v>952</v>
      </c>
      <c r="L2197">
        <v>0</v>
      </c>
      <c r="M2197">
        <f>invoices[[#This Row],[rent_amount]]+invoices[[#This Row],[electricity_amount]]+invoices[[#This Row],[other_charges]]</f>
        <v>14452</v>
      </c>
      <c r="N2197" t="s">
        <v>28</v>
      </c>
      <c r="O2197" t="s">
        <v>318</v>
      </c>
      <c r="P2197">
        <v>0</v>
      </c>
      <c r="Q2197" t="b">
        <v>0</v>
      </c>
      <c r="R2197" t="s">
        <v>319</v>
      </c>
      <c r="S2197">
        <v>0</v>
      </c>
      <c r="T2197">
        <f>invoices[[#This Row],[total_amount]]</f>
        <v>14452</v>
      </c>
      <c r="U2197" t="s">
        <v>320</v>
      </c>
      <c r="V2197" t="str">
        <f>INDEX([1]!Table1[tenantname],MATCH(invoices[[#This Row],[allotment_id]],[1]!Table1[TenantAllotmentID],0))</f>
        <v>Jayagowri Karthikeyan (C24-C2)</v>
      </c>
      <c r="W2197" t="s">
        <v>14066</v>
      </c>
      <c r="X2197" t="s">
        <v>14067</v>
      </c>
      <c r="Y2197" s="4">
        <v>45717</v>
      </c>
      <c r="Z2197" t="s">
        <v>15806</v>
      </c>
      <c r="AA2197">
        <v>8100</v>
      </c>
      <c r="AB2197">
        <v>4576</v>
      </c>
      <c r="AC2197">
        <v>824</v>
      </c>
      <c r="AD2197" s="7">
        <f>invoices[[#This Row],[Rent]]+invoices[[#This Row],[Services]]+invoices[[#This Row],[GST]]</f>
        <v>13500</v>
      </c>
      <c r="AE2197" s="7">
        <f>invoices[[#This Row],[Total]]-invoices[[#This Row],[rent_amount]]</f>
        <v>0</v>
      </c>
      <c r="AF2197">
        <v>43</v>
      </c>
      <c r="AG2197">
        <v>952</v>
      </c>
      <c r="AH2197">
        <f>invoices[[#This Row],[EB Amount]]-invoices[[#This Row],[electricity_amount]]</f>
        <v>0</v>
      </c>
    </row>
    <row r="2198" spans="1:34">
      <c r="A2198" s="2" t="s">
        <v>567</v>
      </c>
      <c r="B2198" t="s">
        <v>22</v>
      </c>
      <c r="C2198" t="s">
        <v>568</v>
      </c>
      <c r="D2198" t="s">
        <v>24</v>
      </c>
      <c r="E2198" t="s">
        <v>569</v>
      </c>
      <c r="F2198" t="s">
        <v>570</v>
      </c>
      <c r="G2198" t="s">
        <v>571</v>
      </c>
      <c r="H2198" s="1">
        <f>DATE(YEAR(invoices[[#This Row],[due_date]]),MONTH(invoices[[#This Row],[due_date]]),1)</f>
        <v>45717</v>
      </c>
      <c r="I2198" s="1">
        <v>45723</v>
      </c>
      <c r="J2198">
        <v>13500</v>
      </c>
      <c r="K2198">
        <v>742</v>
      </c>
      <c r="L2198">
        <v>0</v>
      </c>
      <c r="M2198">
        <f>invoices[[#This Row],[rent_amount]]+invoices[[#This Row],[electricity_amount]]+invoices[[#This Row],[other_charges]]</f>
        <v>14242</v>
      </c>
      <c r="N2198" t="s">
        <v>28</v>
      </c>
      <c r="O2198" t="s">
        <v>318</v>
      </c>
      <c r="P2198">
        <v>0</v>
      </c>
      <c r="Q2198" t="b">
        <v>0</v>
      </c>
      <c r="R2198" t="s">
        <v>319</v>
      </c>
      <c r="S2198">
        <v>0</v>
      </c>
      <c r="T2198">
        <f>invoices[[#This Row],[total_amount]]</f>
        <v>14242</v>
      </c>
      <c r="U2198" t="s">
        <v>572</v>
      </c>
      <c r="V2198" t="str">
        <f>INDEX([1]!Table1[tenantname],MATCH(invoices[[#This Row],[allotment_id]],[1]!Table1[TenantAllotmentID],0))</f>
        <v>Malavika Krishna K A (C12-D2)</v>
      </c>
      <c r="W2198" t="s">
        <v>14155</v>
      </c>
      <c r="X2198" t="s">
        <v>14156</v>
      </c>
      <c r="Y2198" s="4">
        <v>45717</v>
      </c>
      <c r="Z2198" t="s">
        <v>15806</v>
      </c>
      <c r="AA2198">
        <v>8255</v>
      </c>
      <c r="AB2198">
        <v>4445</v>
      </c>
      <c r="AC2198">
        <v>800</v>
      </c>
      <c r="AD2198" s="7">
        <f>invoices[[#This Row],[Rent]]+invoices[[#This Row],[Services]]+invoices[[#This Row],[GST]]</f>
        <v>13500</v>
      </c>
      <c r="AE2198" s="7">
        <f>invoices[[#This Row],[Total]]-invoices[[#This Row],[rent_amount]]</f>
        <v>0</v>
      </c>
      <c r="AF2198">
        <v>92</v>
      </c>
      <c r="AG2198">
        <v>742</v>
      </c>
      <c r="AH2198">
        <f>invoices[[#This Row],[EB Amount]]-invoices[[#This Row],[electricity_amount]]</f>
        <v>0</v>
      </c>
    </row>
    <row r="2199" spans="1:34">
      <c r="A2199" t="s">
        <v>701</v>
      </c>
      <c r="B2199" t="s">
        <v>22</v>
      </c>
      <c r="C2199" t="s">
        <v>494</v>
      </c>
      <c r="D2199" t="s">
        <v>24</v>
      </c>
      <c r="E2199" t="s">
        <v>167</v>
      </c>
      <c r="F2199" t="s">
        <v>495</v>
      </c>
      <c r="G2199" t="s">
        <v>702</v>
      </c>
      <c r="H2199" s="1">
        <f>DATE(YEAR(invoices[[#This Row],[due_date]]),MONTH(invoices[[#This Row],[due_date]]),1)</f>
        <v>45717</v>
      </c>
      <c r="I2199" s="1">
        <v>45723</v>
      </c>
      <c r="J2199">
        <v>13500</v>
      </c>
      <c r="K2199">
        <v>1680</v>
      </c>
      <c r="L2199">
        <v>0</v>
      </c>
      <c r="M2199">
        <f>invoices[[#This Row],[rent_amount]]+invoices[[#This Row],[electricity_amount]]+invoices[[#This Row],[other_charges]]</f>
        <v>15180</v>
      </c>
      <c r="N2199" t="s">
        <v>28</v>
      </c>
      <c r="O2199" t="s">
        <v>703</v>
      </c>
      <c r="P2199">
        <v>0</v>
      </c>
      <c r="Q2199" t="b">
        <v>0</v>
      </c>
      <c r="R2199" t="s">
        <v>319</v>
      </c>
      <c r="S2199">
        <v>0</v>
      </c>
      <c r="T2199">
        <f>invoices[[#This Row],[total_amount]]</f>
        <v>15180</v>
      </c>
      <c r="U2199" t="s">
        <v>498</v>
      </c>
      <c r="V2199" t="str">
        <f>INDEX([1]!Table1[tenantname],MATCH(invoices[[#This Row],[allotment_id]],[1]!Table1[TenantAllotmentID],0))</f>
        <v>TANVEER MUSTAFA (B42-C1)</v>
      </c>
      <c r="W2199" t="s">
        <v>14130</v>
      </c>
      <c r="X2199" t="s">
        <v>14131</v>
      </c>
      <c r="Y2199" s="4">
        <v>45717</v>
      </c>
      <c r="Z2199" t="s">
        <v>15806</v>
      </c>
      <c r="AA2199">
        <v>9691</v>
      </c>
      <c r="AB2199">
        <v>3228</v>
      </c>
      <c r="AC2199">
        <v>581</v>
      </c>
      <c r="AD2199" s="7">
        <f>invoices[[#This Row],[Rent]]+invoices[[#This Row],[Services]]+invoices[[#This Row],[GST]]</f>
        <v>13500</v>
      </c>
      <c r="AE2199" s="7">
        <f>invoices[[#This Row],[Total]]-invoices[[#This Row],[rent_amount]]</f>
        <v>0</v>
      </c>
      <c r="AF2199">
        <v>122</v>
      </c>
      <c r="AG2199">
        <v>1680</v>
      </c>
      <c r="AH2199">
        <f>invoices[[#This Row],[EB Amount]]-invoices[[#This Row],[electricity_amount]]</f>
        <v>0</v>
      </c>
    </row>
    <row r="2200" spans="1:34">
      <c r="A2200" t="s">
        <v>714</v>
      </c>
      <c r="B2200" t="s">
        <v>22</v>
      </c>
      <c r="C2200" t="s">
        <v>715</v>
      </c>
      <c r="D2200" t="s">
        <v>24</v>
      </c>
      <c r="E2200" t="s">
        <v>349</v>
      </c>
      <c r="F2200" t="s">
        <v>716</v>
      </c>
      <c r="G2200" t="s">
        <v>717</v>
      </c>
      <c r="H2200" s="1">
        <f>DATE(YEAR(invoices[[#This Row],[due_date]]),MONTH(invoices[[#This Row],[due_date]]),1)</f>
        <v>45717</v>
      </c>
      <c r="I2200" s="1">
        <v>45723</v>
      </c>
      <c r="J2200">
        <v>24000</v>
      </c>
      <c r="K2200">
        <v>1092</v>
      </c>
      <c r="L2200">
        <v>0</v>
      </c>
      <c r="M2200">
        <f>invoices[[#This Row],[rent_amount]]+invoices[[#This Row],[electricity_amount]]+invoices[[#This Row],[other_charges]]</f>
        <v>25092</v>
      </c>
      <c r="N2200" t="s">
        <v>28</v>
      </c>
      <c r="O2200" t="s">
        <v>318</v>
      </c>
      <c r="P2200">
        <v>0</v>
      </c>
      <c r="Q2200" t="b">
        <v>0</v>
      </c>
      <c r="R2200" t="s">
        <v>319</v>
      </c>
      <c r="S2200">
        <v>0</v>
      </c>
      <c r="T2200">
        <f>invoices[[#This Row],[total_amount]]</f>
        <v>25092</v>
      </c>
      <c r="U2200" t="s">
        <v>718</v>
      </c>
      <c r="V2200" t="str">
        <f>INDEX([1]!Table1[tenantname],MATCH(invoices[[#This Row],[allotment_id]],[1]!Table1[TenantAllotmentID],0))</f>
        <v>Gokul Raj (B11-D1)</v>
      </c>
      <c r="W2200" t="s">
        <v>14205</v>
      </c>
      <c r="X2200" t="s">
        <v>14206</v>
      </c>
      <c r="Y2200" s="4">
        <v>45717</v>
      </c>
      <c r="Z2200" t="s">
        <v>15806</v>
      </c>
      <c r="AA2200">
        <v>17228</v>
      </c>
      <c r="AB2200">
        <v>5739</v>
      </c>
      <c r="AC2200">
        <v>1033</v>
      </c>
      <c r="AD2200" s="7">
        <f>invoices[[#This Row],[Rent]]+invoices[[#This Row],[Services]]+invoices[[#This Row],[GST]]</f>
        <v>24000</v>
      </c>
      <c r="AE2200" s="7">
        <f>invoices[[#This Row],[Total]]-invoices[[#This Row],[rent_amount]]</f>
        <v>0</v>
      </c>
      <c r="AF2200">
        <v>126</v>
      </c>
      <c r="AG2200">
        <v>1092</v>
      </c>
      <c r="AH2200">
        <f>invoices[[#This Row],[EB Amount]]-invoices[[#This Row],[electricity_amount]]</f>
        <v>0</v>
      </c>
    </row>
    <row r="2201" spans="1:34">
      <c r="A2201" t="s">
        <v>854</v>
      </c>
      <c r="B2201" t="s">
        <v>22</v>
      </c>
      <c r="C2201" t="s">
        <v>855</v>
      </c>
      <c r="D2201" t="s">
        <v>24</v>
      </c>
      <c r="E2201" t="s">
        <v>140</v>
      </c>
      <c r="F2201" t="s">
        <v>293</v>
      </c>
      <c r="G2201" t="s">
        <v>856</v>
      </c>
      <c r="H2201" s="1">
        <f>DATE(YEAR(invoices[[#This Row],[due_date]]),MONTH(invoices[[#This Row],[due_date]]),1)</f>
        <v>45717</v>
      </c>
      <c r="I2201" s="1">
        <v>45723</v>
      </c>
      <c r="J2201">
        <v>13000</v>
      </c>
      <c r="K2201">
        <v>1176</v>
      </c>
      <c r="L2201">
        <v>0</v>
      </c>
      <c r="M2201">
        <f>invoices[[#This Row],[rent_amount]]+invoices[[#This Row],[electricity_amount]]+invoices[[#This Row],[other_charges]]</f>
        <v>14176</v>
      </c>
      <c r="N2201" t="s">
        <v>28</v>
      </c>
      <c r="O2201" t="s">
        <v>318</v>
      </c>
      <c r="P2201">
        <v>0</v>
      </c>
      <c r="Q2201" t="b">
        <v>0</v>
      </c>
      <c r="R2201" t="s">
        <v>319</v>
      </c>
      <c r="S2201">
        <v>0</v>
      </c>
      <c r="T2201">
        <f>invoices[[#This Row],[total_amount]]</f>
        <v>14176</v>
      </c>
      <c r="U2201" t="s">
        <v>857</v>
      </c>
      <c r="V2201" t="str">
        <f>INDEX([1]!Table1[tenantname],MATCH(invoices[[#This Row],[allotment_id]],[1]!Table1[TenantAllotmentID],0))</f>
        <v>Hari Vignesh (A41-B1)</v>
      </c>
      <c r="W2201" t="s">
        <v>14257</v>
      </c>
      <c r="X2201" t="s">
        <v>14258</v>
      </c>
      <c r="Y2201" s="4">
        <v>45717</v>
      </c>
      <c r="Z2201" t="s">
        <v>15806</v>
      </c>
      <c r="AA2201">
        <v>8085</v>
      </c>
      <c r="AB2201">
        <v>4165</v>
      </c>
      <c r="AC2201">
        <v>750</v>
      </c>
      <c r="AD2201" s="7">
        <f>invoices[[#This Row],[Rent]]+invoices[[#This Row],[Services]]+invoices[[#This Row],[GST]]</f>
        <v>13000</v>
      </c>
      <c r="AE2201" s="7">
        <f>invoices[[#This Row],[Total]]-invoices[[#This Row],[rent_amount]]</f>
        <v>0</v>
      </c>
      <c r="AF2201">
        <v>157</v>
      </c>
      <c r="AG2201">
        <v>1176</v>
      </c>
      <c r="AH2201">
        <f>invoices[[#This Row],[EB Amount]]-invoices[[#This Row],[electricity_amount]]</f>
        <v>0</v>
      </c>
    </row>
    <row r="2202" spans="1:34">
      <c r="A2202" s="2" t="s">
        <v>1086</v>
      </c>
      <c r="B2202" t="s">
        <v>22</v>
      </c>
      <c r="C2202" t="s">
        <v>246</v>
      </c>
      <c r="D2202" t="s">
        <v>24</v>
      </c>
      <c r="E2202" t="s">
        <v>476</v>
      </c>
      <c r="F2202" t="s">
        <v>1087</v>
      </c>
      <c r="G2202" t="s">
        <v>1088</v>
      </c>
      <c r="H2202" s="1">
        <f>DATE(YEAR(invoices[[#This Row],[due_date]]),MONTH(invoices[[#This Row],[due_date]]),1)</f>
        <v>45717</v>
      </c>
      <c r="I2202" s="1">
        <v>45723</v>
      </c>
      <c r="J2202">
        <v>19000</v>
      </c>
      <c r="K2202">
        <v>1148</v>
      </c>
      <c r="L2202">
        <v>0</v>
      </c>
      <c r="M2202">
        <f>invoices[[#This Row],[rent_amount]]+invoices[[#This Row],[electricity_amount]]+invoices[[#This Row],[other_charges]]</f>
        <v>20148</v>
      </c>
      <c r="N2202" t="s">
        <v>28</v>
      </c>
      <c r="O2202" t="s">
        <v>318</v>
      </c>
      <c r="P2202">
        <v>0</v>
      </c>
      <c r="Q2202" t="b">
        <v>0</v>
      </c>
      <c r="R2202" t="s">
        <v>319</v>
      </c>
      <c r="S2202">
        <v>0</v>
      </c>
      <c r="T2202">
        <f>invoices[[#This Row],[total_amount]]</f>
        <v>20148</v>
      </c>
      <c r="U2202" t="s">
        <v>1089</v>
      </c>
      <c r="V2202" t="str">
        <f>INDEX([1]!Table1[tenantname],MATCH(invoices[[#This Row],[allotment_id]],[1]!Table1[TenantAllotmentID],0))</f>
        <v>Dinesh kumar (B41-A1)</v>
      </c>
      <c r="W2202" t="s">
        <v>14044</v>
      </c>
      <c r="X2202" t="s">
        <v>14343</v>
      </c>
      <c r="Y2202" s="4">
        <v>45717</v>
      </c>
      <c r="Z2202" t="s">
        <v>15806</v>
      </c>
      <c r="AA2202">
        <v>13639</v>
      </c>
      <c r="AB2202">
        <v>4543</v>
      </c>
      <c r="AC2202">
        <v>818</v>
      </c>
      <c r="AD2202" s="7">
        <f>invoices[[#This Row],[Rent]]+invoices[[#This Row],[Services]]+invoices[[#This Row],[GST]]</f>
        <v>19000</v>
      </c>
      <c r="AE2202" s="7">
        <f>invoices[[#This Row],[Total]]-invoices[[#This Row],[rent_amount]]</f>
        <v>0</v>
      </c>
      <c r="AF2202">
        <v>215</v>
      </c>
      <c r="AG2202">
        <v>1148</v>
      </c>
      <c r="AH2202">
        <f>invoices[[#This Row],[EB Amount]]-invoices[[#This Row],[electricity_amount]]</f>
        <v>0</v>
      </c>
    </row>
    <row r="2203" spans="1:34">
      <c r="A2203" t="s">
        <v>1120</v>
      </c>
      <c r="B2203" t="s">
        <v>22</v>
      </c>
      <c r="C2203" t="s">
        <v>1121</v>
      </c>
      <c r="D2203" t="s">
        <v>24</v>
      </c>
      <c r="E2203" t="s">
        <v>147</v>
      </c>
      <c r="F2203" t="s">
        <v>1122</v>
      </c>
      <c r="G2203" t="s">
        <v>1123</v>
      </c>
      <c r="H2203" s="1">
        <f>DATE(YEAR(invoices[[#This Row],[due_date]]),MONTH(invoices[[#This Row],[due_date]]),1)</f>
        <v>45717</v>
      </c>
      <c r="I2203" s="1">
        <v>45723</v>
      </c>
      <c r="J2203">
        <v>14500</v>
      </c>
      <c r="K2203">
        <v>1288</v>
      </c>
      <c r="L2203">
        <v>0</v>
      </c>
      <c r="M2203">
        <f>invoices[[#This Row],[rent_amount]]+invoices[[#This Row],[electricity_amount]]+invoices[[#This Row],[other_charges]]</f>
        <v>15788</v>
      </c>
      <c r="N2203" t="s">
        <v>28</v>
      </c>
      <c r="O2203" t="s">
        <v>1124</v>
      </c>
      <c r="P2203">
        <v>0</v>
      </c>
      <c r="Q2203" t="b">
        <v>0</v>
      </c>
      <c r="R2203" t="s">
        <v>319</v>
      </c>
      <c r="S2203">
        <v>0</v>
      </c>
      <c r="T2203">
        <f>invoices[[#This Row],[total_amount]]</f>
        <v>15788</v>
      </c>
      <c r="U2203" t="s">
        <v>1125</v>
      </c>
      <c r="V2203" t="str">
        <f>INDEX([1]!Table1[tenantname],MATCH(invoices[[#This Row],[allotment_id]],[1]!Table1[TenantAllotmentID],0))</f>
        <v>Navin Joseph (C31-B1)</v>
      </c>
      <c r="W2203" t="s">
        <v>14356</v>
      </c>
      <c r="X2203" t="s">
        <v>14357</v>
      </c>
      <c r="Y2203" s="4">
        <v>45717</v>
      </c>
      <c r="Z2203" t="s">
        <v>15806</v>
      </c>
      <c r="AA2203">
        <v>10409</v>
      </c>
      <c r="AB2203">
        <v>3467</v>
      </c>
      <c r="AC2203">
        <v>624</v>
      </c>
      <c r="AD2203" s="7">
        <f>invoices[[#This Row],[Rent]]+invoices[[#This Row],[Services]]+invoices[[#This Row],[GST]]</f>
        <v>14500</v>
      </c>
      <c r="AE2203" s="7">
        <f>invoices[[#This Row],[Total]]-invoices[[#This Row],[rent_amount]]</f>
        <v>0</v>
      </c>
      <c r="AF2203">
        <v>223</v>
      </c>
      <c r="AG2203">
        <v>1288</v>
      </c>
      <c r="AH2203">
        <f>invoices[[#This Row],[EB Amount]]-invoices[[#This Row],[electricity_amount]]</f>
        <v>0</v>
      </c>
    </row>
    <row r="2204" spans="1:34">
      <c r="A2204" t="s">
        <v>1232</v>
      </c>
      <c r="B2204" t="s">
        <v>22</v>
      </c>
      <c r="C2204" t="s">
        <v>1233</v>
      </c>
      <c r="D2204" t="s">
        <v>24</v>
      </c>
      <c r="E2204" t="s">
        <v>34</v>
      </c>
      <c r="F2204" t="s">
        <v>837</v>
      </c>
      <c r="G2204" t="s">
        <v>1234</v>
      </c>
      <c r="H2204" s="1">
        <f>DATE(YEAR(invoices[[#This Row],[due_date]]),MONTH(invoices[[#This Row],[due_date]]),1)</f>
        <v>45717</v>
      </c>
      <c r="I2204" s="1">
        <v>45723</v>
      </c>
      <c r="J2204">
        <v>13500</v>
      </c>
      <c r="K2204">
        <v>0</v>
      </c>
      <c r="L2204">
        <v>0</v>
      </c>
      <c r="M2204">
        <f>invoices[[#This Row],[rent_amount]]+invoices[[#This Row],[electricity_amount]]+invoices[[#This Row],[other_charges]]</f>
        <v>13500</v>
      </c>
      <c r="N2204" t="s">
        <v>28</v>
      </c>
      <c r="O2204" t="s">
        <v>1124</v>
      </c>
      <c r="P2204">
        <v>0</v>
      </c>
      <c r="Q2204" t="b">
        <v>0</v>
      </c>
      <c r="R2204" t="s">
        <v>319</v>
      </c>
      <c r="S2204">
        <v>0</v>
      </c>
      <c r="T2204">
        <f>invoices[[#This Row],[total_amount]]</f>
        <v>13500</v>
      </c>
      <c r="U2204" t="s">
        <v>1235</v>
      </c>
      <c r="V2204" t="str">
        <f>INDEX([1]!Table1[tenantname],MATCH(invoices[[#This Row],[allotment_id]],[1]!Table1[TenantAllotmentID],0))</f>
        <v>Reena Manci (B43-C1)</v>
      </c>
      <c r="W2204" t="s">
        <v>14392</v>
      </c>
      <c r="X2204" t="s">
        <v>14393</v>
      </c>
      <c r="Y2204" s="4">
        <v>45717</v>
      </c>
      <c r="Z2204" t="s">
        <v>15806</v>
      </c>
      <c r="AA2204">
        <v>9691</v>
      </c>
      <c r="AB2204">
        <v>3228</v>
      </c>
      <c r="AC2204">
        <v>581</v>
      </c>
      <c r="AD2204" s="7">
        <f>invoices[[#This Row],[Rent]]+invoices[[#This Row],[Services]]+invoices[[#This Row],[GST]]</f>
        <v>13500</v>
      </c>
      <c r="AE2204" s="7">
        <f>invoices[[#This Row],[Total]]-invoices[[#This Row],[rent_amount]]</f>
        <v>0</v>
      </c>
      <c r="AF2204">
        <v>258</v>
      </c>
      <c r="AG2204">
        <v>0</v>
      </c>
      <c r="AH2204">
        <f>invoices[[#This Row],[EB Amount]]-invoices[[#This Row],[electricity_amount]]</f>
        <v>0</v>
      </c>
    </row>
    <row r="2205" spans="1:34">
      <c r="A2205" t="s">
        <v>1444</v>
      </c>
      <c r="B2205" t="s">
        <v>22</v>
      </c>
      <c r="C2205" t="s">
        <v>299</v>
      </c>
      <c r="D2205" t="s">
        <v>24</v>
      </c>
      <c r="E2205" t="s">
        <v>80</v>
      </c>
      <c r="F2205" t="s">
        <v>300</v>
      </c>
      <c r="G2205" t="s">
        <v>1445</v>
      </c>
      <c r="H2205" s="1">
        <f>DATE(YEAR(invoices[[#This Row],[due_date]]),MONTH(invoices[[#This Row],[due_date]]),1)</f>
        <v>45717</v>
      </c>
      <c r="I2205" s="1">
        <v>45723</v>
      </c>
      <c r="J2205">
        <v>13500</v>
      </c>
      <c r="K2205">
        <v>880</v>
      </c>
      <c r="L2205">
        <v>0</v>
      </c>
      <c r="M2205">
        <f>invoices[[#This Row],[rent_amount]]+invoices[[#This Row],[electricity_amount]]+invoices[[#This Row],[other_charges]]</f>
        <v>14380</v>
      </c>
      <c r="N2205" t="s">
        <v>28</v>
      </c>
      <c r="O2205" t="s">
        <v>318</v>
      </c>
      <c r="P2205">
        <v>0</v>
      </c>
      <c r="Q2205" t="b">
        <v>0</v>
      </c>
      <c r="R2205" t="s">
        <v>319</v>
      </c>
      <c r="S2205">
        <v>0</v>
      </c>
      <c r="T2205">
        <f>invoices[[#This Row],[total_amount]]</f>
        <v>14380</v>
      </c>
      <c r="U2205" t="s">
        <v>302</v>
      </c>
      <c r="V2205" t="str">
        <f>INDEX([1]!Table1[tenantname],MATCH(invoices[[#This Row],[allotment_id]],[1]!Table1[TenantAllotmentID],0))</f>
        <v>Kirithiga N (D21-B2)</v>
      </c>
      <c r="W2205" t="s">
        <v>14060</v>
      </c>
      <c r="X2205" t="s">
        <v>14061</v>
      </c>
      <c r="Y2205" s="4">
        <v>45717</v>
      </c>
      <c r="Z2205" t="s">
        <v>15806</v>
      </c>
      <c r="AA2205">
        <v>9450</v>
      </c>
      <c r="AB2205">
        <v>3432</v>
      </c>
      <c r="AC2205">
        <v>618</v>
      </c>
      <c r="AD2205" s="7">
        <f>invoices[[#This Row],[Rent]]+invoices[[#This Row],[Services]]+invoices[[#This Row],[GST]]</f>
        <v>13500</v>
      </c>
      <c r="AE2205" s="7">
        <f>invoices[[#This Row],[Total]]-invoices[[#This Row],[rent_amount]]</f>
        <v>0</v>
      </c>
      <c r="AF2205">
        <v>316</v>
      </c>
      <c r="AG2205">
        <v>880</v>
      </c>
      <c r="AH2205">
        <f>invoices[[#This Row],[EB Amount]]-invoices[[#This Row],[electricity_amount]]</f>
        <v>0</v>
      </c>
    </row>
    <row r="2206" spans="1:34">
      <c r="A2206" t="s">
        <v>1465</v>
      </c>
      <c r="B2206" t="s">
        <v>22</v>
      </c>
      <c r="C2206" t="s">
        <v>1466</v>
      </c>
      <c r="D2206" t="s">
        <v>24</v>
      </c>
      <c r="E2206" t="s">
        <v>195</v>
      </c>
      <c r="F2206" t="s">
        <v>196</v>
      </c>
      <c r="G2206" t="s">
        <v>1467</v>
      </c>
      <c r="H2206" s="1">
        <f>DATE(YEAR(invoices[[#This Row],[due_date]]),MONTH(invoices[[#This Row],[due_date]]),1)</f>
        <v>45717</v>
      </c>
      <c r="I2206" s="1">
        <v>45723</v>
      </c>
      <c r="J2206" t="e">
        <v>#N/A</v>
      </c>
      <c r="K2206" t="e">
        <v>#N/A</v>
      </c>
      <c r="L2206">
        <v>0</v>
      </c>
      <c r="M2206" t="e">
        <f>invoices[[#This Row],[rent_amount]]+invoices[[#This Row],[electricity_amount]]+invoices[[#This Row],[other_charges]]</f>
        <v>#N/A</v>
      </c>
      <c r="N2206" t="s">
        <v>28</v>
      </c>
      <c r="O2206" t="s">
        <v>318</v>
      </c>
      <c r="P2206">
        <v>0</v>
      </c>
      <c r="Q2206" t="b">
        <v>0</v>
      </c>
      <c r="R2206" t="s">
        <v>319</v>
      </c>
      <c r="S2206">
        <v>0</v>
      </c>
      <c r="T2206" t="e">
        <f>invoices[[#This Row],[total_amount]]</f>
        <v>#N/A</v>
      </c>
      <c r="U2206" t="s">
        <v>1468</v>
      </c>
      <c r="V2206" t="str">
        <f>INDEX([1]!Table1[tenantname],MATCH(invoices[[#This Row],[allotment_id]],[1]!Table1[TenantAllotmentID],0))</f>
        <v>Mancy Vijayakumar (D41-B1)</v>
      </c>
      <c r="W2206" t="s">
        <v>14485</v>
      </c>
      <c r="X2206" t="s">
        <v>14486</v>
      </c>
      <c r="Y2206" s="4">
        <v>45717</v>
      </c>
      <c r="Z2206" t="s">
        <v>15806</v>
      </c>
      <c r="AA2206" t="e">
        <v>#N/A</v>
      </c>
      <c r="AB2206" t="e">
        <v>#N/A</v>
      </c>
      <c r="AC2206" t="e">
        <v>#N/A</v>
      </c>
      <c r="AD2206" s="7" t="e">
        <f>invoices[[#This Row],[Rent]]+invoices[[#This Row],[Services]]+invoices[[#This Row],[GST]]</f>
        <v>#N/A</v>
      </c>
      <c r="AE2206" s="7" t="e">
        <f>invoices[[#This Row],[Total]]-invoices[[#This Row],[rent_amount]]</f>
        <v>#N/A</v>
      </c>
      <c r="AF2206">
        <v>323</v>
      </c>
      <c r="AG2206" t="e">
        <v>#N/A</v>
      </c>
      <c r="AH2206" t="e">
        <f>invoices[[#This Row],[EB Amount]]-invoices[[#This Row],[electricity_amount]]</f>
        <v>#N/A</v>
      </c>
    </row>
    <row r="2207" spans="1:34">
      <c r="A2207" t="s">
        <v>1656</v>
      </c>
      <c r="B2207" t="s">
        <v>22</v>
      </c>
      <c r="C2207" t="s">
        <v>462</v>
      </c>
      <c r="D2207" t="s">
        <v>24</v>
      </c>
      <c r="E2207" t="s">
        <v>201</v>
      </c>
      <c r="F2207" t="s">
        <v>463</v>
      </c>
      <c r="G2207" t="s">
        <v>1657</v>
      </c>
      <c r="H2207" s="1">
        <f>DATE(YEAR(invoices[[#This Row],[due_date]]),MONTH(invoices[[#This Row],[due_date]]),1)</f>
        <v>45717</v>
      </c>
      <c r="I2207" s="1">
        <v>45723</v>
      </c>
      <c r="J2207">
        <v>14500</v>
      </c>
      <c r="K2207">
        <v>784</v>
      </c>
      <c r="L2207">
        <v>0</v>
      </c>
      <c r="M2207">
        <f>invoices[[#This Row],[rent_amount]]+invoices[[#This Row],[electricity_amount]]+invoices[[#This Row],[other_charges]]</f>
        <v>15284</v>
      </c>
      <c r="N2207" t="s">
        <v>28</v>
      </c>
      <c r="O2207" t="s">
        <v>1658</v>
      </c>
      <c r="P2207">
        <v>0</v>
      </c>
      <c r="Q2207" t="b">
        <v>0</v>
      </c>
      <c r="R2207" t="s">
        <v>319</v>
      </c>
      <c r="S2207">
        <v>0</v>
      </c>
      <c r="T2207">
        <f>invoices[[#This Row],[total_amount]]</f>
        <v>15284</v>
      </c>
      <c r="U2207" t="s">
        <v>465</v>
      </c>
      <c r="V2207" t="str">
        <f>INDEX([1]!Table1[tenantname],MATCH(invoices[[#This Row],[allotment_id]],[1]!Table1[TenantAllotmentID],0))</f>
        <v>Aman Kumar Agarwala (B31-B2)</v>
      </c>
      <c r="W2207" t="s">
        <v>14120</v>
      </c>
      <c r="X2207" t="s">
        <v>14121</v>
      </c>
      <c r="Y2207" s="4">
        <v>45717</v>
      </c>
      <c r="Z2207" t="s">
        <v>15806</v>
      </c>
      <c r="AA2207">
        <v>10150</v>
      </c>
      <c r="AB2207">
        <v>3686</v>
      </c>
      <c r="AC2207">
        <v>664</v>
      </c>
      <c r="AD2207" s="7">
        <f>invoices[[#This Row],[Rent]]+invoices[[#This Row],[Services]]+invoices[[#This Row],[GST]]</f>
        <v>14500</v>
      </c>
      <c r="AE2207" s="7">
        <f>invoices[[#This Row],[Total]]-invoices[[#This Row],[rent_amount]]</f>
        <v>0</v>
      </c>
      <c r="AF2207">
        <v>379</v>
      </c>
      <c r="AG2207">
        <v>784</v>
      </c>
      <c r="AH2207">
        <f>invoices[[#This Row],[EB Amount]]-invoices[[#This Row],[electricity_amount]]</f>
        <v>0</v>
      </c>
    </row>
    <row r="2208" spans="1:34">
      <c r="A2208" t="s">
        <v>1778</v>
      </c>
      <c r="B2208" t="s">
        <v>22</v>
      </c>
      <c r="C2208" t="s">
        <v>1138</v>
      </c>
      <c r="D2208" t="s">
        <v>24</v>
      </c>
      <c r="E2208" t="s">
        <v>167</v>
      </c>
      <c r="F2208" t="s">
        <v>930</v>
      </c>
      <c r="G2208" t="s">
        <v>1779</v>
      </c>
      <c r="H2208" s="1">
        <f>DATE(YEAR(invoices[[#This Row],[due_date]]),MONTH(invoices[[#This Row],[due_date]]),1)</f>
        <v>45717</v>
      </c>
      <c r="I2208" s="1">
        <v>45723</v>
      </c>
      <c r="J2208">
        <v>14500</v>
      </c>
      <c r="K2208">
        <v>1680</v>
      </c>
      <c r="L2208">
        <v>0</v>
      </c>
      <c r="M2208">
        <f>invoices[[#This Row],[rent_amount]]+invoices[[#This Row],[electricity_amount]]+invoices[[#This Row],[other_charges]]</f>
        <v>16180</v>
      </c>
      <c r="N2208" t="s">
        <v>28</v>
      </c>
      <c r="O2208" t="s">
        <v>1658</v>
      </c>
      <c r="P2208">
        <v>0</v>
      </c>
      <c r="Q2208" t="b">
        <v>0</v>
      </c>
      <c r="R2208" t="s">
        <v>319</v>
      </c>
      <c r="S2208">
        <v>0</v>
      </c>
      <c r="T2208">
        <f>invoices[[#This Row],[total_amount]]</f>
        <v>16180</v>
      </c>
      <c r="U2208" t="s">
        <v>1140</v>
      </c>
      <c r="V2208" t="str">
        <f>INDEX([1]!Table1[tenantname],MATCH(invoices[[#This Row],[allotment_id]],[1]!Table1[TenantAllotmentID],0))</f>
        <v>Akshit Pulluri (B42-B2)</v>
      </c>
      <c r="W2208" t="s">
        <v>14358</v>
      </c>
      <c r="X2208" t="s">
        <v>14359</v>
      </c>
      <c r="Y2208" s="4">
        <v>45717</v>
      </c>
      <c r="Z2208" t="s">
        <v>15806</v>
      </c>
      <c r="AA2208">
        <v>10409</v>
      </c>
      <c r="AB2208">
        <v>3467</v>
      </c>
      <c r="AC2208">
        <v>624</v>
      </c>
      <c r="AD2208" s="7">
        <f>invoices[[#This Row],[Rent]]+invoices[[#This Row],[Services]]+invoices[[#This Row],[GST]]</f>
        <v>14500</v>
      </c>
      <c r="AE2208" s="7">
        <f>invoices[[#This Row],[Total]]-invoices[[#This Row],[rent_amount]]</f>
        <v>0</v>
      </c>
      <c r="AF2208">
        <v>417</v>
      </c>
      <c r="AG2208">
        <v>1680</v>
      </c>
      <c r="AH2208">
        <f>invoices[[#This Row],[EB Amount]]-invoices[[#This Row],[electricity_amount]]</f>
        <v>0</v>
      </c>
    </row>
    <row r="2209" spans="1:34">
      <c r="A2209" t="s">
        <v>1792</v>
      </c>
      <c r="B2209" t="s">
        <v>22</v>
      </c>
      <c r="C2209" t="s">
        <v>446</v>
      </c>
      <c r="D2209" t="s">
        <v>24</v>
      </c>
      <c r="E2209" t="s">
        <v>268</v>
      </c>
      <c r="F2209" t="s">
        <v>447</v>
      </c>
      <c r="G2209" t="s">
        <v>1793</v>
      </c>
      <c r="H2209" s="1">
        <f>DATE(YEAR(invoices[[#This Row],[due_date]]),MONTH(invoices[[#This Row],[due_date]]),1)</f>
        <v>45717</v>
      </c>
      <c r="I2209" s="1">
        <v>45723</v>
      </c>
      <c r="J2209">
        <v>13500</v>
      </c>
      <c r="K2209">
        <v>1197</v>
      </c>
      <c r="L2209">
        <v>0</v>
      </c>
      <c r="M2209">
        <f>invoices[[#This Row],[rent_amount]]+invoices[[#This Row],[electricity_amount]]+invoices[[#This Row],[other_charges]]</f>
        <v>14697</v>
      </c>
      <c r="N2209" t="s">
        <v>28</v>
      </c>
      <c r="O2209" t="s">
        <v>318</v>
      </c>
      <c r="P2209">
        <v>0</v>
      </c>
      <c r="Q2209" t="b">
        <v>0</v>
      </c>
      <c r="R2209" t="s">
        <v>319</v>
      </c>
      <c r="S2209">
        <v>0</v>
      </c>
      <c r="T2209">
        <f>invoices[[#This Row],[total_amount]]</f>
        <v>14697</v>
      </c>
      <c r="U2209" t="s">
        <v>449</v>
      </c>
      <c r="V2209" t="str">
        <f>INDEX([1]!Table1[tenantname],MATCH(invoices[[#This Row],[allotment_id]],[1]!Table1[TenantAllotmentID],0))</f>
        <v>Kiran TR (C21-C2)</v>
      </c>
      <c r="W2209" t="s">
        <v>14114</v>
      </c>
      <c r="X2209" t="s">
        <v>14115</v>
      </c>
      <c r="Y2209" s="4">
        <v>45717</v>
      </c>
      <c r="Z2209" t="s">
        <v>15806</v>
      </c>
      <c r="AA2209">
        <v>9691</v>
      </c>
      <c r="AB2209">
        <v>3228</v>
      </c>
      <c r="AC2209">
        <v>581</v>
      </c>
      <c r="AD2209" s="7">
        <f>invoices[[#This Row],[Rent]]+invoices[[#This Row],[Services]]+invoices[[#This Row],[GST]]</f>
        <v>13500</v>
      </c>
      <c r="AE2209" s="7">
        <f>invoices[[#This Row],[Total]]-invoices[[#This Row],[rent_amount]]</f>
        <v>0</v>
      </c>
      <c r="AF2209">
        <v>422</v>
      </c>
      <c r="AG2209">
        <v>1197</v>
      </c>
      <c r="AH2209">
        <f>invoices[[#This Row],[EB Amount]]-invoices[[#This Row],[electricity_amount]]</f>
        <v>0</v>
      </c>
    </row>
    <row r="2210" spans="1:34">
      <c r="A2210" t="s">
        <v>1935</v>
      </c>
      <c r="B2210" t="s">
        <v>22</v>
      </c>
      <c r="C2210" t="s">
        <v>1278</v>
      </c>
      <c r="D2210" t="s">
        <v>24</v>
      </c>
      <c r="E2210" t="s">
        <v>342</v>
      </c>
      <c r="F2210" t="s">
        <v>1279</v>
      </c>
      <c r="G2210" t="s">
        <v>1936</v>
      </c>
      <c r="H2210" s="1">
        <f>DATE(YEAR(invoices[[#This Row],[due_date]]),MONTH(invoices[[#This Row],[due_date]]),1)</f>
        <v>45717</v>
      </c>
      <c r="I2210" s="1">
        <v>45723</v>
      </c>
      <c r="J2210">
        <v>14500</v>
      </c>
      <c r="K2210">
        <v>1092</v>
      </c>
      <c r="L2210">
        <v>0</v>
      </c>
      <c r="M2210">
        <f>invoices[[#This Row],[rent_amount]]+invoices[[#This Row],[electricity_amount]]+invoices[[#This Row],[other_charges]]</f>
        <v>15592</v>
      </c>
      <c r="N2210" t="s">
        <v>28</v>
      </c>
      <c r="O2210" t="s">
        <v>703</v>
      </c>
      <c r="P2210">
        <v>0</v>
      </c>
      <c r="Q2210" t="b">
        <v>0</v>
      </c>
      <c r="R2210" t="s">
        <v>319</v>
      </c>
      <c r="S2210">
        <v>0</v>
      </c>
      <c r="T2210">
        <f>invoices[[#This Row],[total_amount]]</f>
        <v>15592</v>
      </c>
      <c r="U2210" t="s">
        <v>1281</v>
      </c>
      <c r="V2210" t="str">
        <f>INDEX([1]!Table1[tenantname],MATCH(invoices[[#This Row],[allotment_id]],[1]!Table1[TenantAllotmentID],0))</f>
        <v>Sowbarnigaa K S (D11-C2)</v>
      </c>
      <c r="W2210" t="s">
        <v>14411</v>
      </c>
      <c r="X2210" t="s">
        <v>14412</v>
      </c>
      <c r="Y2210" s="4">
        <v>45717</v>
      </c>
      <c r="Z2210" t="s">
        <v>15806</v>
      </c>
      <c r="AA2210">
        <v>9018</v>
      </c>
      <c r="AB2210">
        <v>4646</v>
      </c>
      <c r="AC2210">
        <v>836</v>
      </c>
      <c r="AD2210" s="7">
        <f>invoices[[#This Row],[Rent]]+invoices[[#This Row],[Services]]+invoices[[#This Row],[GST]]</f>
        <v>14500</v>
      </c>
      <c r="AE2210" s="7">
        <f>invoices[[#This Row],[Total]]-invoices[[#This Row],[rent_amount]]</f>
        <v>0</v>
      </c>
      <c r="AF2210">
        <v>468</v>
      </c>
      <c r="AG2210">
        <v>1092</v>
      </c>
      <c r="AH2210">
        <f>invoices[[#This Row],[EB Amount]]-invoices[[#This Row],[electricity_amount]]</f>
        <v>0</v>
      </c>
    </row>
    <row r="2211" spans="1:34">
      <c r="A2211" t="s">
        <v>2312</v>
      </c>
      <c r="B2211" t="s">
        <v>22</v>
      </c>
      <c r="C2211" t="s">
        <v>1270</v>
      </c>
      <c r="D2211" t="s">
        <v>24</v>
      </c>
      <c r="E2211" t="s">
        <v>275</v>
      </c>
      <c r="F2211" t="s">
        <v>276</v>
      </c>
      <c r="G2211" t="s">
        <v>2313</v>
      </c>
      <c r="H2211" s="1">
        <f>DATE(YEAR(invoices[[#This Row],[due_date]]),MONTH(invoices[[#This Row],[due_date]]),1)</f>
        <v>45717</v>
      </c>
      <c r="I2211" s="1">
        <v>45723</v>
      </c>
      <c r="J2211">
        <v>7403</v>
      </c>
      <c r="K2211">
        <v>1932</v>
      </c>
      <c r="L2211">
        <v>0</v>
      </c>
      <c r="M2211">
        <f>invoices[[#This Row],[rent_amount]]+invoices[[#This Row],[electricity_amount]]+invoices[[#This Row],[other_charges]]</f>
        <v>9335</v>
      </c>
      <c r="N2211" t="s">
        <v>28</v>
      </c>
      <c r="O2211" t="s">
        <v>703</v>
      </c>
      <c r="P2211">
        <v>0</v>
      </c>
      <c r="Q2211" t="b">
        <v>0</v>
      </c>
      <c r="R2211" t="s">
        <v>319</v>
      </c>
      <c r="S2211">
        <v>0</v>
      </c>
      <c r="T2211">
        <f>invoices[[#This Row],[total_amount]]</f>
        <v>9335</v>
      </c>
      <c r="U2211" t="s">
        <v>1272</v>
      </c>
      <c r="V2211" t="str">
        <f>INDEX([1]!Table1[tenantname],MATCH(invoices[[#This Row],[allotment_id]],[1]!Table1[TenantAllotmentID],0))</f>
        <v>Smita Parial (B44-C2)</v>
      </c>
      <c r="W2211" t="s">
        <v>14407</v>
      </c>
      <c r="X2211" t="s">
        <v>14408</v>
      </c>
      <c r="Y2211" s="4">
        <v>45717</v>
      </c>
      <c r="Z2211" t="s">
        <v>15806</v>
      </c>
      <c r="AA2211">
        <v>5314</v>
      </c>
      <c r="AB2211">
        <v>1770</v>
      </c>
      <c r="AC2211">
        <v>319</v>
      </c>
      <c r="AD2211" s="7">
        <f>invoices[[#This Row],[Rent]]+invoices[[#This Row],[Services]]+invoices[[#This Row],[GST]]</f>
        <v>7403</v>
      </c>
      <c r="AE2211" s="7">
        <f>invoices[[#This Row],[Total]]-invoices[[#This Row],[rent_amount]]</f>
        <v>0</v>
      </c>
      <c r="AF2211">
        <v>600</v>
      </c>
      <c r="AG2211">
        <v>1932</v>
      </c>
      <c r="AH2211">
        <f>invoices[[#This Row],[EB Amount]]-invoices[[#This Row],[electricity_amount]]</f>
        <v>0</v>
      </c>
    </row>
    <row r="2212" spans="1:34">
      <c r="A2212" t="s">
        <v>2341</v>
      </c>
      <c r="B2212" t="s">
        <v>22</v>
      </c>
      <c r="C2212" t="s">
        <v>509</v>
      </c>
      <c r="D2212" t="s">
        <v>24</v>
      </c>
      <c r="E2212" t="s">
        <v>96</v>
      </c>
      <c r="F2212" t="s">
        <v>510</v>
      </c>
      <c r="G2212" t="s">
        <v>2342</v>
      </c>
      <c r="H2212" s="1">
        <f>DATE(YEAR(invoices[[#This Row],[due_date]]),MONTH(invoices[[#This Row],[due_date]]),1)</f>
        <v>45717</v>
      </c>
      <c r="I2212" s="1">
        <v>45723</v>
      </c>
      <c r="J2212">
        <v>14500</v>
      </c>
      <c r="K2212">
        <v>1848</v>
      </c>
      <c r="L2212">
        <v>0</v>
      </c>
      <c r="M2212">
        <f>invoices[[#This Row],[rent_amount]]+invoices[[#This Row],[electricity_amount]]+invoices[[#This Row],[other_charges]]</f>
        <v>16348</v>
      </c>
      <c r="N2212" t="s">
        <v>28</v>
      </c>
      <c r="O2212" t="s">
        <v>318</v>
      </c>
      <c r="P2212">
        <v>0</v>
      </c>
      <c r="Q2212" t="b">
        <v>0</v>
      </c>
      <c r="R2212" t="s">
        <v>319</v>
      </c>
      <c r="S2212">
        <v>0</v>
      </c>
      <c r="T2212">
        <f>invoices[[#This Row],[total_amount]]</f>
        <v>16348</v>
      </c>
      <c r="U2212" t="s">
        <v>2343</v>
      </c>
      <c r="V2212" t="str">
        <f>INDEX([1]!Table1[tenantname],MATCH(invoices[[#This Row],[allotment_id]],[1]!Table1[TenantAllotmentID],0))</f>
        <v>Harsh Gupta (B33-B2)</v>
      </c>
      <c r="W2212" t="s">
        <v>14778</v>
      </c>
      <c r="X2212" t="s">
        <v>14779</v>
      </c>
      <c r="Y2212" s="4">
        <v>45717</v>
      </c>
      <c r="Z2212" t="s">
        <v>15806</v>
      </c>
      <c r="AA2212">
        <v>8866</v>
      </c>
      <c r="AB2212">
        <v>4774</v>
      </c>
      <c r="AC2212">
        <v>860</v>
      </c>
      <c r="AD2212" s="7">
        <f>invoices[[#This Row],[Rent]]+invoices[[#This Row],[Services]]+invoices[[#This Row],[GST]]</f>
        <v>14500</v>
      </c>
      <c r="AE2212" s="7">
        <f>invoices[[#This Row],[Total]]-invoices[[#This Row],[rent_amount]]</f>
        <v>0</v>
      </c>
      <c r="AF2212">
        <v>610</v>
      </c>
      <c r="AG2212">
        <v>1848</v>
      </c>
      <c r="AH2212">
        <f>invoices[[#This Row],[EB Amount]]-invoices[[#This Row],[electricity_amount]]</f>
        <v>0</v>
      </c>
    </row>
    <row r="2213" spans="1:34">
      <c r="A2213" s="2" t="s">
        <v>2388</v>
      </c>
      <c r="B2213" t="s">
        <v>22</v>
      </c>
      <c r="C2213" t="s">
        <v>132</v>
      </c>
      <c r="D2213" t="s">
        <v>24</v>
      </c>
      <c r="E2213" t="s">
        <v>50</v>
      </c>
      <c r="F2213" t="s">
        <v>133</v>
      </c>
      <c r="G2213" t="s">
        <v>2389</v>
      </c>
      <c r="H2213" s="1">
        <f>DATE(YEAR(invoices[[#This Row],[due_date]]),MONTH(invoices[[#This Row],[due_date]]),1)</f>
        <v>45717</v>
      </c>
      <c r="I2213" s="1">
        <v>45723</v>
      </c>
      <c r="J2213">
        <v>13500</v>
      </c>
      <c r="K2213">
        <v>1456</v>
      </c>
      <c r="L2213">
        <v>0</v>
      </c>
      <c r="M2213">
        <f>invoices[[#This Row],[rent_amount]]+invoices[[#This Row],[electricity_amount]]+invoices[[#This Row],[other_charges]]</f>
        <v>14956</v>
      </c>
      <c r="N2213" t="s">
        <v>28</v>
      </c>
      <c r="O2213" t="s">
        <v>703</v>
      </c>
      <c r="P2213">
        <v>0</v>
      </c>
      <c r="Q2213" t="b">
        <v>0</v>
      </c>
      <c r="R2213" t="s">
        <v>319</v>
      </c>
      <c r="S2213">
        <v>0</v>
      </c>
      <c r="T2213">
        <f>invoices[[#This Row],[total_amount]]</f>
        <v>14956</v>
      </c>
      <c r="U2213" t="s">
        <v>137</v>
      </c>
      <c r="V2213" t="str">
        <f>INDEX([1]!Table1[tenantname],MATCH(invoices[[#This Row],[allotment_id]],[1]!Table1[TenantAllotmentID],0))</f>
        <v>Uma Saikumar Torikonda (B32-C1)</v>
      </c>
      <c r="W2213" t="s">
        <v>14012</v>
      </c>
      <c r="X2213" t="s">
        <v>14013</v>
      </c>
      <c r="Y2213" s="4">
        <v>45717</v>
      </c>
      <c r="Z2213" t="s">
        <v>15806</v>
      </c>
      <c r="AA2213">
        <v>8255</v>
      </c>
      <c r="AB2213">
        <v>4445</v>
      </c>
      <c r="AC2213">
        <v>800</v>
      </c>
      <c r="AD2213" s="7">
        <f>invoices[[#This Row],[Rent]]+invoices[[#This Row],[Services]]+invoices[[#This Row],[GST]]</f>
        <v>13500</v>
      </c>
      <c r="AE2213" s="7">
        <f>invoices[[#This Row],[Total]]-invoices[[#This Row],[rent_amount]]</f>
        <v>0</v>
      </c>
      <c r="AF2213">
        <v>625</v>
      </c>
      <c r="AG2213">
        <v>1456</v>
      </c>
      <c r="AH2213">
        <f>invoices[[#This Row],[EB Amount]]-invoices[[#This Row],[electricity_amount]]</f>
        <v>0</v>
      </c>
    </row>
    <row r="2214" spans="1:34">
      <c r="A2214" t="s">
        <v>2390</v>
      </c>
      <c r="B2214" t="s">
        <v>22</v>
      </c>
      <c r="C2214" t="s">
        <v>2027</v>
      </c>
      <c r="D2214" t="s">
        <v>24</v>
      </c>
      <c r="E2214" t="s">
        <v>80</v>
      </c>
      <c r="F2214" t="s">
        <v>1824</v>
      </c>
      <c r="G2214" t="s">
        <v>2391</v>
      </c>
      <c r="H2214" s="1">
        <f>DATE(YEAR(invoices[[#This Row],[due_date]]),MONTH(invoices[[#This Row],[due_date]]),1)</f>
        <v>45717</v>
      </c>
      <c r="I2214" s="1">
        <v>45723</v>
      </c>
      <c r="J2214">
        <v>24000</v>
      </c>
      <c r="K2214">
        <v>1232</v>
      </c>
      <c r="L2214">
        <v>0</v>
      </c>
      <c r="M2214">
        <f>invoices[[#This Row],[rent_amount]]+invoices[[#This Row],[electricity_amount]]+invoices[[#This Row],[other_charges]]</f>
        <v>25232</v>
      </c>
      <c r="N2214" t="s">
        <v>28</v>
      </c>
      <c r="O2214" t="s">
        <v>1124</v>
      </c>
      <c r="P2214">
        <v>0</v>
      </c>
      <c r="Q2214" t="b">
        <v>0</v>
      </c>
      <c r="R2214" t="s">
        <v>319</v>
      </c>
      <c r="S2214">
        <v>0</v>
      </c>
      <c r="T2214">
        <f>invoices[[#This Row],[total_amount]]</f>
        <v>25232</v>
      </c>
      <c r="U2214" t="s">
        <v>2029</v>
      </c>
      <c r="V2214" t="str">
        <f>INDEX([1]!Table1[tenantname],MATCH(invoices[[#This Row],[allotment_id]],[1]!Table1[TenantAllotmentID],0))</f>
        <v>Sagarika Das (D21-A1)</v>
      </c>
      <c r="W2214" t="s">
        <v>14679</v>
      </c>
      <c r="X2214" t="s">
        <v>14680</v>
      </c>
      <c r="Y2214" s="4">
        <v>45717</v>
      </c>
      <c r="Z2214" t="s">
        <v>15806</v>
      </c>
      <c r="AA2214">
        <v>16800</v>
      </c>
      <c r="AB2214">
        <v>6102</v>
      </c>
      <c r="AC2214">
        <v>1098</v>
      </c>
      <c r="AD2214" s="7">
        <f>invoices[[#This Row],[Rent]]+invoices[[#This Row],[Services]]+invoices[[#This Row],[GST]]</f>
        <v>24000</v>
      </c>
      <c r="AE2214" s="7">
        <f>invoices[[#This Row],[Total]]-invoices[[#This Row],[rent_amount]]</f>
        <v>0</v>
      </c>
      <c r="AF2214">
        <v>626</v>
      </c>
      <c r="AG2214">
        <v>1232</v>
      </c>
      <c r="AH2214">
        <f>invoices[[#This Row],[EB Amount]]-invoices[[#This Row],[electricity_amount]]</f>
        <v>0</v>
      </c>
    </row>
    <row r="2215" spans="1:34">
      <c r="A2215" t="s">
        <v>2405</v>
      </c>
      <c r="B2215" t="s">
        <v>22</v>
      </c>
      <c r="C2215" t="s">
        <v>1497</v>
      </c>
      <c r="D2215" t="s">
        <v>24</v>
      </c>
      <c r="E2215" t="s">
        <v>519</v>
      </c>
      <c r="F2215" t="s">
        <v>984</v>
      </c>
      <c r="G2215" t="s">
        <v>2406</v>
      </c>
      <c r="H2215" s="1">
        <f>DATE(YEAR(invoices[[#This Row],[due_date]]),MONTH(invoices[[#This Row],[due_date]]),1)</f>
        <v>45717</v>
      </c>
      <c r="I2215" s="1">
        <v>45723</v>
      </c>
      <c r="J2215">
        <v>14500</v>
      </c>
      <c r="K2215">
        <v>1736</v>
      </c>
      <c r="L2215">
        <v>0</v>
      </c>
      <c r="M2215">
        <f>invoices[[#This Row],[rent_amount]]+invoices[[#This Row],[electricity_amount]]+invoices[[#This Row],[other_charges]]</f>
        <v>16236</v>
      </c>
      <c r="N2215" t="s">
        <v>28</v>
      </c>
      <c r="O2215" t="s">
        <v>318</v>
      </c>
      <c r="P2215">
        <v>0</v>
      </c>
      <c r="Q2215" t="b">
        <v>0</v>
      </c>
      <c r="R2215" t="s">
        <v>319</v>
      </c>
      <c r="S2215">
        <v>0</v>
      </c>
      <c r="T2215">
        <f>invoices[[#This Row],[total_amount]]</f>
        <v>16236</v>
      </c>
      <c r="U2215" t="s">
        <v>1499</v>
      </c>
      <c r="V2215" t="str">
        <f>INDEX([1]!Table1[tenantname],MATCH(invoices[[#This Row],[allotment_id]],[1]!Table1[TenantAllotmentID],0))</f>
        <v>Debargha Adhikary (C41-B1)</v>
      </c>
      <c r="W2215" t="s">
        <v>14495</v>
      </c>
      <c r="X2215" t="s">
        <v>14496</v>
      </c>
      <c r="Y2215" s="4">
        <v>45717</v>
      </c>
      <c r="Z2215" t="s">
        <v>15806</v>
      </c>
      <c r="AA2215">
        <v>8866</v>
      </c>
      <c r="AB2215">
        <v>4774</v>
      </c>
      <c r="AC2215">
        <v>860</v>
      </c>
      <c r="AD2215" s="7">
        <f>invoices[[#This Row],[Rent]]+invoices[[#This Row],[Services]]+invoices[[#This Row],[GST]]</f>
        <v>14500</v>
      </c>
      <c r="AE2215" s="7">
        <f>invoices[[#This Row],[Total]]-invoices[[#This Row],[rent_amount]]</f>
        <v>0</v>
      </c>
      <c r="AF2215">
        <v>633</v>
      </c>
      <c r="AG2215">
        <v>1736</v>
      </c>
      <c r="AH2215">
        <f>invoices[[#This Row],[EB Amount]]-invoices[[#This Row],[electricity_amount]]</f>
        <v>0</v>
      </c>
    </row>
    <row r="2216" spans="1:34">
      <c r="A2216" t="s">
        <v>2451</v>
      </c>
      <c r="B2216" t="s">
        <v>22</v>
      </c>
      <c r="C2216" t="s">
        <v>1481</v>
      </c>
      <c r="D2216" t="s">
        <v>24</v>
      </c>
      <c r="E2216" t="s">
        <v>25</v>
      </c>
      <c r="F2216" t="s">
        <v>1200</v>
      </c>
      <c r="G2216" t="s">
        <v>2452</v>
      </c>
      <c r="H2216" s="1">
        <f>DATE(YEAR(invoices[[#This Row],[due_date]]),MONTH(invoices[[#This Row],[due_date]]),1)</f>
        <v>45717</v>
      </c>
      <c r="I2216" s="1">
        <v>45723</v>
      </c>
      <c r="J2216">
        <v>10421</v>
      </c>
      <c r="K2216">
        <v>0</v>
      </c>
      <c r="L2216">
        <v>0</v>
      </c>
      <c r="M2216">
        <f>invoices[[#This Row],[rent_amount]]+invoices[[#This Row],[electricity_amount]]+invoices[[#This Row],[other_charges]]</f>
        <v>10421</v>
      </c>
      <c r="N2216" t="s">
        <v>28</v>
      </c>
      <c r="O2216" t="s">
        <v>1658</v>
      </c>
      <c r="P2216">
        <v>0</v>
      </c>
      <c r="Q2216" t="b">
        <v>0</v>
      </c>
      <c r="R2216" t="s">
        <v>319</v>
      </c>
      <c r="S2216">
        <v>0</v>
      </c>
      <c r="T2216">
        <f>invoices[[#This Row],[total_amount]]</f>
        <v>10421</v>
      </c>
      <c r="U2216" t="s">
        <v>2453</v>
      </c>
      <c r="V2216" t="str">
        <f>INDEX([1]!Table1[tenantname],MATCH(invoices[[#This Row],[allotment_id]],[1]!Table1[TenantAllotmentID],0))</f>
        <v>Amruta Mandar Puranik (A24-A1)</v>
      </c>
      <c r="W2216" t="s">
        <v>14808</v>
      </c>
      <c r="X2216" t="s">
        <v>14809</v>
      </c>
      <c r="Y2216" s="4">
        <v>45717</v>
      </c>
      <c r="Z2216" t="s">
        <v>15806</v>
      </c>
      <c r="AA2216">
        <v>7294</v>
      </c>
      <c r="AB2216">
        <v>2650</v>
      </c>
      <c r="AC2216">
        <v>477</v>
      </c>
      <c r="AD2216" s="7">
        <f>invoices[[#This Row],[Rent]]+invoices[[#This Row],[Services]]+invoices[[#This Row],[GST]]</f>
        <v>10421</v>
      </c>
      <c r="AE2216" s="7">
        <f>invoices[[#This Row],[Total]]-invoices[[#This Row],[rent_amount]]</f>
        <v>0</v>
      </c>
      <c r="AF2216">
        <v>652</v>
      </c>
      <c r="AG2216">
        <v>0</v>
      </c>
      <c r="AH2216">
        <f>invoices[[#This Row],[EB Amount]]-invoices[[#This Row],[electricity_amount]]</f>
        <v>0</v>
      </c>
    </row>
    <row r="2217" spans="1:34">
      <c r="A2217" t="s">
        <v>2624</v>
      </c>
      <c r="B2217" t="s">
        <v>22</v>
      </c>
      <c r="C2217" t="s">
        <v>2625</v>
      </c>
      <c r="D2217" t="s">
        <v>24</v>
      </c>
      <c r="E2217" t="s">
        <v>195</v>
      </c>
      <c r="F2217" s="2" t="s">
        <v>1745</v>
      </c>
      <c r="G2217" t="s">
        <v>2626</v>
      </c>
      <c r="H2217" s="1">
        <f>DATE(YEAR(invoices[[#This Row],[due_date]]),MONTH(invoices[[#This Row],[due_date]]),1)</f>
        <v>45717</v>
      </c>
      <c r="I2217" s="1">
        <v>45723</v>
      </c>
      <c r="J2217">
        <v>13500</v>
      </c>
      <c r="K2217">
        <v>1120</v>
      </c>
      <c r="L2217">
        <v>0</v>
      </c>
      <c r="M2217">
        <f>invoices[[#This Row],[rent_amount]]+invoices[[#This Row],[electricity_amount]]+invoices[[#This Row],[other_charges]]</f>
        <v>14620</v>
      </c>
      <c r="N2217" t="s">
        <v>28</v>
      </c>
      <c r="O2217" t="s">
        <v>1658</v>
      </c>
      <c r="P2217">
        <v>0</v>
      </c>
      <c r="Q2217" t="b">
        <v>0</v>
      </c>
      <c r="R2217" t="s">
        <v>319</v>
      </c>
      <c r="S2217">
        <v>0</v>
      </c>
      <c r="T2217">
        <f>invoices[[#This Row],[total_amount]]</f>
        <v>14620</v>
      </c>
      <c r="U2217" t="s">
        <v>2627</v>
      </c>
      <c r="V2217" t="str">
        <f>INDEX([1]!Table1[tenantname],MATCH(invoices[[#This Row],[allotment_id]],[1]!Table1[TenantAllotmentID],0))</f>
        <v>Aswini BT (D41-C1)</v>
      </c>
      <c r="W2217" t="s">
        <v>14851</v>
      </c>
      <c r="X2217" t="s">
        <v>14852</v>
      </c>
      <c r="Y2217" s="4">
        <v>45717</v>
      </c>
      <c r="Z2217" t="s">
        <v>15806</v>
      </c>
      <c r="AA2217">
        <v>9691</v>
      </c>
      <c r="AB2217">
        <v>3228</v>
      </c>
      <c r="AC2217">
        <v>581</v>
      </c>
      <c r="AD2217" s="7">
        <f>invoices[[#This Row],[Rent]]+invoices[[#This Row],[Services]]+invoices[[#This Row],[GST]]</f>
        <v>13500</v>
      </c>
      <c r="AE2217" s="7">
        <f>invoices[[#This Row],[Total]]-invoices[[#This Row],[rent_amount]]</f>
        <v>0</v>
      </c>
      <c r="AF2217">
        <v>723</v>
      </c>
      <c r="AG2217">
        <v>1120</v>
      </c>
      <c r="AH2217">
        <f>invoices[[#This Row],[EB Amount]]-invoices[[#This Row],[electricity_amount]]</f>
        <v>0</v>
      </c>
    </row>
    <row r="2218" spans="1:34">
      <c r="A2218" t="s">
        <v>2727</v>
      </c>
      <c r="B2218" t="s">
        <v>22</v>
      </c>
      <c r="C2218" t="s">
        <v>2728</v>
      </c>
      <c r="D2218" t="s">
        <v>24</v>
      </c>
      <c r="E2218" t="s">
        <v>88</v>
      </c>
      <c r="F2218" t="s">
        <v>89</v>
      </c>
      <c r="G2218" t="s">
        <v>2729</v>
      </c>
      <c r="H2218" s="1">
        <f>DATE(YEAR(invoices[[#This Row],[due_date]]),MONTH(invoices[[#This Row],[due_date]]),1)</f>
        <v>45717</v>
      </c>
      <c r="I2218" s="1">
        <v>45723</v>
      </c>
      <c r="J2218">
        <v>14500</v>
      </c>
      <c r="K2218">
        <v>1680</v>
      </c>
      <c r="L2218">
        <v>0</v>
      </c>
      <c r="M2218">
        <f>invoices[[#This Row],[rent_amount]]+invoices[[#This Row],[electricity_amount]]+invoices[[#This Row],[other_charges]]</f>
        <v>16180</v>
      </c>
      <c r="N2218" t="s">
        <v>28</v>
      </c>
      <c r="O2218" t="s">
        <v>703</v>
      </c>
      <c r="P2218">
        <v>0</v>
      </c>
      <c r="Q2218" t="b">
        <v>0</v>
      </c>
      <c r="R2218" t="s">
        <v>319</v>
      </c>
      <c r="S2218">
        <v>0</v>
      </c>
      <c r="T2218">
        <f>invoices[[#This Row],[total_amount]]</f>
        <v>16180</v>
      </c>
      <c r="U2218" t="s">
        <v>2730</v>
      </c>
      <c r="V2218" t="str">
        <f>INDEX([1]!Table1[tenantname],MATCH(invoices[[#This Row],[allotment_id]],[1]!Table1[TenantAllotmentID],0))</f>
        <v>Sanjith Besthamalla (B13-B2)</v>
      </c>
      <c r="W2218" t="s">
        <v>14880</v>
      </c>
      <c r="X2218" t="s">
        <v>14881</v>
      </c>
      <c r="Y2218" s="4">
        <v>45717</v>
      </c>
      <c r="Z2218" t="s">
        <v>15806</v>
      </c>
      <c r="AA2218">
        <v>10409</v>
      </c>
      <c r="AB2218">
        <v>3467</v>
      </c>
      <c r="AC2218">
        <v>624</v>
      </c>
      <c r="AD2218" s="7">
        <f>invoices[[#This Row],[Rent]]+invoices[[#This Row],[Services]]+invoices[[#This Row],[GST]]</f>
        <v>14500</v>
      </c>
      <c r="AE2218" s="7">
        <f>invoices[[#This Row],[Total]]-invoices[[#This Row],[rent_amount]]</f>
        <v>0</v>
      </c>
      <c r="AF2218">
        <v>764</v>
      </c>
      <c r="AG2218">
        <v>1680</v>
      </c>
      <c r="AH2218">
        <f>invoices[[#This Row],[EB Amount]]-invoices[[#This Row],[electricity_amount]]</f>
        <v>0</v>
      </c>
    </row>
    <row r="2219" spans="1:34">
      <c r="A2219" t="s">
        <v>2805</v>
      </c>
      <c r="B2219" t="s">
        <v>22</v>
      </c>
      <c r="C2219" t="s">
        <v>2806</v>
      </c>
      <c r="D2219" t="s">
        <v>24</v>
      </c>
      <c r="E2219" t="s">
        <v>354</v>
      </c>
      <c r="F2219" t="s">
        <v>355</v>
      </c>
      <c r="G2219" t="s">
        <v>2807</v>
      </c>
      <c r="H2219" s="1">
        <f>DATE(YEAR(invoices[[#This Row],[due_date]]),MONTH(invoices[[#This Row],[due_date]]),1)</f>
        <v>45717</v>
      </c>
      <c r="I2219" s="1">
        <v>45723</v>
      </c>
      <c r="J2219">
        <v>468</v>
      </c>
      <c r="K2219">
        <v>0</v>
      </c>
      <c r="L2219">
        <v>2250</v>
      </c>
      <c r="M2219">
        <f>invoices[[#This Row],[rent_amount]]+invoices[[#This Row],[electricity_amount]]+invoices[[#This Row],[other_charges]]</f>
        <v>2718</v>
      </c>
      <c r="N2219" t="s">
        <v>28</v>
      </c>
      <c r="O2219" t="s">
        <v>1658</v>
      </c>
      <c r="P2219">
        <v>0</v>
      </c>
      <c r="Q2219" t="b">
        <v>0</v>
      </c>
      <c r="R2219" t="s">
        <v>319</v>
      </c>
      <c r="S2219">
        <v>0</v>
      </c>
      <c r="T2219">
        <f>invoices[[#This Row],[total_amount]]</f>
        <v>2718</v>
      </c>
      <c r="U2219" s="2" t="s">
        <v>2808</v>
      </c>
      <c r="V2219" t="str">
        <f>INDEX([1]!Table1[tenantname],MATCH(invoices[[#This Row],[allotment_id]],[1]!Table1[TenantAllotmentID],0))</f>
        <v>Arvind  (B34-B1)</v>
      </c>
      <c r="W2219" t="s">
        <v>14896</v>
      </c>
      <c r="X2219" t="s">
        <v>14897</v>
      </c>
      <c r="Y2219" s="4">
        <v>45717</v>
      </c>
      <c r="Z2219" t="s">
        <v>15806</v>
      </c>
      <c r="AA2219">
        <v>286</v>
      </c>
      <c r="AB2219">
        <v>154</v>
      </c>
      <c r="AC2219">
        <v>28</v>
      </c>
      <c r="AD2219" s="7">
        <f>invoices[[#This Row],[Rent]]+invoices[[#This Row],[Services]]+invoices[[#This Row],[GST]]</f>
        <v>468</v>
      </c>
      <c r="AE2219" s="7">
        <f>invoices[[#This Row],[Total]]-invoices[[#This Row],[rent_amount]]</f>
        <v>0</v>
      </c>
      <c r="AF2219">
        <v>797</v>
      </c>
      <c r="AG2219">
        <v>0</v>
      </c>
      <c r="AH2219">
        <f>invoices[[#This Row],[EB Amount]]-invoices[[#This Row],[electricity_amount]]</f>
        <v>0</v>
      </c>
    </row>
    <row r="2220" spans="1:34">
      <c r="A2220" t="s">
        <v>2815</v>
      </c>
      <c r="B2220" t="s">
        <v>22</v>
      </c>
      <c r="C2220" t="s">
        <v>1836</v>
      </c>
      <c r="D2220" t="s">
        <v>24</v>
      </c>
      <c r="E2220" t="s">
        <v>247</v>
      </c>
      <c r="F2220" t="s">
        <v>2658</v>
      </c>
      <c r="G2220" t="s">
        <v>2816</v>
      </c>
      <c r="H2220" s="1">
        <f>DATE(YEAR(invoices[[#This Row],[due_date]]),MONTH(invoices[[#This Row],[due_date]]),1)</f>
        <v>45717</v>
      </c>
      <c r="I2220" s="1">
        <v>45723</v>
      </c>
      <c r="J2220">
        <v>13500</v>
      </c>
      <c r="K2220">
        <v>1008</v>
      </c>
      <c r="L2220">
        <v>0</v>
      </c>
      <c r="M2220">
        <f>invoices[[#This Row],[rent_amount]]+invoices[[#This Row],[electricity_amount]]+invoices[[#This Row],[other_charges]]</f>
        <v>14508</v>
      </c>
      <c r="N2220" t="s">
        <v>28</v>
      </c>
      <c r="O2220" t="s">
        <v>1124</v>
      </c>
      <c r="P2220">
        <v>0</v>
      </c>
      <c r="Q2220" t="b">
        <v>0</v>
      </c>
      <c r="R2220" t="s">
        <v>319</v>
      </c>
      <c r="S2220">
        <v>0</v>
      </c>
      <c r="T2220">
        <f>invoices[[#This Row],[total_amount]]</f>
        <v>14508</v>
      </c>
      <c r="U2220" t="s">
        <v>2817</v>
      </c>
      <c r="V2220" t="str">
        <f>INDEX([1]!Table1[tenantname],MATCH(invoices[[#This Row],[allotment_id]],[1]!Table1[TenantAllotmentID],0))</f>
        <v>Paras Katal (C11-C2)</v>
      </c>
      <c r="W2220" t="s">
        <v>14613</v>
      </c>
      <c r="X2220" t="s">
        <v>14900</v>
      </c>
      <c r="Y2220" s="4">
        <v>45717</v>
      </c>
      <c r="Z2220" t="s">
        <v>15806</v>
      </c>
      <c r="AA2220">
        <v>9691</v>
      </c>
      <c r="AB2220">
        <v>3228</v>
      </c>
      <c r="AC2220">
        <v>581</v>
      </c>
      <c r="AD2220" s="7">
        <f>invoices[[#This Row],[Rent]]+invoices[[#This Row],[Services]]+invoices[[#This Row],[GST]]</f>
        <v>13500</v>
      </c>
      <c r="AE2220" s="7">
        <f>invoices[[#This Row],[Total]]-invoices[[#This Row],[rent_amount]]</f>
        <v>0</v>
      </c>
      <c r="AF2220">
        <v>801</v>
      </c>
      <c r="AG2220">
        <v>1008</v>
      </c>
      <c r="AH2220">
        <f>invoices[[#This Row],[EB Amount]]-invoices[[#This Row],[electricity_amount]]</f>
        <v>0</v>
      </c>
    </row>
    <row r="2221" spans="1:34">
      <c r="A2221" t="s">
        <v>2857</v>
      </c>
      <c r="B2221" t="s">
        <v>22</v>
      </c>
      <c r="C2221" t="s">
        <v>1421</v>
      </c>
      <c r="D2221" t="s">
        <v>24</v>
      </c>
      <c r="E2221" t="s">
        <v>34</v>
      </c>
      <c r="F2221" t="s">
        <v>805</v>
      </c>
      <c r="G2221" t="s">
        <v>2858</v>
      </c>
      <c r="H2221" s="1">
        <f>DATE(YEAR(invoices[[#This Row],[due_date]]),MONTH(invoices[[#This Row],[due_date]]),1)</f>
        <v>45717</v>
      </c>
      <c r="I2221" s="1">
        <v>45723</v>
      </c>
      <c r="J2221">
        <v>17500</v>
      </c>
      <c r="K2221">
        <v>1100</v>
      </c>
      <c r="L2221">
        <v>0</v>
      </c>
      <c r="M2221">
        <f>invoices[[#This Row],[rent_amount]]+invoices[[#This Row],[electricity_amount]]+invoices[[#This Row],[other_charges]]</f>
        <v>18600</v>
      </c>
      <c r="N2221" t="s">
        <v>28</v>
      </c>
      <c r="O2221" t="s">
        <v>1658</v>
      </c>
      <c r="P2221">
        <v>0</v>
      </c>
      <c r="Q2221" t="b">
        <v>0</v>
      </c>
      <c r="R2221" t="s">
        <v>319</v>
      </c>
      <c r="S2221">
        <v>0</v>
      </c>
      <c r="T2221">
        <f>invoices[[#This Row],[total_amount]]</f>
        <v>18600</v>
      </c>
      <c r="U2221" t="s">
        <v>2859</v>
      </c>
      <c r="V2221" t="str">
        <f>INDEX([1]!Table1[tenantname],MATCH(invoices[[#This Row],[allotment_id]],[1]!Table1[TenantAllotmentID],0))</f>
        <v>Sai Roshni  Matta (B43-A1)</v>
      </c>
      <c r="W2221" t="s">
        <v>14466</v>
      </c>
      <c r="X2221" t="s">
        <v>14913</v>
      </c>
      <c r="Y2221" s="4">
        <v>45717</v>
      </c>
      <c r="Z2221" t="s">
        <v>15806</v>
      </c>
      <c r="AA2221">
        <v>12562</v>
      </c>
      <c r="AB2221">
        <v>4184</v>
      </c>
      <c r="AC2221">
        <v>754</v>
      </c>
      <c r="AD2221" s="7">
        <f>invoices[[#This Row],[Rent]]+invoices[[#This Row],[Services]]+invoices[[#This Row],[GST]]</f>
        <v>17500</v>
      </c>
      <c r="AE2221" s="7">
        <f>invoices[[#This Row],[Total]]-invoices[[#This Row],[rent_amount]]</f>
        <v>0</v>
      </c>
      <c r="AF2221">
        <v>816</v>
      </c>
      <c r="AG2221">
        <v>1100</v>
      </c>
      <c r="AH2221">
        <f>invoices[[#This Row],[EB Amount]]-invoices[[#This Row],[electricity_amount]]</f>
        <v>0</v>
      </c>
    </row>
    <row r="2222" spans="1:34">
      <c r="A2222" t="s">
        <v>2886</v>
      </c>
      <c r="B2222" t="s">
        <v>22</v>
      </c>
      <c r="C2222" t="s">
        <v>585</v>
      </c>
      <c r="D2222" t="s">
        <v>24</v>
      </c>
      <c r="E2222" t="s">
        <v>226</v>
      </c>
      <c r="F2222" t="s">
        <v>586</v>
      </c>
      <c r="G2222" t="s">
        <v>2887</v>
      </c>
      <c r="H2222" s="1">
        <f>DATE(YEAR(invoices[[#This Row],[due_date]]),MONTH(invoices[[#This Row],[due_date]]),1)</f>
        <v>45717</v>
      </c>
      <c r="I2222" s="1">
        <v>45723</v>
      </c>
      <c r="J2222">
        <v>13500</v>
      </c>
      <c r="K2222">
        <v>870</v>
      </c>
      <c r="L2222">
        <v>0</v>
      </c>
      <c r="M2222">
        <f>invoices[[#This Row],[rent_amount]]+invoices[[#This Row],[electricity_amount]]+invoices[[#This Row],[other_charges]]</f>
        <v>14370</v>
      </c>
      <c r="N2222" t="s">
        <v>28</v>
      </c>
      <c r="O2222" t="s">
        <v>318</v>
      </c>
      <c r="P2222">
        <v>0</v>
      </c>
      <c r="Q2222" t="b">
        <v>0</v>
      </c>
      <c r="R2222" t="s">
        <v>319</v>
      </c>
      <c r="S2222">
        <v>0</v>
      </c>
      <c r="T2222">
        <f>invoices[[#This Row],[total_amount]]</f>
        <v>14370</v>
      </c>
      <c r="U2222" t="s">
        <v>589</v>
      </c>
      <c r="V2222" t="str">
        <f>INDEX([1]!Table1[tenantname],MATCH(invoices[[#This Row],[allotment_id]],[1]!Table1[TenantAllotmentID],0))</f>
        <v>Disha Midha (B12-C2)</v>
      </c>
      <c r="W2222" t="s">
        <v>14161</v>
      </c>
      <c r="X2222" t="s">
        <v>14162</v>
      </c>
      <c r="Y2222" s="4">
        <v>45717</v>
      </c>
      <c r="Z2222" t="s">
        <v>15806</v>
      </c>
      <c r="AA2222">
        <v>9691</v>
      </c>
      <c r="AB2222">
        <v>3228</v>
      </c>
      <c r="AC2222">
        <v>581</v>
      </c>
      <c r="AD2222" s="7">
        <f>invoices[[#This Row],[Rent]]+invoices[[#This Row],[Services]]+invoices[[#This Row],[GST]]</f>
        <v>13500</v>
      </c>
      <c r="AE2222" s="7">
        <f>invoices[[#This Row],[Total]]-invoices[[#This Row],[rent_amount]]</f>
        <v>0</v>
      </c>
      <c r="AF2222">
        <v>828</v>
      </c>
      <c r="AG2222">
        <v>870</v>
      </c>
      <c r="AH2222">
        <f>invoices[[#This Row],[EB Amount]]-invoices[[#This Row],[electricity_amount]]</f>
        <v>0</v>
      </c>
    </row>
    <row r="2223" spans="1:34">
      <c r="A2223" t="s">
        <v>3202</v>
      </c>
      <c r="B2223" t="s">
        <v>22</v>
      </c>
      <c r="C2223" t="s">
        <v>3203</v>
      </c>
      <c r="D2223" t="s">
        <v>24</v>
      </c>
      <c r="E2223" t="s">
        <v>476</v>
      </c>
      <c r="F2223" t="s">
        <v>1186</v>
      </c>
      <c r="G2223" t="s">
        <v>3204</v>
      </c>
      <c r="H2223" s="1">
        <f>DATE(YEAR(invoices[[#This Row],[due_date]]),MONTH(invoices[[#This Row],[due_date]]),1)</f>
        <v>45717</v>
      </c>
      <c r="I2223" s="1">
        <v>45723</v>
      </c>
      <c r="J2223">
        <v>14500</v>
      </c>
      <c r="K2223">
        <v>984</v>
      </c>
      <c r="L2223">
        <v>0</v>
      </c>
      <c r="M2223">
        <f>invoices[[#This Row],[rent_amount]]+invoices[[#This Row],[electricity_amount]]+invoices[[#This Row],[other_charges]]</f>
        <v>15484</v>
      </c>
      <c r="N2223" t="s">
        <v>28</v>
      </c>
      <c r="O2223" t="s">
        <v>318</v>
      </c>
      <c r="P2223">
        <v>0</v>
      </c>
      <c r="Q2223" t="b">
        <v>0</v>
      </c>
      <c r="R2223" t="s">
        <v>319</v>
      </c>
      <c r="S2223">
        <v>0</v>
      </c>
      <c r="T2223">
        <f>invoices[[#This Row],[total_amount]]</f>
        <v>15484</v>
      </c>
      <c r="U2223" t="s">
        <v>3205</v>
      </c>
      <c r="V2223" t="str">
        <f>INDEX([1]!Table1[tenantname],MATCH(invoices[[#This Row],[allotment_id]],[1]!Table1[TenantAllotmentID],0))</f>
        <v>Kundan Lenka (B41-B2)</v>
      </c>
      <c r="W2223" t="s">
        <v>14998</v>
      </c>
      <c r="X2223" t="s">
        <v>14999</v>
      </c>
      <c r="Y2223" s="4">
        <v>45717</v>
      </c>
      <c r="Z2223" t="s">
        <v>15806</v>
      </c>
      <c r="AA2223">
        <v>10409</v>
      </c>
      <c r="AB2223">
        <v>3467</v>
      </c>
      <c r="AC2223">
        <v>624</v>
      </c>
      <c r="AD2223" s="7">
        <f>invoices[[#This Row],[Rent]]+invoices[[#This Row],[Services]]+invoices[[#This Row],[GST]]</f>
        <v>14500</v>
      </c>
      <c r="AE2223" s="7">
        <f>invoices[[#This Row],[Total]]-invoices[[#This Row],[rent_amount]]</f>
        <v>0</v>
      </c>
      <c r="AF2223">
        <v>953</v>
      </c>
      <c r="AG2223">
        <v>984</v>
      </c>
      <c r="AH2223">
        <f>invoices[[#This Row],[EB Amount]]-invoices[[#This Row],[electricity_amount]]</f>
        <v>0</v>
      </c>
    </row>
    <row r="2224" spans="1:34">
      <c r="A2224" t="s">
        <v>3280</v>
      </c>
      <c r="B2224" t="s">
        <v>22</v>
      </c>
      <c r="C2224" t="s">
        <v>1091</v>
      </c>
      <c r="D2224" t="s">
        <v>24</v>
      </c>
      <c r="E2224" t="s">
        <v>254</v>
      </c>
      <c r="F2224" t="s">
        <v>1092</v>
      </c>
      <c r="G2224" t="s">
        <v>3281</v>
      </c>
      <c r="H2224" s="1">
        <f>DATE(YEAR(invoices[[#This Row],[due_date]]),MONTH(invoices[[#This Row],[due_date]]),1)</f>
        <v>45717</v>
      </c>
      <c r="I2224" s="1">
        <v>45723</v>
      </c>
      <c r="J2224">
        <v>14500</v>
      </c>
      <c r="K2224">
        <v>2688</v>
      </c>
      <c r="L2224">
        <v>0</v>
      </c>
      <c r="M2224">
        <f>invoices[[#This Row],[rent_amount]]+invoices[[#This Row],[electricity_amount]]+invoices[[#This Row],[other_charges]]</f>
        <v>17188</v>
      </c>
      <c r="N2224" t="s">
        <v>28</v>
      </c>
      <c r="O2224" t="s">
        <v>318</v>
      </c>
      <c r="P2224">
        <v>0</v>
      </c>
      <c r="Q2224" t="b">
        <v>0</v>
      </c>
      <c r="R2224" t="s">
        <v>319</v>
      </c>
      <c r="S2224">
        <v>0</v>
      </c>
      <c r="T2224">
        <f>invoices[[#This Row],[total_amount]]</f>
        <v>17188</v>
      </c>
      <c r="U2224" t="s">
        <v>1094</v>
      </c>
      <c r="V2224" t="str">
        <f>INDEX([1]!Table1[tenantname],MATCH(invoices[[#This Row],[allotment_id]],[1]!Table1[TenantAllotmentID],0))</f>
        <v>Meghna Ravuru (C42-B2)</v>
      </c>
      <c r="W2224" t="s">
        <v>14344</v>
      </c>
      <c r="X2224" t="s">
        <v>14345</v>
      </c>
      <c r="Y2224" s="4">
        <v>45717</v>
      </c>
      <c r="Z2224" t="s">
        <v>15806</v>
      </c>
      <c r="AA2224">
        <v>8866</v>
      </c>
      <c r="AB2224">
        <v>4774</v>
      </c>
      <c r="AC2224">
        <v>860</v>
      </c>
      <c r="AD2224" s="7">
        <f>invoices[[#This Row],[Rent]]+invoices[[#This Row],[Services]]+invoices[[#This Row],[GST]]</f>
        <v>14500</v>
      </c>
      <c r="AE2224" s="7">
        <f>invoices[[#This Row],[Total]]-invoices[[#This Row],[rent_amount]]</f>
        <v>0</v>
      </c>
      <c r="AF2224">
        <v>984</v>
      </c>
      <c r="AG2224">
        <v>2688</v>
      </c>
      <c r="AH2224">
        <f>invoices[[#This Row],[EB Amount]]-invoices[[#This Row],[electricity_amount]]</f>
        <v>0</v>
      </c>
    </row>
    <row r="2225" spans="1:34">
      <c r="A2225" t="s">
        <v>3286</v>
      </c>
      <c r="B2225" t="s">
        <v>22</v>
      </c>
      <c r="C2225" t="s">
        <v>3287</v>
      </c>
      <c r="D2225" t="s">
        <v>24</v>
      </c>
      <c r="E2225" t="s">
        <v>80</v>
      </c>
      <c r="F2225" t="s">
        <v>3288</v>
      </c>
      <c r="G2225" t="s">
        <v>3289</v>
      </c>
      <c r="H2225" s="1">
        <f>DATE(YEAR(invoices[[#This Row],[due_date]]),MONTH(invoices[[#This Row],[due_date]]),1)</f>
        <v>45717</v>
      </c>
      <c r="I2225" s="1">
        <v>45723</v>
      </c>
      <c r="J2225">
        <v>13000</v>
      </c>
      <c r="K2225">
        <v>616</v>
      </c>
      <c r="L2225">
        <v>0</v>
      </c>
      <c r="M2225">
        <f>invoices[[#This Row],[rent_amount]]+invoices[[#This Row],[electricity_amount]]+invoices[[#This Row],[other_charges]]</f>
        <v>13616</v>
      </c>
      <c r="N2225" t="s">
        <v>28</v>
      </c>
      <c r="O2225" t="s">
        <v>1124</v>
      </c>
      <c r="P2225">
        <v>0</v>
      </c>
      <c r="Q2225" t="b">
        <v>0</v>
      </c>
      <c r="R2225" t="s">
        <v>319</v>
      </c>
      <c r="S2225">
        <v>0</v>
      </c>
      <c r="T2225">
        <f>invoices[[#This Row],[total_amount]]</f>
        <v>13616</v>
      </c>
      <c r="U2225" t="s">
        <v>3290</v>
      </c>
      <c r="V2225" t="str">
        <f>INDEX([1]!Table1[tenantname],MATCH(invoices[[#This Row],[allotment_id]],[1]!Table1[TenantAllotmentID],0))</f>
        <v>Roshana S V (D21-C3)</v>
      </c>
      <c r="W2225" t="s">
        <v>15018</v>
      </c>
      <c r="X2225" t="s">
        <v>15019</v>
      </c>
      <c r="Y2225" s="4">
        <v>45717</v>
      </c>
      <c r="Z2225" t="s">
        <v>15806</v>
      </c>
      <c r="AA2225">
        <v>9100</v>
      </c>
      <c r="AB2225">
        <v>3305</v>
      </c>
      <c r="AC2225">
        <v>595</v>
      </c>
      <c r="AD2225" s="7">
        <f>invoices[[#This Row],[Rent]]+invoices[[#This Row],[Services]]+invoices[[#This Row],[GST]]</f>
        <v>13000</v>
      </c>
      <c r="AE2225" s="7">
        <f>invoices[[#This Row],[Total]]-invoices[[#This Row],[rent_amount]]</f>
        <v>0</v>
      </c>
      <c r="AF2225">
        <v>987</v>
      </c>
      <c r="AG2225">
        <v>616</v>
      </c>
      <c r="AH2225">
        <f>invoices[[#This Row],[EB Amount]]-invoices[[#This Row],[electricity_amount]]</f>
        <v>0</v>
      </c>
    </row>
    <row r="2226" spans="1:34">
      <c r="A2226" t="s">
        <v>3293</v>
      </c>
      <c r="B2226" t="s">
        <v>22</v>
      </c>
      <c r="C2226" t="s">
        <v>125</v>
      </c>
      <c r="D2226" t="s">
        <v>24</v>
      </c>
      <c r="E2226" t="s">
        <v>88</v>
      </c>
      <c r="F2226" t="s">
        <v>126</v>
      </c>
      <c r="G2226" t="s">
        <v>3294</v>
      </c>
      <c r="H2226" s="1">
        <f>DATE(YEAR(invoices[[#This Row],[due_date]]),MONTH(invoices[[#This Row],[due_date]]),1)</f>
        <v>45717</v>
      </c>
      <c r="I2226" s="1">
        <v>45723</v>
      </c>
      <c r="J2226">
        <v>13500</v>
      </c>
      <c r="K2226">
        <v>1680</v>
      </c>
      <c r="L2226">
        <v>0</v>
      </c>
      <c r="M2226">
        <f>invoices[[#This Row],[rent_amount]]+invoices[[#This Row],[electricity_amount]]+invoices[[#This Row],[other_charges]]</f>
        <v>15180</v>
      </c>
      <c r="N2226" t="s">
        <v>28</v>
      </c>
      <c r="O2226" t="s">
        <v>318</v>
      </c>
      <c r="P2226">
        <v>0</v>
      </c>
      <c r="Q2226" t="b">
        <v>0</v>
      </c>
      <c r="R2226" t="s">
        <v>319</v>
      </c>
      <c r="S2226">
        <v>0</v>
      </c>
      <c r="T2226">
        <f>invoices[[#This Row],[total_amount]]</f>
        <v>15180</v>
      </c>
      <c r="U2226" t="s">
        <v>130</v>
      </c>
      <c r="V2226" t="str">
        <f>INDEX([1]!Table1[tenantname],MATCH(invoices[[#This Row],[allotment_id]],[1]!Table1[TenantAllotmentID],0))</f>
        <v>Martin Rodgers (B13-C2)</v>
      </c>
      <c r="W2226" t="s">
        <v>14010</v>
      </c>
      <c r="X2226" t="s">
        <v>14011</v>
      </c>
      <c r="Y2226" s="4">
        <v>45717</v>
      </c>
      <c r="Z2226" t="s">
        <v>15806</v>
      </c>
      <c r="AA2226">
        <v>9691</v>
      </c>
      <c r="AB2226">
        <v>3228</v>
      </c>
      <c r="AC2226">
        <v>581</v>
      </c>
      <c r="AD2226" s="7">
        <f>invoices[[#This Row],[Rent]]+invoices[[#This Row],[Services]]+invoices[[#This Row],[GST]]</f>
        <v>13500</v>
      </c>
      <c r="AE2226" s="7">
        <f>invoices[[#This Row],[Total]]-invoices[[#This Row],[rent_amount]]</f>
        <v>0</v>
      </c>
      <c r="AF2226">
        <v>989</v>
      </c>
      <c r="AG2226">
        <v>1680</v>
      </c>
      <c r="AH2226">
        <f>invoices[[#This Row],[EB Amount]]-invoices[[#This Row],[electricity_amount]]</f>
        <v>0</v>
      </c>
    </row>
    <row r="2227" spans="1:34">
      <c r="A2227" t="s">
        <v>3498</v>
      </c>
      <c r="B2227" t="s">
        <v>22</v>
      </c>
      <c r="C2227" t="s">
        <v>974</v>
      </c>
      <c r="D2227" t="s">
        <v>24</v>
      </c>
      <c r="E2227" t="s">
        <v>88</v>
      </c>
      <c r="F2227" t="s">
        <v>921</v>
      </c>
      <c r="G2227" t="s">
        <v>3499</v>
      </c>
      <c r="H2227" s="1">
        <f>DATE(YEAR(invoices[[#This Row],[due_date]]),MONTH(invoices[[#This Row],[due_date]]),1)</f>
        <v>45717</v>
      </c>
      <c r="I2227" s="1">
        <v>45723</v>
      </c>
      <c r="J2227">
        <v>8887</v>
      </c>
      <c r="K2227">
        <v>0</v>
      </c>
      <c r="L2227">
        <v>0</v>
      </c>
      <c r="M2227">
        <f>invoices[[#This Row],[rent_amount]]+invoices[[#This Row],[electricity_amount]]+invoices[[#This Row],[other_charges]]</f>
        <v>8887</v>
      </c>
      <c r="N2227" t="s">
        <v>28</v>
      </c>
      <c r="O2227" t="s">
        <v>703</v>
      </c>
      <c r="P2227">
        <v>0</v>
      </c>
      <c r="Q2227" t="b">
        <v>0</v>
      </c>
      <c r="R2227" t="s">
        <v>319</v>
      </c>
      <c r="S2227">
        <v>0</v>
      </c>
      <c r="T2227">
        <f>invoices[[#This Row],[total_amount]]</f>
        <v>8887</v>
      </c>
      <c r="U2227" t="s">
        <v>976</v>
      </c>
      <c r="V2227" t="str">
        <f>INDEX([1]!Table1[tenantname],MATCH(invoices[[#This Row],[allotment_id]],[1]!Table1[TenantAllotmentID],0))</f>
        <v>Utkarsh De (B13-C1)</v>
      </c>
      <c r="W2227" t="s">
        <v>14300</v>
      </c>
      <c r="X2227" t="s">
        <v>14301</v>
      </c>
      <c r="Y2227" s="4">
        <v>45717</v>
      </c>
      <c r="Z2227" t="s">
        <v>15806</v>
      </c>
      <c r="AA2227">
        <v>6380</v>
      </c>
      <c r="AB2227">
        <v>2125</v>
      </c>
      <c r="AC2227">
        <v>382</v>
      </c>
      <c r="AD2227" s="7">
        <f>invoices[[#This Row],[Rent]]+invoices[[#This Row],[Services]]+invoices[[#This Row],[GST]]</f>
        <v>8887</v>
      </c>
      <c r="AE2227" s="7">
        <f>invoices[[#This Row],[Total]]-invoices[[#This Row],[rent_amount]]</f>
        <v>0</v>
      </c>
      <c r="AF2227">
        <v>1078</v>
      </c>
      <c r="AG2227">
        <v>0</v>
      </c>
      <c r="AH2227">
        <f>invoices[[#This Row],[EB Amount]]-invoices[[#This Row],[electricity_amount]]</f>
        <v>0</v>
      </c>
    </row>
    <row r="2228" spans="1:34">
      <c r="A2228" t="s">
        <v>3516</v>
      </c>
      <c r="B2228" t="s">
        <v>22</v>
      </c>
      <c r="C2228" t="s">
        <v>1202</v>
      </c>
      <c r="D2228" t="s">
        <v>24</v>
      </c>
      <c r="E2228" t="s">
        <v>167</v>
      </c>
      <c r="F2228" t="s">
        <v>1203</v>
      </c>
      <c r="G2228" t="s">
        <v>3517</v>
      </c>
      <c r="H2228" s="1">
        <f>DATE(YEAR(invoices[[#This Row],[due_date]]),MONTH(invoices[[#This Row],[due_date]]),1)</f>
        <v>45717</v>
      </c>
      <c r="I2228" s="1">
        <v>45723</v>
      </c>
      <c r="J2228">
        <v>14500</v>
      </c>
      <c r="K2228">
        <v>1680</v>
      </c>
      <c r="L2228">
        <v>0</v>
      </c>
      <c r="M2228">
        <f>invoices[[#This Row],[rent_amount]]+invoices[[#This Row],[electricity_amount]]+invoices[[#This Row],[other_charges]]</f>
        <v>16180</v>
      </c>
      <c r="N2228" t="s">
        <v>28</v>
      </c>
      <c r="O2228" t="s">
        <v>703</v>
      </c>
      <c r="P2228">
        <v>0</v>
      </c>
      <c r="Q2228" t="b">
        <v>0</v>
      </c>
      <c r="R2228" t="s">
        <v>319</v>
      </c>
      <c r="S2228">
        <v>0</v>
      </c>
      <c r="T2228">
        <f>invoices[[#This Row],[total_amount]]</f>
        <v>16180</v>
      </c>
      <c r="U2228" t="s">
        <v>1205</v>
      </c>
      <c r="V2228" t="str">
        <f>INDEX([1]!Table1[tenantname],MATCH(invoices[[#This Row],[allotment_id]],[1]!Table1[TenantAllotmentID],0))</f>
        <v>Surya Nikhil Mallampalli (B42-B1)</v>
      </c>
      <c r="W2228" t="s">
        <v>14380</v>
      </c>
      <c r="X2228" t="s">
        <v>14381</v>
      </c>
      <c r="Y2228" s="4">
        <v>45717</v>
      </c>
      <c r="Z2228" t="s">
        <v>15806</v>
      </c>
      <c r="AA2228">
        <v>10409</v>
      </c>
      <c r="AB2228">
        <v>3467</v>
      </c>
      <c r="AC2228">
        <v>624</v>
      </c>
      <c r="AD2228" s="7">
        <f>invoices[[#This Row],[Rent]]+invoices[[#This Row],[Services]]+invoices[[#This Row],[GST]]</f>
        <v>14500</v>
      </c>
      <c r="AE2228" s="7">
        <f>invoices[[#This Row],[Total]]-invoices[[#This Row],[rent_amount]]</f>
        <v>0</v>
      </c>
      <c r="AF2228">
        <v>1087</v>
      </c>
      <c r="AG2228">
        <v>1680</v>
      </c>
      <c r="AH2228">
        <f>invoices[[#This Row],[EB Amount]]-invoices[[#This Row],[electricity_amount]]</f>
        <v>0</v>
      </c>
    </row>
    <row r="2229" spans="1:34">
      <c r="A2229" t="s">
        <v>3535</v>
      </c>
      <c r="B2229" t="s">
        <v>22</v>
      </c>
      <c r="C2229" t="s">
        <v>2224</v>
      </c>
      <c r="D2229" t="s">
        <v>24</v>
      </c>
      <c r="E2229" t="s">
        <v>519</v>
      </c>
      <c r="F2229" t="s">
        <v>2225</v>
      </c>
      <c r="G2229" t="s">
        <v>3536</v>
      </c>
      <c r="H2229" s="1">
        <f>DATE(YEAR(invoices[[#This Row],[due_date]]),MONTH(invoices[[#This Row],[due_date]]),1)</f>
        <v>45717</v>
      </c>
      <c r="I2229" s="1">
        <v>45723</v>
      </c>
      <c r="J2229">
        <v>14500</v>
      </c>
      <c r="K2229">
        <v>1736</v>
      </c>
      <c r="L2229">
        <v>0</v>
      </c>
      <c r="M2229">
        <f>invoices[[#This Row],[rent_amount]]+invoices[[#This Row],[electricity_amount]]+invoices[[#This Row],[other_charges]]</f>
        <v>16236</v>
      </c>
      <c r="N2229" t="s">
        <v>28</v>
      </c>
      <c r="O2229" t="s">
        <v>1658</v>
      </c>
      <c r="P2229">
        <v>0</v>
      </c>
      <c r="Q2229" t="b">
        <v>0</v>
      </c>
      <c r="R2229" t="s">
        <v>319</v>
      </c>
      <c r="S2229">
        <v>0</v>
      </c>
      <c r="T2229">
        <f>invoices[[#This Row],[total_amount]]</f>
        <v>16236</v>
      </c>
      <c r="U2229" t="s">
        <v>2227</v>
      </c>
      <c r="V2229" t="str">
        <f>INDEX([1]!Table1[tenantname],MATCH(invoices[[#This Row],[allotment_id]],[1]!Table1[TenantAllotmentID],0))</f>
        <v>Ananay Gupta (C41-B2)</v>
      </c>
      <c r="W2229" t="s">
        <v>14747</v>
      </c>
      <c r="X2229" t="s">
        <v>14748</v>
      </c>
      <c r="Y2229" s="4">
        <v>45717</v>
      </c>
      <c r="Z2229" t="s">
        <v>15806</v>
      </c>
      <c r="AA2229">
        <v>8866</v>
      </c>
      <c r="AB2229">
        <v>4774</v>
      </c>
      <c r="AC2229">
        <v>860</v>
      </c>
      <c r="AD2229" s="7">
        <f>invoices[[#This Row],[Rent]]+invoices[[#This Row],[Services]]+invoices[[#This Row],[GST]]</f>
        <v>14500</v>
      </c>
      <c r="AE2229" s="7">
        <f>invoices[[#This Row],[Total]]-invoices[[#This Row],[rent_amount]]</f>
        <v>0</v>
      </c>
      <c r="AF2229">
        <v>1096</v>
      </c>
      <c r="AG2229">
        <v>1736</v>
      </c>
      <c r="AH2229">
        <f>invoices[[#This Row],[EB Amount]]-invoices[[#This Row],[electricity_amount]]</f>
        <v>0</v>
      </c>
    </row>
    <row r="2230" spans="1:34">
      <c r="A2230" t="s">
        <v>3834</v>
      </c>
      <c r="B2230" t="s">
        <v>22</v>
      </c>
      <c r="C2230" t="s">
        <v>3835</v>
      </c>
      <c r="D2230" t="s">
        <v>24</v>
      </c>
      <c r="E2230" t="s">
        <v>275</v>
      </c>
      <c r="F2230" t="s">
        <v>1397</v>
      </c>
      <c r="G2230" t="s">
        <v>3836</v>
      </c>
      <c r="H2230" s="1">
        <f>DATE(YEAR(invoices[[#This Row],[due_date]]),MONTH(invoices[[#This Row],[due_date]]),1)</f>
        <v>45717</v>
      </c>
      <c r="I2230" s="1">
        <v>45723</v>
      </c>
      <c r="J2230">
        <v>12180</v>
      </c>
      <c r="K2230">
        <v>0</v>
      </c>
      <c r="L2230">
        <v>0</v>
      </c>
      <c r="M2230">
        <f>invoices[[#This Row],[rent_amount]]+invoices[[#This Row],[electricity_amount]]+invoices[[#This Row],[other_charges]]</f>
        <v>12180</v>
      </c>
      <c r="N2230" t="s">
        <v>28</v>
      </c>
      <c r="O2230" t="s">
        <v>1658</v>
      </c>
      <c r="P2230">
        <v>0</v>
      </c>
      <c r="Q2230" t="b">
        <v>0</v>
      </c>
      <c r="R2230" t="s">
        <v>319</v>
      </c>
      <c r="S2230">
        <v>0</v>
      </c>
      <c r="T2230">
        <f>invoices[[#This Row],[total_amount]]</f>
        <v>12180</v>
      </c>
      <c r="U2230" t="s">
        <v>3837</v>
      </c>
      <c r="V2230" t="str">
        <f>INDEX([1]!Table1[tenantname],MATCH(invoices[[#This Row],[allotment_id]],[1]!Table1[TenantAllotmentID],0))</f>
        <v>Ashmitha Sherine (B44-B1)</v>
      </c>
      <c r="W2230" t="s">
        <v>15134</v>
      </c>
      <c r="X2230" t="s">
        <v>15135</v>
      </c>
      <c r="Y2230" s="4">
        <v>45717</v>
      </c>
      <c r="Z2230" t="s">
        <v>15806</v>
      </c>
      <c r="AA2230">
        <v>8526</v>
      </c>
      <c r="AB2230">
        <v>3097</v>
      </c>
      <c r="AC2230">
        <v>557</v>
      </c>
      <c r="AD2230" s="7">
        <f>invoices[[#This Row],[Rent]]+invoices[[#This Row],[Services]]+invoices[[#This Row],[GST]]</f>
        <v>12180</v>
      </c>
      <c r="AE2230" s="7">
        <f>invoices[[#This Row],[Total]]-invoices[[#This Row],[rent_amount]]</f>
        <v>0</v>
      </c>
      <c r="AF2230">
        <v>1222</v>
      </c>
      <c r="AG2230">
        <v>0</v>
      </c>
      <c r="AH2230">
        <f>invoices[[#This Row],[EB Amount]]-invoices[[#This Row],[electricity_amount]]</f>
        <v>0</v>
      </c>
    </row>
    <row r="2231" spans="1:34">
      <c r="A2231" t="s">
        <v>3896</v>
      </c>
      <c r="B2231" t="s">
        <v>22</v>
      </c>
      <c r="C2231" t="s">
        <v>3897</v>
      </c>
      <c r="D2231" t="s">
        <v>24</v>
      </c>
      <c r="E2231" t="s">
        <v>275</v>
      </c>
      <c r="F2231" t="s">
        <v>1397</v>
      </c>
      <c r="G2231" t="s">
        <v>3898</v>
      </c>
      <c r="H2231" s="1">
        <f>DATE(YEAR(invoices[[#This Row],[due_date]]),MONTH(invoices[[#This Row],[due_date]]),1)</f>
        <v>45717</v>
      </c>
      <c r="I2231" s="1">
        <v>45723</v>
      </c>
      <c r="J2231">
        <v>4677</v>
      </c>
      <c r="K2231">
        <v>1932</v>
      </c>
      <c r="L2231">
        <v>2250</v>
      </c>
      <c r="M2231">
        <f>invoices[[#This Row],[rent_amount]]+invoices[[#This Row],[electricity_amount]]+invoices[[#This Row],[other_charges]]</f>
        <v>8859</v>
      </c>
      <c r="N2231" t="s">
        <v>28</v>
      </c>
      <c r="O2231" t="s">
        <v>318</v>
      </c>
      <c r="P2231">
        <v>0</v>
      </c>
      <c r="Q2231" t="b">
        <v>0</v>
      </c>
      <c r="R2231" t="s">
        <v>319</v>
      </c>
      <c r="S2231">
        <v>0</v>
      </c>
      <c r="T2231">
        <f>invoices[[#This Row],[total_amount]]</f>
        <v>8859</v>
      </c>
      <c r="U2231" t="s">
        <v>3899</v>
      </c>
      <c r="V2231" t="str">
        <f>INDEX([1]!Table1[tenantname],MATCH(invoices[[#This Row],[allotment_id]],[1]!Table1[TenantAllotmentID],0))</f>
        <v>Malavika Rajesh Nair (B44-B1)</v>
      </c>
      <c r="W2231" t="s">
        <v>15148</v>
      </c>
      <c r="X2231" t="s">
        <v>15149</v>
      </c>
      <c r="Y2231" s="4">
        <v>45717</v>
      </c>
      <c r="Z2231" t="s">
        <v>15806</v>
      </c>
      <c r="AA2231">
        <v>3358</v>
      </c>
      <c r="AB2231">
        <v>1118</v>
      </c>
      <c r="AC2231">
        <v>201</v>
      </c>
      <c r="AD2231" s="7">
        <f>invoices[[#This Row],[Rent]]+invoices[[#This Row],[Services]]+invoices[[#This Row],[GST]]</f>
        <v>4677</v>
      </c>
      <c r="AE2231" s="7">
        <f>invoices[[#This Row],[Total]]-invoices[[#This Row],[rent_amount]]</f>
        <v>0</v>
      </c>
      <c r="AF2231">
        <v>1247</v>
      </c>
      <c r="AG2231">
        <v>1932</v>
      </c>
      <c r="AH2231">
        <f>invoices[[#This Row],[EB Amount]]-invoices[[#This Row],[electricity_amount]]</f>
        <v>0</v>
      </c>
    </row>
    <row r="2232" spans="1:34">
      <c r="A2232" t="s">
        <v>3932</v>
      </c>
      <c r="B2232" t="s">
        <v>22</v>
      </c>
      <c r="C2232" t="s">
        <v>41</v>
      </c>
      <c r="D2232" t="s">
        <v>24</v>
      </c>
      <c r="E2232" t="s">
        <v>42</v>
      </c>
      <c r="F2232" t="s">
        <v>43</v>
      </c>
      <c r="G2232" t="s">
        <v>3933</v>
      </c>
      <c r="H2232" s="1">
        <f>DATE(YEAR(invoices[[#This Row],[due_date]]),MONTH(invoices[[#This Row],[due_date]]),1)</f>
        <v>45717</v>
      </c>
      <c r="I2232" s="1">
        <v>45723</v>
      </c>
      <c r="J2232">
        <v>13500</v>
      </c>
      <c r="K2232">
        <v>1372</v>
      </c>
      <c r="L2232">
        <v>0</v>
      </c>
      <c r="M2232">
        <f>invoices[[#This Row],[rent_amount]]+invoices[[#This Row],[electricity_amount]]+invoices[[#This Row],[other_charges]]</f>
        <v>14872</v>
      </c>
      <c r="N2232" t="s">
        <v>28</v>
      </c>
      <c r="O2232" t="s">
        <v>318</v>
      </c>
      <c r="P2232">
        <v>0</v>
      </c>
      <c r="Q2232" t="b">
        <v>0</v>
      </c>
      <c r="R2232" t="s">
        <v>319</v>
      </c>
      <c r="S2232">
        <v>0</v>
      </c>
      <c r="T2232">
        <f>invoices[[#This Row],[total_amount]]</f>
        <v>14872</v>
      </c>
      <c r="U2232" t="s">
        <v>47</v>
      </c>
      <c r="V2232" t="str">
        <f>INDEX([1]!Table1[tenantname],MATCH(invoices[[#This Row],[allotment_id]],[1]!Table1[TenantAllotmentID],0))</f>
        <v>Harrsha T (C24-C1)</v>
      </c>
      <c r="W2232" t="s">
        <v>13988</v>
      </c>
      <c r="X2232" t="s">
        <v>13989</v>
      </c>
      <c r="Y2232" s="4">
        <v>45717</v>
      </c>
      <c r="Z2232" t="s">
        <v>15806</v>
      </c>
      <c r="AA2232">
        <v>9450</v>
      </c>
      <c r="AB2232">
        <v>3432</v>
      </c>
      <c r="AC2232">
        <v>618</v>
      </c>
      <c r="AD2232" s="7">
        <f>invoices[[#This Row],[Rent]]+invoices[[#This Row],[Services]]+invoices[[#This Row],[GST]]</f>
        <v>13500</v>
      </c>
      <c r="AE2232" s="7">
        <f>invoices[[#This Row],[Total]]-invoices[[#This Row],[rent_amount]]</f>
        <v>0</v>
      </c>
      <c r="AF2232">
        <v>1264</v>
      </c>
      <c r="AG2232">
        <v>1372</v>
      </c>
      <c r="AH2232">
        <f>invoices[[#This Row],[EB Amount]]-invoices[[#This Row],[electricity_amount]]</f>
        <v>0</v>
      </c>
    </row>
    <row r="2233" spans="1:34">
      <c r="A2233" t="s">
        <v>4089</v>
      </c>
      <c r="B2233" t="s">
        <v>22</v>
      </c>
      <c r="C2233" t="s">
        <v>1470</v>
      </c>
      <c r="D2233" t="s">
        <v>24</v>
      </c>
      <c r="E2233" t="s">
        <v>112</v>
      </c>
      <c r="F2233" s="2" t="s">
        <v>1471</v>
      </c>
      <c r="G2233" t="s">
        <v>4090</v>
      </c>
      <c r="H2233" s="1">
        <f>DATE(YEAR(invoices[[#This Row],[due_date]]),MONTH(invoices[[#This Row],[due_date]]),1)</f>
        <v>45717</v>
      </c>
      <c r="I2233" s="1">
        <v>45723</v>
      </c>
      <c r="J2233">
        <v>13500</v>
      </c>
      <c r="K2233">
        <v>1624</v>
      </c>
      <c r="L2233">
        <v>0</v>
      </c>
      <c r="M2233">
        <f>invoices[[#This Row],[rent_amount]]+invoices[[#This Row],[electricity_amount]]+invoices[[#This Row],[other_charges]]</f>
        <v>15124</v>
      </c>
      <c r="N2233" t="s">
        <v>28</v>
      </c>
      <c r="O2233" t="s">
        <v>318</v>
      </c>
      <c r="P2233">
        <v>0</v>
      </c>
      <c r="Q2233" t="b">
        <v>0</v>
      </c>
      <c r="R2233" t="s">
        <v>319</v>
      </c>
      <c r="S2233">
        <v>0</v>
      </c>
      <c r="T2233">
        <f>invoices[[#This Row],[total_amount]]</f>
        <v>15124</v>
      </c>
      <c r="U2233" t="s">
        <v>1473</v>
      </c>
      <c r="V2233" t="str">
        <f>INDEX([1]!Table1[tenantname],MATCH(invoices[[#This Row],[allotment_id]],[1]!Table1[TenantAllotmentID],0))</f>
        <v>Krishanu Kashyap (A23-C2)</v>
      </c>
      <c r="W2233" t="s">
        <v>14487</v>
      </c>
      <c r="X2233" t="s">
        <v>14488</v>
      </c>
      <c r="Y2233" s="4">
        <v>45717</v>
      </c>
      <c r="Z2233" t="s">
        <v>15806</v>
      </c>
      <c r="AA2233">
        <v>9450</v>
      </c>
      <c r="AB2233">
        <v>3432</v>
      </c>
      <c r="AC2233">
        <v>618</v>
      </c>
      <c r="AD2233" s="7">
        <f>invoices[[#This Row],[Rent]]+invoices[[#This Row],[Services]]+invoices[[#This Row],[GST]]</f>
        <v>13500</v>
      </c>
      <c r="AE2233" s="7">
        <f>invoices[[#This Row],[Total]]-invoices[[#This Row],[rent_amount]]</f>
        <v>0</v>
      </c>
      <c r="AF2233">
        <v>1334</v>
      </c>
      <c r="AG2233">
        <v>1624</v>
      </c>
      <c r="AH2233">
        <f>invoices[[#This Row],[EB Amount]]-invoices[[#This Row],[electricity_amount]]</f>
        <v>0</v>
      </c>
    </row>
    <row r="2234" spans="1:34">
      <c r="A2234" t="s">
        <v>4115</v>
      </c>
      <c r="B2234" t="s">
        <v>22</v>
      </c>
      <c r="C2234" t="s">
        <v>901</v>
      </c>
      <c r="D2234" t="s">
        <v>24</v>
      </c>
      <c r="E2234" t="s">
        <v>329</v>
      </c>
      <c r="F2234" t="s">
        <v>902</v>
      </c>
      <c r="G2234" t="s">
        <v>4116</v>
      </c>
      <c r="H2234" s="1">
        <f>DATE(YEAR(invoices[[#This Row],[due_date]]),MONTH(invoices[[#This Row],[due_date]]),1)</f>
        <v>45717</v>
      </c>
      <c r="I2234" s="1">
        <v>45723</v>
      </c>
      <c r="J2234">
        <v>13500</v>
      </c>
      <c r="K2234">
        <v>1624</v>
      </c>
      <c r="L2234">
        <v>0</v>
      </c>
      <c r="M2234">
        <f>invoices[[#This Row],[rent_amount]]+invoices[[#This Row],[electricity_amount]]+invoices[[#This Row],[other_charges]]</f>
        <v>15124</v>
      </c>
      <c r="N2234" t="s">
        <v>28</v>
      </c>
      <c r="O2234" t="s">
        <v>318</v>
      </c>
      <c r="P2234">
        <v>0</v>
      </c>
      <c r="Q2234" t="b">
        <v>0</v>
      </c>
      <c r="R2234" t="s">
        <v>319</v>
      </c>
      <c r="S2234">
        <v>0</v>
      </c>
      <c r="T2234">
        <f>invoices[[#This Row],[total_amount]]</f>
        <v>15124</v>
      </c>
      <c r="U2234" t="s">
        <v>905</v>
      </c>
      <c r="V2234" t="str">
        <f>INDEX([1]!Table1[tenantname],MATCH(invoices[[#This Row],[allotment_id]],[1]!Table1[TenantAllotmentID],0))</f>
        <v>Kaarthika K (C43-C2)</v>
      </c>
      <c r="W2234" t="s">
        <v>14275</v>
      </c>
      <c r="X2234" t="s">
        <v>14275</v>
      </c>
      <c r="Y2234" s="4">
        <v>45717</v>
      </c>
      <c r="Z2234" t="s">
        <v>15806</v>
      </c>
      <c r="AA2234">
        <v>8255</v>
      </c>
      <c r="AB2234">
        <v>4445</v>
      </c>
      <c r="AC2234">
        <v>800</v>
      </c>
      <c r="AD2234" s="7">
        <f>invoices[[#This Row],[Rent]]+invoices[[#This Row],[Services]]+invoices[[#This Row],[GST]]</f>
        <v>13500</v>
      </c>
      <c r="AE2234" s="7">
        <f>invoices[[#This Row],[Total]]-invoices[[#This Row],[rent_amount]]</f>
        <v>0</v>
      </c>
      <c r="AF2234">
        <v>1349</v>
      </c>
      <c r="AG2234">
        <v>1624</v>
      </c>
      <c r="AH2234">
        <f>invoices[[#This Row],[EB Amount]]-invoices[[#This Row],[electricity_amount]]</f>
        <v>0</v>
      </c>
    </row>
    <row r="2235" spans="1:34">
      <c r="A2235" t="s">
        <v>4198</v>
      </c>
      <c r="B2235" t="s">
        <v>22</v>
      </c>
      <c r="C2235" t="s">
        <v>851</v>
      </c>
      <c r="D2235" t="s">
        <v>24</v>
      </c>
      <c r="E2235" t="s">
        <v>140</v>
      </c>
      <c r="F2235" t="s">
        <v>675</v>
      </c>
      <c r="G2235" t="s">
        <v>4199</v>
      </c>
      <c r="H2235" s="1">
        <f>DATE(YEAR(invoices[[#This Row],[due_date]]),MONTH(invoices[[#This Row],[due_date]]),1)</f>
        <v>45717</v>
      </c>
      <c r="I2235" s="1">
        <v>45723</v>
      </c>
      <c r="J2235">
        <v>13500</v>
      </c>
      <c r="K2235">
        <v>378</v>
      </c>
      <c r="L2235">
        <v>0</v>
      </c>
      <c r="M2235">
        <f>invoices[[#This Row],[rent_amount]]+invoices[[#This Row],[electricity_amount]]+invoices[[#This Row],[other_charges]]</f>
        <v>13878</v>
      </c>
      <c r="N2235" t="s">
        <v>28</v>
      </c>
      <c r="O2235" t="s">
        <v>1658</v>
      </c>
      <c r="P2235">
        <v>0</v>
      </c>
      <c r="Q2235" t="b">
        <v>0</v>
      </c>
      <c r="R2235" t="s">
        <v>319</v>
      </c>
      <c r="S2235">
        <v>0</v>
      </c>
      <c r="T2235">
        <f>invoices[[#This Row],[total_amount]]</f>
        <v>13878</v>
      </c>
      <c r="U2235" t="s">
        <v>853</v>
      </c>
      <c r="V2235" t="str">
        <f>INDEX([1]!Table1[tenantname],MATCH(invoices[[#This Row],[allotment_id]],[1]!Table1[TenantAllotmentID],0))</f>
        <v>Arnav Baghuna (A41-C1)</v>
      </c>
      <c r="W2235" t="s">
        <v>14255</v>
      </c>
      <c r="X2235" t="s">
        <v>14256</v>
      </c>
      <c r="Y2235" s="4">
        <v>45717</v>
      </c>
      <c r="Z2235" t="s">
        <v>15806</v>
      </c>
      <c r="AA2235">
        <v>8396</v>
      </c>
      <c r="AB2235">
        <v>4325</v>
      </c>
      <c r="AC2235">
        <v>779</v>
      </c>
      <c r="AD2235" s="7">
        <f>invoices[[#This Row],[Rent]]+invoices[[#This Row],[Services]]+invoices[[#This Row],[GST]]</f>
        <v>13500</v>
      </c>
      <c r="AE2235" s="7">
        <f>invoices[[#This Row],[Total]]-invoices[[#This Row],[rent_amount]]</f>
        <v>0</v>
      </c>
      <c r="AF2235">
        <v>1385</v>
      </c>
      <c r="AG2235">
        <v>378</v>
      </c>
      <c r="AH2235">
        <f>invoices[[#This Row],[EB Amount]]-invoices[[#This Row],[electricity_amount]]</f>
        <v>0</v>
      </c>
    </row>
    <row r="2236" spans="1:34">
      <c r="A2236" t="s">
        <v>4232</v>
      </c>
      <c r="B2236" t="s">
        <v>22</v>
      </c>
      <c r="C2236" t="s">
        <v>1564</v>
      </c>
      <c r="D2236" t="s">
        <v>24</v>
      </c>
      <c r="E2236" t="s">
        <v>342</v>
      </c>
      <c r="F2236" t="s">
        <v>1565</v>
      </c>
      <c r="G2236" t="s">
        <v>4233</v>
      </c>
      <c r="H2236" s="1">
        <f>DATE(YEAR(invoices[[#This Row],[due_date]]),MONTH(invoices[[#This Row],[due_date]]),1)</f>
        <v>45717</v>
      </c>
      <c r="I2236" s="1">
        <v>45723</v>
      </c>
      <c r="J2236">
        <v>13000</v>
      </c>
      <c r="K2236">
        <v>1092</v>
      </c>
      <c r="L2236">
        <v>0</v>
      </c>
      <c r="M2236">
        <f>invoices[[#This Row],[rent_amount]]+invoices[[#This Row],[electricity_amount]]+invoices[[#This Row],[other_charges]]</f>
        <v>14092</v>
      </c>
      <c r="N2236" t="s">
        <v>28</v>
      </c>
      <c r="O2236" t="s">
        <v>703</v>
      </c>
      <c r="P2236">
        <v>0</v>
      </c>
      <c r="Q2236" t="b">
        <v>0</v>
      </c>
      <c r="R2236" t="s">
        <v>319</v>
      </c>
      <c r="S2236">
        <v>0</v>
      </c>
      <c r="T2236">
        <f>invoices[[#This Row],[total_amount]]</f>
        <v>14092</v>
      </c>
      <c r="U2236" t="s">
        <v>1567</v>
      </c>
      <c r="V2236" t="str">
        <f>INDEX([1]!Table1[tenantname],MATCH(invoices[[#This Row],[allotment_id]],[1]!Table1[TenantAllotmentID],0))</f>
        <v>Suvetha V (D11-D1)</v>
      </c>
      <c r="W2236" t="s">
        <v>14520</v>
      </c>
      <c r="X2236" t="s">
        <v>14521</v>
      </c>
      <c r="Y2236" s="4">
        <v>45717</v>
      </c>
      <c r="Z2236" t="s">
        <v>15806</v>
      </c>
      <c r="AA2236">
        <v>8085</v>
      </c>
      <c r="AB2236">
        <v>4165</v>
      </c>
      <c r="AC2236">
        <v>750</v>
      </c>
      <c r="AD2236" s="7">
        <f>invoices[[#This Row],[Rent]]+invoices[[#This Row],[Services]]+invoices[[#This Row],[GST]]</f>
        <v>13000</v>
      </c>
      <c r="AE2236" s="7">
        <f>invoices[[#This Row],[Total]]-invoices[[#This Row],[rent_amount]]</f>
        <v>0</v>
      </c>
      <c r="AF2236">
        <v>1401</v>
      </c>
      <c r="AG2236">
        <v>1092</v>
      </c>
      <c r="AH2236">
        <f>invoices[[#This Row],[EB Amount]]-invoices[[#This Row],[electricity_amount]]</f>
        <v>0</v>
      </c>
    </row>
    <row r="2237" spans="1:34">
      <c r="A2237" t="s">
        <v>4480</v>
      </c>
      <c r="B2237" t="s">
        <v>22</v>
      </c>
      <c r="C2237" t="s">
        <v>4481</v>
      </c>
      <c r="D2237" t="s">
        <v>24</v>
      </c>
      <c r="E2237" t="s">
        <v>147</v>
      </c>
      <c r="F2237" t="s">
        <v>370</v>
      </c>
      <c r="G2237" t="s">
        <v>4482</v>
      </c>
      <c r="H2237" s="1">
        <f>DATE(YEAR(invoices[[#This Row],[due_date]]),MONTH(invoices[[#This Row],[due_date]]),1)</f>
        <v>45717</v>
      </c>
      <c r="I2237" s="1">
        <v>45723</v>
      </c>
      <c r="J2237">
        <v>8710</v>
      </c>
      <c r="K2237">
        <v>1288</v>
      </c>
      <c r="L2237">
        <v>2250</v>
      </c>
      <c r="M2237">
        <f>invoices[[#This Row],[rent_amount]]+invoices[[#This Row],[electricity_amount]]+invoices[[#This Row],[other_charges]]</f>
        <v>12248</v>
      </c>
      <c r="N2237" t="s">
        <v>28</v>
      </c>
      <c r="O2237" t="s">
        <v>318</v>
      </c>
      <c r="P2237">
        <v>0</v>
      </c>
      <c r="Q2237" t="b">
        <v>0</v>
      </c>
      <c r="R2237" t="s">
        <v>319</v>
      </c>
      <c r="S2237">
        <v>0</v>
      </c>
      <c r="T2237">
        <f>invoices[[#This Row],[total_amount]]</f>
        <v>12248</v>
      </c>
      <c r="U2237" t="s">
        <v>4483</v>
      </c>
      <c r="V2237" t="str">
        <f>INDEX([1]!Table1[tenantname],MATCH(invoices[[#This Row],[allotment_id]],[1]!Table1[TenantAllotmentID],0))</f>
        <v>Aashlesh Ashok (C31-A1)</v>
      </c>
      <c r="W2237" t="s">
        <v>15243</v>
      </c>
      <c r="X2237" t="s">
        <v>15244</v>
      </c>
      <c r="Y2237" s="4">
        <v>45717</v>
      </c>
      <c r="Z2237" t="s">
        <v>15806</v>
      </c>
      <c r="AA2237">
        <v>6252</v>
      </c>
      <c r="AB2237">
        <v>2083</v>
      </c>
      <c r="AC2237">
        <v>375</v>
      </c>
      <c r="AD2237" s="7">
        <f>invoices[[#This Row],[Rent]]+invoices[[#This Row],[Services]]+invoices[[#This Row],[GST]]</f>
        <v>8710</v>
      </c>
      <c r="AE2237" s="7">
        <f>invoices[[#This Row],[Total]]-invoices[[#This Row],[rent_amount]]</f>
        <v>0</v>
      </c>
      <c r="AF2237">
        <v>1504</v>
      </c>
      <c r="AG2237">
        <v>1288</v>
      </c>
      <c r="AH2237">
        <f>invoices[[#This Row],[EB Amount]]-invoices[[#This Row],[electricity_amount]]</f>
        <v>0</v>
      </c>
    </row>
    <row r="2238" spans="1:34">
      <c r="A2238" t="s">
        <v>4547</v>
      </c>
      <c r="B2238" t="s">
        <v>22</v>
      </c>
      <c r="C2238" t="s">
        <v>2934</v>
      </c>
      <c r="D2238" t="s">
        <v>24</v>
      </c>
      <c r="E2238" t="s">
        <v>476</v>
      </c>
      <c r="F2238" t="s">
        <v>1388</v>
      </c>
      <c r="G2238" t="s">
        <v>4548</v>
      </c>
      <c r="H2238" s="1">
        <f>DATE(YEAR(invoices[[#This Row],[due_date]]),MONTH(invoices[[#This Row],[due_date]]),1)</f>
        <v>45717</v>
      </c>
      <c r="I2238" s="1">
        <v>45723</v>
      </c>
      <c r="J2238">
        <v>14500</v>
      </c>
      <c r="K2238">
        <v>1148</v>
      </c>
      <c r="L2238">
        <v>0</v>
      </c>
      <c r="M2238">
        <f>invoices[[#This Row],[rent_amount]]+invoices[[#This Row],[electricity_amount]]+invoices[[#This Row],[other_charges]]</f>
        <v>15648</v>
      </c>
      <c r="N2238" t="s">
        <v>28</v>
      </c>
      <c r="O2238" t="s">
        <v>1124</v>
      </c>
      <c r="P2238">
        <v>0</v>
      </c>
      <c r="Q2238" t="b">
        <v>0</v>
      </c>
      <c r="R2238" t="s">
        <v>319</v>
      </c>
      <c r="S2238">
        <v>0</v>
      </c>
      <c r="T2238">
        <f>invoices[[#This Row],[total_amount]]</f>
        <v>15648</v>
      </c>
      <c r="U2238" t="s">
        <v>2936</v>
      </c>
      <c r="V2238" t="str">
        <f>INDEX([1]!Table1[tenantname],MATCH(invoices[[#This Row],[allotment_id]],[1]!Table1[TenantAllotmentID],0))</f>
        <v>Murali Mano J (B41-B1)</v>
      </c>
      <c r="W2238" t="s">
        <v>14927</v>
      </c>
      <c r="X2238" t="s">
        <v>14928</v>
      </c>
      <c r="Y2238" s="4">
        <v>45717</v>
      </c>
      <c r="Z2238" t="s">
        <v>15806</v>
      </c>
      <c r="AA2238">
        <v>10409</v>
      </c>
      <c r="AB2238">
        <v>3467</v>
      </c>
      <c r="AC2238">
        <v>624</v>
      </c>
      <c r="AD2238" s="7">
        <f>invoices[[#This Row],[Rent]]+invoices[[#This Row],[Services]]+invoices[[#This Row],[GST]]</f>
        <v>14500</v>
      </c>
      <c r="AE2238" s="7">
        <f>invoices[[#This Row],[Total]]-invoices[[#This Row],[rent_amount]]</f>
        <v>0</v>
      </c>
      <c r="AF2238">
        <v>1534</v>
      </c>
      <c r="AG2238">
        <v>1148</v>
      </c>
      <c r="AH2238">
        <f>invoices[[#This Row],[EB Amount]]-invoices[[#This Row],[electricity_amount]]</f>
        <v>0</v>
      </c>
    </row>
    <row r="2239" spans="1:34">
      <c r="A2239" t="s">
        <v>4797</v>
      </c>
      <c r="B2239" t="s">
        <v>22</v>
      </c>
      <c r="C2239" t="s">
        <v>2835</v>
      </c>
      <c r="D2239" t="s">
        <v>24</v>
      </c>
      <c r="E2239" t="s">
        <v>226</v>
      </c>
      <c r="F2239" t="s">
        <v>2836</v>
      </c>
      <c r="G2239" t="s">
        <v>4798</v>
      </c>
      <c r="H2239" s="1">
        <f>DATE(YEAR(invoices[[#This Row],[due_date]]),MONTH(invoices[[#This Row],[due_date]]),1)</f>
        <v>45717</v>
      </c>
      <c r="I2239" s="1">
        <v>45723</v>
      </c>
      <c r="J2239">
        <v>14500</v>
      </c>
      <c r="K2239">
        <v>1624</v>
      </c>
      <c r="L2239">
        <v>0</v>
      </c>
      <c r="M2239">
        <f>invoices[[#This Row],[rent_amount]]+invoices[[#This Row],[electricity_amount]]+invoices[[#This Row],[other_charges]]</f>
        <v>16124</v>
      </c>
      <c r="N2239" t="s">
        <v>28</v>
      </c>
      <c r="O2239" t="s">
        <v>1124</v>
      </c>
      <c r="P2239">
        <v>0</v>
      </c>
      <c r="Q2239" t="b">
        <v>0</v>
      </c>
      <c r="R2239" t="s">
        <v>319</v>
      </c>
      <c r="S2239">
        <v>0</v>
      </c>
      <c r="T2239">
        <f>invoices[[#This Row],[total_amount]]</f>
        <v>16124</v>
      </c>
      <c r="U2239" s="2" t="s">
        <v>2838</v>
      </c>
      <c r="V2239" t="str">
        <f>INDEX([1]!Table1[tenantname],MATCH(invoices[[#This Row],[allotment_id]],[1]!Table1[TenantAllotmentID],0))</f>
        <v>Nivetha Marimuthu (B12-B1)</v>
      </c>
      <c r="W2239" t="s">
        <v>14907</v>
      </c>
      <c r="X2239" t="s">
        <v>14908</v>
      </c>
      <c r="Y2239" s="4">
        <v>45717</v>
      </c>
      <c r="Z2239" t="s">
        <v>15806</v>
      </c>
      <c r="AA2239">
        <v>10409</v>
      </c>
      <c r="AB2239">
        <v>3467</v>
      </c>
      <c r="AC2239">
        <v>624</v>
      </c>
      <c r="AD2239" s="7">
        <f>invoices[[#This Row],[Rent]]+invoices[[#This Row],[Services]]+invoices[[#This Row],[GST]]</f>
        <v>14500</v>
      </c>
      <c r="AE2239" s="7">
        <f>invoices[[#This Row],[Total]]-invoices[[#This Row],[rent_amount]]</f>
        <v>0</v>
      </c>
      <c r="AF2239">
        <v>1646</v>
      </c>
      <c r="AG2239">
        <v>1624</v>
      </c>
      <c r="AH2239">
        <f>invoices[[#This Row],[EB Amount]]-invoices[[#This Row],[electricity_amount]]</f>
        <v>0</v>
      </c>
    </row>
    <row r="2240" spans="1:34">
      <c r="A2240" t="s">
        <v>4815</v>
      </c>
      <c r="B2240" t="s">
        <v>22</v>
      </c>
      <c r="C2240" t="s">
        <v>535</v>
      </c>
      <c r="D2240" t="s">
        <v>24</v>
      </c>
      <c r="E2240" t="s">
        <v>354</v>
      </c>
      <c r="F2240" t="s">
        <v>355</v>
      </c>
      <c r="G2240" t="s">
        <v>4816</v>
      </c>
      <c r="H2240" s="1">
        <f>DATE(YEAR(invoices[[#This Row],[due_date]]),MONTH(invoices[[#This Row],[due_date]]),1)</f>
        <v>45717</v>
      </c>
      <c r="I2240" s="1">
        <v>45723</v>
      </c>
      <c r="J2240">
        <v>14500</v>
      </c>
      <c r="K2240">
        <v>0</v>
      </c>
      <c r="L2240">
        <v>0</v>
      </c>
      <c r="M2240">
        <f>invoices[[#This Row],[rent_amount]]+invoices[[#This Row],[electricity_amount]]+invoices[[#This Row],[other_charges]]</f>
        <v>14500</v>
      </c>
      <c r="N2240" t="s">
        <v>28</v>
      </c>
      <c r="O2240" t="s">
        <v>1658</v>
      </c>
      <c r="P2240">
        <v>0</v>
      </c>
      <c r="Q2240" t="b">
        <v>0</v>
      </c>
      <c r="R2240" t="s">
        <v>319</v>
      </c>
      <c r="S2240">
        <v>0</v>
      </c>
      <c r="T2240">
        <f>invoices[[#This Row],[total_amount]]</f>
        <v>14500</v>
      </c>
      <c r="U2240" t="s">
        <v>537</v>
      </c>
      <c r="V2240" t="str">
        <f>INDEX([1]!Table1[tenantname],MATCH(invoices[[#This Row],[allotment_id]],[1]!Table1[TenantAllotmentID],0))</f>
        <v>Aayush Patel (B34-B1)</v>
      </c>
      <c r="W2240" t="s">
        <v>14144</v>
      </c>
      <c r="X2240" t="s">
        <v>14145</v>
      </c>
      <c r="Y2240" s="4">
        <v>45717</v>
      </c>
      <c r="Z2240" t="s">
        <v>15806</v>
      </c>
      <c r="AA2240">
        <v>8866</v>
      </c>
      <c r="AB2240">
        <v>4774</v>
      </c>
      <c r="AC2240">
        <v>860</v>
      </c>
      <c r="AD2240" s="7">
        <f>invoices[[#This Row],[Rent]]+invoices[[#This Row],[Services]]+invoices[[#This Row],[GST]]</f>
        <v>14500</v>
      </c>
      <c r="AE2240" s="7">
        <f>invoices[[#This Row],[Total]]-invoices[[#This Row],[rent_amount]]</f>
        <v>0</v>
      </c>
      <c r="AF2240">
        <v>1654</v>
      </c>
      <c r="AG2240">
        <v>0</v>
      </c>
      <c r="AH2240">
        <f>invoices[[#This Row],[EB Amount]]-invoices[[#This Row],[electricity_amount]]</f>
        <v>0</v>
      </c>
    </row>
    <row r="2241" spans="1:34">
      <c r="A2241" t="s">
        <v>5145</v>
      </c>
      <c r="B2241" t="s">
        <v>22</v>
      </c>
      <c r="C2241" t="s">
        <v>4865</v>
      </c>
      <c r="D2241" t="s">
        <v>24</v>
      </c>
      <c r="E2241" t="s">
        <v>181</v>
      </c>
      <c r="F2241" t="s">
        <v>452</v>
      </c>
      <c r="G2241" t="s">
        <v>5146</v>
      </c>
      <c r="H2241" s="1">
        <f>DATE(YEAR(invoices[[#This Row],[due_date]]),MONTH(invoices[[#This Row],[due_date]]),1)</f>
        <v>45717</v>
      </c>
      <c r="I2241" s="1">
        <v>45723</v>
      </c>
      <c r="J2241">
        <v>12570</v>
      </c>
      <c r="K2241">
        <v>0</v>
      </c>
      <c r="L2241">
        <v>0</v>
      </c>
      <c r="M2241">
        <f>invoices[[#This Row],[rent_amount]]+invoices[[#This Row],[electricity_amount]]+invoices[[#This Row],[other_charges]]</f>
        <v>12570</v>
      </c>
      <c r="N2241" t="s">
        <v>28</v>
      </c>
      <c r="O2241" t="s">
        <v>1124</v>
      </c>
      <c r="P2241">
        <v>0</v>
      </c>
      <c r="Q2241" t="b">
        <v>0</v>
      </c>
      <c r="R2241" t="s">
        <v>319</v>
      </c>
      <c r="S2241">
        <v>0</v>
      </c>
      <c r="T2241">
        <f>invoices[[#This Row],[total_amount]]</f>
        <v>12570</v>
      </c>
      <c r="U2241" t="s">
        <v>4867</v>
      </c>
      <c r="V2241" t="str">
        <f>INDEX([1]!Table1[tenantname],MATCH(invoices[[#This Row],[allotment_id]],[1]!Table1[TenantAllotmentID],0))</f>
        <v>Pranjal Chauhan (B24-B1)</v>
      </c>
      <c r="W2241" t="s">
        <v>15305</v>
      </c>
      <c r="X2241" t="s">
        <v>15306</v>
      </c>
      <c r="Y2241" s="4">
        <v>45717</v>
      </c>
      <c r="Z2241" t="s">
        <v>15806</v>
      </c>
      <c r="AA2241">
        <v>8799</v>
      </c>
      <c r="AB2241">
        <v>3196</v>
      </c>
      <c r="AC2241">
        <v>575</v>
      </c>
      <c r="AD2241" s="7">
        <f>invoices[[#This Row],[Rent]]+invoices[[#This Row],[Services]]+invoices[[#This Row],[GST]]</f>
        <v>12570</v>
      </c>
      <c r="AE2241" s="7">
        <f>invoices[[#This Row],[Total]]-invoices[[#This Row],[rent_amount]]</f>
        <v>0</v>
      </c>
      <c r="AF2241">
        <v>1809</v>
      </c>
      <c r="AG2241">
        <v>0</v>
      </c>
      <c r="AH2241">
        <f>invoices[[#This Row],[EB Amount]]-invoices[[#This Row],[electricity_amount]]</f>
        <v>0</v>
      </c>
    </row>
    <row r="2242" spans="1:34">
      <c r="A2242" t="s">
        <v>5250</v>
      </c>
      <c r="B2242" t="s">
        <v>22</v>
      </c>
      <c r="C2242" t="s">
        <v>765</v>
      </c>
      <c r="D2242" t="s">
        <v>24</v>
      </c>
      <c r="E2242" t="s">
        <v>50</v>
      </c>
      <c r="F2242" t="s">
        <v>766</v>
      </c>
      <c r="G2242" t="s">
        <v>5251</v>
      </c>
      <c r="H2242" s="1">
        <f>DATE(YEAR(invoices[[#This Row],[due_date]]),MONTH(invoices[[#This Row],[due_date]]),1)</f>
        <v>45717</v>
      </c>
      <c r="I2242" s="1">
        <v>45723</v>
      </c>
      <c r="J2242">
        <v>19000</v>
      </c>
      <c r="K2242">
        <v>1456</v>
      </c>
      <c r="L2242">
        <v>0</v>
      </c>
      <c r="M2242">
        <f>invoices[[#This Row],[rent_amount]]+invoices[[#This Row],[electricity_amount]]+invoices[[#This Row],[other_charges]]</f>
        <v>20456</v>
      </c>
      <c r="N2242" t="s">
        <v>28</v>
      </c>
      <c r="O2242" t="s">
        <v>1658</v>
      </c>
      <c r="P2242">
        <v>0</v>
      </c>
      <c r="Q2242" t="b">
        <v>0</v>
      </c>
      <c r="R2242" t="s">
        <v>319</v>
      </c>
      <c r="S2242">
        <v>0</v>
      </c>
      <c r="T2242">
        <f>invoices[[#This Row],[total_amount]]</f>
        <v>20456</v>
      </c>
      <c r="U2242" t="s">
        <v>769</v>
      </c>
      <c r="V2242" t="str">
        <f>INDEX([1]!Table1[tenantname],MATCH(invoices[[#This Row],[allotment_id]],[1]!Table1[TenantAllotmentID],0))</f>
        <v>Dhanaganapathy Madhavan (B32-A1)</v>
      </c>
      <c r="W2242" t="s">
        <v>14223</v>
      </c>
      <c r="X2242" t="s">
        <v>14224</v>
      </c>
      <c r="Y2242" s="4">
        <v>45717</v>
      </c>
      <c r="Z2242" t="s">
        <v>15806</v>
      </c>
      <c r="AA2242">
        <v>11618</v>
      </c>
      <c r="AB2242">
        <v>6256</v>
      </c>
      <c r="AC2242">
        <v>1126</v>
      </c>
      <c r="AD2242" s="7">
        <f>invoices[[#This Row],[Rent]]+invoices[[#This Row],[Services]]+invoices[[#This Row],[GST]]</f>
        <v>19000</v>
      </c>
      <c r="AE2242" s="7">
        <f>invoices[[#This Row],[Total]]-invoices[[#This Row],[rent_amount]]</f>
        <v>0</v>
      </c>
      <c r="AF2242">
        <v>1857</v>
      </c>
      <c r="AG2242">
        <v>1456</v>
      </c>
      <c r="AH2242">
        <f>invoices[[#This Row],[EB Amount]]-invoices[[#This Row],[electricity_amount]]</f>
        <v>0</v>
      </c>
    </row>
    <row r="2243" spans="1:34">
      <c r="A2243" t="s">
        <v>5307</v>
      </c>
      <c r="B2243" t="s">
        <v>22</v>
      </c>
      <c r="C2243" t="s">
        <v>4506</v>
      </c>
      <c r="D2243" t="s">
        <v>24</v>
      </c>
      <c r="E2243" t="s">
        <v>275</v>
      </c>
      <c r="F2243" t="s">
        <v>505</v>
      </c>
      <c r="G2243" t="s">
        <v>5308</v>
      </c>
      <c r="H2243" s="1">
        <f>DATE(YEAR(invoices[[#This Row],[due_date]]),MONTH(invoices[[#This Row],[due_date]]),1)</f>
        <v>45717</v>
      </c>
      <c r="I2243" s="1">
        <v>45723</v>
      </c>
      <c r="J2243">
        <v>13500</v>
      </c>
      <c r="K2243">
        <v>1035</v>
      </c>
      <c r="L2243">
        <v>0</v>
      </c>
      <c r="M2243">
        <f>invoices[[#This Row],[rent_amount]]+invoices[[#This Row],[electricity_amount]]+invoices[[#This Row],[other_charges]]</f>
        <v>14535</v>
      </c>
      <c r="N2243" t="s">
        <v>28</v>
      </c>
      <c r="O2243" t="s">
        <v>318</v>
      </c>
      <c r="P2243">
        <v>0</v>
      </c>
      <c r="Q2243" t="b">
        <v>0</v>
      </c>
      <c r="R2243" t="s">
        <v>319</v>
      </c>
      <c r="S2243">
        <v>0</v>
      </c>
      <c r="T2243">
        <f>invoices[[#This Row],[total_amount]]</f>
        <v>14535</v>
      </c>
      <c r="U2243" t="s">
        <v>4508</v>
      </c>
      <c r="V2243" t="str">
        <f>INDEX([1]!Table1[tenantname],MATCH(invoices[[#This Row],[allotment_id]],[1]!Table1[TenantAllotmentID],0))</f>
        <v>Iravati Dutta (B44-C1)</v>
      </c>
      <c r="W2243" t="s">
        <v>15250</v>
      </c>
      <c r="X2243" t="s">
        <v>15251</v>
      </c>
      <c r="Y2243" s="4">
        <v>45717</v>
      </c>
      <c r="Z2243" t="s">
        <v>15806</v>
      </c>
      <c r="AA2243">
        <v>9691</v>
      </c>
      <c r="AB2243">
        <v>3228</v>
      </c>
      <c r="AC2243">
        <v>581</v>
      </c>
      <c r="AD2243" s="7">
        <f>invoices[[#This Row],[Rent]]+invoices[[#This Row],[Services]]+invoices[[#This Row],[GST]]</f>
        <v>13500</v>
      </c>
      <c r="AE2243" s="7">
        <f>invoices[[#This Row],[Total]]-invoices[[#This Row],[rent_amount]]</f>
        <v>0</v>
      </c>
      <c r="AF2243">
        <v>1888</v>
      </c>
      <c r="AG2243">
        <v>1035</v>
      </c>
      <c r="AH2243">
        <f>invoices[[#This Row],[EB Amount]]-invoices[[#This Row],[electricity_amount]]</f>
        <v>0</v>
      </c>
    </row>
    <row r="2244" spans="1:34">
      <c r="A2244" t="s">
        <v>5315</v>
      </c>
      <c r="B2244" t="s">
        <v>22</v>
      </c>
      <c r="C2244" t="s">
        <v>3277</v>
      </c>
      <c r="D2244" t="s">
        <v>24</v>
      </c>
      <c r="E2244" t="s">
        <v>569</v>
      </c>
      <c r="F2244" t="s">
        <v>1493</v>
      </c>
      <c r="G2244" t="s">
        <v>5316</v>
      </c>
      <c r="H2244" s="1">
        <f>DATE(YEAR(invoices[[#This Row],[due_date]]),MONTH(invoices[[#This Row],[due_date]]),1)</f>
        <v>45717</v>
      </c>
      <c r="I2244" s="1">
        <v>45723</v>
      </c>
      <c r="J2244" t="e">
        <v>#N/A</v>
      </c>
      <c r="K2244" t="e">
        <v>#N/A</v>
      </c>
      <c r="L2244">
        <v>0</v>
      </c>
      <c r="M2244" t="e">
        <f>invoices[[#This Row],[rent_amount]]+invoices[[#This Row],[electricity_amount]]+invoices[[#This Row],[other_charges]]</f>
        <v>#N/A</v>
      </c>
      <c r="N2244" t="s">
        <v>28</v>
      </c>
      <c r="O2244" t="s">
        <v>703</v>
      </c>
      <c r="P2244">
        <v>0</v>
      </c>
      <c r="Q2244" t="b">
        <v>0</v>
      </c>
      <c r="R2244" t="s">
        <v>319</v>
      </c>
      <c r="S2244">
        <v>0</v>
      </c>
      <c r="T2244" t="e">
        <f>invoices[[#This Row],[total_amount]]</f>
        <v>#N/A</v>
      </c>
      <c r="U2244" t="s">
        <v>3279</v>
      </c>
      <c r="V2244" t="str">
        <f>INDEX([1]!Table1[tenantname],MATCH(invoices[[#This Row],[allotment_id]],[1]!Table1[TenantAllotmentID],0))</f>
        <v>Yuva Sherlin J (C12-C1)</v>
      </c>
      <c r="W2244" t="s">
        <v>15016</v>
      </c>
      <c r="X2244" t="s">
        <v>15017</v>
      </c>
      <c r="Y2244" s="4">
        <v>45717</v>
      </c>
      <c r="Z2244" t="s">
        <v>15806</v>
      </c>
      <c r="AA2244" t="e">
        <v>#N/A</v>
      </c>
      <c r="AB2244" t="e">
        <v>#N/A</v>
      </c>
      <c r="AC2244" t="e">
        <v>#N/A</v>
      </c>
      <c r="AD2244" s="7" t="e">
        <f>invoices[[#This Row],[Rent]]+invoices[[#This Row],[Services]]+invoices[[#This Row],[GST]]</f>
        <v>#N/A</v>
      </c>
      <c r="AE2244" s="7" t="e">
        <f>invoices[[#This Row],[Total]]-invoices[[#This Row],[rent_amount]]</f>
        <v>#N/A</v>
      </c>
      <c r="AF2244">
        <v>1892</v>
      </c>
      <c r="AG2244" t="e">
        <v>#N/A</v>
      </c>
      <c r="AH2244" t="e">
        <f>invoices[[#This Row],[EB Amount]]-invoices[[#This Row],[electricity_amount]]</f>
        <v>#N/A</v>
      </c>
    </row>
    <row r="2245" spans="1:34">
      <c r="A2245" t="s">
        <v>5436</v>
      </c>
      <c r="B2245" t="s">
        <v>22</v>
      </c>
      <c r="C2245" t="s">
        <v>484</v>
      </c>
      <c r="D2245" t="s">
        <v>24</v>
      </c>
      <c r="E2245" t="s">
        <v>50</v>
      </c>
      <c r="F2245" t="s">
        <v>485</v>
      </c>
      <c r="G2245" t="s">
        <v>5437</v>
      </c>
      <c r="H2245" s="1">
        <f>DATE(YEAR(invoices[[#This Row],[due_date]]),MONTH(invoices[[#This Row],[due_date]]),1)</f>
        <v>45717</v>
      </c>
      <c r="I2245" s="1">
        <v>45723</v>
      </c>
      <c r="J2245">
        <v>14500</v>
      </c>
      <c r="K2245">
        <v>1456</v>
      </c>
      <c r="L2245">
        <v>0</v>
      </c>
      <c r="M2245">
        <f>invoices[[#This Row],[rent_amount]]+invoices[[#This Row],[electricity_amount]]+invoices[[#This Row],[other_charges]]</f>
        <v>15956</v>
      </c>
      <c r="N2245" t="s">
        <v>28</v>
      </c>
      <c r="O2245" t="s">
        <v>703</v>
      </c>
      <c r="P2245">
        <v>0</v>
      </c>
      <c r="Q2245" t="b">
        <v>0</v>
      </c>
      <c r="R2245" t="s">
        <v>319</v>
      </c>
      <c r="S2245">
        <v>0</v>
      </c>
      <c r="T2245">
        <f>invoices[[#This Row],[total_amount]]</f>
        <v>15956</v>
      </c>
      <c r="U2245" t="s">
        <v>488</v>
      </c>
      <c r="V2245" t="str">
        <f>INDEX([1]!Table1[tenantname],MATCH(invoices[[#This Row],[allotment_id]],[1]!Table1[TenantAllotmentID],0))</f>
        <v>Yaduraj P (B32-B2)</v>
      </c>
      <c r="W2245" t="s">
        <v>14126</v>
      </c>
      <c r="X2245" t="s">
        <v>14127</v>
      </c>
      <c r="Y2245" s="4">
        <v>45717</v>
      </c>
      <c r="Z2245" t="s">
        <v>15806</v>
      </c>
      <c r="AA2245">
        <v>8866</v>
      </c>
      <c r="AB2245">
        <v>4774</v>
      </c>
      <c r="AC2245">
        <v>860</v>
      </c>
      <c r="AD2245" s="7">
        <f>invoices[[#This Row],[Rent]]+invoices[[#This Row],[Services]]+invoices[[#This Row],[GST]]</f>
        <v>14500</v>
      </c>
      <c r="AE2245" s="7">
        <f>invoices[[#This Row],[Total]]-invoices[[#This Row],[rent_amount]]</f>
        <v>0</v>
      </c>
      <c r="AF2245">
        <v>1951</v>
      </c>
      <c r="AG2245">
        <v>1456</v>
      </c>
      <c r="AH2245">
        <f>invoices[[#This Row],[EB Amount]]-invoices[[#This Row],[electricity_amount]]</f>
        <v>0</v>
      </c>
    </row>
    <row r="2246" spans="1:34">
      <c r="A2246" t="s">
        <v>5576</v>
      </c>
      <c r="B2246" t="s">
        <v>22</v>
      </c>
      <c r="C2246" t="s">
        <v>1847</v>
      </c>
      <c r="D2246" t="s">
        <v>24</v>
      </c>
      <c r="E2246" t="s">
        <v>569</v>
      </c>
      <c r="F2246" t="s">
        <v>670</v>
      </c>
      <c r="G2246" t="s">
        <v>5577</v>
      </c>
      <c r="H2246" s="1">
        <f>DATE(YEAR(invoices[[#This Row],[due_date]]),MONTH(invoices[[#This Row],[due_date]]),1)</f>
        <v>45717</v>
      </c>
      <c r="I2246" s="1">
        <v>45723</v>
      </c>
      <c r="J2246">
        <v>6129</v>
      </c>
      <c r="K2246">
        <v>1484</v>
      </c>
      <c r="L2246">
        <v>2250</v>
      </c>
      <c r="M2246">
        <f>invoices[[#This Row],[rent_amount]]+invoices[[#This Row],[electricity_amount]]+invoices[[#This Row],[other_charges]]</f>
        <v>9863</v>
      </c>
      <c r="N2246" t="s">
        <v>28</v>
      </c>
      <c r="O2246" t="s">
        <v>1658</v>
      </c>
      <c r="P2246">
        <v>0</v>
      </c>
      <c r="Q2246" t="b">
        <v>0</v>
      </c>
      <c r="R2246" t="s">
        <v>319</v>
      </c>
      <c r="S2246">
        <v>0</v>
      </c>
      <c r="T2246">
        <f>invoices[[#This Row],[total_amount]]</f>
        <v>9863</v>
      </c>
      <c r="U2246" t="s">
        <v>1849</v>
      </c>
      <c r="V2246" t="str">
        <f>INDEX([1]!Table1[tenantname],MATCH(invoices[[#This Row],[allotment_id]],[1]!Table1[TenantAllotmentID],0))</f>
        <v>Aditi Maurya (C12-A1)</v>
      </c>
      <c r="W2246" t="s">
        <v>14617</v>
      </c>
      <c r="X2246" t="s">
        <v>14618</v>
      </c>
      <c r="Y2246" s="4">
        <v>45717</v>
      </c>
      <c r="Z2246" t="s">
        <v>15806</v>
      </c>
      <c r="AA2246">
        <v>3748</v>
      </c>
      <c r="AB2246">
        <v>2018</v>
      </c>
      <c r="AC2246">
        <v>363</v>
      </c>
      <c r="AD2246" s="7">
        <f>invoices[[#This Row],[Rent]]+invoices[[#This Row],[Services]]+invoices[[#This Row],[GST]]</f>
        <v>6129</v>
      </c>
      <c r="AE2246" s="7">
        <f>invoices[[#This Row],[Total]]-invoices[[#This Row],[rent_amount]]</f>
        <v>0</v>
      </c>
      <c r="AF2246">
        <v>2015</v>
      </c>
      <c r="AG2246">
        <v>1484</v>
      </c>
      <c r="AH2246">
        <f>invoices[[#This Row],[EB Amount]]-invoices[[#This Row],[electricity_amount]]</f>
        <v>0</v>
      </c>
    </row>
    <row r="2247" spans="1:34">
      <c r="A2247" t="s">
        <v>5637</v>
      </c>
      <c r="B2247" t="s">
        <v>22</v>
      </c>
      <c r="C2247" t="s">
        <v>1048</v>
      </c>
      <c r="D2247" t="s">
        <v>24</v>
      </c>
      <c r="E2247" t="s">
        <v>88</v>
      </c>
      <c r="F2247" t="s">
        <v>442</v>
      </c>
      <c r="G2247" t="s">
        <v>5638</v>
      </c>
      <c r="H2247" s="1">
        <f>DATE(YEAR(invoices[[#This Row],[due_date]]),MONTH(invoices[[#This Row],[due_date]]),1)</f>
        <v>45717</v>
      </c>
      <c r="I2247" s="1">
        <v>45723</v>
      </c>
      <c r="J2247">
        <v>19000</v>
      </c>
      <c r="K2247">
        <v>1680</v>
      </c>
      <c r="L2247">
        <v>0</v>
      </c>
      <c r="M2247">
        <f>invoices[[#This Row],[rent_amount]]+invoices[[#This Row],[electricity_amount]]+invoices[[#This Row],[other_charges]]</f>
        <v>20680</v>
      </c>
      <c r="N2247" t="s">
        <v>28</v>
      </c>
      <c r="O2247" t="s">
        <v>1124</v>
      </c>
      <c r="P2247">
        <v>0</v>
      </c>
      <c r="Q2247" t="b">
        <v>0</v>
      </c>
      <c r="R2247" t="s">
        <v>319</v>
      </c>
      <c r="S2247">
        <v>0</v>
      </c>
      <c r="T2247">
        <f>invoices[[#This Row],[total_amount]]</f>
        <v>20680</v>
      </c>
      <c r="U2247" t="s">
        <v>1051</v>
      </c>
      <c r="V2247" t="str">
        <f>INDEX([1]!Table1[tenantname],MATCH(invoices[[#This Row],[allotment_id]],[1]!Table1[TenantAllotmentID],0))</f>
        <v>Sairam CT (B13-A1)</v>
      </c>
      <c r="W2247" t="s">
        <v>14329</v>
      </c>
      <c r="X2247" t="s">
        <v>14330</v>
      </c>
      <c r="Y2247" s="4">
        <v>45717</v>
      </c>
      <c r="Z2247" t="s">
        <v>15806</v>
      </c>
      <c r="AA2247">
        <v>13639</v>
      </c>
      <c r="AB2247">
        <v>4543</v>
      </c>
      <c r="AC2247">
        <v>818</v>
      </c>
      <c r="AD2247" s="7">
        <f>invoices[[#This Row],[Rent]]+invoices[[#This Row],[Services]]+invoices[[#This Row],[GST]]</f>
        <v>19000</v>
      </c>
      <c r="AE2247" s="7">
        <f>invoices[[#This Row],[Total]]-invoices[[#This Row],[rent_amount]]</f>
        <v>0</v>
      </c>
      <c r="AF2247">
        <v>2045</v>
      </c>
      <c r="AG2247">
        <v>1680</v>
      </c>
      <c r="AH2247">
        <f>invoices[[#This Row],[EB Amount]]-invoices[[#This Row],[electricity_amount]]</f>
        <v>0</v>
      </c>
    </row>
    <row r="2248" spans="1:34">
      <c r="A2248" t="s">
        <v>5659</v>
      </c>
      <c r="B2248" t="s">
        <v>22</v>
      </c>
      <c r="C2248" t="s">
        <v>5660</v>
      </c>
      <c r="D2248" t="s">
        <v>24</v>
      </c>
      <c r="E2248" t="s">
        <v>147</v>
      </c>
      <c r="F2248" t="s">
        <v>336</v>
      </c>
      <c r="G2248" t="s">
        <v>5661</v>
      </c>
      <c r="H2248" s="1">
        <f>DATE(YEAR(invoices[[#This Row],[due_date]]),MONTH(invoices[[#This Row],[due_date]]),1)</f>
        <v>45717</v>
      </c>
      <c r="I2248" s="1">
        <v>45723</v>
      </c>
      <c r="J2248" t="e">
        <v>#N/A</v>
      </c>
      <c r="K2248" t="e">
        <v>#N/A</v>
      </c>
      <c r="L2248">
        <v>0</v>
      </c>
      <c r="M2248" t="e">
        <f>invoices[[#This Row],[rent_amount]]+invoices[[#This Row],[electricity_amount]]+invoices[[#This Row],[other_charges]]</f>
        <v>#N/A</v>
      </c>
      <c r="N2248" t="s">
        <v>28</v>
      </c>
      <c r="O2248" t="s">
        <v>318</v>
      </c>
      <c r="P2248">
        <v>0</v>
      </c>
      <c r="Q2248" t="b">
        <v>0</v>
      </c>
      <c r="R2248" t="s">
        <v>319</v>
      </c>
      <c r="S2248">
        <v>0</v>
      </c>
      <c r="T2248" t="e">
        <f>invoices[[#This Row],[total_amount]]</f>
        <v>#N/A</v>
      </c>
      <c r="U2248" t="s">
        <v>5662</v>
      </c>
      <c r="V2248" t="str">
        <f>INDEX([1]!Table1[tenantname],MATCH(invoices[[#This Row],[allotment_id]],[1]!Table1[TenantAllotmentID],0))</f>
        <v>Hari Prasad M (C31-D1)</v>
      </c>
      <c r="W2248" t="s">
        <v>15405</v>
      </c>
      <c r="X2248" t="s">
        <v>15406</v>
      </c>
      <c r="Y2248" s="4">
        <v>45717</v>
      </c>
      <c r="Z2248" t="s">
        <v>15806</v>
      </c>
      <c r="AA2248" t="e">
        <v>#N/A</v>
      </c>
      <c r="AB2248" t="e">
        <v>#N/A</v>
      </c>
      <c r="AC2248" t="e">
        <v>#N/A</v>
      </c>
      <c r="AD2248" s="7" t="e">
        <f>invoices[[#This Row],[Rent]]+invoices[[#This Row],[Services]]+invoices[[#This Row],[GST]]</f>
        <v>#N/A</v>
      </c>
      <c r="AE2248" s="7" t="e">
        <f>invoices[[#This Row],[Total]]-invoices[[#This Row],[rent_amount]]</f>
        <v>#N/A</v>
      </c>
      <c r="AF2248">
        <v>2056</v>
      </c>
      <c r="AG2248" t="e">
        <v>#N/A</v>
      </c>
      <c r="AH2248" t="e">
        <f>invoices[[#This Row],[EB Amount]]-invoices[[#This Row],[electricity_amount]]</f>
        <v>#N/A</v>
      </c>
    </row>
    <row r="2249" spans="1:34">
      <c r="A2249" t="s">
        <v>5691</v>
      </c>
      <c r="B2249" t="s">
        <v>22</v>
      </c>
      <c r="C2249" t="s">
        <v>5692</v>
      </c>
      <c r="D2249" t="s">
        <v>24</v>
      </c>
      <c r="E2249" t="s">
        <v>349</v>
      </c>
      <c r="F2249" t="s">
        <v>1626</v>
      </c>
      <c r="G2249" t="s">
        <v>5693</v>
      </c>
      <c r="H2249" s="1">
        <f>DATE(YEAR(invoices[[#This Row],[due_date]]),MONTH(invoices[[#This Row],[due_date]]),1)</f>
        <v>45717</v>
      </c>
      <c r="I2249" s="1">
        <v>45723</v>
      </c>
      <c r="J2249">
        <v>10758</v>
      </c>
      <c r="K2249">
        <v>1092</v>
      </c>
      <c r="L2249">
        <v>2250</v>
      </c>
      <c r="M2249">
        <f>invoices[[#This Row],[rent_amount]]+invoices[[#This Row],[electricity_amount]]+invoices[[#This Row],[other_charges]]</f>
        <v>14100</v>
      </c>
      <c r="N2249" t="s">
        <v>28</v>
      </c>
      <c r="O2249" t="s">
        <v>318</v>
      </c>
      <c r="P2249">
        <v>0</v>
      </c>
      <c r="Q2249" t="b">
        <v>0</v>
      </c>
      <c r="R2249" t="s">
        <v>319</v>
      </c>
      <c r="S2249">
        <v>0</v>
      </c>
      <c r="T2249">
        <f>invoices[[#This Row],[total_amount]]</f>
        <v>14100</v>
      </c>
      <c r="U2249" t="s">
        <v>5694</v>
      </c>
      <c r="V2249" t="str">
        <f>INDEX([1]!Table1[tenantname],MATCH(invoices[[#This Row],[allotment_id]],[1]!Table1[TenantAllotmentID],0))</f>
        <v>Devanathan Chandrasekaran (B11-B2)</v>
      </c>
      <c r="W2249" t="s">
        <v>15410</v>
      </c>
      <c r="X2249" t="s">
        <v>15411</v>
      </c>
      <c r="Y2249" s="4">
        <v>45717</v>
      </c>
      <c r="Z2249" t="s">
        <v>15806</v>
      </c>
      <c r="AA2249">
        <v>7723</v>
      </c>
      <c r="AB2249">
        <v>2572</v>
      </c>
      <c r="AC2249">
        <v>463</v>
      </c>
      <c r="AD2249" s="7">
        <f>invoices[[#This Row],[Rent]]+invoices[[#This Row],[Services]]+invoices[[#This Row],[GST]]</f>
        <v>10758</v>
      </c>
      <c r="AE2249" s="7">
        <f>invoices[[#This Row],[Total]]-invoices[[#This Row],[rent_amount]]</f>
        <v>0</v>
      </c>
      <c r="AF2249">
        <v>2071</v>
      </c>
      <c r="AG2249">
        <v>1092</v>
      </c>
      <c r="AH2249">
        <f>invoices[[#This Row],[EB Amount]]-invoices[[#This Row],[electricity_amount]]</f>
        <v>0</v>
      </c>
    </row>
    <row r="2250" spans="1:34">
      <c r="A2250" t="s">
        <v>5785</v>
      </c>
      <c r="B2250" t="s">
        <v>22</v>
      </c>
      <c r="C2250" t="s">
        <v>2051</v>
      </c>
      <c r="D2250" t="s">
        <v>24</v>
      </c>
      <c r="E2250" t="s">
        <v>329</v>
      </c>
      <c r="F2250" t="s">
        <v>956</v>
      </c>
      <c r="G2250" t="s">
        <v>5786</v>
      </c>
      <c r="H2250" s="1">
        <f>DATE(YEAR(invoices[[#This Row],[due_date]]),MONTH(invoices[[#This Row],[due_date]]),1)</f>
        <v>45717</v>
      </c>
      <c r="I2250" s="1">
        <v>45723</v>
      </c>
      <c r="J2250">
        <v>13500</v>
      </c>
      <c r="K2250">
        <v>1624</v>
      </c>
      <c r="L2250">
        <v>0</v>
      </c>
      <c r="M2250">
        <f>invoices[[#This Row],[rent_amount]]+invoices[[#This Row],[electricity_amount]]+invoices[[#This Row],[other_charges]]</f>
        <v>15124</v>
      </c>
      <c r="N2250" t="s">
        <v>28</v>
      </c>
      <c r="O2250" t="s">
        <v>1658</v>
      </c>
      <c r="P2250">
        <v>0</v>
      </c>
      <c r="Q2250" t="b">
        <v>0</v>
      </c>
      <c r="R2250" t="s">
        <v>319</v>
      </c>
      <c r="S2250">
        <v>0</v>
      </c>
      <c r="T2250">
        <f>invoices[[#This Row],[total_amount]]</f>
        <v>15124</v>
      </c>
      <c r="U2250" t="s">
        <v>2054</v>
      </c>
      <c r="V2250" t="str">
        <f>INDEX([1]!Table1[tenantname],MATCH(invoices[[#This Row],[allotment_id]],[1]!Table1[TenantAllotmentID],0))</f>
        <v>Bornali Barua (C43-C1)</v>
      </c>
      <c r="W2250" t="s">
        <v>14691</v>
      </c>
      <c r="X2250" t="s">
        <v>14692</v>
      </c>
      <c r="Y2250" s="4">
        <v>45717</v>
      </c>
      <c r="Z2250" t="s">
        <v>15806</v>
      </c>
      <c r="AA2250">
        <v>8255</v>
      </c>
      <c r="AB2250">
        <v>4445</v>
      </c>
      <c r="AC2250">
        <v>800</v>
      </c>
      <c r="AD2250" s="7">
        <f>invoices[[#This Row],[Rent]]+invoices[[#This Row],[Services]]+invoices[[#This Row],[GST]]</f>
        <v>13500</v>
      </c>
      <c r="AE2250" s="7">
        <f>invoices[[#This Row],[Total]]-invoices[[#This Row],[rent_amount]]</f>
        <v>0</v>
      </c>
      <c r="AF2250">
        <v>2115</v>
      </c>
      <c r="AG2250">
        <v>1624</v>
      </c>
      <c r="AH2250">
        <f>invoices[[#This Row],[EB Amount]]-invoices[[#This Row],[electricity_amount]]</f>
        <v>0</v>
      </c>
    </row>
    <row r="2251" spans="1:34">
      <c r="A2251" t="s">
        <v>5800</v>
      </c>
      <c r="B2251" t="s">
        <v>22</v>
      </c>
      <c r="C2251" t="s">
        <v>1217</v>
      </c>
      <c r="D2251" t="s">
        <v>24</v>
      </c>
      <c r="E2251" t="s">
        <v>349</v>
      </c>
      <c r="F2251" t="s">
        <v>1218</v>
      </c>
      <c r="G2251" t="s">
        <v>5801</v>
      </c>
      <c r="H2251" s="1">
        <f>DATE(YEAR(invoices[[#This Row],[due_date]]),MONTH(invoices[[#This Row],[due_date]]),1)</f>
        <v>45717</v>
      </c>
      <c r="I2251" s="1">
        <v>45723</v>
      </c>
      <c r="J2251">
        <v>13500</v>
      </c>
      <c r="K2251">
        <v>1092</v>
      </c>
      <c r="L2251">
        <v>0</v>
      </c>
      <c r="M2251">
        <f>invoices[[#This Row],[rent_amount]]+invoices[[#This Row],[electricity_amount]]+invoices[[#This Row],[other_charges]]</f>
        <v>14592</v>
      </c>
      <c r="N2251" t="s">
        <v>28</v>
      </c>
      <c r="O2251" t="s">
        <v>1124</v>
      </c>
      <c r="P2251">
        <v>0</v>
      </c>
      <c r="Q2251" t="b">
        <v>0</v>
      </c>
      <c r="R2251" t="s">
        <v>319</v>
      </c>
      <c r="S2251">
        <v>0</v>
      </c>
      <c r="T2251">
        <f>invoices[[#This Row],[total_amount]]</f>
        <v>14592</v>
      </c>
      <c r="U2251" t="s">
        <v>1220</v>
      </c>
      <c r="V2251" t="str">
        <f>INDEX([1]!Table1[tenantname],MATCH(invoices[[#This Row],[allotment_id]],[1]!Table1[TenantAllotmentID],0))</f>
        <v>Naga Raja Kurakula (B11-C2)</v>
      </c>
      <c r="W2251" t="s">
        <v>14386</v>
      </c>
      <c r="X2251" t="s">
        <v>14387</v>
      </c>
      <c r="Y2251" s="4">
        <v>45717</v>
      </c>
      <c r="Z2251" t="s">
        <v>15806</v>
      </c>
      <c r="AA2251">
        <v>9691</v>
      </c>
      <c r="AB2251">
        <v>3228</v>
      </c>
      <c r="AC2251">
        <v>581</v>
      </c>
      <c r="AD2251" s="7">
        <f>invoices[[#This Row],[Rent]]+invoices[[#This Row],[Services]]+invoices[[#This Row],[GST]]</f>
        <v>13500</v>
      </c>
      <c r="AE2251" s="7">
        <f>invoices[[#This Row],[Total]]-invoices[[#This Row],[rent_amount]]</f>
        <v>0</v>
      </c>
      <c r="AF2251">
        <v>2124</v>
      </c>
      <c r="AG2251">
        <v>1092</v>
      </c>
      <c r="AH2251">
        <f>invoices[[#This Row],[EB Amount]]-invoices[[#This Row],[electricity_amount]]</f>
        <v>0</v>
      </c>
    </row>
    <row r="2252" spans="1:34">
      <c r="A2252" t="s">
        <v>5818</v>
      </c>
      <c r="B2252" t="s">
        <v>22</v>
      </c>
      <c r="C2252" t="s">
        <v>200</v>
      </c>
      <c r="D2252" t="s">
        <v>24</v>
      </c>
      <c r="E2252" t="s">
        <v>201</v>
      </c>
      <c r="F2252" t="s">
        <v>202</v>
      </c>
      <c r="G2252" t="s">
        <v>5819</v>
      </c>
      <c r="H2252" s="1">
        <f>DATE(YEAR(invoices[[#This Row],[due_date]]),MONTH(invoices[[#This Row],[due_date]]),1)</f>
        <v>45717</v>
      </c>
      <c r="I2252" s="1">
        <v>45723</v>
      </c>
      <c r="J2252">
        <v>13500</v>
      </c>
      <c r="K2252">
        <v>784</v>
      </c>
      <c r="L2252">
        <v>0</v>
      </c>
      <c r="M2252">
        <f>invoices[[#This Row],[rent_amount]]+invoices[[#This Row],[electricity_amount]]+invoices[[#This Row],[other_charges]]</f>
        <v>14284</v>
      </c>
      <c r="N2252" t="s">
        <v>28</v>
      </c>
      <c r="O2252" t="s">
        <v>703</v>
      </c>
      <c r="P2252">
        <v>0</v>
      </c>
      <c r="Q2252" t="b">
        <v>0</v>
      </c>
      <c r="R2252" t="s">
        <v>319</v>
      </c>
      <c r="S2252">
        <v>0</v>
      </c>
      <c r="T2252">
        <f>invoices[[#This Row],[total_amount]]</f>
        <v>14284</v>
      </c>
      <c r="U2252" t="s">
        <v>206</v>
      </c>
      <c r="V2252" t="str">
        <f>INDEX([1]!Table1[tenantname],MATCH(invoices[[#This Row],[allotment_id]],[1]!Table1[TenantAllotmentID],0))</f>
        <v>Shobit Bhakshi (B31-C2)</v>
      </c>
      <c r="W2252" t="s">
        <v>14032</v>
      </c>
      <c r="X2252" t="s">
        <v>14033</v>
      </c>
      <c r="Y2252" s="4">
        <v>45717</v>
      </c>
      <c r="Z2252" t="s">
        <v>15806</v>
      </c>
      <c r="AA2252">
        <v>9450</v>
      </c>
      <c r="AB2252">
        <v>3432</v>
      </c>
      <c r="AC2252">
        <v>618</v>
      </c>
      <c r="AD2252" s="7">
        <f>invoices[[#This Row],[Rent]]+invoices[[#This Row],[Services]]+invoices[[#This Row],[GST]]</f>
        <v>13500</v>
      </c>
      <c r="AE2252" s="7">
        <f>invoices[[#This Row],[Total]]-invoices[[#This Row],[rent_amount]]</f>
        <v>0</v>
      </c>
      <c r="AF2252">
        <v>2134</v>
      </c>
      <c r="AG2252">
        <v>784</v>
      </c>
      <c r="AH2252">
        <f>invoices[[#This Row],[EB Amount]]-invoices[[#This Row],[electricity_amount]]</f>
        <v>0</v>
      </c>
    </row>
    <row r="2253" spans="1:34">
      <c r="A2253" t="s">
        <v>5820</v>
      </c>
      <c r="B2253" t="s">
        <v>22</v>
      </c>
      <c r="C2253" t="s">
        <v>166</v>
      </c>
      <c r="D2253" t="s">
        <v>24</v>
      </c>
      <c r="E2253" t="s">
        <v>167</v>
      </c>
      <c r="F2253" t="s">
        <v>168</v>
      </c>
      <c r="G2253" t="s">
        <v>5821</v>
      </c>
      <c r="H2253" s="1">
        <f>DATE(YEAR(invoices[[#This Row],[due_date]]),MONTH(invoices[[#This Row],[due_date]]),1)</f>
        <v>45717</v>
      </c>
      <c r="I2253" s="1">
        <v>45723</v>
      </c>
      <c r="J2253">
        <v>13500</v>
      </c>
      <c r="K2253">
        <v>1680</v>
      </c>
      <c r="L2253">
        <v>0</v>
      </c>
      <c r="M2253">
        <f>invoices[[#This Row],[rent_amount]]+invoices[[#This Row],[electricity_amount]]+invoices[[#This Row],[other_charges]]</f>
        <v>15180</v>
      </c>
      <c r="N2253" t="s">
        <v>28</v>
      </c>
      <c r="O2253" t="s">
        <v>703</v>
      </c>
      <c r="P2253">
        <v>0</v>
      </c>
      <c r="Q2253" t="b">
        <v>0</v>
      </c>
      <c r="R2253" t="s">
        <v>319</v>
      </c>
      <c r="S2253">
        <v>0</v>
      </c>
      <c r="T2253">
        <f>invoices[[#This Row],[total_amount]]</f>
        <v>15180</v>
      </c>
      <c r="U2253" t="s">
        <v>171</v>
      </c>
      <c r="V2253" t="str">
        <f>INDEX([1]!Table1[tenantname],MATCH(invoices[[#This Row],[allotment_id]],[1]!Table1[TenantAllotmentID],0))</f>
        <v>Shubhashish . (B42-C2)</v>
      </c>
      <c r="W2253" t="s">
        <v>14022</v>
      </c>
      <c r="X2253" t="s">
        <v>14023</v>
      </c>
      <c r="Y2253" s="4">
        <v>45717</v>
      </c>
      <c r="Z2253" t="s">
        <v>15806</v>
      </c>
      <c r="AA2253">
        <v>9691</v>
      </c>
      <c r="AB2253">
        <v>3228</v>
      </c>
      <c r="AC2253">
        <v>581</v>
      </c>
      <c r="AD2253" s="7">
        <f>invoices[[#This Row],[Rent]]+invoices[[#This Row],[Services]]+invoices[[#This Row],[GST]]</f>
        <v>13500</v>
      </c>
      <c r="AE2253" s="7">
        <f>invoices[[#This Row],[Total]]-invoices[[#This Row],[rent_amount]]</f>
        <v>0</v>
      </c>
      <c r="AF2253">
        <v>2136</v>
      </c>
      <c r="AG2253">
        <v>1680</v>
      </c>
      <c r="AH2253">
        <f>invoices[[#This Row],[EB Amount]]-invoices[[#This Row],[electricity_amount]]</f>
        <v>0</v>
      </c>
    </row>
    <row r="2254" spans="1:34">
      <c r="A2254" t="s">
        <v>5972</v>
      </c>
      <c r="B2254" t="s">
        <v>22</v>
      </c>
      <c r="C2254" t="s">
        <v>574</v>
      </c>
      <c r="D2254" t="s">
        <v>24</v>
      </c>
      <c r="E2254" t="s">
        <v>254</v>
      </c>
      <c r="F2254" t="s">
        <v>575</v>
      </c>
      <c r="G2254" t="s">
        <v>5973</v>
      </c>
      <c r="H2254" s="1">
        <f>DATE(YEAR(invoices[[#This Row],[due_date]]),MONTH(invoices[[#This Row],[due_date]]),1)</f>
        <v>45717</v>
      </c>
      <c r="I2254" s="1">
        <v>45723</v>
      </c>
      <c r="J2254">
        <v>14500</v>
      </c>
      <c r="K2254">
        <v>576</v>
      </c>
      <c r="L2254">
        <v>0</v>
      </c>
      <c r="M2254">
        <f>invoices[[#This Row],[rent_amount]]+invoices[[#This Row],[electricity_amount]]+invoices[[#This Row],[other_charges]]</f>
        <v>15076</v>
      </c>
      <c r="N2254" t="s">
        <v>28</v>
      </c>
      <c r="O2254" t="s">
        <v>1658</v>
      </c>
      <c r="P2254">
        <v>0</v>
      </c>
      <c r="Q2254" t="b">
        <v>0</v>
      </c>
      <c r="R2254" t="s">
        <v>319</v>
      </c>
      <c r="S2254">
        <v>0</v>
      </c>
      <c r="T2254">
        <f>invoices[[#This Row],[total_amount]]</f>
        <v>15076</v>
      </c>
      <c r="U2254" t="s">
        <v>578</v>
      </c>
      <c r="V2254" t="str">
        <f>INDEX([1]!Table1[tenantname],MATCH(invoices[[#This Row],[allotment_id]],[1]!Table1[TenantAllotmentID],0))</f>
        <v>Asritha Boddu (C42-B1)</v>
      </c>
      <c r="W2254" t="s">
        <v>14157</v>
      </c>
      <c r="X2254" t="s">
        <v>14158</v>
      </c>
      <c r="Y2254" s="4">
        <v>45717</v>
      </c>
      <c r="Z2254" t="s">
        <v>15806</v>
      </c>
      <c r="AA2254">
        <v>8866</v>
      </c>
      <c r="AB2254">
        <v>4774</v>
      </c>
      <c r="AC2254">
        <v>860</v>
      </c>
      <c r="AD2254" s="7">
        <f>invoices[[#This Row],[Rent]]+invoices[[#This Row],[Services]]+invoices[[#This Row],[GST]]</f>
        <v>14500</v>
      </c>
      <c r="AE2254" s="7">
        <f>invoices[[#This Row],[Total]]-invoices[[#This Row],[rent_amount]]</f>
        <v>0</v>
      </c>
      <c r="AF2254">
        <v>2211</v>
      </c>
      <c r="AG2254">
        <v>576</v>
      </c>
      <c r="AH2254">
        <f>invoices[[#This Row],[EB Amount]]-invoices[[#This Row],[electricity_amount]]</f>
        <v>0</v>
      </c>
    </row>
    <row r="2255" spans="1:34">
      <c r="A2255" t="s">
        <v>5974</v>
      </c>
      <c r="B2255" t="s">
        <v>22</v>
      </c>
      <c r="C2255" t="s">
        <v>173</v>
      </c>
      <c r="D2255" t="s">
        <v>24</v>
      </c>
      <c r="E2255" t="s">
        <v>140</v>
      </c>
      <c r="F2255" t="s">
        <v>174</v>
      </c>
      <c r="G2255" t="s">
        <v>5975</v>
      </c>
      <c r="H2255" s="1">
        <f>DATE(YEAR(invoices[[#This Row],[due_date]]),MONTH(invoices[[#This Row],[due_date]]),1)</f>
        <v>45717</v>
      </c>
      <c r="I2255" s="1">
        <v>45723</v>
      </c>
      <c r="J2255">
        <v>14500</v>
      </c>
      <c r="K2255">
        <v>1176</v>
      </c>
      <c r="L2255">
        <v>0</v>
      </c>
      <c r="M2255">
        <f>invoices[[#This Row],[rent_amount]]+invoices[[#This Row],[electricity_amount]]+invoices[[#This Row],[other_charges]]</f>
        <v>15676</v>
      </c>
      <c r="N2255" t="s">
        <v>28</v>
      </c>
      <c r="O2255" t="s">
        <v>703</v>
      </c>
      <c r="P2255">
        <v>0</v>
      </c>
      <c r="Q2255" t="b">
        <v>0</v>
      </c>
      <c r="R2255" t="s">
        <v>319</v>
      </c>
      <c r="S2255">
        <v>0</v>
      </c>
      <c r="T2255">
        <f>invoices[[#This Row],[total_amount]]</f>
        <v>15676</v>
      </c>
      <c r="U2255" t="s">
        <v>178</v>
      </c>
      <c r="V2255" t="str">
        <f>INDEX([1]!Table1[tenantname],MATCH(invoices[[#This Row],[allotment_id]],[1]!Table1[TenantAllotmentID],0))</f>
        <v>VijayaSekar P (A41-D1)</v>
      </c>
      <c r="W2255" t="s">
        <v>14024</v>
      </c>
      <c r="X2255" t="s">
        <v>14025</v>
      </c>
      <c r="Y2255" s="4">
        <v>45717</v>
      </c>
      <c r="Z2255" t="s">
        <v>15806</v>
      </c>
      <c r="AA2255">
        <v>9018</v>
      </c>
      <c r="AB2255">
        <v>4646</v>
      </c>
      <c r="AC2255">
        <v>836</v>
      </c>
      <c r="AD2255" s="7">
        <f>invoices[[#This Row],[Rent]]+invoices[[#This Row],[Services]]+invoices[[#This Row],[GST]]</f>
        <v>14500</v>
      </c>
      <c r="AE2255" s="7">
        <f>invoices[[#This Row],[Total]]-invoices[[#This Row],[rent_amount]]</f>
        <v>0</v>
      </c>
      <c r="AF2255">
        <v>2212</v>
      </c>
      <c r="AG2255">
        <v>1176</v>
      </c>
      <c r="AH2255">
        <f>invoices[[#This Row],[EB Amount]]-invoices[[#This Row],[electricity_amount]]</f>
        <v>0</v>
      </c>
    </row>
    <row r="2256" spans="1:34">
      <c r="A2256" t="s">
        <v>6097</v>
      </c>
      <c r="B2256" t="s">
        <v>22</v>
      </c>
      <c r="C2256" t="s">
        <v>1237</v>
      </c>
      <c r="D2256" t="s">
        <v>24</v>
      </c>
      <c r="E2256" t="s">
        <v>226</v>
      </c>
      <c r="F2256" t="s">
        <v>1238</v>
      </c>
      <c r="G2256" t="s">
        <v>6098</v>
      </c>
      <c r="H2256" s="1">
        <f>DATE(YEAR(invoices[[#This Row],[due_date]]),MONTH(invoices[[#This Row],[due_date]]),1)</f>
        <v>45717</v>
      </c>
      <c r="I2256" s="1">
        <v>45723</v>
      </c>
      <c r="J2256">
        <v>19000</v>
      </c>
      <c r="K2256">
        <v>1624</v>
      </c>
      <c r="L2256">
        <v>0</v>
      </c>
      <c r="M2256">
        <f>invoices[[#This Row],[rent_amount]]+invoices[[#This Row],[electricity_amount]]+invoices[[#This Row],[other_charges]]</f>
        <v>20624</v>
      </c>
      <c r="N2256" t="s">
        <v>28</v>
      </c>
      <c r="O2256" t="s">
        <v>703</v>
      </c>
      <c r="P2256">
        <v>0</v>
      </c>
      <c r="Q2256" t="b">
        <v>0</v>
      </c>
      <c r="R2256" t="s">
        <v>319</v>
      </c>
      <c r="S2256">
        <v>0</v>
      </c>
      <c r="T2256">
        <f>invoices[[#This Row],[total_amount]]</f>
        <v>20624</v>
      </c>
      <c r="U2256" t="s">
        <v>1241</v>
      </c>
      <c r="V2256" t="str">
        <f>INDEX([1]!Table1[tenantname],MATCH(invoices[[#This Row],[allotment_id]],[1]!Table1[TenantAllotmentID],0))</f>
        <v>Surbhi Sharma (B12-A1)</v>
      </c>
      <c r="W2256" t="s">
        <v>14394</v>
      </c>
      <c r="X2256" t="s">
        <v>14395</v>
      </c>
      <c r="Y2256" s="4">
        <v>45717</v>
      </c>
      <c r="Z2256" t="s">
        <v>15806</v>
      </c>
      <c r="AA2256">
        <v>13639</v>
      </c>
      <c r="AB2256">
        <v>4543</v>
      </c>
      <c r="AC2256">
        <v>818</v>
      </c>
      <c r="AD2256" s="7">
        <f>invoices[[#This Row],[Rent]]+invoices[[#This Row],[Services]]+invoices[[#This Row],[GST]]</f>
        <v>19000</v>
      </c>
      <c r="AE2256" s="7">
        <f>invoices[[#This Row],[Total]]-invoices[[#This Row],[rent_amount]]</f>
        <v>0</v>
      </c>
      <c r="AF2256">
        <v>2273</v>
      </c>
      <c r="AG2256">
        <v>1624</v>
      </c>
      <c r="AH2256">
        <f>invoices[[#This Row],[EB Amount]]-invoices[[#This Row],[electricity_amount]]</f>
        <v>0</v>
      </c>
    </row>
    <row r="2257" spans="1:34">
      <c r="A2257" s="2" t="s">
        <v>6228</v>
      </c>
      <c r="B2257" t="s">
        <v>22</v>
      </c>
      <c r="C2257" t="s">
        <v>1625</v>
      </c>
      <c r="D2257" t="s">
        <v>24</v>
      </c>
      <c r="E2257" t="s">
        <v>349</v>
      </c>
      <c r="F2257" t="s">
        <v>1626</v>
      </c>
      <c r="G2257" t="s">
        <v>6229</v>
      </c>
      <c r="H2257" s="1">
        <f>DATE(YEAR(invoices[[#This Row],[due_date]]),MONTH(invoices[[#This Row],[due_date]]),1)</f>
        <v>45717</v>
      </c>
      <c r="I2257" s="1">
        <v>45723</v>
      </c>
      <c r="J2257">
        <v>3744</v>
      </c>
      <c r="K2257">
        <v>0</v>
      </c>
      <c r="L2257">
        <v>0</v>
      </c>
      <c r="M2257">
        <f>invoices[[#This Row],[rent_amount]]+invoices[[#This Row],[electricity_amount]]+invoices[[#This Row],[other_charges]]</f>
        <v>3744</v>
      </c>
      <c r="N2257" t="s">
        <v>28</v>
      </c>
      <c r="O2257" t="s">
        <v>1658</v>
      </c>
      <c r="P2257">
        <v>0</v>
      </c>
      <c r="Q2257" t="b">
        <v>0</v>
      </c>
      <c r="R2257" t="s">
        <v>319</v>
      </c>
      <c r="S2257">
        <v>0</v>
      </c>
      <c r="T2257">
        <f>invoices[[#This Row],[total_amount]]</f>
        <v>3744</v>
      </c>
      <c r="U2257" t="s">
        <v>1628</v>
      </c>
      <c r="V2257" t="str">
        <f>INDEX([1]!Table1[tenantname],MATCH(invoices[[#This Row],[allotment_id]],[1]!Table1[TenantAllotmentID],0))</f>
        <v>Chendra Hassa (B11-B2)</v>
      </c>
      <c r="W2257" t="s">
        <v>14541</v>
      </c>
      <c r="X2257" t="s">
        <v>14542</v>
      </c>
      <c r="Y2257" s="4">
        <v>45717</v>
      </c>
      <c r="Z2257" t="s">
        <v>15806</v>
      </c>
      <c r="AA2257">
        <v>2621</v>
      </c>
      <c r="AB2257">
        <v>952</v>
      </c>
      <c r="AC2257">
        <v>171</v>
      </c>
      <c r="AD2257" s="7">
        <f>invoices[[#This Row],[Rent]]+invoices[[#This Row],[Services]]+invoices[[#This Row],[GST]]</f>
        <v>3744</v>
      </c>
      <c r="AE2257" s="7">
        <f>invoices[[#This Row],[Total]]-invoices[[#This Row],[rent_amount]]</f>
        <v>0</v>
      </c>
      <c r="AF2257">
        <v>2334</v>
      </c>
      <c r="AG2257">
        <v>0</v>
      </c>
      <c r="AH2257">
        <f>invoices[[#This Row],[EB Amount]]-invoices[[#This Row],[electricity_amount]]</f>
        <v>0</v>
      </c>
    </row>
    <row r="2258" spans="1:34">
      <c r="A2258" t="s">
        <v>6268</v>
      </c>
      <c r="B2258" t="s">
        <v>22</v>
      </c>
      <c r="C2258" t="s">
        <v>1604</v>
      </c>
      <c r="D2258" t="s">
        <v>24</v>
      </c>
      <c r="E2258" t="s">
        <v>147</v>
      </c>
      <c r="F2258" t="s">
        <v>1605</v>
      </c>
      <c r="G2258" t="s">
        <v>6269</v>
      </c>
      <c r="H2258" s="1">
        <f>DATE(YEAR(invoices[[#This Row],[due_date]]),MONTH(invoices[[#This Row],[due_date]]),1)</f>
        <v>45717</v>
      </c>
      <c r="I2258" s="1">
        <v>45723</v>
      </c>
      <c r="J2258">
        <v>13500</v>
      </c>
      <c r="K2258">
        <v>1288</v>
      </c>
      <c r="L2258">
        <v>0</v>
      </c>
      <c r="M2258">
        <f>invoices[[#This Row],[rent_amount]]+invoices[[#This Row],[electricity_amount]]+invoices[[#This Row],[other_charges]]</f>
        <v>14788</v>
      </c>
      <c r="N2258" t="s">
        <v>28</v>
      </c>
      <c r="O2258" t="s">
        <v>1124</v>
      </c>
      <c r="P2258">
        <v>0</v>
      </c>
      <c r="Q2258" t="b">
        <v>0</v>
      </c>
      <c r="R2258" t="s">
        <v>319</v>
      </c>
      <c r="S2258">
        <v>0</v>
      </c>
      <c r="T2258">
        <f>invoices[[#This Row],[total_amount]]</f>
        <v>14788</v>
      </c>
      <c r="U2258" t="s">
        <v>1607</v>
      </c>
      <c r="V2258" t="str">
        <f>INDEX([1]!Table1[tenantname],MATCH(invoices[[#This Row],[allotment_id]],[1]!Table1[TenantAllotmentID],0))</f>
        <v>Pushparaja Shanmugam (C31-C2)</v>
      </c>
      <c r="W2258" t="s">
        <v>14532</v>
      </c>
      <c r="X2258" t="s">
        <v>14533</v>
      </c>
      <c r="Y2258" s="4">
        <v>45717</v>
      </c>
      <c r="Z2258" t="s">
        <v>15806</v>
      </c>
      <c r="AA2258">
        <v>9691</v>
      </c>
      <c r="AB2258">
        <v>3228</v>
      </c>
      <c r="AC2258">
        <v>581</v>
      </c>
      <c r="AD2258" s="7">
        <f>invoices[[#This Row],[Rent]]+invoices[[#This Row],[Services]]+invoices[[#This Row],[GST]]</f>
        <v>13500</v>
      </c>
      <c r="AE2258" s="7">
        <f>invoices[[#This Row],[Total]]-invoices[[#This Row],[rent_amount]]</f>
        <v>0</v>
      </c>
      <c r="AF2258">
        <v>2357</v>
      </c>
      <c r="AG2258">
        <v>1288</v>
      </c>
      <c r="AH2258">
        <f>invoices[[#This Row],[EB Amount]]-invoices[[#This Row],[electricity_amount]]</f>
        <v>0</v>
      </c>
    </row>
    <row r="2259" spans="1:34">
      <c r="A2259" t="s">
        <v>6276</v>
      </c>
      <c r="B2259" t="s">
        <v>22</v>
      </c>
      <c r="C2259" t="s">
        <v>139</v>
      </c>
      <c r="D2259" t="s">
        <v>24</v>
      </c>
      <c r="E2259" t="s">
        <v>140</v>
      </c>
      <c r="F2259" t="s">
        <v>141</v>
      </c>
      <c r="G2259" t="s">
        <v>6277</v>
      </c>
      <c r="H2259" s="1">
        <f>DATE(YEAR(invoices[[#This Row],[due_date]]),MONTH(invoices[[#This Row],[due_date]]),1)</f>
        <v>45717</v>
      </c>
      <c r="I2259" s="1">
        <v>45723</v>
      </c>
      <c r="J2259">
        <v>14500</v>
      </c>
      <c r="K2259">
        <v>1176</v>
      </c>
      <c r="L2259">
        <v>0</v>
      </c>
      <c r="M2259">
        <f>invoices[[#This Row],[rent_amount]]+invoices[[#This Row],[electricity_amount]]+invoices[[#This Row],[other_charges]]</f>
        <v>15676</v>
      </c>
      <c r="N2259" t="s">
        <v>28</v>
      </c>
      <c r="O2259" t="s">
        <v>1124</v>
      </c>
      <c r="P2259">
        <v>0</v>
      </c>
      <c r="Q2259" t="b">
        <v>0</v>
      </c>
      <c r="R2259" t="s">
        <v>319</v>
      </c>
      <c r="S2259">
        <v>0</v>
      </c>
      <c r="T2259">
        <f>invoices[[#This Row],[total_amount]]</f>
        <v>15676</v>
      </c>
      <c r="U2259" t="s">
        <v>144</v>
      </c>
      <c r="V2259" t="str">
        <f>INDEX([1]!Table1[tenantname],MATCH(invoices[[#This Row],[allotment_id]],[1]!Table1[TenantAllotmentID],0))</f>
        <v>Naga Sai Abheeshek Varma (A41-D2)</v>
      </c>
      <c r="W2259" t="s">
        <v>14014</v>
      </c>
      <c r="X2259" t="s">
        <v>14015</v>
      </c>
      <c r="Y2259" s="4">
        <v>45717</v>
      </c>
      <c r="Z2259" t="s">
        <v>15806</v>
      </c>
      <c r="AA2259">
        <v>9018</v>
      </c>
      <c r="AB2259">
        <v>4646</v>
      </c>
      <c r="AC2259">
        <v>836</v>
      </c>
      <c r="AD2259" s="7">
        <f>invoices[[#This Row],[Rent]]+invoices[[#This Row],[Services]]+invoices[[#This Row],[GST]]</f>
        <v>14500</v>
      </c>
      <c r="AE2259" s="7">
        <f>invoices[[#This Row],[Total]]-invoices[[#This Row],[rent_amount]]</f>
        <v>0</v>
      </c>
      <c r="AF2259">
        <v>2365</v>
      </c>
      <c r="AG2259">
        <v>1176</v>
      </c>
      <c r="AH2259">
        <f>invoices[[#This Row],[EB Amount]]-invoices[[#This Row],[electricity_amount]]</f>
        <v>0</v>
      </c>
    </row>
    <row r="2260" spans="1:34">
      <c r="A2260" t="s">
        <v>6390</v>
      </c>
      <c r="B2260" t="s">
        <v>22</v>
      </c>
      <c r="C2260" t="s">
        <v>937</v>
      </c>
      <c r="D2260" t="s">
        <v>24</v>
      </c>
      <c r="E2260" t="s">
        <v>140</v>
      </c>
      <c r="F2260" t="s">
        <v>938</v>
      </c>
      <c r="G2260" t="s">
        <v>6391</v>
      </c>
      <c r="H2260" s="1">
        <f>DATE(YEAR(invoices[[#This Row],[due_date]]),MONTH(invoices[[#This Row],[due_date]]),1)</f>
        <v>45717</v>
      </c>
      <c r="I2260" s="1">
        <v>45723</v>
      </c>
      <c r="J2260">
        <v>19000</v>
      </c>
      <c r="K2260">
        <v>1134</v>
      </c>
      <c r="L2260">
        <v>0</v>
      </c>
      <c r="M2260">
        <f>invoices[[#This Row],[rent_amount]]+invoices[[#This Row],[electricity_amount]]+invoices[[#This Row],[other_charges]]</f>
        <v>20134</v>
      </c>
      <c r="N2260" t="s">
        <v>28</v>
      </c>
      <c r="O2260" t="s">
        <v>703</v>
      </c>
      <c r="P2260">
        <v>0</v>
      </c>
      <c r="Q2260" t="b">
        <v>0</v>
      </c>
      <c r="R2260" t="s">
        <v>319</v>
      </c>
      <c r="S2260">
        <v>0</v>
      </c>
      <c r="T2260">
        <f>invoices[[#This Row],[total_amount]]</f>
        <v>20134</v>
      </c>
      <c r="U2260" t="s">
        <v>940</v>
      </c>
      <c r="V2260" t="str">
        <f>INDEX([1]!Table1[tenantname],MATCH(invoices[[#This Row],[allotment_id]],[1]!Table1[TenantAllotmentID],0))</f>
        <v>Sri Maruthi Ram (A41-A1)</v>
      </c>
      <c r="W2260" t="s">
        <v>14286</v>
      </c>
      <c r="X2260" t="s">
        <v>14287</v>
      </c>
      <c r="Y2260" s="4">
        <v>45717</v>
      </c>
      <c r="Z2260" t="s">
        <v>15806</v>
      </c>
      <c r="AA2260">
        <v>11817</v>
      </c>
      <c r="AB2260">
        <v>6087</v>
      </c>
      <c r="AC2260">
        <v>1096</v>
      </c>
      <c r="AD2260" s="7">
        <f>invoices[[#This Row],[Rent]]+invoices[[#This Row],[Services]]+invoices[[#This Row],[GST]]</f>
        <v>19000</v>
      </c>
      <c r="AE2260" s="7">
        <f>invoices[[#This Row],[Total]]-invoices[[#This Row],[rent_amount]]</f>
        <v>0</v>
      </c>
      <c r="AF2260">
        <v>2426</v>
      </c>
      <c r="AG2260">
        <v>1134</v>
      </c>
      <c r="AH2260">
        <f>invoices[[#This Row],[EB Amount]]-invoices[[#This Row],[electricity_amount]]</f>
        <v>0</v>
      </c>
    </row>
    <row r="2261" spans="1:34">
      <c r="A2261" t="s">
        <v>6464</v>
      </c>
      <c r="B2261" t="s">
        <v>22</v>
      </c>
      <c r="C2261" t="s">
        <v>6465</v>
      </c>
      <c r="D2261" t="s">
        <v>24</v>
      </c>
      <c r="E2261" t="s">
        <v>195</v>
      </c>
      <c r="F2261" t="s">
        <v>650</v>
      </c>
      <c r="G2261" t="s">
        <v>6466</v>
      </c>
      <c r="H2261" s="1">
        <f>DATE(YEAR(invoices[[#This Row],[due_date]]),MONTH(invoices[[#This Row],[due_date]]),1)</f>
        <v>45717</v>
      </c>
      <c r="I2261" s="1">
        <v>45723</v>
      </c>
      <c r="J2261">
        <v>5613</v>
      </c>
      <c r="K2261">
        <v>1120</v>
      </c>
      <c r="L2261">
        <v>2250</v>
      </c>
      <c r="M2261">
        <f>invoices[[#This Row],[rent_amount]]+invoices[[#This Row],[electricity_amount]]+invoices[[#This Row],[other_charges]]</f>
        <v>8983</v>
      </c>
      <c r="N2261" t="s">
        <v>28</v>
      </c>
      <c r="O2261" t="s">
        <v>1124</v>
      </c>
      <c r="P2261">
        <v>0</v>
      </c>
      <c r="Q2261" t="b">
        <v>0</v>
      </c>
      <c r="R2261" t="s">
        <v>319</v>
      </c>
      <c r="S2261">
        <v>0</v>
      </c>
      <c r="T2261">
        <f>invoices[[#This Row],[total_amount]]</f>
        <v>8983</v>
      </c>
      <c r="U2261" t="s">
        <v>6467</v>
      </c>
      <c r="V2261" t="str">
        <f>INDEX([1]!Table1[tenantname],MATCH(invoices[[#This Row],[allotment_id]],[1]!Table1[TenantAllotmentID],0))</f>
        <v>Rithika Biswas (D41-B2)</v>
      </c>
      <c r="W2261" t="s">
        <v>15474</v>
      </c>
      <c r="X2261" t="s">
        <v>15475</v>
      </c>
      <c r="Y2261" s="4">
        <v>45717</v>
      </c>
      <c r="Z2261" t="s">
        <v>15806</v>
      </c>
      <c r="AA2261">
        <v>3929</v>
      </c>
      <c r="AB2261">
        <v>1427</v>
      </c>
      <c r="AC2261">
        <v>257</v>
      </c>
      <c r="AD2261" s="7">
        <f>invoices[[#This Row],[Rent]]+invoices[[#This Row],[Services]]+invoices[[#This Row],[GST]]</f>
        <v>5613</v>
      </c>
      <c r="AE2261" s="7">
        <f>invoices[[#This Row],[Total]]-invoices[[#This Row],[rent_amount]]</f>
        <v>0</v>
      </c>
      <c r="AF2261">
        <v>2464</v>
      </c>
      <c r="AG2261">
        <v>1120</v>
      </c>
      <c r="AH2261">
        <f>invoices[[#This Row],[EB Amount]]-invoices[[#This Row],[electricity_amount]]</f>
        <v>0</v>
      </c>
    </row>
    <row r="2262" spans="1:34">
      <c r="A2262" t="s">
        <v>6488</v>
      </c>
      <c r="B2262" t="s">
        <v>22</v>
      </c>
      <c r="C2262" t="s">
        <v>778</v>
      </c>
      <c r="D2262" t="s">
        <v>24</v>
      </c>
      <c r="E2262" t="s">
        <v>399</v>
      </c>
      <c r="F2262" t="s">
        <v>400</v>
      </c>
      <c r="G2262" t="s">
        <v>6489</v>
      </c>
      <c r="H2262" s="1">
        <f>DATE(YEAR(invoices[[#This Row],[due_date]]),MONTH(invoices[[#This Row],[due_date]]),1)</f>
        <v>45717</v>
      </c>
      <c r="I2262" s="1">
        <v>45723</v>
      </c>
      <c r="J2262">
        <v>14500</v>
      </c>
      <c r="K2262">
        <v>266</v>
      </c>
      <c r="L2262">
        <v>0</v>
      </c>
      <c r="M2262">
        <f>invoices[[#This Row],[rent_amount]]+invoices[[#This Row],[electricity_amount]]+invoices[[#This Row],[other_charges]]</f>
        <v>14766</v>
      </c>
      <c r="N2262" t="s">
        <v>28</v>
      </c>
      <c r="O2262" t="s">
        <v>703</v>
      </c>
      <c r="P2262">
        <v>0</v>
      </c>
      <c r="Q2262" t="b">
        <v>0</v>
      </c>
      <c r="R2262" t="s">
        <v>319</v>
      </c>
      <c r="S2262">
        <v>0</v>
      </c>
      <c r="T2262">
        <f>invoices[[#This Row],[total_amount]]</f>
        <v>14766</v>
      </c>
      <c r="U2262" t="s">
        <v>780</v>
      </c>
      <c r="V2262" t="str">
        <f>INDEX([1]!Table1[tenantname],MATCH(invoices[[#This Row],[allotment_id]],[1]!Table1[TenantAllotmentID],0))</f>
        <v>Sri Divya Boyanapalli (B22-B2)</v>
      </c>
      <c r="W2262" t="s">
        <v>14227</v>
      </c>
      <c r="X2262" t="s">
        <v>14228</v>
      </c>
      <c r="Y2262" s="4">
        <v>45717</v>
      </c>
      <c r="Z2262" t="s">
        <v>15806</v>
      </c>
      <c r="AA2262">
        <v>10150</v>
      </c>
      <c r="AB2262">
        <v>3686</v>
      </c>
      <c r="AC2262">
        <v>664</v>
      </c>
      <c r="AD2262" s="7">
        <f>invoices[[#This Row],[Rent]]+invoices[[#This Row],[Services]]+invoices[[#This Row],[GST]]</f>
        <v>14500</v>
      </c>
      <c r="AE2262" s="7">
        <f>invoices[[#This Row],[Total]]-invoices[[#This Row],[rent_amount]]</f>
        <v>0</v>
      </c>
      <c r="AF2262">
        <v>2475</v>
      </c>
      <c r="AG2262">
        <v>266</v>
      </c>
      <c r="AH2262">
        <f>invoices[[#This Row],[EB Amount]]-invoices[[#This Row],[electricity_amount]]</f>
        <v>0</v>
      </c>
    </row>
    <row r="2263" spans="1:34">
      <c r="A2263" t="s">
        <v>6584</v>
      </c>
      <c r="B2263" t="s">
        <v>22</v>
      </c>
      <c r="C2263" t="s">
        <v>1334</v>
      </c>
      <c r="D2263" t="s">
        <v>24</v>
      </c>
      <c r="E2263" t="s">
        <v>195</v>
      </c>
      <c r="F2263" t="s">
        <v>375</v>
      </c>
      <c r="G2263" t="s">
        <v>6585</v>
      </c>
      <c r="H2263" s="1">
        <f>DATE(YEAR(invoices[[#This Row],[due_date]]),MONTH(invoices[[#This Row],[due_date]]),1)</f>
        <v>45717</v>
      </c>
      <c r="I2263" s="1">
        <v>45723</v>
      </c>
      <c r="J2263">
        <v>13500</v>
      </c>
      <c r="K2263">
        <v>1120</v>
      </c>
      <c r="L2263">
        <v>0</v>
      </c>
      <c r="M2263">
        <f>invoices[[#This Row],[rent_amount]]+invoices[[#This Row],[electricity_amount]]+invoices[[#This Row],[other_charges]]</f>
        <v>14620</v>
      </c>
      <c r="N2263" t="s">
        <v>28</v>
      </c>
      <c r="O2263" t="s">
        <v>318</v>
      </c>
      <c r="P2263">
        <v>0</v>
      </c>
      <c r="Q2263" t="b">
        <v>0</v>
      </c>
      <c r="R2263" t="s">
        <v>319</v>
      </c>
      <c r="S2263">
        <v>0</v>
      </c>
      <c r="T2263">
        <f>invoices[[#This Row],[total_amount]]</f>
        <v>14620</v>
      </c>
      <c r="U2263" t="s">
        <v>1336</v>
      </c>
      <c r="V2263" t="str">
        <f>INDEX([1]!Table1[tenantname],MATCH(invoices[[#This Row],[allotment_id]],[1]!Table1[TenantAllotmentID],0))</f>
        <v>Irene Mary Alias (D41-C2)</v>
      </c>
      <c r="W2263" t="s">
        <v>14432</v>
      </c>
      <c r="X2263" t="s">
        <v>14433</v>
      </c>
      <c r="Y2263" s="4">
        <v>45717</v>
      </c>
      <c r="Z2263" t="s">
        <v>15806</v>
      </c>
      <c r="AA2263">
        <v>9691</v>
      </c>
      <c r="AB2263">
        <v>3228</v>
      </c>
      <c r="AC2263">
        <v>581</v>
      </c>
      <c r="AD2263" s="7">
        <f>invoices[[#This Row],[Rent]]+invoices[[#This Row],[Services]]+invoices[[#This Row],[GST]]</f>
        <v>13500</v>
      </c>
      <c r="AE2263" s="7">
        <f>invoices[[#This Row],[Total]]-invoices[[#This Row],[rent_amount]]</f>
        <v>0</v>
      </c>
      <c r="AF2263">
        <v>2524</v>
      </c>
      <c r="AG2263">
        <v>1120</v>
      </c>
      <c r="AH2263">
        <f>invoices[[#This Row],[EB Amount]]-invoices[[#This Row],[electricity_amount]]</f>
        <v>0</v>
      </c>
    </row>
    <row r="2264" spans="1:34">
      <c r="A2264" t="s">
        <v>6596</v>
      </c>
      <c r="B2264" t="s">
        <v>22</v>
      </c>
      <c r="C2264" t="s">
        <v>2629</v>
      </c>
      <c r="D2264" t="s">
        <v>24</v>
      </c>
      <c r="E2264" t="s">
        <v>254</v>
      </c>
      <c r="F2264" t="s">
        <v>2299</v>
      </c>
      <c r="G2264" t="s">
        <v>6597</v>
      </c>
      <c r="H2264" s="1">
        <f>DATE(YEAR(invoices[[#This Row],[due_date]]),MONTH(invoices[[#This Row],[due_date]]),1)</f>
        <v>45717</v>
      </c>
      <c r="I2264" s="1">
        <v>45723</v>
      </c>
      <c r="J2264">
        <v>13500</v>
      </c>
      <c r="K2264">
        <v>2688</v>
      </c>
      <c r="L2264">
        <v>0</v>
      </c>
      <c r="M2264">
        <f>invoices[[#This Row],[rent_amount]]+invoices[[#This Row],[electricity_amount]]+invoices[[#This Row],[other_charges]]</f>
        <v>16188</v>
      </c>
      <c r="N2264" t="s">
        <v>28</v>
      </c>
      <c r="O2264" t="s">
        <v>318</v>
      </c>
      <c r="P2264">
        <v>0</v>
      </c>
      <c r="Q2264" t="b">
        <v>0</v>
      </c>
      <c r="R2264" t="s">
        <v>319</v>
      </c>
      <c r="S2264">
        <v>0</v>
      </c>
      <c r="T2264">
        <f>invoices[[#This Row],[total_amount]]</f>
        <v>16188</v>
      </c>
      <c r="U2264" t="s">
        <v>2631</v>
      </c>
      <c r="V2264" t="str">
        <f>INDEX([1]!Table1[tenantname],MATCH(invoices[[#This Row],[allotment_id]],[1]!Table1[TenantAllotmentID],0))</f>
        <v>Divya Ponnuvel (C42-C1)</v>
      </c>
      <c r="W2264" t="s">
        <v>14853</v>
      </c>
      <c r="X2264" t="s">
        <v>14854</v>
      </c>
      <c r="Y2264" s="4">
        <v>45717</v>
      </c>
      <c r="Z2264" t="s">
        <v>15806</v>
      </c>
      <c r="AA2264">
        <v>8255</v>
      </c>
      <c r="AB2264">
        <v>4445</v>
      </c>
      <c r="AC2264">
        <v>800</v>
      </c>
      <c r="AD2264" s="7">
        <f>invoices[[#This Row],[Rent]]+invoices[[#This Row],[Services]]+invoices[[#This Row],[GST]]</f>
        <v>13500</v>
      </c>
      <c r="AE2264" s="7">
        <f>invoices[[#This Row],[Total]]-invoices[[#This Row],[rent_amount]]</f>
        <v>0</v>
      </c>
      <c r="AF2264">
        <v>2529</v>
      </c>
      <c r="AG2264">
        <v>2688</v>
      </c>
      <c r="AH2264">
        <f>invoices[[#This Row],[EB Amount]]-invoices[[#This Row],[electricity_amount]]</f>
        <v>0</v>
      </c>
    </row>
    <row r="2265" spans="1:34">
      <c r="A2265" t="s">
        <v>6828</v>
      </c>
      <c r="B2265" t="s">
        <v>22</v>
      </c>
      <c r="C2265" t="s">
        <v>2710</v>
      </c>
      <c r="D2265" t="s">
        <v>24</v>
      </c>
      <c r="E2265" t="s">
        <v>88</v>
      </c>
      <c r="F2265" t="s">
        <v>1314</v>
      </c>
      <c r="G2265" t="s">
        <v>6829</v>
      </c>
      <c r="H2265" s="1">
        <f>DATE(YEAR(invoices[[#This Row],[due_date]]),MONTH(invoices[[#This Row],[due_date]]),1)</f>
        <v>45717</v>
      </c>
      <c r="I2265" s="1">
        <v>45723</v>
      </c>
      <c r="J2265">
        <v>14500</v>
      </c>
      <c r="K2265">
        <v>1680</v>
      </c>
      <c r="L2265">
        <v>0</v>
      </c>
      <c r="M2265">
        <f>invoices[[#This Row],[rent_amount]]+invoices[[#This Row],[electricity_amount]]+invoices[[#This Row],[other_charges]]</f>
        <v>16180</v>
      </c>
      <c r="N2265" t="s">
        <v>28</v>
      </c>
      <c r="O2265" t="s">
        <v>1124</v>
      </c>
      <c r="P2265">
        <v>0</v>
      </c>
      <c r="Q2265" t="b">
        <v>0</v>
      </c>
      <c r="R2265" t="s">
        <v>319</v>
      </c>
      <c r="S2265">
        <v>0</v>
      </c>
      <c r="T2265">
        <f>invoices[[#This Row],[total_amount]]</f>
        <v>16180</v>
      </c>
      <c r="U2265" t="s">
        <v>2712</v>
      </c>
      <c r="V2265" t="str">
        <f>INDEX([1]!Table1[tenantname],MATCH(invoices[[#This Row],[allotment_id]],[1]!Table1[TenantAllotmentID],0))</f>
        <v>Ram Roshan R (B13-B1)</v>
      </c>
      <c r="W2265" t="s">
        <v>14873</v>
      </c>
      <c r="X2265" t="s">
        <v>14874</v>
      </c>
      <c r="Y2265" s="4">
        <v>45717</v>
      </c>
      <c r="Z2265" t="s">
        <v>15806</v>
      </c>
      <c r="AA2265">
        <v>10409</v>
      </c>
      <c r="AB2265">
        <v>3467</v>
      </c>
      <c r="AC2265">
        <v>624</v>
      </c>
      <c r="AD2265" s="7">
        <f>invoices[[#This Row],[Rent]]+invoices[[#This Row],[Services]]+invoices[[#This Row],[GST]]</f>
        <v>14500</v>
      </c>
      <c r="AE2265" s="7">
        <f>invoices[[#This Row],[Total]]-invoices[[#This Row],[rent_amount]]</f>
        <v>0</v>
      </c>
      <c r="AF2265">
        <v>2645</v>
      </c>
      <c r="AG2265">
        <v>1680</v>
      </c>
      <c r="AH2265">
        <f>invoices[[#This Row],[EB Amount]]-invoices[[#This Row],[electricity_amount]]</f>
        <v>0</v>
      </c>
    </row>
    <row r="2266" spans="1:34">
      <c r="A2266" t="s">
        <v>6875</v>
      </c>
      <c r="B2266" t="s">
        <v>22</v>
      </c>
      <c r="C2266" t="s">
        <v>1274</v>
      </c>
      <c r="D2266" t="s">
        <v>24</v>
      </c>
      <c r="E2266" t="s">
        <v>195</v>
      </c>
      <c r="F2266" t="s">
        <v>1753</v>
      </c>
      <c r="G2266" t="s">
        <v>6876</v>
      </c>
      <c r="H2266" s="1">
        <f>DATE(YEAR(invoices[[#This Row],[due_date]]),MONTH(invoices[[#This Row],[due_date]]),1)</f>
        <v>45717</v>
      </c>
      <c r="I2266" s="1">
        <v>45723</v>
      </c>
      <c r="J2266">
        <v>17700</v>
      </c>
      <c r="K2266">
        <v>1120</v>
      </c>
      <c r="L2266">
        <v>0</v>
      </c>
      <c r="M2266">
        <f>invoices[[#This Row],[rent_amount]]+invoices[[#This Row],[electricity_amount]]+invoices[[#This Row],[other_charges]]</f>
        <v>18820</v>
      </c>
      <c r="N2266" t="s">
        <v>28</v>
      </c>
      <c r="O2266" t="s">
        <v>318</v>
      </c>
      <c r="P2266">
        <v>0</v>
      </c>
      <c r="Q2266" t="b">
        <v>0</v>
      </c>
      <c r="R2266" t="s">
        <v>319</v>
      </c>
      <c r="S2266">
        <v>0</v>
      </c>
      <c r="T2266">
        <f>invoices[[#This Row],[total_amount]]</f>
        <v>18820</v>
      </c>
      <c r="U2266" t="s">
        <v>1755</v>
      </c>
      <c r="V2266" t="str">
        <f>INDEX([1]!Table1[tenantname],MATCH(invoices[[#This Row],[allotment_id]],[1]!Table1[TenantAllotmentID],0))</f>
        <v>Sreyashi Chowdhury (D41-A1)</v>
      </c>
      <c r="W2266" t="s">
        <v>14409</v>
      </c>
      <c r="X2266" t="s">
        <v>14584</v>
      </c>
      <c r="Y2266" s="4">
        <v>45717</v>
      </c>
      <c r="Z2266" t="s">
        <v>15806</v>
      </c>
      <c r="AA2266">
        <v>12706</v>
      </c>
      <c r="AB2266">
        <v>4232</v>
      </c>
      <c r="AC2266">
        <v>762</v>
      </c>
      <c r="AD2266" s="7">
        <f>invoices[[#This Row],[Rent]]+invoices[[#This Row],[Services]]+invoices[[#This Row],[GST]]</f>
        <v>17700</v>
      </c>
      <c r="AE2266" s="7">
        <f>invoices[[#This Row],[Total]]-invoices[[#This Row],[rent_amount]]</f>
        <v>0</v>
      </c>
      <c r="AF2266">
        <v>2672</v>
      </c>
      <c r="AG2266">
        <v>1120</v>
      </c>
      <c r="AH2266">
        <f>invoices[[#This Row],[EB Amount]]-invoices[[#This Row],[electricity_amount]]</f>
        <v>0</v>
      </c>
    </row>
    <row r="2267" spans="1:34">
      <c r="A2267" t="s">
        <v>6908</v>
      </c>
      <c r="B2267" t="s">
        <v>22</v>
      </c>
      <c r="C2267" t="s">
        <v>732</v>
      </c>
      <c r="D2267" t="s">
        <v>24</v>
      </c>
      <c r="E2267" t="s">
        <v>112</v>
      </c>
      <c r="F2267" t="s">
        <v>1305</v>
      </c>
      <c r="G2267" t="s">
        <v>6909</v>
      </c>
      <c r="H2267" s="1">
        <f>DATE(YEAR(invoices[[#This Row],[due_date]]),MONTH(invoices[[#This Row],[due_date]]),1)</f>
        <v>45717</v>
      </c>
      <c r="I2267" s="1">
        <v>45723</v>
      </c>
      <c r="J2267">
        <v>14500</v>
      </c>
      <c r="K2267">
        <v>1624</v>
      </c>
      <c r="L2267">
        <v>0</v>
      </c>
      <c r="M2267">
        <f>invoices[[#This Row],[rent_amount]]+invoices[[#This Row],[electricity_amount]]+invoices[[#This Row],[other_charges]]</f>
        <v>16124</v>
      </c>
      <c r="N2267" t="s">
        <v>28</v>
      </c>
      <c r="O2267" t="s">
        <v>1124</v>
      </c>
      <c r="P2267">
        <v>0</v>
      </c>
      <c r="Q2267" t="b">
        <v>0</v>
      </c>
      <c r="R2267" t="s">
        <v>319</v>
      </c>
      <c r="S2267">
        <v>0</v>
      </c>
      <c r="T2267">
        <f>invoices[[#This Row],[total_amount]]</f>
        <v>16124</v>
      </c>
      <c r="U2267" t="s">
        <v>2239</v>
      </c>
      <c r="V2267" t="str">
        <f>INDEX([1]!Table1[tenantname],MATCH(invoices[[#This Row],[allotment_id]],[1]!Table1[TenantAllotmentID],0))</f>
        <v>Harshith Gavara (A23-B1)</v>
      </c>
      <c r="W2267" t="s">
        <v>14211</v>
      </c>
      <c r="X2267" t="s">
        <v>14749</v>
      </c>
      <c r="Y2267" s="4">
        <v>45717</v>
      </c>
      <c r="Z2267" t="s">
        <v>15806</v>
      </c>
      <c r="AA2267">
        <v>10150</v>
      </c>
      <c r="AB2267">
        <v>3686</v>
      </c>
      <c r="AC2267">
        <v>664</v>
      </c>
      <c r="AD2267" s="7">
        <f>invoices[[#This Row],[Rent]]+invoices[[#This Row],[Services]]+invoices[[#This Row],[GST]]</f>
        <v>14500</v>
      </c>
      <c r="AE2267" s="7">
        <f>invoices[[#This Row],[Total]]-invoices[[#This Row],[rent_amount]]</f>
        <v>0</v>
      </c>
      <c r="AF2267">
        <v>2687</v>
      </c>
      <c r="AG2267">
        <v>1624</v>
      </c>
      <c r="AH2267">
        <f>invoices[[#This Row],[EB Amount]]-invoices[[#This Row],[electricity_amount]]</f>
        <v>0</v>
      </c>
    </row>
    <row r="2268" spans="1:34">
      <c r="A2268" t="s">
        <v>6928</v>
      </c>
      <c r="B2268" t="s">
        <v>22</v>
      </c>
      <c r="C2268" t="s">
        <v>3729</v>
      </c>
      <c r="D2268" t="s">
        <v>24</v>
      </c>
      <c r="E2268" t="s">
        <v>112</v>
      </c>
      <c r="F2268" t="s">
        <v>1343</v>
      </c>
      <c r="G2268" t="s">
        <v>6929</v>
      </c>
      <c r="H2268" s="1">
        <f>DATE(YEAR(invoices[[#This Row],[due_date]]),MONTH(invoices[[#This Row],[due_date]]),1)</f>
        <v>45717</v>
      </c>
      <c r="I2268" s="1">
        <v>45723</v>
      </c>
      <c r="J2268">
        <v>19000</v>
      </c>
      <c r="K2268">
        <v>1624</v>
      </c>
      <c r="L2268">
        <v>0</v>
      </c>
      <c r="M2268">
        <f>invoices[[#This Row],[rent_amount]]+invoices[[#This Row],[electricity_amount]]+invoices[[#This Row],[other_charges]]</f>
        <v>20624</v>
      </c>
      <c r="N2268" t="s">
        <v>28</v>
      </c>
      <c r="O2268" t="s">
        <v>1124</v>
      </c>
      <c r="P2268">
        <v>0</v>
      </c>
      <c r="Q2268" t="b">
        <v>0</v>
      </c>
      <c r="R2268" t="s">
        <v>319</v>
      </c>
      <c r="S2268">
        <v>0</v>
      </c>
      <c r="T2268">
        <f>invoices[[#This Row],[total_amount]]</f>
        <v>20624</v>
      </c>
      <c r="U2268" t="s">
        <v>3731</v>
      </c>
      <c r="V2268" t="str">
        <f>INDEX([1]!Table1[tenantname],MATCH(invoices[[#This Row],[allotment_id]],[1]!Table1[TenantAllotmentID],0))</f>
        <v>Phaniraj Vuyyuri (A23-A1)</v>
      </c>
      <c r="W2268" t="s">
        <v>15116</v>
      </c>
      <c r="X2268" t="s">
        <v>15117</v>
      </c>
      <c r="Y2268" s="4">
        <v>45717</v>
      </c>
      <c r="Z2268" t="s">
        <v>15806</v>
      </c>
      <c r="AA2268">
        <v>13300</v>
      </c>
      <c r="AB2268">
        <v>4831</v>
      </c>
      <c r="AC2268">
        <v>869</v>
      </c>
      <c r="AD2268" s="7">
        <f>invoices[[#This Row],[Rent]]+invoices[[#This Row],[Services]]+invoices[[#This Row],[GST]]</f>
        <v>19000</v>
      </c>
      <c r="AE2268" s="7">
        <f>invoices[[#This Row],[Total]]-invoices[[#This Row],[rent_amount]]</f>
        <v>0</v>
      </c>
      <c r="AF2268">
        <v>2700</v>
      </c>
      <c r="AG2268">
        <v>1624</v>
      </c>
      <c r="AH2268">
        <f>invoices[[#This Row],[EB Amount]]-invoices[[#This Row],[electricity_amount]]</f>
        <v>0</v>
      </c>
    </row>
    <row r="2269" spans="1:34">
      <c r="A2269" t="s">
        <v>6930</v>
      </c>
      <c r="B2269" t="s">
        <v>22</v>
      </c>
      <c r="C2269" t="s">
        <v>406</v>
      </c>
      <c r="D2269" t="s">
        <v>24</v>
      </c>
      <c r="E2269" t="s">
        <v>42</v>
      </c>
      <c r="F2269" t="s">
        <v>43</v>
      </c>
      <c r="G2269" t="s">
        <v>6931</v>
      </c>
      <c r="H2269" s="1">
        <f>DATE(YEAR(invoices[[#This Row],[due_date]]),MONTH(invoices[[#This Row],[due_date]]),1)</f>
        <v>45717</v>
      </c>
      <c r="I2269" s="1">
        <v>45723</v>
      </c>
      <c r="J2269">
        <v>13500</v>
      </c>
      <c r="K2269">
        <v>952</v>
      </c>
      <c r="L2269">
        <v>0</v>
      </c>
      <c r="M2269">
        <f>invoices[[#This Row],[rent_amount]]+invoices[[#This Row],[electricity_amount]]+invoices[[#This Row],[other_charges]]</f>
        <v>14452</v>
      </c>
      <c r="N2269" t="s">
        <v>28</v>
      </c>
      <c r="O2269" t="s">
        <v>703</v>
      </c>
      <c r="P2269">
        <v>0</v>
      </c>
      <c r="Q2269" t="b">
        <v>0</v>
      </c>
      <c r="R2269" t="s">
        <v>319</v>
      </c>
      <c r="S2269">
        <v>0</v>
      </c>
      <c r="T2269">
        <f>invoices[[#This Row],[total_amount]]</f>
        <v>14452</v>
      </c>
      <c r="U2269" t="s">
        <v>408</v>
      </c>
      <c r="V2269" t="str">
        <f>INDEX([1]!Table1[tenantname],MATCH(invoices[[#This Row],[allotment_id]],[1]!Table1[TenantAllotmentID],0))</f>
        <v>Subarana Dutta Biswas (C24-C1)</v>
      </c>
      <c r="W2269" t="s">
        <v>14098</v>
      </c>
      <c r="X2269" t="s">
        <v>14099</v>
      </c>
      <c r="Y2269" s="4">
        <v>45717</v>
      </c>
      <c r="Z2269" t="s">
        <v>15806</v>
      </c>
      <c r="AA2269">
        <v>8100</v>
      </c>
      <c r="AB2269">
        <v>4576</v>
      </c>
      <c r="AC2269">
        <v>824</v>
      </c>
      <c r="AD2269" s="7">
        <f>invoices[[#This Row],[Rent]]+invoices[[#This Row],[Services]]+invoices[[#This Row],[GST]]</f>
        <v>13500</v>
      </c>
      <c r="AE2269" s="7">
        <f>invoices[[#This Row],[Total]]-invoices[[#This Row],[rent_amount]]</f>
        <v>0</v>
      </c>
      <c r="AF2269">
        <v>2701</v>
      </c>
      <c r="AG2269">
        <v>952</v>
      </c>
      <c r="AH2269">
        <f>invoices[[#This Row],[EB Amount]]-invoices[[#This Row],[electricity_amount]]</f>
        <v>0</v>
      </c>
    </row>
    <row r="2270" spans="1:34">
      <c r="A2270" t="s">
        <v>6948</v>
      </c>
      <c r="B2270" t="s">
        <v>22</v>
      </c>
      <c r="C2270" t="s">
        <v>1674</v>
      </c>
      <c r="D2270" t="s">
        <v>24</v>
      </c>
      <c r="E2270" t="s">
        <v>329</v>
      </c>
      <c r="F2270" t="s">
        <v>1352</v>
      </c>
      <c r="G2270" t="s">
        <v>6949</v>
      </c>
      <c r="H2270" s="1">
        <f>DATE(YEAR(invoices[[#This Row],[due_date]]),MONTH(invoices[[#This Row],[due_date]]),1)</f>
        <v>45717</v>
      </c>
      <c r="I2270" s="1">
        <v>45723</v>
      </c>
      <c r="J2270">
        <v>14500</v>
      </c>
      <c r="K2270">
        <v>1624</v>
      </c>
      <c r="L2270">
        <v>0</v>
      </c>
      <c r="M2270">
        <f>invoices[[#This Row],[rent_amount]]+invoices[[#This Row],[electricity_amount]]+invoices[[#This Row],[other_charges]]</f>
        <v>16124</v>
      </c>
      <c r="N2270" t="s">
        <v>28</v>
      </c>
      <c r="O2270" t="s">
        <v>1124</v>
      </c>
      <c r="P2270">
        <v>0</v>
      </c>
      <c r="Q2270" t="b">
        <v>0</v>
      </c>
      <c r="R2270" t="s">
        <v>319</v>
      </c>
      <c r="S2270">
        <v>0</v>
      </c>
      <c r="T2270">
        <f>invoices[[#This Row],[total_amount]]</f>
        <v>16124</v>
      </c>
      <c r="U2270" t="s">
        <v>1677</v>
      </c>
      <c r="V2270" t="str">
        <f>INDEX([1]!Table1[tenantname],MATCH(invoices[[#This Row],[allotment_id]],[1]!Table1[TenantAllotmentID],0))</f>
        <v>Oviya S (C43-B1)</v>
      </c>
      <c r="W2270" t="s">
        <v>14557</v>
      </c>
      <c r="X2270" t="s">
        <v>14557</v>
      </c>
      <c r="Y2270" s="4">
        <v>45717</v>
      </c>
      <c r="Z2270" t="s">
        <v>15806</v>
      </c>
      <c r="AA2270">
        <v>8866</v>
      </c>
      <c r="AB2270">
        <v>4774</v>
      </c>
      <c r="AC2270">
        <v>860</v>
      </c>
      <c r="AD2270" s="7">
        <f>invoices[[#This Row],[Rent]]+invoices[[#This Row],[Services]]+invoices[[#This Row],[GST]]</f>
        <v>14500</v>
      </c>
      <c r="AE2270" s="7">
        <f>invoices[[#This Row],[Total]]-invoices[[#This Row],[rent_amount]]</f>
        <v>0</v>
      </c>
      <c r="AF2270">
        <v>2710</v>
      </c>
      <c r="AG2270">
        <v>1624</v>
      </c>
      <c r="AH2270">
        <f>invoices[[#This Row],[EB Amount]]-invoices[[#This Row],[electricity_amount]]</f>
        <v>0</v>
      </c>
    </row>
    <row r="2271" spans="1:34">
      <c r="A2271" t="s">
        <v>7014</v>
      </c>
      <c r="B2271" t="s">
        <v>22</v>
      </c>
      <c r="C2271" t="s">
        <v>2128</v>
      </c>
      <c r="D2271" t="s">
        <v>24</v>
      </c>
      <c r="E2271" t="s">
        <v>50</v>
      </c>
      <c r="F2271" t="s">
        <v>1942</v>
      </c>
      <c r="G2271" t="s">
        <v>7015</v>
      </c>
      <c r="H2271" s="1">
        <f>DATE(YEAR(invoices[[#This Row],[due_date]]),MONTH(invoices[[#This Row],[due_date]]),1)</f>
        <v>45717</v>
      </c>
      <c r="I2271" s="1">
        <v>45723</v>
      </c>
      <c r="J2271">
        <v>11232</v>
      </c>
      <c r="K2271">
        <v>0</v>
      </c>
      <c r="L2271">
        <v>0</v>
      </c>
      <c r="M2271">
        <f>invoices[[#This Row],[rent_amount]]+invoices[[#This Row],[electricity_amount]]+invoices[[#This Row],[other_charges]]</f>
        <v>11232</v>
      </c>
      <c r="N2271" t="s">
        <v>28</v>
      </c>
      <c r="O2271" t="s">
        <v>318</v>
      </c>
      <c r="P2271">
        <v>0</v>
      </c>
      <c r="Q2271" t="b">
        <v>0</v>
      </c>
      <c r="R2271" t="s">
        <v>319</v>
      </c>
      <c r="S2271">
        <v>0</v>
      </c>
      <c r="T2271">
        <f>invoices[[#This Row],[total_amount]]</f>
        <v>11232</v>
      </c>
      <c r="U2271" t="s">
        <v>2130</v>
      </c>
      <c r="V2271" t="str">
        <f>INDEX([1]!Table1[tenantname],MATCH(invoices[[#This Row],[allotment_id]],[1]!Table1[TenantAllotmentID],0))</f>
        <v>Mohammad Saif (B32-B1)</v>
      </c>
      <c r="W2271" t="s">
        <v>14718</v>
      </c>
      <c r="X2271" t="s">
        <v>14719</v>
      </c>
      <c r="Y2271" s="4">
        <v>45717</v>
      </c>
      <c r="Z2271" t="s">
        <v>15806</v>
      </c>
      <c r="AA2271">
        <v>7862</v>
      </c>
      <c r="AB2271">
        <v>2856</v>
      </c>
      <c r="AC2271">
        <v>514</v>
      </c>
      <c r="AD2271" s="7">
        <f>invoices[[#This Row],[Rent]]+invoices[[#This Row],[Services]]+invoices[[#This Row],[GST]]</f>
        <v>11232</v>
      </c>
      <c r="AE2271" s="7">
        <f>invoices[[#This Row],[Total]]-invoices[[#This Row],[rent_amount]]</f>
        <v>0</v>
      </c>
      <c r="AF2271">
        <v>2741</v>
      </c>
      <c r="AG2271">
        <v>0</v>
      </c>
      <c r="AH2271">
        <f>invoices[[#This Row],[EB Amount]]-invoices[[#This Row],[electricity_amount]]</f>
        <v>0</v>
      </c>
    </row>
    <row r="2272" spans="1:34">
      <c r="A2272" t="s">
        <v>7068</v>
      </c>
      <c r="B2272" t="s">
        <v>22</v>
      </c>
      <c r="C2272" t="s">
        <v>1161</v>
      </c>
      <c r="D2272" t="s">
        <v>24</v>
      </c>
      <c r="E2272" t="s">
        <v>519</v>
      </c>
      <c r="F2272" t="s">
        <v>527</v>
      </c>
      <c r="G2272" t="s">
        <v>7069</v>
      </c>
      <c r="H2272" s="1">
        <f>DATE(YEAR(invoices[[#This Row],[due_date]]),MONTH(invoices[[#This Row],[due_date]]),1)</f>
        <v>45717</v>
      </c>
      <c r="I2272" s="1">
        <v>45723</v>
      </c>
      <c r="J2272">
        <v>13500</v>
      </c>
      <c r="K2272">
        <v>1736</v>
      </c>
      <c r="L2272">
        <v>0</v>
      </c>
      <c r="M2272">
        <f>invoices[[#This Row],[rent_amount]]+invoices[[#This Row],[electricity_amount]]+invoices[[#This Row],[other_charges]]</f>
        <v>15236</v>
      </c>
      <c r="N2272" t="s">
        <v>28</v>
      </c>
      <c r="O2272" t="s">
        <v>318</v>
      </c>
      <c r="P2272">
        <v>0</v>
      </c>
      <c r="Q2272" t="b">
        <v>0</v>
      </c>
      <c r="R2272" t="s">
        <v>319</v>
      </c>
      <c r="S2272">
        <v>0</v>
      </c>
      <c r="T2272">
        <f>invoices[[#This Row],[total_amount]]</f>
        <v>15236</v>
      </c>
      <c r="U2272" t="s">
        <v>2715</v>
      </c>
      <c r="V2272" t="str">
        <f>INDEX([1]!Table1[tenantname],MATCH(invoices[[#This Row],[allotment_id]],[1]!Table1[TenantAllotmentID],0))</f>
        <v>Harissh G (C41-C2)</v>
      </c>
      <c r="W2272" t="s">
        <v>14875</v>
      </c>
      <c r="X2272" t="s">
        <v>14876</v>
      </c>
      <c r="Y2272" s="4">
        <v>45717</v>
      </c>
      <c r="Z2272" t="s">
        <v>15806</v>
      </c>
      <c r="AA2272">
        <v>8255</v>
      </c>
      <c r="AB2272">
        <v>4445</v>
      </c>
      <c r="AC2272">
        <v>800</v>
      </c>
      <c r="AD2272" s="7">
        <f>invoices[[#This Row],[Rent]]+invoices[[#This Row],[Services]]+invoices[[#This Row],[GST]]</f>
        <v>13500</v>
      </c>
      <c r="AE2272" s="7">
        <f>invoices[[#This Row],[Total]]-invoices[[#This Row],[rent_amount]]</f>
        <v>0</v>
      </c>
      <c r="AF2272">
        <v>2768</v>
      </c>
      <c r="AG2272">
        <v>1736</v>
      </c>
      <c r="AH2272">
        <f>invoices[[#This Row],[EB Amount]]-invoices[[#This Row],[electricity_amount]]</f>
        <v>0</v>
      </c>
    </row>
    <row r="2273" spans="1:34">
      <c r="A2273" t="s">
        <v>7103</v>
      </c>
      <c r="B2273" t="s">
        <v>22</v>
      </c>
      <c r="C2273" t="s">
        <v>304</v>
      </c>
      <c r="D2273" t="s">
        <v>24</v>
      </c>
      <c r="E2273" t="s">
        <v>181</v>
      </c>
      <c r="F2273" t="s">
        <v>305</v>
      </c>
      <c r="G2273" t="s">
        <v>7104</v>
      </c>
      <c r="H2273" s="1">
        <f>DATE(YEAR(invoices[[#This Row],[due_date]]),MONTH(invoices[[#This Row],[due_date]]),1)</f>
        <v>45717</v>
      </c>
      <c r="I2273" s="1">
        <v>45723</v>
      </c>
      <c r="J2273">
        <v>13500</v>
      </c>
      <c r="K2273">
        <v>980</v>
      </c>
      <c r="L2273">
        <v>0</v>
      </c>
      <c r="M2273">
        <f>invoices[[#This Row],[rent_amount]]+invoices[[#This Row],[electricity_amount]]+invoices[[#This Row],[other_charges]]</f>
        <v>14480</v>
      </c>
      <c r="N2273" t="s">
        <v>28</v>
      </c>
      <c r="O2273" t="s">
        <v>1658</v>
      </c>
      <c r="P2273">
        <v>0</v>
      </c>
      <c r="Q2273" t="b">
        <v>0</v>
      </c>
      <c r="R2273" t="s">
        <v>319</v>
      </c>
      <c r="S2273">
        <v>0</v>
      </c>
      <c r="T2273">
        <f>invoices[[#This Row],[total_amount]]</f>
        <v>14480</v>
      </c>
      <c r="U2273" t="s">
        <v>309</v>
      </c>
      <c r="V2273" t="str">
        <f>INDEX([1]!Table1[tenantname],MATCH(invoices[[#This Row],[allotment_id]],[1]!Table1[TenantAllotmentID],0))</f>
        <v>Chandana Sai Bade (B24-C1)</v>
      </c>
      <c r="W2273" t="s">
        <v>14062</v>
      </c>
      <c r="X2273" t="s">
        <v>14063</v>
      </c>
      <c r="Y2273" s="4">
        <v>45717</v>
      </c>
      <c r="Z2273" t="s">
        <v>15806</v>
      </c>
      <c r="AA2273">
        <v>9450</v>
      </c>
      <c r="AB2273">
        <v>3432</v>
      </c>
      <c r="AC2273">
        <v>618</v>
      </c>
      <c r="AD2273" s="7">
        <f>invoices[[#This Row],[Rent]]+invoices[[#This Row],[Services]]+invoices[[#This Row],[GST]]</f>
        <v>13500</v>
      </c>
      <c r="AE2273" s="7">
        <f>invoices[[#This Row],[Total]]-invoices[[#This Row],[rent_amount]]</f>
        <v>0</v>
      </c>
      <c r="AF2273">
        <v>2786</v>
      </c>
      <c r="AG2273">
        <v>980</v>
      </c>
      <c r="AH2273">
        <f>invoices[[#This Row],[EB Amount]]-invoices[[#This Row],[electricity_amount]]</f>
        <v>0</v>
      </c>
    </row>
    <row r="2274" spans="1:34">
      <c r="A2274" t="s">
        <v>7156</v>
      </c>
      <c r="B2274" t="s">
        <v>22</v>
      </c>
      <c r="C2274" t="s">
        <v>626</v>
      </c>
      <c r="D2274" t="s">
        <v>24</v>
      </c>
      <c r="E2274" t="s">
        <v>42</v>
      </c>
      <c r="F2274" t="s">
        <v>627</v>
      </c>
      <c r="G2274" t="s">
        <v>7157</v>
      </c>
      <c r="H2274" s="1">
        <f>DATE(YEAR(invoices[[#This Row],[due_date]]),MONTH(invoices[[#This Row],[due_date]]),1)</f>
        <v>45717</v>
      </c>
      <c r="I2274" s="1">
        <v>45723</v>
      </c>
      <c r="J2274">
        <v>13000</v>
      </c>
      <c r="K2274">
        <v>1372</v>
      </c>
      <c r="L2274">
        <v>0</v>
      </c>
      <c r="M2274">
        <f>invoices[[#This Row],[rent_amount]]+invoices[[#This Row],[electricity_amount]]+invoices[[#This Row],[other_charges]]</f>
        <v>14372</v>
      </c>
      <c r="N2274" t="s">
        <v>28</v>
      </c>
      <c r="O2274" t="s">
        <v>1124</v>
      </c>
      <c r="P2274">
        <v>0</v>
      </c>
      <c r="Q2274" t="b">
        <v>0</v>
      </c>
      <c r="R2274" t="s">
        <v>319</v>
      </c>
      <c r="S2274">
        <v>0</v>
      </c>
      <c r="T2274">
        <f>invoices[[#This Row],[total_amount]]</f>
        <v>14372</v>
      </c>
      <c r="U2274" t="s">
        <v>630</v>
      </c>
      <c r="V2274" t="str">
        <f>INDEX([1]!Table1[tenantname],MATCH(invoices[[#This Row],[allotment_id]],[1]!Table1[TenantAllotmentID],0))</f>
        <v>Rishita Tulsyan (C24-B3)</v>
      </c>
      <c r="W2274" t="s">
        <v>14177</v>
      </c>
      <c r="X2274" t="s">
        <v>14178</v>
      </c>
      <c r="Y2274" s="4">
        <v>45717</v>
      </c>
      <c r="Z2274" t="s">
        <v>15806</v>
      </c>
      <c r="AA2274">
        <v>9100</v>
      </c>
      <c r="AB2274">
        <v>3305</v>
      </c>
      <c r="AC2274">
        <v>595</v>
      </c>
      <c r="AD2274" s="7">
        <f>invoices[[#This Row],[Rent]]+invoices[[#This Row],[Services]]+invoices[[#This Row],[GST]]</f>
        <v>13000</v>
      </c>
      <c r="AE2274" s="7">
        <f>invoices[[#This Row],[Total]]-invoices[[#This Row],[rent_amount]]</f>
        <v>0</v>
      </c>
      <c r="AF2274">
        <v>2811</v>
      </c>
      <c r="AG2274">
        <v>1372</v>
      </c>
      <c r="AH2274">
        <f>invoices[[#This Row],[EB Amount]]-invoices[[#This Row],[electricity_amount]]</f>
        <v>0</v>
      </c>
    </row>
    <row r="2275" spans="1:34">
      <c r="A2275" t="s">
        <v>7198</v>
      </c>
      <c r="B2275" t="s">
        <v>22</v>
      </c>
      <c r="C2275" t="s">
        <v>7199</v>
      </c>
      <c r="D2275" t="s">
        <v>24</v>
      </c>
      <c r="E2275" t="s">
        <v>104</v>
      </c>
      <c r="F2275" t="s">
        <v>380</v>
      </c>
      <c r="G2275" t="s">
        <v>7200</v>
      </c>
      <c r="H2275" s="1">
        <f>DATE(YEAR(invoices[[#This Row],[due_date]]),MONTH(invoices[[#This Row],[due_date]]),1)</f>
        <v>45717</v>
      </c>
      <c r="I2275" s="1">
        <v>45723</v>
      </c>
      <c r="J2275">
        <v>13484</v>
      </c>
      <c r="K2275">
        <v>0</v>
      </c>
      <c r="L2275">
        <v>0</v>
      </c>
      <c r="M2275">
        <f>invoices[[#This Row],[rent_amount]]+invoices[[#This Row],[electricity_amount]]+invoices[[#This Row],[other_charges]]</f>
        <v>13484</v>
      </c>
      <c r="N2275" t="s">
        <v>28</v>
      </c>
      <c r="O2275" t="s">
        <v>703</v>
      </c>
      <c r="P2275">
        <v>0</v>
      </c>
      <c r="Q2275" t="b">
        <v>0</v>
      </c>
      <c r="R2275" t="s">
        <v>319</v>
      </c>
      <c r="S2275">
        <v>0</v>
      </c>
      <c r="T2275">
        <f>invoices[[#This Row],[total_amount]]</f>
        <v>13484</v>
      </c>
      <c r="U2275" t="s">
        <v>7201</v>
      </c>
      <c r="V2275" t="str">
        <f>INDEX([1]!Table1[tenantname],MATCH(invoices[[#This Row],[allotment_id]],[1]!Table1[TenantAllotmentID],0))</f>
        <v>Vishal Kedia (B14-A1)</v>
      </c>
      <c r="W2275" t="s">
        <v>15539</v>
      </c>
      <c r="X2275" t="s">
        <v>15540</v>
      </c>
      <c r="Y2275" s="4">
        <v>45717</v>
      </c>
      <c r="Z2275" t="s">
        <v>15806</v>
      </c>
      <c r="AA2275">
        <v>9679</v>
      </c>
      <c r="AB2275">
        <v>3224</v>
      </c>
      <c r="AC2275">
        <v>581</v>
      </c>
      <c r="AD2275" s="7">
        <f>invoices[[#This Row],[Rent]]+invoices[[#This Row],[Services]]+invoices[[#This Row],[GST]]</f>
        <v>13484</v>
      </c>
      <c r="AE2275" s="7">
        <f>invoices[[#This Row],[Total]]-invoices[[#This Row],[rent_amount]]</f>
        <v>0</v>
      </c>
      <c r="AF2275">
        <v>2833</v>
      </c>
      <c r="AG2275">
        <v>0</v>
      </c>
      <c r="AH2275">
        <f>invoices[[#This Row],[EB Amount]]-invoices[[#This Row],[electricity_amount]]</f>
        <v>0</v>
      </c>
    </row>
    <row r="2276" spans="1:34">
      <c r="A2276" t="s">
        <v>7235</v>
      </c>
      <c r="B2276" t="s">
        <v>22</v>
      </c>
      <c r="C2276" t="s">
        <v>154</v>
      </c>
      <c r="D2276" t="s">
        <v>24</v>
      </c>
      <c r="E2276" t="s">
        <v>155</v>
      </c>
      <c r="F2276" t="s">
        <v>156</v>
      </c>
      <c r="G2276" t="s">
        <v>7236</v>
      </c>
      <c r="H2276" s="1">
        <f>DATE(YEAR(invoices[[#This Row],[due_date]]),MONTH(invoices[[#This Row],[due_date]]),1)</f>
        <v>45717</v>
      </c>
      <c r="I2276" s="1">
        <v>45723</v>
      </c>
      <c r="J2276">
        <v>13500</v>
      </c>
      <c r="K2276">
        <v>1512</v>
      </c>
      <c r="L2276">
        <v>0</v>
      </c>
      <c r="M2276">
        <f>invoices[[#This Row],[rent_amount]]+invoices[[#This Row],[electricity_amount]]+invoices[[#This Row],[other_charges]]</f>
        <v>15012</v>
      </c>
      <c r="N2276" t="s">
        <v>28</v>
      </c>
      <c r="O2276" t="s">
        <v>1124</v>
      </c>
      <c r="P2276">
        <v>0</v>
      </c>
      <c r="Q2276" t="b">
        <v>0</v>
      </c>
      <c r="R2276" t="s">
        <v>319</v>
      </c>
      <c r="S2276">
        <v>0</v>
      </c>
      <c r="T2276">
        <f>invoices[[#This Row],[total_amount]]</f>
        <v>15012</v>
      </c>
      <c r="U2276" t="s">
        <v>160</v>
      </c>
      <c r="V2276" t="str">
        <f>INDEX([1]!Table1[tenantname],MATCH(invoices[[#This Row],[allotment_id]],[1]!Table1[TenantAllotmentID],0))</f>
        <v>Ram kumar Muthuvel (C44-A1)</v>
      </c>
      <c r="W2276" t="s">
        <v>14018</v>
      </c>
      <c r="X2276" t="s">
        <v>14019</v>
      </c>
      <c r="Y2276" s="4">
        <v>45717</v>
      </c>
      <c r="Z2276" t="s">
        <v>15806</v>
      </c>
      <c r="AA2276">
        <v>8255</v>
      </c>
      <c r="AB2276">
        <v>4445</v>
      </c>
      <c r="AC2276">
        <v>800</v>
      </c>
      <c r="AD2276" s="7">
        <f>invoices[[#This Row],[Rent]]+invoices[[#This Row],[Services]]+invoices[[#This Row],[GST]]</f>
        <v>13500</v>
      </c>
      <c r="AE2276" s="7">
        <f>invoices[[#This Row],[Total]]-invoices[[#This Row],[rent_amount]]</f>
        <v>0</v>
      </c>
      <c r="AF2276">
        <v>2849</v>
      </c>
      <c r="AG2276">
        <v>1512</v>
      </c>
      <c r="AH2276">
        <f>invoices[[#This Row],[EB Amount]]-invoices[[#This Row],[electricity_amount]]</f>
        <v>0</v>
      </c>
    </row>
    <row r="2277" spans="1:34">
      <c r="A2277" t="s">
        <v>7291</v>
      </c>
      <c r="B2277" t="s">
        <v>22</v>
      </c>
      <c r="C2277" t="s">
        <v>146</v>
      </c>
      <c r="D2277" t="s">
        <v>24</v>
      </c>
      <c r="E2277" t="s">
        <v>147</v>
      </c>
      <c r="F2277" t="s">
        <v>148</v>
      </c>
      <c r="G2277" t="s">
        <v>7292</v>
      </c>
      <c r="H2277" s="1">
        <f>DATE(YEAR(invoices[[#This Row],[due_date]]),MONTH(invoices[[#This Row],[due_date]]),1)</f>
        <v>45717</v>
      </c>
      <c r="I2277" s="1">
        <v>45723</v>
      </c>
      <c r="J2277">
        <v>13500</v>
      </c>
      <c r="K2277">
        <v>1288</v>
      </c>
      <c r="L2277">
        <v>0</v>
      </c>
      <c r="M2277">
        <f>invoices[[#This Row],[rent_amount]]+invoices[[#This Row],[electricity_amount]]+invoices[[#This Row],[other_charges]]</f>
        <v>14788</v>
      </c>
      <c r="N2277" t="s">
        <v>28</v>
      </c>
      <c r="O2277" t="s">
        <v>1658</v>
      </c>
      <c r="P2277">
        <v>0</v>
      </c>
      <c r="Q2277" t="b">
        <v>0</v>
      </c>
      <c r="R2277" t="s">
        <v>319</v>
      </c>
      <c r="S2277">
        <v>0</v>
      </c>
      <c r="T2277">
        <f>invoices[[#This Row],[total_amount]]</f>
        <v>14788</v>
      </c>
      <c r="U2277" t="s">
        <v>152</v>
      </c>
      <c r="V2277" t="str">
        <f>INDEX([1]!Table1[tenantname],MATCH(invoices[[#This Row],[allotment_id]],[1]!Table1[TenantAllotmentID],0))</f>
        <v>Akshay R (C31-C1)</v>
      </c>
      <c r="W2277" t="s">
        <v>14016</v>
      </c>
      <c r="X2277" t="s">
        <v>14017</v>
      </c>
      <c r="Y2277" s="4">
        <v>45717</v>
      </c>
      <c r="Z2277" t="s">
        <v>15806</v>
      </c>
      <c r="AA2277">
        <v>9691</v>
      </c>
      <c r="AB2277">
        <v>3228</v>
      </c>
      <c r="AC2277">
        <v>581</v>
      </c>
      <c r="AD2277" s="7">
        <f>invoices[[#This Row],[Rent]]+invoices[[#This Row],[Services]]+invoices[[#This Row],[GST]]</f>
        <v>13500</v>
      </c>
      <c r="AE2277" s="7">
        <f>invoices[[#This Row],[Total]]-invoices[[#This Row],[rent_amount]]</f>
        <v>0</v>
      </c>
      <c r="AF2277">
        <v>2877</v>
      </c>
      <c r="AG2277">
        <v>1288</v>
      </c>
      <c r="AH2277">
        <f>invoices[[#This Row],[EB Amount]]-invoices[[#This Row],[electricity_amount]]</f>
        <v>0</v>
      </c>
    </row>
    <row r="2278" spans="1:34">
      <c r="A2278" t="s">
        <v>7373</v>
      </c>
      <c r="B2278" t="s">
        <v>22</v>
      </c>
      <c r="C2278" t="s">
        <v>1853</v>
      </c>
      <c r="D2278" t="s">
        <v>24</v>
      </c>
      <c r="E2278" t="s">
        <v>234</v>
      </c>
      <c r="F2278" t="s">
        <v>1854</v>
      </c>
      <c r="G2278" t="s">
        <v>7374</v>
      </c>
      <c r="H2278" s="1">
        <f>DATE(YEAR(invoices[[#This Row],[due_date]]),MONTH(invoices[[#This Row],[due_date]]),1)</f>
        <v>45717</v>
      </c>
      <c r="I2278" s="1">
        <v>45723</v>
      </c>
      <c r="J2278">
        <v>13500</v>
      </c>
      <c r="K2278">
        <v>1148</v>
      </c>
      <c r="L2278">
        <v>0</v>
      </c>
      <c r="M2278">
        <f>invoices[[#This Row],[rent_amount]]+invoices[[#This Row],[electricity_amount]]+invoices[[#This Row],[other_charges]]</f>
        <v>14648</v>
      </c>
      <c r="N2278" t="s">
        <v>28</v>
      </c>
      <c r="O2278" t="s">
        <v>318</v>
      </c>
      <c r="P2278">
        <v>0</v>
      </c>
      <c r="Q2278" t="b">
        <v>0</v>
      </c>
      <c r="R2278" t="s">
        <v>319</v>
      </c>
      <c r="S2278">
        <v>0</v>
      </c>
      <c r="T2278">
        <f>invoices[[#This Row],[total_amount]]</f>
        <v>14648</v>
      </c>
      <c r="U2278" t="s">
        <v>1856</v>
      </c>
      <c r="V2278" t="str">
        <f>INDEX([1]!Table1[tenantname],MATCH(invoices[[#This Row],[allotment_id]],[1]!Table1[TenantAllotmentID],0))</f>
        <v>Hema Varshini Gnanavel (D12-C1)</v>
      </c>
      <c r="W2278" t="s">
        <v>14619</v>
      </c>
      <c r="X2278" t="s">
        <v>14620</v>
      </c>
      <c r="Y2278" s="4">
        <v>45717</v>
      </c>
      <c r="Z2278" t="s">
        <v>15806</v>
      </c>
      <c r="AA2278">
        <v>9450</v>
      </c>
      <c r="AB2278">
        <v>3432</v>
      </c>
      <c r="AC2278">
        <v>618</v>
      </c>
      <c r="AD2278" s="7">
        <f>invoices[[#This Row],[Rent]]+invoices[[#This Row],[Services]]+invoices[[#This Row],[GST]]</f>
        <v>13500</v>
      </c>
      <c r="AE2278" s="7">
        <f>invoices[[#This Row],[Total]]-invoices[[#This Row],[rent_amount]]</f>
        <v>0</v>
      </c>
      <c r="AF2278">
        <v>2919</v>
      </c>
      <c r="AG2278">
        <v>1148</v>
      </c>
      <c r="AH2278">
        <f>invoices[[#This Row],[EB Amount]]-invoices[[#This Row],[electricity_amount]]</f>
        <v>0</v>
      </c>
    </row>
    <row r="2279" spans="1:34">
      <c r="A2279" t="s">
        <v>7401</v>
      </c>
      <c r="B2279" t="s">
        <v>22</v>
      </c>
      <c r="C2279" t="s">
        <v>398</v>
      </c>
      <c r="D2279" t="s">
        <v>24</v>
      </c>
      <c r="E2279" t="s">
        <v>399</v>
      </c>
      <c r="F2279" t="s">
        <v>2247</v>
      </c>
      <c r="G2279" t="s">
        <v>7402</v>
      </c>
      <c r="H2279" s="1">
        <f>DATE(YEAR(invoices[[#This Row],[due_date]]),MONTH(invoices[[#This Row],[due_date]]),1)</f>
        <v>45717</v>
      </c>
      <c r="I2279" s="1">
        <v>45723</v>
      </c>
      <c r="J2279">
        <v>13500</v>
      </c>
      <c r="K2279">
        <v>380</v>
      </c>
      <c r="L2279">
        <v>0</v>
      </c>
      <c r="M2279">
        <f>invoices[[#This Row],[rent_amount]]+invoices[[#This Row],[electricity_amount]]+invoices[[#This Row],[other_charges]]</f>
        <v>13880</v>
      </c>
      <c r="N2279" t="s">
        <v>28</v>
      </c>
      <c r="O2279" t="s">
        <v>1124</v>
      </c>
      <c r="P2279">
        <v>0</v>
      </c>
      <c r="Q2279" t="b">
        <v>0</v>
      </c>
      <c r="R2279" t="s">
        <v>319</v>
      </c>
      <c r="S2279">
        <v>0</v>
      </c>
      <c r="T2279">
        <f>invoices[[#This Row],[total_amount]]</f>
        <v>13880</v>
      </c>
      <c r="U2279" t="s">
        <v>3621</v>
      </c>
      <c r="V2279" t="str">
        <f>INDEX([1]!Table1[tenantname],MATCH(invoices[[#This Row],[allotment_id]],[1]!Table1[TenantAllotmentID],0))</f>
        <v>Sheethala  (B22-C1)</v>
      </c>
      <c r="W2279" t="s">
        <v>14096</v>
      </c>
      <c r="X2279" t="s">
        <v>15092</v>
      </c>
      <c r="Y2279" s="4">
        <v>45717</v>
      </c>
      <c r="Z2279" t="s">
        <v>15806</v>
      </c>
      <c r="AA2279">
        <v>9450</v>
      </c>
      <c r="AB2279">
        <v>3432</v>
      </c>
      <c r="AC2279">
        <v>618</v>
      </c>
      <c r="AD2279" s="7">
        <f>invoices[[#This Row],[Rent]]+invoices[[#This Row],[Services]]+invoices[[#This Row],[GST]]</f>
        <v>13500</v>
      </c>
      <c r="AE2279" s="7">
        <f>invoices[[#This Row],[Total]]-invoices[[#This Row],[rent_amount]]</f>
        <v>0</v>
      </c>
      <c r="AF2279">
        <v>2932</v>
      </c>
      <c r="AG2279">
        <v>380</v>
      </c>
      <c r="AH2279">
        <f>invoices[[#This Row],[EB Amount]]-invoices[[#This Row],[electricity_amount]]</f>
        <v>0</v>
      </c>
    </row>
    <row r="2280" spans="1:34">
      <c r="A2280" t="s">
        <v>7491</v>
      </c>
      <c r="B2280" t="s">
        <v>22</v>
      </c>
      <c r="C2280" t="s">
        <v>233</v>
      </c>
      <c r="D2280" t="s">
        <v>24</v>
      </c>
      <c r="E2280" t="s">
        <v>234</v>
      </c>
      <c r="F2280" t="s">
        <v>235</v>
      </c>
      <c r="G2280" t="s">
        <v>7492</v>
      </c>
      <c r="H2280" s="1">
        <f>DATE(YEAR(invoices[[#This Row],[due_date]]),MONTH(invoices[[#This Row],[due_date]]),1)</f>
        <v>45717</v>
      </c>
      <c r="I2280" s="1">
        <v>45723</v>
      </c>
      <c r="J2280">
        <v>19000</v>
      </c>
      <c r="K2280">
        <v>1148</v>
      </c>
      <c r="L2280">
        <v>0</v>
      </c>
      <c r="M2280">
        <f>invoices[[#This Row],[rent_amount]]+invoices[[#This Row],[electricity_amount]]+invoices[[#This Row],[other_charges]]</f>
        <v>20148</v>
      </c>
      <c r="N2280" t="s">
        <v>28</v>
      </c>
      <c r="O2280" t="s">
        <v>1658</v>
      </c>
      <c r="P2280">
        <v>0</v>
      </c>
      <c r="Q2280" t="b">
        <v>0</v>
      </c>
      <c r="R2280" t="s">
        <v>319</v>
      </c>
      <c r="S2280">
        <v>0</v>
      </c>
      <c r="T2280">
        <f>invoices[[#This Row],[total_amount]]</f>
        <v>20148</v>
      </c>
      <c r="U2280" t="s">
        <v>238</v>
      </c>
      <c r="V2280" t="str">
        <f>INDEX([1]!Table1[tenantname],MATCH(invoices[[#This Row],[allotment_id]],[1]!Table1[TenantAllotmentID],0))</f>
        <v>Aldreena Dsouza (D12-A1)</v>
      </c>
      <c r="W2280" t="s">
        <v>14040</v>
      </c>
      <c r="X2280" t="s">
        <v>14041</v>
      </c>
      <c r="Y2280" s="4">
        <v>45717</v>
      </c>
      <c r="Z2280" t="s">
        <v>15806</v>
      </c>
      <c r="AA2280">
        <v>13300</v>
      </c>
      <c r="AB2280">
        <v>4831</v>
      </c>
      <c r="AC2280">
        <v>869</v>
      </c>
      <c r="AD2280" s="7">
        <f>invoices[[#This Row],[Rent]]+invoices[[#This Row],[Services]]+invoices[[#This Row],[GST]]</f>
        <v>19000</v>
      </c>
      <c r="AE2280" s="7">
        <f>invoices[[#This Row],[Total]]-invoices[[#This Row],[rent_amount]]</f>
        <v>0</v>
      </c>
      <c r="AF2280">
        <v>2977</v>
      </c>
      <c r="AG2280">
        <v>1148</v>
      </c>
      <c r="AH2280">
        <f>invoices[[#This Row],[EB Amount]]-invoices[[#This Row],[electricity_amount]]</f>
        <v>0</v>
      </c>
    </row>
    <row r="2281" spans="1:34">
      <c r="A2281" t="s">
        <v>7513</v>
      </c>
      <c r="B2281" t="s">
        <v>22</v>
      </c>
      <c r="C2281" t="s">
        <v>5417</v>
      </c>
      <c r="D2281" t="s">
        <v>24</v>
      </c>
      <c r="E2281" t="s">
        <v>155</v>
      </c>
      <c r="F2281" t="s">
        <v>865</v>
      </c>
      <c r="G2281" t="s">
        <v>7514</v>
      </c>
      <c r="H2281" s="1">
        <f>DATE(YEAR(invoices[[#This Row],[due_date]]),MONTH(invoices[[#This Row],[due_date]]),1)</f>
        <v>45717</v>
      </c>
      <c r="I2281" s="1">
        <v>45723</v>
      </c>
      <c r="J2281">
        <v>14500</v>
      </c>
      <c r="K2281">
        <v>1512</v>
      </c>
      <c r="L2281">
        <v>0</v>
      </c>
      <c r="M2281">
        <f>invoices[[#This Row],[rent_amount]]+invoices[[#This Row],[electricity_amount]]+invoices[[#This Row],[other_charges]]</f>
        <v>16012</v>
      </c>
      <c r="N2281" t="s">
        <v>28</v>
      </c>
      <c r="O2281" t="s">
        <v>318</v>
      </c>
      <c r="P2281">
        <v>0</v>
      </c>
      <c r="Q2281" t="b">
        <v>0</v>
      </c>
      <c r="R2281" t="s">
        <v>319</v>
      </c>
      <c r="S2281">
        <v>0</v>
      </c>
      <c r="T2281">
        <f>invoices[[#This Row],[total_amount]]</f>
        <v>16012</v>
      </c>
      <c r="U2281" t="s">
        <v>6153</v>
      </c>
      <c r="V2281" t="str">
        <f>INDEX([1]!Table1[tenantname],MATCH(invoices[[#This Row],[allotment_id]],[1]!Table1[TenantAllotmentID],0))</f>
        <v>Jayanathan Ramesh (C44-B2)</v>
      </c>
      <c r="W2281" t="s">
        <v>15454</v>
      </c>
      <c r="X2281" t="s">
        <v>15455</v>
      </c>
      <c r="Y2281" s="4">
        <v>45717</v>
      </c>
      <c r="Z2281" t="s">
        <v>15806</v>
      </c>
      <c r="AA2281">
        <v>8866</v>
      </c>
      <c r="AB2281">
        <v>4774</v>
      </c>
      <c r="AC2281">
        <v>860</v>
      </c>
      <c r="AD2281" s="7">
        <f>invoices[[#This Row],[Rent]]+invoices[[#This Row],[Services]]+invoices[[#This Row],[GST]]</f>
        <v>14500</v>
      </c>
      <c r="AE2281" s="7">
        <f>invoices[[#This Row],[Total]]-invoices[[#This Row],[rent_amount]]</f>
        <v>0</v>
      </c>
      <c r="AF2281">
        <v>2988</v>
      </c>
      <c r="AG2281">
        <v>1512</v>
      </c>
      <c r="AH2281">
        <f>invoices[[#This Row],[EB Amount]]-invoices[[#This Row],[electricity_amount]]</f>
        <v>0</v>
      </c>
    </row>
    <row r="2282" spans="1:34">
      <c r="A2282" t="s">
        <v>7721</v>
      </c>
      <c r="B2282" t="s">
        <v>22</v>
      </c>
      <c r="C2282" t="s">
        <v>3357</v>
      </c>
      <c r="D2282" t="s">
        <v>24</v>
      </c>
      <c r="E2282" t="s">
        <v>201</v>
      </c>
      <c r="F2282" t="s">
        <v>1225</v>
      </c>
      <c r="G2282" t="s">
        <v>7722</v>
      </c>
      <c r="H2282" s="1">
        <f>DATE(YEAR(invoices[[#This Row],[due_date]]),MONTH(invoices[[#This Row],[due_date]]),1)</f>
        <v>45717</v>
      </c>
      <c r="I2282" s="1">
        <v>45723</v>
      </c>
      <c r="J2282">
        <v>13500</v>
      </c>
      <c r="K2282">
        <v>784</v>
      </c>
      <c r="L2282">
        <v>0</v>
      </c>
      <c r="M2282">
        <f>invoices[[#This Row],[rent_amount]]+invoices[[#This Row],[electricity_amount]]+invoices[[#This Row],[other_charges]]</f>
        <v>14284</v>
      </c>
      <c r="N2282" t="s">
        <v>28</v>
      </c>
      <c r="O2282" t="s">
        <v>703</v>
      </c>
      <c r="P2282">
        <v>0</v>
      </c>
      <c r="Q2282" t="b">
        <v>0</v>
      </c>
      <c r="R2282" t="s">
        <v>319</v>
      </c>
      <c r="S2282">
        <v>0</v>
      </c>
      <c r="T2282">
        <f>invoices[[#This Row],[total_amount]]</f>
        <v>14284</v>
      </c>
      <c r="U2282" t="s">
        <v>3359</v>
      </c>
      <c r="V2282" t="str">
        <f>INDEX([1]!Table1[tenantname],MATCH(invoices[[#This Row],[allotment_id]],[1]!Table1[TenantAllotmentID],0))</f>
        <v>Sushant Pargaonkar (B31-C1)</v>
      </c>
      <c r="W2282" t="s">
        <v>15036</v>
      </c>
      <c r="X2282" t="s">
        <v>15037</v>
      </c>
      <c r="Y2282" s="4">
        <v>45717</v>
      </c>
      <c r="Z2282" t="s">
        <v>15806</v>
      </c>
      <c r="AA2282">
        <v>9450</v>
      </c>
      <c r="AB2282">
        <v>3432</v>
      </c>
      <c r="AC2282">
        <v>618</v>
      </c>
      <c r="AD2282" s="7">
        <f>invoices[[#This Row],[Rent]]+invoices[[#This Row],[Services]]+invoices[[#This Row],[GST]]</f>
        <v>13500</v>
      </c>
      <c r="AE2282" s="7">
        <f>invoices[[#This Row],[Total]]-invoices[[#This Row],[rent_amount]]</f>
        <v>0</v>
      </c>
      <c r="AF2282">
        <v>3095</v>
      </c>
      <c r="AG2282">
        <v>784</v>
      </c>
      <c r="AH2282">
        <f>invoices[[#This Row],[EB Amount]]-invoices[[#This Row],[electricity_amount]]</f>
        <v>0</v>
      </c>
    </row>
    <row r="2283" spans="1:34">
      <c r="A2283" t="s">
        <v>7786</v>
      </c>
      <c r="B2283" t="s">
        <v>22</v>
      </c>
      <c r="C2283" t="s">
        <v>6036</v>
      </c>
      <c r="D2283" t="s">
        <v>24</v>
      </c>
      <c r="E2283" t="s">
        <v>592</v>
      </c>
      <c r="F2283" t="s">
        <v>1016</v>
      </c>
      <c r="G2283" t="s">
        <v>7787</v>
      </c>
      <c r="H2283" s="1">
        <f>DATE(YEAR(invoices[[#This Row],[due_date]]),MONTH(invoices[[#This Row],[due_date]]),1)</f>
        <v>45717</v>
      </c>
      <c r="I2283" s="1">
        <v>45723</v>
      </c>
      <c r="J2283">
        <v>13500</v>
      </c>
      <c r="K2283">
        <v>1484</v>
      </c>
      <c r="L2283">
        <v>0</v>
      </c>
      <c r="M2283">
        <f>invoices[[#This Row],[rent_amount]]+invoices[[#This Row],[electricity_amount]]+invoices[[#This Row],[other_charges]]</f>
        <v>14984</v>
      </c>
      <c r="N2283" t="s">
        <v>28</v>
      </c>
      <c r="O2283" t="s">
        <v>318</v>
      </c>
      <c r="P2283">
        <v>0</v>
      </c>
      <c r="Q2283" t="b">
        <v>0</v>
      </c>
      <c r="R2283" t="s">
        <v>319</v>
      </c>
      <c r="S2283">
        <v>0</v>
      </c>
      <c r="T2283">
        <f>invoices[[#This Row],[total_amount]]</f>
        <v>14984</v>
      </c>
      <c r="U2283" t="s">
        <v>6038</v>
      </c>
      <c r="V2283" t="str">
        <f>INDEX([1]!Table1[tenantname],MATCH(invoices[[#This Row],[allotment_id]],[1]!Table1[TenantAllotmentID],0))</f>
        <v>Nikunj Variya (A44-C1)</v>
      </c>
      <c r="W2283" t="s">
        <v>15443</v>
      </c>
      <c r="X2283" t="s">
        <v>15444</v>
      </c>
      <c r="Y2283" s="4">
        <v>45717</v>
      </c>
      <c r="Z2283" t="s">
        <v>15806</v>
      </c>
      <c r="AA2283">
        <v>9691</v>
      </c>
      <c r="AB2283">
        <v>3228</v>
      </c>
      <c r="AC2283">
        <v>581</v>
      </c>
      <c r="AD2283" s="7">
        <f>invoices[[#This Row],[Rent]]+invoices[[#This Row],[Services]]+invoices[[#This Row],[GST]]</f>
        <v>13500</v>
      </c>
      <c r="AE2283" s="7">
        <f>invoices[[#This Row],[Total]]-invoices[[#This Row],[rent_amount]]</f>
        <v>0</v>
      </c>
      <c r="AF2283">
        <v>3128</v>
      </c>
      <c r="AG2283">
        <v>1484</v>
      </c>
      <c r="AH2283">
        <f>invoices[[#This Row],[EB Amount]]-invoices[[#This Row],[electricity_amount]]</f>
        <v>0</v>
      </c>
    </row>
    <row r="2284" spans="1:34">
      <c r="A2284" t="s">
        <v>7790</v>
      </c>
      <c r="B2284" t="s">
        <v>22</v>
      </c>
      <c r="C2284" t="s">
        <v>2831</v>
      </c>
      <c r="D2284" t="s">
        <v>24</v>
      </c>
      <c r="E2284" t="s">
        <v>155</v>
      </c>
      <c r="F2284" t="s">
        <v>188</v>
      </c>
      <c r="G2284" t="s">
        <v>7791</v>
      </c>
      <c r="H2284" s="1">
        <f>DATE(YEAR(invoices[[#This Row],[due_date]]),MONTH(invoices[[#This Row],[due_date]]),1)</f>
        <v>45717</v>
      </c>
      <c r="I2284" s="1">
        <v>45723</v>
      </c>
      <c r="J2284">
        <v>13500</v>
      </c>
      <c r="K2284">
        <v>1512</v>
      </c>
      <c r="L2284">
        <v>0</v>
      </c>
      <c r="M2284">
        <f>invoices[[#This Row],[rent_amount]]+invoices[[#This Row],[electricity_amount]]+invoices[[#This Row],[other_charges]]</f>
        <v>15012</v>
      </c>
      <c r="N2284" t="s">
        <v>28</v>
      </c>
      <c r="O2284" t="s">
        <v>1124</v>
      </c>
      <c r="P2284">
        <v>0</v>
      </c>
      <c r="Q2284" t="b">
        <v>0</v>
      </c>
      <c r="R2284" t="s">
        <v>319</v>
      </c>
      <c r="S2284">
        <v>0</v>
      </c>
      <c r="T2284">
        <f>invoices[[#This Row],[total_amount]]</f>
        <v>15012</v>
      </c>
      <c r="U2284" t="s">
        <v>2833</v>
      </c>
      <c r="V2284" t="str">
        <f>INDEX([1]!Table1[tenantname],MATCH(invoices[[#This Row],[allotment_id]],[1]!Table1[TenantAllotmentID],0))</f>
        <v>Praveen R P  (C44-C2)</v>
      </c>
      <c r="W2284" t="s">
        <v>14905</v>
      </c>
      <c r="X2284" t="s">
        <v>14906</v>
      </c>
      <c r="Y2284" s="4">
        <v>45717</v>
      </c>
      <c r="Z2284" t="s">
        <v>15806</v>
      </c>
      <c r="AA2284">
        <v>8255</v>
      </c>
      <c r="AB2284">
        <v>4445</v>
      </c>
      <c r="AC2284">
        <v>800</v>
      </c>
      <c r="AD2284" s="7">
        <f>invoices[[#This Row],[Rent]]+invoices[[#This Row],[Services]]+invoices[[#This Row],[GST]]</f>
        <v>13500</v>
      </c>
      <c r="AE2284" s="7">
        <f>invoices[[#This Row],[Total]]-invoices[[#This Row],[rent_amount]]</f>
        <v>0</v>
      </c>
      <c r="AF2284">
        <v>3130</v>
      </c>
      <c r="AG2284">
        <v>1512</v>
      </c>
      <c r="AH2284">
        <f>invoices[[#This Row],[EB Amount]]-invoices[[#This Row],[electricity_amount]]</f>
        <v>0</v>
      </c>
    </row>
    <row r="2285" spans="1:34">
      <c r="A2285" t="s">
        <v>7820</v>
      </c>
      <c r="B2285" t="s">
        <v>22</v>
      </c>
      <c r="C2285" t="s">
        <v>3438</v>
      </c>
      <c r="D2285" t="s">
        <v>24</v>
      </c>
      <c r="E2285" t="s">
        <v>268</v>
      </c>
      <c r="F2285" t="s">
        <v>323</v>
      </c>
      <c r="G2285" t="s">
        <v>7821</v>
      </c>
      <c r="H2285" s="1">
        <f>DATE(YEAR(invoices[[#This Row],[due_date]]),MONTH(invoices[[#This Row],[due_date]]),1)</f>
        <v>45717</v>
      </c>
      <c r="I2285" s="1">
        <v>45723</v>
      </c>
      <c r="J2285">
        <v>19000</v>
      </c>
      <c r="K2285">
        <v>63</v>
      </c>
      <c r="L2285">
        <v>0</v>
      </c>
      <c r="M2285">
        <f>invoices[[#This Row],[rent_amount]]+invoices[[#This Row],[electricity_amount]]+invoices[[#This Row],[other_charges]]</f>
        <v>19063</v>
      </c>
      <c r="N2285" t="s">
        <v>28</v>
      </c>
      <c r="O2285" t="s">
        <v>703</v>
      </c>
      <c r="P2285">
        <v>0</v>
      </c>
      <c r="Q2285" t="b">
        <v>0</v>
      </c>
      <c r="R2285" t="s">
        <v>319</v>
      </c>
      <c r="S2285">
        <v>0</v>
      </c>
      <c r="T2285">
        <f>invoices[[#This Row],[total_amount]]</f>
        <v>19063</v>
      </c>
      <c r="U2285" t="s">
        <v>3440</v>
      </c>
      <c r="V2285" t="str">
        <f>INDEX([1]!Table1[tenantname],MATCH(invoices[[#This Row],[allotment_id]],[1]!Table1[TenantAllotmentID],0))</f>
        <v>Sushil Kumar (C21-A1)</v>
      </c>
      <c r="W2285" t="s">
        <v>15051</v>
      </c>
      <c r="X2285" t="s">
        <v>15052</v>
      </c>
      <c r="Y2285" s="4">
        <v>45717</v>
      </c>
      <c r="Z2285" t="s">
        <v>15806</v>
      </c>
      <c r="AA2285">
        <v>13639</v>
      </c>
      <c r="AB2285">
        <v>4543</v>
      </c>
      <c r="AC2285">
        <v>818</v>
      </c>
      <c r="AD2285" s="7">
        <f>invoices[[#This Row],[Rent]]+invoices[[#This Row],[Services]]+invoices[[#This Row],[GST]]</f>
        <v>19000</v>
      </c>
      <c r="AE2285" s="7">
        <f>invoices[[#This Row],[Total]]-invoices[[#This Row],[rent_amount]]</f>
        <v>0</v>
      </c>
      <c r="AF2285">
        <v>3148</v>
      </c>
      <c r="AG2285">
        <v>63</v>
      </c>
      <c r="AH2285">
        <f>invoices[[#This Row],[EB Amount]]-invoices[[#This Row],[electricity_amount]]</f>
        <v>0</v>
      </c>
    </row>
    <row r="2286" spans="1:34">
      <c r="A2286" t="s">
        <v>7848</v>
      </c>
      <c r="B2286" t="s">
        <v>22</v>
      </c>
      <c r="C2286" t="s">
        <v>1039</v>
      </c>
      <c r="D2286" t="s">
        <v>24</v>
      </c>
      <c r="E2286" t="s">
        <v>476</v>
      </c>
      <c r="F2286" t="s">
        <v>620</v>
      </c>
      <c r="G2286" t="s">
        <v>7849</v>
      </c>
      <c r="H2286" s="1">
        <f>DATE(YEAR(invoices[[#This Row],[due_date]]),MONTH(invoices[[#This Row],[due_date]]),1)</f>
        <v>45717</v>
      </c>
      <c r="I2286" s="1">
        <v>45723</v>
      </c>
      <c r="J2286">
        <v>13500</v>
      </c>
      <c r="K2286">
        <v>1148</v>
      </c>
      <c r="L2286">
        <v>2250</v>
      </c>
      <c r="M2286">
        <f>invoices[[#This Row],[rent_amount]]+invoices[[#This Row],[electricity_amount]]+invoices[[#This Row],[other_charges]]</f>
        <v>16898</v>
      </c>
      <c r="N2286" t="s">
        <v>28</v>
      </c>
      <c r="O2286" t="s">
        <v>1658</v>
      </c>
      <c r="P2286">
        <v>0</v>
      </c>
      <c r="Q2286" t="b">
        <v>0</v>
      </c>
      <c r="R2286" t="s">
        <v>319</v>
      </c>
      <c r="S2286">
        <v>0</v>
      </c>
      <c r="T2286">
        <f>invoices[[#This Row],[total_amount]]</f>
        <v>16898</v>
      </c>
      <c r="U2286" t="s">
        <v>1041</v>
      </c>
      <c r="V2286" t="str">
        <f>INDEX([1]!Table1[tenantname],MATCH(invoices[[#This Row],[allotment_id]],[1]!Table1[TenantAllotmentID],0))</f>
        <v>Arindraja Kundu (B41-C1)</v>
      </c>
      <c r="W2286" t="s">
        <v>14325</v>
      </c>
      <c r="X2286" t="s">
        <v>14326</v>
      </c>
      <c r="Y2286" s="4">
        <v>45717</v>
      </c>
      <c r="Z2286" t="s">
        <v>15806</v>
      </c>
      <c r="AA2286">
        <v>9691</v>
      </c>
      <c r="AB2286">
        <v>3228</v>
      </c>
      <c r="AC2286">
        <v>581</v>
      </c>
      <c r="AD2286" s="7">
        <f>invoices[[#This Row],[Rent]]+invoices[[#This Row],[Services]]+invoices[[#This Row],[GST]]</f>
        <v>13500</v>
      </c>
      <c r="AE2286" s="7">
        <f>invoices[[#This Row],[Total]]-invoices[[#This Row],[rent_amount]]</f>
        <v>0</v>
      </c>
      <c r="AF2286">
        <v>3162</v>
      </c>
      <c r="AG2286">
        <v>1148</v>
      </c>
      <c r="AH2286">
        <f>invoices[[#This Row],[EB Amount]]-invoices[[#This Row],[electricity_amount]]</f>
        <v>0</v>
      </c>
    </row>
    <row r="2287" spans="1:34">
      <c r="A2287" t="s">
        <v>7942</v>
      </c>
      <c r="B2287" t="s">
        <v>22</v>
      </c>
      <c r="C2287" t="s">
        <v>49</v>
      </c>
      <c r="D2287" t="s">
        <v>24</v>
      </c>
      <c r="E2287" t="s">
        <v>50</v>
      </c>
      <c r="F2287" t="s">
        <v>51</v>
      </c>
      <c r="G2287" t="s">
        <v>7943</v>
      </c>
      <c r="H2287" s="1">
        <f>DATE(YEAR(invoices[[#This Row],[due_date]]),MONTH(invoices[[#This Row],[due_date]]),1)</f>
        <v>45717</v>
      </c>
      <c r="I2287" s="1">
        <v>45723</v>
      </c>
      <c r="J2287">
        <v>13500</v>
      </c>
      <c r="K2287">
        <v>780</v>
      </c>
      <c r="L2287">
        <v>0</v>
      </c>
      <c r="M2287">
        <f>invoices[[#This Row],[rent_amount]]+invoices[[#This Row],[electricity_amount]]+invoices[[#This Row],[other_charges]]</f>
        <v>14280</v>
      </c>
      <c r="N2287" t="s">
        <v>28</v>
      </c>
      <c r="O2287" t="s">
        <v>703</v>
      </c>
      <c r="P2287">
        <v>0</v>
      </c>
      <c r="Q2287" t="b">
        <v>0</v>
      </c>
      <c r="R2287" t="s">
        <v>319</v>
      </c>
      <c r="S2287">
        <v>0</v>
      </c>
      <c r="T2287">
        <f>invoices[[#This Row],[total_amount]]</f>
        <v>14280</v>
      </c>
      <c r="U2287" t="s">
        <v>55</v>
      </c>
      <c r="V2287" t="str">
        <f>INDEX([1]!Table1[tenantname],MATCH(invoices[[#This Row],[allotment_id]],[1]!Table1[TenantAllotmentID],0))</f>
        <v>Umansh Agarwal (B32-C2)</v>
      </c>
      <c r="W2287" t="s">
        <v>13990</v>
      </c>
      <c r="X2287" t="s">
        <v>13991</v>
      </c>
      <c r="Y2287" s="4">
        <v>45717</v>
      </c>
      <c r="Z2287" t="s">
        <v>15806</v>
      </c>
      <c r="AA2287">
        <v>8255</v>
      </c>
      <c r="AB2287">
        <v>4445</v>
      </c>
      <c r="AC2287">
        <v>800</v>
      </c>
      <c r="AD2287" s="7">
        <f>invoices[[#This Row],[Rent]]+invoices[[#This Row],[Services]]+invoices[[#This Row],[GST]]</f>
        <v>13500</v>
      </c>
      <c r="AE2287" s="7">
        <f>invoices[[#This Row],[Total]]-invoices[[#This Row],[rent_amount]]</f>
        <v>0</v>
      </c>
      <c r="AF2287">
        <v>3208</v>
      </c>
      <c r="AG2287">
        <v>780</v>
      </c>
      <c r="AH2287">
        <f>invoices[[#This Row],[EB Amount]]-invoices[[#This Row],[electricity_amount]]</f>
        <v>0</v>
      </c>
    </row>
    <row r="2288" spans="1:34">
      <c r="A2288" t="s">
        <v>8000</v>
      </c>
      <c r="B2288" t="s">
        <v>22</v>
      </c>
      <c r="C2288" t="s">
        <v>7435</v>
      </c>
      <c r="D2288" t="s">
        <v>24</v>
      </c>
      <c r="E2288" t="s">
        <v>569</v>
      </c>
      <c r="F2288" t="s">
        <v>1493</v>
      </c>
      <c r="G2288" t="s">
        <v>8001</v>
      </c>
      <c r="H2288" s="1">
        <f>DATE(YEAR(invoices[[#This Row],[due_date]]),MONTH(invoices[[#This Row],[due_date]]),1)</f>
        <v>45717</v>
      </c>
      <c r="I2288" s="1">
        <v>45723</v>
      </c>
      <c r="J2288">
        <v>8387</v>
      </c>
      <c r="K2288">
        <v>1484</v>
      </c>
      <c r="L2288">
        <v>2250</v>
      </c>
      <c r="M2288">
        <f>invoices[[#This Row],[rent_amount]]+invoices[[#This Row],[electricity_amount]]+invoices[[#This Row],[other_charges]]</f>
        <v>12121</v>
      </c>
      <c r="N2288" t="s">
        <v>28</v>
      </c>
      <c r="O2288" t="s">
        <v>1124</v>
      </c>
      <c r="P2288">
        <v>0</v>
      </c>
      <c r="Q2288" t="b">
        <v>0</v>
      </c>
      <c r="R2288" t="s">
        <v>319</v>
      </c>
      <c r="S2288">
        <v>0</v>
      </c>
      <c r="T2288">
        <f>invoices[[#This Row],[total_amount]]</f>
        <v>12121</v>
      </c>
      <c r="U2288" t="s">
        <v>7437</v>
      </c>
      <c r="V2288" t="str">
        <f>INDEX([1]!Table1[tenantname],MATCH(invoices[[#This Row],[allotment_id]],[1]!Table1[TenantAllotmentID],0))</f>
        <v>Nirmala B (C12-C1)</v>
      </c>
      <c r="W2288" t="s">
        <v>15551</v>
      </c>
      <c r="X2288" t="s">
        <v>15552</v>
      </c>
      <c r="Y2288" s="4">
        <v>45717</v>
      </c>
      <c r="Z2288" t="s">
        <v>15806</v>
      </c>
      <c r="AA2288">
        <v>5129</v>
      </c>
      <c r="AB2288">
        <v>2762</v>
      </c>
      <c r="AC2288">
        <v>496</v>
      </c>
      <c r="AD2288" s="7">
        <f>invoices[[#This Row],[Rent]]+invoices[[#This Row],[Services]]+invoices[[#This Row],[GST]]</f>
        <v>8387</v>
      </c>
      <c r="AE2288" s="7">
        <f>invoices[[#This Row],[Total]]-invoices[[#This Row],[rent_amount]]</f>
        <v>0</v>
      </c>
      <c r="AF2288">
        <v>3235</v>
      </c>
      <c r="AG2288">
        <v>1484</v>
      </c>
      <c r="AH2288">
        <f>invoices[[#This Row],[EB Amount]]-invoices[[#This Row],[electricity_amount]]</f>
        <v>0</v>
      </c>
    </row>
    <row r="2289" spans="1:34">
      <c r="A2289" t="s">
        <v>8044</v>
      </c>
      <c r="B2289" t="s">
        <v>22</v>
      </c>
      <c r="C2289" t="s">
        <v>658</v>
      </c>
      <c r="D2289" t="s">
        <v>24</v>
      </c>
      <c r="E2289" t="s">
        <v>72</v>
      </c>
      <c r="F2289" t="s">
        <v>659</v>
      </c>
      <c r="G2289" t="s">
        <v>8045</v>
      </c>
      <c r="H2289" s="1">
        <f>DATE(YEAR(invoices[[#This Row],[due_date]]),MONTH(invoices[[#This Row],[due_date]]),1)</f>
        <v>45717</v>
      </c>
      <c r="I2289" s="1">
        <v>45723</v>
      </c>
      <c r="J2289">
        <v>13500</v>
      </c>
      <c r="K2289">
        <v>896</v>
      </c>
      <c r="L2289">
        <v>0</v>
      </c>
      <c r="M2289">
        <f>invoices[[#This Row],[rent_amount]]+invoices[[#This Row],[electricity_amount]]+invoices[[#This Row],[other_charges]]</f>
        <v>14396</v>
      </c>
      <c r="N2289" t="s">
        <v>28</v>
      </c>
      <c r="O2289" t="s">
        <v>1124</v>
      </c>
      <c r="P2289">
        <v>0</v>
      </c>
      <c r="Q2289" t="b">
        <v>0</v>
      </c>
      <c r="R2289" t="s">
        <v>319</v>
      </c>
      <c r="S2289">
        <v>0</v>
      </c>
      <c r="T2289">
        <f>invoices[[#This Row],[total_amount]]</f>
        <v>14396</v>
      </c>
      <c r="U2289" t="s">
        <v>662</v>
      </c>
      <c r="V2289" t="str">
        <f>INDEX([1]!Table1[tenantname],MATCH(invoices[[#This Row],[allotment_id]],[1]!Table1[TenantAllotmentID],0))</f>
        <v>Raghavi C (C34-C1)</v>
      </c>
      <c r="W2289" t="s">
        <v>14187</v>
      </c>
      <c r="X2289" t="s">
        <v>14188</v>
      </c>
      <c r="Y2289" s="4">
        <v>45717</v>
      </c>
      <c r="Z2289" t="s">
        <v>15806</v>
      </c>
      <c r="AA2289">
        <v>9691</v>
      </c>
      <c r="AB2289">
        <v>3228</v>
      </c>
      <c r="AC2289">
        <v>581</v>
      </c>
      <c r="AD2289" s="7">
        <f>invoices[[#This Row],[Rent]]+invoices[[#This Row],[Services]]+invoices[[#This Row],[GST]]</f>
        <v>13500</v>
      </c>
      <c r="AE2289" s="7">
        <f>invoices[[#This Row],[Total]]-invoices[[#This Row],[rent_amount]]</f>
        <v>0</v>
      </c>
      <c r="AF2289">
        <v>3259</v>
      </c>
      <c r="AG2289">
        <v>896</v>
      </c>
      <c r="AH2289">
        <f>invoices[[#This Row],[EB Amount]]-invoices[[#This Row],[electricity_amount]]</f>
        <v>0</v>
      </c>
    </row>
    <row r="2290" spans="1:34">
      <c r="A2290" t="s">
        <v>8078</v>
      </c>
      <c r="B2290" t="s">
        <v>22</v>
      </c>
      <c r="C2290" t="s">
        <v>1904</v>
      </c>
      <c r="D2290" t="s">
        <v>24</v>
      </c>
      <c r="E2290" t="s">
        <v>181</v>
      </c>
      <c r="F2290" t="s">
        <v>427</v>
      </c>
      <c r="G2290" t="s">
        <v>8079</v>
      </c>
      <c r="H2290" s="1">
        <f>DATE(YEAR(invoices[[#This Row],[due_date]]),MONTH(invoices[[#This Row],[due_date]]),1)</f>
        <v>45717</v>
      </c>
      <c r="I2290" s="1">
        <v>45723</v>
      </c>
      <c r="J2290">
        <v>7123</v>
      </c>
      <c r="K2290">
        <v>0</v>
      </c>
      <c r="L2290">
        <v>0</v>
      </c>
      <c r="M2290">
        <f>invoices[[#This Row],[rent_amount]]+invoices[[#This Row],[electricity_amount]]+invoices[[#This Row],[other_charges]]</f>
        <v>7123</v>
      </c>
      <c r="N2290" t="s">
        <v>28</v>
      </c>
      <c r="O2290" t="s">
        <v>318</v>
      </c>
      <c r="P2290">
        <v>0</v>
      </c>
      <c r="Q2290" t="b">
        <v>0</v>
      </c>
      <c r="R2290" t="s">
        <v>319</v>
      </c>
      <c r="S2290">
        <v>0</v>
      </c>
      <c r="T2290">
        <f>invoices[[#This Row],[total_amount]]</f>
        <v>7123</v>
      </c>
      <c r="U2290" t="s">
        <v>1906</v>
      </c>
      <c r="V2290" t="str">
        <f>INDEX([1]!Table1[tenantname],MATCH(invoices[[#This Row],[allotment_id]],[1]!Table1[TenantAllotmentID],0))</f>
        <v>Hiranmayee Ganorkar (B24-B2)</v>
      </c>
      <c r="W2290" t="s">
        <v>14637</v>
      </c>
      <c r="X2290" t="s">
        <v>14638</v>
      </c>
      <c r="Y2290" s="4">
        <v>45717</v>
      </c>
      <c r="Z2290" t="s">
        <v>15806</v>
      </c>
      <c r="AA2290">
        <v>4909</v>
      </c>
      <c r="AB2290">
        <v>1884</v>
      </c>
      <c r="AC2290">
        <v>330</v>
      </c>
      <c r="AD2290" s="7">
        <f>invoices[[#This Row],[Rent]]+invoices[[#This Row],[Services]]+invoices[[#This Row],[GST]]</f>
        <v>7123</v>
      </c>
      <c r="AE2290" s="7">
        <f>invoices[[#This Row],[Total]]-invoices[[#This Row],[rent_amount]]</f>
        <v>0</v>
      </c>
      <c r="AF2290">
        <v>3277</v>
      </c>
      <c r="AG2290">
        <v>0</v>
      </c>
      <c r="AH2290">
        <f>invoices[[#This Row],[EB Amount]]-invoices[[#This Row],[electricity_amount]]</f>
        <v>0</v>
      </c>
    </row>
    <row r="2291" spans="1:34">
      <c r="A2291" t="s">
        <v>8092</v>
      </c>
      <c r="B2291" t="s">
        <v>22</v>
      </c>
      <c r="C2291" t="s">
        <v>2516</v>
      </c>
      <c r="D2291" t="s">
        <v>24</v>
      </c>
      <c r="E2291" t="s">
        <v>254</v>
      </c>
      <c r="F2291" t="s">
        <v>790</v>
      </c>
      <c r="G2291" t="s">
        <v>8093</v>
      </c>
      <c r="H2291" s="1">
        <f>DATE(YEAR(invoices[[#This Row],[due_date]]),MONTH(invoices[[#This Row],[due_date]]),1)</f>
        <v>45717</v>
      </c>
      <c r="I2291" s="1">
        <v>45723</v>
      </c>
      <c r="J2291">
        <v>13500</v>
      </c>
      <c r="K2291">
        <v>2759</v>
      </c>
      <c r="L2291">
        <v>0</v>
      </c>
      <c r="M2291">
        <f>invoices[[#This Row],[rent_amount]]+invoices[[#This Row],[electricity_amount]]+invoices[[#This Row],[other_charges]]</f>
        <v>16259</v>
      </c>
      <c r="N2291" t="s">
        <v>28</v>
      </c>
      <c r="O2291" t="s">
        <v>1658</v>
      </c>
      <c r="P2291">
        <v>0</v>
      </c>
      <c r="Q2291" t="b">
        <v>0</v>
      </c>
      <c r="R2291" t="s">
        <v>319</v>
      </c>
      <c r="S2291">
        <v>0</v>
      </c>
      <c r="T2291">
        <f>invoices[[#This Row],[total_amount]]</f>
        <v>16259</v>
      </c>
      <c r="U2291" t="s">
        <v>2518</v>
      </c>
      <c r="V2291" t="str">
        <f>INDEX([1]!Table1[tenantname],MATCH(invoices[[#This Row],[allotment_id]],[1]!Table1[TenantAllotmentID],0))</f>
        <v>Aakarshni V (C42-C2)</v>
      </c>
      <c r="W2291" t="s">
        <v>14824</v>
      </c>
      <c r="X2291" t="s">
        <v>14825</v>
      </c>
      <c r="Y2291" s="4">
        <v>45717</v>
      </c>
      <c r="Z2291" t="s">
        <v>15806</v>
      </c>
      <c r="AA2291">
        <v>8255</v>
      </c>
      <c r="AB2291">
        <v>4445</v>
      </c>
      <c r="AC2291">
        <v>800</v>
      </c>
      <c r="AD2291" s="7">
        <f>invoices[[#This Row],[Rent]]+invoices[[#This Row],[Services]]+invoices[[#This Row],[GST]]</f>
        <v>13500</v>
      </c>
      <c r="AE2291" s="7">
        <f>invoices[[#This Row],[Total]]-invoices[[#This Row],[rent_amount]]</f>
        <v>0</v>
      </c>
      <c r="AF2291">
        <v>3283</v>
      </c>
      <c r="AG2291">
        <v>2759</v>
      </c>
      <c r="AH2291">
        <f>invoices[[#This Row],[EB Amount]]-invoices[[#This Row],[electricity_amount]]</f>
        <v>0</v>
      </c>
    </row>
    <row r="2292" spans="1:34">
      <c r="A2292" t="s">
        <v>8220</v>
      </c>
      <c r="B2292" t="s">
        <v>22</v>
      </c>
      <c r="C2292" t="s">
        <v>988</v>
      </c>
      <c r="D2292" t="s">
        <v>24</v>
      </c>
      <c r="E2292" t="s">
        <v>80</v>
      </c>
      <c r="F2292" t="s">
        <v>989</v>
      </c>
      <c r="G2292" t="s">
        <v>8221</v>
      </c>
      <c r="H2292" s="1">
        <f>DATE(YEAR(invoices[[#This Row],[due_date]]),MONTH(invoices[[#This Row],[due_date]]),1)</f>
        <v>45717</v>
      </c>
      <c r="I2292" s="1">
        <v>45723</v>
      </c>
      <c r="J2292">
        <v>13000</v>
      </c>
      <c r="K2292">
        <v>1232</v>
      </c>
      <c r="L2292">
        <v>0</v>
      </c>
      <c r="M2292">
        <f>invoices[[#This Row],[rent_amount]]+invoices[[#This Row],[electricity_amount]]+invoices[[#This Row],[other_charges]]</f>
        <v>14232</v>
      </c>
      <c r="N2292" t="s">
        <v>28</v>
      </c>
      <c r="O2292" t="s">
        <v>703</v>
      </c>
      <c r="P2292">
        <v>0</v>
      </c>
      <c r="Q2292" t="b">
        <v>0</v>
      </c>
      <c r="R2292" t="s">
        <v>319</v>
      </c>
      <c r="S2292">
        <v>0</v>
      </c>
      <c r="T2292">
        <f>invoices[[#This Row],[total_amount]]</f>
        <v>14232</v>
      </c>
      <c r="U2292" t="s">
        <v>991</v>
      </c>
      <c r="V2292" t="str">
        <f>INDEX([1]!Table1[tenantname],MATCH(invoices[[#This Row],[allotment_id]],[1]!Table1[TenantAllotmentID],0))</f>
        <v>Varsha Darshini SM (D21-C2)</v>
      </c>
      <c r="W2292" t="s">
        <v>14306</v>
      </c>
      <c r="X2292" t="s">
        <v>14307</v>
      </c>
      <c r="Y2292" s="4">
        <v>45717</v>
      </c>
      <c r="Z2292" t="s">
        <v>15806</v>
      </c>
      <c r="AA2292">
        <v>9100</v>
      </c>
      <c r="AB2292">
        <v>3305</v>
      </c>
      <c r="AC2292">
        <v>595</v>
      </c>
      <c r="AD2292" s="7">
        <f>invoices[[#This Row],[Rent]]+invoices[[#This Row],[Services]]+invoices[[#This Row],[GST]]</f>
        <v>13000</v>
      </c>
      <c r="AE2292" s="7">
        <f>invoices[[#This Row],[Total]]-invoices[[#This Row],[rent_amount]]</f>
        <v>0</v>
      </c>
      <c r="AF2292">
        <v>3344</v>
      </c>
      <c r="AG2292">
        <v>1232</v>
      </c>
      <c r="AH2292">
        <f>invoices[[#This Row],[EB Amount]]-invoices[[#This Row],[electricity_amount]]</f>
        <v>0</v>
      </c>
    </row>
    <row r="2293" spans="1:34">
      <c r="A2293" t="s">
        <v>8243</v>
      </c>
      <c r="B2293" t="s">
        <v>22</v>
      </c>
      <c r="C2293" t="s">
        <v>364</v>
      </c>
      <c r="D2293" t="s">
        <v>24</v>
      </c>
      <c r="E2293" t="s">
        <v>247</v>
      </c>
      <c r="F2293" t="s">
        <v>365</v>
      </c>
      <c r="G2293" t="s">
        <v>8244</v>
      </c>
      <c r="H2293" s="1">
        <f>DATE(YEAR(invoices[[#This Row],[due_date]]),MONTH(invoices[[#This Row],[due_date]]),1)</f>
        <v>45717</v>
      </c>
      <c r="I2293" s="1">
        <v>45723</v>
      </c>
      <c r="J2293">
        <v>13500</v>
      </c>
      <c r="K2293">
        <v>1008</v>
      </c>
      <c r="L2293">
        <v>0</v>
      </c>
      <c r="M2293">
        <f>invoices[[#This Row],[rent_amount]]+invoices[[#This Row],[electricity_amount]]+invoices[[#This Row],[other_charges]]</f>
        <v>14508</v>
      </c>
      <c r="N2293" t="s">
        <v>28</v>
      </c>
      <c r="O2293" t="s">
        <v>1124</v>
      </c>
      <c r="P2293">
        <v>0</v>
      </c>
      <c r="Q2293" t="b">
        <v>0</v>
      </c>
      <c r="R2293" t="s">
        <v>319</v>
      </c>
      <c r="S2293">
        <v>0</v>
      </c>
      <c r="T2293">
        <f>invoices[[#This Row],[total_amount]]</f>
        <v>14508</v>
      </c>
      <c r="U2293" t="s">
        <v>367</v>
      </c>
      <c r="V2293" t="str">
        <f>INDEX([1]!Table1[tenantname],MATCH(invoices[[#This Row],[allotment_id]],[1]!Table1[TenantAllotmentID],0))</f>
        <v>Rahul Deshmukh (C11-C1)</v>
      </c>
      <c r="W2293" t="s">
        <v>14082</v>
      </c>
      <c r="X2293" t="s">
        <v>14083</v>
      </c>
      <c r="Y2293" s="4">
        <v>45717</v>
      </c>
      <c r="Z2293" t="s">
        <v>15806</v>
      </c>
      <c r="AA2293">
        <v>9691</v>
      </c>
      <c r="AB2293">
        <v>3228</v>
      </c>
      <c r="AC2293">
        <v>581</v>
      </c>
      <c r="AD2293" s="7">
        <f>invoices[[#This Row],[Rent]]+invoices[[#This Row],[Services]]+invoices[[#This Row],[GST]]</f>
        <v>13500</v>
      </c>
      <c r="AE2293" s="7">
        <f>invoices[[#This Row],[Total]]-invoices[[#This Row],[rent_amount]]</f>
        <v>0</v>
      </c>
      <c r="AF2293">
        <v>3355</v>
      </c>
      <c r="AG2293">
        <v>1008</v>
      </c>
      <c r="AH2293">
        <f>invoices[[#This Row],[EB Amount]]-invoices[[#This Row],[electricity_amount]]</f>
        <v>0</v>
      </c>
    </row>
    <row r="2294" spans="1:34">
      <c r="A2294" t="s">
        <v>8270</v>
      </c>
      <c r="B2294" t="s">
        <v>22</v>
      </c>
      <c r="C2294" t="s">
        <v>469</v>
      </c>
      <c r="D2294" t="s">
        <v>24</v>
      </c>
      <c r="E2294" t="s">
        <v>104</v>
      </c>
      <c r="F2294" t="s">
        <v>380</v>
      </c>
      <c r="G2294" t="s">
        <v>8271</v>
      </c>
      <c r="H2294" s="1">
        <f>DATE(YEAR(invoices[[#This Row],[due_date]]),MONTH(invoices[[#This Row],[due_date]]),1)</f>
        <v>45717</v>
      </c>
      <c r="I2294" s="1">
        <v>45723</v>
      </c>
      <c r="J2294">
        <v>11855</v>
      </c>
      <c r="K2294">
        <v>1050</v>
      </c>
      <c r="L2294">
        <v>2250</v>
      </c>
      <c r="M2294">
        <f>invoices[[#This Row],[rent_amount]]+invoices[[#This Row],[electricity_amount]]+invoices[[#This Row],[other_charges]]</f>
        <v>15155</v>
      </c>
      <c r="N2294" t="s">
        <v>28</v>
      </c>
      <c r="O2294" t="s">
        <v>1658</v>
      </c>
      <c r="P2294">
        <v>0</v>
      </c>
      <c r="Q2294" t="b">
        <v>0</v>
      </c>
      <c r="R2294" t="s">
        <v>319</v>
      </c>
      <c r="S2294">
        <v>0</v>
      </c>
      <c r="T2294">
        <f>invoices[[#This Row],[total_amount]]</f>
        <v>15155</v>
      </c>
      <c r="U2294" t="s">
        <v>473</v>
      </c>
      <c r="V2294" t="str">
        <f>INDEX([1]!Table1[tenantname],MATCH(invoices[[#This Row],[allotment_id]],[1]!Table1[TenantAllotmentID],0))</f>
        <v>Lalith Aditya Teegala (B14-A1)</v>
      </c>
      <c r="W2294" t="s">
        <v>14122</v>
      </c>
      <c r="X2294" t="s">
        <v>14123</v>
      </c>
      <c r="Y2294" s="4">
        <v>45717</v>
      </c>
      <c r="Z2294" t="s">
        <v>15806</v>
      </c>
      <c r="AA2294">
        <v>8510</v>
      </c>
      <c r="AB2294">
        <v>2835</v>
      </c>
      <c r="AC2294">
        <v>510</v>
      </c>
      <c r="AD2294" s="7">
        <f>invoices[[#This Row],[Rent]]+invoices[[#This Row],[Services]]+invoices[[#This Row],[GST]]</f>
        <v>11855</v>
      </c>
      <c r="AE2294" s="7">
        <f>invoices[[#This Row],[Total]]-invoices[[#This Row],[rent_amount]]</f>
        <v>0</v>
      </c>
      <c r="AF2294">
        <v>3367</v>
      </c>
      <c r="AG2294">
        <v>1050</v>
      </c>
      <c r="AH2294">
        <f>invoices[[#This Row],[EB Amount]]-invoices[[#This Row],[electricity_amount]]</f>
        <v>0</v>
      </c>
    </row>
    <row r="2295" spans="1:34">
      <c r="A2295" t="s">
        <v>8391</v>
      </c>
      <c r="B2295" t="s">
        <v>22</v>
      </c>
      <c r="C2295" t="s">
        <v>2270</v>
      </c>
      <c r="D2295" t="s">
        <v>24</v>
      </c>
      <c r="E2295" t="s">
        <v>112</v>
      </c>
      <c r="F2295" t="s">
        <v>113</v>
      </c>
      <c r="G2295" t="s">
        <v>8392</v>
      </c>
      <c r="H2295" s="1">
        <f>DATE(YEAR(invoices[[#This Row],[due_date]]),MONTH(invoices[[#This Row],[due_date]]),1)</f>
        <v>45717</v>
      </c>
      <c r="I2295" s="1">
        <v>45723</v>
      </c>
      <c r="J2295">
        <v>13500</v>
      </c>
      <c r="K2295">
        <v>1044</v>
      </c>
      <c r="L2295">
        <v>0</v>
      </c>
      <c r="M2295">
        <f>invoices[[#This Row],[rent_amount]]+invoices[[#This Row],[electricity_amount]]+invoices[[#This Row],[other_charges]]</f>
        <v>14544</v>
      </c>
      <c r="N2295" t="s">
        <v>28</v>
      </c>
      <c r="O2295" t="s">
        <v>318</v>
      </c>
      <c r="P2295">
        <v>0</v>
      </c>
      <c r="Q2295" t="b">
        <v>0</v>
      </c>
      <c r="R2295" t="s">
        <v>319</v>
      </c>
      <c r="S2295">
        <v>0</v>
      </c>
      <c r="T2295">
        <f>invoices[[#This Row],[total_amount]]</f>
        <v>14544</v>
      </c>
      <c r="U2295" t="s">
        <v>2272</v>
      </c>
      <c r="V2295" t="str">
        <f>INDEX([1]!Table1[tenantname],MATCH(invoices[[#This Row],[allotment_id]],[1]!Table1[TenantAllotmentID],0))</f>
        <v>Mihir Kadve (A23-C1)</v>
      </c>
      <c r="W2295" t="s">
        <v>14758</v>
      </c>
      <c r="X2295" t="s">
        <v>14759</v>
      </c>
      <c r="Y2295" s="4">
        <v>45717</v>
      </c>
      <c r="Z2295" t="s">
        <v>15806</v>
      </c>
      <c r="AA2295">
        <v>9450</v>
      </c>
      <c r="AB2295">
        <v>3432</v>
      </c>
      <c r="AC2295">
        <v>618</v>
      </c>
      <c r="AD2295" s="7">
        <f>invoices[[#This Row],[Rent]]+invoices[[#This Row],[Services]]+invoices[[#This Row],[GST]]</f>
        <v>13500</v>
      </c>
      <c r="AE2295" s="7">
        <f>invoices[[#This Row],[Total]]-invoices[[#This Row],[rent_amount]]</f>
        <v>0</v>
      </c>
      <c r="AF2295">
        <v>3428</v>
      </c>
      <c r="AG2295">
        <v>1044</v>
      </c>
      <c r="AH2295">
        <f>invoices[[#This Row],[EB Amount]]-invoices[[#This Row],[electricity_amount]]</f>
        <v>0</v>
      </c>
    </row>
    <row r="2296" spans="1:34">
      <c r="A2296" t="s">
        <v>8482</v>
      </c>
      <c r="B2296" t="s">
        <v>22</v>
      </c>
      <c r="C2296" t="s">
        <v>1815</v>
      </c>
      <c r="D2296" t="s">
        <v>24</v>
      </c>
      <c r="E2296" t="s">
        <v>354</v>
      </c>
      <c r="F2296" t="s">
        <v>431</v>
      </c>
      <c r="G2296" t="s">
        <v>8483</v>
      </c>
      <c r="H2296" s="1">
        <f>DATE(YEAR(invoices[[#This Row],[due_date]]),MONTH(invoices[[#This Row],[due_date]]),1)</f>
        <v>45717</v>
      </c>
      <c r="I2296" s="1">
        <v>45723</v>
      </c>
      <c r="J2296">
        <v>19000</v>
      </c>
      <c r="K2296">
        <v>1176</v>
      </c>
      <c r="L2296">
        <v>0</v>
      </c>
      <c r="M2296">
        <f>invoices[[#This Row],[rent_amount]]+invoices[[#This Row],[electricity_amount]]+invoices[[#This Row],[other_charges]]</f>
        <v>20176</v>
      </c>
      <c r="N2296" t="s">
        <v>28</v>
      </c>
      <c r="O2296" t="s">
        <v>1658</v>
      </c>
      <c r="P2296">
        <v>0</v>
      </c>
      <c r="Q2296" t="b">
        <v>0</v>
      </c>
      <c r="R2296" t="s">
        <v>319</v>
      </c>
      <c r="S2296">
        <v>0</v>
      </c>
      <c r="T2296">
        <f>invoices[[#This Row],[total_amount]]</f>
        <v>20176</v>
      </c>
      <c r="U2296" t="s">
        <v>1817</v>
      </c>
      <c r="V2296" t="str">
        <f>INDEX([1]!Table1[tenantname],MATCH(invoices[[#This Row],[allotment_id]],[1]!Table1[TenantAllotmentID],0))</f>
        <v>Armaan Thakur (B34-A1)</v>
      </c>
      <c r="W2296" t="s">
        <v>14603</v>
      </c>
      <c r="X2296" t="s">
        <v>14604</v>
      </c>
      <c r="Y2296" s="4">
        <v>45717</v>
      </c>
      <c r="Z2296" t="s">
        <v>15806</v>
      </c>
      <c r="AA2296">
        <v>11618</v>
      </c>
      <c r="AB2296">
        <v>6256</v>
      </c>
      <c r="AC2296">
        <v>1126</v>
      </c>
      <c r="AD2296" s="7">
        <f>invoices[[#This Row],[Rent]]+invoices[[#This Row],[Services]]+invoices[[#This Row],[GST]]</f>
        <v>19000</v>
      </c>
      <c r="AE2296" s="7">
        <f>invoices[[#This Row],[Total]]-invoices[[#This Row],[rent_amount]]</f>
        <v>0</v>
      </c>
      <c r="AF2296">
        <v>3479</v>
      </c>
      <c r="AG2296">
        <v>1176</v>
      </c>
      <c r="AH2296">
        <f>invoices[[#This Row],[EB Amount]]-invoices[[#This Row],[electricity_amount]]</f>
        <v>0</v>
      </c>
    </row>
    <row r="2297" spans="1:34">
      <c r="A2297" t="s">
        <v>8579</v>
      </c>
      <c r="B2297" t="s">
        <v>22</v>
      </c>
      <c r="C2297" t="s">
        <v>3376</v>
      </c>
      <c r="D2297" t="s">
        <v>24</v>
      </c>
      <c r="E2297" t="s">
        <v>354</v>
      </c>
      <c r="F2297" t="s">
        <v>1506</v>
      </c>
      <c r="G2297" t="s">
        <v>8580</v>
      </c>
      <c r="H2297" s="1">
        <f>DATE(YEAR(invoices[[#This Row],[due_date]]),MONTH(invoices[[#This Row],[due_date]]),1)</f>
        <v>45717</v>
      </c>
      <c r="I2297" s="1">
        <v>45723</v>
      </c>
      <c r="J2297">
        <v>13500</v>
      </c>
      <c r="K2297">
        <v>1176</v>
      </c>
      <c r="L2297">
        <v>0</v>
      </c>
      <c r="M2297">
        <f>invoices[[#This Row],[rent_amount]]+invoices[[#This Row],[electricity_amount]]+invoices[[#This Row],[other_charges]]</f>
        <v>14676</v>
      </c>
      <c r="N2297" t="s">
        <v>28</v>
      </c>
      <c r="O2297" t="s">
        <v>1124</v>
      </c>
      <c r="P2297">
        <v>0</v>
      </c>
      <c r="Q2297" t="b">
        <v>0</v>
      </c>
      <c r="R2297" t="s">
        <v>319</v>
      </c>
      <c r="S2297">
        <v>0</v>
      </c>
      <c r="T2297">
        <f>invoices[[#This Row],[total_amount]]</f>
        <v>14676</v>
      </c>
      <c r="U2297" t="s">
        <v>3378</v>
      </c>
      <c r="V2297" t="str">
        <f>INDEX([1]!Table1[tenantname],MATCH(invoices[[#This Row],[allotment_id]],[1]!Table1[TenantAllotmentID],0))</f>
        <v>Prem CH (B34-C2)</v>
      </c>
      <c r="W2297" t="s">
        <v>15042</v>
      </c>
      <c r="X2297" t="s">
        <v>15043</v>
      </c>
      <c r="Y2297" s="4">
        <v>45717</v>
      </c>
      <c r="Z2297" t="s">
        <v>15806</v>
      </c>
      <c r="AA2297">
        <v>8255</v>
      </c>
      <c r="AB2297">
        <v>4445</v>
      </c>
      <c r="AC2297">
        <v>800</v>
      </c>
      <c r="AD2297" s="7">
        <f>invoices[[#This Row],[Rent]]+invoices[[#This Row],[Services]]+invoices[[#This Row],[GST]]</f>
        <v>13500</v>
      </c>
      <c r="AE2297" s="7">
        <f>invoices[[#This Row],[Total]]-invoices[[#This Row],[rent_amount]]</f>
        <v>0</v>
      </c>
      <c r="AF2297">
        <v>3531</v>
      </c>
      <c r="AG2297">
        <v>1176</v>
      </c>
      <c r="AH2297">
        <f>invoices[[#This Row],[EB Amount]]-invoices[[#This Row],[electricity_amount]]</f>
        <v>0</v>
      </c>
    </row>
    <row r="2298" spans="1:34">
      <c r="A2298" t="s">
        <v>8605</v>
      </c>
      <c r="B2298" t="s">
        <v>22</v>
      </c>
      <c r="C2298" t="s">
        <v>212</v>
      </c>
      <c r="D2298" t="s">
        <v>24</v>
      </c>
      <c r="E2298" t="s">
        <v>140</v>
      </c>
      <c r="F2298" t="s">
        <v>213</v>
      </c>
      <c r="G2298" t="s">
        <v>8606</v>
      </c>
      <c r="H2298" s="1">
        <f>DATE(YEAR(invoices[[#This Row],[due_date]]),MONTH(invoices[[#This Row],[due_date]]),1)</f>
        <v>45717</v>
      </c>
      <c r="I2298" s="1">
        <v>45723</v>
      </c>
      <c r="J2298">
        <v>13000</v>
      </c>
      <c r="K2298">
        <v>1176</v>
      </c>
      <c r="L2298">
        <v>0</v>
      </c>
      <c r="M2298">
        <f>invoices[[#This Row],[rent_amount]]+invoices[[#This Row],[electricity_amount]]+invoices[[#This Row],[other_charges]]</f>
        <v>14176</v>
      </c>
      <c r="N2298" t="s">
        <v>28</v>
      </c>
      <c r="O2298" t="s">
        <v>1658</v>
      </c>
      <c r="P2298">
        <v>0</v>
      </c>
      <c r="Q2298" t="b">
        <v>0</v>
      </c>
      <c r="R2298" t="s">
        <v>319</v>
      </c>
      <c r="S2298">
        <v>0</v>
      </c>
      <c r="T2298">
        <f>invoices[[#This Row],[total_amount]]</f>
        <v>14176</v>
      </c>
      <c r="U2298" t="s">
        <v>215</v>
      </c>
      <c r="V2298" t="str">
        <f>INDEX([1]!Table1[tenantname],MATCH(invoices[[#This Row],[allotment_id]],[1]!Table1[TenantAllotmentID],0))</f>
        <v>Arnav Raj (A41-B2)</v>
      </c>
      <c r="W2298" t="s">
        <v>14034</v>
      </c>
      <c r="X2298" t="s">
        <v>14035</v>
      </c>
      <c r="Y2298" s="4">
        <v>45717</v>
      </c>
      <c r="Z2298" t="s">
        <v>15806</v>
      </c>
      <c r="AA2298">
        <v>8085</v>
      </c>
      <c r="AB2298">
        <v>4165</v>
      </c>
      <c r="AC2298">
        <v>750</v>
      </c>
      <c r="AD2298" s="7">
        <f>invoices[[#This Row],[Rent]]+invoices[[#This Row],[Services]]+invoices[[#This Row],[GST]]</f>
        <v>13000</v>
      </c>
      <c r="AE2298" s="7">
        <f>invoices[[#This Row],[Total]]-invoices[[#This Row],[rent_amount]]</f>
        <v>0</v>
      </c>
      <c r="AF2298">
        <v>3548</v>
      </c>
      <c r="AG2298">
        <v>1176</v>
      </c>
      <c r="AH2298">
        <f>invoices[[#This Row],[EB Amount]]-invoices[[#This Row],[electricity_amount]]</f>
        <v>0</v>
      </c>
    </row>
    <row r="2299" spans="1:34">
      <c r="A2299" t="s">
        <v>8622</v>
      </c>
      <c r="B2299" t="s">
        <v>22</v>
      </c>
      <c r="C2299" t="s">
        <v>260</v>
      </c>
      <c r="D2299" t="s">
        <v>24</v>
      </c>
      <c r="E2299" t="s">
        <v>226</v>
      </c>
      <c r="F2299" t="s">
        <v>261</v>
      </c>
      <c r="G2299" t="s">
        <v>8623</v>
      </c>
      <c r="H2299" s="1">
        <f>DATE(YEAR(invoices[[#This Row],[due_date]]),MONTH(invoices[[#This Row],[due_date]]),1)</f>
        <v>45717</v>
      </c>
      <c r="I2299" s="1">
        <v>45723</v>
      </c>
      <c r="J2299">
        <v>13500</v>
      </c>
      <c r="K2299">
        <v>1624</v>
      </c>
      <c r="L2299">
        <v>0</v>
      </c>
      <c r="M2299">
        <f>invoices[[#This Row],[rent_amount]]+invoices[[#This Row],[electricity_amount]]+invoices[[#This Row],[other_charges]]</f>
        <v>15124</v>
      </c>
      <c r="N2299" t="s">
        <v>28</v>
      </c>
      <c r="O2299" t="s">
        <v>318</v>
      </c>
      <c r="P2299">
        <v>0</v>
      </c>
      <c r="Q2299" t="b">
        <v>0</v>
      </c>
      <c r="R2299" t="s">
        <v>319</v>
      </c>
      <c r="S2299">
        <v>0</v>
      </c>
      <c r="T2299">
        <f>invoices[[#This Row],[total_amount]]</f>
        <v>15124</v>
      </c>
      <c r="U2299" t="s">
        <v>265</v>
      </c>
      <c r="V2299" t="str">
        <f>INDEX([1]!Table1[tenantname],MATCH(invoices[[#This Row],[allotment_id]],[1]!Table1[TenantAllotmentID],0))</f>
        <v>Indira Ch (B12-C1)</v>
      </c>
      <c r="W2299" t="s">
        <v>14048</v>
      </c>
      <c r="X2299" t="s">
        <v>14049</v>
      </c>
      <c r="Y2299" s="4">
        <v>45717</v>
      </c>
      <c r="Z2299" t="s">
        <v>15806</v>
      </c>
      <c r="AA2299">
        <v>9691</v>
      </c>
      <c r="AB2299">
        <v>3228</v>
      </c>
      <c r="AC2299">
        <v>581</v>
      </c>
      <c r="AD2299" s="7">
        <f>invoices[[#This Row],[Rent]]+invoices[[#This Row],[Services]]+invoices[[#This Row],[GST]]</f>
        <v>13500</v>
      </c>
      <c r="AE2299" s="7">
        <f>invoices[[#This Row],[Total]]-invoices[[#This Row],[rent_amount]]</f>
        <v>0</v>
      </c>
      <c r="AF2299">
        <v>3555</v>
      </c>
      <c r="AG2299">
        <v>1624</v>
      </c>
      <c r="AH2299">
        <f>invoices[[#This Row],[EB Amount]]-invoices[[#This Row],[electricity_amount]]</f>
        <v>0</v>
      </c>
    </row>
    <row r="2300" spans="1:34">
      <c r="A2300" t="s">
        <v>8726</v>
      </c>
      <c r="B2300" t="s">
        <v>22</v>
      </c>
      <c r="C2300" t="s">
        <v>240</v>
      </c>
      <c r="D2300" t="s">
        <v>24</v>
      </c>
      <c r="E2300" t="s">
        <v>72</v>
      </c>
      <c r="F2300" t="s">
        <v>241</v>
      </c>
      <c r="G2300" t="s">
        <v>8727</v>
      </c>
      <c r="H2300" s="1">
        <f>DATE(YEAR(invoices[[#This Row],[due_date]]),MONTH(invoices[[#This Row],[due_date]]),1)</f>
        <v>45717</v>
      </c>
      <c r="I2300" s="1">
        <v>45723</v>
      </c>
      <c r="J2300">
        <v>13500</v>
      </c>
      <c r="K2300">
        <v>896</v>
      </c>
      <c r="L2300">
        <v>0</v>
      </c>
      <c r="M2300">
        <f>invoices[[#This Row],[rent_amount]]+invoices[[#This Row],[electricity_amount]]+invoices[[#This Row],[other_charges]]</f>
        <v>14396</v>
      </c>
      <c r="N2300" t="s">
        <v>28</v>
      </c>
      <c r="O2300" t="s">
        <v>318</v>
      </c>
      <c r="P2300">
        <v>0</v>
      </c>
      <c r="Q2300" t="b">
        <v>0</v>
      </c>
      <c r="R2300" t="s">
        <v>319</v>
      </c>
      <c r="S2300">
        <v>0</v>
      </c>
      <c r="T2300">
        <f>invoices[[#This Row],[total_amount]]</f>
        <v>14396</v>
      </c>
      <c r="U2300" t="s">
        <v>244</v>
      </c>
      <c r="V2300" t="str">
        <f>INDEX([1]!Table1[tenantname],MATCH(invoices[[#This Row],[allotment_id]],[1]!Table1[TenantAllotmentID],0))</f>
        <v>Khushboo Sahani (C34-C2)</v>
      </c>
      <c r="W2300" t="s">
        <v>14042</v>
      </c>
      <c r="X2300" t="s">
        <v>14043</v>
      </c>
      <c r="Y2300" s="4">
        <v>45717</v>
      </c>
      <c r="Z2300" t="s">
        <v>15806</v>
      </c>
      <c r="AA2300">
        <v>9691</v>
      </c>
      <c r="AB2300">
        <v>3228</v>
      </c>
      <c r="AC2300">
        <v>581</v>
      </c>
      <c r="AD2300" s="7">
        <f>invoices[[#This Row],[Rent]]+invoices[[#This Row],[Services]]+invoices[[#This Row],[GST]]</f>
        <v>13500</v>
      </c>
      <c r="AE2300" s="7">
        <f>invoices[[#This Row],[Total]]-invoices[[#This Row],[rent_amount]]</f>
        <v>0</v>
      </c>
      <c r="AF2300">
        <v>3607</v>
      </c>
      <c r="AG2300">
        <v>896</v>
      </c>
      <c r="AH2300">
        <f>invoices[[#This Row],[EB Amount]]-invoices[[#This Row],[electricity_amount]]</f>
        <v>0</v>
      </c>
    </row>
    <row r="2301" spans="1:34">
      <c r="A2301" t="s">
        <v>8764</v>
      </c>
      <c r="B2301" t="s">
        <v>22</v>
      </c>
      <c r="C2301" t="s">
        <v>8765</v>
      </c>
      <c r="D2301" t="s">
        <v>24</v>
      </c>
      <c r="E2301" t="s">
        <v>569</v>
      </c>
      <c r="F2301" t="s">
        <v>670</v>
      </c>
      <c r="G2301" t="s">
        <v>8766</v>
      </c>
      <c r="H2301" s="1">
        <f>DATE(YEAR(invoices[[#This Row],[due_date]]),MONTH(invoices[[#This Row],[due_date]]),1)</f>
        <v>45717</v>
      </c>
      <c r="I2301" s="1">
        <v>45723</v>
      </c>
      <c r="J2301">
        <v>613</v>
      </c>
      <c r="K2301">
        <v>0</v>
      </c>
      <c r="L2301">
        <v>0</v>
      </c>
      <c r="M2301">
        <f>invoices[[#This Row],[rent_amount]]+invoices[[#This Row],[electricity_amount]]+invoices[[#This Row],[other_charges]]</f>
        <v>613</v>
      </c>
      <c r="N2301" t="s">
        <v>28</v>
      </c>
      <c r="O2301" t="s">
        <v>703</v>
      </c>
      <c r="P2301">
        <v>0</v>
      </c>
      <c r="Q2301" t="b">
        <v>0</v>
      </c>
      <c r="R2301" t="s">
        <v>319</v>
      </c>
      <c r="S2301">
        <v>0</v>
      </c>
      <c r="T2301">
        <f>invoices[[#This Row],[total_amount]]</f>
        <v>613</v>
      </c>
      <c r="U2301" t="s">
        <v>8767</v>
      </c>
      <c r="V2301" t="str">
        <f>INDEX([1]!Table1[tenantname],MATCH(invoices[[#This Row],[allotment_id]],[1]!Table1[TenantAllotmentID],0))</f>
        <v>Siva Yogitha T (C12-A1)</v>
      </c>
      <c r="W2301" t="s">
        <v>15635</v>
      </c>
      <c r="X2301" t="s">
        <v>15636</v>
      </c>
      <c r="Y2301" s="4">
        <v>45717</v>
      </c>
      <c r="Z2301" t="s">
        <v>15806</v>
      </c>
      <c r="AA2301">
        <v>375</v>
      </c>
      <c r="AB2301">
        <v>202</v>
      </c>
      <c r="AC2301">
        <v>36</v>
      </c>
      <c r="AD2301" s="7">
        <f>invoices[[#This Row],[Rent]]+invoices[[#This Row],[Services]]+invoices[[#This Row],[GST]]</f>
        <v>613</v>
      </c>
      <c r="AE2301" s="7">
        <f>invoices[[#This Row],[Total]]-invoices[[#This Row],[rent_amount]]</f>
        <v>0</v>
      </c>
      <c r="AF2301">
        <v>3626</v>
      </c>
      <c r="AG2301">
        <v>0</v>
      </c>
      <c r="AH2301">
        <f>invoices[[#This Row],[EB Amount]]-invoices[[#This Row],[electricity_amount]]</f>
        <v>0</v>
      </c>
    </row>
    <row r="2302" spans="1:34">
      <c r="A2302" t="s">
        <v>8808</v>
      </c>
      <c r="B2302" t="s">
        <v>22</v>
      </c>
      <c r="C2302" t="s">
        <v>348</v>
      </c>
      <c r="D2302" t="s">
        <v>24</v>
      </c>
      <c r="E2302" t="s">
        <v>349</v>
      </c>
      <c r="F2302" t="s">
        <v>350</v>
      </c>
      <c r="G2302" t="s">
        <v>8809</v>
      </c>
      <c r="H2302" s="1">
        <f>DATE(YEAR(invoices[[#This Row],[due_date]]),MONTH(invoices[[#This Row],[due_date]]),1)</f>
        <v>45717</v>
      </c>
      <c r="I2302" s="1">
        <v>45723</v>
      </c>
      <c r="J2302">
        <v>13500</v>
      </c>
      <c r="K2302">
        <v>1092</v>
      </c>
      <c r="L2302">
        <v>0</v>
      </c>
      <c r="M2302">
        <f>invoices[[#This Row],[rent_amount]]+invoices[[#This Row],[electricity_amount]]+invoices[[#This Row],[other_charges]]</f>
        <v>14592</v>
      </c>
      <c r="N2302" t="s">
        <v>28</v>
      </c>
      <c r="O2302" t="s">
        <v>1124</v>
      </c>
      <c r="P2302">
        <v>0</v>
      </c>
      <c r="Q2302" t="b">
        <v>0</v>
      </c>
      <c r="R2302" t="s">
        <v>319</v>
      </c>
      <c r="S2302">
        <v>0</v>
      </c>
      <c r="T2302">
        <f>invoices[[#This Row],[total_amount]]</f>
        <v>14592</v>
      </c>
      <c r="U2302" t="s">
        <v>352</v>
      </c>
      <c r="V2302" t="str">
        <f>INDEX([1]!Table1[tenantname],MATCH(invoices[[#This Row],[allotment_id]],[1]!Table1[TenantAllotmentID],0))</f>
        <v>Nithya Gopal Chakraborty (B11-C1)</v>
      </c>
      <c r="W2302" t="s">
        <v>14076</v>
      </c>
      <c r="X2302" t="s">
        <v>14077</v>
      </c>
      <c r="Y2302" s="4">
        <v>45717</v>
      </c>
      <c r="Z2302" t="s">
        <v>15806</v>
      </c>
      <c r="AA2302">
        <v>9691</v>
      </c>
      <c r="AB2302">
        <v>3228</v>
      </c>
      <c r="AC2302">
        <v>581</v>
      </c>
      <c r="AD2302" s="7">
        <f>invoices[[#This Row],[Rent]]+invoices[[#This Row],[Services]]+invoices[[#This Row],[GST]]</f>
        <v>13500</v>
      </c>
      <c r="AE2302" s="7">
        <f>invoices[[#This Row],[Total]]-invoices[[#This Row],[rent_amount]]</f>
        <v>0</v>
      </c>
      <c r="AF2302">
        <v>3652</v>
      </c>
      <c r="AG2302">
        <v>1092</v>
      </c>
      <c r="AH2302">
        <f>invoices[[#This Row],[EB Amount]]-invoices[[#This Row],[electricity_amount]]</f>
        <v>0</v>
      </c>
    </row>
    <row r="2303" spans="1:34">
      <c r="A2303" t="s">
        <v>8818</v>
      </c>
      <c r="B2303" t="s">
        <v>22</v>
      </c>
      <c r="C2303" t="s">
        <v>757</v>
      </c>
      <c r="D2303" t="s">
        <v>24</v>
      </c>
      <c r="E2303" t="s">
        <v>181</v>
      </c>
      <c r="F2303" t="s">
        <v>758</v>
      </c>
      <c r="G2303" t="s">
        <v>8819</v>
      </c>
      <c r="H2303" s="1">
        <f>DATE(YEAR(invoices[[#This Row],[due_date]]),MONTH(invoices[[#This Row],[due_date]]),1)</f>
        <v>45717</v>
      </c>
      <c r="I2303" s="1">
        <v>45723</v>
      </c>
      <c r="J2303">
        <v>13500</v>
      </c>
      <c r="K2303">
        <v>490</v>
      </c>
      <c r="L2303">
        <v>0</v>
      </c>
      <c r="M2303">
        <f>invoices[[#This Row],[rent_amount]]+invoices[[#This Row],[electricity_amount]]+invoices[[#This Row],[other_charges]]</f>
        <v>13990</v>
      </c>
      <c r="N2303" t="s">
        <v>28</v>
      </c>
      <c r="O2303" t="s">
        <v>703</v>
      </c>
      <c r="P2303">
        <v>0</v>
      </c>
      <c r="Q2303" t="b">
        <v>0</v>
      </c>
      <c r="R2303" t="s">
        <v>319</v>
      </c>
      <c r="S2303">
        <v>0</v>
      </c>
      <c r="T2303">
        <f>invoices[[#This Row],[total_amount]]</f>
        <v>13990</v>
      </c>
      <c r="U2303" t="s">
        <v>761</v>
      </c>
      <c r="V2303" t="str">
        <f>INDEX([1]!Table1[tenantname],MATCH(invoices[[#This Row],[allotment_id]],[1]!Table1[TenantAllotmentID],0))</f>
        <v>Shivani Kumari (B24-C2)</v>
      </c>
      <c r="W2303" t="s">
        <v>14221</v>
      </c>
      <c r="X2303" t="s">
        <v>14222</v>
      </c>
      <c r="Y2303" s="4">
        <v>45717</v>
      </c>
      <c r="Z2303" t="s">
        <v>15806</v>
      </c>
      <c r="AA2303">
        <v>9450</v>
      </c>
      <c r="AB2303">
        <v>3432</v>
      </c>
      <c r="AC2303">
        <v>618</v>
      </c>
      <c r="AD2303" s="7">
        <f>invoices[[#This Row],[Rent]]+invoices[[#This Row],[Services]]+invoices[[#This Row],[GST]]</f>
        <v>13500</v>
      </c>
      <c r="AE2303" s="7">
        <f>invoices[[#This Row],[Total]]-invoices[[#This Row],[rent_amount]]</f>
        <v>0</v>
      </c>
      <c r="AF2303">
        <v>3657</v>
      </c>
      <c r="AG2303">
        <v>490</v>
      </c>
      <c r="AH2303">
        <f>invoices[[#This Row],[EB Amount]]-invoices[[#This Row],[electricity_amount]]</f>
        <v>0</v>
      </c>
    </row>
    <row r="2304" spans="1:34">
      <c r="A2304" t="s">
        <v>8862</v>
      </c>
      <c r="B2304" t="s">
        <v>22</v>
      </c>
      <c r="C2304" t="s">
        <v>384</v>
      </c>
      <c r="D2304" t="s">
        <v>24</v>
      </c>
      <c r="E2304" t="s">
        <v>42</v>
      </c>
      <c r="F2304" t="s">
        <v>627</v>
      </c>
      <c r="G2304" t="s">
        <v>8863</v>
      </c>
      <c r="H2304" s="1">
        <f>DATE(YEAR(invoices[[#This Row],[due_date]]),MONTH(invoices[[#This Row],[due_date]]),1)</f>
        <v>45717</v>
      </c>
      <c r="I2304" s="1">
        <v>45723</v>
      </c>
      <c r="J2304">
        <v>13000</v>
      </c>
      <c r="K2304">
        <v>952</v>
      </c>
      <c r="L2304">
        <v>0</v>
      </c>
      <c r="M2304">
        <f>invoices[[#This Row],[rent_amount]]+invoices[[#This Row],[electricity_amount]]+invoices[[#This Row],[other_charges]]</f>
        <v>13952</v>
      </c>
      <c r="N2304" t="s">
        <v>28</v>
      </c>
      <c r="O2304" t="s">
        <v>1658</v>
      </c>
      <c r="P2304">
        <v>0</v>
      </c>
      <c r="Q2304" t="b">
        <v>0</v>
      </c>
      <c r="R2304" t="s">
        <v>319</v>
      </c>
      <c r="S2304">
        <v>0</v>
      </c>
      <c r="T2304">
        <f>invoices[[#This Row],[total_amount]]</f>
        <v>13952</v>
      </c>
      <c r="U2304" t="s">
        <v>3652</v>
      </c>
      <c r="V2304" t="str">
        <f>INDEX([1]!Table1[tenantname],MATCH(invoices[[#This Row],[allotment_id]],[1]!Table1[TenantAllotmentID],0))</f>
        <v>Aruna Govindarajan (C24-B3)</v>
      </c>
      <c r="W2304" t="s">
        <v>14090</v>
      </c>
      <c r="X2304" t="s">
        <v>15099</v>
      </c>
      <c r="Y2304" s="4">
        <v>45717</v>
      </c>
      <c r="Z2304" t="s">
        <v>15806</v>
      </c>
      <c r="AA2304">
        <v>7800</v>
      </c>
      <c r="AB2304">
        <v>4407</v>
      </c>
      <c r="AC2304">
        <v>793</v>
      </c>
      <c r="AD2304" s="7">
        <f>invoices[[#This Row],[Rent]]+invoices[[#This Row],[Services]]+invoices[[#This Row],[GST]]</f>
        <v>13000</v>
      </c>
      <c r="AE2304" s="7">
        <f>invoices[[#This Row],[Total]]-invoices[[#This Row],[rent_amount]]</f>
        <v>0</v>
      </c>
      <c r="AF2304">
        <v>3681</v>
      </c>
      <c r="AG2304">
        <v>952</v>
      </c>
      <c r="AH2304">
        <f>invoices[[#This Row],[EB Amount]]-invoices[[#This Row],[electricity_amount]]</f>
        <v>0</v>
      </c>
    </row>
    <row r="2305" spans="1:34">
      <c r="A2305" t="s">
        <v>9044</v>
      </c>
      <c r="B2305" t="s">
        <v>22</v>
      </c>
      <c r="C2305" t="s">
        <v>4361</v>
      </c>
      <c r="D2305" t="s">
        <v>24</v>
      </c>
      <c r="E2305" t="s">
        <v>140</v>
      </c>
      <c r="F2305" t="s">
        <v>1166</v>
      </c>
      <c r="G2305" t="s">
        <v>9045</v>
      </c>
      <c r="H2305" s="1">
        <f>DATE(YEAR(invoices[[#This Row],[due_date]]),MONTH(invoices[[#This Row],[due_date]]),1)</f>
        <v>45717</v>
      </c>
      <c r="I2305" s="1">
        <v>45723</v>
      </c>
      <c r="J2305">
        <v>13000</v>
      </c>
      <c r="K2305">
        <v>1092</v>
      </c>
      <c r="L2305">
        <v>0</v>
      </c>
      <c r="M2305">
        <f>invoices[[#This Row],[rent_amount]]+invoices[[#This Row],[electricity_amount]]+invoices[[#This Row],[other_charges]]</f>
        <v>14092</v>
      </c>
      <c r="N2305" t="s">
        <v>28</v>
      </c>
      <c r="O2305" t="s">
        <v>1658</v>
      </c>
      <c r="P2305">
        <v>0</v>
      </c>
      <c r="Q2305" t="b">
        <v>0</v>
      </c>
      <c r="R2305" t="s">
        <v>319</v>
      </c>
      <c r="S2305">
        <v>0</v>
      </c>
      <c r="T2305">
        <f>invoices[[#This Row],[total_amount]]</f>
        <v>14092</v>
      </c>
      <c r="U2305" t="s">
        <v>4363</v>
      </c>
      <c r="V2305" t="str">
        <f>INDEX([1]!Table1[tenantname],MATCH(invoices[[#This Row],[allotment_id]],[1]!Table1[TenantAllotmentID],0))</f>
        <v>Brucelee B (A41-B3)</v>
      </c>
      <c r="W2305" t="s">
        <v>15219</v>
      </c>
      <c r="X2305" t="s">
        <v>15220</v>
      </c>
      <c r="Y2305" s="4">
        <v>45717</v>
      </c>
      <c r="Z2305" t="s">
        <v>15806</v>
      </c>
      <c r="AA2305">
        <v>8085</v>
      </c>
      <c r="AB2305">
        <v>4165</v>
      </c>
      <c r="AC2305">
        <v>750</v>
      </c>
      <c r="AD2305" s="7">
        <f>invoices[[#This Row],[Rent]]+invoices[[#This Row],[Services]]+invoices[[#This Row],[GST]]</f>
        <v>13000</v>
      </c>
      <c r="AE2305" s="7">
        <f>invoices[[#This Row],[Total]]-invoices[[#This Row],[rent_amount]]</f>
        <v>0</v>
      </c>
      <c r="AF2305">
        <v>3782</v>
      </c>
      <c r="AG2305">
        <v>1092</v>
      </c>
      <c r="AH2305">
        <f>invoices[[#This Row],[EB Amount]]-invoices[[#This Row],[electricity_amount]]</f>
        <v>0</v>
      </c>
    </row>
    <row r="2306" spans="1:34">
      <c r="A2306" t="s">
        <v>9242</v>
      </c>
      <c r="B2306" t="s">
        <v>22</v>
      </c>
      <c r="C2306" t="s">
        <v>2193</v>
      </c>
      <c r="D2306" t="s">
        <v>24</v>
      </c>
      <c r="E2306" t="s">
        <v>80</v>
      </c>
      <c r="F2306" t="s">
        <v>81</v>
      </c>
      <c r="G2306" t="s">
        <v>9243</v>
      </c>
      <c r="H2306" s="1">
        <f>DATE(YEAR(invoices[[#This Row],[due_date]]),MONTH(invoices[[#This Row],[due_date]]),1)</f>
        <v>45717</v>
      </c>
      <c r="I2306" s="1">
        <v>45723</v>
      </c>
      <c r="J2306">
        <v>14500</v>
      </c>
      <c r="K2306">
        <v>1232</v>
      </c>
      <c r="L2306">
        <v>0</v>
      </c>
      <c r="M2306">
        <f>invoices[[#This Row],[rent_amount]]+invoices[[#This Row],[electricity_amount]]+invoices[[#This Row],[other_charges]]</f>
        <v>15732</v>
      </c>
      <c r="N2306" t="s">
        <v>28</v>
      </c>
      <c r="O2306" t="s">
        <v>1658</v>
      </c>
      <c r="P2306">
        <v>0</v>
      </c>
      <c r="Q2306" t="b">
        <v>0</v>
      </c>
      <c r="R2306" t="s">
        <v>319</v>
      </c>
      <c r="S2306">
        <v>0</v>
      </c>
      <c r="T2306">
        <f>invoices[[#This Row],[total_amount]]</f>
        <v>15732</v>
      </c>
      <c r="U2306" t="s">
        <v>2195</v>
      </c>
      <c r="V2306" t="str">
        <f>INDEX([1]!Table1[tenantname],MATCH(invoices[[#This Row],[allotment_id]],[1]!Table1[TenantAllotmentID],0))</f>
        <v>Darshika Nemani (D21-B1)</v>
      </c>
      <c r="W2306" t="s">
        <v>14736</v>
      </c>
      <c r="X2306" t="s">
        <v>14737</v>
      </c>
      <c r="Y2306" s="4">
        <v>45717</v>
      </c>
      <c r="Z2306" t="s">
        <v>15806</v>
      </c>
      <c r="AA2306">
        <v>10150</v>
      </c>
      <c r="AB2306">
        <v>3686</v>
      </c>
      <c r="AC2306">
        <v>664</v>
      </c>
      <c r="AD2306" s="7">
        <f>invoices[[#This Row],[Rent]]+invoices[[#This Row],[Services]]+invoices[[#This Row],[GST]]</f>
        <v>14500</v>
      </c>
      <c r="AE2306" s="7">
        <f>invoices[[#This Row],[Total]]-invoices[[#This Row],[rent_amount]]</f>
        <v>0</v>
      </c>
      <c r="AF2306">
        <v>3887</v>
      </c>
      <c r="AG2306">
        <v>1232</v>
      </c>
      <c r="AH2306">
        <f>invoices[[#This Row],[EB Amount]]-invoices[[#This Row],[electricity_amount]]</f>
        <v>0</v>
      </c>
    </row>
    <row r="2307" spans="1:34">
      <c r="A2307" t="s">
        <v>9287</v>
      </c>
      <c r="B2307" t="s">
        <v>22</v>
      </c>
      <c r="C2307" t="s">
        <v>394</v>
      </c>
      <c r="D2307" t="s">
        <v>24</v>
      </c>
      <c r="E2307" t="s">
        <v>147</v>
      </c>
      <c r="F2307" t="s">
        <v>336</v>
      </c>
      <c r="G2307" t="s">
        <v>9288</v>
      </c>
      <c r="H2307" s="1">
        <f>DATE(YEAR(invoices[[#This Row],[due_date]]),MONTH(invoices[[#This Row],[due_date]]),1)</f>
        <v>45717</v>
      </c>
      <c r="I2307" s="1">
        <v>45723</v>
      </c>
      <c r="J2307">
        <v>24000</v>
      </c>
      <c r="K2307">
        <v>1288</v>
      </c>
      <c r="L2307">
        <v>0</v>
      </c>
      <c r="M2307">
        <f>invoices[[#This Row],[rent_amount]]+invoices[[#This Row],[electricity_amount]]+invoices[[#This Row],[other_charges]]</f>
        <v>25288</v>
      </c>
      <c r="N2307" t="s">
        <v>28</v>
      </c>
      <c r="O2307" t="s">
        <v>1124</v>
      </c>
      <c r="P2307">
        <v>0</v>
      </c>
      <c r="Q2307" t="b">
        <v>0</v>
      </c>
      <c r="R2307" t="s">
        <v>319</v>
      </c>
      <c r="S2307">
        <v>0</v>
      </c>
      <c r="T2307">
        <f>invoices[[#This Row],[total_amount]]</f>
        <v>25288</v>
      </c>
      <c r="U2307" t="s">
        <v>396</v>
      </c>
      <c r="V2307" t="str">
        <f>INDEX([1]!Table1[tenantname],MATCH(invoices[[#This Row],[allotment_id]],[1]!Table1[TenantAllotmentID],0))</f>
        <v>Rahul Kapoor (C31-D1)</v>
      </c>
      <c r="W2307" t="s">
        <v>14094</v>
      </c>
      <c r="X2307" t="s">
        <v>14095</v>
      </c>
      <c r="Y2307" s="4">
        <v>45717</v>
      </c>
      <c r="Z2307" t="s">
        <v>15806</v>
      </c>
      <c r="AA2307">
        <v>17228</v>
      </c>
      <c r="AB2307">
        <v>5739</v>
      </c>
      <c r="AC2307">
        <v>1033</v>
      </c>
      <c r="AD2307" s="7">
        <f>invoices[[#This Row],[Rent]]+invoices[[#This Row],[Services]]+invoices[[#This Row],[GST]]</f>
        <v>24000</v>
      </c>
      <c r="AE2307" s="7">
        <f>invoices[[#This Row],[Total]]-invoices[[#This Row],[rent_amount]]</f>
        <v>0</v>
      </c>
      <c r="AF2307">
        <v>3909</v>
      </c>
      <c r="AG2307">
        <v>1288</v>
      </c>
      <c r="AH2307">
        <f>invoices[[#This Row],[EB Amount]]-invoices[[#This Row],[electricity_amount]]</f>
        <v>0</v>
      </c>
    </row>
    <row r="2308" spans="1:34">
      <c r="A2308" t="s">
        <v>9293</v>
      </c>
      <c r="B2308" t="s">
        <v>22</v>
      </c>
      <c r="C2308" t="s">
        <v>794</v>
      </c>
      <c r="D2308" t="s">
        <v>24</v>
      </c>
      <c r="E2308" t="s">
        <v>342</v>
      </c>
      <c r="F2308" t="s">
        <v>795</v>
      </c>
      <c r="G2308" t="s">
        <v>9294</v>
      </c>
      <c r="H2308" s="1">
        <f>DATE(YEAR(invoices[[#This Row],[due_date]]),MONTH(invoices[[#This Row],[due_date]]),1)</f>
        <v>45717</v>
      </c>
      <c r="I2308" s="1">
        <v>45723</v>
      </c>
      <c r="J2308">
        <v>13000</v>
      </c>
      <c r="K2308">
        <v>1092</v>
      </c>
      <c r="L2308">
        <v>0</v>
      </c>
      <c r="M2308">
        <f>invoices[[#This Row],[rent_amount]]+invoices[[#This Row],[electricity_amount]]+invoices[[#This Row],[other_charges]]</f>
        <v>14092</v>
      </c>
      <c r="N2308" t="s">
        <v>28</v>
      </c>
      <c r="O2308" t="s">
        <v>318</v>
      </c>
      <c r="P2308">
        <v>0</v>
      </c>
      <c r="Q2308" t="b">
        <v>0</v>
      </c>
      <c r="R2308" t="s">
        <v>319</v>
      </c>
      <c r="S2308">
        <v>0</v>
      </c>
      <c r="T2308">
        <f>invoices[[#This Row],[total_amount]]</f>
        <v>14092</v>
      </c>
      <c r="U2308" t="s">
        <v>797</v>
      </c>
      <c r="V2308" t="str">
        <f>INDEX([1]!Table1[tenantname],MATCH(invoices[[#This Row],[allotment_id]],[1]!Table1[TenantAllotmentID],0))</f>
        <v>Dhivya Parthasarthy (D11-D2)</v>
      </c>
      <c r="W2308" t="s">
        <v>14235</v>
      </c>
      <c r="X2308" t="s">
        <v>14236</v>
      </c>
      <c r="Y2308" s="4">
        <v>45717</v>
      </c>
      <c r="Z2308" t="s">
        <v>15806</v>
      </c>
      <c r="AA2308">
        <v>8085</v>
      </c>
      <c r="AB2308">
        <v>4165</v>
      </c>
      <c r="AC2308">
        <v>750</v>
      </c>
      <c r="AD2308" s="7">
        <f>invoices[[#This Row],[Rent]]+invoices[[#This Row],[Services]]+invoices[[#This Row],[GST]]</f>
        <v>13000</v>
      </c>
      <c r="AE2308" s="7">
        <f>invoices[[#This Row],[Total]]-invoices[[#This Row],[rent_amount]]</f>
        <v>0</v>
      </c>
      <c r="AF2308">
        <v>3912</v>
      </c>
      <c r="AG2308">
        <v>1092</v>
      </c>
      <c r="AH2308">
        <f>invoices[[#This Row],[EB Amount]]-invoices[[#This Row],[electricity_amount]]</f>
        <v>0</v>
      </c>
    </row>
    <row r="2309" spans="1:34">
      <c r="A2309" t="s">
        <v>9301</v>
      </c>
      <c r="B2309" t="s">
        <v>22</v>
      </c>
      <c r="C2309" t="s">
        <v>847</v>
      </c>
      <c r="D2309" t="s">
        <v>24</v>
      </c>
      <c r="E2309" t="s">
        <v>354</v>
      </c>
      <c r="F2309" t="s">
        <v>812</v>
      </c>
      <c r="G2309" t="s">
        <v>9302</v>
      </c>
      <c r="H2309" s="1">
        <f>DATE(YEAR(invoices[[#This Row],[due_date]]),MONTH(invoices[[#This Row],[due_date]]),1)</f>
        <v>45717</v>
      </c>
      <c r="I2309" s="1">
        <v>45723</v>
      </c>
      <c r="J2309">
        <v>14500</v>
      </c>
      <c r="K2309">
        <v>714</v>
      </c>
      <c r="L2309">
        <v>0</v>
      </c>
      <c r="M2309">
        <f>invoices[[#This Row],[rent_amount]]+invoices[[#This Row],[electricity_amount]]+invoices[[#This Row],[other_charges]]</f>
        <v>15214</v>
      </c>
      <c r="N2309" t="s">
        <v>28</v>
      </c>
      <c r="O2309" t="s">
        <v>1124</v>
      </c>
      <c r="P2309">
        <v>0</v>
      </c>
      <c r="Q2309" t="b">
        <v>0</v>
      </c>
      <c r="R2309" t="s">
        <v>319</v>
      </c>
      <c r="S2309">
        <v>0</v>
      </c>
      <c r="T2309">
        <f>invoices[[#This Row],[total_amount]]</f>
        <v>15214</v>
      </c>
      <c r="U2309" t="s">
        <v>849</v>
      </c>
      <c r="V2309" t="str">
        <f>INDEX([1]!Table1[tenantname],MATCH(invoices[[#This Row],[allotment_id]],[1]!Table1[TenantAllotmentID],0))</f>
        <v>Narendhren RR (B34-B2)</v>
      </c>
      <c r="W2309" t="s">
        <v>14253</v>
      </c>
      <c r="X2309" t="s">
        <v>14254</v>
      </c>
      <c r="Y2309" s="4">
        <v>45717</v>
      </c>
      <c r="Z2309" t="s">
        <v>15806</v>
      </c>
      <c r="AA2309">
        <v>8866</v>
      </c>
      <c r="AB2309">
        <v>4774</v>
      </c>
      <c r="AC2309">
        <v>860</v>
      </c>
      <c r="AD2309" s="7">
        <f>invoices[[#This Row],[Rent]]+invoices[[#This Row],[Services]]+invoices[[#This Row],[GST]]</f>
        <v>14500</v>
      </c>
      <c r="AE2309" s="7">
        <f>invoices[[#This Row],[Total]]-invoices[[#This Row],[rent_amount]]</f>
        <v>0</v>
      </c>
      <c r="AF2309">
        <v>3919</v>
      </c>
      <c r="AG2309">
        <v>714</v>
      </c>
      <c r="AH2309">
        <f>invoices[[#This Row],[EB Amount]]-invoices[[#This Row],[electricity_amount]]</f>
        <v>0</v>
      </c>
    </row>
    <row r="2310" spans="1:34">
      <c r="A2310" t="s">
        <v>9379</v>
      </c>
      <c r="B2310" t="s">
        <v>22</v>
      </c>
      <c r="C2310" t="s">
        <v>7833</v>
      </c>
      <c r="D2310" t="s">
        <v>24</v>
      </c>
      <c r="E2310" t="s">
        <v>234</v>
      </c>
      <c r="F2310" t="s">
        <v>286</v>
      </c>
      <c r="G2310" t="s">
        <v>9380</v>
      </c>
      <c r="H2310" s="1">
        <f>DATE(YEAR(invoices[[#This Row],[due_date]]),MONTH(invoices[[#This Row],[due_date]]),1)</f>
        <v>45717</v>
      </c>
      <c r="I2310" s="1">
        <v>45723</v>
      </c>
      <c r="J2310" t="e">
        <v>#N/A</v>
      </c>
      <c r="K2310" t="e">
        <v>#N/A</v>
      </c>
      <c r="L2310">
        <v>0</v>
      </c>
      <c r="M2310" t="e">
        <f>invoices[[#This Row],[rent_amount]]+invoices[[#This Row],[electricity_amount]]+invoices[[#This Row],[other_charges]]</f>
        <v>#N/A</v>
      </c>
      <c r="N2310" t="s">
        <v>28</v>
      </c>
      <c r="O2310" t="s">
        <v>1658</v>
      </c>
      <c r="P2310">
        <v>0</v>
      </c>
      <c r="Q2310" t="b">
        <v>0</v>
      </c>
      <c r="R2310" t="s">
        <v>319</v>
      </c>
      <c r="S2310">
        <v>0</v>
      </c>
      <c r="T2310" t="e">
        <f>invoices[[#This Row],[total_amount]]</f>
        <v>#N/A</v>
      </c>
      <c r="U2310" t="s">
        <v>7835</v>
      </c>
      <c r="V2310" t="str">
        <f>INDEX([1]!Table1[tenantname],MATCH(invoices[[#This Row],[allotment_id]],[1]!Table1[TenantAllotmentID],0))</f>
        <v>Asmitha Rajesh (D12-B1)</v>
      </c>
      <c r="W2310" t="s">
        <v>15577</v>
      </c>
      <c r="X2310" t="s">
        <v>15578</v>
      </c>
      <c r="Y2310" s="4">
        <v>45717</v>
      </c>
      <c r="Z2310" t="s">
        <v>15806</v>
      </c>
      <c r="AA2310" t="e">
        <v>#N/A</v>
      </c>
      <c r="AB2310" t="e">
        <v>#N/A</v>
      </c>
      <c r="AC2310" t="e">
        <v>#N/A</v>
      </c>
      <c r="AD2310" s="7" t="e">
        <f>invoices[[#This Row],[Rent]]+invoices[[#This Row],[Services]]+invoices[[#This Row],[GST]]</f>
        <v>#N/A</v>
      </c>
      <c r="AE2310" s="7" t="e">
        <f>invoices[[#This Row],[Total]]-invoices[[#This Row],[rent_amount]]</f>
        <v>#N/A</v>
      </c>
      <c r="AF2310">
        <v>3961</v>
      </c>
      <c r="AG2310" t="e">
        <v>#N/A</v>
      </c>
      <c r="AH2310" t="e">
        <f>invoices[[#This Row],[EB Amount]]-invoices[[#This Row],[electricity_amount]]</f>
        <v>#N/A</v>
      </c>
    </row>
    <row r="2311" spans="1:34">
      <c r="A2311" t="s">
        <v>9485</v>
      </c>
      <c r="B2311" t="s">
        <v>22</v>
      </c>
      <c r="C2311" t="s">
        <v>2682</v>
      </c>
      <c r="D2311" t="s">
        <v>24</v>
      </c>
      <c r="E2311" t="s">
        <v>42</v>
      </c>
      <c r="F2311" t="s">
        <v>2100</v>
      </c>
      <c r="G2311" t="s">
        <v>9486</v>
      </c>
      <c r="H2311" s="1">
        <f>DATE(YEAR(invoices[[#This Row],[due_date]]),MONTH(invoices[[#This Row],[due_date]]),1)</f>
        <v>45717</v>
      </c>
      <c r="I2311" s="1">
        <v>45723</v>
      </c>
      <c r="J2311">
        <v>13500</v>
      </c>
      <c r="K2311">
        <v>1372</v>
      </c>
      <c r="L2311">
        <v>0</v>
      </c>
      <c r="M2311">
        <f>invoices[[#This Row],[rent_amount]]+invoices[[#This Row],[electricity_amount]]+invoices[[#This Row],[other_charges]]</f>
        <v>14872</v>
      </c>
      <c r="N2311" t="s">
        <v>28</v>
      </c>
      <c r="O2311" t="s">
        <v>1658</v>
      </c>
      <c r="P2311">
        <v>0</v>
      </c>
      <c r="Q2311" t="b">
        <v>0</v>
      </c>
      <c r="R2311" t="s">
        <v>319</v>
      </c>
      <c r="S2311">
        <v>0</v>
      </c>
      <c r="T2311">
        <f>invoices[[#This Row],[total_amount]]</f>
        <v>14872</v>
      </c>
      <c r="U2311" t="s">
        <v>3079</v>
      </c>
      <c r="V2311" t="str">
        <f>INDEX([1]!Table1[tenantname],MATCH(invoices[[#This Row],[allotment_id]],[1]!Table1[TenantAllotmentID],0))</f>
        <v>Amita Asthana (C24-B1)</v>
      </c>
      <c r="W2311" t="s">
        <v>14866</v>
      </c>
      <c r="X2311" t="s">
        <v>14965</v>
      </c>
      <c r="Y2311" s="4">
        <v>45717</v>
      </c>
      <c r="Z2311" t="s">
        <v>15806</v>
      </c>
      <c r="AA2311">
        <v>9450</v>
      </c>
      <c r="AB2311">
        <v>3432</v>
      </c>
      <c r="AC2311">
        <v>618</v>
      </c>
      <c r="AD2311" s="7">
        <f>invoices[[#This Row],[Rent]]+invoices[[#This Row],[Services]]+invoices[[#This Row],[GST]]</f>
        <v>13500</v>
      </c>
      <c r="AE2311" s="7">
        <f>invoices[[#This Row],[Total]]-invoices[[#This Row],[rent_amount]]</f>
        <v>0</v>
      </c>
      <c r="AF2311">
        <v>4017</v>
      </c>
      <c r="AG2311">
        <v>1372</v>
      </c>
      <c r="AH2311">
        <f>invoices[[#This Row],[EB Amount]]-invoices[[#This Row],[electricity_amount]]</f>
        <v>0</v>
      </c>
    </row>
    <row r="2312" spans="1:34">
      <c r="A2312" t="s">
        <v>9612</v>
      </c>
      <c r="B2312" t="s">
        <v>22</v>
      </c>
      <c r="C2312" t="s">
        <v>1757</v>
      </c>
      <c r="D2312" t="s">
        <v>24</v>
      </c>
      <c r="E2312" t="s">
        <v>234</v>
      </c>
      <c r="F2312" t="s">
        <v>286</v>
      </c>
      <c r="G2312" t="s">
        <v>9613</v>
      </c>
      <c r="H2312" s="1">
        <f>DATE(YEAR(invoices[[#This Row],[due_date]]),MONTH(invoices[[#This Row],[due_date]]),1)</f>
        <v>45717</v>
      </c>
      <c r="I2312" s="1">
        <v>45723</v>
      </c>
      <c r="J2312">
        <v>5613</v>
      </c>
      <c r="K2312">
        <v>1148</v>
      </c>
      <c r="L2312">
        <v>2250</v>
      </c>
      <c r="M2312">
        <f>invoices[[#This Row],[rent_amount]]+invoices[[#This Row],[electricity_amount]]+invoices[[#This Row],[other_charges]]</f>
        <v>9011</v>
      </c>
      <c r="N2312" t="s">
        <v>28</v>
      </c>
      <c r="O2312" t="s">
        <v>318</v>
      </c>
      <c r="P2312">
        <v>0</v>
      </c>
      <c r="Q2312" t="b">
        <v>0</v>
      </c>
      <c r="R2312" t="s">
        <v>319</v>
      </c>
      <c r="S2312">
        <v>0</v>
      </c>
      <c r="T2312">
        <f>invoices[[#This Row],[total_amount]]</f>
        <v>9011</v>
      </c>
      <c r="U2312" t="s">
        <v>1759</v>
      </c>
      <c r="V2312" t="str">
        <f>INDEX([1]!Table1[tenantname],MATCH(invoices[[#This Row],[allotment_id]],[1]!Table1[TenantAllotmentID],0))</f>
        <v>Manisha V (D12-B1)</v>
      </c>
      <c r="W2312" t="s">
        <v>14585</v>
      </c>
      <c r="X2312" t="s">
        <v>14586</v>
      </c>
      <c r="Y2312" s="4">
        <v>45717</v>
      </c>
      <c r="Z2312" t="s">
        <v>15806</v>
      </c>
      <c r="AA2312">
        <v>3929</v>
      </c>
      <c r="AB2312">
        <v>1427</v>
      </c>
      <c r="AC2312">
        <v>257</v>
      </c>
      <c r="AD2312" s="7">
        <f>invoices[[#This Row],[Rent]]+invoices[[#This Row],[Services]]+invoices[[#This Row],[GST]]</f>
        <v>5613</v>
      </c>
      <c r="AE2312" s="7">
        <f>invoices[[#This Row],[Total]]-invoices[[#This Row],[rent_amount]]</f>
        <v>0</v>
      </c>
      <c r="AF2312">
        <v>4081</v>
      </c>
      <c r="AG2312">
        <v>1148</v>
      </c>
      <c r="AH2312">
        <f>invoices[[#This Row],[EB Amount]]-invoices[[#This Row],[electricity_amount]]</f>
        <v>0</v>
      </c>
    </row>
    <row r="2313" spans="1:34">
      <c r="A2313" t="s">
        <v>9712</v>
      </c>
      <c r="B2313" t="s">
        <v>22</v>
      </c>
      <c r="C2313" t="s">
        <v>1819</v>
      </c>
      <c r="D2313" t="s">
        <v>24</v>
      </c>
      <c r="E2313" t="s">
        <v>592</v>
      </c>
      <c r="F2313" t="s">
        <v>992</v>
      </c>
      <c r="G2313" t="s">
        <v>9713</v>
      </c>
      <c r="H2313" s="1">
        <f>DATE(YEAR(invoices[[#This Row],[due_date]]),MONTH(invoices[[#This Row],[due_date]]),1)</f>
        <v>45717</v>
      </c>
      <c r="I2313" s="1">
        <v>45723</v>
      </c>
      <c r="J2313">
        <v>13500</v>
      </c>
      <c r="K2313">
        <v>1484</v>
      </c>
      <c r="L2313">
        <v>0</v>
      </c>
      <c r="M2313">
        <f>invoices[[#This Row],[rent_amount]]+invoices[[#This Row],[electricity_amount]]+invoices[[#This Row],[other_charges]]</f>
        <v>14984</v>
      </c>
      <c r="N2313" t="s">
        <v>28</v>
      </c>
      <c r="O2313" t="s">
        <v>703</v>
      </c>
      <c r="P2313">
        <v>0</v>
      </c>
      <c r="Q2313" t="b">
        <v>0</v>
      </c>
      <c r="R2313" t="s">
        <v>319</v>
      </c>
      <c r="S2313">
        <v>0</v>
      </c>
      <c r="T2313">
        <f>invoices[[#This Row],[total_amount]]</f>
        <v>14984</v>
      </c>
      <c r="U2313" t="s">
        <v>1821</v>
      </c>
      <c r="V2313" t="str">
        <f>INDEX([1]!Table1[tenantname],MATCH(invoices[[#This Row],[allotment_id]],[1]!Table1[TenantAllotmentID],0))</f>
        <v>Shlok Masata (A44-B2)</v>
      </c>
      <c r="W2313" t="s">
        <v>14605</v>
      </c>
      <c r="X2313" t="s">
        <v>14606</v>
      </c>
      <c r="Y2313" s="4">
        <v>45717</v>
      </c>
      <c r="Z2313" t="s">
        <v>15806</v>
      </c>
      <c r="AA2313">
        <v>9691</v>
      </c>
      <c r="AB2313">
        <v>3228</v>
      </c>
      <c r="AC2313">
        <v>581</v>
      </c>
      <c r="AD2313" s="7">
        <f>invoices[[#This Row],[Rent]]+invoices[[#This Row],[Services]]+invoices[[#This Row],[GST]]</f>
        <v>13500</v>
      </c>
      <c r="AE2313" s="7">
        <f>invoices[[#This Row],[Total]]-invoices[[#This Row],[rent_amount]]</f>
        <v>0</v>
      </c>
      <c r="AF2313">
        <v>4130</v>
      </c>
      <c r="AG2313">
        <v>1484</v>
      </c>
      <c r="AH2313">
        <f>invoices[[#This Row],[EB Amount]]-invoices[[#This Row],[electricity_amount]]</f>
        <v>0</v>
      </c>
    </row>
    <row r="2314" spans="1:34">
      <c r="A2314" t="s">
        <v>9714</v>
      </c>
      <c r="B2314" t="s">
        <v>22</v>
      </c>
      <c r="C2314" t="s">
        <v>4014</v>
      </c>
      <c r="D2314" t="s">
        <v>24</v>
      </c>
      <c r="E2314" t="s">
        <v>96</v>
      </c>
      <c r="F2314" t="s">
        <v>390</v>
      </c>
      <c r="G2314" t="s">
        <v>9715</v>
      </c>
      <c r="H2314" s="1">
        <f>DATE(YEAR(invoices[[#This Row],[due_date]]),MONTH(invoices[[#This Row],[due_date]]),1)</f>
        <v>45717</v>
      </c>
      <c r="I2314" s="1">
        <v>45723</v>
      </c>
      <c r="J2314">
        <v>19000</v>
      </c>
      <c r="K2314">
        <v>1650</v>
      </c>
      <c r="L2314">
        <v>0</v>
      </c>
      <c r="M2314">
        <f>invoices[[#This Row],[rent_amount]]+invoices[[#This Row],[electricity_amount]]+invoices[[#This Row],[other_charges]]</f>
        <v>20650</v>
      </c>
      <c r="N2314" t="s">
        <v>28</v>
      </c>
      <c r="O2314" t="s">
        <v>1124</v>
      </c>
      <c r="P2314">
        <v>0</v>
      </c>
      <c r="Q2314" t="b">
        <v>0</v>
      </c>
      <c r="R2314" t="s">
        <v>319</v>
      </c>
      <c r="S2314">
        <v>0</v>
      </c>
      <c r="T2314">
        <f>invoices[[#This Row],[total_amount]]</f>
        <v>20650</v>
      </c>
      <c r="U2314" t="s">
        <v>4016</v>
      </c>
      <c r="V2314" t="str">
        <f>INDEX([1]!Table1[tenantname],MATCH(invoices[[#This Row],[allotment_id]],[1]!Table1[TenantAllotmentID],0))</f>
        <v>Ranna  (B33-A1)</v>
      </c>
      <c r="W2314" t="s">
        <v>15169</v>
      </c>
      <c r="X2314" t="s">
        <v>15170</v>
      </c>
      <c r="Y2314" s="4">
        <v>45717</v>
      </c>
      <c r="Z2314" t="s">
        <v>15806</v>
      </c>
      <c r="AA2314">
        <v>11618</v>
      </c>
      <c r="AB2314">
        <v>6256</v>
      </c>
      <c r="AC2314">
        <v>1126</v>
      </c>
      <c r="AD2314" s="7">
        <f>invoices[[#This Row],[Rent]]+invoices[[#This Row],[Services]]+invoices[[#This Row],[GST]]</f>
        <v>19000</v>
      </c>
      <c r="AE2314" s="7">
        <f>invoices[[#This Row],[Total]]-invoices[[#This Row],[rent_amount]]</f>
        <v>0</v>
      </c>
      <c r="AF2314">
        <v>4131</v>
      </c>
      <c r="AG2314">
        <v>1650</v>
      </c>
      <c r="AH2314">
        <f>invoices[[#This Row],[EB Amount]]-invoices[[#This Row],[electricity_amount]]</f>
        <v>0</v>
      </c>
    </row>
    <row r="2315" spans="1:34">
      <c r="A2315" t="s">
        <v>9757</v>
      </c>
      <c r="B2315" t="s">
        <v>22</v>
      </c>
      <c r="C2315" t="s">
        <v>869</v>
      </c>
      <c r="D2315" t="s">
        <v>24</v>
      </c>
      <c r="E2315" t="s">
        <v>247</v>
      </c>
      <c r="F2315" t="s">
        <v>870</v>
      </c>
      <c r="G2315" t="s">
        <v>9758</v>
      </c>
      <c r="H2315" s="1">
        <f>DATE(YEAR(invoices[[#This Row],[due_date]]),MONTH(invoices[[#This Row],[due_date]]),1)</f>
        <v>45717</v>
      </c>
      <c r="I2315" s="1">
        <v>45723</v>
      </c>
      <c r="J2315">
        <v>14500</v>
      </c>
      <c r="K2315">
        <v>0</v>
      </c>
      <c r="L2315">
        <v>0</v>
      </c>
      <c r="M2315">
        <f>invoices[[#This Row],[rent_amount]]+invoices[[#This Row],[electricity_amount]]+invoices[[#This Row],[other_charges]]</f>
        <v>14500</v>
      </c>
      <c r="N2315" t="s">
        <v>28</v>
      </c>
      <c r="O2315" t="s">
        <v>703</v>
      </c>
      <c r="P2315">
        <v>0</v>
      </c>
      <c r="Q2315" t="b">
        <v>0</v>
      </c>
      <c r="R2315" t="s">
        <v>319</v>
      </c>
      <c r="S2315">
        <v>0</v>
      </c>
      <c r="T2315">
        <f>invoices[[#This Row],[total_amount]]</f>
        <v>14500</v>
      </c>
      <c r="U2315" t="s">
        <v>873</v>
      </c>
      <c r="V2315" t="str">
        <f>INDEX([1]!Table1[tenantname],MATCH(invoices[[#This Row],[allotment_id]],[1]!Table1[TenantAllotmentID],0))</f>
        <v>Sidharthan BS (C11-B1)</v>
      </c>
      <c r="W2315" t="s">
        <v>14263</v>
      </c>
      <c r="X2315" t="s">
        <v>14264</v>
      </c>
      <c r="Y2315" s="4">
        <v>45717</v>
      </c>
      <c r="Z2315" t="s">
        <v>15806</v>
      </c>
      <c r="AA2315">
        <v>10409</v>
      </c>
      <c r="AB2315">
        <v>3467</v>
      </c>
      <c r="AC2315">
        <v>624</v>
      </c>
      <c r="AD2315" s="7">
        <f>invoices[[#This Row],[Rent]]+invoices[[#This Row],[Services]]+invoices[[#This Row],[GST]]</f>
        <v>14500</v>
      </c>
      <c r="AE2315" s="7">
        <f>invoices[[#This Row],[Total]]-invoices[[#This Row],[rent_amount]]</f>
        <v>0</v>
      </c>
      <c r="AF2315">
        <v>4152</v>
      </c>
      <c r="AG2315">
        <v>0</v>
      </c>
      <c r="AH2315">
        <f>invoices[[#This Row],[EB Amount]]-invoices[[#This Row],[electricity_amount]]</f>
        <v>0</v>
      </c>
    </row>
    <row r="2316" spans="1:34">
      <c r="A2316" t="s">
        <v>9763</v>
      </c>
      <c r="B2316" t="s">
        <v>22</v>
      </c>
      <c r="C2316" t="s">
        <v>4247</v>
      </c>
      <c r="D2316" t="s">
        <v>24</v>
      </c>
      <c r="E2316" t="s">
        <v>569</v>
      </c>
      <c r="F2316" t="s">
        <v>727</v>
      </c>
      <c r="G2316" t="s">
        <v>9764</v>
      </c>
      <c r="H2316" s="1">
        <f>DATE(YEAR(invoices[[#This Row],[due_date]]),MONTH(invoices[[#This Row],[due_date]]),1)</f>
        <v>45717</v>
      </c>
      <c r="I2316" s="1">
        <v>45723</v>
      </c>
      <c r="J2316">
        <v>13000</v>
      </c>
      <c r="K2316">
        <v>742</v>
      </c>
      <c r="L2316">
        <v>0</v>
      </c>
      <c r="M2316">
        <f>invoices[[#This Row],[rent_amount]]+invoices[[#This Row],[electricity_amount]]+invoices[[#This Row],[other_charges]]</f>
        <v>13742</v>
      </c>
      <c r="N2316" t="s">
        <v>28</v>
      </c>
      <c r="O2316" t="s">
        <v>703</v>
      </c>
      <c r="P2316">
        <v>0</v>
      </c>
      <c r="Q2316" t="b">
        <v>0</v>
      </c>
      <c r="R2316" t="s">
        <v>319</v>
      </c>
      <c r="S2316">
        <v>0</v>
      </c>
      <c r="T2316">
        <f>invoices[[#This Row],[total_amount]]</f>
        <v>13742</v>
      </c>
      <c r="U2316" t="s">
        <v>4249</v>
      </c>
      <c r="V2316" t="str">
        <f>INDEX([1]!Table1[tenantname],MATCH(invoices[[#This Row],[allotment_id]],[1]!Table1[TenantAllotmentID],0))</f>
        <v>Swarali Kadam (C12-C3)</v>
      </c>
      <c r="W2316" t="s">
        <v>15195</v>
      </c>
      <c r="X2316" t="s">
        <v>15196</v>
      </c>
      <c r="Y2316" s="4">
        <v>45717</v>
      </c>
      <c r="Z2316" t="s">
        <v>15806</v>
      </c>
      <c r="AA2316">
        <v>7949</v>
      </c>
      <c r="AB2316">
        <v>4280</v>
      </c>
      <c r="AC2316">
        <v>771</v>
      </c>
      <c r="AD2316" s="7">
        <f>invoices[[#This Row],[Rent]]+invoices[[#This Row],[Services]]+invoices[[#This Row],[GST]]</f>
        <v>13000</v>
      </c>
      <c r="AE2316" s="7">
        <f>invoices[[#This Row],[Total]]-invoices[[#This Row],[rent_amount]]</f>
        <v>0</v>
      </c>
      <c r="AF2316">
        <v>4155</v>
      </c>
      <c r="AG2316">
        <v>742</v>
      </c>
      <c r="AH2316">
        <f>invoices[[#This Row],[EB Amount]]-invoices[[#This Row],[electricity_amount]]</f>
        <v>0</v>
      </c>
    </row>
    <row r="2317" spans="1:34">
      <c r="A2317" t="s">
        <v>9779</v>
      </c>
      <c r="B2317" t="s">
        <v>22</v>
      </c>
      <c r="C2317" t="s">
        <v>1185</v>
      </c>
      <c r="D2317" t="s">
        <v>24</v>
      </c>
      <c r="E2317" t="s">
        <v>140</v>
      </c>
      <c r="F2317" t="s">
        <v>437</v>
      </c>
      <c r="G2317" t="s">
        <v>9780</v>
      </c>
      <c r="H2317" s="1">
        <f>DATE(YEAR(invoices[[#This Row],[due_date]]),MONTH(invoices[[#This Row],[due_date]]),1)</f>
        <v>45717</v>
      </c>
      <c r="I2317" s="1">
        <v>45723</v>
      </c>
      <c r="J2317">
        <v>15500</v>
      </c>
      <c r="K2317">
        <v>1176</v>
      </c>
      <c r="L2317">
        <v>0</v>
      </c>
      <c r="M2317">
        <f>invoices[[#This Row],[rent_amount]]+invoices[[#This Row],[electricity_amount]]+invoices[[#This Row],[other_charges]]</f>
        <v>16676</v>
      </c>
      <c r="N2317" t="s">
        <v>28</v>
      </c>
      <c r="O2317" t="s">
        <v>703</v>
      </c>
      <c r="P2317">
        <v>0</v>
      </c>
      <c r="Q2317" t="b">
        <v>0</v>
      </c>
      <c r="R2317" t="s">
        <v>319</v>
      </c>
      <c r="S2317">
        <v>0</v>
      </c>
      <c r="T2317">
        <f>invoices[[#This Row],[total_amount]]</f>
        <v>16676</v>
      </c>
      <c r="U2317" t="s">
        <v>2722</v>
      </c>
      <c r="V2317" t="str">
        <f>INDEX([1]!Table1[tenantname],MATCH(invoices[[#This Row],[allotment_id]],[1]!Table1[TenantAllotmentID],0))</f>
        <v>Surya Parthipan (A41-C2)</v>
      </c>
      <c r="W2317" t="s">
        <v>14372</v>
      </c>
      <c r="X2317" t="s">
        <v>14879</v>
      </c>
      <c r="Y2317" s="4">
        <v>45717</v>
      </c>
      <c r="Z2317" t="s">
        <v>15806</v>
      </c>
      <c r="AA2317">
        <v>9640</v>
      </c>
      <c r="AB2317">
        <v>4966</v>
      </c>
      <c r="AC2317">
        <v>894</v>
      </c>
      <c r="AD2317" s="7">
        <f>invoices[[#This Row],[Rent]]+invoices[[#This Row],[Services]]+invoices[[#This Row],[GST]]</f>
        <v>15500</v>
      </c>
      <c r="AE2317" s="7">
        <f>invoices[[#This Row],[Total]]-invoices[[#This Row],[rent_amount]]</f>
        <v>0</v>
      </c>
      <c r="AF2317">
        <v>4162</v>
      </c>
      <c r="AG2317">
        <v>1176</v>
      </c>
      <c r="AH2317">
        <f>invoices[[#This Row],[EB Amount]]-invoices[[#This Row],[electricity_amount]]</f>
        <v>0</v>
      </c>
    </row>
    <row r="2318" spans="1:34">
      <c r="A2318" t="s">
        <v>9891</v>
      </c>
      <c r="B2318" t="s">
        <v>22</v>
      </c>
      <c r="C2318" t="s">
        <v>3704</v>
      </c>
      <c r="D2318" t="s">
        <v>24</v>
      </c>
      <c r="E2318" t="s">
        <v>155</v>
      </c>
      <c r="F2318" t="s">
        <v>156</v>
      </c>
      <c r="G2318" t="s">
        <v>9892</v>
      </c>
      <c r="H2318" s="1">
        <f>DATE(YEAR(invoices[[#This Row],[due_date]]),MONTH(invoices[[#This Row],[due_date]]),1)</f>
        <v>45717</v>
      </c>
      <c r="I2318" s="1">
        <v>45723</v>
      </c>
      <c r="J2318">
        <v>13500</v>
      </c>
      <c r="K2318">
        <v>1512</v>
      </c>
      <c r="L2318">
        <v>0</v>
      </c>
      <c r="M2318">
        <f>invoices[[#This Row],[rent_amount]]+invoices[[#This Row],[electricity_amount]]+invoices[[#This Row],[other_charges]]</f>
        <v>15012</v>
      </c>
      <c r="N2318" t="s">
        <v>28</v>
      </c>
      <c r="O2318" t="s">
        <v>1124</v>
      </c>
      <c r="P2318">
        <v>0</v>
      </c>
      <c r="Q2318" t="b">
        <v>0</v>
      </c>
      <c r="R2318" t="s">
        <v>319</v>
      </c>
      <c r="S2318">
        <v>0</v>
      </c>
      <c r="T2318">
        <f>invoices[[#This Row],[total_amount]]</f>
        <v>15012</v>
      </c>
      <c r="U2318" t="s">
        <v>5114</v>
      </c>
      <c r="V2318" t="str">
        <f>INDEX([1]!Table1[tenantname],MATCH(invoices[[#This Row],[allotment_id]],[1]!Table1[TenantAllotmentID],0))</f>
        <v>Ram kumar Muthuvel (C44-A1)</v>
      </c>
      <c r="W2318" t="s">
        <v>14018</v>
      </c>
      <c r="X2318" t="s">
        <v>14019</v>
      </c>
      <c r="Y2318" s="4">
        <v>45717</v>
      </c>
      <c r="Z2318" t="s">
        <v>15806</v>
      </c>
      <c r="AA2318">
        <v>8255</v>
      </c>
      <c r="AB2318">
        <v>4445</v>
      </c>
      <c r="AC2318">
        <v>800</v>
      </c>
      <c r="AD2318" s="7">
        <f>invoices[[#This Row],[Rent]]+invoices[[#This Row],[Services]]+invoices[[#This Row],[GST]]</f>
        <v>13500</v>
      </c>
      <c r="AE2318" s="7">
        <f>invoices[[#This Row],[Total]]-invoices[[#This Row],[rent_amount]]</f>
        <v>0</v>
      </c>
      <c r="AF2318">
        <v>4222</v>
      </c>
      <c r="AG2318">
        <v>1512</v>
      </c>
      <c r="AH2318">
        <f>invoices[[#This Row],[EB Amount]]-invoices[[#This Row],[electricity_amount]]</f>
        <v>0</v>
      </c>
    </row>
    <row r="2319" spans="1:34">
      <c r="A2319" t="s">
        <v>9965</v>
      </c>
      <c r="B2319" t="s">
        <v>22</v>
      </c>
      <c r="C2319" t="s">
        <v>3005</v>
      </c>
      <c r="D2319" t="s">
        <v>24</v>
      </c>
      <c r="E2319" t="s">
        <v>104</v>
      </c>
      <c r="F2319" t="s">
        <v>551</v>
      </c>
      <c r="G2319" t="s">
        <v>9966</v>
      </c>
      <c r="H2319" s="1">
        <f>DATE(YEAR(invoices[[#This Row],[due_date]]),MONTH(invoices[[#This Row],[due_date]]),1)</f>
        <v>45717</v>
      </c>
      <c r="I2319" s="1">
        <v>45723</v>
      </c>
      <c r="J2319">
        <v>13500</v>
      </c>
      <c r="K2319">
        <v>1400</v>
      </c>
      <c r="L2319">
        <v>0</v>
      </c>
      <c r="M2319">
        <f>invoices[[#This Row],[rent_amount]]+invoices[[#This Row],[electricity_amount]]+invoices[[#This Row],[other_charges]]</f>
        <v>14900</v>
      </c>
      <c r="N2319" t="s">
        <v>28</v>
      </c>
      <c r="O2319" t="s">
        <v>1124</v>
      </c>
      <c r="P2319">
        <v>0</v>
      </c>
      <c r="Q2319" t="b">
        <v>0</v>
      </c>
      <c r="R2319" t="s">
        <v>319</v>
      </c>
      <c r="S2319">
        <v>0</v>
      </c>
      <c r="T2319">
        <f>invoices[[#This Row],[total_amount]]</f>
        <v>14900</v>
      </c>
      <c r="U2319" t="s">
        <v>3007</v>
      </c>
      <c r="V2319" t="str">
        <f>INDEX([1]!Table1[tenantname],MATCH(invoices[[#This Row],[allotment_id]],[1]!Table1[TenantAllotmentID],0))</f>
        <v>Navneet Nitin Tagore (B14-C2)</v>
      </c>
      <c r="W2319" t="s">
        <v>14949</v>
      </c>
      <c r="X2319" t="s">
        <v>14950</v>
      </c>
      <c r="Y2319" s="4">
        <v>45717</v>
      </c>
      <c r="Z2319" t="s">
        <v>15806</v>
      </c>
      <c r="AA2319">
        <v>9691</v>
      </c>
      <c r="AB2319">
        <v>3228</v>
      </c>
      <c r="AC2319">
        <v>581</v>
      </c>
      <c r="AD2319" s="7">
        <f>invoices[[#This Row],[Rent]]+invoices[[#This Row],[Services]]+invoices[[#This Row],[GST]]</f>
        <v>13500</v>
      </c>
      <c r="AE2319" s="7">
        <f>invoices[[#This Row],[Total]]-invoices[[#This Row],[rent_amount]]</f>
        <v>0</v>
      </c>
      <c r="AF2319">
        <v>4261</v>
      </c>
      <c r="AG2319">
        <v>1400</v>
      </c>
      <c r="AH2319">
        <f>invoices[[#This Row],[EB Amount]]-invoices[[#This Row],[electricity_amount]]</f>
        <v>0</v>
      </c>
    </row>
    <row r="2320" spans="1:34">
      <c r="A2320" t="s">
        <v>10049</v>
      </c>
      <c r="B2320" t="s">
        <v>22</v>
      </c>
      <c r="C2320" t="s">
        <v>823</v>
      </c>
      <c r="D2320" t="s">
        <v>24</v>
      </c>
      <c r="E2320" t="s">
        <v>519</v>
      </c>
      <c r="F2320" t="s">
        <v>824</v>
      </c>
      <c r="G2320" t="s">
        <v>10050</v>
      </c>
      <c r="H2320" s="1">
        <f>DATE(YEAR(invoices[[#This Row],[due_date]]),MONTH(invoices[[#This Row],[due_date]]),1)</f>
        <v>45717</v>
      </c>
      <c r="I2320" s="1">
        <v>45723</v>
      </c>
      <c r="J2320">
        <v>24000</v>
      </c>
      <c r="K2320">
        <v>1736</v>
      </c>
      <c r="L2320">
        <v>0</v>
      </c>
      <c r="M2320">
        <f>invoices[[#This Row],[rent_amount]]+invoices[[#This Row],[electricity_amount]]+invoices[[#This Row],[other_charges]]</f>
        <v>25736</v>
      </c>
      <c r="N2320" t="s">
        <v>28</v>
      </c>
      <c r="O2320" t="s">
        <v>318</v>
      </c>
      <c r="P2320">
        <v>0</v>
      </c>
      <c r="Q2320" t="b">
        <v>0</v>
      </c>
      <c r="R2320" t="s">
        <v>319</v>
      </c>
      <c r="S2320">
        <v>0</v>
      </c>
      <c r="T2320">
        <f>invoices[[#This Row],[total_amount]]</f>
        <v>25736</v>
      </c>
      <c r="U2320" t="s">
        <v>827</v>
      </c>
      <c r="V2320" t="str">
        <f>INDEX([1]!Table1[tenantname],MATCH(invoices[[#This Row],[allotment_id]],[1]!Table1[TenantAllotmentID],0))</f>
        <v>Prateek Sharma (C41-D1)</v>
      </c>
      <c r="W2320" t="s">
        <v>14245</v>
      </c>
      <c r="X2320" t="s">
        <v>14246</v>
      </c>
      <c r="Y2320" s="4">
        <v>45717</v>
      </c>
      <c r="Z2320" t="s">
        <v>15806</v>
      </c>
      <c r="AA2320">
        <v>14675</v>
      </c>
      <c r="AB2320">
        <v>7902</v>
      </c>
      <c r="AC2320">
        <v>1423</v>
      </c>
      <c r="AD2320" s="7">
        <f>invoices[[#This Row],[Rent]]+invoices[[#This Row],[Services]]+invoices[[#This Row],[GST]]</f>
        <v>24000</v>
      </c>
      <c r="AE2320" s="7">
        <f>invoices[[#This Row],[Total]]-invoices[[#This Row],[rent_amount]]</f>
        <v>0</v>
      </c>
      <c r="AF2320">
        <v>4304</v>
      </c>
      <c r="AG2320">
        <v>1736</v>
      </c>
      <c r="AH2320">
        <f>invoices[[#This Row],[EB Amount]]-invoices[[#This Row],[electricity_amount]]</f>
        <v>0</v>
      </c>
    </row>
    <row r="2321" spans="1:34">
      <c r="A2321" t="s">
        <v>10098</v>
      </c>
      <c r="B2321" t="s">
        <v>22</v>
      </c>
      <c r="C2321" t="s">
        <v>2207</v>
      </c>
      <c r="D2321" t="s">
        <v>24</v>
      </c>
      <c r="E2321" t="s">
        <v>234</v>
      </c>
      <c r="F2321" t="s">
        <v>544</v>
      </c>
      <c r="G2321" t="s">
        <v>10099</v>
      </c>
      <c r="H2321" s="1">
        <f>DATE(YEAR(invoices[[#This Row],[due_date]]),MONTH(invoices[[#This Row],[due_date]]),1)</f>
        <v>45717</v>
      </c>
      <c r="I2321" s="1">
        <v>45723</v>
      </c>
      <c r="J2321">
        <v>468</v>
      </c>
      <c r="K2321">
        <v>1148</v>
      </c>
      <c r="L2321">
        <v>2250</v>
      </c>
      <c r="M2321">
        <f>invoices[[#This Row],[rent_amount]]+invoices[[#This Row],[electricity_amount]]+invoices[[#This Row],[other_charges]]</f>
        <v>3866</v>
      </c>
      <c r="N2321" t="s">
        <v>28</v>
      </c>
      <c r="O2321" t="s">
        <v>1124</v>
      </c>
      <c r="P2321">
        <v>0</v>
      </c>
      <c r="Q2321" t="b">
        <v>0</v>
      </c>
      <c r="R2321" t="s">
        <v>319</v>
      </c>
      <c r="S2321">
        <v>0</v>
      </c>
      <c r="T2321">
        <f>invoices[[#This Row],[total_amount]]</f>
        <v>3866</v>
      </c>
      <c r="U2321" t="s">
        <v>2209</v>
      </c>
      <c r="V2321" t="str">
        <f>INDEX([1]!Table1[tenantname],MATCH(invoices[[#This Row],[allotment_id]],[1]!Table1[TenantAllotmentID],0))</f>
        <v>Rishika Gupta (D12-B2)</v>
      </c>
      <c r="W2321" t="s">
        <v>14742</v>
      </c>
      <c r="X2321" t="s">
        <v>14743</v>
      </c>
      <c r="Y2321" s="4">
        <v>45717</v>
      </c>
      <c r="Z2321" t="s">
        <v>15806</v>
      </c>
      <c r="AA2321">
        <v>327</v>
      </c>
      <c r="AB2321">
        <v>119</v>
      </c>
      <c r="AC2321">
        <v>22</v>
      </c>
      <c r="AD2321" s="7">
        <f>invoices[[#This Row],[Rent]]+invoices[[#This Row],[Services]]+invoices[[#This Row],[GST]]</f>
        <v>468</v>
      </c>
      <c r="AE2321" s="7">
        <f>invoices[[#This Row],[Total]]-invoices[[#This Row],[rent_amount]]</f>
        <v>0</v>
      </c>
      <c r="AF2321">
        <v>4334</v>
      </c>
      <c r="AG2321">
        <v>1148</v>
      </c>
      <c r="AH2321">
        <f>invoices[[#This Row],[EB Amount]]-invoices[[#This Row],[electricity_amount]]</f>
        <v>0</v>
      </c>
    </row>
    <row r="2322" spans="1:34">
      <c r="A2322" t="s">
        <v>10192</v>
      </c>
      <c r="B2322" t="s">
        <v>22</v>
      </c>
      <c r="C2322" t="s">
        <v>680</v>
      </c>
      <c r="D2322" t="s">
        <v>24</v>
      </c>
      <c r="E2322" t="s">
        <v>519</v>
      </c>
      <c r="F2322" t="s">
        <v>681</v>
      </c>
      <c r="G2322" t="s">
        <v>10193</v>
      </c>
      <c r="H2322" s="1">
        <f>DATE(YEAR(invoices[[#This Row],[due_date]]),MONTH(invoices[[#This Row],[due_date]]),1)</f>
        <v>45717</v>
      </c>
      <c r="I2322" s="1">
        <v>45723</v>
      </c>
      <c r="J2322">
        <v>13500</v>
      </c>
      <c r="K2322">
        <v>1116</v>
      </c>
      <c r="L2322">
        <v>0</v>
      </c>
      <c r="M2322">
        <f>invoices[[#This Row],[rent_amount]]+invoices[[#This Row],[electricity_amount]]+invoices[[#This Row],[other_charges]]</f>
        <v>14616</v>
      </c>
      <c r="N2322" t="s">
        <v>28</v>
      </c>
      <c r="O2322" t="s">
        <v>703</v>
      </c>
      <c r="P2322">
        <v>0</v>
      </c>
      <c r="Q2322" t="b">
        <v>0</v>
      </c>
      <c r="R2322" t="s">
        <v>319</v>
      </c>
      <c r="S2322">
        <v>0</v>
      </c>
      <c r="T2322">
        <f>invoices[[#This Row],[total_amount]]</f>
        <v>14616</v>
      </c>
      <c r="U2322" t="s">
        <v>684</v>
      </c>
      <c r="V2322" t="str">
        <f>INDEX([1]!Table1[tenantname],MATCH(invoices[[#This Row],[allotment_id]],[1]!Table1[TenantAllotmentID],0))</f>
        <v>Srinivasa Raghavan (C41-C1)</v>
      </c>
      <c r="W2322" t="s">
        <v>14195</v>
      </c>
      <c r="X2322" t="s">
        <v>14196</v>
      </c>
      <c r="Y2322" s="4">
        <v>45717</v>
      </c>
      <c r="Z2322" t="s">
        <v>15806</v>
      </c>
      <c r="AA2322">
        <v>8255</v>
      </c>
      <c r="AB2322">
        <v>4445</v>
      </c>
      <c r="AC2322">
        <v>800</v>
      </c>
      <c r="AD2322" s="7">
        <f>invoices[[#This Row],[Rent]]+invoices[[#This Row],[Services]]+invoices[[#This Row],[GST]]</f>
        <v>13500</v>
      </c>
      <c r="AE2322" s="7">
        <f>invoices[[#This Row],[Total]]-invoices[[#This Row],[rent_amount]]</f>
        <v>0</v>
      </c>
      <c r="AF2322">
        <v>4384</v>
      </c>
      <c r="AG2322">
        <v>1116</v>
      </c>
      <c r="AH2322">
        <f>invoices[[#This Row],[EB Amount]]-invoices[[#This Row],[electricity_amount]]</f>
        <v>0</v>
      </c>
    </row>
    <row r="2323" spans="1:34">
      <c r="A2323" t="s">
        <v>10269</v>
      </c>
      <c r="B2323" t="s">
        <v>22</v>
      </c>
      <c r="C2323" t="s">
        <v>1587</v>
      </c>
      <c r="D2323" t="s">
        <v>24</v>
      </c>
      <c r="E2323" t="s">
        <v>181</v>
      </c>
      <c r="F2323" t="s">
        <v>427</v>
      </c>
      <c r="G2323" t="s">
        <v>10270</v>
      </c>
      <c r="H2323" s="1">
        <f>DATE(YEAR(invoices[[#This Row],[due_date]]),MONTH(invoices[[#This Row],[due_date]]),1)</f>
        <v>45717</v>
      </c>
      <c r="I2323" s="1">
        <v>45723</v>
      </c>
      <c r="J2323">
        <v>1258</v>
      </c>
      <c r="K2323">
        <v>980</v>
      </c>
      <c r="L2323">
        <v>2250</v>
      </c>
      <c r="M2323">
        <f>invoices[[#This Row],[rent_amount]]+invoices[[#This Row],[electricity_amount]]+invoices[[#This Row],[other_charges]]</f>
        <v>4488</v>
      </c>
      <c r="N2323" t="s">
        <v>28</v>
      </c>
      <c r="O2323" t="s">
        <v>703</v>
      </c>
      <c r="P2323">
        <v>0</v>
      </c>
      <c r="Q2323" t="b">
        <v>0</v>
      </c>
      <c r="R2323" t="s">
        <v>319</v>
      </c>
      <c r="S2323">
        <v>0</v>
      </c>
      <c r="T2323">
        <f>invoices[[#This Row],[total_amount]]</f>
        <v>4488</v>
      </c>
      <c r="U2323" t="s">
        <v>1589</v>
      </c>
      <c r="V2323" t="str">
        <f>INDEX([1]!Table1[tenantname],MATCH(invoices[[#This Row],[allotment_id]],[1]!Table1[TenantAllotmentID],0))</f>
        <v>Shreeya Vyawahare (B24-B2)</v>
      </c>
      <c r="W2323" t="s">
        <v>14528</v>
      </c>
      <c r="X2323" t="s">
        <v>14529</v>
      </c>
      <c r="Y2323" s="4">
        <v>45717</v>
      </c>
      <c r="Z2323" t="s">
        <v>15806</v>
      </c>
      <c r="AA2323">
        <v>881</v>
      </c>
      <c r="AB2323">
        <v>320</v>
      </c>
      <c r="AC2323">
        <v>57</v>
      </c>
      <c r="AD2323" s="7">
        <f>invoices[[#This Row],[Rent]]+invoices[[#This Row],[Services]]+invoices[[#This Row],[GST]]</f>
        <v>1258</v>
      </c>
      <c r="AE2323" s="7">
        <f>invoices[[#This Row],[Total]]-invoices[[#This Row],[rent_amount]]</f>
        <v>0</v>
      </c>
      <c r="AF2323">
        <v>4424</v>
      </c>
      <c r="AG2323">
        <v>980</v>
      </c>
      <c r="AH2323">
        <f>invoices[[#This Row],[EB Amount]]-invoices[[#This Row],[electricity_amount]]</f>
        <v>0</v>
      </c>
    </row>
    <row r="2324" spans="1:34">
      <c r="A2324" t="s">
        <v>10301</v>
      </c>
      <c r="B2324" t="s">
        <v>22</v>
      </c>
      <c r="C2324" t="s">
        <v>1189</v>
      </c>
      <c r="D2324" t="s">
        <v>24</v>
      </c>
      <c r="E2324" t="s">
        <v>354</v>
      </c>
      <c r="F2324" t="s">
        <v>540</v>
      </c>
      <c r="G2324" t="s">
        <v>10302</v>
      </c>
      <c r="H2324" s="1">
        <f>DATE(YEAR(invoices[[#This Row],[due_date]]),MONTH(invoices[[#This Row],[due_date]]),1)</f>
        <v>45717</v>
      </c>
      <c r="I2324" s="1">
        <v>45723</v>
      </c>
      <c r="J2324">
        <v>13500</v>
      </c>
      <c r="K2324">
        <v>1176</v>
      </c>
      <c r="L2324">
        <v>0</v>
      </c>
      <c r="M2324">
        <f>invoices[[#This Row],[rent_amount]]+invoices[[#This Row],[electricity_amount]]+invoices[[#This Row],[other_charges]]</f>
        <v>14676</v>
      </c>
      <c r="N2324" t="s">
        <v>28</v>
      </c>
      <c r="O2324" t="s">
        <v>703</v>
      </c>
      <c r="P2324">
        <v>0</v>
      </c>
      <c r="Q2324" t="b">
        <v>0</v>
      </c>
      <c r="R2324" t="s">
        <v>319</v>
      </c>
      <c r="S2324">
        <v>0</v>
      </c>
      <c r="T2324">
        <f>invoices[[#This Row],[total_amount]]</f>
        <v>14676</v>
      </c>
      <c r="U2324" t="s">
        <v>1191</v>
      </c>
      <c r="V2324" t="str">
        <f>INDEX([1]!Table1[tenantname],MATCH(invoices[[#This Row],[allotment_id]],[1]!Table1[TenantAllotmentID],0))</f>
        <v>Vardaan Mongia (B34-C1)</v>
      </c>
      <c r="W2324" t="s">
        <v>14374</v>
      </c>
      <c r="X2324" t="s">
        <v>14375</v>
      </c>
      <c r="Y2324" s="4">
        <v>45717</v>
      </c>
      <c r="Z2324" t="s">
        <v>15806</v>
      </c>
      <c r="AA2324">
        <v>8255</v>
      </c>
      <c r="AB2324">
        <v>4445</v>
      </c>
      <c r="AC2324">
        <v>800</v>
      </c>
      <c r="AD2324" s="7">
        <f>invoices[[#This Row],[Rent]]+invoices[[#This Row],[Services]]+invoices[[#This Row],[GST]]</f>
        <v>13500</v>
      </c>
      <c r="AE2324" s="7">
        <f>invoices[[#This Row],[Total]]-invoices[[#This Row],[rent_amount]]</f>
        <v>0</v>
      </c>
      <c r="AF2324">
        <v>4440</v>
      </c>
      <c r="AG2324">
        <v>1176</v>
      </c>
      <c r="AH2324">
        <f>invoices[[#This Row],[EB Amount]]-invoices[[#This Row],[electricity_amount]]</f>
        <v>0</v>
      </c>
    </row>
    <row r="2325" spans="1:34">
      <c r="A2325" t="s">
        <v>10345</v>
      </c>
      <c r="B2325" t="s">
        <v>22</v>
      </c>
      <c r="C2325" t="s">
        <v>1020</v>
      </c>
      <c r="D2325" t="s">
        <v>24</v>
      </c>
      <c r="E2325" t="s">
        <v>329</v>
      </c>
      <c r="F2325" t="s">
        <v>1021</v>
      </c>
      <c r="G2325" t="s">
        <v>10346</v>
      </c>
      <c r="H2325" s="1">
        <f>DATE(YEAR(invoices[[#This Row],[due_date]]),MONTH(invoices[[#This Row],[due_date]]),1)</f>
        <v>45717</v>
      </c>
      <c r="I2325" s="1">
        <v>45723</v>
      </c>
      <c r="J2325">
        <v>14500</v>
      </c>
      <c r="K2325">
        <v>1624</v>
      </c>
      <c r="L2325">
        <v>0</v>
      </c>
      <c r="M2325">
        <f>invoices[[#This Row],[rent_amount]]+invoices[[#This Row],[electricity_amount]]+invoices[[#This Row],[other_charges]]</f>
        <v>16124</v>
      </c>
      <c r="N2325" t="s">
        <v>28</v>
      </c>
      <c r="O2325" t="s">
        <v>703</v>
      </c>
      <c r="P2325">
        <v>0</v>
      </c>
      <c r="Q2325" t="b">
        <v>0</v>
      </c>
      <c r="R2325" t="s">
        <v>319</v>
      </c>
      <c r="S2325">
        <v>0</v>
      </c>
      <c r="T2325">
        <f>invoices[[#This Row],[total_amount]]</f>
        <v>16124</v>
      </c>
      <c r="U2325" t="s">
        <v>1024</v>
      </c>
      <c r="V2325" t="str">
        <f>INDEX([1]!Table1[tenantname],MATCH(invoices[[#This Row],[allotment_id]],[1]!Table1[TenantAllotmentID],0))</f>
        <v>Sruthi Naya P (C43-B2)</v>
      </c>
      <c r="W2325" t="s">
        <v>14318</v>
      </c>
      <c r="X2325" t="s">
        <v>14318</v>
      </c>
      <c r="Y2325" s="4">
        <v>45717</v>
      </c>
      <c r="Z2325" t="s">
        <v>15806</v>
      </c>
      <c r="AA2325">
        <v>8866</v>
      </c>
      <c r="AB2325">
        <v>4774</v>
      </c>
      <c r="AC2325">
        <v>860</v>
      </c>
      <c r="AD2325" s="7">
        <f>invoices[[#This Row],[Rent]]+invoices[[#This Row],[Services]]+invoices[[#This Row],[GST]]</f>
        <v>14500</v>
      </c>
      <c r="AE2325" s="7">
        <f>invoices[[#This Row],[Total]]-invoices[[#This Row],[rent_amount]]</f>
        <v>0</v>
      </c>
      <c r="AF2325">
        <v>4464</v>
      </c>
      <c r="AG2325">
        <v>1624</v>
      </c>
      <c r="AH2325">
        <f>invoices[[#This Row],[EB Amount]]-invoices[[#This Row],[electricity_amount]]</f>
        <v>0</v>
      </c>
    </row>
    <row r="2326" spans="1:34">
      <c r="A2326" t="s">
        <v>10395</v>
      </c>
      <c r="B2326" t="s">
        <v>22</v>
      </c>
      <c r="C2326" t="s">
        <v>253</v>
      </c>
      <c r="D2326" t="s">
        <v>24</v>
      </c>
      <c r="E2326" t="s">
        <v>254</v>
      </c>
      <c r="F2326" t="s">
        <v>255</v>
      </c>
      <c r="G2326" t="s">
        <v>10396</v>
      </c>
      <c r="H2326" s="1">
        <f>DATE(YEAR(invoices[[#This Row],[due_date]]),MONTH(invoices[[#This Row],[due_date]]),1)</f>
        <v>45717</v>
      </c>
      <c r="I2326" s="1">
        <v>45723</v>
      </c>
      <c r="J2326">
        <v>19000</v>
      </c>
      <c r="K2326">
        <v>2688</v>
      </c>
      <c r="L2326">
        <v>0</v>
      </c>
      <c r="M2326">
        <f>invoices[[#This Row],[rent_amount]]+invoices[[#This Row],[electricity_amount]]+invoices[[#This Row],[other_charges]]</f>
        <v>21688</v>
      </c>
      <c r="N2326" t="s">
        <v>28</v>
      </c>
      <c r="O2326" t="s">
        <v>1658</v>
      </c>
      <c r="P2326">
        <v>0</v>
      </c>
      <c r="Q2326" t="b">
        <v>0</v>
      </c>
      <c r="R2326" t="s">
        <v>319</v>
      </c>
      <c r="S2326">
        <v>0</v>
      </c>
      <c r="T2326">
        <f>invoices[[#This Row],[total_amount]]</f>
        <v>21688</v>
      </c>
      <c r="U2326" t="s">
        <v>258</v>
      </c>
      <c r="V2326" t="str">
        <f>INDEX([1]!Table1[tenantname],MATCH(invoices[[#This Row],[allotment_id]],[1]!Table1[TenantAllotmentID],0))</f>
        <v>Akshuni Raghuwanshi (C42-A1)</v>
      </c>
      <c r="W2326" t="s">
        <v>14046</v>
      </c>
      <c r="X2326" t="s">
        <v>14047</v>
      </c>
      <c r="Y2326" s="4">
        <v>45717</v>
      </c>
      <c r="Z2326" t="s">
        <v>15806</v>
      </c>
      <c r="AA2326">
        <v>11618</v>
      </c>
      <c r="AB2326">
        <v>6256</v>
      </c>
      <c r="AC2326">
        <v>1126</v>
      </c>
      <c r="AD2326" s="7">
        <f>invoices[[#This Row],[Rent]]+invoices[[#This Row],[Services]]+invoices[[#This Row],[GST]]</f>
        <v>19000</v>
      </c>
      <c r="AE2326" s="7">
        <f>invoices[[#This Row],[Total]]-invoices[[#This Row],[rent_amount]]</f>
        <v>0</v>
      </c>
      <c r="AF2326">
        <v>4486</v>
      </c>
      <c r="AG2326">
        <v>2688</v>
      </c>
      <c r="AH2326">
        <f>invoices[[#This Row],[EB Amount]]-invoices[[#This Row],[electricity_amount]]</f>
        <v>0</v>
      </c>
    </row>
    <row r="2327" spans="1:34">
      <c r="A2327" t="s">
        <v>10544</v>
      </c>
      <c r="B2327" t="s">
        <v>22</v>
      </c>
      <c r="C2327" t="s">
        <v>518</v>
      </c>
      <c r="D2327" t="s">
        <v>24</v>
      </c>
      <c r="E2327" t="s">
        <v>519</v>
      </c>
      <c r="F2327" t="s">
        <v>520</v>
      </c>
      <c r="G2327" t="s">
        <v>10545</v>
      </c>
      <c r="H2327" s="1">
        <f>DATE(YEAR(invoices[[#This Row],[due_date]]),MONTH(invoices[[#This Row],[due_date]]),1)</f>
        <v>45717</v>
      </c>
      <c r="I2327" s="1">
        <v>45723</v>
      </c>
      <c r="J2327">
        <v>19000</v>
      </c>
      <c r="K2327">
        <v>1922</v>
      </c>
      <c r="L2327">
        <v>0</v>
      </c>
      <c r="M2327">
        <f>invoices[[#This Row],[rent_amount]]+invoices[[#This Row],[electricity_amount]]+invoices[[#This Row],[other_charges]]</f>
        <v>20922</v>
      </c>
      <c r="N2327" t="s">
        <v>28</v>
      </c>
      <c r="O2327" t="s">
        <v>1658</v>
      </c>
      <c r="P2327">
        <v>0</v>
      </c>
      <c r="Q2327" t="b">
        <v>0</v>
      </c>
      <c r="R2327" t="s">
        <v>319</v>
      </c>
      <c r="S2327">
        <v>0</v>
      </c>
      <c r="T2327">
        <f>invoices[[#This Row],[total_amount]]</f>
        <v>20922</v>
      </c>
      <c r="U2327" t="s">
        <v>524</v>
      </c>
      <c r="V2327" t="str">
        <f>INDEX([1]!Table1[tenantname],MATCH(invoices[[#This Row],[allotment_id]],[1]!Table1[TenantAllotmentID],0))</f>
        <v>Avilekh Gautam (C41-A1)</v>
      </c>
      <c r="W2327" t="s">
        <v>14140</v>
      </c>
      <c r="X2327" t="s">
        <v>14141</v>
      </c>
      <c r="Y2327" s="4">
        <v>45717</v>
      </c>
      <c r="Z2327" t="s">
        <v>15806</v>
      </c>
      <c r="AA2327">
        <v>11618</v>
      </c>
      <c r="AB2327">
        <v>6256</v>
      </c>
      <c r="AC2327">
        <v>1126</v>
      </c>
      <c r="AD2327" s="7">
        <f>invoices[[#This Row],[Rent]]+invoices[[#This Row],[Services]]+invoices[[#This Row],[GST]]</f>
        <v>19000</v>
      </c>
      <c r="AE2327" s="7">
        <f>invoices[[#This Row],[Total]]-invoices[[#This Row],[rent_amount]]</f>
        <v>0</v>
      </c>
      <c r="AF2327">
        <v>4564</v>
      </c>
      <c r="AG2327">
        <v>1922</v>
      </c>
      <c r="AH2327">
        <f>invoices[[#This Row],[EB Amount]]-invoices[[#This Row],[electricity_amount]]</f>
        <v>0</v>
      </c>
    </row>
    <row r="2328" spans="1:34">
      <c r="A2328" t="s">
        <v>10566</v>
      </c>
      <c r="B2328" t="s">
        <v>22</v>
      </c>
      <c r="C2328" t="s">
        <v>1375</v>
      </c>
      <c r="D2328" t="s">
        <v>24</v>
      </c>
      <c r="E2328" t="s">
        <v>226</v>
      </c>
      <c r="F2328" t="s">
        <v>227</v>
      </c>
      <c r="G2328" t="s">
        <v>10567</v>
      </c>
      <c r="H2328" s="1">
        <f>DATE(YEAR(invoices[[#This Row],[due_date]]),MONTH(invoices[[#This Row],[due_date]]),1)</f>
        <v>45717</v>
      </c>
      <c r="I2328" s="1">
        <v>45723</v>
      </c>
      <c r="J2328">
        <v>14500</v>
      </c>
      <c r="K2328">
        <v>1624</v>
      </c>
      <c r="L2328">
        <v>0</v>
      </c>
      <c r="M2328">
        <f>invoices[[#This Row],[rent_amount]]+invoices[[#This Row],[electricity_amount]]+invoices[[#This Row],[other_charges]]</f>
        <v>16124</v>
      </c>
      <c r="N2328" t="s">
        <v>28</v>
      </c>
      <c r="O2328" t="s">
        <v>1124</v>
      </c>
      <c r="P2328">
        <v>0</v>
      </c>
      <c r="Q2328" t="b">
        <v>0</v>
      </c>
      <c r="R2328" t="s">
        <v>319</v>
      </c>
      <c r="S2328">
        <v>0</v>
      </c>
      <c r="T2328">
        <f>invoices[[#This Row],[total_amount]]</f>
        <v>16124</v>
      </c>
      <c r="U2328" t="s">
        <v>1377</v>
      </c>
      <c r="V2328" t="str">
        <f>INDEX([1]!Table1[tenantname],MATCH(invoices[[#This Row],[allotment_id]],[1]!Table1[TenantAllotmentID],0))</f>
        <v>Priyadarshini C (B12-B2)</v>
      </c>
      <c r="W2328" t="s">
        <v>14448</v>
      </c>
      <c r="X2328" t="s">
        <v>14449</v>
      </c>
      <c r="Y2328" s="4">
        <v>45717</v>
      </c>
      <c r="Z2328" t="s">
        <v>15806</v>
      </c>
      <c r="AA2328">
        <v>10409</v>
      </c>
      <c r="AB2328">
        <v>3467</v>
      </c>
      <c r="AC2328">
        <v>624</v>
      </c>
      <c r="AD2328" s="7">
        <f>invoices[[#This Row],[Rent]]+invoices[[#This Row],[Services]]+invoices[[#This Row],[GST]]</f>
        <v>14500</v>
      </c>
      <c r="AE2328" s="7">
        <f>invoices[[#This Row],[Total]]-invoices[[#This Row],[rent_amount]]</f>
        <v>0</v>
      </c>
      <c r="AF2328">
        <v>4575</v>
      </c>
      <c r="AG2328">
        <v>1624</v>
      </c>
      <c r="AH2328">
        <f>invoices[[#This Row],[EB Amount]]-invoices[[#This Row],[electricity_amount]]</f>
        <v>0</v>
      </c>
    </row>
    <row r="2329" spans="1:34">
      <c r="A2329" t="s">
        <v>10588</v>
      </c>
      <c r="B2329" t="s">
        <v>22</v>
      </c>
      <c r="C2329" t="s">
        <v>281</v>
      </c>
      <c r="D2329" t="s">
        <v>24</v>
      </c>
      <c r="E2329" t="s">
        <v>34</v>
      </c>
      <c r="F2329" t="s">
        <v>282</v>
      </c>
      <c r="G2329" t="s">
        <v>10589</v>
      </c>
      <c r="H2329" s="1">
        <f>DATE(YEAR(invoices[[#This Row],[due_date]]),MONTH(invoices[[#This Row],[due_date]]),1)</f>
        <v>45717</v>
      </c>
      <c r="I2329" s="1">
        <v>45723</v>
      </c>
      <c r="J2329">
        <v>13500</v>
      </c>
      <c r="K2329">
        <v>1540</v>
      </c>
      <c r="L2329">
        <v>0</v>
      </c>
      <c r="M2329">
        <f>invoices[[#This Row],[rent_amount]]+invoices[[#This Row],[electricity_amount]]+invoices[[#This Row],[other_charges]]</f>
        <v>15040</v>
      </c>
      <c r="N2329" t="s">
        <v>28</v>
      </c>
      <c r="O2329" t="s">
        <v>703</v>
      </c>
      <c r="P2329">
        <v>0</v>
      </c>
      <c r="Q2329" t="b">
        <v>0</v>
      </c>
      <c r="R2329" t="s">
        <v>319</v>
      </c>
      <c r="S2329">
        <v>0</v>
      </c>
      <c r="T2329">
        <f>invoices[[#This Row],[total_amount]]</f>
        <v>15040</v>
      </c>
      <c r="U2329" t="s">
        <v>283</v>
      </c>
      <c r="V2329" t="str">
        <f>INDEX([1]!Table1[tenantname],MATCH(invoices[[#This Row],[allotment_id]],[1]!Table1[TenantAllotmentID],0))</f>
        <v>kiranmai Bhatlapenumarthi (B43-C2)</v>
      </c>
      <c r="W2329" t="s">
        <v>14054</v>
      </c>
      <c r="X2329" t="s">
        <v>14055</v>
      </c>
      <c r="Y2329" s="4">
        <v>45717</v>
      </c>
      <c r="Z2329" t="s">
        <v>15806</v>
      </c>
      <c r="AA2329">
        <v>9691</v>
      </c>
      <c r="AB2329">
        <v>3228</v>
      </c>
      <c r="AC2329">
        <v>581</v>
      </c>
      <c r="AD2329" s="7">
        <f>invoices[[#This Row],[Rent]]+invoices[[#This Row],[Services]]+invoices[[#This Row],[GST]]</f>
        <v>13500</v>
      </c>
      <c r="AE2329" s="7">
        <f>invoices[[#This Row],[Total]]-invoices[[#This Row],[rent_amount]]</f>
        <v>0</v>
      </c>
      <c r="AF2329">
        <v>4586</v>
      </c>
      <c r="AG2329">
        <v>1540</v>
      </c>
      <c r="AH2329">
        <f>invoices[[#This Row],[EB Amount]]-invoices[[#This Row],[electricity_amount]]</f>
        <v>0</v>
      </c>
    </row>
    <row r="2330" spans="1:34">
      <c r="A2330" t="s">
        <v>10755</v>
      </c>
      <c r="B2330" t="s">
        <v>22</v>
      </c>
      <c r="C2330" t="s">
        <v>1981</v>
      </c>
      <c r="D2330" t="s">
        <v>24</v>
      </c>
      <c r="E2330" t="s">
        <v>96</v>
      </c>
      <c r="F2330" t="s">
        <v>1982</v>
      </c>
      <c r="G2330" t="s">
        <v>10756</v>
      </c>
      <c r="H2330" s="1">
        <f>DATE(YEAR(invoices[[#This Row],[due_date]]),MONTH(invoices[[#This Row],[due_date]]),1)</f>
        <v>45717</v>
      </c>
      <c r="I2330" s="1">
        <v>45723</v>
      </c>
      <c r="J2330">
        <v>13500</v>
      </c>
      <c r="K2330">
        <v>858</v>
      </c>
      <c r="L2330">
        <v>0</v>
      </c>
      <c r="M2330">
        <f>invoices[[#This Row],[rent_amount]]+invoices[[#This Row],[electricity_amount]]+invoices[[#This Row],[other_charges]]</f>
        <v>14358</v>
      </c>
      <c r="N2330" t="s">
        <v>28</v>
      </c>
      <c r="O2330" t="s">
        <v>1124</v>
      </c>
      <c r="P2330">
        <v>0</v>
      </c>
      <c r="Q2330" t="b">
        <v>0</v>
      </c>
      <c r="R2330" t="s">
        <v>319</v>
      </c>
      <c r="S2330">
        <v>0</v>
      </c>
      <c r="T2330">
        <f>invoices[[#This Row],[total_amount]]</f>
        <v>14358</v>
      </c>
      <c r="U2330" t="s">
        <v>1984</v>
      </c>
      <c r="V2330" t="str">
        <f>INDEX([1]!Table1[tenantname],MATCH(invoices[[#This Row],[allotment_id]],[1]!Table1[TenantAllotmentID],0))</f>
        <v>Nitin Chanpuriya (B33-C1)</v>
      </c>
      <c r="W2330" t="s">
        <v>14667</v>
      </c>
      <c r="X2330" t="s">
        <v>14668</v>
      </c>
      <c r="Y2330" s="4">
        <v>45717</v>
      </c>
      <c r="Z2330" t="s">
        <v>15806</v>
      </c>
      <c r="AA2330">
        <v>8255</v>
      </c>
      <c r="AB2330">
        <v>4445</v>
      </c>
      <c r="AC2330">
        <v>800</v>
      </c>
      <c r="AD2330" s="7">
        <f>invoices[[#This Row],[Rent]]+invoices[[#This Row],[Services]]+invoices[[#This Row],[GST]]</f>
        <v>13500</v>
      </c>
      <c r="AE2330" s="7">
        <f>invoices[[#This Row],[Total]]-invoices[[#This Row],[rent_amount]]</f>
        <v>0</v>
      </c>
      <c r="AF2330">
        <v>4670</v>
      </c>
      <c r="AG2330">
        <v>858</v>
      </c>
      <c r="AH2330">
        <f>invoices[[#This Row],[EB Amount]]-invoices[[#This Row],[electricity_amount]]</f>
        <v>0</v>
      </c>
    </row>
    <row r="2331" spans="1:34">
      <c r="A2331" t="s">
        <v>10793</v>
      </c>
      <c r="B2331" t="s">
        <v>22</v>
      </c>
      <c r="C2331" t="s">
        <v>4170</v>
      </c>
      <c r="D2331" t="s">
        <v>24</v>
      </c>
      <c r="E2331" t="s">
        <v>349</v>
      </c>
      <c r="F2331" t="s">
        <v>878</v>
      </c>
      <c r="G2331" t="s">
        <v>10794</v>
      </c>
      <c r="H2331" s="1">
        <f>DATE(YEAR(invoices[[#This Row],[due_date]]),MONTH(invoices[[#This Row],[due_date]]),1)</f>
        <v>45717</v>
      </c>
      <c r="I2331" s="1">
        <v>45723</v>
      </c>
      <c r="J2331">
        <v>19000</v>
      </c>
      <c r="K2331">
        <v>1092</v>
      </c>
      <c r="L2331">
        <v>0</v>
      </c>
      <c r="M2331">
        <f>invoices[[#This Row],[rent_amount]]+invoices[[#This Row],[electricity_amount]]+invoices[[#This Row],[other_charges]]</f>
        <v>20092</v>
      </c>
      <c r="N2331" t="s">
        <v>28</v>
      </c>
      <c r="O2331" t="s">
        <v>703</v>
      </c>
      <c r="P2331">
        <v>0</v>
      </c>
      <c r="Q2331" t="b">
        <v>0</v>
      </c>
      <c r="R2331" t="s">
        <v>319</v>
      </c>
      <c r="S2331">
        <v>0</v>
      </c>
      <c r="T2331">
        <f>invoices[[#This Row],[total_amount]]</f>
        <v>20092</v>
      </c>
      <c r="U2331" t="s">
        <v>4172</v>
      </c>
      <c r="V2331" t="str">
        <f>INDEX([1]!Table1[tenantname],MATCH(invoices[[#This Row],[allotment_id]],[1]!Table1[TenantAllotmentID],0))</f>
        <v>Sudip Sudan Manchare (B11-A1)</v>
      </c>
      <c r="W2331" t="s">
        <v>15185</v>
      </c>
      <c r="X2331" t="s">
        <v>15186</v>
      </c>
      <c r="Y2331" s="4">
        <v>45717</v>
      </c>
      <c r="Z2331" t="s">
        <v>15806</v>
      </c>
      <c r="AA2331">
        <v>13639</v>
      </c>
      <c r="AB2331">
        <v>4543</v>
      </c>
      <c r="AC2331">
        <v>818</v>
      </c>
      <c r="AD2331" s="7">
        <f>invoices[[#This Row],[Rent]]+invoices[[#This Row],[Services]]+invoices[[#This Row],[GST]]</f>
        <v>19000</v>
      </c>
      <c r="AE2331" s="7">
        <f>invoices[[#This Row],[Total]]-invoices[[#This Row],[rent_amount]]</f>
        <v>0</v>
      </c>
      <c r="AF2331">
        <v>4691</v>
      </c>
      <c r="AG2331">
        <v>1092</v>
      </c>
      <c r="AH2331">
        <f>invoices[[#This Row],[EB Amount]]-invoices[[#This Row],[electricity_amount]]</f>
        <v>0</v>
      </c>
    </row>
    <row r="2332" spans="1:34">
      <c r="A2332" t="s">
        <v>10807</v>
      </c>
      <c r="B2332" t="s">
        <v>22</v>
      </c>
      <c r="C2332" t="s">
        <v>2365</v>
      </c>
      <c r="D2332" t="s">
        <v>24</v>
      </c>
      <c r="E2332" t="s">
        <v>234</v>
      </c>
      <c r="F2332" t="s">
        <v>2143</v>
      </c>
      <c r="G2332" t="s">
        <v>10808</v>
      </c>
      <c r="H2332" s="1">
        <f>DATE(YEAR(invoices[[#This Row],[due_date]]),MONTH(invoices[[#This Row],[due_date]]),1)</f>
        <v>45717</v>
      </c>
      <c r="I2332" s="1">
        <v>45723</v>
      </c>
      <c r="J2332">
        <v>1306</v>
      </c>
      <c r="K2332">
        <v>1148</v>
      </c>
      <c r="L2332">
        <v>0</v>
      </c>
      <c r="M2332">
        <f>invoices[[#This Row],[rent_amount]]+invoices[[#This Row],[electricity_amount]]+invoices[[#This Row],[other_charges]]</f>
        <v>2454</v>
      </c>
      <c r="N2332" t="s">
        <v>28</v>
      </c>
      <c r="O2332" t="s">
        <v>1658</v>
      </c>
      <c r="P2332">
        <v>0</v>
      </c>
      <c r="Q2332" t="b">
        <v>0</v>
      </c>
      <c r="R2332" t="s">
        <v>319</v>
      </c>
      <c r="S2332">
        <v>0</v>
      </c>
      <c r="T2332">
        <f>invoices[[#This Row],[total_amount]]</f>
        <v>2454</v>
      </c>
      <c r="U2332" t="s">
        <v>2367</v>
      </c>
      <c r="V2332" t="str">
        <f>INDEX([1]!Table1[tenantname],MATCH(invoices[[#This Row],[allotment_id]],[1]!Table1[TenantAllotmentID],0))</f>
        <v>Padmaja Ananthalakshmi (D12-C2)</v>
      </c>
      <c r="W2332" t="s">
        <v>14788</v>
      </c>
      <c r="X2332" t="s">
        <v>14789</v>
      </c>
      <c r="Y2332" s="4">
        <v>45717</v>
      </c>
      <c r="Z2332" t="s">
        <v>15806</v>
      </c>
      <c r="AA2332">
        <v>915</v>
      </c>
      <c r="AB2332">
        <v>332</v>
      </c>
      <c r="AC2332">
        <v>59</v>
      </c>
      <c r="AD2332" s="7">
        <f>invoices[[#This Row],[Rent]]+invoices[[#This Row],[Services]]+invoices[[#This Row],[GST]]</f>
        <v>1306</v>
      </c>
      <c r="AE2332" s="7">
        <f>invoices[[#This Row],[Total]]-invoices[[#This Row],[rent_amount]]</f>
        <v>0</v>
      </c>
      <c r="AF2332">
        <v>4699</v>
      </c>
      <c r="AG2332">
        <v>1148</v>
      </c>
      <c r="AH2332">
        <f>invoices[[#This Row],[EB Amount]]-invoices[[#This Row],[electricity_amount]]</f>
        <v>0</v>
      </c>
    </row>
    <row r="2333" spans="1:34">
      <c r="A2333" t="s">
        <v>10816</v>
      </c>
      <c r="B2333" t="s">
        <v>22</v>
      </c>
      <c r="C2333" t="s">
        <v>1322</v>
      </c>
      <c r="D2333" t="s">
        <v>24</v>
      </c>
      <c r="E2333" t="s">
        <v>329</v>
      </c>
      <c r="F2333" t="s">
        <v>330</v>
      </c>
      <c r="G2333" t="s">
        <v>10817</v>
      </c>
      <c r="H2333" s="1">
        <f>DATE(YEAR(invoices[[#This Row],[due_date]]),MONTH(invoices[[#This Row],[due_date]]),1)</f>
        <v>45717</v>
      </c>
      <c r="I2333" s="1">
        <v>45723</v>
      </c>
      <c r="J2333">
        <v>19000</v>
      </c>
      <c r="K2333">
        <v>1624</v>
      </c>
      <c r="L2333">
        <v>0</v>
      </c>
      <c r="M2333">
        <f>invoices[[#This Row],[rent_amount]]+invoices[[#This Row],[electricity_amount]]+invoices[[#This Row],[other_charges]]</f>
        <v>20624</v>
      </c>
      <c r="N2333" t="s">
        <v>28</v>
      </c>
      <c r="O2333" t="s">
        <v>703</v>
      </c>
      <c r="P2333">
        <v>0</v>
      </c>
      <c r="Q2333" t="b">
        <v>0</v>
      </c>
      <c r="R2333" t="s">
        <v>319</v>
      </c>
      <c r="S2333">
        <v>0</v>
      </c>
      <c r="T2333">
        <f>invoices[[#This Row],[total_amount]]</f>
        <v>20624</v>
      </c>
      <c r="U2333" t="s">
        <v>1324</v>
      </c>
      <c r="V2333" t="str">
        <f>INDEX([1]!Table1[tenantname],MATCH(invoices[[#This Row],[allotment_id]],[1]!Table1[TenantAllotmentID],0))</f>
        <v>Snighdha Rashmi (C43-A1)</v>
      </c>
      <c r="W2333" t="s">
        <v>14428</v>
      </c>
      <c r="X2333" t="s">
        <v>14429</v>
      </c>
      <c r="Y2333" s="4">
        <v>45717</v>
      </c>
      <c r="Z2333" t="s">
        <v>15806</v>
      </c>
      <c r="AA2333">
        <v>11618</v>
      </c>
      <c r="AB2333">
        <v>6256</v>
      </c>
      <c r="AC2333">
        <v>1126</v>
      </c>
      <c r="AD2333" s="7">
        <f>invoices[[#This Row],[Rent]]+invoices[[#This Row],[Services]]+invoices[[#This Row],[GST]]</f>
        <v>19000</v>
      </c>
      <c r="AE2333" s="7">
        <f>invoices[[#This Row],[Total]]-invoices[[#This Row],[rent_amount]]</f>
        <v>0</v>
      </c>
      <c r="AF2333">
        <v>4703</v>
      </c>
      <c r="AG2333">
        <v>1624</v>
      </c>
      <c r="AH2333">
        <f>invoices[[#This Row],[EB Amount]]-invoices[[#This Row],[electricity_amount]]</f>
        <v>0</v>
      </c>
    </row>
    <row r="2334" spans="1:34">
      <c r="A2334" t="s">
        <v>10832</v>
      </c>
      <c r="B2334" t="s">
        <v>22</v>
      </c>
      <c r="C2334" t="s">
        <v>8348</v>
      </c>
      <c r="D2334" t="s">
        <v>24</v>
      </c>
      <c r="E2334" t="s">
        <v>247</v>
      </c>
      <c r="F2334" t="s">
        <v>248</v>
      </c>
      <c r="G2334" t="s">
        <v>10833</v>
      </c>
      <c r="H2334" s="1">
        <f>DATE(YEAR(invoices[[#This Row],[due_date]]),MONTH(invoices[[#This Row],[due_date]]),1)</f>
        <v>45717</v>
      </c>
      <c r="I2334" s="1">
        <v>45723</v>
      </c>
      <c r="J2334">
        <v>9290</v>
      </c>
      <c r="K2334">
        <v>1008</v>
      </c>
      <c r="L2334">
        <v>2250</v>
      </c>
      <c r="M2334">
        <f>invoices[[#This Row],[rent_amount]]+invoices[[#This Row],[electricity_amount]]+invoices[[#This Row],[other_charges]]</f>
        <v>12548</v>
      </c>
      <c r="N2334" t="s">
        <v>28</v>
      </c>
      <c r="O2334" t="s">
        <v>318</v>
      </c>
      <c r="P2334">
        <v>0</v>
      </c>
      <c r="Q2334" t="b">
        <v>0</v>
      </c>
      <c r="R2334" t="s">
        <v>319</v>
      </c>
      <c r="S2334">
        <v>0</v>
      </c>
      <c r="T2334">
        <f>invoices[[#This Row],[total_amount]]</f>
        <v>12548</v>
      </c>
      <c r="U2334" t="s">
        <v>8350</v>
      </c>
      <c r="V2334" t="str">
        <f>INDEX([1]!Table1[tenantname],MATCH(invoices[[#This Row],[allotment_id]],[1]!Table1[TenantAllotmentID],0))</f>
        <v>Sanath Baburam (C11-A1)</v>
      </c>
      <c r="W2334" t="s">
        <v>15613</v>
      </c>
      <c r="X2334" t="s">
        <v>15614</v>
      </c>
      <c r="Y2334" s="4">
        <v>45717</v>
      </c>
      <c r="Z2334" t="s">
        <v>15806</v>
      </c>
      <c r="AA2334">
        <v>6669</v>
      </c>
      <c r="AB2334">
        <v>2221</v>
      </c>
      <c r="AC2334">
        <v>400</v>
      </c>
      <c r="AD2334" s="7">
        <f>invoices[[#This Row],[Rent]]+invoices[[#This Row],[Services]]+invoices[[#This Row],[GST]]</f>
        <v>9290</v>
      </c>
      <c r="AE2334" s="7">
        <f>invoices[[#This Row],[Total]]-invoices[[#This Row],[rent_amount]]</f>
        <v>0</v>
      </c>
      <c r="AF2334">
        <v>4712</v>
      </c>
      <c r="AG2334">
        <v>1008</v>
      </c>
      <c r="AH2334">
        <f>invoices[[#This Row],[EB Amount]]-invoices[[#This Row],[electricity_amount]]</f>
        <v>0</v>
      </c>
    </row>
    <row r="2335" spans="1:34">
      <c r="A2335" t="s">
        <v>10882</v>
      </c>
      <c r="B2335" t="s">
        <v>22</v>
      </c>
      <c r="C2335" t="s">
        <v>7983</v>
      </c>
      <c r="D2335" t="s">
        <v>24</v>
      </c>
      <c r="E2335" t="s">
        <v>592</v>
      </c>
      <c r="F2335" t="s">
        <v>593</v>
      </c>
      <c r="G2335" t="s">
        <v>10883</v>
      </c>
      <c r="H2335" s="1">
        <f>DATE(YEAR(invoices[[#This Row],[due_date]]),MONTH(invoices[[#This Row],[due_date]]),1)</f>
        <v>45717</v>
      </c>
      <c r="I2335" s="1">
        <v>45723</v>
      </c>
      <c r="J2335">
        <v>13500</v>
      </c>
      <c r="K2335">
        <v>1484</v>
      </c>
      <c r="L2335">
        <v>0</v>
      </c>
      <c r="M2335">
        <f>invoices[[#This Row],[rent_amount]]+invoices[[#This Row],[electricity_amount]]+invoices[[#This Row],[other_charges]]</f>
        <v>14984</v>
      </c>
      <c r="N2335" t="s">
        <v>28</v>
      </c>
      <c r="O2335" t="s">
        <v>1124</v>
      </c>
      <c r="P2335">
        <v>0</v>
      </c>
      <c r="Q2335" t="b">
        <v>0</v>
      </c>
      <c r="R2335" t="s">
        <v>319</v>
      </c>
      <c r="S2335">
        <v>0</v>
      </c>
      <c r="T2335">
        <f>invoices[[#This Row],[total_amount]]</f>
        <v>14984</v>
      </c>
      <c r="U2335" t="s">
        <v>7985</v>
      </c>
      <c r="V2335" t="str">
        <f>INDEX([1]!Table1[tenantname],MATCH(invoices[[#This Row],[allotment_id]],[1]!Table1[TenantAllotmentID],0))</f>
        <v>Purva Rokad (A44-C2)</v>
      </c>
      <c r="W2335" t="s">
        <v>15585</v>
      </c>
      <c r="X2335" t="s">
        <v>15586</v>
      </c>
      <c r="Y2335" s="4">
        <v>45717</v>
      </c>
      <c r="Z2335" t="s">
        <v>15806</v>
      </c>
      <c r="AA2335">
        <v>9691</v>
      </c>
      <c r="AB2335">
        <v>3228</v>
      </c>
      <c r="AC2335">
        <v>581</v>
      </c>
      <c r="AD2335" s="7">
        <f>invoices[[#This Row],[Rent]]+invoices[[#This Row],[Services]]+invoices[[#This Row],[GST]]</f>
        <v>13500</v>
      </c>
      <c r="AE2335" s="7">
        <f>invoices[[#This Row],[Total]]-invoices[[#This Row],[rent_amount]]</f>
        <v>0</v>
      </c>
      <c r="AF2335">
        <v>4736</v>
      </c>
      <c r="AG2335">
        <v>1484</v>
      </c>
      <c r="AH2335">
        <f>invoices[[#This Row],[EB Amount]]-invoices[[#This Row],[electricity_amount]]</f>
        <v>0</v>
      </c>
    </row>
    <row r="2336" spans="1:34">
      <c r="A2336" t="s">
        <v>10886</v>
      </c>
      <c r="B2336" t="s">
        <v>22</v>
      </c>
      <c r="C2336" t="s">
        <v>416</v>
      </c>
      <c r="D2336" t="s">
        <v>24</v>
      </c>
      <c r="E2336" t="s">
        <v>247</v>
      </c>
      <c r="F2336" t="s">
        <v>417</v>
      </c>
      <c r="G2336" t="s">
        <v>10887</v>
      </c>
      <c r="H2336" s="1">
        <f>DATE(YEAR(invoices[[#This Row],[due_date]]),MONTH(invoices[[#This Row],[due_date]]),1)</f>
        <v>45717</v>
      </c>
      <c r="I2336" s="1">
        <v>45723</v>
      </c>
      <c r="J2336">
        <v>13500</v>
      </c>
      <c r="K2336">
        <v>648</v>
      </c>
      <c r="L2336">
        <v>0</v>
      </c>
      <c r="M2336">
        <f>invoices[[#This Row],[rent_amount]]+invoices[[#This Row],[electricity_amount]]+invoices[[#This Row],[other_charges]]</f>
        <v>14148</v>
      </c>
      <c r="N2336" t="s">
        <v>28</v>
      </c>
      <c r="O2336" t="s">
        <v>1658</v>
      </c>
      <c r="P2336">
        <v>0</v>
      </c>
      <c r="Q2336" t="b">
        <v>0</v>
      </c>
      <c r="R2336" t="s">
        <v>319</v>
      </c>
      <c r="S2336">
        <v>0</v>
      </c>
      <c r="T2336">
        <f>invoices[[#This Row],[total_amount]]</f>
        <v>14148</v>
      </c>
      <c r="U2336" t="s">
        <v>420</v>
      </c>
      <c r="V2336" t="str">
        <f>INDEX([1]!Table1[tenantname],MATCH(invoices[[#This Row],[allotment_id]],[1]!Table1[TenantAllotmentID],0))</f>
        <v>Ashuthosh N B (C11-B2)</v>
      </c>
      <c r="W2336" t="s">
        <v>14102</v>
      </c>
      <c r="X2336" t="s">
        <v>14103</v>
      </c>
      <c r="Y2336" s="4">
        <v>45717</v>
      </c>
      <c r="Z2336" t="s">
        <v>15806</v>
      </c>
      <c r="AA2336">
        <v>9691</v>
      </c>
      <c r="AB2336">
        <v>3228</v>
      </c>
      <c r="AC2336">
        <v>581</v>
      </c>
      <c r="AD2336" s="7">
        <f>invoices[[#This Row],[Rent]]+invoices[[#This Row],[Services]]+invoices[[#This Row],[GST]]</f>
        <v>13500</v>
      </c>
      <c r="AE2336" s="7">
        <f>invoices[[#This Row],[Total]]-invoices[[#This Row],[rent_amount]]</f>
        <v>0</v>
      </c>
      <c r="AF2336">
        <v>4738</v>
      </c>
      <c r="AG2336">
        <v>648</v>
      </c>
      <c r="AH2336">
        <f>invoices[[#This Row],[EB Amount]]-invoices[[#This Row],[electricity_amount]]</f>
        <v>0</v>
      </c>
    </row>
    <row r="2337" spans="1:34">
      <c r="A2337" t="s">
        <v>10896</v>
      </c>
      <c r="B2337" t="s">
        <v>22</v>
      </c>
      <c r="C2337" t="s">
        <v>613</v>
      </c>
      <c r="D2337" t="s">
        <v>24</v>
      </c>
      <c r="E2337" t="s">
        <v>72</v>
      </c>
      <c r="F2337" t="s">
        <v>559</v>
      </c>
      <c r="G2337" t="s">
        <v>10897</v>
      </c>
      <c r="H2337" s="1">
        <f>DATE(YEAR(invoices[[#This Row],[due_date]]),MONTH(invoices[[#This Row],[due_date]]),1)</f>
        <v>45717</v>
      </c>
      <c r="I2337" s="1">
        <v>45723</v>
      </c>
      <c r="J2337">
        <v>14500</v>
      </c>
      <c r="K2337">
        <v>608</v>
      </c>
      <c r="L2337">
        <v>0</v>
      </c>
      <c r="M2337">
        <f>invoices[[#This Row],[rent_amount]]+invoices[[#This Row],[electricity_amount]]+invoices[[#This Row],[other_charges]]</f>
        <v>15108</v>
      </c>
      <c r="N2337" t="s">
        <v>28</v>
      </c>
      <c r="O2337" t="s">
        <v>318</v>
      </c>
      <c r="P2337">
        <v>0</v>
      </c>
      <c r="Q2337" t="b">
        <v>0</v>
      </c>
      <c r="R2337" t="s">
        <v>319</v>
      </c>
      <c r="S2337">
        <v>0</v>
      </c>
      <c r="T2337">
        <f>invoices[[#This Row],[total_amount]]</f>
        <v>15108</v>
      </c>
      <c r="U2337" t="s">
        <v>615</v>
      </c>
      <c r="V2337" t="str">
        <f>INDEX([1]!Table1[tenantname],MATCH(invoices[[#This Row],[allotment_id]],[1]!Table1[TenantAllotmentID],0))</f>
        <v>Keerthana M C (C34-B2)</v>
      </c>
      <c r="W2337" t="s">
        <v>14171</v>
      </c>
      <c r="X2337" t="s">
        <v>14172</v>
      </c>
      <c r="Y2337" s="4">
        <v>45717</v>
      </c>
      <c r="Z2337" t="s">
        <v>15806</v>
      </c>
      <c r="AA2337">
        <v>10409</v>
      </c>
      <c r="AB2337">
        <v>3467</v>
      </c>
      <c r="AC2337">
        <v>624</v>
      </c>
      <c r="AD2337" s="7">
        <f>invoices[[#This Row],[Rent]]+invoices[[#This Row],[Services]]+invoices[[#This Row],[GST]]</f>
        <v>14500</v>
      </c>
      <c r="AE2337" s="7">
        <f>invoices[[#This Row],[Total]]-invoices[[#This Row],[rent_amount]]</f>
        <v>0</v>
      </c>
      <c r="AF2337">
        <v>4743</v>
      </c>
      <c r="AG2337">
        <v>608</v>
      </c>
      <c r="AH2337">
        <f>invoices[[#This Row],[EB Amount]]-invoices[[#This Row],[electricity_amount]]</f>
        <v>0</v>
      </c>
    </row>
    <row r="2338" spans="1:34">
      <c r="A2338" t="s">
        <v>10900</v>
      </c>
      <c r="B2338" t="s">
        <v>22</v>
      </c>
      <c r="C2338" t="s">
        <v>410</v>
      </c>
      <c r="D2338" t="s">
        <v>24</v>
      </c>
      <c r="E2338" t="s">
        <v>275</v>
      </c>
      <c r="F2338" t="s">
        <v>411</v>
      </c>
      <c r="G2338" t="s">
        <v>10901</v>
      </c>
      <c r="H2338" s="1">
        <f>DATE(YEAR(invoices[[#This Row],[due_date]]),MONTH(invoices[[#This Row],[due_date]]),1)</f>
        <v>45717</v>
      </c>
      <c r="I2338" s="1">
        <v>45723</v>
      </c>
      <c r="J2338">
        <v>14500</v>
      </c>
      <c r="K2338">
        <v>1932</v>
      </c>
      <c r="L2338">
        <v>0</v>
      </c>
      <c r="M2338">
        <f>invoices[[#This Row],[rent_amount]]+invoices[[#This Row],[electricity_amount]]+invoices[[#This Row],[other_charges]]</f>
        <v>16432</v>
      </c>
      <c r="N2338" t="s">
        <v>28</v>
      </c>
      <c r="O2338" t="s">
        <v>1658</v>
      </c>
      <c r="P2338">
        <v>0</v>
      </c>
      <c r="Q2338" t="b">
        <v>0</v>
      </c>
      <c r="R2338" t="s">
        <v>319</v>
      </c>
      <c r="S2338">
        <v>0</v>
      </c>
      <c r="T2338">
        <f>invoices[[#This Row],[total_amount]]</f>
        <v>16432</v>
      </c>
      <c r="U2338" t="s">
        <v>414</v>
      </c>
      <c r="V2338" t="str">
        <f>INDEX([1]!Table1[tenantname],MATCH(invoices[[#This Row],[allotment_id]],[1]!Table1[TenantAllotmentID],0))</f>
        <v>Brinda Vivek (B44-B2)</v>
      </c>
      <c r="W2338" t="s">
        <v>14100</v>
      </c>
      <c r="X2338" t="s">
        <v>14101</v>
      </c>
      <c r="Y2338" s="4">
        <v>45717</v>
      </c>
      <c r="Z2338" t="s">
        <v>15806</v>
      </c>
      <c r="AA2338">
        <v>10409</v>
      </c>
      <c r="AB2338">
        <v>3467</v>
      </c>
      <c r="AC2338">
        <v>624</v>
      </c>
      <c r="AD2338" s="7">
        <f>invoices[[#This Row],[Rent]]+invoices[[#This Row],[Services]]+invoices[[#This Row],[GST]]</f>
        <v>14500</v>
      </c>
      <c r="AE2338" s="7">
        <f>invoices[[#This Row],[Total]]-invoices[[#This Row],[rent_amount]]</f>
        <v>0</v>
      </c>
      <c r="AF2338">
        <v>4745</v>
      </c>
      <c r="AG2338">
        <v>1932</v>
      </c>
      <c r="AH2338">
        <f>invoices[[#This Row],[EB Amount]]-invoices[[#This Row],[electricity_amount]]</f>
        <v>0</v>
      </c>
    </row>
    <row r="2339" spans="1:34">
      <c r="A2339" t="s">
        <v>10987</v>
      </c>
      <c r="B2339" t="s">
        <v>22</v>
      </c>
      <c r="C2339" t="s">
        <v>859</v>
      </c>
      <c r="D2339" t="s">
        <v>24</v>
      </c>
      <c r="E2339" t="s">
        <v>268</v>
      </c>
      <c r="F2339" t="s">
        <v>860</v>
      </c>
      <c r="G2339" t="s">
        <v>10988</v>
      </c>
      <c r="H2339" s="1">
        <f>DATE(YEAR(invoices[[#This Row],[due_date]]),MONTH(invoices[[#This Row],[due_date]]),1)</f>
        <v>45717</v>
      </c>
      <c r="I2339" s="1">
        <v>45723</v>
      </c>
      <c r="J2339">
        <v>26000</v>
      </c>
      <c r="K2339">
        <v>1764</v>
      </c>
      <c r="L2339">
        <v>0</v>
      </c>
      <c r="M2339">
        <f>invoices[[#This Row],[rent_amount]]+invoices[[#This Row],[electricity_amount]]+invoices[[#This Row],[other_charges]]</f>
        <v>27764</v>
      </c>
      <c r="N2339" t="s">
        <v>28</v>
      </c>
      <c r="O2339" t="s">
        <v>703</v>
      </c>
      <c r="P2339">
        <v>0</v>
      </c>
      <c r="Q2339" t="b">
        <v>0</v>
      </c>
      <c r="R2339" t="s">
        <v>319</v>
      </c>
      <c r="S2339">
        <v>0</v>
      </c>
      <c r="T2339">
        <f>invoices[[#This Row],[total_amount]]</f>
        <v>27764</v>
      </c>
      <c r="U2339" t="s">
        <v>862</v>
      </c>
      <c r="V2339" t="str">
        <f>INDEX([1]!Table1[tenantname],MATCH(invoices[[#This Row],[allotment_id]],[1]!Table1[TenantAllotmentID],0))</f>
        <v>Ramkumar Ganesan (C21-B2)</v>
      </c>
      <c r="W2339" t="s">
        <v>14259</v>
      </c>
      <c r="X2339" t="s">
        <v>14260</v>
      </c>
      <c r="Y2339" s="4">
        <v>45717</v>
      </c>
      <c r="Z2339" t="s">
        <v>15806</v>
      </c>
      <c r="AA2339">
        <v>18200</v>
      </c>
      <c r="AB2339">
        <v>6610</v>
      </c>
      <c r="AC2339">
        <v>1190</v>
      </c>
      <c r="AD2339" s="7">
        <f>invoices[[#This Row],[Rent]]+invoices[[#This Row],[Services]]+invoices[[#This Row],[GST]]</f>
        <v>26000</v>
      </c>
      <c r="AE2339" s="7">
        <f>invoices[[#This Row],[Total]]-invoices[[#This Row],[rent_amount]]</f>
        <v>0</v>
      </c>
      <c r="AF2339">
        <v>4791</v>
      </c>
      <c r="AG2339">
        <v>1764</v>
      </c>
      <c r="AH2339">
        <f>invoices[[#This Row],[EB Amount]]-invoices[[#This Row],[electricity_amount]]</f>
        <v>0</v>
      </c>
    </row>
    <row r="2340" spans="1:34">
      <c r="A2340" t="s">
        <v>11015</v>
      </c>
      <c r="B2340" t="s">
        <v>22</v>
      </c>
      <c r="C2340" t="s">
        <v>1571</v>
      </c>
      <c r="D2340" t="s">
        <v>24</v>
      </c>
      <c r="E2340" t="s">
        <v>104</v>
      </c>
      <c r="F2340" t="s">
        <v>1572</v>
      </c>
      <c r="G2340" t="s">
        <v>11016</v>
      </c>
      <c r="H2340" s="1">
        <f>DATE(YEAR(invoices[[#This Row],[due_date]]),MONTH(invoices[[#This Row],[due_date]]),1)</f>
        <v>45717</v>
      </c>
      <c r="I2340" s="1">
        <v>45723</v>
      </c>
      <c r="J2340">
        <v>14500</v>
      </c>
      <c r="K2340">
        <v>800</v>
      </c>
      <c r="L2340">
        <v>0</v>
      </c>
      <c r="M2340">
        <f>invoices[[#This Row],[rent_amount]]+invoices[[#This Row],[electricity_amount]]+invoices[[#This Row],[other_charges]]</f>
        <v>15300</v>
      </c>
      <c r="N2340" t="s">
        <v>28</v>
      </c>
      <c r="O2340" t="s">
        <v>1124</v>
      </c>
      <c r="P2340">
        <v>0</v>
      </c>
      <c r="Q2340" t="b">
        <v>0</v>
      </c>
      <c r="R2340" t="s">
        <v>319</v>
      </c>
      <c r="S2340">
        <v>0</v>
      </c>
      <c r="T2340">
        <f>invoices[[#This Row],[total_amount]]</f>
        <v>15300</v>
      </c>
      <c r="U2340" t="s">
        <v>1574</v>
      </c>
      <c r="V2340" t="str">
        <f>INDEX([1]!Table1[tenantname],MATCH(invoices[[#This Row],[allotment_id]],[1]!Table1[TenantAllotmentID],0))</f>
        <v>Ravi S (B14-B2)</v>
      </c>
      <c r="W2340" t="s">
        <v>14522</v>
      </c>
      <c r="X2340" t="s">
        <v>14523</v>
      </c>
      <c r="Y2340" s="4">
        <v>45717</v>
      </c>
      <c r="Z2340" t="s">
        <v>15806</v>
      </c>
      <c r="AA2340">
        <v>10409</v>
      </c>
      <c r="AB2340">
        <v>3467</v>
      </c>
      <c r="AC2340">
        <v>624</v>
      </c>
      <c r="AD2340" s="7">
        <f>invoices[[#This Row],[Rent]]+invoices[[#This Row],[Services]]+invoices[[#This Row],[GST]]</f>
        <v>14500</v>
      </c>
      <c r="AE2340" s="7">
        <f>invoices[[#This Row],[Total]]-invoices[[#This Row],[rent_amount]]</f>
        <v>0</v>
      </c>
      <c r="AF2340">
        <v>4806</v>
      </c>
      <c r="AG2340">
        <v>800</v>
      </c>
      <c r="AH2340">
        <f>invoices[[#This Row],[EB Amount]]-invoices[[#This Row],[electricity_amount]]</f>
        <v>0</v>
      </c>
    </row>
    <row r="2341" spans="1:34">
      <c r="A2341" t="s">
        <v>11017</v>
      </c>
      <c r="B2341" t="s">
        <v>22</v>
      </c>
      <c r="C2341" t="s">
        <v>2459</v>
      </c>
      <c r="D2341" t="s">
        <v>24</v>
      </c>
      <c r="E2341" t="s">
        <v>476</v>
      </c>
      <c r="F2341" t="s">
        <v>1069</v>
      </c>
      <c r="G2341" t="s">
        <v>11018</v>
      </c>
      <c r="H2341" s="1">
        <f>DATE(YEAR(invoices[[#This Row],[due_date]]),MONTH(invoices[[#This Row],[due_date]]),1)</f>
        <v>45717</v>
      </c>
      <c r="I2341" s="1">
        <v>45723</v>
      </c>
      <c r="J2341">
        <v>13500</v>
      </c>
      <c r="K2341">
        <v>1148</v>
      </c>
      <c r="L2341">
        <v>0</v>
      </c>
      <c r="M2341">
        <f>invoices[[#This Row],[rent_amount]]+invoices[[#This Row],[electricity_amount]]+invoices[[#This Row],[other_charges]]</f>
        <v>14648</v>
      </c>
      <c r="N2341" t="s">
        <v>28</v>
      </c>
      <c r="O2341" t="s">
        <v>703</v>
      </c>
      <c r="P2341">
        <v>0</v>
      </c>
      <c r="Q2341" t="b">
        <v>0</v>
      </c>
      <c r="R2341" t="s">
        <v>319</v>
      </c>
      <c r="S2341">
        <v>0</v>
      </c>
      <c r="T2341">
        <f>invoices[[#This Row],[total_amount]]</f>
        <v>14648</v>
      </c>
      <c r="U2341" t="s">
        <v>2461</v>
      </c>
      <c r="V2341" t="str">
        <f>INDEX([1]!Table1[tenantname],MATCH(invoices[[#This Row],[allotment_id]],[1]!Table1[TenantAllotmentID],0))</f>
        <v>Vishal Chandravanshi (B41-C2)</v>
      </c>
      <c r="W2341" t="s">
        <v>14810</v>
      </c>
      <c r="X2341" t="s">
        <v>14811</v>
      </c>
      <c r="Y2341" s="4">
        <v>45717</v>
      </c>
      <c r="Z2341" t="s">
        <v>15806</v>
      </c>
      <c r="AA2341">
        <v>9691</v>
      </c>
      <c r="AB2341">
        <v>3228</v>
      </c>
      <c r="AC2341">
        <v>581</v>
      </c>
      <c r="AD2341" s="7">
        <f>invoices[[#This Row],[Rent]]+invoices[[#This Row],[Services]]+invoices[[#This Row],[GST]]</f>
        <v>13500</v>
      </c>
      <c r="AE2341" s="7">
        <f>invoices[[#This Row],[Total]]-invoices[[#This Row],[rent_amount]]</f>
        <v>0</v>
      </c>
      <c r="AF2341">
        <v>4807</v>
      </c>
      <c r="AG2341">
        <v>1148</v>
      </c>
      <c r="AH2341">
        <f>invoices[[#This Row],[EB Amount]]-invoices[[#This Row],[electricity_amount]]</f>
        <v>0</v>
      </c>
    </row>
    <row r="2342" spans="1:34">
      <c r="A2342" t="s">
        <v>11069</v>
      </c>
      <c r="B2342" t="s">
        <v>22</v>
      </c>
      <c r="C2342" t="s">
        <v>5768</v>
      </c>
      <c r="D2342" t="s">
        <v>24</v>
      </c>
      <c r="E2342" t="s">
        <v>342</v>
      </c>
      <c r="F2342" t="s">
        <v>753</v>
      </c>
      <c r="G2342" t="s">
        <v>11070</v>
      </c>
      <c r="H2342" s="1">
        <f>DATE(YEAR(invoices[[#This Row],[due_date]]),MONTH(invoices[[#This Row],[due_date]]),1)</f>
        <v>45717</v>
      </c>
      <c r="I2342" s="1">
        <v>45723</v>
      </c>
      <c r="J2342">
        <v>1258</v>
      </c>
      <c r="K2342">
        <v>897</v>
      </c>
      <c r="L2342">
        <v>2250</v>
      </c>
      <c r="M2342">
        <f>invoices[[#This Row],[rent_amount]]+invoices[[#This Row],[electricity_amount]]+invoices[[#This Row],[other_charges]]</f>
        <v>4405</v>
      </c>
      <c r="N2342" t="s">
        <v>28</v>
      </c>
      <c r="O2342" t="s">
        <v>1124</v>
      </c>
      <c r="P2342">
        <v>0</v>
      </c>
      <c r="Q2342" t="b">
        <v>0</v>
      </c>
      <c r="R2342" t="s">
        <v>319</v>
      </c>
      <c r="S2342">
        <v>0</v>
      </c>
      <c r="T2342">
        <f>invoices[[#This Row],[total_amount]]</f>
        <v>4405</v>
      </c>
      <c r="U2342" t="s">
        <v>5770</v>
      </c>
      <c r="V2342" t="str">
        <f>INDEX([1]!Table1[tenantname],MATCH(invoices[[#This Row],[allotment_id]],[1]!Table1[TenantAllotmentID],0))</f>
        <v>Shakti Nivetha S (D11-D3)</v>
      </c>
      <c r="W2342" t="s">
        <v>15422</v>
      </c>
      <c r="X2342" t="s">
        <v>15423</v>
      </c>
      <c r="Y2342" s="4">
        <v>45717</v>
      </c>
      <c r="Z2342" t="s">
        <v>15806</v>
      </c>
      <c r="AA2342">
        <v>782</v>
      </c>
      <c r="AB2342">
        <v>403</v>
      </c>
      <c r="AC2342">
        <v>73</v>
      </c>
      <c r="AD2342" s="7">
        <f>invoices[[#This Row],[Rent]]+invoices[[#This Row],[Services]]+invoices[[#This Row],[GST]]</f>
        <v>1258</v>
      </c>
      <c r="AE2342" s="7">
        <f>invoices[[#This Row],[Total]]-invoices[[#This Row],[rent_amount]]</f>
        <v>0</v>
      </c>
      <c r="AF2342">
        <v>4836</v>
      </c>
      <c r="AG2342">
        <v>897</v>
      </c>
      <c r="AH2342">
        <f>invoices[[#This Row],[EB Amount]]-invoices[[#This Row],[electricity_amount]]</f>
        <v>0</v>
      </c>
    </row>
    <row r="2343" spans="1:34">
      <c r="A2343" t="s">
        <v>11114</v>
      </c>
      <c r="B2343" t="s">
        <v>22</v>
      </c>
      <c r="C2343" t="s">
        <v>893</v>
      </c>
      <c r="D2343" t="s">
        <v>24</v>
      </c>
      <c r="E2343" t="s">
        <v>104</v>
      </c>
      <c r="F2343" t="s">
        <v>894</v>
      </c>
      <c r="G2343" t="s">
        <v>11115</v>
      </c>
      <c r="H2343" s="1">
        <f>DATE(YEAR(invoices[[#This Row],[due_date]]),MONTH(invoices[[#This Row],[due_date]]),1)</f>
        <v>45717</v>
      </c>
      <c r="I2343" s="1">
        <v>45723</v>
      </c>
      <c r="J2343">
        <v>14500</v>
      </c>
      <c r="K2343">
        <v>1400</v>
      </c>
      <c r="L2343">
        <v>0</v>
      </c>
      <c r="M2343">
        <f>invoices[[#This Row],[rent_amount]]+invoices[[#This Row],[electricity_amount]]+invoices[[#This Row],[other_charges]]</f>
        <v>15900</v>
      </c>
      <c r="N2343" t="s">
        <v>28</v>
      </c>
      <c r="O2343" t="s">
        <v>318</v>
      </c>
      <c r="P2343">
        <v>0</v>
      </c>
      <c r="Q2343" t="b">
        <v>0</v>
      </c>
      <c r="R2343" t="s">
        <v>319</v>
      </c>
      <c r="S2343">
        <v>0</v>
      </c>
      <c r="T2343">
        <f>invoices[[#This Row],[total_amount]]</f>
        <v>15900</v>
      </c>
      <c r="U2343" t="s">
        <v>895</v>
      </c>
      <c r="V2343" t="str">
        <f>INDEX([1]!Table1[tenantname],MATCH(invoices[[#This Row],[allotment_id]],[1]!Table1[TenantAllotmentID],0))</f>
        <v>Kumaraswamy K (B14-B1)</v>
      </c>
      <c r="W2343" t="s">
        <v>14271</v>
      </c>
      <c r="X2343" t="s">
        <v>14272</v>
      </c>
      <c r="Y2343" s="4">
        <v>45717</v>
      </c>
      <c r="Z2343" t="s">
        <v>15806</v>
      </c>
      <c r="AA2343">
        <v>10409</v>
      </c>
      <c r="AB2343">
        <v>3467</v>
      </c>
      <c r="AC2343">
        <v>624</v>
      </c>
      <c r="AD2343" s="7">
        <f>invoices[[#This Row],[Rent]]+invoices[[#This Row],[Services]]+invoices[[#This Row],[GST]]</f>
        <v>14500</v>
      </c>
      <c r="AE2343" s="7">
        <f>invoices[[#This Row],[Total]]-invoices[[#This Row],[rent_amount]]</f>
        <v>0</v>
      </c>
      <c r="AF2343">
        <v>4859</v>
      </c>
      <c r="AG2343">
        <v>1400</v>
      </c>
      <c r="AH2343">
        <f>invoices[[#This Row],[EB Amount]]-invoices[[#This Row],[electricity_amount]]</f>
        <v>0</v>
      </c>
    </row>
    <row r="2344" spans="1:34">
      <c r="A2344" t="s">
        <v>11244</v>
      </c>
      <c r="B2344" t="s">
        <v>22</v>
      </c>
      <c r="C2344" t="s">
        <v>1927</v>
      </c>
      <c r="D2344" t="s">
        <v>24</v>
      </c>
      <c r="E2344" t="s">
        <v>155</v>
      </c>
      <c r="F2344" t="s">
        <v>1928</v>
      </c>
      <c r="G2344" t="s">
        <v>11245</v>
      </c>
      <c r="H2344" s="1">
        <f>DATE(YEAR(invoices[[#This Row],[due_date]]),MONTH(invoices[[#This Row],[due_date]]),1)</f>
        <v>45717</v>
      </c>
      <c r="I2344" s="1">
        <v>45723</v>
      </c>
      <c r="J2344">
        <v>14500</v>
      </c>
      <c r="K2344">
        <v>1512</v>
      </c>
      <c r="L2344">
        <v>0</v>
      </c>
      <c r="M2344">
        <f>invoices[[#This Row],[rent_amount]]+invoices[[#This Row],[electricity_amount]]+invoices[[#This Row],[other_charges]]</f>
        <v>16012</v>
      </c>
      <c r="N2344" t="s">
        <v>28</v>
      </c>
      <c r="O2344" t="s">
        <v>1124</v>
      </c>
      <c r="P2344">
        <v>0</v>
      </c>
      <c r="Q2344" t="b">
        <v>0</v>
      </c>
      <c r="R2344" t="s">
        <v>319</v>
      </c>
      <c r="S2344">
        <v>0</v>
      </c>
      <c r="T2344">
        <f>invoices[[#This Row],[total_amount]]</f>
        <v>16012</v>
      </c>
      <c r="U2344" t="s">
        <v>1930</v>
      </c>
      <c r="V2344" t="str">
        <f>INDEX([1]!Table1[tenantname],MATCH(invoices[[#This Row],[allotment_id]],[1]!Table1[TenantAllotmentID],0))</f>
        <v>Parth Agarwal (C44-B1)</v>
      </c>
      <c r="W2344" t="s">
        <v>14647</v>
      </c>
      <c r="X2344" t="s">
        <v>14648</v>
      </c>
      <c r="Y2344" s="4">
        <v>45717</v>
      </c>
      <c r="Z2344" t="s">
        <v>15806</v>
      </c>
      <c r="AA2344">
        <v>8866</v>
      </c>
      <c r="AB2344">
        <v>4774</v>
      </c>
      <c r="AC2344">
        <v>860</v>
      </c>
      <c r="AD2344" s="7">
        <f>invoices[[#This Row],[Rent]]+invoices[[#This Row],[Services]]+invoices[[#This Row],[GST]]</f>
        <v>14500</v>
      </c>
      <c r="AE2344" s="7">
        <f>invoices[[#This Row],[Total]]-invoices[[#This Row],[rent_amount]]</f>
        <v>0</v>
      </c>
      <c r="AF2344">
        <v>4922</v>
      </c>
      <c r="AG2344">
        <v>1512</v>
      </c>
      <c r="AH2344">
        <f>invoices[[#This Row],[EB Amount]]-invoices[[#This Row],[electricity_amount]]</f>
        <v>0</v>
      </c>
    </row>
    <row r="2345" spans="1:34">
      <c r="A2345" t="s">
        <v>11277</v>
      </c>
      <c r="B2345" t="s">
        <v>22</v>
      </c>
      <c r="C2345" t="s">
        <v>1951</v>
      </c>
      <c r="D2345" t="s">
        <v>24</v>
      </c>
      <c r="E2345" t="s">
        <v>88</v>
      </c>
      <c r="F2345" t="s">
        <v>921</v>
      </c>
      <c r="G2345" t="s">
        <v>11278</v>
      </c>
      <c r="H2345" s="1">
        <f>DATE(YEAR(invoices[[#This Row],[due_date]]),MONTH(invoices[[#This Row],[due_date]]),1)</f>
        <v>45717</v>
      </c>
      <c r="I2345" s="1">
        <v>45723</v>
      </c>
      <c r="J2345" t="e">
        <v>#N/A</v>
      </c>
      <c r="K2345" t="e">
        <v>#N/A</v>
      </c>
      <c r="L2345">
        <v>0</v>
      </c>
      <c r="M2345" t="e">
        <f>invoices[[#This Row],[rent_amount]]+invoices[[#This Row],[electricity_amount]]+invoices[[#This Row],[other_charges]]</f>
        <v>#N/A</v>
      </c>
      <c r="N2345" t="s">
        <v>28</v>
      </c>
      <c r="O2345" t="s">
        <v>1124</v>
      </c>
      <c r="P2345">
        <v>0</v>
      </c>
      <c r="Q2345" t="b">
        <v>0</v>
      </c>
      <c r="R2345" t="s">
        <v>319</v>
      </c>
      <c r="S2345">
        <v>0</v>
      </c>
      <c r="T2345" t="e">
        <f>invoices[[#This Row],[total_amount]]</f>
        <v>#N/A</v>
      </c>
      <c r="U2345" t="s">
        <v>1953</v>
      </c>
      <c r="V2345" t="str">
        <f>INDEX([1]!Table1[tenantname],MATCH(invoices[[#This Row],[allotment_id]],[1]!Table1[TenantAllotmentID],0))</f>
        <v>Piyush Malhotra (B13-C1)</v>
      </c>
      <c r="W2345" t="s">
        <v>14657</v>
      </c>
      <c r="X2345" t="s">
        <v>14658</v>
      </c>
      <c r="Y2345" s="4">
        <v>45717</v>
      </c>
      <c r="Z2345" t="s">
        <v>15806</v>
      </c>
      <c r="AA2345" t="e">
        <v>#N/A</v>
      </c>
      <c r="AB2345" t="e">
        <v>#N/A</v>
      </c>
      <c r="AC2345" t="e">
        <v>#N/A</v>
      </c>
      <c r="AD2345" s="7" t="e">
        <f>invoices[[#This Row],[Rent]]+invoices[[#This Row],[Services]]+invoices[[#This Row],[GST]]</f>
        <v>#N/A</v>
      </c>
      <c r="AE2345" s="7" t="e">
        <f>invoices[[#This Row],[Total]]-invoices[[#This Row],[rent_amount]]</f>
        <v>#N/A</v>
      </c>
      <c r="AF2345">
        <v>4937</v>
      </c>
      <c r="AG2345" t="e">
        <v>#N/A</v>
      </c>
      <c r="AH2345" t="e">
        <f>invoices[[#This Row],[EB Amount]]-invoices[[#This Row],[electricity_amount]]</f>
        <v>#N/A</v>
      </c>
    </row>
    <row r="2346" spans="1:34">
      <c r="A2346" t="s">
        <v>11325</v>
      </c>
      <c r="B2346" t="s">
        <v>22</v>
      </c>
      <c r="C2346" t="s">
        <v>1111</v>
      </c>
      <c r="D2346" t="s">
        <v>24</v>
      </c>
      <c r="E2346" t="s">
        <v>569</v>
      </c>
      <c r="F2346" t="s">
        <v>1112</v>
      </c>
      <c r="G2346" t="s">
        <v>11326</v>
      </c>
      <c r="H2346" s="1">
        <f>DATE(YEAR(invoices[[#This Row],[due_date]]),MONTH(invoices[[#This Row],[due_date]]),1)</f>
        <v>45717</v>
      </c>
      <c r="I2346" s="1">
        <v>45723</v>
      </c>
      <c r="J2346">
        <v>13000</v>
      </c>
      <c r="K2346">
        <v>1272</v>
      </c>
      <c r="L2346">
        <v>0</v>
      </c>
      <c r="M2346">
        <f>invoices[[#This Row],[rent_amount]]+invoices[[#This Row],[electricity_amount]]+invoices[[#This Row],[other_charges]]</f>
        <v>14272</v>
      </c>
      <c r="N2346" t="s">
        <v>28</v>
      </c>
      <c r="O2346" t="s">
        <v>1124</v>
      </c>
      <c r="P2346">
        <v>0</v>
      </c>
      <c r="Q2346" t="b">
        <v>0</v>
      </c>
      <c r="R2346" t="s">
        <v>319</v>
      </c>
      <c r="S2346">
        <v>0</v>
      </c>
      <c r="T2346">
        <f>invoices[[#This Row],[total_amount]]</f>
        <v>14272</v>
      </c>
      <c r="U2346" t="s">
        <v>1114</v>
      </c>
      <c r="V2346" t="str">
        <f>INDEX([1]!Table1[tenantname],MATCH(invoices[[#This Row],[allotment_id]],[1]!Table1[TenantAllotmentID],0))</f>
        <v>Muskan Goyal (C12-C2)</v>
      </c>
      <c r="W2346" t="s">
        <v>14352</v>
      </c>
      <c r="X2346" t="s">
        <v>14353</v>
      </c>
      <c r="Y2346" s="4">
        <v>45717</v>
      </c>
      <c r="Z2346" t="s">
        <v>15806</v>
      </c>
      <c r="AA2346">
        <v>7949</v>
      </c>
      <c r="AB2346">
        <v>4280</v>
      </c>
      <c r="AC2346">
        <v>771</v>
      </c>
      <c r="AD2346" s="7">
        <f>invoices[[#This Row],[Rent]]+invoices[[#This Row],[Services]]+invoices[[#This Row],[GST]]</f>
        <v>13000</v>
      </c>
      <c r="AE2346" s="7">
        <f>invoices[[#This Row],[Total]]-invoices[[#This Row],[rent_amount]]</f>
        <v>0</v>
      </c>
      <c r="AF2346">
        <v>4959</v>
      </c>
      <c r="AG2346">
        <v>1272</v>
      </c>
      <c r="AH2346">
        <f>invoices[[#This Row],[EB Amount]]-invoices[[#This Row],[electricity_amount]]</f>
        <v>0</v>
      </c>
    </row>
    <row r="2347" spans="1:34">
      <c r="A2347" t="s">
        <v>11477</v>
      </c>
      <c r="B2347" t="s">
        <v>22</v>
      </c>
      <c r="C2347" t="s">
        <v>11380</v>
      </c>
      <c r="D2347" t="s">
        <v>24</v>
      </c>
      <c r="E2347" t="s">
        <v>399</v>
      </c>
      <c r="F2347" t="s">
        <v>2169</v>
      </c>
      <c r="G2347" t="s">
        <v>11478</v>
      </c>
      <c r="H2347" s="1">
        <f>DATE(YEAR(invoices[[#This Row],[due_date]]),MONTH(invoices[[#This Row],[due_date]]),1)</f>
        <v>45717</v>
      </c>
      <c r="I2347" s="1">
        <v>45723</v>
      </c>
      <c r="J2347">
        <v>17161</v>
      </c>
      <c r="K2347">
        <v>0</v>
      </c>
      <c r="L2347">
        <v>0</v>
      </c>
      <c r="M2347">
        <f>invoices[[#This Row],[rent_amount]]+invoices[[#This Row],[electricity_amount]]+invoices[[#This Row],[other_charges]]</f>
        <v>17161</v>
      </c>
      <c r="N2347" t="s">
        <v>28</v>
      </c>
      <c r="O2347" t="s">
        <v>1124</v>
      </c>
      <c r="P2347">
        <v>0</v>
      </c>
      <c r="Q2347" t="b">
        <v>0</v>
      </c>
      <c r="R2347" t="s">
        <v>319</v>
      </c>
      <c r="S2347">
        <v>0</v>
      </c>
      <c r="T2347">
        <f>invoices[[#This Row],[total_amount]]</f>
        <v>17161</v>
      </c>
      <c r="U2347" t="s">
        <v>11382</v>
      </c>
      <c r="V2347" t="str">
        <f>INDEX([1]!Table1[tenantname],MATCH(invoices[[#This Row],[allotment_id]],[1]!Table1[TenantAllotmentID],0))</f>
        <v>Priyadarshini  (B22-A1)</v>
      </c>
      <c r="W2347" t="s">
        <v>15741</v>
      </c>
      <c r="X2347" t="s">
        <v>15742</v>
      </c>
      <c r="Y2347" s="4">
        <v>45717</v>
      </c>
      <c r="Z2347" t="s">
        <v>15806</v>
      </c>
      <c r="AA2347">
        <v>12013</v>
      </c>
      <c r="AB2347">
        <v>4363</v>
      </c>
      <c r="AC2347">
        <v>785</v>
      </c>
      <c r="AD2347" s="7">
        <f>invoices[[#This Row],[Rent]]+invoices[[#This Row],[Services]]+invoices[[#This Row],[GST]]</f>
        <v>17161</v>
      </c>
      <c r="AE2347" s="7">
        <f>invoices[[#This Row],[Total]]-invoices[[#This Row],[rent_amount]]</f>
        <v>0</v>
      </c>
      <c r="AF2347">
        <v>5035</v>
      </c>
      <c r="AG2347">
        <v>0</v>
      </c>
      <c r="AH2347">
        <f>invoices[[#This Row],[EB Amount]]-invoices[[#This Row],[electricity_amount]]</f>
        <v>0</v>
      </c>
    </row>
    <row r="2348" spans="1:34">
      <c r="A2348" t="s">
        <v>11517</v>
      </c>
      <c r="B2348" t="s">
        <v>22</v>
      </c>
      <c r="C2348" t="s">
        <v>3074</v>
      </c>
      <c r="D2348" t="s">
        <v>24</v>
      </c>
      <c r="E2348" t="s">
        <v>167</v>
      </c>
      <c r="F2348" t="s">
        <v>2258</v>
      </c>
      <c r="G2348" t="s">
        <v>11518</v>
      </c>
      <c r="H2348" s="1">
        <f>DATE(YEAR(invoices[[#This Row],[due_date]]),MONTH(invoices[[#This Row],[due_date]]),1)</f>
        <v>45717</v>
      </c>
      <c r="I2348" s="1">
        <v>45723</v>
      </c>
      <c r="J2348">
        <v>19000</v>
      </c>
      <c r="K2348">
        <v>300</v>
      </c>
      <c r="L2348">
        <v>0</v>
      </c>
      <c r="M2348">
        <f>invoices[[#This Row],[rent_amount]]+invoices[[#This Row],[electricity_amount]]+invoices[[#This Row],[other_charges]]</f>
        <v>19300</v>
      </c>
      <c r="N2348" t="s">
        <v>28</v>
      </c>
      <c r="O2348" t="s">
        <v>703</v>
      </c>
      <c r="P2348">
        <v>0</v>
      </c>
      <c r="Q2348" t="b">
        <v>0</v>
      </c>
      <c r="R2348" t="s">
        <v>319</v>
      </c>
      <c r="S2348">
        <v>0</v>
      </c>
      <c r="T2348">
        <f>invoices[[#This Row],[total_amount]]</f>
        <v>19300</v>
      </c>
      <c r="U2348" t="s">
        <v>3076</v>
      </c>
      <c r="V2348" t="str">
        <f>INDEX([1]!Table1[tenantname],MATCH(invoices[[#This Row],[allotment_id]],[1]!Table1[TenantAllotmentID],0))</f>
        <v>Vishnu B (B42-A1)</v>
      </c>
      <c r="W2348" t="s">
        <v>14963</v>
      </c>
      <c r="X2348" t="s">
        <v>14964</v>
      </c>
      <c r="Y2348" s="4">
        <v>45717</v>
      </c>
      <c r="Z2348" t="s">
        <v>15806</v>
      </c>
      <c r="AA2348">
        <v>13639</v>
      </c>
      <c r="AB2348">
        <v>4543</v>
      </c>
      <c r="AC2348">
        <v>818</v>
      </c>
      <c r="AD2348" s="7">
        <f>invoices[[#This Row],[Rent]]+invoices[[#This Row],[Services]]+invoices[[#This Row],[GST]]</f>
        <v>19000</v>
      </c>
      <c r="AE2348" s="7">
        <f>invoices[[#This Row],[Total]]-invoices[[#This Row],[rent_amount]]</f>
        <v>0</v>
      </c>
      <c r="AF2348">
        <v>5056</v>
      </c>
      <c r="AG2348">
        <v>300</v>
      </c>
      <c r="AH2348">
        <f>invoices[[#This Row],[EB Amount]]-invoices[[#This Row],[electricity_amount]]</f>
        <v>0</v>
      </c>
    </row>
    <row r="2349" spans="1:34">
      <c r="A2349" t="s">
        <v>11537</v>
      </c>
      <c r="B2349" t="s">
        <v>22</v>
      </c>
      <c r="C2349" t="s">
        <v>998</v>
      </c>
      <c r="D2349" t="s">
        <v>24</v>
      </c>
      <c r="E2349" t="s">
        <v>569</v>
      </c>
      <c r="F2349" t="s">
        <v>999</v>
      </c>
      <c r="G2349" t="s">
        <v>11538</v>
      </c>
      <c r="H2349" s="1">
        <f>DATE(YEAR(invoices[[#This Row],[due_date]]),MONTH(invoices[[#This Row],[due_date]]),1)</f>
        <v>45717</v>
      </c>
      <c r="I2349" s="1">
        <v>45723</v>
      </c>
      <c r="J2349">
        <v>14500</v>
      </c>
      <c r="K2349">
        <v>1484</v>
      </c>
      <c r="L2349">
        <v>0</v>
      </c>
      <c r="M2349">
        <f>invoices[[#This Row],[rent_amount]]+invoices[[#This Row],[electricity_amount]]+invoices[[#This Row],[other_charges]]</f>
        <v>15984</v>
      </c>
      <c r="N2349" t="s">
        <v>28</v>
      </c>
      <c r="O2349" t="s">
        <v>703</v>
      </c>
      <c r="P2349">
        <v>0</v>
      </c>
      <c r="Q2349" t="b">
        <v>0</v>
      </c>
      <c r="R2349" t="s">
        <v>319</v>
      </c>
      <c r="S2349">
        <v>0</v>
      </c>
      <c r="T2349">
        <f>invoices[[#This Row],[total_amount]]</f>
        <v>15984</v>
      </c>
      <c r="U2349" t="s">
        <v>1001</v>
      </c>
      <c r="V2349" t="str">
        <f>INDEX([1]!Table1[tenantname],MATCH(invoices[[#This Row],[allotment_id]],[1]!Table1[TenantAllotmentID],0))</f>
        <v>Shruthi Ganesan (C12-B1)</v>
      </c>
      <c r="W2349" t="s">
        <v>14310</v>
      </c>
      <c r="X2349" t="s">
        <v>14311</v>
      </c>
      <c r="Y2349" s="4">
        <v>45717</v>
      </c>
      <c r="Z2349" t="s">
        <v>15806</v>
      </c>
      <c r="AA2349">
        <v>8866</v>
      </c>
      <c r="AB2349">
        <v>4774</v>
      </c>
      <c r="AC2349">
        <v>860</v>
      </c>
      <c r="AD2349" s="7">
        <f>invoices[[#This Row],[Rent]]+invoices[[#This Row],[Services]]+invoices[[#This Row],[GST]]</f>
        <v>14500</v>
      </c>
      <c r="AE2349" s="7">
        <f>invoices[[#This Row],[Total]]-invoices[[#This Row],[rent_amount]]</f>
        <v>0</v>
      </c>
      <c r="AF2349">
        <v>5066</v>
      </c>
      <c r="AG2349">
        <v>1484</v>
      </c>
      <c r="AH2349">
        <f>invoices[[#This Row],[EB Amount]]-invoices[[#This Row],[electricity_amount]]</f>
        <v>0</v>
      </c>
    </row>
    <row r="2350" spans="1:34">
      <c r="A2350" t="s">
        <v>11545</v>
      </c>
      <c r="B2350" t="s">
        <v>22</v>
      </c>
      <c r="C2350" t="s">
        <v>194</v>
      </c>
      <c r="D2350" t="s">
        <v>24</v>
      </c>
      <c r="E2350" t="s">
        <v>195</v>
      </c>
      <c r="F2350" t="s">
        <v>196</v>
      </c>
      <c r="G2350" t="s">
        <v>11546</v>
      </c>
      <c r="H2350" s="1">
        <f>DATE(YEAR(invoices[[#This Row],[due_date]]),MONTH(invoices[[#This Row],[due_date]]),1)</f>
        <v>45717</v>
      </c>
      <c r="I2350" s="1">
        <v>45723</v>
      </c>
      <c r="J2350">
        <v>6081</v>
      </c>
      <c r="K2350">
        <v>1120</v>
      </c>
      <c r="L2350">
        <v>2250</v>
      </c>
      <c r="M2350">
        <f>invoices[[#This Row],[rent_amount]]+invoices[[#This Row],[electricity_amount]]+invoices[[#This Row],[other_charges]]</f>
        <v>9451</v>
      </c>
      <c r="N2350" t="s">
        <v>28</v>
      </c>
      <c r="O2350" t="s">
        <v>1124</v>
      </c>
      <c r="P2350">
        <v>0</v>
      </c>
      <c r="Q2350" t="b">
        <v>0</v>
      </c>
      <c r="R2350" t="s">
        <v>319</v>
      </c>
      <c r="S2350">
        <v>0</v>
      </c>
      <c r="T2350">
        <f>invoices[[#This Row],[total_amount]]</f>
        <v>9451</v>
      </c>
      <c r="U2350" t="s">
        <v>198</v>
      </c>
      <c r="V2350" t="str">
        <f>INDEX([1]!Table1[tenantname],MATCH(invoices[[#This Row],[allotment_id]],[1]!Table1[TenantAllotmentID],0))</f>
        <v>Nisha Nair (D41-B1)</v>
      </c>
      <c r="W2350" t="s">
        <v>14030</v>
      </c>
      <c r="X2350" t="s">
        <v>14031</v>
      </c>
      <c r="Y2350" s="4">
        <v>45717</v>
      </c>
      <c r="Z2350" t="s">
        <v>15806</v>
      </c>
      <c r="AA2350">
        <v>4365</v>
      </c>
      <c r="AB2350">
        <v>1454</v>
      </c>
      <c r="AC2350">
        <v>262</v>
      </c>
      <c r="AD2350" s="7">
        <f>invoices[[#This Row],[Rent]]+invoices[[#This Row],[Services]]+invoices[[#This Row],[GST]]</f>
        <v>6081</v>
      </c>
      <c r="AE2350" s="7">
        <f>invoices[[#This Row],[Total]]-invoices[[#This Row],[rent_amount]]</f>
        <v>0</v>
      </c>
      <c r="AF2350">
        <v>5072</v>
      </c>
      <c r="AG2350">
        <v>1120</v>
      </c>
      <c r="AH2350">
        <f>invoices[[#This Row],[EB Amount]]-invoices[[#This Row],[electricity_amount]]</f>
        <v>0</v>
      </c>
    </row>
    <row r="2351" spans="1:34">
      <c r="A2351" t="s">
        <v>11587</v>
      </c>
      <c r="B2351" t="s">
        <v>22</v>
      </c>
      <c r="C2351" t="s">
        <v>4341</v>
      </c>
      <c r="D2351" t="s">
        <v>24</v>
      </c>
      <c r="E2351" t="s">
        <v>268</v>
      </c>
      <c r="F2351" t="s">
        <v>269</v>
      </c>
      <c r="G2351" t="s">
        <v>11588</v>
      </c>
      <c r="H2351" s="1">
        <f>DATE(YEAR(invoices[[#This Row],[due_date]]),MONTH(invoices[[#This Row],[due_date]]),1)</f>
        <v>45717</v>
      </c>
      <c r="I2351" s="1">
        <v>45723</v>
      </c>
      <c r="J2351">
        <v>13500</v>
      </c>
      <c r="K2351">
        <v>1197</v>
      </c>
      <c r="L2351">
        <v>0</v>
      </c>
      <c r="M2351">
        <f>invoices[[#This Row],[rent_amount]]+invoices[[#This Row],[electricity_amount]]+invoices[[#This Row],[other_charges]]</f>
        <v>14697</v>
      </c>
      <c r="N2351" t="s">
        <v>28</v>
      </c>
      <c r="O2351" t="s">
        <v>703</v>
      </c>
      <c r="P2351">
        <v>0</v>
      </c>
      <c r="Q2351" t="b">
        <v>0</v>
      </c>
      <c r="R2351" t="s">
        <v>319</v>
      </c>
      <c r="S2351">
        <v>0</v>
      </c>
      <c r="T2351">
        <f>invoices[[#This Row],[total_amount]]</f>
        <v>14697</v>
      </c>
      <c r="U2351" t="s">
        <v>4343</v>
      </c>
      <c r="V2351" t="str">
        <f>INDEX([1]!Table1[tenantname],MATCH(invoices[[#This Row],[allotment_id]],[1]!Table1[TenantAllotmentID],0))</f>
        <v>Shivam Bhavsar (C21-C1)</v>
      </c>
      <c r="W2351" t="s">
        <v>15215</v>
      </c>
      <c r="X2351" t="s">
        <v>15216</v>
      </c>
      <c r="Y2351" s="4">
        <v>45717</v>
      </c>
      <c r="Z2351" t="s">
        <v>15806</v>
      </c>
      <c r="AA2351">
        <v>9691</v>
      </c>
      <c r="AB2351">
        <v>3228</v>
      </c>
      <c r="AC2351">
        <v>581</v>
      </c>
      <c r="AD2351" s="7">
        <f>invoices[[#This Row],[Rent]]+invoices[[#This Row],[Services]]+invoices[[#This Row],[GST]]</f>
        <v>13500</v>
      </c>
      <c r="AE2351" s="7">
        <f>invoices[[#This Row],[Total]]-invoices[[#This Row],[rent_amount]]</f>
        <v>0</v>
      </c>
      <c r="AF2351">
        <v>5096</v>
      </c>
      <c r="AG2351">
        <v>1197</v>
      </c>
      <c r="AH2351">
        <f>invoices[[#This Row],[EB Amount]]-invoices[[#This Row],[electricity_amount]]</f>
        <v>0</v>
      </c>
    </row>
    <row r="2352" spans="1:34">
      <c r="A2352" t="s">
        <v>11617</v>
      </c>
      <c r="B2352" t="s">
        <v>22</v>
      </c>
      <c r="C2352" t="s">
        <v>771</v>
      </c>
      <c r="D2352" t="s">
        <v>24</v>
      </c>
      <c r="E2352" t="s">
        <v>72</v>
      </c>
      <c r="F2352" t="s">
        <v>665</v>
      </c>
      <c r="G2352" t="s">
        <v>11618</v>
      </c>
      <c r="H2352" s="1">
        <f>DATE(YEAR(invoices[[#This Row],[due_date]]),MONTH(invoices[[#This Row],[due_date]]),1)</f>
        <v>45717</v>
      </c>
      <c r="I2352" s="1">
        <v>45723</v>
      </c>
      <c r="J2352">
        <v>18000</v>
      </c>
      <c r="K2352">
        <v>896</v>
      </c>
      <c r="L2352">
        <v>0</v>
      </c>
      <c r="M2352">
        <f>invoices[[#This Row],[rent_amount]]+invoices[[#This Row],[electricity_amount]]+invoices[[#This Row],[other_charges]]</f>
        <v>18896</v>
      </c>
      <c r="N2352" t="s">
        <v>28</v>
      </c>
      <c r="O2352" t="s">
        <v>1124</v>
      </c>
      <c r="P2352">
        <v>0</v>
      </c>
      <c r="Q2352" t="b">
        <v>0</v>
      </c>
      <c r="R2352" t="s">
        <v>319</v>
      </c>
      <c r="S2352">
        <v>0</v>
      </c>
      <c r="T2352">
        <f>invoices[[#This Row],[total_amount]]</f>
        <v>18896</v>
      </c>
      <c r="U2352" t="s">
        <v>773</v>
      </c>
      <c r="V2352" t="str">
        <f>INDEX([1]!Table1[tenantname],MATCH(invoices[[#This Row],[allotment_id]],[1]!Table1[TenantAllotmentID],0))</f>
        <v>Ramya Vaalendena (C34-A1)</v>
      </c>
      <c r="W2352" t="s">
        <v>14225</v>
      </c>
      <c r="X2352" t="s">
        <v>14226</v>
      </c>
      <c r="Y2352" s="4">
        <v>45717</v>
      </c>
      <c r="Z2352" t="s">
        <v>15806</v>
      </c>
      <c r="AA2352">
        <v>12921</v>
      </c>
      <c r="AB2352">
        <v>4304</v>
      </c>
      <c r="AC2352">
        <v>775</v>
      </c>
      <c r="AD2352" s="7">
        <f>invoices[[#This Row],[Rent]]+invoices[[#This Row],[Services]]+invoices[[#This Row],[GST]]</f>
        <v>18000</v>
      </c>
      <c r="AE2352" s="7">
        <f>invoices[[#This Row],[Total]]-invoices[[#This Row],[rent_amount]]</f>
        <v>0</v>
      </c>
      <c r="AF2352">
        <v>5115</v>
      </c>
      <c r="AG2352">
        <v>896</v>
      </c>
      <c r="AH2352">
        <f>invoices[[#This Row],[EB Amount]]-invoices[[#This Row],[electricity_amount]]</f>
        <v>0</v>
      </c>
    </row>
    <row r="2353" spans="1:34">
      <c r="A2353" t="s">
        <v>11713</v>
      </c>
      <c r="B2353" t="s">
        <v>22</v>
      </c>
      <c r="C2353" t="s">
        <v>5247</v>
      </c>
      <c r="D2353" t="s">
        <v>24</v>
      </c>
      <c r="E2353" t="s">
        <v>247</v>
      </c>
      <c r="F2353" t="s">
        <v>248</v>
      </c>
      <c r="G2353" t="s">
        <v>11714</v>
      </c>
      <c r="H2353" s="1">
        <f>DATE(YEAR(invoices[[#This Row],[due_date]]),MONTH(invoices[[#This Row],[due_date]]),1)</f>
        <v>45717</v>
      </c>
      <c r="I2353" s="1">
        <v>45723</v>
      </c>
      <c r="J2353">
        <v>9195</v>
      </c>
      <c r="K2353">
        <v>0</v>
      </c>
      <c r="L2353">
        <v>0</v>
      </c>
      <c r="M2353">
        <f>invoices[[#This Row],[rent_amount]]+invoices[[#This Row],[electricity_amount]]+invoices[[#This Row],[other_charges]]</f>
        <v>9195</v>
      </c>
      <c r="N2353" t="s">
        <v>28</v>
      </c>
      <c r="O2353" t="s">
        <v>318</v>
      </c>
      <c r="P2353">
        <v>0</v>
      </c>
      <c r="Q2353" t="b">
        <v>0</v>
      </c>
      <c r="R2353" t="s">
        <v>319</v>
      </c>
      <c r="S2353">
        <v>0</v>
      </c>
      <c r="T2353">
        <f>invoices[[#This Row],[total_amount]]</f>
        <v>9195</v>
      </c>
      <c r="U2353" t="s">
        <v>5249</v>
      </c>
      <c r="V2353" t="str">
        <f>INDEX([1]!Table1[tenantname],MATCH(invoices[[#This Row],[allotment_id]],[1]!Table1[TenantAllotmentID],0))</f>
        <v>Madhavan Maruthapillai (C11-A1)</v>
      </c>
      <c r="W2353" t="s">
        <v>15356</v>
      </c>
      <c r="X2353" t="s">
        <v>15357</v>
      </c>
      <c r="Y2353" s="4">
        <v>45717</v>
      </c>
      <c r="Z2353" t="s">
        <v>15806</v>
      </c>
      <c r="AA2353">
        <v>6447</v>
      </c>
      <c r="AB2353">
        <v>2328</v>
      </c>
      <c r="AC2353">
        <v>420</v>
      </c>
      <c r="AD2353" s="7">
        <f>invoices[[#This Row],[Rent]]+invoices[[#This Row],[Services]]+invoices[[#This Row],[GST]]</f>
        <v>9195</v>
      </c>
      <c r="AE2353" s="7">
        <f>invoices[[#This Row],[Total]]-invoices[[#This Row],[rent_amount]]</f>
        <v>0</v>
      </c>
      <c r="AF2353">
        <v>5164</v>
      </c>
      <c r="AG2353">
        <v>0</v>
      </c>
      <c r="AH2353">
        <f>invoices[[#This Row],[EB Amount]]-invoices[[#This Row],[electricity_amount]]</f>
        <v>0</v>
      </c>
    </row>
    <row r="2354" spans="1:34">
      <c r="A2354" t="s">
        <v>11860</v>
      </c>
      <c r="B2354" t="s">
        <v>22</v>
      </c>
      <c r="C2354" t="s">
        <v>1193</v>
      </c>
      <c r="D2354" t="s">
        <v>24</v>
      </c>
      <c r="E2354" t="s">
        <v>72</v>
      </c>
      <c r="F2354" t="s">
        <v>665</v>
      </c>
      <c r="G2354" t="s">
        <v>11861</v>
      </c>
      <c r="H2354" s="1">
        <f>DATE(YEAR(invoices[[#This Row],[due_date]]),MONTH(invoices[[#This Row],[due_date]]),1)</f>
        <v>45717</v>
      </c>
      <c r="I2354" s="1">
        <v>45723</v>
      </c>
      <c r="J2354">
        <v>13000</v>
      </c>
      <c r="K2354">
        <v>980</v>
      </c>
      <c r="L2354">
        <v>0</v>
      </c>
      <c r="M2354">
        <f>invoices[[#This Row],[rent_amount]]+invoices[[#This Row],[electricity_amount]]+invoices[[#This Row],[other_charges]]</f>
        <v>13980</v>
      </c>
      <c r="N2354" t="s">
        <v>28</v>
      </c>
      <c r="O2354" t="s">
        <v>703</v>
      </c>
      <c r="P2354">
        <v>0</v>
      </c>
      <c r="Q2354" t="b">
        <v>0</v>
      </c>
      <c r="R2354" t="s">
        <v>319</v>
      </c>
      <c r="S2354">
        <v>0</v>
      </c>
      <c r="T2354">
        <f>invoices[[#This Row],[total_amount]]</f>
        <v>13980</v>
      </c>
      <c r="U2354" t="s">
        <v>1195</v>
      </c>
      <c r="V2354" t="str">
        <f>INDEX([1]!Table1[tenantname],MATCH(invoices[[#This Row],[allotment_id]],[1]!Table1[TenantAllotmentID],0))</f>
        <v>Vaibhav Dubey (C34-A1)</v>
      </c>
      <c r="W2354" t="s">
        <v>14376</v>
      </c>
      <c r="X2354" t="s">
        <v>14377</v>
      </c>
      <c r="Y2354" s="4">
        <v>45717</v>
      </c>
      <c r="Z2354" t="s">
        <v>15806</v>
      </c>
      <c r="AA2354">
        <v>9100</v>
      </c>
      <c r="AB2354">
        <v>3305</v>
      </c>
      <c r="AC2354">
        <v>595</v>
      </c>
      <c r="AD2354" s="7">
        <f>invoices[[#This Row],[Rent]]+invoices[[#This Row],[Services]]+invoices[[#This Row],[GST]]</f>
        <v>13000</v>
      </c>
      <c r="AE2354" s="7">
        <f>invoices[[#This Row],[Total]]-invoices[[#This Row],[rent_amount]]</f>
        <v>0</v>
      </c>
      <c r="AF2354">
        <v>5242</v>
      </c>
      <c r="AG2354">
        <v>980</v>
      </c>
      <c r="AH2354">
        <f>invoices[[#This Row],[EB Amount]]-invoices[[#This Row],[electricity_amount]]</f>
        <v>0</v>
      </c>
    </row>
    <row r="2355" spans="1:34">
      <c r="A2355" t="s">
        <v>11900</v>
      </c>
      <c r="B2355" t="s">
        <v>22</v>
      </c>
      <c r="C2355" t="s">
        <v>1938</v>
      </c>
      <c r="D2355" t="s">
        <v>24</v>
      </c>
      <c r="E2355" t="s">
        <v>342</v>
      </c>
      <c r="F2355" t="s">
        <v>1768</v>
      </c>
      <c r="G2355" t="s">
        <v>11901</v>
      </c>
      <c r="H2355" s="1">
        <f>DATE(YEAR(invoices[[#This Row],[due_date]]),MONTH(invoices[[#This Row],[due_date]]),1)</f>
        <v>45717</v>
      </c>
      <c r="I2355" s="1">
        <v>45723</v>
      </c>
      <c r="J2355">
        <v>14500</v>
      </c>
      <c r="K2355">
        <v>1092</v>
      </c>
      <c r="L2355">
        <v>0</v>
      </c>
      <c r="M2355">
        <f>invoices[[#This Row],[rent_amount]]+invoices[[#This Row],[electricity_amount]]+invoices[[#This Row],[other_charges]]</f>
        <v>15592</v>
      </c>
      <c r="N2355" t="s">
        <v>28</v>
      </c>
      <c r="O2355" t="s">
        <v>1124</v>
      </c>
      <c r="P2355">
        <v>0</v>
      </c>
      <c r="Q2355" t="b">
        <v>0</v>
      </c>
      <c r="R2355" t="s">
        <v>319</v>
      </c>
      <c r="S2355">
        <v>0</v>
      </c>
      <c r="T2355">
        <f>invoices[[#This Row],[total_amount]]</f>
        <v>15592</v>
      </c>
      <c r="U2355" t="s">
        <v>1940</v>
      </c>
      <c r="V2355" t="str">
        <f>INDEX([1]!Table1[tenantname],MATCH(invoices[[#This Row],[allotment_id]],[1]!Table1[TenantAllotmentID],0))</f>
        <v>Mounika C S (D11-C1)</v>
      </c>
      <c r="W2355" t="s">
        <v>14651</v>
      </c>
      <c r="X2355" t="s">
        <v>14652</v>
      </c>
      <c r="Y2355" s="4">
        <v>45717</v>
      </c>
      <c r="Z2355" t="s">
        <v>15806</v>
      </c>
      <c r="AA2355">
        <v>9018</v>
      </c>
      <c r="AB2355">
        <v>4646</v>
      </c>
      <c r="AC2355">
        <v>836</v>
      </c>
      <c r="AD2355" s="7">
        <f>invoices[[#This Row],[Rent]]+invoices[[#This Row],[Services]]+invoices[[#This Row],[GST]]</f>
        <v>14500</v>
      </c>
      <c r="AE2355" s="7">
        <f>invoices[[#This Row],[Total]]-invoices[[#This Row],[rent_amount]]</f>
        <v>0</v>
      </c>
      <c r="AF2355">
        <v>5264</v>
      </c>
      <c r="AG2355">
        <v>1092</v>
      </c>
      <c r="AH2355">
        <f>invoices[[#This Row],[EB Amount]]-invoices[[#This Row],[electricity_amount]]</f>
        <v>0</v>
      </c>
    </row>
    <row r="2356" spans="1:34">
      <c r="A2356" t="s">
        <v>11928</v>
      </c>
      <c r="B2356" t="s">
        <v>22</v>
      </c>
      <c r="C2356" t="s">
        <v>6309</v>
      </c>
      <c r="D2356" t="s">
        <v>24</v>
      </c>
      <c r="E2356" t="s">
        <v>181</v>
      </c>
      <c r="F2356" t="s">
        <v>182</v>
      </c>
      <c r="G2356" t="s">
        <v>11929</v>
      </c>
      <c r="H2356" s="1">
        <f>DATE(YEAR(invoices[[#This Row],[due_date]]),MONTH(invoices[[#This Row],[due_date]]),1)</f>
        <v>45717</v>
      </c>
      <c r="I2356" s="1">
        <v>45723</v>
      </c>
      <c r="J2356">
        <v>12570</v>
      </c>
      <c r="K2356">
        <v>0</v>
      </c>
      <c r="L2356">
        <v>0</v>
      </c>
      <c r="M2356">
        <f>invoices[[#This Row],[rent_amount]]+invoices[[#This Row],[electricity_amount]]+invoices[[#This Row],[other_charges]]</f>
        <v>12570</v>
      </c>
      <c r="N2356" t="s">
        <v>28</v>
      </c>
      <c r="O2356" t="s">
        <v>1124</v>
      </c>
      <c r="P2356">
        <v>0</v>
      </c>
      <c r="Q2356" t="b">
        <v>0</v>
      </c>
      <c r="R2356" t="s">
        <v>319</v>
      </c>
      <c r="S2356">
        <v>0</v>
      </c>
      <c r="T2356">
        <f>invoices[[#This Row],[total_amount]]</f>
        <v>12570</v>
      </c>
      <c r="U2356" t="s">
        <v>6311</v>
      </c>
      <c r="V2356" t="str">
        <f>INDEX([1]!Table1[tenantname],MATCH(invoices[[#This Row],[allotment_id]],[1]!Table1[TenantAllotmentID],0))</f>
        <v>Sayali Chakre (B24-B3)</v>
      </c>
      <c r="W2356" t="s">
        <v>15462</v>
      </c>
      <c r="X2356" t="s">
        <v>15463</v>
      </c>
      <c r="Y2356" s="4">
        <v>45717</v>
      </c>
      <c r="Z2356" t="s">
        <v>15806</v>
      </c>
      <c r="AA2356">
        <v>8799</v>
      </c>
      <c r="AB2356">
        <v>3196</v>
      </c>
      <c r="AC2356">
        <v>575</v>
      </c>
      <c r="AD2356" s="7">
        <f>invoices[[#This Row],[Rent]]+invoices[[#This Row],[Services]]+invoices[[#This Row],[GST]]</f>
        <v>12570</v>
      </c>
      <c r="AE2356" s="7">
        <f>invoices[[#This Row],[Total]]-invoices[[#This Row],[rent_amount]]</f>
        <v>0</v>
      </c>
      <c r="AF2356">
        <v>5280</v>
      </c>
      <c r="AG2356">
        <v>0</v>
      </c>
      <c r="AH2356">
        <f>invoices[[#This Row],[EB Amount]]-invoices[[#This Row],[electricity_amount]]</f>
        <v>0</v>
      </c>
    </row>
    <row r="2357" spans="1:34">
      <c r="A2357" t="s">
        <v>12004</v>
      </c>
      <c r="B2357" t="s">
        <v>22</v>
      </c>
      <c r="C2357" t="s">
        <v>1737</v>
      </c>
      <c r="D2357" t="s">
        <v>24</v>
      </c>
      <c r="E2357" t="s">
        <v>342</v>
      </c>
      <c r="F2357" t="s">
        <v>343</v>
      </c>
      <c r="G2357" t="s">
        <v>12005</v>
      </c>
      <c r="H2357" s="1">
        <f>DATE(YEAR(invoices[[#This Row],[due_date]]),MONTH(invoices[[#This Row],[due_date]]),1)</f>
        <v>45717</v>
      </c>
      <c r="I2357" s="1">
        <v>45723</v>
      </c>
      <c r="J2357">
        <v>20776</v>
      </c>
      <c r="K2357">
        <v>0</v>
      </c>
      <c r="L2357">
        <v>2250</v>
      </c>
      <c r="M2357">
        <f>invoices[[#This Row],[rent_amount]]+invoices[[#This Row],[electricity_amount]]+invoices[[#This Row],[other_charges]]</f>
        <v>23026</v>
      </c>
      <c r="N2357" t="s">
        <v>28</v>
      </c>
      <c r="O2357" t="s">
        <v>318</v>
      </c>
      <c r="P2357">
        <v>0</v>
      </c>
      <c r="Q2357" t="b">
        <v>0</v>
      </c>
      <c r="R2357" t="s">
        <v>319</v>
      </c>
      <c r="S2357">
        <v>0</v>
      </c>
      <c r="T2357">
        <f>invoices[[#This Row],[total_amount]]</f>
        <v>23026</v>
      </c>
      <c r="U2357" t="s">
        <v>12006</v>
      </c>
      <c r="V2357" t="str">
        <f>INDEX([1]!Table1[tenantname],MATCH(invoices[[#This Row],[allotment_id]],[1]!Table1[TenantAllotmentID],0))</f>
        <v>Pratiksha Mishra (D11-B1)</v>
      </c>
      <c r="W2357" t="s">
        <v>15750</v>
      </c>
      <c r="X2357" t="s">
        <v>15751</v>
      </c>
      <c r="Y2357" s="4">
        <v>45717</v>
      </c>
      <c r="Z2357" t="s">
        <v>15806</v>
      </c>
      <c r="AA2357">
        <v>14543</v>
      </c>
      <c r="AB2357">
        <v>5282</v>
      </c>
      <c r="AC2357">
        <v>951</v>
      </c>
      <c r="AD2357" s="7">
        <f>invoices[[#This Row],[Rent]]+invoices[[#This Row],[Services]]+invoices[[#This Row],[GST]]</f>
        <v>20776</v>
      </c>
      <c r="AE2357" s="7">
        <f>invoices[[#This Row],[Total]]-invoices[[#This Row],[rent_amount]]</f>
        <v>0</v>
      </c>
      <c r="AF2357">
        <v>5321</v>
      </c>
      <c r="AG2357">
        <v>0</v>
      </c>
      <c r="AH2357">
        <f>invoices[[#This Row],[EB Amount]]-invoices[[#This Row],[electricity_amount]]</f>
        <v>0</v>
      </c>
    </row>
    <row r="2358" spans="1:34">
      <c r="A2358" t="s">
        <v>12123</v>
      </c>
      <c r="B2358" t="s">
        <v>22</v>
      </c>
      <c r="C2358" t="s">
        <v>3495</v>
      </c>
      <c r="D2358" t="s">
        <v>24</v>
      </c>
      <c r="E2358" t="s">
        <v>96</v>
      </c>
      <c r="F2358" t="s">
        <v>1426</v>
      </c>
      <c r="G2358" t="s">
        <v>12124</v>
      </c>
      <c r="H2358" s="1">
        <f>DATE(YEAR(invoices[[#This Row],[due_date]]),MONTH(invoices[[#This Row],[due_date]]),1)</f>
        <v>45717</v>
      </c>
      <c r="I2358" s="1">
        <v>45723</v>
      </c>
      <c r="J2358">
        <v>14500</v>
      </c>
      <c r="K2358">
        <v>1848</v>
      </c>
      <c r="L2358">
        <v>2250</v>
      </c>
      <c r="M2358">
        <f>invoices[[#This Row],[rent_amount]]+invoices[[#This Row],[electricity_amount]]+invoices[[#This Row],[other_charges]]</f>
        <v>18598</v>
      </c>
      <c r="N2358" t="s">
        <v>28</v>
      </c>
      <c r="O2358" t="s">
        <v>318</v>
      </c>
      <c r="P2358">
        <v>0</v>
      </c>
      <c r="Q2358" t="b">
        <v>0</v>
      </c>
      <c r="R2358" t="s">
        <v>319</v>
      </c>
      <c r="S2358">
        <v>0</v>
      </c>
      <c r="T2358">
        <f>invoices[[#This Row],[total_amount]]</f>
        <v>18598</v>
      </c>
      <c r="U2358" t="s">
        <v>5092</v>
      </c>
      <c r="V2358" t="str">
        <f>INDEX([1]!Table1[tenantname],MATCH(invoices[[#This Row],[allotment_id]],[1]!Table1[TenantAllotmentID],0))</f>
        <v>Ebrahim Marakka (B33-B1)</v>
      </c>
      <c r="W2358" t="s">
        <v>15332</v>
      </c>
      <c r="X2358" t="s">
        <v>15333</v>
      </c>
      <c r="Y2358" s="4">
        <v>45717</v>
      </c>
      <c r="Z2358" t="s">
        <v>15806</v>
      </c>
      <c r="AA2358">
        <v>8866</v>
      </c>
      <c r="AB2358">
        <v>4774</v>
      </c>
      <c r="AC2358">
        <v>860</v>
      </c>
      <c r="AD2358" s="7">
        <f>invoices[[#This Row],[Rent]]+invoices[[#This Row],[Services]]+invoices[[#This Row],[GST]]</f>
        <v>14500</v>
      </c>
      <c r="AE2358" s="7">
        <f>invoices[[#This Row],[Total]]-invoices[[#This Row],[rent_amount]]</f>
        <v>0</v>
      </c>
      <c r="AF2358">
        <v>5385</v>
      </c>
      <c r="AG2358">
        <v>1848</v>
      </c>
      <c r="AH2358">
        <f>invoices[[#This Row],[EB Amount]]-invoices[[#This Row],[electricity_amount]]</f>
        <v>0</v>
      </c>
    </row>
    <row r="2359" spans="1:34">
      <c r="A2359" t="s">
        <v>12336</v>
      </c>
      <c r="B2359" t="s">
        <v>22</v>
      </c>
      <c r="C2359" t="s">
        <v>1514</v>
      </c>
      <c r="D2359" t="s">
        <v>24</v>
      </c>
      <c r="E2359" t="s">
        <v>592</v>
      </c>
      <c r="F2359" t="s">
        <v>883</v>
      </c>
      <c r="G2359" t="s">
        <v>12337</v>
      </c>
      <c r="H2359" s="1">
        <f>DATE(YEAR(invoices[[#This Row],[due_date]]),MONTH(invoices[[#This Row],[due_date]]),1)</f>
        <v>45717</v>
      </c>
      <c r="I2359" s="1">
        <v>45723</v>
      </c>
      <c r="J2359">
        <v>14500</v>
      </c>
      <c r="K2359">
        <v>1484</v>
      </c>
      <c r="L2359">
        <v>0</v>
      </c>
      <c r="M2359">
        <f>invoices[[#This Row],[rent_amount]]+invoices[[#This Row],[electricity_amount]]+invoices[[#This Row],[other_charges]]</f>
        <v>15984</v>
      </c>
      <c r="N2359" t="s">
        <v>28</v>
      </c>
      <c r="O2359" t="s">
        <v>318</v>
      </c>
      <c r="P2359">
        <v>0</v>
      </c>
      <c r="Q2359" t="b">
        <v>0</v>
      </c>
      <c r="R2359" t="s">
        <v>319</v>
      </c>
      <c r="S2359">
        <v>0</v>
      </c>
      <c r="T2359">
        <f>invoices[[#This Row],[total_amount]]</f>
        <v>15984</v>
      </c>
      <c r="U2359" t="s">
        <v>1516</v>
      </c>
      <c r="V2359" t="str">
        <f>INDEX([1]!Table1[tenantname],MATCH(invoices[[#This Row],[allotment_id]],[1]!Table1[TenantAllotmentID],0))</f>
        <v>Dev Patel (A44-B1)</v>
      </c>
      <c r="W2359" t="s">
        <v>14502</v>
      </c>
      <c r="X2359" t="s">
        <v>14503</v>
      </c>
      <c r="Y2359" s="4">
        <v>45717</v>
      </c>
      <c r="Z2359" t="s">
        <v>15806</v>
      </c>
      <c r="AA2359">
        <v>10409</v>
      </c>
      <c r="AB2359">
        <v>3467</v>
      </c>
      <c r="AC2359">
        <v>624</v>
      </c>
      <c r="AD2359" s="7">
        <f>invoices[[#This Row],[Rent]]+invoices[[#This Row],[Services]]+invoices[[#This Row],[GST]]</f>
        <v>14500</v>
      </c>
      <c r="AE2359" s="7">
        <f>invoices[[#This Row],[Total]]-invoices[[#This Row],[rent_amount]]</f>
        <v>0</v>
      </c>
      <c r="AF2359">
        <v>5497</v>
      </c>
      <c r="AG2359">
        <v>1484</v>
      </c>
      <c r="AH2359">
        <f>invoices[[#This Row],[EB Amount]]-invoices[[#This Row],[electricity_amount]]</f>
        <v>0</v>
      </c>
    </row>
    <row r="2360" spans="1:34">
      <c r="A2360" t="s">
        <v>12623</v>
      </c>
      <c r="B2360" t="s">
        <v>22</v>
      </c>
      <c r="C2360" t="s">
        <v>1892</v>
      </c>
      <c r="D2360" t="s">
        <v>24</v>
      </c>
      <c r="E2360" t="s">
        <v>34</v>
      </c>
      <c r="F2360" t="s">
        <v>35</v>
      </c>
      <c r="G2360" t="s">
        <v>12624</v>
      </c>
      <c r="H2360" s="1">
        <f>DATE(YEAR(invoices[[#This Row],[due_date]]),MONTH(invoices[[#This Row],[due_date]]),1)</f>
        <v>45717</v>
      </c>
      <c r="I2360" s="1">
        <v>45723</v>
      </c>
      <c r="J2360">
        <v>14500</v>
      </c>
      <c r="K2360">
        <v>0</v>
      </c>
      <c r="L2360">
        <v>0</v>
      </c>
      <c r="M2360">
        <f>invoices[[#This Row],[rent_amount]]+invoices[[#This Row],[electricity_amount]]+invoices[[#This Row],[other_charges]]</f>
        <v>14500</v>
      </c>
      <c r="N2360" t="s">
        <v>28</v>
      </c>
      <c r="O2360" t="s">
        <v>703</v>
      </c>
      <c r="P2360">
        <v>0</v>
      </c>
      <c r="Q2360" t="b">
        <v>0</v>
      </c>
      <c r="R2360" t="s">
        <v>319</v>
      </c>
      <c r="S2360">
        <v>0</v>
      </c>
      <c r="T2360">
        <f>invoices[[#This Row],[total_amount]]</f>
        <v>14500</v>
      </c>
      <c r="U2360" s="2" t="s">
        <v>1894</v>
      </c>
      <c r="V2360" t="str">
        <f>INDEX([1]!Table1[tenantname],MATCH(invoices[[#This Row],[allotment_id]],[1]!Table1[TenantAllotmentID],0))</f>
        <v>Sarada manaswini (B43-B1)</v>
      </c>
      <c r="W2360" t="s">
        <v>14633</v>
      </c>
      <c r="X2360" t="s">
        <v>14634</v>
      </c>
      <c r="Y2360" s="4">
        <v>45717</v>
      </c>
      <c r="Z2360" t="s">
        <v>15806</v>
      </c>
      <c r="AA2360">
        <v>10409</v>
      </c>
      <c r="AB2360">
        <v>3467</v>
      </c>
      <c r="AC2360">
        <v>624</v>
      </c>
      <c r="AD2360" s="7">
        <f>invoices[[#This Row],[Rent]]+invoices[[#This Row],[Services]]+invoices[[#This Row],[GST]]</f>
        <v>14500</v>
      </c>
      <c r="AE2360" s="7">
        <f>invoices[[#This Row],[Total]]-invoices[[#This Row],[rent_amount]]</f>
        <v>0</v>
      </c>
      <c r="AF2360">
        <v>5655</v>
      </c>
      <c r="AG2360">
        <v>0</v>
      </c>
      <c r="AH2360">
        <f>invoices[[#This Row],[EB Amount]]-invoices[[#This Row],[electricity_amount]]</f>
        <v>0</v>
      </c>
    </row>
    <row r="2361" spans="1:34">
      <c r="A2361" t="s">
        <v>12738</v>
      </c>
      <c r="B2361" t="s">
        <v>22</v>
      </c>
      <c r="C2361" t="s">
        <v>3304</v>
      </c>
      <c r="D2361" t="s">
        <v>24</v>
      </c>
      <c r="E2361" t="s">
        <v>34</v>
      </c>
      <c r="F2361" t="s">
        <v>58</v>
      </c>
      <c r="G2361" t="s">
        <v>12739</v>
      </c>
      <c r="H2361" s="1">
        <f>DATE(YEAR(invoices[[#This Row],[due_date]]),MONTH(invoices[[#This Row],[due_date]]),1)</f>
        <v>45717</v>
      </c>
      <c r="I2361" s="1">
        <v>45723</v>
      </c>
      <c r="J2361">
        <v>14500</v>
      </c>
      <c r="K2361">
        <v>605</v>
      </c>
      <c r="L2361">
        <v>0</v>
      </c>
      <c r="M2361">
        <f>invoices[[#This Row],[rent_amount]]+invoices[[#This Row],[electricity_amount]]+invoices[[#This Row],[other_charges]]</f>
        <v>15105</v>
      </c>
      <c r="N2361" t="s">
        <v>28</v>
      </c>
      <c r="O2361" t="s">
        <v>1124</v>
      </c>
      <c r="P2361">
        <v>0</v>
      </c>
      <c r="Q2361" t="b">
        <v>0</v>
      </c>
      <c r="R2361" t="s">
        <v>319</v>
      </c>
      <c r="S2361">
        <v>0</v>
      </c>
      <c r="T2361">
        <f>invoices[[#This Row],[total_amount]]</f>
        <v>15105</v>
      </c>
      <c r="U2361" t="s">
        <v>3306</v>
      </c>
      <c r="V2361" t="str">
        <f>INDEX([1]!Table1[tenantname],MATCH(invoices[[#This Row],[allotment_id]],[1]!Table1[TenantAllotmentID],0))</f>
        <v>Priyanga Rajkumar (B43-B2)</v>
      </c>
      <c r="W2361" t="s">
        <v>15022</v>
      </c>
      <c r="X2361" t="s">
        <v>15023</v>
      </c>
      <c r="Y2361" s="4">
        <v>45717</v>
      </c>
      <c r="Z2361" t="s">
        <v>15806</v>
      </c>
      <c r="AA2361">
        <v>10409</v>
      </c>
      <c r="AB2361">
        <v>3467</v>
      </c>
      <c r="AC2361">
        <v>624</v>
      </c>
      <c r="AD2361" s="7">
        <f>invoices[[#This Row],[Rent]]+invoices[[#This Row],[Services]]+invoices[[#This Row],[GST]]</f>
        <v>14500</v>
      </c>
      <c r="AE2361" s="7">
        <f>invoices[[#This Row],[Total]]-invoices[[#This Row],[rent_amount]]</f>
        <v>0</v>
      </c>
      <c r="AF2361">
        <v>5713</v>
      </c>
      <c r="AG2361">
        <v>605</v>
      </c>
      <c r="AH2361">
        <f>invoices[[#This Row],[EB Amount]]-invoices[[#This Row],[electricity_amount]]</f>
        <v>0</v>
      </c>
    </row>
    <row r="2362" spans="1:34">
      <c r="A2362" t="s">
        <v>12786</v>
      </c>
      <c r="B2362" t="s">
        <v>22</v>
      </c>
      <c r="C2362" t="s">
        <v>358</v>
      </c>
      <c r="D2362" t="s">
        <v>24</v>
      </c>
      <c r="E2362" t="s">
        <v>268</v>
      </c>
      <c r="F2362" t="s">
        <v>359</v>
      </c>
      <c r="G2362" t="s">
        <v>12787</v>
      </c>
      <c r="H2362" s="1">
        <f>DATE(YEAR(invoices[[#This Row],[due_date]]),MONTH(invoices[[#This Row],[due_date]]),1)</f>
        <v>45717</v>
      </c>
      <c r="I2362" s="1">
        <v>45723</v>
      </c>
      <c r="J2362">
        <v>24000</v>
      </c>
      <c r="K2362">
        <v>1519</v>
      </c>
      <c r="L2362">
        <v>0</v>
      </c>
      <c r="M2362">
        <f>invoices[[#This Row],[rent_amount]]+invoices[[#This Row],[electricity_amount]]+invoices[[#This Row],[other_charges]]</f>
        <v>25519</v>
      </c>
      <c r="N2362" t="s">
        <v>28</v>
      </c>
      <c r="O2362" t="s">
        <v>318</v>
      </c>
      <c r="P2362">
        <v>0</v>
      </c>
      <c r="Q2362" t="b">
        <v>0</v>
      </c>
      <c r="R2362" t="s">
        <v>319</v>
      </c>
      <c r="S2362">
        <v>0</v>
      </c>
      <c r="T2362">
        <f>invoices[[#This Row],[total_amount]]</f>
        <v>25519</v>
      </c>
      <c r="U2362" t="s">
        <v>362</v>
      </c>
      <c r="V2362" t="str">
        <f>INDEX([1]!Table1[tenantname],MATCH(invoices[[#This Row],[allotment_id]],[1]!Table1[TenantAllotmentID],0))</f>
        <v>Jithin K (C21-D1)</v>
      </c>
      <c r="W2362" t="s">
        <v>14080</v>
      </c>
      <c r="X2362" t="s">
        <v>14081</v>
      </c>
      <c r="Y2362" s="4">
        <v>45717</v>
      </c>
      <c r="Z2362" t="s">
        <v>15806</v>
      </c>
      <c r="AA2362">
        <v>17228</v>
      </c>
      <c r="AB2362">
        <v>5739</v>
      </c>
      <c r="AC2362">
        <v>1033</v>
      </c>
      <c r="AD2362" s="7">
        <f>invoices[[#This Row],[Rent]]+invoices[[#This Row],[Services]]+invoices[[#This Row],[GST]]</f>
        <v>24000</v>
      </c>
      <c r="AE2362" s="7">
        <f>invoices[[#This Row],[Total]]-invoices[[#This Row],[rent_amount]]</f>
        <v>0</v>
      </c>
      <c r="AF2362">
        <v>5738</v>
      </c>
      <c r="AG2362">
        <v>1519</v>
      </c>
      <c r="AH2362">
        <f>invoices[[#This Row],[EB Amount]]-invoices[[#This Row],[electricity_amount]]</f>
        <v>0</v>
      </c>
    </row>
    <row r="2363" spans="1:34">
      <c r="A2363" t="s">
        <v>12851</v>
      </c>
      <c r="B2363" t="s">
        <v>22</v>
      </c>
      <c r="C2363" t="s">
        <v>3944</v>
      </c>
      <c r="D2363" t="s">
        <v>24</v>
      </c>
      <c r="E2363" t="s">
        <v>569</v>
      </c>
      <c r="F2363" t="s">
        <v>3532</v>
      </c>
      <c r="G2363" t="s">
        <v>12852</v>
      </c>
      <c r="H2363" s="1">
        <f>DATE(YEAR(invoices[[#This Row],[due_date]]),MONTH(invoices[[#This Row],[due_date]]),1)</f>
        <v>45717</v>
      </c>
      <c r="I2363" s="1">
        <v>45723</v>
      </c>
      <c r="J2363">
        <v>13500</v>
      </c>
      <c r="K2363">
        <v>1484</v>
      </c>
      <c r="L2363">
        <v>0</v>
      </c>
      <c r="M2363">
        <f>invoices[[#This Row],[rent_amount]]+invoices[[#This Row],[electricity_amount]]+invoices[[#This Row],[other_charges]]</f>
        <v>14984</v>
      </c>
      <c r="N2363" t="s">
        <v>28</v>
      </c>
      <c r="O2363" t="s">
        <v>703</v>
      </c>
      <c r="P2363">
        <v>0</v>
      </c>
      <c r="Q2363" t="b">
        <v>0</v>
      </c>
      <c r="R2363" t="s">
        <v>319</v>
      </c>
      <c r="S2363">
        <v>0</v>
      </c>
      <c r="T2363">
        <f>invoices[[#This Row],[total_amount]]</f>
        <v>14984</v>
      </c>
      <c r="U2363" t="s">
        <v>3946</v>
      </c>
      <c r="V2363" t="str">
        <f>INDEX([1]!Table1[tenantname],MATCH(invoices[[#This Row],[allotment_id]],[1]!Table1[TenantAllotmentID],0))</f>
        <v>Vrinda Tewari (C12-D1)</v>
      </c>
      <c r="W2363" t="s">
        <v>15153</v>
      </c>
      <c r="X2363" t="s">
        <v>15154</v>
      </c>
      <c r="Y2363" s="4">
        <v>45717</v>
      </c>
      <c r="Z2363" t="s">
        <v>15806</v>
      </c>
      <c r="AA2363">
        <v>8255</v>
      </c>
      <c r="AB2363">
        <v>4445</v>
      </c>
      <c r="AC2363">
        <v>800</v>
      </c>
      <c r="AD2363" s="7">
        <f>invoices[[#This Row],[Rent]]+invoices[[#This Row],[Services]]+invoices[[#This Row],[GST]]</f>
        <v>13500</v>
      </c>
      <c r="AE2363" s="7">
        <f>invoices[[#This Row],[Total]]-invoices[[#This Row],[rent_amount]]</f>
        <v>0</v>
      </c>
      <c r="AF2363">
        <v>5769</v>
      </c>
      <c r="AG2363">
        <v>1484</v>
      </c>
      <c r="AH2363">
        <f>invoices[[#This Row],[EB Amount]]-invoices[[#This Row],[electricity_amount]]</f>
        <v>0</v>
      </c>
    </row>
    <row r="2364" spans="1:34">
      <c r="A2364" t="s">
        <v>12873</v>
      </c>
      <c r="B2364" t="s">
        <v>22</v>
      </c>
      <c r="C2364" t="s">
        <v>1591</v>
      </c>
      <c r="D2364" t="s">
        <v>24</v>
      </c>
      <c r="E2364" t="s">
        <v>80</v>
      </c>
      <c r="F2364" t="s">
        <v>1592</v>
      </c>
      <c r="G2364" t="s">
        <v>12874</v>
      </c>
      <c r="H2364" s="1">
        <f>DATE(YEAR(invoices[[#This Row],[due_date]]),MONTH(invoices[[#This Row],[due_date]]),1)</f>
        <v>45717</v>
      </c>
      <c r="I2364" s="1">
        <v>45723</v>
      </c>
      <c r="J2364">
        <v>13000</v>
      </c>
      <c r="K2364">
        <v>440</v>
      </c>
      <c r="L2364">
        <v>0</v>
      </c>
      <c r="M2364">
        <f>invoices[[#This Row],[rent_amount]]+invoices[[#This Row],[electricity_amount]]+invoices[[#This Row],[other_charges]]</f>
        <v>13440</v>
      </c>
      <c r="N2364" t="s">
        <v>28</v>
      </c>
      <c r="O2364" t="s">
        <v>703</v>
      </c>
      <c r="P2364">
        <v>0</v>
      </c>
      <c r="Q2364" t="b">
        <v>0</v>
      </c>
      <c r="R2364" t="s">
        <v>319</v>
      </c>
      <c r="S2364">
        <v>0</v>
      </c>
      <c r="T2364">
        <f>invoices[[#This Row],[total_amount]]</f>
        <v>13440</v>
      </c>
      <c r="U2364" t="s">
        <v>1594</v>
      </c>
      <c r="V2364" t="str">
        <f>INDEX([1]!Table1[tenantname],MATCH(invoices[[#This Row],[allotment_id]],[1]!Table1[TenantAllotmentID],0))</f>
        <v>Sharon Swetha (D21-C1)</v>
      </c>
      <c r="W2364" t="s">
        <v>14530</v>
      </c>
      <c r="X2364" t="s">
        <v>14531</v>
      </c>
      <c r="Y2364" s="4">
        <v>45717</v>
      </c>
      <c r="Z2364" t="s">
        <v>15806</v>
      </c>
      <c r="AA2364">
        <v>9100</v>
      </c>
      <c r="AB2364">
        <v>3305</v>
      </c>
      <c r="AC2364">
        <v>595</v>
      </c>
      <c r="AD2364" s="7">
        <f>invoices[[#This Row],[Rent]]+invoices[[#This Row],[Services]]+invoices[[#This Row],[GST]]</f>
        <v>13000</v>
      </c>
      <c r="AE2364" s="7">
        <f>invoices[[#This Row],[Total]]-invoices[[#This Row],[rent_amount]]</f>
        <v>0</v>
      </c>
      <c r="AF2364">
        <v>5781</v>
      </c>
      <c r="AG2364">
        <v>440</v>
      </c>
      <c r="AH2364">
        <f>invoices[[#This Row],[EB Amount]]-invoices[[#This Row],[electricity_amount]]</f>
        <v>0</v>
      </c>
    </row>
    <row r="2365" spans="1:34">
      <c r="A2365" t="s">
        <v>12899</v>
      </c>
      <c r="B2365" t="s">
        <v>22</v>
      </c>
      <c r="C2365" t="s">
        <v>1973</v>
      </c>
      <c r="D2365" t="s">
        <v>24</v>
      </c>
      <c r="E2365" t="s">
        <v>50</v>
      </c>
      <c r="F2365" t="s">
        <v>1942</v>
      </c>
      <c r="G2365" t="s">
        <v>12900</v>
      </c>
      <c r="H2365" s="1">
        <f>DATE(YEAR(invoices[[#This Row],[due_date]]),MONTH(invoices[[#This Row],[due_date]]),1)</f>
        <v>45717</v>
      </c>
      <c r="I2365" s="1">
        <v>45723</v>
      </c>
      <c r="J2365">
        <v>468</v>
      </c>
      <c r="K2365">
        <v>1456</v>
      </c>
      <c r="L2365">
        <v>2250</v>
      </c>
      <c r="M2365">
        <f>invoices[[#This Row],[rent_amount]]+invoices[[#This Row],[electricity_amount]]+invoices[[#This Row],[other_charges]]</f>
        <v>4174</v>
      </c>
      <c r="N2365" t="s">
        <v>28</v>
      </c>
      <c r="O2365" t="s">
        <v>703</v>
      </c>
      <c r="P2365">
        <v>0</v>
      </c>
      <c r="Q2365" t="b">
        <v>0</v>
      </c>
      <c r="R2365" t="s">
        <v>319</v>
      </c>
      <c r="S2365">
        <v>0</v>
      </c>
      <c r="T2365">
        <f>invoices[[#This Row],[total_amount]]</f>
        <v>4174</v>
      </c>
      <c r="U2365" t="s">
        <v>1975</v>
      </c>
      <c r="V2365" t="str">
        <f>INDEX([1]!Table1[tenantname],MATCH(invoices[[#This Row],[allotment_id]],[1]!Table1[TenantAllotmentID],0))</f>
        <v>Subham Tewari (B32-B1)</v>
      </c>
      <c r="W2365" t="s">
        <v>14663</v>
      </c>
      <c r="X2365" t="s">
        <v>14664</v>
      </c>
      <c r="Y2365" s="4">
        <v>45717</v>
      </c>
      <c r="Z2365" t="s">
        <v>15806</v>
      </c>
      <c r="AA2365">
        <v>286</v>
      </c>
      <c r="AB2365">
        <v>154</v>
      </c>
      <c r="AC2365">
        <v>28</v>
      </c>
      <c r="AD2365" s="7">
        <f>invoices[[#This Row],[Rent]]+invoices[[#This Row],[Services]]+invoices[[#This Row],[GST]]</f>
        <v>468</v>
      </c>
      <c r="AE2365" s="7">
        <f>invoices[[#This Row],[Total]]-invoices[[#This Row],[rent_amount]]</f>
        <v>0</v>
      </c>
      <c r="AF2365">
        <v>5796</v>
      </c>
      <c r="AG2365">
        <v>1456</v>
      </c>
      <c r="AH2365">
        <f>invoices[[#This Row],[EB Amount]]-invoices[[#This Row],[electricity_amount]]</f>
        <v>0</v>
      </c>
    </row>
    <row r="2366" spans="1:34">
      <c r="A2366" t="s">
        <v>12999</v>
      </c>
      <c r="B2366" t="s">
        <v>22</v>
      </c>
      <c r="C2366" t="s">
        <v>422</v>
      </c>
      <c r="D2366" t="s">
        <v>24</v>
      </c>
      <c r="E2366" t="s">
        <v>181</v>
      </c>
      <c r="F2366" t="s">
        <v>182</v>
      </c>
      <c r="G2366" t="s">
        <v>13000</v>
      </c>
      <c r="H2366" s="1">
        <f>DATE(YEAR(invoices[[#This Row],[due_date]]),MONTH(invoices[[#This Row],[due_date]]),1)</f>
        <v>45717</v>
      </c>
      <c r="I2366" s="1">
        <v>45723</v>
      </c>
      <c r="J2366">
        <v>4194</v>
      </c>
      <c r="K2366">
        <v>980</v>
      </c>
      <c r="L2366">
        <v>2250</v>
      </c>
      <c r="M2366">
        <f>invoices[[#This Row],[rent_amount]]+invoices[[#This Row],[electricity_amount]]+invoices[[#This Row],[other_charges]]</f>
        <v>7424</v>
      </c>
      <c r="N2366" t="s">
        <v>28</v>
      </c>
      <c r="O2366" t="s">
        <v>1658</v>
      </c>
      <c r="P2366">
        <v>0</v>
      </c>
      <c r="Q2366" t="b">
        <v>0</v>
      </c>
      <c r="R2366" t="s">
        <v>319</v>
      </c>
      <c r="S2366">
        <v>0</v>
      </c>
      <c r="T2366">
        <f>invoices[[#This Row],[total_amount]]</f>
        <v>7424</v>
      </c>
      <c r="U2366" t="s">
        <v>425</v>
      </c>
      <c r="V2366" t="str">
        <f>INDEX([1]!Table1[tenantname],MATCH(invoices[[#This Row],[allotment_id]],[1]!Table1[TenantAllotmentID],0))</f>
        <v>Bhuvanikha S (B24-B3)</v>
      </c>
      <c r="W2366" t="s">
        <v>14104</v>
      </c>
      <c r="X2366" t="s">
        <v>14105</v>
      </c>
      <c r="Y2366" s="4">
        <v>45717</v>
      </c>
      <c r="Z2366" t="s">
        <v>15806</v>
      </c>
      <c r="AA2366">
        <v>2935</v>
      </c>
      <c r="AB2366">
        <v>1066</v>
      </c>
      <c r="AC2366">
        <v>193</v>
      </c>
      <c r="AD2366" s="7">
        <f>invoices[[#This Row],[Rent]]+invoices[[#This Row],[Services]]+invoices[[#This Row],[GST]]</f>
        <v>4194</v>
      </c>
      <c r="AE2366" s="7">
        <f>invoices[[#This Row],[Total]]-invoices[[#This Row],[rent_amount]]</f>
        <v>0</v>
      </c>
      <c r="AF2366">
        <v>5853</v>
      </c>
      <c r="AG2366">
        <v>980</v>
      </c>
      <c r="AH2366">
        <f>invoices[[#This Row],[EB Amount]]-invoices[[#This Row],[electricity_amount]]</f>
        <v>0</v>
      </c>
    </row>
    <row r="2367" spans="1:34">
      <c r="A2367" t="s">
        <v>13043</v>
      </c>
      <c r="B2367" t="s">
        <v>22</v>
      </c>
      <c r="C2367" t="s">
        <v>4377</v>
      </c>
      <c r="D2367" t="s">
        <v>24</v>
      </c>
      <c r="E2367" t="s">
        <v>234</v>
      </c>
      <c r="F2367" t="s">
        <v>544</v>
      </c>
      <c r="G2367" t="s">
        <v>13044</v>
      </c>
      <c r="H2367" s="1">
        <f>DATE(YEAR(invoices[[#This Row],[due_date]]),MONTH(invoices[[#This Row],[due_date]]),1)</f>
        <v>45717</v>
      </c>
      <c r="I2367" s="1">
        <v>45723</v>
      </c>
      <c r="J2367">
        <v>14040</v>
      </c>
      <c r="K2367">
        <v>0</v>
      </c>
      <c r="L2367">
        <v>0</v>
      </c>
      <c r="M2367">
        <f>invoices[[#This Row],[rent_amount]]+invoices[[#This Row],[electricity_amount]]+invoices[[#This Row],[other_charges]]</f>
        <v>14040</v>
      </c>
      <c r="N2367" t="s">
        <v>28</v>
      </c>
      <c r="O2367" t="s">
        <v>318</v>
      </c>
      <c r="P2367">
        <v>0</v>
      </c>
      <c r="Q2367" t="b">
        <v>0</v>
      </c>
      <c r="R2367" t="s">
        <v>319</v>
      </c>
      <c r="S2367">
        <v>0</v>
      </c>
      <c r="T2367">
        <f>invoices[[#This Row],[total_amount]]</f>
        <v>14040</v>
      </c>
      <c r="U2367" t="s">
        <v>4379</v>
      </c>
      <c r="V2367" t="str">
        <f>INDEX([1]!Table1[tenantname],MATCH(invoices[[#This Row],[allotment_id]],[1]!Table1[TenantAllotmentID],0))</f>
        <v>Devatha Vishnu (D12-B2)</v>
      </c>
      <c r="W2367" t="s">
        <v>15221</v>
      </c>
      <c r="X2367" t="s">
        <v>15222</v>
      </c>
      <c r="Y2367" s="4">
        <v>45717</v>
      </c>
      <c r="Z2367" t="s">
        <v>15806</v>
      </c>
      <c r="AA2367">
        <v>9828</v>
      </c>
      <c r="AB2367">
        <v>3570</v>
      </c>
      <c r="AC2367">
        <v>642</v>
      </c>
      <c r="AD2367" s="7">
        <f>invoices[[#This Row],[Rent]]+invoices[[#This Row],[Services]]+invoices[[#This Row],[GST]]</f>
        <v>14040</v>
      </c>
      <c r="AE2367" s="7">
        <f>invoices[[#This Row],[Total]]-invoices[[#This Row],[rent_amount]]</f>
        <v>0</v>
      </c>
      <c r="AF2367">
        <v>5876</v>
      </c>
      <c r="AG2367">
        <v>0</v>
      </c>
      <c r="AH2367">
        <f>invoices[[#This Row],[EB Amount]]-invoices[[#This Row],[electricity_amount]]</f>
        <v>0</v>
      </c>
    </row>
    <row r="2368" spans="1:34">
      <c r="A2368" t="s">
        <v>13196</v>
      </c>
      <c r="B2368" t="s">
        <v>22</v>
      </c>
      <c r="C2368" t="s">
        <v>2112</v>
      </c>
      <c r="D2368" t="s">
        <v>24</v>
      </c>
      <c r="E2368" t="s">
        <v>147</v>
      </c>
      <c r="F2368" t="s">
        <v>733</v>
      </c>
      <c r="G2368" t="s">
        <v>13197</v>
      </c>
      <c r="H2368" s="1">
        <f>DATE(YEAR(invoices[[#This Row],[due_date]]),MONTH(invoices[[#This Row],[due_date]]),1)</f>
        <v>45717</v>
      </c>
      <c r="I2368" s="1">
        <v>45723</v>
      </c>
      <c r="J2368">
        <v>14500</v>
      </c>
      <c r="K2368">
        <v>1288</v>
      </c>
      <c r="L2368">
        <v>0</v>
      </c>
      <c r="M2368">
        <f>invoices[[#This Row],[rent_amount]]+invoices[[#This Row],[electricity_amount]]+invoices[[#This Row],[other_charges]]</f>
        <v>15788</v>
      </c>
      <c r="N2368" t="s">
        <v>28</v>
      </c>
      <c r="O2368" t="s">
        <v>1124</v>
      </c>
      <c r="P2368">
        <v>0</v>
      </c>
      <c r="Q2368" t="b">
        <v>0</v>
      </c>
      <c r="R2368" t="s">
        <v>319</v>
      </c>
      <c r="S2368">
        <v>0</v>
      </c>
      <c r="T2368">
        <f>invoices[[#This Row],[total_amount]]</f>
        <v>15788</v>
      </c>
      <c r="U2368" t="s">
        <v>2114</v>
      </c>
      <c r="V2368" t="str">
        <f>INDEX([1]!Table1[tenantname],MATCH(invoices[[#This Row],[allotment_id]],[1]!Table1[TenantAllotmentID],0))</f>
        <v>Sathiyan G (C31-B2)</v>
      </c>
      <c r="W2368" t="s">
        <v>14712</v>
      </c>
      <c r="X2368" t="s">
        <v>14713</v>
      </c>
      <c r="Y2368" s="4">
        <v>45717</v>
      </c>
      <c r="Z2368" t="s">
        <v>15806</v>
      </c>
      <c r="AA2368">
        <v>10409</v>
      </c>
      <c r="AB2368">
        <v>3467</v>
      </c>
      <c r="AC2368">
        <v>624</v>
      </c>
      <c r="AD2368" s="7">
        <f>invoices[[#This Row],[Rent]]+invoices[[#This Row],[Services]]+invoices[[#This Row],[GST]]</f>
        <v>14500</v>
      </c>
      <c r="AE2368" s="7">
        <f>invoices[[#This Row],[Total]]-invoices[[#This Row],[rent_amount]]</f>
        <v>0</v>
      </c>
      <c r="AF2368">
        <v>5959</v>
      </c>
      <c r="AG2368">
        <v>1288</v>
      </c>
      <c r="AH2368">
        <f>invoices[[#This Row],[EB Amount]]-invoices[[#This Row],[electricity_amount]]</f>
        <v>0</v>
      </c>
    </row>
    <row r="2369" spans="1:34">
      <c r="A2369" t="s">
        <v>13200</v>
      </c>
      <c r="B2369" t="s">
        <v>22</v>
      </c>
      <c r="C2369" t="s">
        <v>3819</v>
      </c>
      <c r="D2369" t="s">
        <v>24</v>
      </c>
      <c r="E2369" t="s">
        <v>592</v>
      </c>
      <c r="F2369" t="s">
        <v>1294</v>
      </c>
      <c r="G2369" t="s">
        <v>13201</v>
      </c>
      <c r="H2369" s="1">
        <f>DATE(YEAR(invoices[[#This Row],[due_date]]),MONTH(invoices[[#This Row],[due_date]]),1)</f>
        <v>45717</v>
      </c>
      <c r="I2369" s="1">
        <v>45723</v>
      </c>
      <c r="J2369">
        <v>18000</v>
      </c>
      <c r="K2369">
        <v>1484</v>
      </c>
      <c r="L2369">
        <v>0</v>
      </c>
      <c r="M2369">
        <f>invoices[[#This Row],[rent_amount]]+invoices[[#This Row],[electricity_amount]]+invoices[[#This Row],[other_charges]]</f>
        <v>19484</v>
      </c>
      <c r="N2369" t="s">
        <v>28</v>
      </c>
      <c r="O2369" t="s">
        <v>1124</v>
      </c>
      <c r="P2369">
        <v>0</v>
      </c>
      <c r="Q2369" t="b">
        <v>0</v>
      </c>
      <c r="R2369" t="s">
        <v>319</v>
      </c>
      <c r="S2369">
        <v>0</v>
      </c>
      <c r="T2369">
        <f>invoices[[#This Row],[total_amount]]</f>
        <v>19484</v>
      </c>
      <c r="U2369" t="s">
        <v>3821</v>
      </c>
      <c r="V2369" t="str">
        <f>INDEX([1]!Table1[tenantname],MATCH(invoices[[#This Row],[allotment_id]],[1]!Table1[TenantAllotmentID],0))</f>
        <v>Sankalp Chauhan (A44-A1)</v>
      </c>
      <c r="W2369" t="s">
        <v>15132</v>
      </c>
      <c r="X2369" t="s">
        <v>15133</v>
      </c>
      <c r="Y2369" s="4">
        <v>45717</v>
      </c>
      <c r="Z2369" t="s">
        <v>15806</v>
      </c>
      <c r="AA2369">
        <v>12921</v>
      </c>
      <c r="AB2369">
        <v>4304</v>
      </c>
      <c r="AC2369">
        <v>775</v>
      </c>
      <c r="AD2369" s="7">
        <f>invoices[[#This Row],[Rent]]+invoices[[#This Row],[Services]]+invoices[[#This Row],[GST]]</f>
        <v>18000</v>
      </c>
      <c r="AE2369" s="7">
        <f>invoices[[#This Row],[Total]]-invoices[[#This Row],[rent_amount]]</f>
        <v>0</v>
      </c>
      <c r="AF2369">
        <v>5961</v>
      </c>
      <c r="AG2369">
        <v>1484</v>
      </c>
      <c r="AH2369">
        <f>invoices[[#This Row],[EB Amount]]-invoices[[#This Row],[electricity_amount]]</f>
        <v>0</v>
      </c>
    </row>
    <row r="2370" spans="1:34">
      <c r="A2370" t="s">
        <v>13220</v>
      </c>
      <c r="B2370" t="s">
        <v>22</v>
      </c>
      <c r="C2370" t="s">
        <v>103</v>
      </c>
      <c r="D2370" t="s">
        <v>24</v>
      </c>
      <c r="E2370" t="s">
        <v>104</v>
      </c>
      <c r="F2370" t="s">
        <v>105</v>
      </c>
      <c r="G2370" t="s">
        <v>13221</v>
      </c>
      <c r="H2370" s="1">
        <f>DATE(YEAR(invoices[[#This Row],[due_date]]),MONTH(invoices[[#This Row],[due_date]]),1)</f>
        <v>45717</v>
      </c>
      <c r="I2370" s="1">
        <v>45723</v>
      </c>
      <c r="J2370">
        <v>13500</v>
      </c>
      <c r="K2370">
        <v>700</v>
      </c>
      <c r="L2370">
        <v>0</v>
      </c>
      <c r="M2370">
        <f>invoices[[#This Row],[rent_amount]]+invoices[[#This Row],[electricity_amount]]+invoices[[#This Row],[other_charges]]</f>
        <v>14200</v>
      </c>
      <c r="N2370" t="s">
        <v>28</v>
      </c>
      <c r="O2370" t="s">
        <v>318</v>
      </c>
      <c r="P2370">
        <v>0</v>
      </c>
      <c r="Q2370" t="b">
        <v>0</v>
      </c>
      <c r="R2370" t="s">
        <v>319</v>
      </c>
      <c r="S2370">
        <v>0</v>
      </c>
      <c r="T2370">
        <f>invoices[[#This Row],[total_amount]]</f>
        <v>14200</v>
      </c>
      <c r="U2370" t="s">
        <v>109</v>
      </c>
      <c r="V2370" t="str">
        <f>INDEX([1]!Table1[tenantname],MATCH(invoices[[#This Row],[allotment_id]],[1]!Table1[TenantAllotmentID],0))</f>
        <v>Harish Kumar (B14-C1)</v>
      </c>
      <c r="W2370" t="s">
        <v>14004</v>
      </c>
      <c r="X2370" t="s">
        <v>14005</v>
      </c>
      <c r="Y2370" s="4">
        <v>45717</v>
      </c>
      <c r="Z2370" t="s">
        <v>15806</v>
      </c>
      <c r="AA2370">
        <v>9691</v>
      </c>
      <c r="AB2370">
        <v>3228</v>
      </c>
      <c r="AC2370">
        <v>581</v>
      </c>
      <c r="AD2370" s="7">
        <f>invoices[[#This Row],[Rent]]+invoices[[#This Row],[Services]]+invoices[[#This Row],[GST]]</f>
        <v>13500</v>
      </c>
      <c r="AE2370" s="7">
        <f>invoices[[#This Row],[Total]]-invoices[[#This Row],[rent_amount]]</f>
        <v>0</v>
      </c>
      <c r="AF2370">
        <v>5975</v>
      </c>
      <c r="AG2370">
        <v>700</v>
      </c>
      <c r="AH2370">
        <f>invoices[[#This Row],[EB Amount]]-invoices[[#This Row],[electricity_amount]]</f>
        <v>0</v>
      </c>
    </row>
    <row r="2371" spans="1:34">
      <c r="A2371" t="s">
        <v>13285</v>
      </c>
      <c r="B2371" t="s">
        <v>22</v>
      </c>
      <c r="C2371" t="s">
        <v>2076</v>
      </c>
      <c r="D2371" t="s">
        <v>24</v>
      </c>
      <c r="E2371" t="s">
        <v>569</v>
      </c>
      <c r="F2371" t="s">
        <v>2077</v>
      </c>
      <c r="G2371" t="s">
        <v>13286</v>
      </c>
      <c r="H2371" s="1">
        <f>DATE(YEAR(invoices[[#This Row],[due_date]]),MONTH(invoices[[#This Row],[due_date]]),1)</f>
        <v>45717</v>
      </c>
      <c r="I2371" s="1">
        <v>45723</v>
      </c>
      <c r="J2371">
        <v>14500</v>
      </c>
      <c r="K2371">
        <v>1484</v>
      </c>
      <c r="L2371">
        <v>0</v>
      </c>
      <c r="M2371">
        <f>invoices[[#This Row],[rent_amount]]+invoices[[#This Row],[electricity_amount]]+invoices[[#This Row],[other_charges]]</f>
        <v>15984</v>
      </c>
      <c r="N2371" t="s">
        <v>28</v>
      </c>
      <c r="O2371" t="s">
        <v>703</v>
      </c>
      <c r="P2371">
        <v>0</v>
      </c>
      <c r="Q2371" t="b">
        <v>0</v>
      </c>
      <c r="R2371" t="s">
        <v>319</v>
      </c>
      <c r="S2371">
        <v>0</v>
      </c>
      <c r="T2371">
        <f>invoices[[#This Row],[total_amount]]</f>
        <v>15984</v>
      </c>
      <c r="U2371" t="s">
        <v>2079</v>
      </c>
      <c r="V2371" t="str">
        <f>INDEX([1]!Table1[tenantname],MATCH(invoices[[#This Row],[allotment_id]],[1]!Table1[TenantAllotmentID],0))</f>
        <v>Sathya Priya Balasegaran (C12-B2)</v>
      </c>
      <c r="W2371" t="s">
        <v>14700</v>
      </c>
      <c r="X2371" t="s">
        <v>14701</v>
      </c>
      <c r="Y2371" s="4">
        <v>45717</v>
      </c>
      <c r="Z2371" t="s">
        <v>15806</v>
      </c>
      <c r="AA2371">
        <v>8866</v>
      </c>
      <c r="AB2371">
        <v>4774</v>
      </c>
      <c r="AC2371">
        <v>860</v>
      </c>
      <c r="AD2371" s="7">
        <f>invoices[[#This Row],[Rent]]+invoices[[#This Row],[Services]]+invoices[[#This Row],[GST]]</f>
        <v>14500</v>
      </c>
      <c r="AE2371" s="7">
        <f>invoices[[#This Row],[Total]]-invoices[[#This Row],[rent_amount]]</f>
        <v>0</v>
      </c>
      <c r="AF2371">
        <v>6009</v>
      </c>
      <c r="AG2371">
        <v>1484</v>
      </c>
      <c r="AH2371">
        <f>invoices[[#This Row],[EB Amount]]-invoices[[#This Row],[electricity_amount]]</f>
        <v>0</v>
      </c>
    </row>
    <row r="2372" spans="1:34">
      <c r="A2372" t="s">
        <v>13313</v>
      </c>
      <c r="B2372" t="s">
        <v>22</v>
      </c>
      <c r="C2372" t="s">
        <v>6046</v>
      </c>
      <c r="D2372" t="s">
        <v>24</v>
      </c>
      <c r="E2372" t="s">
        <v>201</v>
      </c>
      <c r="F2372" s="2" t="s">
        <v>1031</v>
      </c>
      <c r="G2372" t="s">
        <v>13314</v>
      </c>
      <c r="H2372" s="1">
        <f>DATE(YEAR(invoices[[#This Row],[due_date]]),MONTH(invoices[[#This Row],[due_date]]),1)</f>
        <v>45717</v>
      </c>
      <c r="I2372" s="1">
        <v>45723</v>
      </c>
      <c r="J2372">
        <v>14500</v>
      </c>
      <c r="K2372">
        <v>784</v>
      </c>
      <c r="L2372">
        <v>0</v>
      </c>
      <c r="M2372">
        <f>invoices[[#This Row],[rent_amount]]+invoices[[#This Row],[electricity_amount]]+invoices[[#This Row],[other_charges]]</f>
        <v>15284</v>
      </c>
      <c r="N2372" t="s">
        <v>28</v>
      </c>
      <c r="O2372" t="s">
        <v>703</v>
      </c>
      <c r="P2372">
        <v>0</v>
      </c>
      <c r="Q2372" t="b">
        <v>0</v>
      </c>
      <c r="R2372" t="s">
        <v>319</v>
      </c>
      <c r="S2372">
        <v>0</v>
      </c>
      <c r="T2372">
        <f>invoices[[#This Row],[total_amount]]</f>
        <v>15284</v>
      </c>
      <c r="U2372" t="s">
        <v>6048</v>
      </c>
      <c r="V2372" t="str">
        <f>INDEX([1]!Table1[tenantname],MATCH(invoices[[#This Row],[allotment_id]],[1]!Table1[TenantAllotmentID],0))</f>
        <v>Suvidnya Tipre (B31-B1)</v>
      </c>
      <c r="W2372" t="s">
        <v>15445</v>
      </c>
      <c r="X2372" t="s">
        <v>15446</v>
      </c>
      <c r="Y2372" s="4">
        <v>45717</v>
      </c>
      <c r="Z2372" t="s">
        <v>15806</v>
      </c>
      <c r="AA2372">
        <v>10150</v>
      </c>
      <c r="AB2372">
        <v>3686</v>
      </c>
      <c r="AC2372">
        <v>664</v>
      </c>
      <c r="AD2372" s="7">
        <f>invoices[[#This Row],[Rent]]+invoices[[#This Row],[Services]]+invoices[[#This Row],[GST]]</f>
        <v>14500</v>
      </c>
      <c r="AE2372" s="7">
        <f>invoices[[#This Row],[Total]]-invoices[[#This Row],[rent_amount]]</f>
        <v>0</v>
      </c>
      <c r="AF2372">
        <v>6025</v>
      </c>
      <c r="AG2372">
        <v>784</v>
      </c>
      <c r="AH2372">
        <f>invoices[[#This Row],[EB Amount]]-invoices[[#This Row],[electricity_amount]]</f>
        <v>0</v>
      </c>
    </row>
    <row r="2373" spans="1:34">
      <c r="A2373" t="s">
        <v>13326</v>
      </c>
      <c r="B2373" t="s">
        <v>22</v>
      </c>
      <c r="C2373" t="s">
        <v>3787</v>
      </c>
      <c r="D2373" t="s">
        <v>24</v>
      </c>
      <c r="E2373" t="s">
        <v>42</v>
      </c>
      <c r="F2373" t="s">
        <v>2100</v>
      </c>
      <c r="G2373" t="s">
        <v>13327</v>
      </c>
      <c r="H2373" s="1">
        <f>DATE(YEAR(invoices[[#This Row],[due_date]]),MONTH(invoices[[#This Row],[due_date]]),1)</f>
        <v>45717</v>
      </c>
      <c r="I2373" s="1">
        <v>45723</v>
      </c>
      <c r="J2373">
        <v>13000</v>
      </c>
      <c r="K2373">
        <v>952</v>
      </c>
      <c r="L2373">
        <v>0</v>
      </c>
      <c r="M2373">
        <f>invoices[[#This Row],[rent_amount]]+invoices[[#This Row],[electricity_amount]]+invoices[[#This Row],[other_charges]]</f>
        <v>13952</v>
      </c>
      <c r="N2373" t="s">
        <v>28</v>
      </c>
      <c r="O2373" t="s">
        <v>703</v>
      </c>
      <c r="P2373">
        <v>0</v>
      </c>
      <c r="Q2373" t="b">
        <v>0</v>
      </c>
      <c r="R2373" t="s">
        <v>319</v>
      </c>
      <c r="S2373">
        <v>0</v>
      </c>
      <c r="T2373">
        <f>invoices[[#This Row],[total_amount]]</f>
        <v>13952</v>
      </c>
      <c r="U2373" t="s">
        <v>3789</v>
      </c>
      <c r="V2373" t="str">
        <f>INDEX([1]!Table1[tenantname],MATCH(invoices[[#This Row],[allotment_id]],[1]!Table1[TenantAllotmentID],0))</f>
        <v>Sanjju Shree (C24-B1)</v>
      </c>
      <c r="W2373" t="s">
        <v>15124</v>
      </c>
      <c r="X2373" t="s">
        <v>15125</v>
      </c>
      <c r="Y2373" s="4">
        <v>45717</v>
      </c>
      <c r="Z2373" t="s">
        <v>15806</v>
      </c>
      <c r="AA2373">
        <v>7800</v>
      </c>
      <c r="AB2373">
        <v>4407</v>
      </c>
      <c r="AC2373">
        <v>793</v>
      </c>
      <c r="AD2373" s="7">
        <f>invoices[[#This Row],[Rent]]+invoices[[#This Row],[Services]]+invoices[[#This Row],[GST]]</f>
        <v>13000</v>
      </c>
      <c r="AE2373" s="7">
        <f>invoices[[#This Row],[Total]]-invoices[[#This Row],[rent_amount]]</f>
        <v>0</v>
      </c>
      <c r="AF2373">
        <v>6031</v>
      </c>
      <c r="AG2373">
        <v>952</v>
      </c>
      <c r="AH2373">
        <f>invoices[[#This Row],[EB Amount]]-invoices[[#This Row],[electricity_amount]]</f>
        <v>0</v>
      </c>
    </row>
    <row r="2374" spans="1:34">
      <c r="A2374" t="s">
        <v>13356</v>
      </c>
      <c r="B2374" t="s">
        <v>22</v>
      </c>
      <c r="C2374" t="s">
        <v>2577</v>
      </c>
      <c r="D2374" t="s">
        <v>24</v>
      </c>
      <c r="E2374" t="s">
        <v>275</v>
      </c>
      <c r="F2374" t="s">
        <v>782</v>
      </c>
      <c r="G2374" t="s">
        <v>13357</v>
      </c>
      <c r="H2374" s="1">
        <f>DATE(YEAR(invoices[[#This Row],[due_date]]),MONTH(invoices[[#This Row],[due_date]]),1)</f>
        <v>45717</v>
      </c>
      <c r="I2374" s="1">
        <v>45723</v>
      </c>
      <c r="J2374">
        <v>19000</v>
      </c>
      <c r="K2374">
        <v>1932</v>
      </c>
      <c r="L2374">
        <v>0</v>
      </c>
      <c r="M2374">
        <f>invoices[[#This Row],[rent_amount]]+invoices[[#This Row],[electricity_amount]]+invoices[[#This Row],[other_charges]]</f>
        <v>20932</v>
      </c>
      <c r="N2374" t="s">
        <v>28</v>
      </c>
      <c r="O2374" t="s">
        <v>703</v>
      </c>
      <c r="P2374">
        <v>0</v>
      </c>
      <c r="Q2374" t="b">
        <v>0</v>
      </c>
      <c r="R2374" t="s">
        <v>319</v>
      </c>
      <c r="S2374">
        <v>0</v>
      </c>
      <c r="T2374">
        <f>invoices[[#This Row],[total_amount]]</f>
        <v>20932</v>
      </c>
      <c r="U2374" t="s">
        <v>2579</v>
      </c>
      <c r="V2374" t="str">
        <f>INDEX([1]!Table1[tenantname],MATCH(invoices[[#This Row],[allotment_id]],[1]!Table1[TenantAllotmentID],0))</f>
        <v>Supritha A (B44-A1)</v>
      </c>
      <c r="W2374" t="s">
        <v>14841</v>
      </c>
      <c r="X2374" t="s">
        <v>14842</v>
      </c>
      <c r="Y2374" s="4">
        <v>45717</v>
      </c>
      <c r="Z2374" t="s">
        <v>15806</v>
      </c>
      <c r="AA2374">
        <v>13639</v>
      </c>
      <c r="AB2374">
        <v>4543</v>
      </c>
      <c r="AC2374">
        <v>818</v>
      </c>
      <c r="AD2374" s="7">
        <f>invoices[[#This Row],[Rent]]+invoices[[#This Row],[Services]]+invoices[[#This Row],[GST]]</f>
        <v>19000</v>
      </c>
      <c r="AE2374" s="7">
        <f>invoices[[#This Row],[Total]]-invoices[[#This Row],[rent_amount]]</f>
        <v>0</v>
      </c>
      <c r="AF2374">
        <v>6046</v>
      </c>
      <c r="AG2374">
        <v>1932</v>
      </c>
      <c r="AH2374">
        <f>invoices[[#This Row],[EB Amount]]-invoices[[#This Row],[electricity_amount]]</f>
        <v>0</v>
      </c>
    </row>
    <row r="2375" spans="1:34">
      <c r="A2375" t="s">
        <v>13432</v>
      </c>
      <c r="B2375" t="s">
        <v>22</v>
      </c>
      <c r="C2375" t="s">
        <v>1309</v>
      </c>
      <c r="D2375" t="s">
        <v>24</v>
      </c>
      <c r="E2375" t="s">
        <v>399</v>
      </c>
      <c r="F2375" t="s">
        <v>933</v>
      </c>
      <c r="G2375" t="s">
        <v>13433</v>
      </c>
      <c r="H2375" s="1">
        <f>DATE(YEAR(invoices[[#This Row],[due_date]]),MONTH(invoices[[#This Row],[due_date]]),1)</f>
        <v>45717</v>
      </c>
      <c r="I2375" s="1">
        <v>45723</v>
      </c>
      <c r="J2375">
        <v>13500</v>
      </c>
      <c r="K2375">
        <v>1064</v>
      </c>
      <c r="L2375">
        <v>0</v>
      </c>
      <c r="M2375">
        <f>invoices[[#This Row],[rent_amount]]+invoices[[#This Row],[electricity_amount]]+invoices[[#This Row],[other_charges]]</f>
        <v>14564</v>
      </c>
      <c r="N2375" t="s">
        <v>28</v>
      </c>
      <c r="O2375" t="s">
        <v>703</v>
      </c>
      <c r="P2375">
        <v>0</v>
      </c>
      <c r="Q2375" t="b">
        <v>0</v>
      </c>
      <c r="R2375" t="s">
        <v>319</v>
      </c>
      <c r="S2375">
        <v>0</v>
      </c>
      <c r="T2375">
        <f>invoices[[#This Row],[total_amount]]</f>
        <v>14564</v>
      </c>
      <c r="U2375" t="s">
        <v>3467</v>
      </c>
      <c r="V2375" t="str">
        <f>INDEX([1]!Table1[tenantname],MATCH(invoices[[#This Row],[allotment_id]],[1]!Table1[TenantAllotmentID],0))</f>
        <v>Vijayashree Seenivasan (B22-C2)</v>
      </c>
      <c r="W2375" t="s">
        <v>14422</v>
      </c>
      <c r="X2375" t="s">
        <v>15059</v>
      </c>
      <c r="Y2375" s="4">
        <v>45717</v>
      </c>
      <c r="Z2375" t="s">
        <v>15806</v>
      </c>
      <c r="AA2375">
        <v>9450</v>
      </c>
      <c r="AB2375">
        <v>3432</v>
      </c>
      <c r="AC2375">
        <v>618</v>
      </c>
      <c r="AD2375" s="7">
        <f>invoices[[#This Row],[Rent]]+invoices[[#This Row],[Services]]+invoices[[#This Row],[GST]]</f>
        <v>13500</v>
      </c>
      <c r="AE2375" s="7">
        <f>invoices[[#This Row],[Total]]-invoices[[#This Row],[rent_amount]]</f>
        <v>0</v>
      </c>
      <c r="AF2375">
        <v>6090</v>
      </c>
      <c r="AG2375">
        <v>1064</v>
      </c>
      <c r="AH2375">
        <f>invoices[[#This Row],[EB Amount]]-invoices[[#This Row],[electricity_amount]]</f>
        <v>0</v>
      </c>
    </row>
    <row r="2376" spans="1:34">
      <c r="A2376" t="s">
        <v>13600</v>
      </c>
      <c r="B2376" t="s">
        <v>22</v>
      </c>
      <c r="C2376" t="s">
        <v>1691</v>
      </c>
      <c r="D2376" t="s">
        <v>24</v>
      </c>
      <c r="E2376" t="s">
        <v>399</v>
      </c>
      <c r="F2376" t="s">
        <v>1525</v>
      </c>
      <c r="G2376" t="s">
        <v>13601</v>
      </c>
      <c r="H2376" s="1">
        <f>DATE(YEAR(invoices[[#This Row],[due_date]]),MONTH(invoices[[#This Row],[due_date]]),1)</f>
        <v>45717</v>
      </c>
      <c r="I2376" s="1">
        <v>45723</v>
      </c>
      <c r="J2376">
        <v>14500</v>
      </c>
      <c r="K2376">
        <v>1064</v>
      </c>
      <c r="L2376">
        <v>0</v>
      </c>
      <c r="M2376">
        <f>invoices[[#This Row],[rent_amount]]+invoices[[#This Row],[electricity_amount]]+invoices[[#This Row],[other_charges]]</f>
        <v>15564</v>
      </c>
      <c r="N2376" t="s">
        <v>28</v>
      </c>
      <c r="O2376" t="s">
        <v>1658</v>
      </c>
      <c r="P2376">
        <v>0</v>
      </c>
      <c r="Q2376" t="b">
        <v>0</v>
      </c>
      <c r="R2376" t="s">
        <v>319</v>
      </c>
      <c r="S2376">
        <v>0</v>
      </c>
      <c r="T2376">
        <f>invoices[[#This Row],[total_amount]]</f>
        <v>15564</v>
      </c>
      <c r="U2376" t="s">
        <v>1693</v>
      </c>
      <c r="V2376" t="str">
        <f>INDEX([1]!Table1[tenantname],MATCH(invoices[[#This Row],[allotment_id]],[1]!Table1[TenantAllotmentID],0))</f>
        <v>Chandini S (B22-B1)</v>
      </c>
      <c r="W2376" t="s">
        <v>14562</v>
      </c>
      <c r="X2376" t="s">
        <v>14563</v>
      </c>
      <c r="Y2376" s="4">
        <v>45717</v>
      </c>
      <c r="Z2376" t="s">
        <v>15806</v>
      </c>
      <c r="AA2376">
        <v>10150</v>
      </c>
      <c r="AB2376">
        <v>3686</v>
      </c>
      <c r="AC2376">
        <v>664</v>
      </c>
      <c r="AD2376" s="7">
        <f>invoices[[#This Row],[Rent]]+invoices[[#This Row],[Services]]+invoices[[#This Row],[GST]]</f>
        <v>14500</v>
      </c>
      <c r="AE2376" s="7">
        <f>invoices[[#This Row],[Total]]-invoices[[#This Row],[rent_amount]]</f>
        <v>0</v>
      </c>
      <c r="AF2376">
        <v>6183</v>
      </c>
      <c r="AG2376">
        <v>1064</v>
      </c>
      <c r="AH2376">
        <f>invoices[[#This Row],[EB Amount]]-invoices[[#This Row],[electricity_amount]]</f>
        <v>0</v>
      </c>
    </row>
    <row r="2377" spans="1:34">
      <c r="A2377" t="s">
        <v>13664</v>
      </c>
      <c r="B2377" t="s">
        <v>22</v>
      </c>
      <c r="C2377" t="s">
        <v>946</v>
      </c>
      <c r="D2377" t="s">
        <v>24</v>
      </c>
      <c r="E2377" t="s">
        <v>349</v>
      </c>
      <c r="F2377" t="s">
        <v>947</v>
      </c>
      <c r="G2377" t="s">
        <v>13665</v>
      </c>
      <c r="H2377" s="1">
        <f>DATE(YEAR(invoices[[#This Row],[due_date]]),MONTH(invoices[[#This Row],[due_date]]),1)</f>
        <v>45717</v>
      </c>
      <c r="I2377" s="1">
        <v>45723</v>
      </c>
      <c r="J2377">
        <v>14500</v>
      </c>
      <c r="K2377">
        <v>1092</v>
      </c>
      <c r="L2377">
        <v>0</v>
      </c>
      <c r="M2377">
        <f>invoices[[#This Row],[rent_amount]]+invoices[[#This Row],[electricity_amount]]+invoices[[#This Row],[other_charges]]</f>
        <v>15592</v>
      </c>
      <c r="N2377" t="s">
        <v>28</v>
      </c>
      <c r="O2377" t="s">
        <v>318</v>
      </c>
      <c r="P2377">
        <v>0</v>
      </c>
      <c r="Q2377" t="b">
        <v>0</v>
      </c>
      <c r="R2377" t="s">
        <v>319</v>
      </c>
      <c r="S2377">
        <v>0</v>
      </c>
      <c r="T2377">
        <f>invoices[[#This Row],[total_amount]]</f>
        <v>15592</v>
      </c>
      <c r="U2377" t="s">
        <v>949</v>
      </c>
      <c r="V2377" t="str">
        <f>INDEX([1]!Table1[tenantname],MATCH(invoices[[#This Row],[allotment_id]],[1]!Table1[TenantAllotmentID],0))</f>
        <v>Harikrishnan P (B11-B1)</v>
      </c>
      <c r="W2377" t="s">
        <v>14288</v>
      </c>
      <c r="X2377" t="s">
        <v>14289</v>
      </c>
      <c r="Y2377" s="4">
        <v>45717</v>
      </c>
      <c r="Z2377" t="s">
        <v>15806</v>
      </c>
      <c r="AA2377">
        <v>10409</v>
      </c>
      <c r="AB2377">
        <v>3467</v>
      </c>
      <c r="AC2377">
        <v>624</v>
      </c>
      <c r="AD2377" s="7">
        <f>invoices[[#This Row],[Rent]]+invoices[[#This Row],[Services]]+invoices[[#This Row],[GST]]</f>
        <v>14500</v>
      </c>
      <c r="AE2377" s="7">
        <f>invoices[[#This Row],[Total]]-invoices[[#This Row],[rent_amount]]</f>
        <v>0</v>
      </c>
      <c r="AF2377">
        <v>6216</v>
      </c>
      <c r="AG2377">
        <v>1092</v>
      </c>
      <c r="AH2377">
        <f>invoices[[#This Row],[EB Amount]]-invoices[[#This Row],[electricity_amount]]</f>
        <v>0</v>
      </c>
    </row>
    <row r="2378" spans="1:34">
      <c r="A2378" t="s">
        <v>13684</v>
      </c>
      <c r="B2378" t="s">
        <v>22</v>
      </c>
      <c r="C2378" t="s">
        <v>2319</v>
      </c>
      <c r="D2378" t="s">
        <v>24</v>
      </c>
      <c r="E2378" t="s">
        <v>112</v>
      </c>
      <c r="F2378" t="s">
        <v>2320</v>
      </c>
      <c r="G2378" t="s">
        <v>13685</v>
      </c>
      <c r="H2378" s="1">
        <f>DATE(YEAR(invoices[[#This Row],[due_date]]),MONTH(invoices[[#This Row],[due_date]]),1)</f>
        <v>45717</v>
      </c>
      <c r="I2378" s="1">
        <v>45723</v>
      </c>
      <c r="J2378">
        <v>14500</v>
      </c>
      <c r="K2378">
        <v>1624</v>
      </c>
      <c r="L2378">
        <v>0</v>
      </c>
      <c r="M2378">
        <f>invoices[[#This Row],[rent_amount]]+invoices[[#This Row],[electricity_amount]]+invoices[[#This Row],[other_charges]]</f>
        <v>16124</v>
      </c>
      <c r="N2378" t="s">
        <v>28</v>
      </c>
      <c r="O2378" t="s">
        <v>1124</v>
      </c>
      <c r="P2378">
        <v>0</v>
      </c>
      <c r="Q2378" t="b">
        <v>0</v>
      </c>
      <c r="R2378" t="s">
        <v>319</v>
      </c>
      <c r="S2378">
        <v>0</v>
      </c>
      <c r="T2378">
        <f>invoices[[#This Row],[total_amount]]</f>
        <v>16124</v>
      </c>
      <c r="U2378" t="s">
        <v>2322</v>
      </c>
      <c r="V2378" t="str">
        <f>INDEX([1]!Table1[tenantname],MATCH(invoices[[#This Row],[allotment_id]],[1]!Table1[TenantAllotmentID],0))</f>
        <v>Rangabashyam S (A23-B2)</v>
      </c>
      <c r="W2378" t="s">
        <v>14772</v>
      </c>
      <c r="X2378" t="s">
        <v>14773</v>
      </c>
      <c r="Y2378" s="4">
        <v>45717</v>
      </c>
      <c r="Z2378" t="s">
        <v>15806</v>
      </c>
      <c r="AA2378">
        <v>10150</v>
      </c>
      <c r="AB2378">
        <v>3686</v>
      </c>
      <c r="AC2378">
        <v>664</v>
      </c>
      <c r="AD2378" s="7">
        <f>invoices[[#This Row],[Rent]]+invoices[[#This Row],[Services]]+invoices[[#This Row],[GST]]</f>
        <v>14500</v>
      </c>
      <c r="AE2378" s="7">
        <f>invoices[[#This Row],[Total]]-invoices[[#This Row],[rent_amount]]</f>
        <v>0</v>
      </c>
      <c r="AF2378">
        <v>6225</v>
      </c>
      <c r="AG2378">
        <v>1624</v>
      </c>
      <c r="AH2378">
        <f>invoices[[#This Row],[EB Amount]]-invoices[[#This Row],[electricity_amount]]</f>
        <v>0</v>
      </c>
    </row>
    <row r="2379" spans="1:34">
      <c r="A2379" t="s">
        <v>13722</v>
      </c>
      <c r="B2379" t="s">
        <v>22</v>
      </c>
      <c r="C2379" t="s">
        <v>2286</v>
      </c>
      <c r="D2379" t="s">
        <v>24</v>
      </c>
      <c r="E2379" t="s">
        <v>592</v>
      </c>
      <c r="F2379" t="s">
        <v>1184</v>
      </c>
      <c r="G2379" t="s">
        <v>13723</v>
      </c>
      <c r="H2379" s="1">
        <f>DATE(YEAR(invoices[[#This Row],[due_date]]),MONTH(invoices[[#This Row],[due_date]]),1)</f>
        <v>45717</v>
      </c>
      <c r="I2379" s="1">
        <v>45723</v>
      </c>
      <c r="J2379">
        <v>24000</v>
      </c>
      <c r="K2379">
        <v>1484</v>
      </c>
      <c r="L2379">
        <v>0</v>
      </c>
      <c r="M2379">
        <f>invoices[[#This Row],[rent_amount]]+invoices[[#This Row],[electricity_amount]]+invoices[[#This Row],[other_charges]]</f>
        <v>25484</v>
      </c>
      <c r="N2379" t="s">
        <v>28</v>
      </c>
      <c r="O2379" t="s">
        <v>1658</v>
      </c>
      <c r="P2379">
        <v>0</v>
      </c>
      <c r="Q2379" t="b">
        <v>0</v>
      </c>
      <c r="R2379" t="s">
        <v>319</v>
      </c>
      <c r="S2379">
        <v>0</v>
      </c>
      <c r="T2379">
        <f>invoices[[#This Row],[total_amount]]</f>
        <v>25484</v>
      </c>
      <c r="U2379" t="s">
        <v>2288</v>
      </c>
      <c r="V2379" t="str">
        <f>INDEX([1]!Table1[tenantname],MATCH(invoices[[#This Row],[allotment_id]],[1]!Table1[TenantAllotmentID],0))</f>
        <v>Aditya A (A44-D1)</v>
      </c>
      <c r="W2379" t="s">
        <v>14762</v>
      </c>
      <c r="X2379" t="s">
        <v>14763</v>
      </c>
      <c r="Y2379" s="4">
        <v>45717</v>
      </c>
      <c r="Z2379" t="s">
        <v>15806</v>
      </c>
      <c r="AA2379">
        <v>17228</v>
      </c>
      <c r="AB2379">
        <v>5739</v>
      </c>
      <c r="AC2379">
        <v>1033</v>
      </c>
      <c r="AD2379" s="7">
        <f>invoices[[#This Row],[Rent]]+invoices[[#This Row],[Services]]+invoices[[#This Row],[GST]]</f>
        <v>24000</v>
      </c>
      <c r="AE2379" s="7">
        <f>invoices[[#This Row],[Total]]-invoices[[#This Row],[rent_amount]]</f>
        <v>0</v>
      </c>
      <c r="AF2379">
        <v>6244</v>
      </c>
      <c r="AG2379">
        <v>1484</v>
      </c>
      <c r="AH2379">
        <f>invoices[[#This Row],[EB Amount]]-invoices[[#This Row],[electricity_amount]]</f>
        <v>0</v>
      </c>
    </row>
    <row r="2380" spans="1:34">
      <c r="A2380" t="s">
        <v>13830</v>
      </c>
      <c r="B2380" t="s">
        <v>22</v>
      </c>
      <c r="C2380" t="s">
        <v>5234</v>
      </c>
      <c r="D2380" t="s">
        <v>24</v>
      </c>
      <c r="E2380" t="s">
        <v>147</v>
      </c>
      <c r="F2380" t="s">
        <v>370</v>
      </c>
      <c r="G2380" t="s">
        <v>13831</v>
      </c>
      <c r="H2380" s="1">
        <f>DATE(YEAR(invoices[[#This Row],[due_date]]),MONTH(invoices[[#This Row],[due_date]]),1)</f>
        <v>45717</v>
      </c>
      <c r="I2380" s="1">
        <v>45723</v>
      </c>
      <c r="J2380">
        <v>18000</v>
      </c>
      <c r="K2380">
        <v>0</v>
      </c>
      <c r="L2380">
        <v>0</v>
      </c>
      <c r="M2380">
        <f>invoices[[#This Row],[rent_amount]]+invoices[[#This Row],[electricity_amount]]+invoices[[#This Row],[other_charges]]</f>
        <v>18000</v>
      </c>
      <c r="N2380" t="s">
        <v>28</v>
      </c>
      <c r="O2380" t="s">
        <v>318</v>
      </c>
      <c r="P2380">
        <v>0</v>
      </c>
      <c r="Q2380" t="b">
        <v>0</v>
      </c>
      <c r="R2380" t="s">
        <v>319</v>
      </c>
      <c r="S2380">
        <v>0</v>
      </c>
      <c r="T2380">
        <f>invoices[[#This Row],[total_amount]]</f>
        <v>18000</v>
      </c>
      <c r="U2380" t="s">
        <v>5236</v>
      </c>
      <c r="V2380" t="str">
        <f>INDEX([1]!Table1[tenantname],MATCH(invoices[[#This Row],[allotment_id]],[1]!Table1[TenantAllotmentID],0))</f>
        <v>Kumaran S (C31-A1)</v>
      </c>
      <c r="W2380" t="s">
        <v>15353</v>
      </c>
      <c r="X2380" t="s">
        <v>15354</v>
      </c>
      <c r="Y2380" s="4">
        <v>45717</v>
      </c>
      <c r="Z2380" t="s">
        <v>15806</v>
      </c>
      <c r="AA2380">
        <v>12600</v>
      </c>
      <c r="AB2380">
        <v>4576</v>
      </c>
      <c r="AC2380">
        <v>824</v>
      </c>
      <c r="AD2380" s="7">
        <f>invoices[[#This Row],[Rent]]+invoices[[#This Row],[Services]]+invoices[[#This Row],[GST]]</f>
        <v>18000</v>
      </c>
      <c r="AE2380" s="7">
        <f>invoices[[#This Row],[Total]]-invoices[[#This Row],[rent_amount]]</f>
        <v>0</v>
      </c>
      <c r="AF2380">
        <v>6302</v>
      </c>
      <c r="AG2380">
        <v>0</v>
      </c>
      <c r="AH2380">
        <f>invoices[[#This Row],[EB Amount]]-invoices[[#This Row],[electricity_amount]]</f>
        <v>0</v>
      </c>
    </row>
    <row r="2381" spans="1:34">
      <c r="A2381" t="s">
        <v>13848</v>
      </c>
      <c r="B2381" t="s">
        <v>22</v>
      </c>
      <c r="C2381" t="s">
        <v>95</v>
      </c>
      <c r="D2381" t="s">
        <v>24</v>
      </c>
      <c r="E2381" t="s">
        <v>96</v>
      </c>
      <c r="F2381" t="s">
        <v>97</v>
      </c>
      <c r="G2381" t="s">
        <v>13849</v>
      </c>
      <c r="H2381" s="1">
        <f>DATE(YEAR(invoices[[#This Row],[due_date]]),MONTH(invoices[[#This Row],[due_date]]),1)</f>
        <v>45717</v>
      </c>
      <c r="I2381" s="1">
        <v>45723</v>
      </c>
      <c r="J2381">
        <v>13500</v>
      </c>
      <c r="K2381">
        <v>1848</v>
      </c>
      <c r="L2381">
        <v>0</v>
      </c>
      <c r="M2381">
        <f>invoices[[#This Row],[rent_amount]]+invoices[[#This Row],[electricity_amount]]+invoices[[#This Row],[other_charges]]</f>
        <v>15348</v>
      </c>
      <c r="N2381" t="s">
        <v>28</v>
      </c>
      <c r="O2381" t="s">
        <v>1658</v>
      </c>
      <c r="P2381">
        <v>0</v>
      </c>
      <c r="Q2381" t="b">
        <v>0</v>
      </c>
      <c r="R2381" t="s">
        <v>319</v>
      </c>
      <c r="S2381">
        <v>0</v>
      </c>
      <c r="T2381">
        <f>invoices[[#This Row],[total_amount]]</f>
        <v>15348</v>
      </c>
      <c r="U2381" t="s">
        <v>101</v>
      </c>
      <c r="V2381" t="str">
        <f>INDEX([1]!Table1[tenantname],MATCH(invoices[[#This Row],[allotment_id]],[1]!Table1[TenantAllotmentID],0))</f>
        <v>Athreya Guru (B33-C2)</v>
      </c>
      <c r="W2381" t="s">
        <v>14002</v>
      </c>
      <c r="X2381" t="s">
        <v>14003</v>
      </c>
      <c r="Y2381" s="4">
        <v>45717</v>
      </c>
      <c r="Z2381" t="s">
        <v>15806</v>
      </c>
      <c r="AA2381">
        <v>8255</v>
      </c>
      <c r="AB2381">
        <v>4445</v>
      </c>
      <c r="AC2381">
        <v>800</v>
      </c>
      <c r="AD2381" s="7">
        <f>invoices[[#This Row],[Rent]]+invoices[[#This Row],[Services]]+invoices[[#This Row],[GST]]</f>
        <v>13500</v>
      </c>
      <c r="AE2381" s="7">
        <f>invoices[[#This Row],[Total]]-invoices[[#This Row],[rent_amount]]</f>
        <v>0</v>
      </c>
      <c r="AF2381">
        <v>6314</v>
      </c>
      <c r="AG2381">
        <v>1848</v>
      </c>
      <c r="AH2381">
        <f>invoices[[#This Row],[EB Amount]]-invoices[[#This Row],[electricity_amount]]</f>
        <v>0</v>
      </c>
    </row>
    <row r="2382" spans="1:34">
      <c r="A2382" t="s">
        <v>13878</v>
      </c>
      <c r="B2382" t="s">
        <v>22</v>
      </c>
      <c r="C2382" t="s">
        <v>829</v>
      </c>
      <c r="D2382" t="s">
        <v>24</v>
      </c>
      <c r="E2382" t="s">
        <v>476</v>
      </c>
      <c r="F2382" t="s">
        <v>477</v>
      </c>
      <c r="G2382" t="s">
        <v>13879</v>
      </c>
      <c r="H2382" s="1">
        <f>DATE(YEAR(invoices[[#This Row],[due_date]]),MONTH(invoices[[#This Row],[due_date]]),1)</f>
        <v>45717</v>
      </c>
      <c r="I2382" s="1">
        <v>45723</v>
      </c>
      <c r="J2382">
        <v>24000</v>
      </c>
      <c r="K2382">
        <v>1148</v>
      </c>
      <c r="L2382">
        <v>0</v>
      </c>
      <c r="M2382">
        <f>invoices[[#This Row],[rent_amount]]+invoices[[#This Row],[electricity_amount]]+invoices[[#This Row],[other_charges]]</f>
        <v>25148</v>
      </c>
      <c r="N2382" t="s">
        <v>28</v>
      </c>
      <c r="O2382" t="s">
        <v>1124</v>
      </c>
      <c r="P2382">
        <v>0</v>
      </c>
      <c r="Q2382" t="b">
        <v>0</v>
      </c>
      <c r="R2382" t="s">
        <v>319</v>
      </c>
      <c r="S2382">
        <v>0</v>
      </c>
      <c r="T2382">
        <f>invoices[[#This Row],[total_amount]]</f>
        <v>25148</v>
      </c>
      <c r="U2382" t="s">
        <v>831</v>
      </c>
      <c r="V2382" t="str">
        <f>INDEX([1]!Table1[tenantname],MATCH(invoices[[#This Row],[allotment_id]],[1]!Table1[TenantAllotmentID],0))</f>
        <v>Ranjan Rai (B41-D1)</v>
      </c>
      <c r="W2382" t="s">
        <v>14247</v>
      </c>
      <c r="X2382" t="s">
        <v>14248</v>
      </c>
      <c r="Y2382" s="4">
        <v>45717</v>
      </c>
      <c r="Z2382" t="s">
        <v>15806</v>
      </c>
      <c r="AA2382">
        <v>17228</v>
      </c>
      <c r="AB2382">
        <v>5739</v>
      </c>
      <c r="AC2382">
        <v>1033</v>
      </c>
      <c r="AD2382" s="7">
        <f>invoices[[#This Row],[Rent]]+invoices[[#This Row],[Services]]+invoices[[#This Row],[GST]]</f>
        <v>24000</v>
      </c>
      <c r="AE2382" s="7">
        <f>invoices[[#This Row],[Total]]-invoices[[#This Row],[rent_amount]]</f>
        <v>0</v>
      </c>
      <c r="AF2382">
        <v>6329</v>
      </c>
      <c r="AG2382">
        <v>1148</v>
      </c>
      <c r="AH2382">
        <f>invoices[[#This Row],[EB Amount]]-invoices[[#This Row],[electricity_amount]]</f>
        <v>0</v>
      </c>
    </row>
    <row r="2383" spans="1:34">
      <c r="A2383" t="s">
        <v>13884</v>
      </c>
      <c r="B2383" t="s">
        <v>22</v>
      </c>
      <c r="C2383" t="s">
        <v>71</v>
      </c>
      <c r="D2383" t="s">
        <v>24</v>
      </c>
      <c r="E2383" t="s">
        <v>72</v>
      </c>
      <c r="F2383" t="s">
        <v>73</v>
      </c>
      <c r="G2383" t="s">
        <v>13885</v>
      </c>
      <c r="H2383" s="1">
        <f>DATE(YEAR(invoices[[#This Row],[due_date]]),MONTH(invoices[[#This Row],[due_date]]),1)</f>
        <v>45717</v>
      </c>
      <c r="I2383" s="1">
        <v>45723</v>
      </c>
      <c r="J2383">
        <v>14500</v>
      </c>
      <c r="K2383">
        <v>224</v>
      </c>
      <c r="L2383">
        <v>0</v>
      </c>
      <c r="M2383">
        <f>invoices[[#This Row],[rent_amount]]+invoices[[#This Row],[electricity_amount]]+invoices[[#This Row],[other_charges]]</f>
        <v>14724</v>
      </c>
      <c r="N2383" t="s">
        <v>28</v>
      </c>
      <c r="O2383" t="s">
        <v>318</v>
      </c>
      <c r="P2383">
        <v>0</v>
      </c>
      <c r="Q2383" t="b">
        <v>0</v>
      </c>
      <c r="R2383" t="s">
        <v>319</v>
      </c>
      <c r="S2383">
        <v>0</v>
      </c>
      <c r="T2383">
        <f>invoices[[#This Row],[total_amount]]</f>
        <v>14724</v>
      </c>
      <c r="U2383" t="s">
        <v>77</v>
      </c>
      <c r="V2383" t="str">
        <f>INDEX([1]!Table1[tenantname],MATCH(invoices[[#This Row],[allotment_id]],[1]!Table1[TenantAllotmentID],0))</f>
        <v>Nirmala  A (C34-B1)</v>
      </c>
      <c r="W2383" t="s">
        <v>13996</v>
      </c>
      <c r="X2383" t="s">
        <v>13997</v>
      </c>
      <c r="Y2383" s="4">
        <v>45717</v>
      </c>
      <c r="Z2383" t="s">
        <v>15806</v>
      </c>
      <c r="AA2383">
        <v>10409</v>
      </c>
      <c r="AB2383">
        <v>3467</v>
      </c>
      <c r="AC2383">
        <v>624</v>
      </c>
      <c r="AD2383" s="7">
        <f>invoices[[#This Row],[Rent]]+invoices[[#This Row],[Services]]+invoices[[#This Row],[GST]]</f>
        <v>14500</v>
      </c>
      <c r="AE2383" s="7">
        <f>invoices[[#This Row],[Total]]-invoices[[#This Row],[rent_amount]]</f>
        <v>0</v>
      </c>
      <c r="AF2383">
        <v>6332</v>
      </c>
      <c r="AG2383">
        <v>224</v>
      </c>
      <c r="AH2383">
        <f>invoices[[#This Row],[EB Amount]]-invoices[[#This Row],[electricity_amount]]</f>
        <v>0</v>
      </c>
    </row>
    <row r="2384" spans="1:34">
      <c r="A2384" t="s">
        <v>102</v>
      </c>
      <c r="B2384" t="s">
        <v>22</v>
      </c>
      <c r="C2384" t="s">
        <v>103</v>
      </c>
      <c r="D2384" t="s">
        <v>24</v>
      </c>
      <c r="E2384" t="s">
        <v>104</v>
      </c>
      <c r="F2384" t="s">
        <v>105</v>
      </c>
      <c r="G2384" t="s">
        <v>106</v>
      </c>
      <c r="H2384" s="1">
        <f>DATE(YEAR(invoices[[#This Row],[due_date]]),MONTH(invoices[[#This Row],[due_date]]),1)</f>
        <v>45689</v>
      </c>
      <c r="I2384" s="1">
        <v>45695</v>
      </c>
      <c r="J2384">
        <v>12532</v>
      </c>
      <c r="K2384">
        <v>0</v>
      </c>
      <c r="L2384">
        <v>0</v>
      </c>
      <c r="M2384">
        <f>invoices[[#This Row],[rent_amount]]+invoices[[#This Row],[electricity_amount]]+invoices[[#This Row],[other_charges]]</f>
        <v>12532</v>
      </c>
      <c r="N2384" t="s">
        <v>28</v>
      </c>
      <c r="O2384" t="s">
        <v>107</v>
      </c>
      <c r="P2384">
        <v>0</v>
      </c>
      <c r="Q2384" t="b">
        <v>0</v>
      </c>
      <c r="R2384" t="s">
        <v>108</v>
      </c>
      <c r="S2384">
        <v>0</v>
      </c>
      <c r="T2384">
        <f>invoices[[#This Row],[total_amount]]</f>
        <v>12532</v>
      </c>
      <c r="U2384" t="s">
        <v>109</v>
      </c>
      <c r="V2384" t="str">
        <f>INDEX([1]!Table1[tenantname],MATCH(invoices[[#This Row],[allotment_id]],[1]!Table1[TenantAllotmentID],0))</f>
        <v>Harish Kumar (B14-C1)</v>
      </c>
      <c r="W2384" t="s">
        <v>14004</v>
      </c>
      <c r="X2384" t="s">
        <v>14005</v>
      </c>
      <c r="Y2384" s="4">
        <v>45689</v>
      </c>
      <c r="Z2384" t="s">
        <v>15806</v>
      </c>
      <c r="AA2384">
        <v>8772</v>
      </c>
      <c r="AB2384">
        <v>3186</v>
      </c>
      <c r="AC2384">
        <v>574</v>
      </c>
      <c r="AD2384" s="7">
        <f>invoices[[#This Row],[Rent]]+invoices[[#This Row],[Services]]+invoices[[#This Row],[GST]]</f>
        <v>12532</v>
      </c>
      <c r="AE2384" s="7">
        <f>invoices[[#This Row],[Total]]-invoices[[#This Row],[rent_amount]]</f>
        <v>0</v>
      </c>
      <c r="AF2384">
        <v>11</v>
      </c>
      <c r="AG2384">
        <v>0</v>
      </c>
      <c r="AH2384">
        <f>invoices[[#This Row],[EB Amount]]-invoices[[#This Row],[electricity_amount]]</f>
        <v>0</v>
      </c>
    </row>
    <row r="2385" spans="1:34">
      <c r="A2385" t="s">
        <v>138</v>
      </c>
      <c r="B2385" t="s">
        <v>22</v>
      </c>
      <c r="C2385" t="s">
        <v>139</v>
      </c>
      <c r="D2385" t="s">
        <v>24</v>
      </c>
      <c r="E2385" t="s">
        <v>140</v>
      </c>
      <c r="F2385" t="s">
        <v>141</v>
      </c>
      <c r="G2385" t="s">
        <v>142</v>
      </c>
      <c r="H2385" s="1">
        <f>DATE(YEAR(invoices[[#This Row],[due_date]]),MONTH(invoices[[#This Row],[due_date]]),1)</f>
        <v>45689</v>
      </c>
      <c r="I2385" s="1">
        <v>45695</v>
      </c>
      <c r="J2385">
        <v>14500</v>
      </c>
      <c r="K2385">
        <v>672</v>
      </c>
      <c r="L2385">
        <v>0</v>
      </c>
      <c r="M2385">
        <f>invoices[[#This Row],[rent_amount]]+invoices[[#This Row],[electricity_amount]]+invoices[[#This Row],[other_charges]]</f>
        <v>15172</v>
      </c>
      <c r="N2385" t="s">
        <v>28</v>
      </c>
      <c r="O2385" t="s">
        <v>143</v>
      </c>
      <c r="P2385">
        <v>0</v>
      </c>
      <c r="Q2385" t="b">
        <v>0</v>
      </c>
      <c r="R2385" t="s">
        <v>108</v>
      </c>
      <c r="S2385">
        <v>0</v>
      </c>
      <c r="T2385">
        <f>invoices[[#This Row],[total_amount]]</f>
        <v>15172</v>
      </c>
      <c r="U2385" t="s">
        <v>144</v>
      </c>
      <c r="V2385" t="str">
        <f>INDEX([1]!Table1[tenantname],MATCH(invoices[[#This Row],[allotment_id]],[1]!Table1[TenantAllotmentID],0))</f>
        <v>Naga Sai Abheeshek Varma (A41-D2)</v>
      </c>
      <c r="W2385" t="s">
        <v>14014</v>
      </c>
      <c r="X2385" t="s">
        <v>14015</v>
      </c>
      <c r="Y2385" s="4">
        <v>45689</v>
      </c>
      <c r="Z2385" t="s">
        <v>15806</v>
      </c>
      <c r="AA2385">
        <v>9018</v>
      </c>
      <c r="AB2385">
        <v>4646</v>
      </c>
      <c r="AC2385">
        <v>836</v>
      </c>
      <c r="AD2385" s="7">
        <f>invoices[[#This Row],[Rent]]+invoices[[#This Row],[Services]]+invoices[[#This Row],[GST]]</f>
        <v>14500</v>
      </c>
      <c r="AE2385" s="7">
        <f>invoices[[#This Row],[Total]]-invoices[[#This Row],[rent_amount]]</f>
        <v>0</v>
      </c>
      <c r="AF2385">
        <v>16</v>
      </c>
      <c r="AG2385">
        <v>672</v>
      </c>
      <c r="AH2385">
        <f>invoices[[#This Row],[EB Amount]]-invoices[[#This Row],[electricity_amount]]</f>
        <v>0</v>
      </c>
    </row>
    <row r="2386" spans="1:34">
      <c r="A2386" t="s">
        <v>165</v>
      </c>
      <c r="B2386" t="s">
        <v>22</v>
      </c>
      <c r="C2386" t="s">
        <v>166</v>
      </c>
      <c r="D2386" t="s">
        <v>24</v>
      </c>
      <c r="E2386" t="s">
        <v>167</v>
      </c>
      <c r="F2386" t="s">
        <v>168</v>
      </c>
      <c r="G2386" t="s">
        <v>169</v>
      </c>
      <c r="H2386" s="1">
        <f>DATE(YEAR(invoices[[#This Row],[due_date]]),MONTH(invoices[[#This Row],[due_date]]),1)</f>
        <v>45689</v>
      </c>
      <c r="I2386" s="1">
        <v>45695</v>
      </c>
      <c r="J2386">
        <v>13500</v>
      </c>
      <c r="K2386">
        <v>936</v>
      </c>
      <c r="L2386">
        <v>0</v>
      </c>
      <c r="M2386">
        <f>invoices[[#This Row],[rent_amount]]+invoices[[#This Row],[electricity_amount]]+invoices[[#This Row],[other_charges]]</f>
        <v>14436</v>
      </c>
      <c r="N2386" t="s">
        <v>28</v>
      </c>
      <c r="O2386" t="s">
        <v>170</v>
      </c>
      <c r="P2386">
        <v>0</v>
      </c>
      <c r="Q2386" t="b">
        <v>0</v>
      </c>
      <c r="R2386" t="s">
        <v>108</v>
      </c>
      <c r="S2386">
        <v>0</v>
      </c>
      <c r="T2386">
        <f>invoices[[#This Row],[total_amount]]</f>
        <v>14436</v>
      </c>
      <c r="U2386" t="s">
        <v>171</v>
      </c>
      <c r="V2386" t="str">
        <f>INDEX([1]!Table1[tenantname],MATCH(invoices[[#This Row],[allotment_id]],[1]!Table1[TenantAllotmentID],0))</f>
        <v>Shubhashish . (B42-C2)</v>
      </c>
      <c r="W2386" t="s">
        <v>14022</v>
      </c>
      <c r="X2386" t="s">
        <v>14023</v>
      </c>
      <c r="Y2386" s="4">
        <v>45689</v>
      </c>
      <c r="Z2386" t="s">
        <v>15806</v>
      </c>
      <c r="AA2386">
        <v>9691</v>
      </c>
      <c r="AB2386">
        <v>3228</v>
      </c>
      <c r="AC2386">
        <v>581</v>
      </c>
      <c r="AD2386" s="7">
        <f>invoices[[#This Row],[Rent]]+invoices[[#This Row],[Services]]+invoices[[#This Row],[GST]]</f>
        <v>13500</v>
      </c>
      <c r="AE2386" s="7">
        <f>invoices[[#This Row],[Total]]-invoices[[#This Row],[rent_amount]]</f>
        <v>0</v>
      </c>
      <c r="AF2386">
        <v>20</v>
      </c>
      <c r="AG2386">
        <v>936</v>
      </c>
      <c r="AH2386">
        <f>invoices[[#This Row],[EB Amount]]-invoices[[#This Row],[electricity_amount]]</f>
        <v>0</v>
      </c>
    </row>
    <row r="2387" spans="1:34">
      <c r="A2387" t="s">
        <v>193</v>
      </c>
      <c r="B2387" t="s">
        <v>22</v>
      </c>
      <c r="C2387" t="s">
        <v>194</v>
      </c>
      <c r="D2387" t="s">
        <v>24</v>
      </c>
      <c r="E2387" t="s">
        <v>195</v>
      </c>
      <c r="F2387" t="s">
        <v>196</v>
      </c>
      <c r="G2387" t="s">
        <v>197</v>
      </c>
      <c r="H2387" s="1">
        <f>DATE(YEAR(invoices[[#This Row],[due_date]]),MONTH(invoices[[#This Row],[due_date]]),1)</f>
        <v>45689</v>
      </c>
      <c r="I2387" s="1">
        <v>45695</v>
      </c>
      <c r="J2387">
        <v>14500</v>
      </c>
      <c r="K2387">
        <v>0</v>
      </c>
      <c r="L2387">
        <v>0</v>
      </c>
      <c r="M2387">
        <f>invoices[[#This Row],[rent_amount]]+invoices[[#This Row],[electricity_amount]]+invoices[[#This Row],[other_charges]]</f>
        <v>14500</v>
      </c>
      <c r="N2387" t="s">
        <v>28</v>
      </c>
      <c r="O2387" t="s">
        <v>143</v>
      </c>
      <c r="P2387">
        <v>0</v>
      </c>
      <c r="Q2387" t="b">
        <v>0</v>
      </c>
      <c r="R2387" t="s">
        <v>108</v>
      </c>
      <c r="S2387">
        <v>0</v>
      </c>
      <c r="T2387">
        <f>invoices[[#This Row],[total_amount]]</f>
        <v>14500</v>
      </c>
      <c r="U2387" t="s">
        <v>198</v>
      </c>
      <c r="V2387" t="str">
        <f>INDEX([1]!Table1[tenantname],MATCH(invoices[[#This Row],[allotment_id]],[1]!Table1[TenantAllotmentID],0))</f>
        <v>Nisha Nair (D41-B1)</v>
      </c>
      <c r="W2387" t="s">
        <v>14030</v>
      </c>
      <c r="X2387" t="s">
        <v>14031</v>
      </c>
      <c r="Y2387" s="4">
        <v>45689</v>
      </c>
      <c r="Z2387" t="s">
        <v>15806</v>
      </c>
      <c r="AA2387">
        <v>10409</v>
      </c>
      <c r="AB2387">
        <v>3467</v>
      </c>
      <c r="AC2387">
        <v>624</v>
      </c>
      <c r="AD2387" s="7">
        <f>invoices[[#This Row],[Rent]]+invoices[[#This Row],[Services]]+invoices[[#This Row],[GST]]</f>
        <v>14500</v>
      </c>
      <c r="AE2387" s="7">
        <f>invoices[[#This Row],[Total]]-invoices[[#This Row],[rent_amount]]</f>
        <v>0</v>
      </c>
      <c r="AF2387">
        <v>24</v>
      </c>
      <c r="AG2387">
        <v>0</v>
      </c>
      <c r="AH2387">
        <f>invoices[[#This Row],[EB Amount]]-invoices[[#This Row],[electricity_amount]]</f>
        <v>0</v>
      </c>
    </row>
    <row r="2388" spans="1:34">
      <c r="A2388" t="s">
        <v>405</v>
      </c>
      <c r="B2388" t="s">
        <v>22</v>
      </c>
      <c r="C2388" t="s">
        <v>406</v>
      </c>
      <c r="D2388" t="s">
        <v>24</v>
      </c>
      <c r="E2388" t="s">
        <v>42</v>
      </c>
      <c r="F2388" t="s">
        <v>43</v>
      </c>
      <c r="G2388" t="s">
        <v>407</v>
      </c>
      <c r="H2388" s="1">
        <f>DATE(YEAR(invoices[[#This Row],[due_date]]),MONTH(invoices[[#This Row],[due_date]]),1)</f>
        <v>45689</v>
      </c>
      <c r="I2388" s="1">
        <v>45695</v>
      </c>
      <c r="J2388">
        <v>13500</v>
      </c>
      <c r="K2388">
        <v>1178</v>
      </c>
      <c r="L2388">
        <v>0</v>
      </c>
      <c r="M2388">
        <f>invoices[[#This Row],[rent_amount]]+invoices[[#This Row],[electricity_amount]]+invoices[[#This Row],[other_charges]]</f>
        <v>14678</v>
      </c>
      <c r="N2388" t="s">
        <v>28</v>
      </c>
      <c r="O2388" t="s">
        <v>170</v>
      </c>
      <c r="P2388">
        <v>0</v>
      </c>
      <c r="Q2388" t="b">
        <v>0</v>
      </c>
      <c r="R2388" t="s">
        <v>108</v>
      </c>
      <c r="S2388">
        <v>0</v>
      </c>
      <c r="T2388">
        <f>invoices[[#This Row],[total_amount]]</f>
        <v>14678</v>
      </c>
      <c r="U2388" t="s">
        <v>408</v>
      </c>
      <c r="V2388" t="str">
        <f>INDEX([1]!Table1[tenantname],MATCH(invoices[[#This Row],[allotment_id]],[1]!Table1[TenantAllotmentID],0))</f>
        <v>Subarana Dutta Biswas (C24-C1)</v>
      </c>
      <c r="W2388" t="s">
        <v>14098</v>
      </c>
      <c r="X2388" t="s">
        <v>14099</v>
      </c>
      <c r="Y2388" s="4">
        <v>45689</v>
      </c>
      <c r="Z2388" t="s">
        <v>15806</v>
      </c>
      <c r="AA2388">
        <v>8100</v>
      </c>
      <c r="AB2388">
        <v>4576</v>
      </c>
      <c r="AC2388">
        <v>824</v>
      </c>
      <c r="AD2388" s="7">
        <f>invoices[[#This Row],[Rent]]+invoices[[#This Row],[Services]]+invoices[[#This Row],[GST]]</f>
        <v>13500</v>
      </c>
      <c r="AE2388" s="7">
        <f>invoices[[#This Row],[Total]]-invoices[[#This Row],[rent_amount]]</f>
        <v>0</v>
      </c>
      <c r="AF2388">
        <v>59</v>
      </c>
      <c r="AG2388">
        <v>1178</v>
      </c>
      <c r="AH2388">
        <f>invoices[[#This Row],[EB Amount]]-invoices[[#This Row],[electricity_amount]]</f>
        <v>0</v>
      </c>
    </row>
    <row r="2389" spans="1:34">
      <c r="A2389" t="s">
        <v>603</v>
      </c>
      <c r="B2389" t="s">
        <v>22</v>
      </c>
      <c r="C2389" t="s">
        <v>604</v>
      </c>
      <c r="D2389" t="s">
        <v>24</v>
      </c>
      <c r="E2389" t="s">
        <v>181</v>
      </c>
      <c r="F2389" t="s">
        <v>452</v>
      </c>
      <c r="G2389" t="s">
        <v>605</v>
      </c>
      <c r="H2389" s="1">
        <f>DATE(YEAR(invoices[[#This Row],[due_date]]),MONTH(invoices[[#This Row],[due_date]]),1)</f>
        <v>45689</v>
      </c>
      <c r="I2389" s="1">
        <v>45695</v>
      </c>
      <c r="J2389">
        <v>2786</v>
      </c>
      <c r="K2389">
        <v>594</v>
      </c>
      <c r="L2389">
        <v>2250</v>
      </c>
      <c r="M2389">
        <f>invoices[[#This Row],[rent_amount]]+invoices[[#This Row],[electricity_amount]]+invoices[[#This Row],[other_charges]]</f>
        <v>5630</v>
      </c>
      <c r="N2389" t="s">
        <v>28</v>
      </c>
      <c r="O2389" t="s">
        <v>143</v>
      </c>
      <c r="P2389">
        <v>0</v>
      </c>
      <c r="Q2389" t="b">
        <v>0</v>
      </c>
      <c r="R2389" t="s">
        <v>108</v>
      </c>
      <c r="S2389">
        <v>0</v>
      </c>
      <c r="T2389">
        <f>invoices[[#This Row],[total_amount]]</f>
        <v>5630</v>
      </c>
      <c r="U2389" t="s">
        <v>606</v>
      </c>
      <c r="V2389" t="str">
        <f>INDEX([1]!Table1[tenantname],MATCH(invoices[[#This Row],[allotment_id]],[1]!Table1[TenantAllotmentID],0))</f>
        <v>Palak Mahato (B24-B1)</v>
      </c>
      <c r="W2389" t="s">
        <v>14167</v>
      </c>
      <c r="X2389" t="s">
        <v>14168</v>
      </c>
      <c r="Y2389" s="4">
        <v>45689</v>
      </c>
      <c r="Z2389" t="s">
        <v>15806</v>
      </c>
      <c r="AA2389">
        <v>1950</v>
      </c>
      <c r="AB2389">
        <v>708</v>
      </c>
      <c r="AC2389">
        <v>128</v>
      </c>
      <c r="AD2389" s="7">
        <f>invoices[[#This Row],[Rent]]+invoices[[#This Row],[Services]]+invoices[[#This Row],[GST]]</f>
        <v>2786</v>
      </c>
      <c r="AE2389" s="7">
        <f>invoices[[#This Row],[Total]]-invoices[[#This Row],[rent_amount]]</f>
        <v>0</v>
      </c>
      <c r="AF2389">
        <v>100</v>
      </c>
      <c r="AG2389">
        <v>594</v>
      </c>
      <c r="AH2389">
        <f>invoices[[#This Row],[EB Amount]]-invoices[[#This Row],[electricity_amount]]</f>
        <v>0</v>
      </c>
    </row>
    <row r="2390" spans="1:34">
      <c r="A2390" t="s">
        <v>777</v>
      </c>
      <c r="B2390" t="s">
        <v>22</v>
      </c>
      <c r="C2390" t="s">
        <v>778</v>
      </c>
      <c r="D2390" t="s">
        <v>24</v>
      </c>
      <c r="E2390" t="s">
        <v>399</v>
      </c>
      <c r="F2390" t="s">
        <v>400</v>
      </c>
      <c r="G2390" t="s">
        <v>779</v>
      </c>
      <c r="H2390" s="1">
        <f>DATE(YEAR(invoices[[#This Row],[due_date]]),MONTH(invoices[[#This Row],[due_date]]),1)</f>
        <v>45689</v>
      </c>
      <c r="I2390" s="1">
        <v>45695</v>
      </c>
      <c r="J2390">
        <v>4144</v>
      </c>
      <c r="K2390">
        <v>0</v>
      </c>
      <c r="L2390">
        <v>0</v>
      </c>
      <c r="M2390">
        <f>invoices[[#This Row],[rent_amount]]+invoices[[#This Row],[electricity_amount]]+invoices[[#This Row],[other_charges]]</f>
        <v>4144</v>
      </c>
      <c r="N2390" t="s">
        <v>28</v>
      </c>
      <c r="O2390" t="s">
        <v>170</v>
      </c>
      <c r="P2390">
        <v>0</v>
      </c>
      <c r="Q2390" t="b">
        <v>0</v>
      </c>
      <c r="R2390" t="s">
        <v>108</v>
      </c>
      <c r="S2390">
        <v>0</v>
      </c>
      <c r="T2390">
        <f>invoices[[#This Row],[total_amount]]</f>
        <v>4144</v>
      </c>
      <c r="U2390" t="s">
        <v>780</v>
      </c>
      <c r="V2390" t="str">
        <f>INDEX([1]!Table1[tenantname],MATCH(invoices[[#This Row],[allotment_id]],[1]!Table1[TenantAllotmentID],0))</f>
        <v>Sri Divya Boyanapalli (B22-B2)</v>
      </c>
      <c r="W2390" t="s">
        <v>14227</v>
      </c>
      <c r="X2390" t="s">
        <v>14228</v>
      </c>
      <c r="Y2390" s="4">
        <v>45689</v>
      </c>
      <c r="Z2390" t="s">
        <v>15806</v>
      </c>
      <c r="AA2390">
        <v>2901</v>
      </c>
      <c r="AB2390">
        <v>1053</v>
      </c>
      <c r="AC2390">
        <v>190</v>
      </c>
      <c r="AD2390" s="7">
        <f>invoices[[#This Row],[Rent]]+invoices[[#This Row],[Services]]+invoices[[#This Row],[GST]]</f>
        <v>4144</v>
      </c>
      <c r="AE2390" s="7">
        <f>invoices[[#This Row],[Total]]-invoices[[#This Row],[rent_amount]]</f>
        <v>0</v>
      </c>
      <c r="AF2390">
        <v>139</v>
      </c>
      <c r="AG2390">
        <v>0</v>
      </c>
      <c r="AH2390">
        <f>invoices[[#This Row],[EB Amount]]-invoices[[#This Row],[electricity_amount]]</f>
        <v>0</v>
      </c>
    </row>
    <row r="2391" spans="1:34">
      <c r="A2391" t="s">
        <v>874</v>
      </c>
      <c r="B2391" t="s">
        <v>22</v>
      </c>
      <c r="C2391" t="s">
        <v>680</v>
      </c>
      <c r="D2391" t="s">
        <v>24</v>
      </c>
      <c r="E2391" t="s">
        <v>519</v>
      </c>
      <c r="F2391" t="s">
        <v>681</v>
      </c>
      <c r="G2391" t="s">
        <v>875</v>
      </c>
      <c r="H2391" s="1">
        <f>DATE(YEAR(invoices[[#This Row],[due_date]]),MONTH(invoices[[#This Row],[due_date]]),1)</f>
        <v>45689</v>
      </c>
      <c r="I2391" s="1">
        <v>45695</v>
      </c>
      <c r="J2391">
        <v>9158</v>
      </c>
      <c r="K2391">
        <v>0</v>
      </c>
      <c r="L2391">
        <v>0</v>
      </c>
      <c r="M2391">
        <f>invoices[[#This Row],[rent_amount]]+invoices[[#This Row],[electricity_amount]]+invoices[[#This Row],[other_charges]]</f>
        <v>9158</v>
      </c>
      <c r="N2391" t="s">
        <v>28</v>
      </c>
      <c r="O2391" t="s">
        <v>170</v>
      </c>
      <c r="P2391">
        <v>0</v>
      </c>
      <c r="Q2391" t="b">
        <v>0</v>
      </c>
      <c r="R2391" t="s">
        <v>108</v>
      </c>
      <c r="S2391">
        <v>0</v>
      </c>
      <c r="T2391">
        <f>invoices[[#This Row],[total_amount]]</f>
        <v>9158</v>
      </c>
      <c r="U2391" t="s">
        <v>684</v>
      </c>
      <c r="V2391" t="str">
        <f>INDEX([1]!Table1[tenantname],MATCH(invoices[[#This Row],[allotment_id]],[1]!Table1[TenantAllotmentID],0))</f>
        <v>Srinivasa Raghavan (C41-C1)</v>
      </c>
      <c r="W2391" t="s">
        <v>14195</v>
      </c>
      <c r="X2391" t="s">
        <v>14196</v>
      </c>
      <c r="Y2391" s="4">
        <v>45689</v>
      </c>
      <c r="Z2391" t="s">
        <v>15806</v>
      </c>
      <c r="AA2391">
        <v>6410</v>
      </c>
      <c r="AB2391">
        <v>2328</v>
      </c>
      <c r="AC2391">
        <v>420</v>
      </c>
      <c r="AD2391" s="7">
        <f>invoices[[#This Row],[Rent]]+invoices[[#This Row],[Services]]+invoices[[#This Row],[GST]]</f>
        <v>9158</v>
      </c>
      <c r="AE2391" s="7">
        <f>invoices[[#This Row],[Total]]-invoices[[#This Row],[rent_amount]]</f>
        <v>0</v>
      </c>
      <c r="AF2391">
        <v>162</v>
      </c>
      <c r="AG2391">
        <v>0</v>
      </c>
      <c r="AH2391">
        <f>invoices[[#This Row],[EB Amount]]-invoices[[#This Row],[electricity_amount]]</f>
        <v>0</v>
      </c>
    </row>
    <row r="2392" spans="1:34">
      <c r="A2392" s="2" t="s">
        <v>1025</v>
      </c>
      <c r="B2392" t="s">
        <v>22</v>
      </c>
      <c r="C2392" t="s">
        <v>1026</v>
      </c>
      <c r="D2392" t="s">
        <v>24</v>
      </c>
      <c r="E2392" t="s">
        <v>88</v>
      </c>
      <c r="F2392" t="s">
        <v>921</v>
      </c>
      <c r="G2392" t="s">
        <v>1027</v>
      </c>
      <c r="H2392" s="1">
        <f>DATE(YEAR(invoices[[#This Row],[due_date]]),MONTH(invoices[[#This Row],[due_date]]),1)</f>
        <v>45689</v>
      </c>
      <c r="I2392" s="1">
        <v>45695</v>
      </c>
      <c r="J2392">
        <v>13500</v>
      </c>
      <c r="K2392">
        <v>1116</v>
      </c>
      <c r="L2392">
        <v>2250</v>
      </c>
      <c r="M2392">
        <f>invoices[[#This Row],[rent_amount]]+invoices[[#This Row],[electricity_amount]]+invoices[[#This Row],[other_charges]]</f>
        <v>16866</v>
      </c>
      <c r="N2392" t="s">
        <v>28</v>
      </c>
      <c r="O2392" t="s">
        <v>107</v>
      </c>
      <c r="P2392">
        <v>0</v>
      </c>
      <c r="Q2392" t="b">
        <v>0</v>
      </c>
      <c r="R2392" t="s">
        <v>108</v>
      </c>
      <c r="S2392">
        <v>0</v>
      </c>
      <c r="T2392">
        <f>invoices[[#This Row],[total_amount]]</f>
        <v>16866</v>
      </c>
      <c r="U2392" t="s">
        <v>1028</v>
      </c>
      <c r="V2392" t="str">
        <f>INDEX([1]!Table1[tenantname],MATCH(invoices[[#This Row],[allotment_id]],[1]!Table1[TenantAllotmentID],0))</f>
        <v>Ganesha M (B13-C1)</v>
      </c>
      <c r="W2392" t="s">
        <v>14319</v>
      </c>
      <c r="X2392" t="s">
        <v>14320</v>
      </c>
      <c r="Y2392" s="4">
        <v>45689</v>
      </c>
      <c r="Z2392" t="s">
        <v>15806</v>
      </c>
      <c r="AA2392">
        <v>9691</v>
      </c>
      <c r="AB2392">
        <v>3228</v>
      </c>
      <c r="AC2392">
        <v>581</v>
      </c>
      <c r="AD2392" s="7">
        <f>invoices[[#This Row],[Rent]]+invoices[[#This Row],[Services]]+invoices[[#This Row],[GST]]</f>
        <v>13500</v>
      </c>
      <c r="AE2392" s="7">
        <f>invoices[[#This Row],[Total]]-invoices[[#This Row],[rent_amount]]</f>
        <v>0</v>
      </c>
      <c r="AF2392">
        <v>201</v>
      </c>
      <c r="AG2392">
        <v>1116</v>
      </c>
      <c r="AH2392">
        <f>invoices[[#This Row],[EB Amount]]-invoices[[#This Row],[electricity_amount]]</f>
        <v>0</v>
      </c>
    </row>
    <row r="2393" spans="1:34">
      <c r="A2393" t="s">
        <v>1084</v>
      </c>
      <c r="B2393" t="s">
        <v>22</v>
      </c>
      <c r="C2393" t="s">
        <v>855</v>
      </c>
      <c r="D2393" t="s">
        <v>24</v>
      </c>
      <c r="E2393" t="s">
        <v>140</v>
      </c>
      <c r="F2393" t="s">
        <v>293</v>
      </c>
      <c r="G2393" t="s">
        <v>1085</v>
      </c>
      <c r="H2393" s="1">
        <f>DATE(YEAR(invoices[[#This Row],[due_date]]),MONTH(invoices[[#This Row],[due_date]]),1)</f>
        <v>45689</v>
      </c>
      <c r="I2393" s="1">
        <v>45695</v>
      </c>
      <c r="J2393">
        <v>13000</v>
      </c>
      <c r="K2393">
        <v>1302</v>
      </c>
      <c r="L2393">
        <v>0</v>
      </c>
      <c r="M2393">
        <f>invoices[[#This Row],[rent_amount]]+invoices[[#This Row],[electricity_amount]]+invoices[[#This Row],[other_charges]]</f>
        <v>14302</v>
      </c>
      <c r="N2393" t="s">
        <v>28</v>
      </c>
      <c r="O2393" t="s">
        <v>107</v>
      </c>
      <c r="P2393">
        <v>0</v>
      </c>
      <c r="Q2393" t="b">
        <v>0</v>
      </c>
      <c r="R2393" t="s">
        <v>108</v>
      </c>
      <c r="S2393">
        <v>0</v>
      </c>
      <c r="T2393">
        <f>invoices[[#This Row],[total_amount]]</f>
        <v>14302</v>
      </c>
      <c r="U2393" t="s">
        <v>857</v>
      </c>
      <c r="V2393" t="str">
        <f>INDEX([1]!Table1[tenantname],MATCH(invoices[[#This Row],[allotment_id]],[1]!Table1[TenantAllotmentID],0))</f>
        <v>Hari Vignesh (A41-B1)</v>
      </c>
      <c r="W2393" t="s">
        <v>14257</v>
      </c>
      <c r="X2393" t="s">
        <v>14258</v>
      </c>
      <c r="Y2393" s="4">
        <v>45689</v>
      </c>
      <c r="Z2393" t="s">
        <v>15806</v>
      </c>
      <c r="AA2393">
        <v>8085</v>
      </c>
      <c r="AB2393">
        <v>4165</v>
      </c>
      <c r="AC2393">
        <v>750</v>
      </c>
      <c r="AD2393" s="7">
        <f>invoices[[#This Row],[Rent]]+invoices[[#This Row],[Services]]+invoices[[#This Row],[GST]]</f>
        <v>13000</v>
      </c>
      <c r="AE2393" s="7">
        <f>invoices[[#This Row],[Total]]-invoices[[#This Row],[rent_amount]]</f>
        <v>0</v>
      </c>
      <c r="AF2393">
        <v>214</v>
      </c>
      <c r="AG2393">
        <v>1302</v>
      </c>
      <c r="AH2393">
        <f>invoices[[#This Row],[EB Amount]]-invoices[[#This Row],[electricity_amount]]</f>
        <v>0</v>
      </c>
    </row>
    <row r="2394" spans="1:34">
      <c r="A2394" t="s">
        <v>1333</v>
      </c>
      <c r="B2394" t="s">
        <v>22</v>
      </c>
      <c r="C2394" t="s">
        <v>1334</v>
      </c>
      <c r="D2394" t="s">
        <v>24</v>
      </c>
      <c r="E2394" t="s">
        <v>195</v>
      </c>
      <c r="F2394" t="s">
        <v>375</v>
      </c>
      <c r="G2394" t="s">
        <v>1335</v>
      </c>
      <c r="H2394" s="1">
        <f>DATE(YEAR(invoices[[#This Row],[due_date]]),MONTH(invoices[[#This Row],[due_date]]),1)</f>
        <v>45689</v>
      </c>
      <c r="I2394" s="1">
        <v>45695</v>
      </c>
      <c r="J2394">
        <v>13496</v>
      </c>
      <c r="K2394">
        <v>0</v>
      </c>
      <c r="L2394">
        <v>0</v>
      </c>
      <c r="M2394">
        <f>invoices[[#This Row],[rent_amount]]+invoices[[#This Row],[electricity_amount]]+invoices[[#This Row],[other_charges]]</f>
        <v>13496</v>
      </c>
      <c r="N2394" t="s">
        <v>28</v>
      </c>
      <c r="O2394" t="s">
        <v>107</v>
      </c>
      <c r="P2394">
        <v>0</v>
      </c>
      <c r="Q2394" t="b">
        <v>0</v>
      </c>
      <c r="R2394" t="s">
        <v>108</v>
      </c>
      <c r="S2394">
        <v>0</v>
      </c>
      <c r="T2394">
        <f>invoices[[#This Row],[total_amount]]</f>
        <v>13496</v>
      </c>
      <c r="U2394" t="s">
        <v>1336</v>
      </c>
      <c r="V2394" t="str">
        <f>INDEX([1]!Table1[tenantname],MATCH(invoices[[#This Row],[allotment_id]],[1]!Table1[TenantAllotmentID],0))</f>
        <v>Irene Mary Alias (D41-C2)</v>
      </c>
      <c r="W2394" t="s">
        <v>14432</v>
      </c>
      <c r="X2394" t="s">
        <v>14433</v>
      </c>
      <c r="Y2394" s="4">
        <v>45689</v>
      </c>
      <c r="Z2394" t="s">
        <v>15806</v>
      </c>
      <c r="AA2394">
        <v>9687</v>
      </c>
      <c r="AB2394">
        <v>3328</v>
      </c>
      <c r="AC2394">
        <v>481</v>
      </c>
      <c r="AD2394" s="7">
        <f>invoices[[#This Row],[Rent]]+invoices[[#This Row],[Services]]+invoices[[#This Row],[GST]]</f>
        <v>13496</v>
      </c>
      <c r="AE2394" s="7">
        <f>invoices[[#This Row],[Total]]-invoices[[#This Row],[rent_amount]]</f>
        <v>0</v>
      </c>
      <c r="AF2394">
        <v>285</v>
      </c>
      <c r="AG2394">
        <v>0</v>
      </c>
      <c r="AH2394">
        <f>invoices[[#This Row],[EB Amount]]-invoices[[#This Row],[electricity_amount]]</f>
        <v>0</v>
      </c>
    </row>
    <row r="2395" spans="1:34">
      <c r="A2395" t="s">
        <v>1629</v>
      </c>
      <c r="B2395" t="s">
        <v>22</v>
      </c>
      <c r="C2395" t="s">
        <v>1630</v>
      </c>
      <c r="D2395" t="s">
        <v>24</v>
      </c>
      <c r="E2395" t="s">
        <v>140</v>
      </c>
      <c r="F2395" t="s">
        <v>1166</v>
      </c>
      <c r="G2395" t="s">
        <v>1631</v>
      </c>
      <c r="H2395" s="1">
        <f>DATE(YEAR(invoices[[#This Row],[due_date]]),MONTH(invoices[[#This Row],[due_date]]),1)</f>
        <v>45689</v>
      </c>
      <c r="I2395" s="1">
        <v>45695</v>
      </c>
      <c r="J2395">
        <v>4643</v>
      </c>
      <c r="K2395">
        <v>1302</v>
      </c>
      <c r="L2395">
        <v>2250</v>
      </c>
      <c r="M2395">
        <f>invoices[[#This Row],[rent_amount]]+invoices[[#This Row],[electricity_amount]]+invoices[[#This Row],[other_charges]]</f>
        <v>8195</v>
      </c>
      <c r="N2395" t="s">
        <v>28</v>
      </c>
      <c r="O2395" t="s">
        <v>143</v>
      </c>
      <c r="P2395">
        <v>0</v>
      </c>
      <c r="Q2395" t="b">
        <v>0</v>
      </c>
      <c r="R2395" t="s">
        <v>108</v>
      </c>
      <c r="S2395">
        <v>0</v>
      </c>
      <c r="T2395">
        <f>invoices[[#This Row],[total_amount]]</f>
        <v>8195</v>
      </c>
      <c r="U2395" t="s">
        <v>1632</v>
      </c>
      <c r="V2395" t="str">
        <f>INDEX([1]!Table1[tenantname],MATCH(invoices[[#This Row],[allotment_id]],[1]!Table1[TenantAllotmentID],0))</f>
        <v>Roger John (A41-B3)</v>
      </c>
      <c r="W2395" t="s">
        <v>14543</v>
      </c>
      <c r="X2395" t="s">
        <v>14544</v>
      </c>
      <c r="Y2395" s="4">
        <v>45689</v>
      </c>
      <c r="Z2395" t="s">
        <v>15806</v>
      </c>
      <c r="AA2395">
        <v>2888</v>
      </c>
      <c r="AB2395">
        <v>1488</v>
      </c>
      <c r="AC2395">
        <v>267</v>
      </c>
      <c r="AD2395" s="7">
        <f>invoices[[#This Row],[Rent]]+invoices[[#This Row],[Services]]+invoices[[#This Row],[GST]]</f>
        <v>4643</v>
      </c>
      <c r="AE2395" s="7">
        <f>invoices[[#This Row],[Total]]-invoices[[#This Row],[rent_amount]]</f>
        <v>0</v>
      </c>
      <c r="AF2395">
        <v>371</v>
      </c>
      <c r="AG2395">
        <v>1302</v>
      </c>
      <c r="AH2395">
        <f>invoices[[#This Row],[EB Amount]]-invoices[[#This Row],[electricity_amount]]</f>
        <v>0</v>
      </c>
    </row>
    <row r="2396" spans="1:34">
      <c r="A2396" t="s">
        <v>1756</v>
      </c>
      <c r="B2396" t="s">
        <v>22</v>
      </c>
      <c r="C2396" t="s">
        <v>1757</v>
      </c>
      <c r="D2396" t="s">
        <v>24</v>
      </c>
      <c r="E2396" t="s">
        <v>234</v>
      </c>
      <c r="F2396" t="s">
        <v>286</v>
      </c>
      <c r="G2396" t="s">
        <v>1758</v>
      </c>
      <c r="H2396" s="1">
        <f>DATE(YEAR(invoices[[#This Row],[due_date]]),MONTH(invoices[[#This Row],[due_date]]),1)</f>
        <v>45689</v>
      </c>
      <c r="I2396" s="1">
        <v>45695</v>
      </c>
      <c r="J2396">
        <v>14500</v>
      </c>
      <c r="K2396">
        <v>1116</v>
      </c>
      <c r="L2396">
        <v>0</v>
      </c>
      <c r="M2396">
        <f>invoices[[#This Row],[rent_amount]]+invoices[[#This Row],[electricity_amount]]+invoices[[#This Row],[other_charges]]</f>
        <v>15616</v>
      </c>
      <c r="N2396" t="s">
        <v>28</v>
      </c>
      <c r="O2396" t="s">
        <v>107</v>
      </c>
      <c r="P2396">
        <v>0</v>
      </c>
      <c r="Q2396" t="b">
        <v>0</v>
      </c>
      <c r="R2396" t="s">
        <v>108</v>
      </c>
      <c r="S2396">
        <v>0</v>
      </c>
      <c r="T2396">
        <f>invoices[[#This Row],[total_amount]]</f>
        <v>15616</v>
      </c>
      <c r="U2396" t="s">
        <v>1759</v>
      </c>
      <c r="V2396" t="str">
        <f>INDEX([1]!Table1[tenantname],MATCH(invoices[[#This Row],[allotment_id]],[1]!Table1[TenantAllotmentID],0))</f>
        <v>Manisha V (D12-B1)</v>
      </c>
      <c r="W2396" t="s">
        <v>14585</v>
      </c>
      <c r="X2396" t="s">
        <v>14586</v>
      </c>
      <c r="Y2396" s="4">
        <v>45689</v>
      </c>
      <c r="Z2396" t="s">
        <v>15806</v>
      </c>
      <c r="AA2396">
        <v>10150</v>
      </c>
      <c r="AB2396">
        <v>3686</v>
      </c>
      <c r="AC2396">
        <v>664</v>
      </c>
      <c r="AD2396" s="7">
        <f>invoices[[#This Row],[Rent]]+invoices[[#This Row],[Services]]+invoices[[#This Row],[GST]]</f>
        <v>14500</v>
      </c>
      <c r="AE2396" s="7">
        <f>invoices[[#This Row],[Total]]-invoices[[#This Row],[rent_amount]]</f>
        <v>0</v>
      </c>
      <c r="AF2396">
        <v>410</v>
      </c>
      <c r="AG2396">
        <v>1116</v>
      </c>
      <c r="AH2396">
        <f>invoices[[#This Row],[EB Amount]]-invoices[[#This Row],[electricity_amount]]</f>
        <v>0</v>
      </c>
    </row>
    <row r="2397" spans="1:34">
      <c r="A2397" t="s">
        <v>1818</v>
      </c>
      <c r="B2397" t="s">
        <v>22</v>
      </c>
      <c r="C2397" t="s">
        <v>1819</v>
      </c>
      <c r="D2397" t="s">
        <v>24</v>
      </c>
      <c r="E2397" t="s">
        <v>592</v>
      </c>
      <c r="F2397" t="s">
        <v>992</v>
      </c>
      <c r="G2397" t="s">
        <v>1820</v>
      </c>
      <c r="H2397" s="1">
        <f>DATE(YEAR(invoices[[#This Row],[due_date]]),MONTH(invoices[[#This Row],[due_date]]),1)</f>
        <v>45689</v>
      </c>
      <c r="I2397" s="1">
        <v>45695</v>
      </c>
      <c r="J2397">
        <v>13500</v>
      </c>
      <c r="K2397">
        <v>1080</v>
      </c>
      <c r="L2397">
        <v>0</v>
      </c>
      <c r="M2397">
        <f>invoices[[#This Row],[rent_amount]]+invoices[[#This Row],[electricity_amount]]+invoices[[#This Row],[other_charges]]</f>
        <v>14580</v>
      </c>
      <c r="N2397" t="s">
        <v>28</v>
      </c>
      <c r="O2397" t="s">
        <v>170</v>
      </c>
      <c r="P2397">
        <v>0</v>
      </c>
      <c r="Q2397" t="b">
        <v>0</v>
      </c>
      <c r="R2397" t="s">
        <v>108</v>
      </c>
      <c r="S2397">
        <v>0</v>
      </c>
      <c r="T2397">
        <f>invoices[[#This Row],[total_amount]]</f>
        <v>14580</v>
      </c>
      <c r="U2397" t="s">
        <v>1821</v>
      </c>
      <c r="V2397" t="str">
        <f>INDEX([1]!Table1[tenantname],MATCH(invoices[[#This Row],[allotment_id]],[1]!Table1[TenantAllotmentID],0))</f>
        <v>Shlok Masata (A44-B2)</v>
      </c>
      <c r="W2397" t="s">
        <v>14605</v>
      </c>
      <c r="X2397" t="s">
        <v>14606</v>
      </c>
      <c r="Y2397" s="4">
        <v>45689</v>
      </c>
      <c r="Z2397" t="s">
        <v>15806</v>
      </c>
      <c r="AA2397">
        <v>9691</v>
      </c>
      <c r="AB2397">
        <v>3228</v>
      </c>
      <c r="AC2397">
        <v>581</v>
      </c>
      <c r="AD2397" s="7">
        <f>invoices[[#This Row],[Rent]]+invoices[[#This Row],[Services]]+invoices[[#This Row],[GST]]</f>
        <v>13500</v>
      </c>
      <c r="AE2397" s="7">
        <f>invoices[[#This Row],[Total]]-invoices[[#This Row],[rent_amount]]</f>
        <v>0</v>
      </c>
      <c r="AF2397">
        <v>431</v>
      </c>
      <c r="AG2397">
        <v>1080</v>
      </c>
      <c r="AH2397">
        <f>invoices[[#This Row],[EB Amount]]-invoices[[#This Row],[electricity_amount]]</f>
        <v>0</v>
      </c>
    </row>
    <row r="2398" spans="1:34">
      <c r="A2398" t="s">
        <v>1972</v>
      </c>
      <c r="B2398" t="s">
        <v>22</v>
      </c>
      <c r="C2398" t="s">
        <v>1973</v>
      </c>
      <c r="D2398" t="s">
        <v>24</v>
      </c>
      <c r="E2398" t="s">
        <v>50</v>
      </c>
      <c r="F2398" t="s">
        <v>1942</v>
      </c>
      <c r="G2398" t="s">
        <v>1974</v>
      </c>
      <c r="H2398" s="1">
        <f>DATE(YEAR(invoices[[#This Row],[due_date]]),MONTH(invoices[[#This Row],[due_date]]),1)</f>
        <v>45689</v>
      </c>
      <c r="I2398" s="1">
        <v>45695</v>
      </c>
      <c r="J2398">
        <v>14500</v>
      </c>
      <c r="K2398">
        <v>1674</v>
      </c>
      <c r="L2398">
        <v>0</v>
      </c>
      <c r="M2398">
        <f>invoices[[#This Row],[rent_amount]]+invoices[[#This Row],[electricity_amount]]+invoices[[#This Row],[other_charges]]</f>
        <v>16174</v>
      </c>
      <c r="N2398" t="s">
        <v>28</v>
      </c>
      <c r="O2398" t="s">
        <v>170</v>
      </c>
      <c r="P2398">
        <v>0</v>
      </c>
      <c r="Q2398" t="b">
        <v>0</v>
      </c>
      <c r="R2398" t="s">
        <v>108</v>
      </c>
      <c r="S2398">
        <v>0</v>
      </c>
      <c r="T2398">
        <f>invoices[[#This Row],[total_amount]]</f>
        <v>16174</v>
      </c>
      <c r="U2398" t="s">
        <v>1975</v>
      </c>
      <c r="V2398" t="str">
        <f>INDEX([1]!Table1[tenantname],MATCH(invoices[[#This Row],[allotment_id]],[1]!Table1[TenantAllotmentID],0))</f>
        <v>Subham Tewari (B32-B1)</v>
      </c>
      <c r="W2398" t="s">
        <v>14663</v>
      </c>
      <c r="X2398" t="s">
        <v>14664</v>
      </c>
      <c r="Y2398" s="4">
        <v>45689</v>
      </c>
      <c r="Z2398" t="s">
        <v>15806</v>
      </c>
      <c r="AA2398">
        <v>8866</v>
      </c>
      <c r="AB2398">
        <v>4774</v>
      </c>
      <c r="AC2398">
        <v>860</v>
      </c>
      <c r="AD2398" s="7">
        <f>invoices[[#This Row],[Rent]]+invoices[[#This Row],[Services]]+invoices[[#This Row],[GST]]</f>
        <v>14500</v>
      </c>
      <c r="AE2398" s="7">
        <f>invoices[[#This Row],[Total]]-invoices[[#This Row],[rent_amount]]</f>
        <v>0</v>
      </c>
      <c r="AF2398">
        <v>485</v>
      </c>
      <c r="AG2398">
        <v>1674</v>
      </c>
      <c r="AH2398">
        <f>invoices[[#This Row],[EB Amount]]-invoices[[#This Row],[electricity_amount]]</f>
        <v>0</v>
      </c>
    </row>
    <row r="2399" spans="1:34">
      <c r="A2399" t="s">
        <v>2050</v>
      </c>
      <c r="B2399" t="s">
        <v>22</v>
      </c>
      <c r="C2399" t="s">
        <v>2051</v>
      </c>
      <c r="D2399" t="s">
        <v>24</v>
      </c>
      <c r="E2399" t="s">
        <v>329</v>
      </c>
      <c r="F2399" t="s">
        <v>956</v>
      </c>
      <c r="G2399" t="s">
        <v>2052</v>
      </c>
      <c r="H2399" s="1">
        <f>DATE(YEAR(invoices[[#This Row],[due_date]]),MONTH(invoices[[#This Row],[due_date]]),1)</f>
        <v>45689</v>
      </c>
      <c r="I2399" s="1">
        <v>45695</v>
      </c>
      <c r="J2399">
        <v>13496</v>
      </c>
      <c r="K2399">
        <v>0</v>
      </c>
      <c r="L2399">
        <v>0</v>
      </c>
      <c r="M2399">
        <f>invoices[[#This Row],[rent_amount]]+invoices[[#This Row],[electricity_amount]]+invoices[[#This Row],[other_charges]]</f>
        <v>13496</v>
      </c>
      <c r="N2399" t="s">
        <v>28</v>
      </c>
      <c r="O2399" t="s">
        <v>2053</v>
      </c>
      <c r="P2399">
        <v>0</v>
      </c>
      <c r="Q2399" t="b">
        <v>0</v>
      </c>
      <c r="R2399" t="s">
        <v>108</v>
      </c>
      <c r="S2399">
        <v>0</v>
      </c>
      <c r="T2399">
        <f>invoices[[#This Row],[total_amount]]</f>
        <v>13496</v>
      </c>
      <c r="U2399" t="s">
        <v>2054</v>
      </c>
      <c r="V2399" t="str">
        <f>INDEX([1]!Table1[tenantname],MATCH(invoices[[#This Row],[allotment_id]],[1]!Table1[TenantAllotmentID],0))</f>
        <v>Bornali Barua (C43-C1)</v>
      </c>
      <c r="W2399" t="s">
        <v>14691</v>
      </c>
      <c r="X2399" t="s">
        <v>14692</v>
      </c>
      <c r="Y2399" s="4">
        <v>45689</v>
      </c>
      <c r="Z2399" t="s">
        <v>15806</v>
      </c>
      <c r="AA2399">
        <v>8255</v>
      </c>
      <c r="AB2399">
        <v>4445</v>
      </c>
      <c r="AC2399">
        <v>796</v>
      </c>
      <c r="AD2399" s="7">
        <f>invoices[[#This Row],[Rent]]+invoices[[#This Row],[Services]]+invoices[[#This Row],[GST]]</f>
        <v>13496</v>
      </c>
      <c r="AE2399" s="7">
        <f>invoices[[#This Row],[Total]]-invoices[[#This Row],[rent_amount]]</f>
        <v>0</v>
      </c>
      <c r="AF2399">
        <v>510</v>
      </c>
      <c r="AG2399">
        <v>0</v>
      </c>
      <c r="AH2399">
        <f>invoices[[#This Row],[EB Amount]]-invoices[[#This Row],[electricity_amount]]</f>
        <v>0</v>
      </c>
    </row>
    <row r="2400" spans="1:34">
      <c r="A2400" t="s">
        <v>2058</v>
      </c>
      <c r="B2400" t="s">
        <v>22</v>
      </c>
      <c r="C2400" t="s">
        <v>998</v>
      </c>
      <c r="D2400" t="s">
        <v>24</v>
      </c>
      <c r="E2400" t="s">
        <v>569</v>
      </c>
      <c r="F2400" t="s">
        <v>999</v>
      </c>
      <c r="G2400" t="s">
        <v>2059</v>
      </c>
      <c r="H2400" s="1">
        <f>DATE(YEAR(invoices[[#This Row],[due_date]]),MONTH(invoices[[#This Row],[due_date]]),1)</f>
        <v>45689</v>
      </c>
      <c r="I2400" s="1">
        <v>45695</v>
      </c>
      <c r="J2400">
        <v>14500</v>
      </c>
      <c r="K2400">
        <v>1333</v>
      </c>
      <c r="L2400">
        <v>0</v>
      </c>
      <c r="M2400">
        <f>invoices[[#This Row],[rent_amount]]+invoices[[#This Row],[electricity_amount]]+invoices[[#This Row],[other_charges]]</f>
        <v>15833</v>
      </c>
      <c r="N2400" t="s">
        <v>28</v>
      </c>
      <c r="O2400" t="s">
        <v>170</v>
      </c>
      <c r="P2400">
        <v>0</v>
      </c>
      <c r="Q2400" t="b">
        <v>0</v>
      </c>
      <c r="R2400" t="s">
        <v>108</v>
      </c>
      <c r="S2400">
        <v>0</v>
      </c>
      <c r="T2400">
        <f>invoices[[#This Row],[total_amount]]</f>
        <v>15833</v>
      </c>
      <c r="U2400" t="s">
        <v>1001</v>
      </c>
      <c r="V2400" t="str">
        <f>INDEX([1]!Table1[tenantname],MATCH(invoices[[#This Row],[allotment_id]],[1]!Table1[TenantAllotmentID],0))</f>
        <v>Shruthi Ganesan (C12-B1)</v>
      </c>
      <c r="W2400" t="s">
        <v>14310</v>
      </c>
      <c r="X2400" t="s">
        <v>14311</v>
      </c>
      <c r="Y2400" s="4">
        <v>45689</v>
      </c>
      <c r="Z2400" t="s">
        <v>15806</v>
      </c>
      <c r="AA2400">
        <v>8866</v>
      </c>
      <c r="AB2400">
        <v>4774</v>
      </c>
      <c r="AC2400">
        <v>860</v>
      </c>
      <c r="AD2400" s="7">
        <f>invoices[[#This Row],[Rent]]+invoices[[#This Row],[Services]]+invoices[[#This Row],[GST]]</f>
        <v>14500</v>
      </c>
      <c r="AE2400" s="7">
        <f>invoices[[#This Row],[Total]]-invoices[[#This Row],[rent_amount]]</f>
        <v>0</v>
      </c>
      <c r="AF2400">
        <v>512</v>
      </c>
      <c r="AG2400">
        <v>1333</v>
      </c>
      <c r="AH2400">
        <f>invoices[[#This Row],[EB Amount]]-invoices[[#This Row],[electricity_amount]]</f>
        <v>0</v>
      </c>
    </row>
    <row r="2401" spans="1:34">
      <c r="A2401" t="s">
        <v>2192</v>
      </c>
      <c r="B2401" t="s">
        <v>22</v>
      </c>
      <c r="C2401" t="s">
        <v>2193</v>
      </c>
      <c r="D2401" t="s">
        <v>24</v>
      </c>
      <c r="E2401" t="s">
        <v>80</v>
      </c>
      <c r="F2401" t="s">
        <v>81</v>
      </c>
      <c r="G2401" t="s">
        <v>2194</v>
      </c>
      <c r="H2401" s="1">
        <f>DATE(YEAR(invoices[[#This Row],[due_date]]),MONTH(invoices[[#This Row],[due_date]]),1)</f>
        <v>45689</v>
      </c>
      <c r="I2401" s="1">
        <v>45695</v>
      </c>
      <c r="J2401">
        <v>14500</v>
      </c>
      <c r="K2401">
        <v>544</v>
      </c>
      <c r="L2401">
        <v>0</v>
      </c>
      <c r="M2401">
        <f>invoices[[#This Row],[rent_amount]]+invoices[[#This Row],[electricity_amount]]+invoices[[#This Row],[other_charges]]</f>
        <v>15044</v>
      </c>
      <c r="N2401" t="s">
        <v>28</v>
      </c>
      <c r="O2401" t="s">
        <v>2053</v>
      </c>
      <c r="P2401">
        <v>0</v>
      </c>
      <c r="Q2401" t="b">
        <v>0</v>
      </c>
      <c r="R2401" t="s">
        <v>108</v>
      </c>
      <c r="S2401">
        <v>0</v>
      </c>
      <c r="T2401">
        <f>invoices[[#This Row],[total_amount]]</f>
        <v>15044</v>
      </c>
      <c r="U2401" t="s">
        <v>2195</v>
      </c>
      <c r="V2401" t="str">
        <f>INDEX([1]!Table1[tenantname],MATCH(invoices[[#This Row],[allotment_id]],[1]!Table1[TenantAllotmentID],0))</f>
        <v>Darshika Nemani (D21-B1)</v>
      </c>
      <c r="W2401" t="s">
        <v>14736</v>
      </c>
      <c r="X2401" t="s">
        <v>14737</v>
      </c>
      <c r="Y2401" s="4">
        <v>45689</v>
      </c>
      <c r="Z2401" t="s">
        <v>15806</v>
      </c>
      <c r="AA2401">
        <v>10150</v>
      </c>
      <c r="AB2401">
        <v>3686</v>
      </c>
      <c r="AC2401">
        <v>664</v>
      </c>
      <c r="AD2401" s="7">
        <f>invoices[[#This Row],[Rent]]+invoices[[#This Row],[Services]]+invoices[[#This Row],[GST]]</f>
        <v>14500</v>
      </c>
      <c r="AE2401" s="7">
        <f>invoices[[#This Row],[Total]]-invoices[[#This Row],[rent_amount]]</f>
        <v>0</v>
      </c>
      <c r="AF2401">
        <v>559</v>
      </c>
      <c r="AG2401">
        <v>544</v>
      </c>
      <c r="AH2401">
        <f>invoices[[#This Row],[EB Amount]]-invoices[[#This Row],[electricity_amount]]</f>
        <v>0</v>
      </c>
    </row>
    <row r="2402" spans="1:34">
      <c r="A2402" t="s">
        <v>2549</v>
      </c>
      <c r="B2402" t="s">
        <v>22</v>
      </c>
      <c r="C2402" t="s">
        <v>49</v>
      </c>
      <c r="D2402" t="s">
        <v>24</v>
      </c>
      <c r="E2402" t="s">
        <v>50</v>
      </c>
      <c r="F2402" t="s">
        <v>51</v>
      </c>
      <c r="G2402" t="s">
        <v>2550</v>
      </c>
      <c r="H2402" s="1">
        <f>DATE(YEAR(invoices[[#This Row],[due_date]]),MONTH(invoices[[#This Row],[due_date]]),1)</f>
        <v>45689</v>
      </c>
      <c r="I2402" s="1">
        <v>45695</v>
      </c>
      <c r="J2402">
        <v>13500</v>
      </c>
      <c r="K2402">
        <v>1026</v>
      </c>
      <c r="L2402">
        <v>0</v>
      </c>
      <c r="M2402">
        <f>invoices[[#This Row],[rent_amount]]+invoices[[#This Row],[electricity_amount]]+invoices[[#This Row],[other_charges]]</f>
        <v>14526</v>
      </c>
      <c r="N2402" t="s">
        <v>28</v>
      </c>
      <c r="O2402" t="s">
        <v>170</v>
      </c>
      <c r="P2402">
        <v>0</v>
      </c>
      <c r="Q2402" t="b">
        <v>0</v>
      </c>
      <c r="R2402" t="s">
        <v>108</v>
      </c>
      <c r="S2402">
        <v>0</v>
      </c>
      <c r="T2402">
        <f>invoices[[#This Row],[total_amount]]</f>
        <v>14526</v>
      </c>
      <c r="U2402" t="s">
        <v>55</v>
      </c>
      <c r="V2402" t="str">
        <f>INDEX([1]!Table1[tenantname],MATCH(invoices[[#This Row],[allotment_id]],[1]!Table1[TenantAllotmentID],0))</f>
        <v>Umansh Agarwal (B32-C2)</v>
      </c>
      <c r="W2402" t="s">
        <v>13990</v>
      </c>
      <c r="X2402" t="s">
        <v>13991</v>
      </c>
      <c r="Y2402" s="4">
        <v>45689</v>
      </c>
      <c r="Z2402" t="s">
        <v>15806</v>
      </c>
      <c r="AA2402">
        <v>8255</v>
      </c>
      <c r="AB2402">
        <v>4445</v>
      </c>
      <c r="AC2402">
        <v>800</v>
      </c>
      <c r="AD2402" s="7">
        <f>invoices[[#This Row],[Rent]]+invoices[[#This Row],[Services]]+invoices[[#This Row],[GST]]</f>
        <v>13500</v>
      </c>
      <c r="AE2402" s="7">
        <f>invoices[[#This Row],[Total]]-invoices[[#This Row],[rent_amount]]</f>
        <v>0</v>
      </c>
      <c r="AF2402">
        <v>691</v>
      </c>
      <c r="AG2402">
        <v>1026</v>
      </c>
      <c r="AH2402">
        <f>invoices[[#This Row],[EB Amount]]-invoices[[#This Row],[electricity_amount]]</f>
        <v>0</v>
      </c>
    </row>
    <row r="2403" spans="1:34">
      <c r="A2403" t="s">
        <v>2645</v>
      </c>
      <c r="B2403" t="s">
        <v>22</v>
      </c>
      <c r="C2403" t="s">
        <v>410</v>
      </c>
      <c r="D2403" t="s">
        <v>24</v>
      </c>
      <c r="E2403" t="s">
        <v>275</v>
      </c>
      <c r="F2403" t="s">
        <v>411</v>
      </c>
      <c r="G2403" t="s">
        <v>2646</v>
      </c>
      <c r="H2403" s="1">
        <f>DATE(YEAR(invoices[[#This Row],[due_date]]),MONTH(invoices[[#This Row],[due_date]]),1)</f>
        <v>45689</v>
      </c>
      <c r="I2403" s="1">
        <v>45695</v>
      </c>
      <c r="J2403">
        <v>14500</v>
      </c>
      <c r="K2403">
        <v>1767</v>
      </c>
      <c r="L2403">
        <v>0</v>
      </c>
      <c r="M2403">
        <f>invoices[[#This Row],[rent_amount]]+invoices[[#This Row],[electricity_amount]]+invoices[[#This Row],[other_charges]]</f>
        <v>16267</v>
      </c>
      <c r="N2403" t="s">
        <v>28</v>
      </c>
      <c r="O2403" t="s">
        <v>2053</v>
      </c>
      <c r="P2403">
        <v>0</v>
      </c>
      <c r="Q2403" t="b">
        <v>0</v>
      </c>
      <c r="R2403" t="s">
        <v>108</v>
      </c>
      <c r="S2403">
        <v>0</v>
      </c>
      <c r="T2403">
        <f>invoices[[#This Row],[total_amount]]</f>
        <v>16267</v>
      </c>
      <c r="U2403" t="s">
        <v>414</v>
      </c>
      <c r="V2403" t="str">
        <f>INDEX([1]!Table1[tenantname],MATCH(invoices[[#This Row],[allotment_id]],[1]!Table1[TenantAllotmentID],0))</f>
        <v>Brinda Vivek (B44-B2)</v>
      </c>
      <c r="W2403" t="s">
        <v>14100</v>
      </c>
      <c r="X2403" t="s">
        <v>14101</v>
      </c>
      <c r="Y2403" s="4">
        <v>45689</v>
      </c>
      <c r="Z2403" t="s">
        <v>15806</v>
      </c>
      <c r="AA2403">
        <v>10409</v>
      </c>
      <c r="AB2403">
        <v>3467</v>
      </c>
      <c r="AC2403">
        <v>624</v>
      </c>
      <c r="AD2403" s="7">
        <f>invoices[[#This Row],[Rent]]+invoices[[#This Row],[Services]]+invoices[[#This Row],[GST]]</f>
        <v>14500</v>
      </c>
      <c r="AE2403" s="7">
        <f>invoices[[#This Row],[Total]]-invoices[[#This Row],[rent_amount]]</f>
        <v>0</v>
      </c>
      <c r="AF2403">
        <v>730</v>
      </c>
      <c r="AG2403">
        <v>1767</v>
      </c>
      <c r="AH2403">
        <f>invoices[[#This Row],[EB Amount]]-invoices[[#This Row],[electricity_amount]]</f>
        <v>0</v>
      </c>
    </row>
    <row r="2404" spans="1:34">
      <c r="A2404" t="s">
        <v>2667</v>
      </c>
      <c r="B2404" t="s">
        <v>22</v>
      </c>
      <c r="C2404" t="s">
        <v>2629</v>
      </c>
      <c r="D2404" t="s">
        <v>24</v>
      </c>
      <c r="E2404" t="s">
        <v>254</v>
      </c>
      <c r="F2404" t="s">
        <v>2299</v>
      </c>
      <c r="G2404" t="s">
        <v>2668</v>
      </c>
      <c r="H2404" s="1">
        <f>DATE(YEAR(invoices[[#This Row],[due_date]]),MONTH(invoices[[#This Row],[due_date]]),1)</f>
        <v>45689</v>
      </c>
      <c r="I2404" s="1">
        <v>45695</v>
      </c>
      <c r="J2404">
        <v>13500</v>
      </c>
      <c r="K2404">
        <v>2759</v>
      </c>
      <c r="L2404">
        <v>0</v>
      </c>
      <c r="M2404">
        <f>invoices[[#This Row],[rent_amount]]+invoices[[#This Row],[electricity_amount]]+invoices[[#This Row],[other_charges]]</f>
        <v>16259</v>
      </c>
      <c r="N2404" t="s">
        <v>28</v>
      </c>
      <c r="O2404" t="s">
        <v>107</v>
      </c>
      <c r="P2404">
        <v>0</v>
      </c>
      <c r="Q2404" t="b">
        <v>0</v>
      </c>
      <c r="R2404" t="s">
        <v>108</v>
      </c>
      <c r="S2404">
        <v>0</v>
      </c>
      <c r="T2404">
        <f>invoices[[#This Row],[total_amount]]</f>
        <v>16259</v>
      </c>
      <c r="U2404" t="s">
        <v>2631</v>
      </c>
      <c r="V2404" t="str">
        <f>INDEX([1]!Table1[tenantname],MATCH(invoices[[#This Row],[allotment_id]],[1]!Table1[TenantAllotmentID],0))</f>
        <v>Divya Ponnuvel (C42-C1)</v>
      </c>
      <c r="W2404" t="s">
        <v>14853</v>
      </c>
      <c r="X2404" t="s">
        <v>14854</v>
      </c>
      <c r="Y2404" s="4">
        <v>45689</v>
      </c>
      <c r="Z2404" t="s">
        <v>15806</v>
      </c>
      <c r="AA2404">
        <v>8255</v>
      </c>
      <c r="AB2404">
        <v>4445</v>
      </c>
      <c r="AC2404">
        <v>800</v>
      </c>
      <c r="AD2404" s="7">
        <f>invoices[[#This Row],[Rent]]+invoices[[#This Row],[Services]]+invoices[[#This Row],[GST]]</f>
        <v>13500</v>
      </c>
      <c r="AE2404" s="7">
        <f>invoices[[#This Row],[Total]]-invoices[[#This Row],[rent_amount]]</f>
        <v>0</v>
      </c>
      <c r="AF2404">
        <v>740</v>
      </c>
      <c r="AG2404">
        <v>2759</v>
      </c>
      <c r="AH2404">
        <f>invoices[[#This Row],[EB Amount]]-invoices[[#This Row],[electricity_amount]]</f>
        <v>0</v>
      </c>
    </row>
    <row r="2405" spans="1:34">
      <c r="A2405" t="s">
        <v>2746</v>
      </c>
      <c r="B2405" t="s">
        <v>22</v>
      </c>
      <c r="C2405" t="s">
        <v>1571</v>
      </c>
      <c r="D2405" t="s">
        <v>24</v>
      </c>
      <c r="E2405" t="s">
        <v>104</v>
      </c>
      <c r="F2405" t="s">
        <v>1572</v>
      </c>
      <c r="G2405" t="s">
        <v>2747</v>
      </c>
      <c r="H2405" s="1">
        <f>DATE(YEAR(invoices[[#This Row],[due_date]]),MONTH(invoices[[#This Row],[due_date]]),1)</f>
        <v>45689</v>
      </c>
      <c r="I2405" s="1">
        <v>45695</v>
      </c>
      <c r="J2405">
        <v>14500</v>
      </c>
      <c r="K2405">
        <v>1240</v>
      </c>
      <c r="L2405">
        <v>0</v>
      </c>
      <c r="M2405">
        <f>invoices[[#This Row],[rent_amount]]+invoices[[#This Row],[electricity_amount]]+invoices[[#This Row],[other_charges]]</f>
        <v>15740</v>
      </c>
      <c r="N2405" t="s">
        <v>28</v>
      </c>
      <c r="O2405" t="s">
        <v>143</v>
      </c>
      <c r="P2405">
        <v>0</v>
      </c>
      <c r="Q2405" t="b">
        <v>0</v>
      </c>
      <c r="R2405" t="s">
        <v>108</v>
      </c>
      <c r="S2405">
        <v>0</v>
      </c>
      <c r="T2405">
        <f>invoices[[#This Row],[total_amount]]</f>
        <v>15740</v>
      </c>
      <c r="U2405" t="s">
        <v>1574</v>
      </c>
      <c r="V2405" t="str">
        <f>INDEX([1]!Table1[tenantname],MATCH(invoices[[#This Row],[allotment_id]],[1]!Table1[TenantAllotmentID],0))</f>
        <v>Ravi S (B14-B2)</v>
      </c>
      <c r="W2405" t="s">
        <v>14522</v>
      </c>
      <c r="X2405" t="s">
        <v>14523</v>
      </c>
      <c r="Y2405" s="4">
        <v>45689</v>
      </c>
      <c r="Z2405" t="s">
        <v>15806</v>
      </c>
      <c r="AA2405">
        <v>10409</v>
      </c>
      <c r="AB2405">
        <v>3467</v>
      </c>
      <c r="AC2405">
        <v>624</v>
      </c>
      <c r="AD2405" s="7">
        <f>invoices[[#This Row],[Rent]]+invoices[[#This Row],[Services]]+invoices[[#This Row],[GST]]</f>
        <v>14500</v>
      </c>
      <c r="AE2405" s="7">
        <f>invoices[[#This Row],[Total]]-invoices[[#This Row],[rent_amount]]</f>
        <v>0</v>
      </c>
      <c r="AF2405">
        <v>771</v>
      </c>
      <c r="AG2405">
        <v>1240</v>
      </c>
      <c r="AH2405">
        <f>invoices[[#This Row],[EB Amount]]-invoices[[#This Row],[electricity_amount]]</f>
        <v>0</v>
      </c>
    </row>
    <row r="2406" spans="1:34">
      <c r="A2406" t="s">
        <v>2768</v>
      </c>
      <c r="B2406" t="s">
        <v>22</v>
      </c>
      <c r="C2406" t="s">
        <v>358</v>
      </c>
      <c r="D2406" t="s">
        <v>24</v>
      </c>
      <c r="E2406" t="s">
        <v>268</v>
      </c>
      <c r="F2406" t="s">
        <v>359</v>
      </c>
      <c r="G2406" t="s">
        <v>2769</v>
      </c>
      <c r="H2406" s="1">
        <f>DATE(YEAR(invoices[[#This Row],[due_date]]),MONTH(invoices[[#This Row],[due_date]]),1)</f>
        <v>45689</v>
      </c>
      <c r="I2406" s="1">
        <v>45695</v>
      </c>
      <c r="J2406">
        <v>24000</v>
      </c>
      <c r="K2406">
        <v>1519</v>
      </c>
      <c r="L2406">
        <v>0</v>
      </c>
      <c r="M2406">
        <f>invoices[[#This Row],[rent_amount]]+invoices[[#This Row],[electricity_amount]]+invoices[[#This Row],[other_charges]]</f>
        <v>25519</v>
      </c>
      <c r="N2406" t="s">
        <v>28</v>
      </c>
      <c r="O2406" t="s">
        <v>107</v>
      </c>
      <c r="P2406">
        <v>0</v>
      </c>
      <c r="Q2406" t="b">
        <v>0</v>
      </c>
      <c r="R2406" t="s">
        <v>108</v>
      </c>
      <c r="S2406">
        <v>0</v>
      </c>
      <c r="T2406">
        <f>invoices[[#This Row],[total_amount]]</f>
        <v>25519</v>
      </c>
      <c r="U2406" t="s">
        <v>362</v>
      </c>
      <c r="V2406" t="str">
        <f>INDEX([1]!Table1[tenantname],MATCH(invoices[[#This Row],[allotment_id]],[1]!Table1[TenantAllotmentID],0))</f>
        <v>Jithin K (C21-D1)</v>
      </c>
      <c r="W2406" t="s">
        <v>14080</v>
      </c>
      <c r="X2406" t="s">
        <v>14081</v>
      </c>
      <c r="Y2406" s="4">
        <v>45689</v>
      </c>
      <c r="Z2406" t="s">
        <v>15806</v>
      </c>
      <c r="AA2406">
        <v>17228</v>
      </c>
      <c r="AB2406">
        <v>5739</v>
      </c>
      <c r="AC2406">
        <v>1033</v>
      </c>
      <c r="AD2406" s="7">
        <f>invoices[[#This Row],[Rent]]+invoices[[#This Row],[Services]]+invoices[[#This Row],[GST]]</f>
        <v>24000</v>
      </c>
      <c r="AE2406" s="7">
        <f>invoices[[#This Row],[Total]]-invoices[[#This Row],[rent_amount]]</f>
        <v>0</v>
      </c>
      <c r="AF2406">
        <v>781</v>
      </c>
      <c r="AG2406">
        <v>1519</v>
      </c>
      <c r="AH2406">
        <f>invoices[[#This Row],[EB Amount]]-invoices[[#This Row],[electricity_amount]]</f>
        <v>0</v>
      </c>
    </row>
    <row r="2407" spans="1:34">
      <c r="A2407" t="s">
        <v>2813</v>
      </c>
      <c r="B2407" t="s">
        <v>22</v>
      </c>
      <c r="C2407" t="s">
        <v>988</v>
      </c>
      <c r="D2407" t="s">
        <v>24</v>
      </c>
      <c r="E2407" t="s">
        <v>80</v>
      </c>
      <c r="F2407" t="s">
        <v>989</v>
      </c>
      <c r="G2407" t="s">
        <v>2814</v>
      </c>
      <c r="H2407" s="1">
        <f>DATE(YEAR(invoices[[#This Row],[due_date]]),MONTH(invoices[[#This Row],[due_date]]),1)</f>
        <v>45689</v>
      </c>
      <c r="I2407" s="1">
        <v>45695</v>
      </c>
      <c r="J2407">
        <v>13000</v>
      </c>
      <c r="K2407">
        <v>992</v>
      </c>
      <c r="L2407">
        <v>0</v>
      </c>
      <c r="M2407">
        <f>invoices[[#This Row],[rent_amount]]+invoices[[#This Row],[electricity_amount]]+invoices[[#This Row],[other_charges]]</f>
        <v>13992</v>
      </c>
      <c r="N2407" t="s">
        <v>28</v>
      </c>
      <c r="O2407" t="s">
        <v>170</v>
      </c>
      <c r="P2407">
        <v>0</v>
      </c>
      <c r="Q2407" t="b">
        <v>0</v>
      </c>
      <c r="R2407" t="s">
        <v>108</v>
      </c>
      <c r="S2407">
        <v>0</v>
      </c>
      <c r="T2407">
        <f>invoices[[#This Row],[total_amount]]</f>
        <v>13992</v>
      </c>
      <c r="U2407" t="s">
        <v>991</v>
      </c>
      <c r="V2407" t="str">
        <f>INDEX([1]!Table1[tenantname],MATCH(invoices[[#This Row],[allotment_id]],[1]!Table1[TenantAllotmentID],0))</f>
        <v>Varsha Darshini SM (D21-C2)</v>
      </c>
      <c r="W2407" t="s">
        <v>14306</v>
      </c>
      <c r="X2407" t="s">
        <v>14307</v>
      </c>
      <c r="Y2407" s="4">
        <v>45689</v>
      </c>
      <c r="Z2407" t="s">
        <v>15806</v>
      </c>
      <c r="AA2407">
        <v>9100</v>
      </c>
      <c r="AB2407">
        <v>3305</v>
      </c>
      <c r="AC2407">
        <v>595</v>
      </c>
      <c r="AD2407" s="7">
        <f>invoices[[#This Row],[Rent]]+invoices[[#This Row],[Services]]+invoices[[#This Row],[GST]]</f>
        <v>13000</v>
      </c>
      <c r="AE2407" s="7">
        <f>invoices[[#This Row],[Total]]-invoices[[#This Row],[rent_amount]]</f>
        <v>0</v>
      </c>
      <c r="AF2407">
        <v>800</v>
      </c>
      <c r="AG2407">
        <v>992</v>
      </c>
      <c r="AH2407">
        <f>invoices[[#This Row],[EB Amount]]-invoices[[#This Row],[electricity_amount]]</f>
        <v>0</v>
      </c>
    </row>
    <row r="2408" spans="1:34">
      <c r="A2408" t="s">
        <v>2911</v>
      </c>
      <c r="B2408" t="s">
        <v>22</v>
      </c>
      <c r="C2408" t="s">
        <v>1892</v>
      </c>
      <c r="D2408" t="s">
        <v>24</v>
      </c>
      <c r="E2408" t="s">
        <v>34</v>
      </c>
      <c r="F2408" t="s">
        <v>35</v>
      </c>
      <c r="G2408" t="s">
        <v>2912</v>
      </c>
      <c r="H2408" s="1">
        <f>DATE(YEAR(invoices[[#This Row],[due_date]]),MONTH(invoices[[#This Row],[due_date]]),1)</f>
        <v>45689</v>
      </c>
      <c r="I2408" s="1">
        <v>45695</v>
      </c>
      <c r="J2408">
        <v>14500</v>
      </c>
      <c r="K2408">
        <v>58</v>
      </c>
      <c r="L2408">
        <v>0</v>
      </c>
      <c r="M2408">
        <f>invoices[[#This Row],[rent_amount]]+invoices[[#This Row],[electricity_amount]]+invoices[[#This Row],[other_charges]]</f>
        <v>14558</v>
      </c>
      <c r="N2408" t="s">
        <v>28</v>
      </c>
      <c r="O2408" t="s">
        <v>170</v>
      </c>
      <c r="P2408">
        <v>0</v>
      </c>
      <c r="Q2408" t="b">
        <v>0</v>
      </c>
      <c r="R2408" t="s">
        <v>108</v>
      </c>
      <c r="S2408">
        <v>0</v>
      </c>
      <c r="T2408">
        <f>invoices[[#This Row],[total_amount]]</f>
        <v>14558</v>
      </c>
      <c r="U2408" s="2" t="s">
        <v>1894</v>
      </c>
      <c r="V2408" t="str">
        <f>INDEX([1]!Table1[tenantname],MATCH(invoices[[#This Row],[allotment_id]],[1]!Table1[TenantAllotmentID],0))</f>
        <v>Sarada manaswini (B43-B1)</v>
      </c>
      <c r="W2408" t="s">
        <v>14633</v>
      </c>
      <c r="X2408" t="s">
        <v>14634</v>
      </c>
      <c r="Y2408" s="4">
        <v>45689</v>
      </c>
      <c r="Z2408" t="s">
        <v>15806</v>
      </c>
      <c r="AA2408">
        <v>10409</v>
      </c>
      <c r="AB2408">
        <v>3467</v>
      </c>
      <c r="AC2408">
        <v>624</v>
      </c>
      <c r="AD2408" s="7">
        <f>invoices[[#This Row],[Rent]]+invoices[[#This Row],[Services]]+invoices[[#This Row],[GST]]</f>
        <v>14500</v>
      </c>
      <c r="AE2408" s="7">
        <f>invoices[[#This Row],[Total]]-invoices[[#This Row],[rent_amount]]</f>
        <v>0</v>
      </c>
      <c r="AF2408">
        <v>837</v>
      </c>
      <c r="AG2408">
        <v>58</v>
      </c>
      <c r="AH2408">
        <f>invoices[[#This Row],[EB Amount]]-invoices[[#This Row],[electricity_amount]]</f>
        <v>0</v>
      </c>
    </row>
    <row r="2409" spans="1:34">
      <c r="A2409" t="s">
        <v>2933</v>
      </c>
      <c r="B2409" t="s">
        <v>22</v>
      </c>
      <c r="C2409" t="s">
        <v>2934</v>
      </c>
      <c r="D2409" t="s">
        <v>24</v>
      </c>
      <c r="E2409" t="s">
        <v>476</v>
      </c>
      <c r="F2409" t="s">
        <v>1388</v>
      </c>
      <c r="G2409" t="s">
        <v>2935</v>
      </c>
      <c r="H2409" s="1">
        <f>DATE(YEAR(invoices[[#This Row],[due_date]]),MONTH(invoices[[#This Row],[due_date]]),1)</f>
        <v>45689</v>
      </c>
      <c r="I2409" s="1">
        <v>45695</v>
      </c>
      <c r="J2409">
        <v>14500</v>
      </c>
      <c r="K2409">
        <v>1457</v>
      </c>
      <c r="L2409">
        <v>0</v>
      </c>
      <c r="M2409">
        <f>invoices[[#This Row],[rent_amount]]+invoices[[#This Row],[electricity_amount]]+invoices[[#This Row],[other_charges]]</f>
        <v>15957</v>
      </c>
      <c r="N2409" t="s">
        <v>28</v>
      </c>
      <c r="O2409" t="s">
        <v>143</v>
      </c>
      <c r="P2409">
        <v>0</v>
      </c>
      <c r="Q2409" t="b">
        <v>0</v>
      </c>
      <c r="R2409" t="s">
        <v>108</v>
      </c>
      <c r="S2409">
        <v>0</v>
      </c>
      <c r="T2409">
        <f>invoices[[#This Row],[total_amount]]</f>
        <v>15957</v>
      </c>
      <c r="U2409" t="s">
        <v>2936</v>
      </c>
      <c r="V2409" t="str">
        <f>INDEX([1]!Table1[tenantname],MATCH(invoices[[#This Row],[allotment_id]],[1]!Table1[TenantAllotmentID],0))</f>
        <v>Murali Mano J (B41-B1)</v>
      </c>
      <c r="W2409" t="s">
        <v>14927</v>
      </c>
      <c r="X2409" t="s">
        <v>14928</v>
      </c>
      <c r="Y2409" s="4">
        <v>45689</v>
      </c>
      <c r="Z2409" t="s">
        <v>15806</v>
      </c>
      <c r="AA2409">
        <v>10409</v>
      </c>
      <c r="AB2409">
        <v>3467</v>
      </c>
      <c r="AC2409">
        <v>624</v>
      </c>
      <c r="AD2409" s="7">
        <f>invoices[[#This Row],[Rent]]+invoices[[#This Row],[Services]]+invoices[[#This Row],[GST]]</f>
        <v>14500</v>
      </c>
      <c r="AE2409" s="7">
        <f>invoices[[#This Row],[Total]]-invoices[[#This Row],[rent_amount]]</f>
        <v>0</v>
      </c>
      <c r="AF2409">
        <v>848</v>
      </c>
      <c r="AG2409">
        <v>1457</v>
      </c>
      <c r="AH2409">
        <f>invoices[[#This Row],[EB Amount]]-invoices[[#This Row],[electricity_amount]]</f>
        <v>0</v>
      </c>
    </row>
    <row r="2410" spans="1:34">
      <c r="A2410" t="s">
        <v>2986</v>
      </c>
      <c r="B2410" t="s">
        <v>22</v>
      </c>
      <c r="C2410" t="s">
        <v>869</v>
      </c>
      <c r="D2410" t="s">
        <v>24</v>
      </c>
      <c r="E2410" t="s">
        <v>247</v>
      </c>
      <c r="F2410" t="s">
        <v>870</v>
      </c>
      <c r="G2410" t="s">
        <v>2987</v>
      </c>
      <c r="H2410" s="1">
        <f>DATE(YEAR(invoices[[#This Row],[due_date]]),MONTH(invoices[[#This Row],[due_date]]),1)</f>
        <v>45689</v>
      </c>
      <c r="I2410" s="1">
        <v>45695</v>
      </c>
      <c r="J2410">
        <v>14500</v>
      </c>
      <c r="K2410">
        <v>192</v>
      </c>
      <c r="L2410">
        <v>0</v>
      </c>
      <c r="M2410">
        <f>invoices[[#This Row],[rent_amount]]+invoices[[#This Row],[electricity_amount]]+invoices[[#This Row],[other_charges]]</f>
        <v>14692</v>
      </c>
      <c r="N2410" t="s">
        <v>28</v>
      </c>
      <c r="O2410" t="s">
        <v>170</v>
      </c>
      <c r="P2410">
        <v>0</v>
      </c>
      <c r="Q2410" t="b">
        <v>0</v>
      </c>
      <c r="R2410" t="s">
        <v>108</v>
      </c>
      <c r="S2410">
        <v>0</v>
      </c>
      <c r="T2410">
        <f>invoices[[#This Row],[total_amount]]</f>
        <v>14692</v>
      </c>
      <c r="U2410" t="s">
        <v>873</v>
      </c>
      <c r="V2410" t="str">
        <f>INDEX([1]!Table1[tenantname],MATCH(invoices[[#This Row],[allotment_id]],[1]!Table1[TenantAllotmentID],0))</f>
        <v>Sidharthan BS (C11-B1)</v>
      </c>
      <c r="W2410" t="s">
        <v>14263</v>
      </c>
      <c r="X2410" t="s">
        <v>14264</v>
      </c>
      <c r="Y2410" s="4">
        <v>45689</v>
      </c>
      <c r="Z2410" t="s">
        <v>15806</v>
      </c>
      <c r="AA2410">
        <v>10409</v>
      </c>
      <c r="AB2410">
        <v>3467</v>
      </c>
      <c r="AC2410">
        <v>624</v>
      </c>
      <c r="AD2410" s="7">
        <f>invoices[[#This Row],[Rent]]+invoices[[#This Row],[Services]]+invoices[[#This Row],[GST]]</f>
        <v>14500</v>
      </c>
      <c r="AE2410" s="7">
        <f>invoices[[#This Row],[Total]]-invoices[[#This Row],[rent_amount]]</f>
        <v>0</v>
      </c>
      <c r="AF2410">
        <v>869</v>
      </c>
      <c r="AG2410">
        <v>192</v>
      </c>
      <c r="AH2410">
        <f>invoices[[#This Row],[EB Amount]]-invoices[[#This Row],[electricity_amount]]</f>
        <v>0</v>
      </c>
    </row>
    <row r="2411" spans="1:34">
      <c r="A2411" t="s">
        <v>3073</v>
      </c>
      <c r="B2411" t="s">
        <v>22</v>
      </c>
      <c r="C2411" t="s">
        <v>3074</v>
      </c>
      <c r="D2411" t="s">
        <v>24</v>
      </c>
      <c r="E2411" t="s">
        <v>167</v>
      </c>
      <c r="F2411" t="s">
        <v>2258</v>
      </c>
      <c r="G2411" t="s">
        <v>3075</v>
      </c>
      <c r="H2411" s="1">
        <f>DATE(YEAR(invoices[[#This Row],[due_date]]),MONTH(invoices[[#This Row],[due_date]]),1)</f>
        <v>45689</v>
      </c>
      <c r="I2411" s="1">
        <v>45695</v>
      </c>
      <c r="J2411">
        <v>4074</v>
      </c>
      <c r="K2411">
        <v>0</v>
      </c>
      <c r="L2411">
        <v>0</v>
      </c>
      <c r="M2411">
        <f>invoices[[#This Row],[rent_amount]]+invoices[[#This Row],[electricity_amount]]+invoices[[#This Row],[other_charges]]</f>
        <v>4074</v>
      </c>
      <c r="N2411" t="s">
        <v>28</v>
      </c>
      <c r="O2411" t="s">
        <v>170</v>
      </c>
      <c r="P2411">
        <v>0</v>
      </c>
      <c r="Q2411" t="b">
        <v>0</v>
      </c>
      <c r="R2411" t="s">
        <v>108</v>
      </c>
      <c r="S2411">
        <v>0</v>
      </c>
      <c r="T2411">
        <f>invoices[[#This Row],[total_amount]]</f>
        <v>4074</v>
      </c>
      <c r="U2411" t="s">
        <v>3076</v>
      </c>
      <c r="V2411" t="str">
        <f>INDEX([1]!Table1[tenantname],MATCH(invoices[[#This Row],[allotment_id]],[1]!Table1[TenantAllotmentID],0))</f>
        <v>Vishnu B (B42-A1)</v>
      </c>
      <c r="W2411" t="s">
        <v>14963</v>
      </c>
      <c r="X2411" t="s">
        <v>14964</v>
      </c>
      <c r="Y2411" s="4">
        <v>45689</v>
      </c>
      <c r="Z2411" t="s">
        <v>15806</v>
      </c>
      <c r="AA2411">
        <v>2852</v>
      </c>
      <c r="AB2411">
        <v>1036</v>
      </c>
      <c r="AC2411">
        <v>186</v>
      </c>
      <c r="AD2411" s="7">
        <f>invoices[[#This Row],[Rent]]+invoices[[#This Row],[Services]]+invoices[[#This Row],[GST]]</f>
        <v>4074</v>
      </c>
      <c r="AE2411" s="7">
        <f>invoices[[#This Row],[Total]]-invoices[[#This Row],[rent_amount]]</f>
        <v>0</v>
      </c>
      <c r="AF2411">
        <v>903</v>
      </c>
      <c r="AG2411">
        <v>0</v>
      </c>
      <c r="AH2411">
        <f>invoices[[#This Row],[EB Amount]]-invoices[[#This Row],[electricity_amount]]</f>
        <v>0</v>
      </c>
    </row>
    <row r="2412" spans="1:34">
      <c r="A2412" s="2" t="s">
        <v>3183</v>
      </c>
      <c r="B2412" t="s">
        <v>22</v>
      </c>
      <c r="C2412" t="s">
        <v>281</v>
      </c>
      <c r="D2412" t="s">
        <v>24</v>
      </c>
      <c r="E2412" t="s">
        <v>34</v>
      </c>
      <c r="F2412" t="s">
        <v>282</v>
      </c>
      <c r="G2412" t="s">
        <v>3184</v>
      </c>
      <c r="H2412" s="1">
        <f>DATE(YEAR(invoices[[#This Row],[due_date]]),MONTH(invoices[[#This Row],[due_date]]),1)</f>
        <v>45689</v>
      </c>
      <c r="I2412" s="1">
        <v>45695</v>
      </c>
      <c r="J2412">
        <v>13500</v>
      </c>
      <c r="K2412">
        <v>1798</v>
      </c>
      <c r="L2412">
        <v>0</v>
      </c>
      <c r="M2412">
        <f>invoices[[#This Row],[rent_amount]]+invoices[[#This Row],[electricity_amount]]+invoices[[#This Row],[other_charges]]</f>
        <v>15298</v>
      </c>
      <c r="N2412" t="s">
        <v>28</v>
      </c>
      <c r="O2412" t="s">
        <v>170</v>
      </c>
      <c r="P2412">
        <v>0</v>
      </c>
      <c r="Q2412" t="b">
        <v>0</v>
      </c>
      <c r="R2412" t="s">
        <v>108</v>
      </c>
      <c r="S2412">
        <v>0</v>
      </c>
      <c r="T2412">
        <f>invoices[[#This Row],[total_amount]]</f>
        <v>15298</v>
      </c>
      <c r="U2412" t="s">
        <v>283</v>
      </c>
      <c r="V2412" t="str">
        <f>INDEX([1]!Table1[tenantname],MATCH(invoices[[#This Row],[allotment_id]],[1]!Table1[TenantAllotmentID],0))</f>
        <v>kiranmai Bhatlapenumarthi (B43-C2)</v>
      </c>
      <c r="W2412" t="s">
        <v>14054</v>
      </c>
      <c r="X2412" t="s">
        <v>14055</v>
      </c>
      <c r="Y2412" s="4">
        <v>45689</v>
      </c>
      <c r="Z2412" t="s">
        <v>15806</v>
      </c>
      <c r="AA2412">
        <v>9691</v>
      </c>
      <c r="AB2412">
        <v>3228</v>
      </c>
      <c r="AC2412">
        <v>581</v>
      </c>
      <c r="AD2412" s="7">
        <f>invoices[[#This Row],[Rent]]+invoices[[#This Row],[Services]]+invoices[[#This Row],[GST]]</f>
        <v>13500</v>
      </c>
      <c r="AE2412" s="7">
        <f>invoices[[#This Row],[Total]]-invoices[[#This Row],[rent_amount]]</f>
        <v>0</v>
      </c>
      <c r="AF2412">
        <v>946</v>
      </c>
      <c r="AG2412">
        <v>1798</v>
      </c>
      <c r="AH2412">
        <f>invoices[[#This Row],[EB Amount]]-invoices[[#This Row],[electricity_amount]]</f>
        <v>0</v>
      </c>
    </row>
    <row r="2413" spans="1:34">
      <c r="A2413" t="s">
        <v>3303</v>
      </c>
      <c r="B2413" t="s">
        <v>22</v>
      </c>
      <c r="C2413" t="s">
        <v>3304</v>
      </c>
      <c r="D2413" t="s">
        <v>24</v>
      </c>
      <c r="E2413" t="s">
        <v>34</v>
      </c>
      <c r="F2413" t="s">
        <v>58</v>
      </c>
      <c r="G2413" t="s">
        <v>3305</v>
      </c>
      <c r="H2413" s="1">
        <f>DATE(YEAR(invoices[[#This Row],[due_date]]),MONTH(invoices[[#This Row],[due_date]]),1)</f>
        <v>45689</v>
      </c>
      <c r="I2413" s="1">
        <v>45695</v>
      </c>
      <c r="J2413">
        <v>6216</v>
      </c>
      <c r="K2413">
        <v>0</v>
      </c>
      <c r="L2413">
        <v>0</v>
      </c>
      <c r="M2413">
        <f>invoices[[#This Row],[rent_amount]]+invoices[[#This Row],[electricity_amount]]+invoices[[#This Row],[other_charges]]</f>
        <v>6216</v>
      </c>
      <c r="N2413" t="s">
        <v>28</v>
      </c>
      <c r="O2413" t="s">
        <v>143</v>
      </c>
      <c r="P2413">
        <v>0</v>
      </c>
      <c r="Q2413" t="b">
        <v>0</v>
      </c>
      <c r="R2413" t="s">
        <v>108</v>
      </c>
      <c r="S2413">
        <v>0</v>
      </c>
      <c r="T2413">
        <f>invoices[[#This Row],[total_amount]]</f>
        <v>6216</v>
      </c>
      <c r="U2413" t="s">
        <v>3306</v>
      </c>
      <c r="V2413" t="str">
        <f>INDEX([1]!Table1[tenantname],MATCH(invoices[[#This Row],[allotment_id]],[1]!Table1[TenantAllotmentID],0))</f>
        <v>Priyanga Rajkumar (B43-B2)</v>
      </c>
      <c r="W2413" t="s">
        <v>15022</v>
      </c>
      <c r="X2413" t="s">
        <v>15023</v>
      </c>
      <c r="Y2413" s="4">
        <v>45689</v>
      </c>
      <c r="Z2413" t="s">
        <v>15806</v>
      </c>
      <c r="AA2413">
        <v>4351</v>
      </c>
      <c r="AB2413">
        <v>1580</v>
      </c>
      <c r="AC2413">
        <v>285</v>
      </c>
      <c r="AD2413" s="7">
        <f>invoices[[#This Row],[Rent]]+invoices[[#This Row],[Services]]+invoices[[#This Row],[GST]]</f>
        <v>6216</v>
      </c>
      <c r="AE2413" s="7">
        <f>invoices[[#This Row],[Total]]-invoices[[#This Row],[rent_amount]]</f>
        <v>0</v>
      </c>
      <c r="AF2413">
        <v>994</v>
      </c>
      <c r="AG2413">
        <v>0</v>
      </c>
      <c r="AH2413">
        <f>invoices[[#This Row],[EB Amount]]-invoices[[#This Row],[electricity_amount]]</f>
        <v>0</v>
      </c>
    </row>
    <row r="2414" spans="1:34">
      <c r="A2414" t="s">
        <v>3405</v>
      </c>
      <c r="B2414" t="s">
        <v>22</v>
      </c>
      <c r="C2414" t="s">
        <v>233</v>
      </c>
      <c r="D2414" t="s">
        <v>24</v>
      </c>
      <c r="E2414" t="s">
        <v>234</v>
      </c>
      <c r="F2414" t="s">
        <v>235</v>
      </c>
      <c r="G2414" t="s">
        <v>3406</v>
      </c>
      <c r="H2414" s="1">
        <f>DATE(YEAR(invoices[[#This Row],[due_date]]),MONTH(invoices[[#This Row],[due_date]]),1)</f>
        <v>45689</v>
      </c>
      <c r="I2414" s="1">
        <v>45695</v>
      </c>
      <c r="J2414">
        <v>19000</v>
      </c>
      <c r="K2414">
        <v>612</v>
      </c>
      <c r="L2414">
        <v>0</v>
      </c>
      <c r="M2414">
        <f>invoices[[#This Row],[rent_amount]]+invoices[[#This Row],[electricity_amount]]+invoices[[#This Row],[other_charges]]</f>
        <v>19612</v>
      </c>
      <c r="N2414" t="s">
        <v>28</v>
      </c>
      <c r="O2414" t="s">
        <v>2053</v>
      </c>
      <c r="P2414">
        <v>0</v>
      </c>
      <c r="Q2414" t="b">
        <v>0</v>
      </c>
      <c r="R2414" t="s">
        <v>108</v>
      </c>
      <c r="S2414">
        <v>0</v>
      </c>
      <c r="T2414">
        <f>invoices[[#This Row],[total_amount]]</f>
        <v>19612</v>
      </c>
      <c r="U2414" t="s">
        <v>238</v>
      </c>
      <c r="V2414" t="str">
        <f>INDEX([1]!Table1[tenantname],MATCH(invoices[[#This Row],[allotment_id]],[1]!Table1[TenantAllotmentID],0))</f>
        <v>Aldreena Dsouza (D12-A1)</v>
      </c>
      <c r="W2414" t="s">
        <v>14040</v>
      </c>
      <c r="X2414" t="s">
        <v>14041</v>
      </c>
      <c r="Y2414" s="4">
        <v>45689</v>
      </c>
      <c r="Z2414" t="s">
        <v>15806</v>
      </c>
      <c r="AA2414">
        <v>13300</v>
      </c>
      <c r="AB2414">
        <v>4831</v>
      </c>
      <c r="AC2414">
        <v>869</v>
      </c>
      <c r="AD2414" s="7">
        <f>invoices[[#This Row],[Rent]]+invoices[[#This Row],[Services]]+invoices[[#This Row],[GST]]</f>
        <v>19000</v>
      </c>
      <c r="AE2414" s="7">
        <f>invoices[[#This Row],[Total]]-invoices[[#This Row],[rent_amount]]</f>
        <v>0</v>
      </c>
      <c r="AF2414">
        <v>1041</v>
      </c>
      <c r="AG2414">
        <v>612</v>
      </c>
      <c r="AH2414">
        <f>invoices[[#This Row],[EB Amount]]-invoices[[#This Row],[electricity_amount]]</f>
        <v>0</v>
      </c>
    </row>
    <row r="2415" spans="1:34">
      <c r="A2415" t="s">
        <v>3437</v>
      </c>
      <c r="B2415" t="s">
        <v>22</v>
      </c>
      <c r="C2415" t="s">
        <v>3438</v>
      </c>
      <c r="D2415" t="s">
        <v>24</v>
      </c>
      <c r="E2415" t="s">
        <v>268</v>
      </c>
      <c r="F2415" t="s">
        <v>323</v>
      </c>
      <c r="G2415" t="s">
        <v>3439</v>
      </c>
      <c r="H2415" s="1">
        <f>DATE(YEAR(invoices[[#This Row],[due_date]]),MONTH(invoices[[#This Row],[due_date]]),1)</f>
        <v>45689</v>
      </c>
      <c r="I2415" s="1">
        <v>45695</v>
      </c>
      <c r="J2415">
        <v>19000</v>
      </c>
      <c r="K2415">
        <v>833</v>
      </c>
      <c r="L2415">
        <v>0</v>
      </c>
      <c r="M2415">
        <f>invoices[[#This Row],[rent_amount]]+invoices[[#This Row],[electricity_amount]]+invoices[[#This Row],[other_charges]]</f>
        <v>19833</v>
      </c>
      <c r="N2415" t="s">
        <v>28</v>
      </c>
      <c r="O2415" t="s">
        <v>170</v>
      </c>
      <c r="P2415">
        <v>0</v>
      </c>
      <c r="Q2415" t="b">
        <v>0</v>
      </c>
      <c r="R2415" t="s">
        <v>108</v>
      </c>
      <c r="S2415">
        <v>0</v>
      </c>
      <c r="T2415">
        <f>invoices[[#This Row],[total_amount]]</f>
        <v>19833</v>
      </c>
      <c r="U2415" t="s">
        <v>3440</v>
      </c>
      <c r="V2415" t="str">
        <f>INDEX([1]!Table1[tenantname],MATCH(invoices[[#This Row],[allotment_id]],[1]!Table1[TenantAllotmentID],0))</f>
        <v>Sushil Kumar (C21-A1)</v>
      </c>
      <c r="W2415" t="s">
        <v>15051</v>
      </c>
      <c r="X2415" t="s">
        <v>15052</v>
      </c>
      <c r="Y2415" s="4">
        <v>45689</v>
      </c>
      <c r="Z2415" t="s">
        <v>15806</v>
      </c>
      <c r="AA2415">
        <v>13639</v>
      </c>
      <c r="AB2415">
        <v>4543</v>
      </c>
      <c r="AC2415">
        <v>818</v>
      </c>
      <c r="AD2415" s="7">
        <f>invoices[[#This Row],[Rent]]+invoices[[#This Row],[Services]]+invoices[[#This Row],[GST]]</f>
        <v>19000</v>
      </c>
      <c r="AE2415" s="7">
        <f>invoices[[#This Row],[Total]]-invoices[[#This Row],[rent_amount]]</f>
        <v>0</v>
      </c>
      <c r="AF2415">
        <v>1055</v>
      </c>
      <c r="AG2415">
        <v>833</v>
      </c>
      <c r="AH2415">
        <f>invoices[[#This Row],[EB Amount]]-invoices[[#This Row],[electricity_amount]]</f>
        <v>0</v>
      </c>
    </row>
    <row r="2416" spans="1:34">
      <c r="A2416" t="s">
        <v>3508</v>
      </c>
      <c r="B2416" t="s">
        <v>22</v>
      </c>
      <c r="C2416" t="s">
        <v>765</v>
      </c>
      <c r="D2416" t="s">
        <v>24</v>
      </c>
      <c r="E2416" t="s">
        <v>50</v>
      </c>
      <c r="F2416" t="s">
        <v>766</v>
      </c>
      <c r="G2416" t="s">
        <v>3509</v>
      </c>
      <c r="H2416" s="1">
        <f>DATE(YEAR(invoices[[#This Row],[due_date]]),MONTH(invoices[[#This Row],[due_date]]),1)</f>
        <v>45689</v>
      </c>
      <c r="I2416" s="1">
        <v>45695</v>
      </c>
      <c r="J2416">
        <v>19000</v>
      </c>
      <c r="K2416">
        <v>1674</v>
      </c>
      <c r="L2416">
        <v>0</v>
      </c>
      <c r="M2416">
        <f>invoices[[#This Row],[rent_amount]]+invoices[[#This Row],[electricity_amount]]+invoices[[#This Row],[other_charges]]</f>
        <v>20674</v>
      </c>
      <c r="N2416" t="s">
        <v>28</v>
      </c>
      <c r="O2416" t="s">
        <v>107</v>
      </c>
      <c r="P2416">
        <v>0</v>
      </c>
      <c r="Q2416" t="b">
        <v>0</v>
      </c>
      <c r="R2416" t="s">
        <v>108</v>
      </c>
      <c r="S2416">
        <v>0</v>
      </c>
      <c r="T2416">
        <f>invoices[[#This Row],[total_amount]]</f>
        <v>20674</v>
      </c>
      <c r="U2416" t="s">
        <v>769</v>
      </c>
      <c r="V2416" t="str">
        <f>INDEX([1]!Table1[tenantname],MATCH(invoices[[#This Row],[allotment_id]],[1]!Table1[TenantAllotmentID],0))</f>
        <v>Dhanaganapathy Madhavan (B32-A1)</v>
      </c>
      <c r="W2416" t="s">
        <v>14223</v>
      </c>
      <c r="X2416" t="s">
        <v>14224</v>
      </c>
      <c r="Y2416" s="4">
        <v>45689</v>
      </c>
      <c r="Z2416" t="s">
        <v>15806</v>
      </c>
      <c r="AA2416">
        <v>11618</v>
      </c>
      <c r="AB2416">
        <v>6256</v>
      </c>
      <c r="AC2416">
        <v>1126</v>
      </c>
      <c r="AD2416" s="7">
        <f>invoices[[#This Row],[Rent]]+invoices[[#This Row],[Services]]+invoices[[#This Row],[GST]]</f>
        <v>19000</v>
      </c>
      <c r="AE2416" s="7">
        <f>invoices[[#This Row],[Total]]-invoices[[#This Row],[rent_amount]]</f>
        <v>0</v>
      </c>
      <c r="AF2416">
        <v>1083</v>
      </c>
      <c r="AG2416">
        <v>1674</v>
      </c>
      <c r="AH2416">
        <f>invoices[[#This Row],[EB Amount]]-invoices[[#This Row],[electricity_amount]]</f>
        <v>0</v>
      </c>
    </row>
    <row r="2417" spans="1:34">
      <c r="A2417" t="s">
        <v>3555</v>
      </c>
      <c r="B2417" t="s">
        <v>22</v>
      </c>
      <c r="C2417" t="s">
        <v>946</v>
      </c>
      <c r="D2417" t="s">
        <v>24</v>
      </c>
      <c r="E2417" t="s">
        <v>349</v>
      </c>
      <c r="F2417" t="s">
        <v>947</v>
      </c>
      <c r="G2417" t="s">
        <v>3556</v>
      </c>
      <c r="H2417" s="1">
        <f>DATE(YEAR(invoices[[#This Row],[due_date]]),MONTH(invoices[[#This Row],[due_date]]),1)</f>
        <v>45689</v>
      </c>
      <c r="I2417" s="1">
        <v>45695</v>
      </c>
      <c r="J2417">
        <v>14500</v>
      </c>
      <c r="K2417">
        <v>775</v>
      </c>
      <c r="L2417">
        <v>0</v>
      </c>
      <c r="M2417">
        <f>invoices[[#This Row],[rent_amount]]+invoices[[#This Row],[electricity_amount]]+invoices[[#This Row],[other_charges]]</f>
        <v>15275</v>
      </c>
      <c r="N2417" t="s">
        <v>28</v>
      </c>
      <c r="O2417" t="s">
        <v>107</v>
      </c>
      <c r="P2417">
        <v>0</v>
      </c>
      <c r="Q2417" t="b">
        <v>0</v>
      </c>
      <c r="R2417" t="s">
        <v>108</v>
      </c>
      <c r="S2417">
        <v>0</v>
      </c>
      <c r="T2417">
        <f>invoices[[#This Row],[total_amount]]</f>
        <v>15275</v>
      </c>
      <c r="U2417" t="s">
        <v>949</v>
      </c>
      <c r="V2417" t="str">
        <f>INDEX([1]!Table1[tenantname],MATCH(invoices[[#This Row],[allotment_id]],[1]!Table1[TenantAllotmentID],0))</f>
        <v>Harikrishnan P (B11-B1)</v>
      </c>
      <c r="W2417" t="s">
        <v>14288</v>
      </c>
      <c r="X2417" t="s">
        <v>14289</v>
      </c>
      <c r="Y2417" s="4">
        <v>45689</v>
      </c>
      <c r="Z2417" t="s">
        <v>15806</v>
      </c>
      <c r="AA2417">
        <v>10409</v>
      </c>
      <c r="AB2417">
        <v>3467</v>
      </c>
      <c r="AC2417">
        <v>624</v>
      </c>
      <c r="AD2417" s="7">
        <f>invoices[[#This Row],[Rent]]+invoices[[#This Row],[Services]]+invoices[[#This Row],[GST]]</f>
        <v>14500</v>
      </c>
      <c r="AE2417" s="7">
        <f>invoices[[#This Row],[Total]]-invoices[[#This Row],[rent_amount]]</f>
        <v>0</v>
      </c>
      <c r="AF2417">
        <v>1104</v>
      </c>
      <c r="AG2417">
        <v>775</v>
      </c>
      <c r="AH2417">
        <f>invoices[[#This Row],[EB Amount]]-invoices[[#This Row],[electricity_amount]]</f>
        <v>0</v>
      </c>
    </row>
    <row r="2418" spans="1:34">
      <c r="A2418" t="s">
        <v>3650</v>
      </c>
      <c r="B2418" t="s">
        <v>22</v>
      </c>
      <c r="C2418" t="s">
        <v>384</v>
      </c>
      <c r="D2418" t="s">
        <v>24</v>
      </c>
      <c r="E2418" t="s">
        <v>42</v>
      </c>
      <c r="F2418" t="s">
        <v>627</v>
      </c>
      <c r="G2418" t="s">
        <v>3651</v>
      </c>
      <c r="H2418" s="1">
        <f>DATE(YEAR(invoices[[#This Row],[due_date]]),MONTH(invoices[[#This Row],[due_date]]),1)</f>
        <v>45689</v>
      </c>
      <c r="I2418" s="1">
        <v>45695</v>
      </c>
      <c r="J2418">
        <v>13000</v>
      </c>
      <c r="K2418">
        <v>1178</v>
      </c>
      <c r="L2418">
        <v>0</v>
      </c>
      <c r="M2418">
        <f>invoices[[#This Row],[rent_amount]]+invoices[[#This Row],[electricity_amount]]+invoices[[#This Row],[other_charges]]</f>
        <v>14178</v>
      </c>
      <c r="N2418" t="s">
        <v>28</v>
      </c>
      <c r="O2418" t="s">
        <v>2053</v>
      </c>
      <c r="P2418">
        <v>0</v>
      </c>
      <c r="Q2418" t="b">
        <v>0</v>
      </c>
      <c r="R2418" t="s">
        <v>108</v>
      </c>
      <c r="S2418">
        <v>0</v>
      </c>
      <c r="T2418">
        <f>invoices[[#This Row],[total_amount]]</f>
        <v>14178</v>
      </c>
      <c r="U2418" t="s">
        <v>3652</v>
      </c>
      <c r="V2418" t="str">
        <f>INDEX([1]!Table1[tenantname],MATCH(invoices[[#This Row],[allotment_id]],[1]!Table1[TenantAllotmentID],0))</f>
        <v>Aruna Govindarajan (C24-B3)</v>
      </c>
      <c r="W2418" t="s">
        <v>14090</v>
      </c>
      <c r="X2418" t="s">
        <v>15099</v>
      </c>
      <c r="Y2418" s="4">
        <v>45689</v>
      </c>
      <c r="Z2418" t="s">
        <v>15806</v>
      </c>
      <c r="AA2418">
        <v>7800</v>
      </c>
      <c r="AB2418">
        <v>4407</v>
      </c>
      <c r="AC2418">
        <v>793</v>
      </c>
      <c r="AD2418" s="7">
        <f>invoices[[#This Row],[Rent]]+invoices[[#This Row],[Services]]+invoices[[#This Row],[GST]]</f>
        <v>13000</v>
      </c>
      <c r="AE2418" s="7">
        <f>invoices[[#This Row],[Total]]-invoices[[#This Row],[rent_amount]]</f>
        <v>0</v>
      </c>
      <c r="AF2418">
        <v>1143</v>
      </c>
      <c r="AG2418">
        <v>1178</v>
      </c>
      <c r="AH2418">
        <f>invoices[[#This Row],[EB Amount]]-invoices[[#This Row],[electricity_amount]]</f>
        <v>0</v>
      </c>
    </row>
    <row r="2419" spans="1:34">
      <c r="A2419" t="s">
        <v>3699</v>
      </c>
      <c r="B2419" t="s">
        <v>22</v>
      </c>
      <c r="C2419" t="s">
        <v>2112</v>
      </c>
      <c r="D2419" t="s">
        <v>24</v>
      </c>
      <c r="E2419" t="s">
        <v>147</v>
      </c>
      <c r="F2419" t="s">
        <v>733</v>
      </c>
      <c r="G2419" t="s">
        <v>3700</v>
      </c>
      <c r="H2419" s="1">
        <f>DATE(YEAR(invoices[[#This Row],[due_date]]),MONTH(invoices[[#This Row],[due_date]]),1)</f>
        <v>45689</v>
      </c>
      <c r="I2419" s="1">
        <v>45695</v>
      </c>
      <c r="J2419">
        <v>14500</v>
      </c>
      <c r="K2419">
        <v>1209</v>
      </c>
      <c r="L2419">
        <v>0</v>
      </c>
      <c r="M2419">
        <f>invoices[[#This Row],[rent_amount]]+invoices[[#This Row],[electricity_amount]]+invoices[[#This Row],[other_charges]]</f>
        <v>15709</v>
      </c>
      <c r="N2419" t="s">
        <v>28</v>
      </c>
      <c r="O2419" t="s">
        <v>170</v>
      </c>
      <c r="P2419">
        <v>0</v>
      </c>
      <c r="Q2419" t="b">
        <v>0</v>
      </c>
      <c r="R2419" t="s">
        <v>108</v>
      </c>
      <c r="S2419">
        <v>0</v>
      </c>
      <c r="T2419">
        <f>invoices[[#This Row],[total_amount]]</f>
        <v>15709</v>
      </c>
      <c r="U2419" t="s">
        <v>2114</v>
      </c>
      <c r="V2419" t="str">
        <f>INDEX([1]!Table1[tenantname],MATCH(invoices[[#This Row],[allotment_id]],[1]!Table1[TenantAllotmentID],0))</f>
        <v>Sathiyan G (C31-B2)</v>
      </c>
      <c r="W2419" t="s">
        <v>14712</v>
      </c>
      <c r="X2419" t="s">
        <v>14713</v>
      </c>
      <c r="Y2419" s="4">
        <v>45689</v>
      </c>
      <c r="Z2419" t="s">
        <v>15806</v>
      </c>
      <c r="AA2419">
        <v>10409</v>
      </c>
      <c r="AB2419">
        <v>3467</v>
      </c>
      <c r="AC2419">
        <v>624</v>
      </c>
      <c r="AD2419" s="7">
        <f>invoices[[#This Row],[Rent]]+invoices[[#This Row],[Services]]+invoices[[#This Row],[GST]]</f>
        <v>14500</v>
      </c>
      <c r="AE2419" s="7">
        <f>invoices[[#This Row],[Total]]-invoices[[#This Row],[rent_amount]]</f>
        <v>0</v>
      </c>
      <c r="AF2419">
        <v>1162</v>
      </c>
      <c r="AG2419">
        <v>1209</v>
      </c>
      <c r="AH2419">
        <f>invoices[[#This Row],[EB Amount]]-invoices[[#This Row],[electricity_amount]]</f>
        <v>0</v>
      </c>
    </row>
    <row r="2420" spans="1:34">
      <c r="A2420" t="s">
        <v>3790</v>
      </c>
      <c r="B2420" t="s">
        <v>22</v>
      </c>
      <c r="C2420" t="s">
        <v>580</v>
      </c>
      <c r="D2420" t="s">
        <v>24</v>
      </c>
      <c r="E2420" t="s">
        <v>34</v>
      </c>
      <c r="F2420" t="s">
        <v>58</v>
      </c>
      <c r="G2420" t="s">
        <v>3791</v>
      </c>
      <c r="H2420" s="1">
        <f>DATE(YEAR(invoices[[#This Row],[due_date]]),MONTH(invoices[[#This Row],[due_date]]),1)</f>
        <v>45689</v>
      </c>
      <c r="I2420" s="1">
        <v>45695</v>
      </c>
      <c r="J2420">
        <v>12429</v>
      </c>
      <c r="K2420">
        <v>1798</v>
      </c>
      <c r="L2420">
        <v>2250</v>
      </c>
      <c r="M2420">
        <f>invoices[[#This Row],[rent_amount]]+invoices[[#This Row],[electricity_amount]]+invoices[[#This Row],[other_charges]]</f>
        <v>16477</v>
      </c>
      <c r="N2420" t="s">
        <v>28</v>
      </c>
      <c r="O2420" t="s">
        <v>2053</v>
      </c>
      <c r="P2420">
        <v>0</v>
      </c>
      <c r="Q2420" t="b">
        <v>0</v>
      </c>
      <c r="R2420" t="s">
        <v>108</v>
      </c>
      <c r="S2420">
        <v>0</v>
      </c>
      <c r="T2420">
        <f>invoices[[#This Row],[total_amount]]</f>
        <v>16477</v>
      </c>
      <c r="U2420" t="s">
        <v>583</v>
      </c>
      <c r="V2420" t="str">
        <f>INDEX([1]!Table1[tenantname],MATCH(invoices[[#This Row],[allotment_id]],[1]!Table1[TenantAllotmentID],0))</f>
        <v>Aditi Yadav (B43-B2)</v>
      </c>
      <c r="W2420" t="s">
        <v>14159</v>
      </c>
      <c r="X2420" t="s">
        <v>14160</v>
      </c>
      <c r="Y2420" s="4">
        <v>45689</v>
      </c>
      <c r="Z2420" t="s">
        <v>15806</v>
      </c>
      <c r="AA2420">
        <v>8922</v>
      </c>
      <c r="AB2420">
        <v>2972</v>
      </c>
      <c r="AC2420">
        <v>535</v>
      </c>
      <c r="AD2420" s="7">
        <f>invoices[[#This Row],[Rent]]+invoices[[#This Row],[Services]]+invoices[[#This Row],[GST]]</f>
        <v>12429</v>
      </c>
      <c r="AE2420" s="7">
        <f>invoices[[#This Row],[Total]]-invoices[[#This Row],[rent_amount]]</f>
        <v>0</v>
      </c>
      <c r="AF2420">
        <v>1200</v>
      </c>
      <c r="AG2420">
        <v>1798</v>
      </c>
      <c r="AH2420">
        <f>invoices[[#This Row],[EB Amount]]-invoices[[#This Row],[electricity_amount]]</f>
        <v>0</v>
      </c>
    </row>
    <row r="2421" spans="1:34">
      <c r="A2421" t="s">
        <v>3943</v>
      </c>
      <c r="B2421" t="s">
        <v>22</v>
      </c>
      <c r="C2421" t="s">
        <v>3944</v>
      </c>
      <c r="D2421" t="s">
        <v>24</v>
      </c>
      <c r="E2421" t="s">
        <v>569</v>
      </c>
      <c r="F2421" t="s">
        <v>3532</v>
      </c>
      <c r="G2421" t="s">
        <v>3945</v>
      </c>
      <c r="H2421" s="1">
        <f>DATE(YEAR(invoices[[#This Row],[due_date]]),MONTH(invoices[[#This Row],[due_date]]),1)</f>
        <v>45689</v>
      </c>
      <c r="I2421" s="1">
        <v>45695</v>
      </c>
      <c r="J2421">
        <v>13500</v>
      </c>
      <c r="K2421">
        <v>1333</v>
      </c>
      <c r="L2421">
        <v>0</v>
      </c>
      <c r="M2421">
        <f>invoices[[#This Row],[rent_amount]]+invoices[[#This Row],[electricity_amount]]+invoices[[#This Row],[other_charges]]</f>
        <v>14833</v>
      </c>
      <c r="N2421" t="s">
        <v>28</v>
      </c>
      <c r="O2421" t="s">
        <v>170</v>
      </c>
      <c r="P2421">
        <v>0</v>
      </c>
      <c r="Q2421" t="b">
        <v>0</v>
      </c>
      <c r="R2421" t="s">
        <v>108</v>
      </c>
      <c r="S2421">
        <v>0</v>
      </c>
      <c r="T2421">
        <f>invoices[[#This Row],[total_amount]]</f>
        <v>14833</v>
      </c>
      <c r="U2421" t="s">
        <v>3946</v>
      </c>
      <c r="V2421" t="str">
        <f>INDEX([1]!Table1[tenantname],MATCH(invoices[[#This Row],[allotment_id]],[1]!Table1[TenantAllotmentID],0))</f>
        <v>Vrinda Tewari (C12-D1)</v>
      </c>
      <c r="W2421" t="s">
        <v>15153</v>
      </c>
      <c r="X2421" t="s">
        <v>15154</v>
      </c>
      <c r="Y2421" s="4">
        <v>45689</v>
      </c>
      <c r="Z2421" t="s">
        <v>15806</v>
      </c>
      <c r="AA2421">
        <v>8255</v>
      </c>
      <c r="AB2421">
        <v>4445</v>
      </c>
      <c r="AC2421">
        <v>800</v>
      </c>
      <c r="AD2421" s="7">
        <f>invoices[[#This Row],[Rent]]+invoices[[#This Row],[Services]]+invoices[[#This Row],[GST]]</f>
        <v>13500</v>
      </c>
      <c r="AE2421" s="7">
        <f>invoices[[#This Row],[Total]]-invoices[[#This Row],[rent_amount]]</f>
        <v>0</v>
      </c>
      <c r="AF2421">
        <v>1271</v>
      </c>
      <c r="AG2421">
        <v>1333</v>
      </c>
      <c r="AH2421">
        <f>invoices[[#This Row],[EB Amount]]-invoices[[#This Row],[electricity_amount]]</f>
        <v>0</v>
      </c>
    </row>
    <row r="2422" spans="1:34">
      <c r="A2422" t="s">
        <v>4011</v>
      </c>
      <c r="B2422" t="s">
        <v>22</v>
      </c>
      <c r="C2422" t="s">
        <v>2831</v>
      </c>
      <c r="D2422" t="s">
        <v>24</v>
      </c>
      <c r="E2422" t="s">
        <v>155</v>
      </c>
      <c r="F2422" t="s">
        <v>188</v>
      </c>
      <c r="G2422" t="s">
        <v>4012</v>
      </c>
      <c r="H2422" s="1">
        <f>DATE(YEAR(invoices[[#This Row],[due_date]]),MONTH(invoices[[#This Row],[due_date]]),1)</f>
        <v>45689</v>
      </c>
      <c r="I2422" s="1">
        <v>45695</v>
      </c>
      <c r="J2422">
        <v>13500</v>
      </c>
      <c r="K2422">
        <v>800</v>
      </c>
      <c r="L2422">
        <v>0</v>
      </c>
      <c r="M2422">
        <f>invoices[[#This Row],[rent_amount]]+invoices[[#This Row],[electricity_amount]]+invoices[[#This Row],[other_charges]]</f>
        <v>14300</v>
      </c>
      <c r="N2422" t="s">
        <v>28</v>
      </c>
      <c r="O2422" t="s">
        <v>143</v>
      </c>
      <c r="P2422">
        <v>0</v>
      </c>
      <c r="Q2422" t="b">
        <v>0</v>
      </c>
      <c r="R2422" t="s">
        <v>108</v>
      </c>
      <c r="S2422">
        <v>0</v>
      </c>
      <c r="T2422">
        <f>invoices[[#This Row],[total_amount]]</f>
        <v>14300</v>
      </c>
      <c r="U2422" t="s">
        <v>2833</v>
      </c>
      <c r="V2422" t="str">
        <f>INDEX([1]!Table1[tenantname],MATCH(invoices[[#This Row],[allotment_id]],[1]!Table1[TenantAllotmentID],0))</f>
        <v>Praveen R P  (C44-C2)</v>
      </c>
      <c r="W2422" t="s">
        <v>14905</v>
      </c>
      <c r="X2422" t="s">
        <v>14906</v>
      </c>
      <c r="Y2422" s="4">
        <v>45689</v>
      </c>
      <c r="Z2422" t="s">
        <v>15806</v>
      </c>
      <c r="AA2422">
        <v>8255</v>
      </c>
      <c r="AB2422">
        <v>4445</v>
      </c>
      <c r="AC2422">
        <v>800</v>
      </c>
      <c r="AD2422" s="7">
        <f>invoices[[#This Row],[Rent]]+invoices[[#This Row],[Services]]+invoices[[#This Row],[GST]]</f>
        <v>13500</v>
      </c>
      <c r="AE2422" s="7">
        <f>invoices[[#This Row],[Total]]-invoices[[#This Row],[rent_amount]]</f>
        <v>0</v>
      </c>
      <c r="AF2422">
        <v>1298</v>
      </c>
      <c r="AG2422">
        <v>800</v>
      </c>
      <c r="AH2422">
        <f>invoices[[#This Row],[EB Amount]]-invoices[[#This Row],[electricity_amount]]</f>
        <v>0</v>
      </c>
    </row>
    <row r="2423" spans="1:34">
      <c r="A2423" t="s">
        <v>4081</v>
      </c>
      <c r="B2423" t="s">
        <v>22</v>
      </c>
      <c r="C2423" t="s">
        <v>200</v>
      </c>
      <c r="D2423" t="s">
        <v>24</v>
      </c>
      <c r="E2423" t="s">
        <v>201</v>
      </c>
      <c r="F2423" t="s">
        <v>202</v>
      </c>
      <c r="G2423" t="s">
        <v>4082</v>
      </c>
      <c r="H2423" s="1">
        <f>DATE(YEAR(invoices[[#This Row],[due_date]]),MONTH(invoices[[#This Row],[due_date]]),1)</f>
        <v>45689</v>
      </c>
      <c r="I2423" s="1">
        <v>45695</v>
      </c>
      <c r="J2423">
        <v>13500</v>
      </c>
      <c r="K2423">
        <v>96</v>
      </c>
      <c r="L2423">
        <v>0</v>
      </c>
      <c r="M2423">
        <f>invoices[[#This Row],[rent_amount]]+invoices[[#This Row],[electricity_amount]]+invoices[[#This Row],[other_charges]]</f>
        <v>13596</v>
      </c>
      <c r="N2423" t="s">
        <v>28</v>
      </c>
      <c r="O2423" t="s">
        <v>170</v>
      </c>
      <c r="P2423">
        <v>0</v>
      </c>
      <c r="Q2423" t="b">
        <v>0</v>
      </c>
      <c r="R2423" t="s">
        <v>108</v>
      </c>
      <c r="S2423">
        <v>0</v>
      </c>
      <c r="T2423">
        <f>invoices[[#This Row],[total_amount]]</f>
        <v>13596</v>
      </c>
      <c r="U2423" t="s">
        <v>206</v>
      </c>
      <c r="V2423" t="str">
        <f>INDEX([1]!Table1[tenantname],MATCH(invoices[[#This Row],[allotment_id]],[1]!Table1[TenantAllotmentID],0))</f>
        <v>Shobit Bhakshi (B31-C2)</v>
      </c>
      <c r="W2423" t="s">
        <v>14032</v>
      </c>
      <c r="X2423" t="s">
        <v>14033</v>
      </c>
      <c r="Y2423" s="4">
        <v>45689</v>
      </c>
      <c r="Z2423" t="s">
        <v>15806</v>
      </c>
      <c r="AA2423">
        <v>9450</v>
      </c>
      <c r="AB2423">
        <v>3432</v>
      </c>
      <c r="AC2423">
        <v>618</v>
      </c>
      <c r="AD2423" s="7">
        <f>invoices[[#This Row],[Rent]]+invoices[[#This Row],[Services]]+invoices[[#This Row],[GST]]</f>
        <v>13500</v>
      </c>
      <c r="AE2423" s="7">
        <f>invoices[[#This Row],[Total]]-invoices[[#This Row],[rent_amount]]</f>
        <v>0</v>
      </c>
      <c r="AF2423">
        <v>1330</v>
      </c>
      <c r="AG2423">
        <v>96</v>
      </c>
      <c r="AH2423">
        <f>invoices[[#This Row],[EB Amount]]-invoices[[#This Row],[electricity_amount]]</f>
        <v>0</v>
      </c>
    </row>
    <row r="2424" spans="1:34">
      <c r="A2424" t="s">
        <v>4414</v>
      </c>
      <c r="B2424" t="s">
        <v>22</v>
      </c>
      <c r="C2424" t="s">
        <v>1274</v>
      </c>
      <c r="D2424" t="s">
        <v>24</v>
      </c>
      <c r="E2424" t="s">
        <v>195</v>
      </c>
      <c r="F2424" t="s">
        <v>1753</v>
      </c>
      <c r="G2424" t="s">
        <v>4415</v>
      </c>
      <c r="H2424" s="1">
        <f>DATE(YEAR(invoices[[#This Row],[due_date]]),MONTH(invoices[[#This Row],[due_date]]),1)</f>
        <v>45689</v>
      </c>
      <c r="I2424" s="1">
        <v>45695</v>
      </c>
      <c r="J2424">
        <v>17700</v>
      </c>
      <c r="K2424">
        <v>0</v>
      </c>
      <c r="L2424">
        <v>0</v>
      </c>
      <c r="M2424">
        <f>invoices[[#This Row],[rent_amount]]+invoices[[#This Row],[electricity_amount]]+invoices[[#This Row],[other_charges]]</f>
        <v>17700</v>
      </c>
      <c r="N2424" t="s">
        <v>28</v>
      </c>
      <c r="O2424" t="s">
        <v>107</v>
      </c>
      <c r="P2424">
        <v>0</v>
      </c>
      <c r="Q2424" t="b">
        <v>0</v>
      </c>
      <c r="R2424" t="s">
        <v>108</v>
      </c>
      <c r="S2424">
        <v>0</v>
      </c>
      <c r="T2424">
        <f>invoices[[#This Row],[total_amount]]</f>
        <v>17700</v>
      </c>
      <c r="U2424" t="s">
        <v>1755</v>
      </c>
      <c r="V2424" t="str">
        <f>INDEX([1]!Table1[tenantname],MATCH(invoices[[#This Row],[allotment_id]],[1]!Table1[TenantAllotmentID],0))</f>
        <v>Sreyashi Chowdhury (D41-A1)</v>
      </c>
      <c r="W2424" t="s">
        <v>14409</v>
      </c>
      <c r="X2424" t="s">
        <v>14584</v>
      </c>
      <c r="Y2424" s="4">
        <v>45689</v>
      </c>
      <c r="Z2424" t="s">
        <v>15806</v>
      </c>
      <c r="AA2424">
        <v>12706</v>
      </c>
      <c r="AB2424">
        <v>4232</v>
      </c>
      <c r="AC2424">
        <v>762</v>
      </c>
      <c r="AD2424" s="7">
        <f>invoices[[#This Row],[Rent]]+invoices[[#This Row],[Services]]+invoices[[#This Row],[GST]]</f>
        <v>17700</v>
      </c>
      <c r="AE2424" s="7">
        <f>invoices[[#This Row],[Total]]-invoices[[#This Row],[rent_amount]]</f>
        <v>0</v>
      </c>
      <c r="AF2424">
        <v>1475</v>
      </c>
      <c r="AG2424">
        <v>0</v>
      </c>
      <c r="AH2424">
        <f>invoices[[#This Row],[EB Amount]]-invoices[[#This Row],[electricity_amount]]</f>
        <v>0</v>
      </c>
    </row>
    <row r="2425" spans="1:34">
      <c r="A2425" t="s">
        <v>4622</v>
      </c>
      <c r="B2425" t="s">
        <v>22</v>
      </c>
      <c r="C2425" t="s">
        <v>299</v>
      </c>
      <c r="D2425" t="s">
        <v>24</v>
      </c>
      <c r="E2425" t="s">
        <v>80</v>
      </c>
      <c r="F2425" t="s">
        <v>300</v>
      </c>
      <c r="G2425" t="s">
        <v>4623</v>
      </c>
      <c r="H2425" s="1">
        <f>DATE(YEAR(invoices[[#This Row],[due_date]]),MONTH(invoices[[#This Row],[due_date]]),1)</f>
        <v>45689</v>
      </c>
      <c r="I2425" s="1">
        <v>45695</v>
      </c>
      <c r="J2425">
        <v>13500</v>
      </c>
      <c r="K2425">
        <v>992</v>
      </c>
      <c r="L2425">
        <v>0</v>
      </c>
      <c r="M2425">
        <f>invoices[[#This Row],[rent_amount]]+invoices[[#This Row],[electricity_amount]]+invoices[[#This Row],[other_charges]]</f>
        <v>14492</v>
      </c>
      <c r="N2425" t="s">
        <v>28</v>
      </c>
      <c r="O2425" t="s">
        <v>107</v>
      </c>
      <c r="P2425">
        <v>0</v>
      </c>
      <c r="Q2425" t="b">
        <v>0</v>
      </c>
      <c r="R2425" t="s">
        <v>108</v>
      </c>
      <c r="S2425">
        <v>0</v>
      </c>
      <c r="T2425">
        <f>invoices[[#This Row],[total_amount]]</f>
        <v>14492</v>
      </c>
      <c r="U2425" t="s">
        <v>302</v>
      </c>
      <c r="V2425" t="str">
        <f>INDEX([1]!Table1[tenantname],MATCH(invoices[[#This Row],[allotment_id]],[1]!Table1[TenantAllotmentID],0))</f>
        <v>Kirithiga N (D21-B2)</v>
      </c>
      <c r="W2425" t="s">
        <v>14060</v>
      </c>
      <c r="X2425" t="s">
        <v>14061</v>
      </c>
      <c r="Y2425" s="4">
        <v>45689</v>
      </c>
      <c r="Z2425" t="s">
        <v>15806</v>
      </c>
      <c r="AA2425">
        <v>9450</v>
      </c>
      <c r="AB2425">
        <v>3432</v>
      </c>
      <c r="AC2425">
        <v>618</v>
      </c>
      <c r="AD2425" s="7">
        <f>invoices[[#This Row],[Rent]]+invoices[[#This Row],[Services]]+invoices[[#This Row],[GST]]</f>
        <v>13500</v>
      </c>
      <c r="AE2425" s="7">
        <f>invoices[[#This Row],[Total]]-invoices[[#This Row],[rent_amount]]</f>
        <v>0</v>
      </c>
      <c r="AF2425">
        <v>1568</v>
      </c>
      <c r="AG2425">
        <v>992</v>
      </c>
      <c r="AH2425">
        <f>invoices[[#This Row],[EB Amount]]-invoices[[#This Row],[electricity_amount]]</f>
        <v>0</v>
      </c>
    </row>
    <row r="2426" spans="1:34">
      <c r="A2426" t="s">
        <v>4948</v>
      </c>
      <c r="B2426" t="s">
        <v>22</v>
      </c>
      <c r="C2426" t="s">
        <v>4407</v>
      </c>
      <c r="D2426" t="s">
        <v>24</v>
      </c>
      <c r="E2426" t="s">
        <v>25</v>
      </c>
      <c r="F2426" t="s">
        <v>908</v>
      </c>
      <c r="G2426" t="s">
        <v>4949</v>
      </c>
      <c r="H2426" s="1">
        <f>DATE(YEAR(invoices[[#This Row],[due_date]]),MONTH(invoices[[#This Row],[due_date]]),1)</f>
        <v>45689</v>
      </c>
      <c r="I2426" s="1">
        <v>45695</v>
      </c>
      <c r="J2426">
        <v>6964</v>
      </c>
      <c r="K2426">
        <v>806</v>
      </c>
      <c r="L2426">
        <v>2250</v>
      </c>
      <c r="M2426">
        <f>invoices[[#This Row],[rent_amount]]+invoices[[#This Row],[electricity_amount]]+invoices[[#This Row],[other_charges]]</f>
        <v>10020</v>
      </c>
      <c r="N2426" t="s">
        <v>28</v>
      </c>
      <c r="O2426" t="s">
        <v>143</v>
      </c>
      <c r="P2426">
        <v>0</v>
      </c>
      <c r="Q2426" t="b">
        <v>0</v>
      </c>
      <c r="R2426" t="s">
        <v>108</v>
      </c>
      <c r="S2426">
        <v>0</v>
      </c>
      <c r="T2426">
        <f>invoices[[#This Row],[total_amount]]</f>
        <v>10020</v>
      </c>
      <c r="U2426" t="s">
        <v>4409</v>
      </c>
      <c r="V2426" t="str">
        <f>INDEX([1]!Table1[tenantname],MATCH(invoices[[#This Row],[allotment_id]],[1]!Table1[TenantAllotmentID],0))</f>
        <v>Pooja Sri (A24-B1)</v>
      </c>
      <c r="W2426" t="s">
        <v>15227</v>
      </c>
      <c r="X2426" t="s">
        <v>15228</v>
      </c>
      <c r="Y2426" s="4">
        <v>45689</v>
      </c>
      <c r="Z2426" t="s">
        <v>15806</v>
      </c>
      <c r="AA2426">
        <v>4875</v>
      </c>
      <c r="AB2426">
        <v>1771</v>
      </c>
      <c r="AC2426">
        <v>318</v>
      </c>
      <c r="AD2426" s="7">
        <f>invoices[[#This Row],[Rent]]+invoices[[#This Row],[Services]]+invoices[[#This Row],[GST]]</f>
        <v>6964</v>
      </c>
      <c r="AE2426" s="7">
        <f>invoices[[#This Row],[Total]]-invoices[[#This Row],[rent_amount]]</f>
        <v>0</v>
      </c>
      <c r="AF2426">
        <v>1717</v>
      </c>
      <c r="AG2426">
        <v>806</v>
      </c>
      <c r="AH2426">
        <f>invoices[[#This Row],[EB Amount]]-invoices[[#This Row],[electricity_amount]]</f>
        <v>0</v>
      </c>
    </row>
    <row r="2427" spans="1:34">
      <c r="A2427" t="s">
        <v>4968</v>
      </c>
      <c r="B2427" t="s">
        <v>22</v>
      </c>
      <c r="C2427" t="s">
        <v>364</v>
      </c>
      <c r="D2427" t="s">
        <v>24</v>
      </c>
      <c r="E2427" t="s">
        <v>247</v>
      </c>
      <c r="F2427" t="s">
        <v>365</v>
      </c>
      <c r="G2427" t="s">
        <v>4969</v>
      </c>
      <c r="H2427" s="1">
        <f>DATE(YEAR(invoices[[#This Row],[due_date]]),MONTH(invoices[[#This Row],[due_date]]),1)</f>
        <v>45689</v>
      </c>
      <c r="I2427" s="1">
        <v>45695</v>
      </c>
      <c r="J2427">
        <v>13500</v>
      </c>
      <c r="K2427">
        <v>672</v>
      </c>
      <c r="L2427">
        <v>0</v>
      </c>
      <c r="M2427">
        <f>invoices[[#This Row],[rent_amount]]+invoices[[#This Row],[electricity_amount]]+invoices[[#This Row],[other_charges]]</f>
        <v>14172</v>
      </c>
      <c r="N2427" t="s">
        <v>28</v>
      </c>
      <c r="O2427" t="s">
        <v>143</v>
      </c>
      <c r="P2427">
        <v>0</v>
      </c>
      <c r="Q2427" t="b">
        <v>0</v>
      </c>
      <c r="R2427" t="s">
        <v>108</v>
      </c>
      <c r="S2427">
        <v>0</v>
      </c>
      <c r="T2427">
        <f>invoices[[#This Row],[total_amount]]</f>
        <v>14172</v>
      </c>
      <c r="U2427" t="s">
        <v>367</v>
      </c>
      <c r="V2427" t="str">
        <f>INDEX([1]!Table1[tenantname],MATCH(invoices[[#This Row],[allotment_id]],[1]!Table1[TenantAllotmentID],0))</f>
        <v>Rahul Deshmukh (C11-C1)</v>
      </c>
      <c r="W2427" t="s">
        <v>14082</v>
      </c>
      <c r="X2427" t="s">
        <v>14083</v>
      </c>
      <c r="Y2427" s="4">
        <v>45689</v>
      </c>
      <c r="Z2427" t="s">
        <v>15806</v>
      </c>
      <c r="AA2427">
        <v>9691</v>
      </c>
      <c r="AB2427">
        <v>3228</v>
      </c>
      <c r="AC2427">
        <v>581</v>
      </c>
      <c r="AD2427" s="7">
        <f>invoices[[#This Row],[Rent]]+invoices[[#This Row],[Services]]+invoices[[#This Row],[GST]]</f>
        <v>13500</v>
      </c>
      <c r="AE2427" s="7">
        <f>invoices[[#This Row],[Total]]-invoices[[#This Row],[rent_amount]]</f>
        <v>0</v>
      </c>
      <c r="AF2427">
        <v>1726</v>
      </c>
      <c r="AG2427">
        <v>672</v>
      </c>
      <c r="AH2427">
        <f>invoices[[#This Row],[EB Amount]]-invoices[[#This Row],[electricity_amount]]</f>
        <v>0</v>
      </c>
    </row>
    <row r="2428" spans="1:34">
      <c r="A2428" t="s">
        <v>5006</v>
      </c>
      <c r="B2428" t="s">
        <v>22</v>
      </c>
      <c r="C2428" t="s">
        <v>2682</v>
      </c>
      <c r="D2428" t="s">
        <v>24</v>
      </c>
      <c r="E2428" t="s">
        <v>42</v>
      </c>
      <c r="F2428" t="s">
        <v>2100</v>
      </c>
      <c r="G2428" t="s">
        <v>5007</v>
      </c>
      <c r="H2428" s="1">
        <f>DATE(YEAR(invoices[[#This Row],[due_date]]),MONTH(invoices[[#This Row],[due_date]]),1)</f>
        <v>45689</v>
      </c>
      <c r="I2428" s="1">
        <v>45695</v>
      </c>
      <c r="J2428">
        <v>13500</v>
      </c>
      <c r="K2428">
        <v>416</v>
      </c>
      <c r="L2428">
        <v>0</v>
      </c>
      <c r="M2428">
        <f>invoices[[#This Row],[rent_amount]]+invoices[[#This Row],[electricity_amount]]+invoices[[#This Row],[other_charges]]</f>
        <v>13916</v>
      </c>
      <c r="N2428" t="s">
        <v>28</v>
      </c>
      <c r="O2428" t="s">
        <v>2053</v>
      </c>
      <c r="P2428">
        <v>0</v>
      </c>
      <c r="Q2428" t="b">
        <v>0</v>
      </c>
      <c r="R2428" t="s">
        <v>108</v>
      </c>
      <c r="S2428">
        <v>0</v>
      </c>
      <c r="T2428">
        <f>invoices[[#This Row],[total_amount]]</f>
        <v>13916</v>
      </c>
      <c r="U2428" t="s">
        <v>3079</v>
      </c>
      <c r="V2428" t="str">
        <f>INDEX([1]!Table1[tenantname],MATCH(invoices[[#This Row],[allotment_id]],[1]!Table1[TenantAllotmentID],0))</f>
        <v>Amita Asthana (C24-B1)</v>
      </c>
      <c r="W2428" t="s">
        <v>14866</v>
      </c>
      <c r="X2428" t="s">
        <v>14965</v>
      </c>
      <c r="Y2428" s="4">
        <v>45689</v>
      </c>
      <c r="Z2428" t="s">
        <v>15806</v>
      </c>
      <c r="AA2428">
        <v>9450</v>
      </c>
      <c r="AB2428">
        <v>3432</v>
      </c>
      <c r="AC2428">
        <v>618</v>
      </c>
      <c r="AD2428" s="7">
        <f>invoices[[#This Row],[Rent]]+invoices[[#This Row],[Services]]+invoices[[#This Row],[GST]]</f>
        <v>13500</v>
      </c>
      <c r="AE2428" s="7">
        <f>invoices[[#This Row],[Total]]-invoices[[#This Row],[rent_amount]]</f>
        <v>0</v>
      </c>
      <c r="AF2428">
        <v>1744</v>
      </c>
      <c r="AG2428">
        <v>416</v>
      </c>
      <c r="AH2428">
        <f>invoices[[#This Row],[EB Amount]]-invoices[[#This Row],[electricity_amount]]</f>
        <v>0</v>
      </c>
    </row>
    <row r="2429" spans="1:34">
      <c r="A2429" t="s">
        <v>5042</v>
      </c>
      <c r="B2429" t="s">
        <v>22</v>
      </c>
      <c r="C2429" t="s">
        <v>2319</v>
      </c>
      <c r="D2429" t="s">
        <v>24</v>
      </c>
      <c r="E2429" t="s">
        <v>112</v>
      </c>
      <c r="F2429" t="s">
        <v>2320</v>
      </c>
      <c r="G2429" t="s">
        <v>5043</v>
      </c>
      <c r="H2429" s="1">
        <f>DATE(YEAR(invoices[[#This Row],[due_date]]),MONTH(invoices[[#This Row],[due_date]]),1)</f>
        <v>45689</v>
      </c>
      <c r="I2429" s="1">
        <v>45695</v>
      </c>
      <c r="J2429">
        <v>14500</v>
      </c>
      <c r="K2429">
        <v>1767</v>
      </c>
      <c r="L2429">
        <v>0</v>
      </c>
      <c r="M2429">
        <f>invoices[[#This Row],[rent_amount]]+invoices[[#This Row],[electricity_amount]]+invoices[[#This Row],[other_charges]]</f>
        <v>16267</v>
      </c>
      <c r="N2429" t="s">
        <v>28</v>
      </c>
      <c r="O2429" t="s">
        <v>143</v>
      </c>
      <c r="P2429">
        <v>0</v>
      </c>
      <c r="Q2429" t="b">
        <v>0</v>
      </c>
      <c r="R2429" t="s">
        <v>108</v>
      </c>
      <c r="S2429">
        <v>0</v>
      </c>
      <c r="T2429">
        <f>invoices[[#This Row],[total_amount]]</f>
        <v>16267</v>
      </c>
      <c r="U2429" t="s">
        <v>2322</v>
      </c>
      <c r="V2429" t="str">
        <f>INDEX([1]!Table1[tenantname],MATCH(invoices[[#This Row],[allotment_id]],[1]!Table1[TenantAllotmentID],0))</f>
        <v>Rangabashyam S (A23-B2)</v>
      </c>
      <c r="W2429" t="s">
        <v>14772</v>
      </c>
      <c r="X2429" t="s">
        <v>14773</v>
      </c>
      <c r="Y2429" s="4">
        <v>45689</v>
      </c>
      <c r="Z2429" t="s">
        <v>15806</v>
      </c>
      <c r="AA2429">
        <v>10150</v>
      </c>
      <c r="AB2429">
        <v>3686</v>
      </c>
      <c r="AC2429">
        <v>664</v>
      </c>
      <c r="AD2429" s="7">
        <f>invoices[[#This Row],[Rent]]+invoices[[#This Row],[Services]]+invoices[[#This Row],[GST]]</f>
        <v>14500</v>
      </c>
      <c r="AE2429" s="7">
        <f>invoices[[#This Row],[Total]]-invoices[[#This Row],[rent_amount]]</f>
        <v>0</v>
      </c>
      <c r="AF2429">
        <v>1758</v>
      </c>
      <c r="AG2429">
        <v>1767</v>
      </c>
      <c r="AH2429">
        <f>invoices[[#This Row],[EB Amount]]-invoices[[#This Row],[electricity_amount]]</f>
        <v>0</v>
      </c>
    </row>
    <row r="2430" spans="1:34">
      <c r="A2430" t="s">
        <v>5046</v>
      </c>
      <c r="B2430" t="s">
        <v>22</v>
      </c>
      <c r="C2430" t="s">
        <v>246</v>
      </c>
      <c r="D2430" t="s">
        <v>24</v>
      </c>
      <c r="E2430" t="s">
        <v>476</v>
      </c>
      <c r="F2430" t="s">
        <v>1087</v>
      </c>
      <c r="G2430" t="s">
        <v>5047</v>
      </c>
      <c r="H2430" s="1">
        <f>DATE(YEAR(invoices[[#This Row],[due_date]]),MONTH(invoices[[#This Row],[due_date]]),1)</f>
        <v>45689</v>
      </c>
      <c r="I2430" s="1">
        <v>45695</v>
      </c>
      <c r="J2430">
        <v>19000</v>
      </c>
      <c r="K2430">
        <v>1457</v>
      </c>
      <c r="L2430">
        <v>0</v>
      </c>
      <c r="M2430">
        <f>invoices[[#This Row],[rent_amount]]+invoices[[#This Row],[electricity_amount]]+invoices[[#This Row],[other_charges]]</f>
        <v>20457</v>
      </c>
      <c r="N2430" t="s">
        <v>28</v>
      </c>
      <c r="O2430" t="s">
        <v>107</v>
      </c>
      <c r="P2430">
        <v>0</v>
      </c>
      <c r="Q2430" t="b">
        <v>0</v>
      </c>
      <c r="R2430" t="s">
        <v>108</v>
      </c>
      <c r="S2430">
        <v>0</v>
      </c>
      <c r="T2430">
        <f>invoices[[#This Row],[total_amount]]</f>
        <v>20457</v>
      </c>
      <c r="U2430" t="s">
        <v>1089</v>
      </c>
      <c r="V2430" t="str">
        <f>INDEX([1]!Table1[tenantname],MATCH(invoices[[#This Row],[allotment_id]],[1]!Table1[TenantAllotmentID],0))</f>
        <v>Dinesh kumar (B41-A1)</v>
      </c>
      <c r="W2430" t="s">
        <v>14044</v>
      </c>
      <c r="X2430" t="s">
        <v>14343</v>
      </c>
      <c r="Y2430" s="4">
        <v>45689</v>
      </c>
      <c r="Z2430" t="s">
        <v>15806</v>
      </c>
      <c r="AA2430">
        <v>13639</v>
      </c>
      <c r="AB2430">
        <v>4543</v>
      </c>
      <c r="AC2430">
        <v>818</v>
      </c>
      <c r="AD2430" s="7">
        <f>invoices[[#This Row],[Rent]]+invoices[[#This Row],[Services]]+invoices[[#This Row],[GST]]</f>
        <v>19000</v>
      </c>
      <c r="AE2430" s="7">
        <f>invoices[[#This Row],[Total]]-invoices[[#This Row],[rent_amount]]</f>
        <v>0</v>
      </c>
      <c r="AF2430">
        <v>1761</v>
      </c>
      <c r="AG2430">
        <v>1457</v>
      </c>
      <c r="AH2430">
        <f>invoices[[#This Row],[EB Amount]]-invoices[[#This Row],[electricity_amount]]</f>
        <v>0</v>
      </c>
    </row>
    <row r="2431" spans="1:34">
      <c r="A2431" t="s">
        <v>5095</v>
      </c>
      <c r="B2431" t="s">
        <v>22</v>
      </c>
      <c r="C2431" t="s">
        <v>1564</v>
      </c>
      <c r="D2431" t="s">
        <v>24</v>
      </c>
      <c r="E2431" t="s">
        <v>342</v>
      </c>
      <c r="F2431" t="s">
        <v>1565</v>
      </c>
      <c r="G2431" t="s">
        <v>5096</v>
      </c>
      <c r="H2431" s="1">
        <f>DATE(YEAR(invoices[[#This Row],[due_date]]),MONTH(invoices[[#This Row],[due_date]]),1)</f>
        <v>45689</v>
      </c>
      <c r="I2431" s="1">
        <v>45695</v>
      </c>
      <c r="J2431">
        <v>13000</v>
      </c>
      <c r="K2431">
        <v>1209</v>
      </c>
      <c r="L2431">
        <v>0</v>
      </c>
      <c r="M2431">
        <f>invoices[[#This Row],[rent_amount]]+invoices[[#This Row],[electricity_amount]]+invoices[[#This Row],[other_charges]]</f>
        <v>14209</v>
      </c>
      <c r="N2431" t="s">
        <v>28</v>
      </c>
      <c r="O2431" t="s">
        <v>170</v>
      </c>
      <c r="P2431">
        <v>0</v>
      </c>
      <c r="Q2431" t="b">
        <v>0</v>
      </c>
      <c r="R2431" t="s">
        <v>108</v>
      </c>
      <c r="S2431">
        <v>0</v>
      </c>
      <c r="T2431">
        <f>invoices[[#This Row],[total_amount]]</f>
        <v>14209</v>
      </c>
      <c r="U2431" t="s">
        <v>1567</v>
      </c>
      <c r="V2431" t="str">
        <f>INDEX([1]!Table1[tenantname],MATCH(invoices[[#This Row],[allotment_id]],[1]!Table1[TenantAllotmentID],0))</f>
        <v>Suvetha V (D11-D1)</v>
      </c>
      <c r="W2431" t="s">
        <v>14520</v>
      </c>
      <c r="X2431" t="s">
        <v>14521</v>
      </c>
      <c r="Y2431" s="4">
        <v>45689</v>
      </c>
      <c r="Z2431" t="s">
        <v>15806</v>
      </c>
      <c r="AA2431">
        <v>8085</v>
      </c>
      <c r="AB2431">
        <v>4165</v>
      </c>
      <c r="AC2431">
        <v>750</v>
      </c>
      <c r="AD2431" s="7">
        <f>invoices[[#This Row],[Rent]]+invoices[[#This Row],[Services]]+invoices[[#This Row],[GST]]</f>
        <v>13000</v>
      </c>
      <c r="AE2431" s="7">
        <f>invoices[[#This Row],[Total]]-invoices[[#This Row],[rent_amount]]</f>
        <v>0</v>
      </c>
      <c r="AF2431">
        <v>1787</v>
      </c>
      <c r="AG2431">
        <v>1209</v>
      </c>
      <c r="AH2431">
        <f>invoices[[#This Row],[EB Amount]]-invoices[[#This Row],[electricity_amount]]</f>
        <v>0</v>
      </c>
    </row>
    <row r="2432" spans="1:34">
      <c r="A2432" t="s">
        <v>5112</v>
      </c>
      <c r="B2432" t="s">
        <v>22</v>
      </c>
      <c r="C2432" t="s">
        <v>3704</v>
      </c>
      <c r="D2432" t="s">
        <v>24</v>
      </c>
      <c r="E2432" t="s">
        <v>155</v>
      </c>
      <c r="F2432" t="s">
        <v>156</v>
      </c>
      <c r="G2432" t="s">
        <v>5113</v>
      </c>
      <c r="H2432" s="1">
        <f>DATE(YEAR(invoices[[#This Row],[due_date]]),MONTH(invoices[[#This Row],[due_date]]),1)</f>
        <v>45689</v>
      </c>
      <c r="I2432" s="1">
        <v>45695</v>
      </c>
      <c r="J2432">
        <v>13500</v>
      </c>
      <c r="K2432">
        <v>992</v>
      </c>
      <c r="L2432">
        <v>0</v>
      </c>
      <c r="M2432">
        <f>invoices[[#This Row],[rent_amount]]+invoices[[#This Row],[electricity_amount]]+invoices[[#This Row],[other_charges]]</f>
        <v>14492</v>
      </c>
      <c r="N2432" t="s">
        <v>28</v>
      </c>
      <c r="O2432" t="s">
        <v>143</v>
      </c>
      <c r="P2432">
        <v>0</v>
      </c>
      <c r="Q2432" t="b">
        <v>0</v>
      </c>
      <c r="R2432" t="s">
        <v>108</v>
      </c>
      <c r="S2432">
        <v>0</v>
      </c>
      <c r="T2432">
        <f>invoices[[#This Row],[total_amount]]</f>
        <v>14492</v>
      </c>
      <c r="U2432" t="s">
        <v>5114</v>
      </c>
      <c r="V2432" t="str">
        <f>INDEX([1]!Table1[tenantname],MATCH(invoices[[#This Row],[allotment_id]],[1]!Table1[TenantAllotmentID],0))</f>
        <v>Ram kumar Muthuvel (C44-A1)</v>
      </c>
      <c r="W2432" t="s">
        <v>14018</v>
      </c>
      <c r="X2432" t="s">
        <v>14019</v>
      </c>
      <c r="Y2432" s="4">
        <v>45689</v>
      </c>
      <c r="Z2432" t="s">
        <v>15806</v>
      </c>
      <c r="AA2432">
        <v>8255</v>
      </c>
      <c r="AB2432">
        <v>4445</v>
      </c>
      <c r="AC2432">
        <v>800</v>
      </c>
      <c r="AD2432" s="7">
        <f>invoices[[#This Row],[Rent]]+invoices[[#This Row],[Services]]+invoices[[#This Row],[GST]]</f>
        <v>13500</v>
      </c>
      <c r="AE2432" s="7">
        <f>invoices[[#This Row],[Total]]-invoices[[#This Row],[rent_amount]]</f>
        <v>0</v>
      </c>
      <c r="AF2432">
        <v>1795</v>
      </c>
      <c r="AG2432">
        <v>992</v>
      </c>
      <c r="AH2432">
        <f>invoices[[#This Row],[EB Amount]]-invoices[[#This Row],[electricity_amount]]</f>
        <v>0</v>
      </c>
    </row>
    <row r="2433" spans="1:34">
      <c r="A2433" t="s">
        <v>5135</v>
      </c>
      <c r="B2433" t="s">
        <v>22</v>
      </c>
      <c r="C2433" t="s">
        <v>1278</v>
      </c>
      <c r="D2433" t="s">
        <v>24</v>
      </c>
      <c r="E2433" t="s">
        <v>342</v>
      </c>
      <c r="F2433" t="s">
        <v>1279</v>
      </c>
      <c r="G2433" t="s">
        <v>5136</v>
      </c>
      <c r="H2433" s="1">
        <f>DATE(YEAR(invoices[[#This Row],[due_date]]),MONTH(invoices[[#This Row],[due_date]]),1)</f>
        <v>45689</v>
      </c>
      <c r="I2433" s="1">
        <v>45695</v>
      </c>
      <c r="J2433">
        <v>14500</v>
      </c>
      <c r="K2433">
        <v>819</v>
      </c>
      <c r="L2433">
        <v>0</v>
      </c>
      <c r="M2433">
        <f>invoices[[#This Row],[rent_amount]]+invoices[[#This Row],[electricity_amount]]+invoices[[#This Row],[other_charges]]</f>
        <v>15319</v>
      </c>
      <c r="N2433" t="s">
        <v>28</v>
      </c>
      <c r="O2433" t="s">
        <v>170</v>
      </c>
      <c r="P2433">
        <v>0</v>
      </c>
      <c r="Q2433" t="b">
        <v>0</v>
      </c>
      <c r="R2433" t="s">
        <v>108</v>
      </c>
      <c r="S2433">
        <v>0</v>
      </c>
      <c r="T2433">
        <f>invoices[[#This Row],[total_amount]]</f>
        <v>15319</v>
      </c>
      <c r="U2433" t="s">
        <v>1281</v>
      </c>
      <c r="V2433" t="str">
        <f>INDEX([1]!Table1[tenantname],MATCH(invoices[[#This Row],[allotment_id]],[1]!Table1[TenantAllotmentID],0))</f>
        <v>Sowbarnigaa K S (D11-C2)</v>
      </c>
      <c r="W2433" t="s">
        <v>14411</v>
      </c>
      <c r="X2433" t="s">
        <v>14412</v>
      </c>
      <c r="Y2433" s="4">
        <v>45689</v>
      </c>
      <c r="Z2433" t="s">
        <v>15806</v>
      </c>
      <c r="AA2433">
        <v>9018</v>
      </c>
      <c r="AB2433">
        <v>4646</v>
      </c>
      <c r="AC2433">
        <v>836</v>
      </c>
      <c r="AD2433" s="7">
        <f>invoices[[#This Row],[Rent]]+invoices[[#This Row],[Services]]+invoices[[#This Row],[GST]]</f>
        <v>14500</v>
      </c>
      <c r="AE2433" s="7">
        <f>invoices[[#This Row],[Total]]-invoices[[#This Row],[rent_amount]]</f>
        <v>0</v>
      </c>
      <c r="AF2433">
        <v>1805</v>
      </c>
      <c r="AG2433">
        <v>819</v>
      </c>
      <c r="AH2433">
        <f>invoices[[#This Row],[EB Amount]]-invoices[[#This Row],[electricity_amount]]</f>
        <v>0</v>
      </c>
    </row>
    <row r="2434" spans="1:34">
      <c r="A2434" t="s">
        <v>5167</v>
      </c>
      <c r="B2434" t="s">
        <v>22</v>
      </c>
      <c r="C2434" t="s">
        <v>859</v>
      </c>
      <c r="D2434" t="s">
        <v>24</v>
      </c>
      <c r="E2434" t="s">
        <v>268</v>
      </c>
      <c r="F2434" t="s">
        <v>860</v>
      </c>
      <c r="G2434" t="s">
        <v>5168</v>
      </c>
      <c r="H2434" s="1">
        <f>DATE(YEAR(invoices[[#This Row],[due_date]]),MONTH(invoices[[#This Row],[due_date]]),1)</f>
        <v>45689</v>
      </c>
      <c r="I2434" s="1">
        <v>45695</v>
      </c>
      <c r="J2434">
        <v>26000</v>
      </c>
      <c r="K2434">
        <v>1519</v>
      </c>
      <c r="L2434">
        <v>0</v>
      </c>
      <c r="M2434">
        <f>invoices[[#This Row],[rent_amount]]+invoices[[#This Row],[electricity_amount]]+invoices[[#This Row],[other_charges]]</f>
        <v>27519</v>
      </c>
      <c r="N2434" t="s">
        <v>28</v>
      </c>
      <c r="O2434" t="s">
        <v>170</v>
      </c>
      <c r="P2434">
        <v>0</v>
      </c>
      <c r="Q2434" t="b">
        <v>0</v>
      </c>
      <c r="R2434" t="s">
        <v>108</v>
      </c>
      <c r="S2434">
        <v>0</v>
      </c>
      <c r="T2434">
        <f>invoices[[#This Row],[total_amount]]</f>
        <v>27519</v>
      </c>
      <c r="U2434" t="s">
        <v>862</v>
      </c>
      <c r="V2434" t="str">
        <f>INDEX([1]!Table1[tenantname],MATCH(invoices[[#This Row],[allotment_id]],[1]!Table1[TenantAllotmentID],0))</f>
        <v>Ramkumar Ganesan (C21-B2)</v>
      </c>
      <c r="W2434" t="s">
        <v>14259</v>
      </c>
      <c r="X2434" t="s">
        <v>14260</v>
      </c>
      <c r="Y2434" s="4">
        <v>45689</v>
      </c>
      <c r="Z2434" t="s">
        <v>15806</v>
      </c>
      <c r="AA2434">
        <v>18200</v>
      </c>
      <c r="AB2434">
        <v>6610</v>
      </c>
      <c r="AC2434">
        <v>1190</v>
      </c>
      <c r="AD2434" s="7">
        <f>invoices[[#This Row],[Rent]]+invoices[[#This Row],[Services]]+invoices[[#This Row],[GST]]</f>
        <v>26000</v>
      </c>
      <c r="AE2434" s="7">
        <f>invoices[[#This Row],[Total]]-invoices[[#This Row],[rent_amount]]</f>
        <v>0</v>
      </c>
      <c r="AF2434">
        <v>1819</v>
      </c>
      <c r="AG2434">
        <v>1519</v>
      </c>
      <c r="AH2434">
        <f>invoices[[#This Row],[EB Amount]]-invoices[[#This Row],[electricity_amount]]</f>
        <v>0</v>
      </c>
    </row>
    <row r="2435" spans="1:34">
      <c r="A2435" t="s">
        <v>5175</v>
      </c>
      <c r="B2435" t="s">
        <v>22</v>
      </c>
      <c r="C2435" t="s">
        <v>1020</v>
      </c>
      <c r="D2435" t="s">
        <v>24</v>
      </c>
      <c r="E2435" t="s">
        <v>329</v>
      </c>
      <c r="F2435" t="s">
        <v>1021</v>
      </c>
      <c r="G2435" t="s">
        <v>5176</v>
      </c>
      <c r="H2435" s="1">
        <f>DATE(YEAR(invoices[[#This Row],[due_date]]),MONTH(invoices[[#This Row],[due_date]]),1)</f>
        <v>45689</v>
      </c>
      <c r="I2435" s="1">
        <v>45695</v>
      </c>
      <c r="J2435">
        <v>14500</v>
      </c>
      <c r="K2435">
        <v>1736</v>
      </c>
      <c r="L2435">
        <v>0</v>
      </c>
      <c r="M2435">
        <f>invoices[[#This Row],[rent_amount]]+invoices[[#This Row],[electricity_amount]]+invoices[[#This Row],[other_charges]]</f>
        <v>16236</v>
      </c>
      <c r="N2435" t="s">
        <v>28</v>
      </c>
      <c r="O2435" t="s">
        <v>170</v>
      </c>
      <c r="P2435">
        <v>0</v>
      </c>
      <c r="Q2435" t="b">
        <v>0</v>
      </c>
      <c r="R2435" t="s">
        <v>108</v>
      </c>
      <c r="S2435">
        <v>0</v>
      </c>
      <c r="T2435">
        <f>invoices[[#This Row],[total_amount]]</f>
        <v>16236</v>
      </c>
      <c r="U2435" t="s">
        <v>1024</v>
      </c>
      <c r="V2435" t="str">
        <f>INDEX([1]!Table1[tenantname],MATCH(invoices[[#This Row],[allotment_id]],[1]!Table1[TenantAllotmentID],0))</f>
        <v>Sruthi Naya P (C43-B2)</v>
      </c>
      <c r="W2435" t="s">
        <v>14318</v>
      </c>
      <c r="X2435" t="s">
        <v>14318</v>
      </c>
      <c r="Y2435" s="4">
        <v>45689</v>
      </c>
      <c r="Z2435" t="s">
        <v>15806</v>
      </c>
      <c r="AA2435">
        <v>8866</v>
      </c>
      <c r="AB2435">
        <v>4774</v>
      </c>
      <c r="AC2435">
        <v>860</v>
      </c>
      <c r="AD2435" s="7">
        <f>invoices[[#This Row],[Rent]]+invoices[[#This Row],[Services]]+invoices[[#This Row],[GST]]</f>
        <v>14500</v>
      </c>
      <c r="AE2435" s="7">
        <f>invoices[[#This Row],[Total]]-invoices[[#This Row],[rent_amount]]</f>
        <v>0</v>
      </c>
      <c r="AF2435">
        <v>1824</v>
      </c>
      <c r="AG2435">
        <v>1736</v>
      </c>
      <c r="AH2435">
        <f>invoices[[#This Row],[EB Amount]]-invoices[[#This Row],[electricity_amount]]</f>
        <v>0</v>
      </c>
    </row>
    <row r="2436" spans="1:34">
      <c r="A2436" t="s">
        <v>5321</v>
      </c>
      <c r="B2436" t="s">
        <v>22</v>
      </c>
      <c r="C2436" t="s">
        <v>1111</v>
      </c>
      <c r="D2436" t="s">
        <v>24</v>
      </c>
      <c r="E2436" t="s">
        <v>569</v>
      </c>
      <c r="F2436" t="s">
        <v>1112</v>
      </c>
      <c r="G2436" t="s">
        <v>5322</v>
      </c>
      <c r="H2436" s="1">
        <f>DATE(YEAR(invoices[[#This Row],[due_date]]),MONTH(invoices[[#This Row],[due_date]]),1)</f>
        <v>45689</v>
      </c>
      <c r="I2436" s="1">
        <v>45695</v>
      </c>
      <c r="J2436">
        <v>13000</v>
      </c>
      <c r="K2436">
        <v>1075</v>
      </c>
      <c r="L2436">
        <v>0</v>
      </c>
      <c r="M2436">
        <f>invoices[[#This Row],[rent_amount]]+invoices[[#This Row],[electricity_amount]]+invoices[[#This Row],[other_charges]]</f>
        <v>14075</v>
      </c>
      <c r="N2436" t="s">
        <v>28</v>
      </c>
      <c r="O2436" t="s">
        <v>143</v>
      </c>
      <c r="P2436">
        <v>0</v>
      </c>
      <c r="Q2436" t="b">
        <v>0</v>
      </c>
      <c r="R2436" t="s">
        <v>108</v>
      </c>
      <c r="S2436">
        <v>0</v>
      </c>
      <c r="T2436">
        <f>invoices[[#This Row],[total_amount]]</f>
        <v>14075</v>
      </c>
      <c r="U2436" t="s">
        <v>1114</v>
      </c>
      <c r="V2436" t="str">
        <f>INDEX([1]!Table1[tenantname],MATCH(invoices[[#This Row],[allotment_id]],[1]!Table1[TenantAllotmentID],0))</f>
        <v>Muskan Goyal (C12-C2)</v>
      </c>
      <c r="W2436" t="s">
        <v>14352</v>
      </c>
      <c r="X2436" t="s">
        <v>14353</v>
      </c>
      <c r="Y2436" s="4">
        <v>45689</v>
      </c>
      <c r="Z2436" t="s">
        <v>15806</v>
      </c>
      <c r="AA2436">
        <v>7949</v>
      </c>
      <c r="AB2436">
        <v>4280</v>
      </c>
      <c r="AC2436">
        <v>771</v>
      </c>
      <c r="AD2436" s="7">
        <f>invoices[[#This Row],[Rent]]+invoices[[#This Row],[Services]]+invoices[[#This Row],[GST]]</f>
        <v>13000</v>
      </c>
      <c r="AE2436" s="7">
        <f>invoices[[#This Row],[Total]]-invoices[[#This Row],[rent_amount]]</f>
        <v>0</v>
      </c>
      <c r="AF2436">
        <v>1895</v>
      </c>
      <c r="AG2436">
        <v>1075</v>
      </c>
      <c r="AH2436">
        <f>invoices[[#This Row],[EB Amount]]-invoices[[#This Row],[electricity_amount]]</f>
        <v>0</v>
      </c>
    </row>
    <row r="2437" spans="1:34">
      <c r="A2437" t="s">
        <v>5337</v>
      </c>
      <c r="B2437" t="s">
        <v>22</v>
      </c>
      <c r="C2437" t="s">
        <v>732</v>
      </c>
      <c r="D2437" t="s">
        <v>24</v>
      </c>
      <c r="E2437" t="s">
        <v>112</v>
      </c>
      <c r="F2437" t="s">
        <v>1305</v>
      </c>
      <c r="G2437" t="s">
        <v>5338</v>
      </c>
      <c r="H2437" s="1">
        <f>DATE(YEAR(invoices[[#This Row],[due_date]]),MONTH(invoices[[#This Row],[due_date]]),1)</f>
        <v>45689</v>
      </c>
      <c r="I2437" s="1">
        <v>45695</v>
      </c>
      <c r="J2437">
        <v>14500</v>
      </c>
      <c r="K2437">
        <v>1767</v>
      </c>
      <c r="L2437">
        <v>0</v>
      </c>
      <c r="M2437">
        <f>invoices[[#This Row],[rent_amount]]+invoices[[#This Row],[electricity_amount]]+invoices[[#This Row],[other_charges]]</f>
        <v>16267</v>
      </c>
      <c r="N2437" t="s">
        <v>28</v>
      </c>
      <c r="O2437" t="s">
        <v>143</v>
      </c>
      <c r="P2437">
        <v>0</v>
      </c>
      <c r="Q2437" t="b">
        <v>0</v>
      </c>
      <c r="R2437" t="s">
        <v>108</v>
      </c>
      <c r="S2437">
        <v>0</v>
      </c>
      <c r="T2437">
        <f>invoices[[#This Row],[total_amount]]</f>
        <v>16267</v>
      </c>
      <c r="U2437" t="s">
        <v>2239</v>
      </c>
      <c r="V2437" t="str">
        <f>INDEX([1]!Table1[tenantname],MATCH(invoices[[#This Row],[allotment_id]],[1]!Table1[TenantAllotmentID],0))</f>
        <v>Harshith Gavara (A23-B1)</v>
      </c>
      <c r="W2437" t="s">
        <v>14211</v>
      </c>
      <c r="X2437" t="s">
        <v>14749</v>
      </c>
      <c r="Y2437" s="4">
        <v>45689</v>
      </c>
      <c r="Z2437" t="s">
        <v>15806</v>
      </c>
      <c r="AA2437">
        <v>10150</v>
      </c>
      <c r="AB2437">
        <v>3686</v>
      </c>
      <c r="AC2437">
        <v>664</v>
      </c>
      <c r="AD2437" s="7">
        <f>invoices[[#This Row],[Rent]]+invoices[[#This Row],[Services]]+invoices[[#This Row],[GST]]</f>
        <v>14500</v>
      </c>
      <c r="AE2437" s="7">
        <f>invoices[[#This Row],[Total]]-invoices[[#This Row],[rent_amount]]</f>
        <v>0</v>
      </c>
      <c r="AF2437">
        <v>1903</v>
      </c>
      <c r="AG2437">
        <v>1767</v>
      </c>
      <c r="AH2437">
        <f>invoices[[#This Row],[EB Amount]]-invoices[[#This Row],[electricity_amount]]</f>
        <v>0</v>
      </c>
    </row>
    <row r="2438" spans="1:34">
      <c r="A2438" t="s">
        <v>5377</v>
      </c>
      <c r="B2438" t="s">
        <v>22</v>
      </c>
      <c r="C2438" t="s">
        <v>2076</v>
      </c>
      <c r="D2438" t="s">
        <v>24</v>
      </c>
      <c r="E2438" t="s">
        <v>569</v>
      </c>
      <c r="F2438" t="s">
        <v>2077</v>
      </c>
      <c r="G2438" t="s">
        <v>5378</v>
      </c>
      <c r="H2438" s="1">
        <f>DATE(YEAR(invoices[[#This Row],[due_date]]),MONTH(invoices[[#This Row],[due_date]]),1)</f>
        <v>45689</v>
      </c>
      <c r="I2438" s="1">
        <v>45695</v>
      </c>
      <c r="J2438">
        <v>14500</v>
      </c>
      <c r="K2438">
        <v>1333</v>
      </c>
      <c r="L2438">
        <v>0</v>
      </c>
      <c r="M2438">
        <f>invoices[[#This Row],[rent_amount]]+invoices[[#This Row],[electricity_amount]]+invoices[[#This Row],[other_charges]]</f>
        <v>15833</v>
      </c>
      <c r="N2438" t="s">
        <v>28</v>
      </c>
      <c r="O2438" t="s">
        <v>170</v>
      </c>
      <c r="P2438">
        <v>0</v>
      </c>
      <c r="Q2438" t="b">
        <v>0</v>
      </c>
      <c r="R2438" t="s">
        <v>108</v>
      </c>
      <c r="S2438">
        <v>0</v>
      </c>
      <c r="T2438">
        <f>invoices[[#This Row],[total_amount]]</f>
        <v>15833</v>
      </c>
      <c r="U2438" t="s">
        <v>2079</v>
      </c>
      <c r="V2438" t="str">
        <f>INDEX([1]!Table1[tenantname],MATCH(invoices[[#This Row],[allotment_id]],[1]!Table1[TenantAllotmentID],0))</f>
        <v>Sathya Priya Balasegaran (C12-B2)</v>
      </c>
      <c r="W2438" t="s">
        <v>14700</v>
      </c>
      <c r="X2438" t="s">
        <v>14701</v>
      </c>
      <c r="Y2438" s="4">
        <v>45689</v>
      </c>
      <c r="Z2438" t="s">
        <v>15806</v>
      </c>
      <c r="AA2438">
        <v>8866</v>
      </c>
      <c r="AB2438">
        <v>4774</v>
      </c>
      <c r="AC2438">
        <v>860</v>
      </c>
      <c r="AD2438" s="7">
        <f>invoices[[#This Row],[Rent]]+invoices[[#This Row],[Services]]+invoices[[#This Row],[GST]]</f>
        <v>14500</v>
      </c>
      <c r="AE2438" s="7">
        <f>invoices[[#This Row],[Total]]-invoices[[#This Row],[rent_amount]]</f>
        <v>0</v>
      </c>
      <c r="AF2438">
        <v>1924</v>
      </c>
      <c r="AG2438">
        <v>1333</v>
      </c>
      <c r="AH2438">
        <f>invoices[[#This Row],[EB Amount]]-invoices[[#This Row],[electricity_amount]]</f>
        <v>0</v>
      </c>
    </row>
    <row r="2439" spans="1:34">
      <c r="A2439" t="s">
        <v>5518</v>
      </c>
      <c r="B2439" t="s">
        <v>22</v>
      </c>
      <c r="C2439" t="s">
        <v>5519</v>
      </c>
      <c r="D2439" t="s">
        <v>24</v>
      </c>
      <c r="E2439" t="s">
        <v>96</v>
      </c>
      <c r="F2439" t="s">
        <v>390</v>
      </c>
      <c r="G2439" t="s">
        <v>5520</v>
      </c>
      <c r="H2439" s="1">
        <f>DATE(YEAR(invoices[[#This Row],[due_date]]),MONTH(invoices[[#This Row],[due_date]]),1)</f>
        <v>45689</v>
      </c>
      <c r="I2439" s="1">
        <v>45695</v>
      </c>
      <c r="J2439">
        <v>10179</v>
      </c>
      <c r="K2439">
        <v>1643</v>
      </c>
      <c r="L2439">
        <v>2250</v>
      </c>
      <c r="M2439">
        <f>invoices[[#This Row],[rent_amount]]+invoices[[#This Row],[electricity_amount]]+invoices[[#This Row],[other_charges]]</f>
        <v>14072</v>
      </c>
      <c r="N2439" t="s">
        <v>28</v>
      </c>
      <c r="O2439" t="s">
        <v>107</v>
      </c>
      <c r="P2439">
        <v>0</v>
      </c>
      <c r="Q2439" t="b">
        <v>0</v>
      </c>
      <c r="R2439" t="s">
        <v>108</v>
      </c>
      <c r="S2439">
        <v>0</v>
      </c>
      <c r="T2439">
        <f>invoices[[#This Row],[total_amount]]</f>
        <v>14072</v>
      </c>
      <c r="U2439" t="s">
        <v>5521</v>
      </c>
      <c r="V2439" t="str">
        <f>INDEX([1]!Table1[tenantname],MATCH(invoices[[#This Row],[allotment_id]],[1]!Table1[TenantAllotmentID],0))</f>
        <v>Jetin Raju Chamarathi (B33-A1)</v>
      </c>
      <c r="W2439" t="s">
        <v>15386</v>
      </c>
      <c r="X2439" t="s">
        <v>15387</v>
      </c>
      <c r="Y2439" s="4">
        <v>45689</v>
      </c>
      <c r="Z2439" t="s">
        <v>15806</v>
      </c>
      <c r="AA2439">
        <v>6224</v>
      </c>
      <c r="AB2439">
        <v>3351</v>
      </c>
      <c r="AC2439">
        <v>604</v>
      </c>
      <c r="AD2439" s="7">
        <f>invoices[[#This Row],[Rent]]+invoices[[#This Row],[Services]]+invoices[[#This Row],[GST]]</f>
        <v>10179</v>
      </c>
      <c r="AE2439" s="7">
        <f>invoices[[#This Row],[Total]]-invoices[[#This Row],[rent_amount]]</f>
        <v>0</v>
      </c>
      <c r="AF2439">
        <v>1990</v>
      </c>
      <c r="AG2439">
        <v>1643</v>
      </c>
      <c r="AH2439">
        <f>invoices[[#This Row],[EB Amount]]-invoices[[#This Row],[electricity_amount]]</f>
        <v>0</v>
      </c>
    </row>
    <row r="2440" spans="1:34">
      <c r="A2440" t="s">
        <v>5603</v>
      </c>
      <c r="B2440" t="s">
        <v>22</v>
      </c>
      <c r="C2440" t="s">
        <v>3729</v>
      </c>
      <c r="D2440" t="s">
        <v>24</v>
      </c>
      <c r="E2440" t="s">
        <v>112</v>
      </c>
      <c r="F2440" t="s">
        <v>1343</v>
      </c>
      <c r="G2440" t="s">
        <v>5604</v>
      </c>
      <c r="H2440" s="1">
        <f>DATE(YEAR(invoices[[#This Row],[due_date]]),MONTH(invoices[[#This Row],[due_date]]),1)</f>
        <v>45689</v>
      </c>
      <c r="I2440" s="1">
        <v>45695</v>
      </c>
      <c r="J2440">
        <v>19000</v>
      </c>
      <c r="K2440">
        <v>1767</v>
      </c>
      <c r="L2440">
        <v>0</v>
      </c>
      <c r="M2440">
        <f>invoices[[#This Row],[rent_amount]]+invoices[[#This Row],[electricity_amount]]+invoices[[#This Row],[other_charges]]</f>
        <v>20767</v>
      </c>
      <c r="N2440" t="s">
        <v>28</v>
      </c>
      <c r="O2440" t="s">
        <v>143</v>
      </c>
      <c r="P2440">
        <v>0</v>
      </c>
      <c r="Q2440" t="b">
        <v>0</v>
      </c>
      <c r="R2440" t="s">
        <v>108</v>
      </c>
      <c r="S2440">
        <v>0</v>
      </c>
      <c r="T2440">
        <f>invoices[[#This Row],[total_amount]]</f>
        <v>20767</v>
      </c>
      <c r="U2440" t="s">
        <v>3731</v>
      </c>
      <c r="V2440" t="str">
        <f>INDEX([1]!Table1[tenantname],MATCH(invoices[[#This Row],[allotment_id]],[1]!Table1[TenantAllotmentID],0))</f>
        <v>Phaniraj Vuyyuri (A23-A1)</v>
      </c>
      <c r="W2440" t="s">
        <v>15116</v>
      </c>
      <c r="X2440" t="s">
        <v>15117</v>
      </c>
      <c r="Y2440" s="4">
        <v>45689</v>
      </c>
      <c r="Z2440" t="s">
        <v>15806</v>
      </c>
      <c r="AA2440">
        <v>13300</v>
      </c>
      <c r="AB2440">
        <v>4831</v>
      </c>
      <c r="AC2440">
        <v>869</v>
      </c>
      <c r="AD2440" s="7">
        <f>invoices[[#This Row],[Rent]]+invoices[[#This Row],[Services]]+invoices[[#This Row],[GST]]</f>
        <v>19000</v>
      </c>
      <c r="AE2440" s="7">
        <f>invoices[[#This Row],[Total]]-invoices[[#This Row],[rent_amount]]</f>
        <v>0</v>
      </c>
      <c r="AF2440">
        <v>2027</v>
      </c>
      <c r="AG2440">
        <v>1767</v>
      </c>
      <c r="AH2440">
        <f>invoices[[#This Row],[EB Amount]]-invoices[[#This Row],[electricity_amount]]</f>
        <v>0</v>
      </c>
    </row>
    <row r="2441" spans="1:34">
      <c r="A2441" t="s">
        <v>5683</v>
      </c>
      <c r="B2441" t="s">
        <v>22</v>
      </c>
      <c r="C2441" t="s">
        <v>1587</v>
      </c>
      <c r="D2441" t="s">
        <v>24</v>
      </c>
      <c r="E2441" t="s">
        <v>181</v>
      </c>
      <c r="F2441" t="s">
        <v>427</v>
      </c>
      <c r="G2441" t="s">
        <v>5684</v>
      </c>
      <c r="H2441" s="1">
        <f>DATE(YEAR(invoices[[#This Row],[due_date]]),MONTH(invoices[[#This Row],[due_date]]),1)</f>
        <v>45689</v>
      </c>
      <c r="I2441" s="1">
        <v>45695</v>
      </c>
      <c r="J2441">
        <v>13000</v>
      </c>
      <c r="K2441">
        <v>682</v>
      </c>
      <c r="L2441">
        <v>0</v>
      </c>
      <c r="M2441">
        <f>invoices[[#This Row],[rent_amount]]+invoices[[#This Row],[electricity_amount]]+invoices[[#This Row],[other_charges]]</f>
        <v>13682</v>
      </c>
      <c r="N2441" t="s">
        <v>28</v>
      </c>
      <c r="O2441" t="s">
        <v>170</v>
      </c>
      <c r="P2441">
        <v>0</v>
      </c>
      <c r="Q2441" t="b">
        <v>0</v>
      </c>
      <c r="R2441" t="s">
        <v>108</v>
      </c>
      <c r="S2441">
        <v>0</v>
      </c>
      <c r="T2441">
        <f>invoices[[#This Row],[total_amount]]</f>
        <v>13682</v>
      </c>
      <c r="U2441" t="s">
        <v>1589</v>
      </c>
      <c r="V2441" t="str">
        <f>INDEX([1]!Table1[tenantname],MATCH(invoices[[#This Row],[allotment_id]],[1]!Table1[TenantAllotmentID],0))</f>
        <v>Shreeya Vyawahare (B24-B2)</v>
      </c>
      <c r="W2441" t="s">
        <v>14528</v>
      </c>
      <c r="X2441" t="s">
        <v>14529</v>
      </c>
      <c r="Y2441" s="4">
        <v>45689</v>
      </c>
      <c r="Z2441" t="s">
        <v>15806</v>
      </c>
      <c r="AA2441">
        <v>9100</v>
      </c>
      <c r="AB2441">
        <v>3305</v>
      </c>
      <c r="AC2441">
        <v>595</v>
      </c>
      <c r="AD2441" s="7">
        <f>invoices[[#This Row],[Rent]]+invoices[[#This Row],[Services]]+invoices[[#This Row],[GST]]</f>
        <v>13000</v>
      </c>
      <c r="AE2441" s="7">
        <f>invoices[[#This Row],[Total]]-invoices[[#This Row],[rent_amount]]</f>
        <v>0</v>
      </c>
      <c r="AF2441">
        <v>2067</v>
      </c>
      <c r="AG2441">
        <v>682</v>
      </c>
      <c r="AH2441">
        <f>invoices[[#This Row],[EB Amount]]-invoices[[#This Row],[electricity_amount]]</f>
        <v>0</v>
      </c>
    </row>
    <row r="2442" spans="1:34">
      <c r="A2442" t="s">
        <v>5701</v>
      </c>
      <c r="B2442" t="s">
        <v>22</v>
      </c>
      <c r="C2442" t="s">
        <v>757</v>
      </c>
      <c r="D2442" t="s">
        <v>24</v>
      </c>
      <c r="E2442" t="s">
        <v>181</v>
      </c>
      <c r="F2442" t="s">
        <v>758</v>
      </c>
      <c r="G2442" t="s">
        <v>5702</v>
      </c>
      <c r="H2442" s="1">
        <f>DATE(YEAR(invoices[[#This Row],[due_date]]),MONTH(invoices[[#This Row],[due_date]]),1)</f>
        <v>45689</v>
      </c>
      <c r="I2442" s="1">
        <v>45695</v>
      </c>
      <c r="J2442">
        <v>13500</v>
      </c>
      <c r="K2442">
        <v>484</v>
      </c>
      <c r="L2442">
        <v>0</v>
      </c>
      <c r="M2442">
        <f>invoices[[#This Row],[rent_amount]]+invoices[[#This Row],[electricity_amount]]+invoices[[#This Row],[other_charges]]</f>
        <v>13984</v>
      </c>
      <c r="N2442" t="s">
        <v>28</v>
      </c>
      <c r="O2442" t="s">
        <v>170</v>
      </c>
      <c r="P2442">
        <v>0</v>
      </c>
      <c r="Q2442" t="b">
        <v>0</v>
      </c>
      <c r="R2442" t="s">
        <v>108</v>
      </c>
      <c r="S2442">
        <v>0</v>
      </c>
      <c r="T2442">
        <f>invoices[[#This Row],[total_amount]]</f>
        <v>13984</v>
      </c>
      <c r="U2442" t="s">
        <v>761</v>
      </c>
      <c r="V2442" t="str">
        <f>INDEX([1]!Table1[tenantname],MATCH(invoices[[#This Row],[allotment_id]],[1]!Table1[TenantAllotmentID],0))</f>
        <v>Shivani Kumari (B24-C2)</v>
      </c>
      <c r="W2442" t="s">
        <v>14221</v>
      </c>
      <c r="X2442" t="s">
        <v>14222</v>
      </c>
      <c r="Y2442" s="4">
        <v>45689</v>
      </c>
      <c r="Z2442" t="s">
        <v>15806</v>
      </c>
      <c r="AA2442">
        <v>9450</v>
      </c>
      <c r="AB2442">
        <v>3432</v>
      </c>
      <c r="AC2442">
        <v>618</v>
      </c>
      <c r="AD2442" s="7">
        <f>invoices[[#This Row],[Rent]]+invoices[[#This Row],[Services]]+invoices[[#This Row],[GST]]</f>
        <v>13500</v>
      </c>
      <c r="AE2442" s="7">
        <f>invoices[[#This Row],[Total]]-invoices[[#This Row],[rent_amount]]</f>
        <v>0</v>
      </c>
      <c r="AF2442">
        <v>2074</v>
      </c>
      <c r="AG2442">
        <v>484</v>
      </c>
      <c r="AH2442">
        <f>invoices[[#This Row],[EB Amount]]-invoices[[#This Row],[electricity_amount]]</f>
        <v>0</v>
      </c>
    </row>
    <row r="2443" spans="1:34">
      <c r="A2443" t="s">
        <v>5724</v>
      </c>
      <c r="B2443" t="s">
        <v>22</v>
      </c>
      <c r="C2443" t="s">
        <v>5725</v>
      </c>
      <c r="D2443" t="s">
        <v>24</v>
      </c>
      <c r="E2443" t="s">
        <v>155</v>
      </c>
      <c r="F2443" t="s">
        <v>156</v>
      </c>
      <c r="G2443" t="s">
        <v>5726</v>
      </c>
      <c r="H2443" s="1">
        <f>DATE(YEAR(invoices[[#This Row],[due_date]]),MONTH(invoices[[#This Row],[due_date]]),1)</f>
        <v>45689</v>
      </c>
      <c r="I2443" s="1">
        <v>45695</v>
      </c>
      <c r="J2443">
        <v>679</v>
      </c>
      <c r="K2443">
        <v>0</v>
      </c>
      <c r="L2443">
        <v>2250</v>
      </c>
      <c r="M2443">
        <f>invoices[[#This Row],[rent_amount]]+invoices[[#This Row],[electricity_amount]]+invoices[[#This Row],[other_charges]]</f>
        <v>2929</v>
      </c>
      <c r="N2443" t="s">
        <v>28</v>
      </c>
      <c r="O2443" t="s">
        <v>107</v>
      </c>
      <c r="P2443">
        <v>0</v>
      </c>
      <c r="Q2443" t="b">
        <v>0</v>
      </c>
      <c r="R2443" t="s">
        <v>108</v>
      </c>
      <c r="S2443">
        <v>0</v>
      </c>
      <c r="T2443">
        <f>invoices[[#This Row],[total_amount]]</f>
        <v>2929</v>
      </c>
      <c r="U2443" t="s">
        <v>5727</v>
      </c>
      <c r="V2443" t="str">
        <f>INDEX([1]!Table1[tenantname],MATCH(invoices[[#This Row],[allotment_id]],[1]!Table1[TenantAllotmentID],0))</f>
        <v>Karthik Thilakan (C44-A1)</v>
      </c>
      <c r="W2443" t="s">
        <v>15415</v>
      </c>
      <c r="X2443" t="s">
        <v>15416</v>
      </c>
      <c r="Y2443" s="4">
        <v>45689</v>
      </c>
      <c r="Z2443" t="s">
        <v>15806</v>
      </c>
      <c r="AA2443">
        <v>415</v>
      </c>
      <c r="AB2443">
        <v>223</v>
      </c>
      <c r="AC2443">
        <v>41</v>
      </c>
      <c r="AD2443" s="7">
        <f>invoices[[#This Row],[Rent]]+invoices[[#This Row],[Services]]+invoices[[#This Row],[GST]]</f>
        <v>679</v>
      </c>
      <c r="AE2443" s="7">
        <f>invoices[[#This Row],[Total]]-invoices[[#This Row],[rent_amount]]</f>
        <v>0</v>
      </c>
      <c r="AF2443">
        <v>2085</v>
      </c>
      <c r="AG2443">
        <v>0</v>
      </c>
      <c r="AH2443">
        <f>invoices[[#This Row],[EB Amount]]-invoices[[#This Row],[electricity_amount]]</f>
        <v>0</v>
      </c>
    </row>
    <row r="2444" spans="1:34">
      <c r="A2444" t="s">
        <v>5767</v>
      </c>
      <c r="B2444" t="s">
        <v>22</v>
      </c>
      <c r="C2444" t="s">
        <v>5768</v>
      </c>
      <c r="D2444" t="s">
        <v>24</v>
      </c>
      <c r="E2444" t="s">
        <v>342</v>
      </c>
      <c r="F2444" t="s">
        <v>753</v>
      </c>
      <c r="G2444" t="s">
        <v>5769</v>
      </c>
      <c r="H2444" s="1">
        <f>DATE(YEAR(invoices[[#This Row],[due_date]]),MONTH(invoices[[#This Row],[due_date]]),1)</f>
        <v>45689</v>
      </c>
      <c r="I2444" s="1">
        <v>45695</v>
      </c>
      <c r="J2444">
        <v>13000</v>
      </c>
      <c r="K2444">
        <v>1209</v>
      </c>
      <c r="L2444">
        <v>0</v>
      </c>
      <c r="M2444">
        <f>invoices[[#This Row],[rent_amount]]+invoices[[#This Row],[electricity_amount]]+invoices[[#This Row],[other_charges]]</f>
        <v>14209</v>
      </c>
      <c r="N2444" t="s">
        <v>28</v>
      </c>
      <c r="O2444" t="s">
        <v>143</v>
      </c>
      <c r="P2444">
        <v>0</v>
      </c>
      <c r="Q2444" t="b">
        <v>0</v>
      </c>
      <c r="R2444" t="s">
        <v>108</v>
      </c>
      <c r="S2444">
        <v>0</v>
      </c>
      <c r="T2444">
        <f>invoices[[#This Row],[total_amount]]</f>
        <v>14209</v>
      </c>
      <c r="U2444" t="s">
        <v>5770</v>
      </c>
      <c r="V2444" t="str">
        <f>INDEX([1]!Table1[tenantname],MATCH(invoices[[#This Row],[allotment_id]],[1]!Table1[TenantAllotmentID],0))</f>
        <v>Shakti Nivetha S (D11-D3)</v>
      </c>
      <c r="W2444" t="s">
        <v>15422</v>
      </c>
      <c r="X2444" t="s">
        <v>15423</v>
      </c>
      <c r="Y2444" s="4">
        <v>45689</v>
      </c>
      <c r="Z2444" t="s">
        <v>15806</v>
      </c>
      <c r="AA2444">
        <v>8085</v>
      </c>
      <c r="AB2444">
        <v>4165</v>
      </c>
      <c r="AC2444">
        <v>750</v>
      </c>
      <c r="AD2444" s="7">
        <f>invoices[[#This Row],[Rent]]+invoices[[#This Row],[Services]]+invoices[[#This Row],[GST]]</f>
        <v>13000</v>
      </c>
      <c r="AE2444" s="7">
        <f>invoices[[#This Row],[Total]]-invoices[[#This Row],[rent_amount]]</f>
        <v>0</v>
      </c>
      <c r="AF2444">
        <v>2107</v>
      </c>
      <c r="AG2444">
        <v>1209</v>
      </c>
      <c r="AH2444">
        <f>invoices[[#This Row],[EB Amount]]-invoices[[#This Row],[electricity_amount]]</f>
        <v>0</v>
      </c>
    </row>
    <row r="2445" spans="1:34">
      <c r="A2445" t="s">
        <v>5812</v>
      </c>
      <c r="B2445" t="s">
        <v>22</v>
      </c>
      <c r="C2445" t="s">
        <v>469</v>
      </c>
      <c r="D2445" t="s">
        <v>24</v>
      </c>
      <c r="E2445" t="s">
        <v>104</v>
      </c>
      <c r="F2445" t="s">
        <v>380</v>
      </c>
      <c r="G2445" t="s">
        <v>5813</v>
      </c>
      <c r="H2445" s="1">
        <f>DATE(YEAR(invoices[[#This Row],[due_date]]),MONTH(invoices[[#This Row],[due_date]]),1)</f>
        <v>45689</v>
      </c>
      <c r="I2445" s="1">
        <v>45695</v>
      </c>
      <c r="J2445">
        <v>17500</v>
      </c>
      <c r="K2445">
        <v>1240</v>
      </c>
      <c r="L2445">
        <v>0</v>
      </c>
      <c r="M2445">
        <f>invoices[[#This Row],[rent_amount]]+invoices[[#This Row],[electricity_amount]]+invoices[[#This Row],[other_charges]]</f>
        <v>18740</v>
      </c>
      <c r="N2445" t="s">
        <v>28</v>
      </c>
      <c r="O2445" t="s">
        <v>2053</v>
      </c>
      <c r="P2445">
        <v>0</v>
      </c>
      <c r="Q2445" t="b">
        <v>0</v>
      </c>
      <c r="R2445" t="s">
        <v>108</v>
      </c>
      <c r="S2445">
        <v>0</v>
      </c>
      <c r="T2445">
        <f>invoices[[#This Row],[total_amount]]</f>
        <v>18740</v>
      </c>
      <c r="U2445" t="s">
        <v>473</v>
      </c>
      <c r="V2445" t="str">
        <f>INDEX([1]!Table1[tenantname],MATCH(invoices[[#This Row],[allotment_id]],[1]!Table1[TenantAllotmentID],0))</f>
        <v>Lalith Aditya Teegala (B14-A1)</v>
      </c>
      <c r="W2445" t="s">
        <v>14122</v>
      </c>
      <c r="X2445" t="s">
        <v>14123</v>
      </c>
      <c r="Y2445" s="4">
        <v>45689</v>
      </c>
      <c r="Z2445" t="s">
        <v>15806</v>
      </c>
      <c r="AA2445">
        <v>12562</v>
      </c>
      <c r="AB2445">
        <v>4184</v>
      </c>
      <c r="AC2445">
        <v>754</v>
      </c>
      <c r="AD2445" s="7">
        <f>invoices[[#This Row],[Rent]]+invoices[[#This Row],[Services]]+invoices[[#This Row],[GST]]</f>
        <v>17500</v>
      </c>
      <c r="AE2445" s="7">
        <f>invoices[[#This Row],[Total]]-invoices[[#This Row],[rent_amount]]</f>
        <v>0</v>
      </c>
      <c r="AF2445">
        <v>2130</v>
      </c>
      <c r="AG2445">
        <v>1240</v>
      </c>
      <c r="AH2445">
        <f>invoices[[#This Row],[EB Amount]]-invoices[[#This Row],[electricity_amount]]</f>
        <v>0</v>
      </c>
    </row>
    <row r="2446" spans="1:34">
      <c r="A2446" t="s">
        <v>5926</v>
      </c>
      <c r="B2446" t="s">
        <v>22</v>
      </c>
      <c r="C2446" t="s">
        <v>2246</v>
      </c>
      <c r="D2446" t="s">
        <v>24</v>
      </c>
      <c r="E2446" t="s">
        <v>399</v>
      </c>
      <c r="F2446" t="s">
        <v>2247</v>
      </c>
      <c r="G2446" t="s">
        <v>5927</v>
      </c>
      <c r="H2446" s="1">
        <f>DATE(YEAR(invoices[[#This Row],[due_date]]),MONTH(invoices[[#This Row],[due_date]]),1)</f>
        <v>45689</v>
      </c>
      <c r="I2446" s="1">
        <v>45695</v>
      </c>
      <c r="J2446">
        <v>7232</v>
      </c>
      <c r="K2446">
        <v>594</v>
      </c>
      <c r="L2446">
        <v>2250</v>
      </c>
      <c r="M2446">
        <f>invoices[[#This Row],[rent_amount]]+invoices[[#This Row],[electricity_amount]]+invoices[[#This Row],[other_charges]]</f>
        <v>10076</v>
      </c>
      <c r="N2446" t="s">
        <v>28</v>
      </c>
      <c r="O2446" t="s">
        <v>170</v>
      </c>
      <c r="P2446">
        <v>0</v>
      </c>
      <c r="Q2446" t="b">
        <v>0</v>
      </c>
      <c r="R2446" t="s">
        <v>108</v>
      </c>
      <c r="S2446">
        <v>0</v>
      </c>
      <c r="T2446">
        <f>invoices[[#This Row],[total_amount]]</f>
        <v>10076</v>
      </c>
      <c r="U2446" t="s">
        <v>2249</v>
      </c>
      <c r="V2446" t="str">
        <f>INDEX([1]!Table1[tenantname],MATCH(invoices[[#This Row],[allotment_id]],[1]!Table1[TenantAllotmentID],0))</f>
        <v>Shristi Suman (B22-C1)</v>
      </c>
      <c r="W2446" t="s">
        <v>14752</v>
      </c>
      <c r="X2446" t="s">
        <v>14753</v>
      </c>
      <c r="Y2446" s="4">
        <v>45689</v>
      </c>
      <c r="Z2446" t="s">
        <v>15806</v>
      </c>
      <c r="AA2446">
        <v>5063</v>
      </c>
      <c r="AB2446">
        <v>1839</v>
      </c>
      <c r="AC2446">
        <v>330</v>
      </c>
      <c r="AD2446" s="7">
        <f>invoices[[#This Row],[Rent]]+invoices[[#This Row],[Services]]+invoices[[#This Row],[GST]]</f>
        <v>7232</v>
      </c>
      <c r="AE2446" s="7">
        <f>invoices[[#This Row],[Total]]-invoices[[#This Row],[rent_amount]]</f>
        <v>0</v>
      </c>
      <c r="AF2446">
        <v>2186</v>
      </c>
      <c r="AG2446">
        <v>594</v>
      </c>
      <c r="AH2446">
        <f>invoices[[#This Row],[EB Amount]]-invoices[[#This Row],[electricity_amount]]</f>
        <v>0</v>
      </c>
    </row>
    <row r="2447" spans="1:34">
      <c r="A2447" t="s">
        <v>5992</v>
      </c>
      <c r="B2447" t="s">
        <v>22</v>
      </c>
      <c r="C2447" t="s">
        <v>2728</v>
      </c>
      <c r="D2447" t="s">
        <v>24</v>
      </c>
      <c r="E2447" t="s">
        <v>88</v>
      </c>
      <c r="F2447" t="s">
        <v>89</v>
      </c>
      <c r="G2447" t="s">
        <v>5993</v>
      </c>
      <c r="H2447" s="1">
        <f>DATE(YEAR(invoices[[#This Row],[due_date]]),MONTH(invoices[[#This Row],[due_date]]),1)</f>
        <v>45689</v>
      </c>
      <c r="I2447" s="1">
        <v>45695</v>
      </c>
      <c r="J2447">
        <v>14500</v>
      </c>
      <c r="K2447">
        <v>468</v>
      </c>
      <c r="L2447">
        <v>0</v>
      </c>
      <c r="M2447">
        <f>invoices[[#This Row],[rent_amount]]+invoices[[#This Row],[electricity_amount]]+invoices[[#This Row],[other_charges]]</f>
        <v>14968</v>
      </c>
      <c r="N2447" t="s">
        <v>28</v>
      </c>
      <c r="O2447" t="s">
        <v>170</v>
      </c>
      <c r="P2447">
        <v>0</v>
      </c>
      <c r="Q2447" t="b">
        <v>0</v>
      </c>
      <c r="R2447" t="s">
        <v>108</v>
      </c>
      <c r="S2447">
        <v>0</v>
      </c>
      <c r="T2447">
        <f>invoices[[#This Row],[total_amount]]</f>
        <v>14968</v>
      </c>
      <c r="U2447" t="s">
        <v>2730</v>
      </c>
      <c r="V2447" t="str">
        <f>INDEX([1]!Table1[tenantname],MATCH(invoices[[#This Row],[allotment_id]],[1]!Table1[TenantAllotmentID],0))</f>
        <v>Sanjith Besthamalla (B13-B2)</v>
      </c>
      <c r="W2447" t="s">
        <v>14880</v>
      </c>
      <c r="X2447" t="s">
        <v>14881</v>
      </c>
      <c r="Y2447" s="4">
        <v>45689</v>
      </c>
      <c r="Z2447" t="s">
        <v>15806</v>
      </c>
      <c r="AA2447">
        <v>10409</v>
      </c>
      <c r="AB2447">
        <v>3467</v>
      </c>
      <c r="AC2447">
        <v>624</v>
      </c>
      <c r="AD2447" s="7">
        <f>invoices[[#This Row],[Rent]]+invoices[[#This Row],[Services]]+invoices[[#This Row],[GST]]</f>
        <v>14500</v>
      </c>
      <c r="AE2447" s="7">
        <f>invoices[[#This Row],[Total]]-invoices[[#This Row],[rent_amount]]</f>
        <v>0</v>
      </c>
      <c r="AF2447">
        <v>2221</v>
      </c>
      <c r="AG2447">
        <v>468</v>
      </c>
      <c r="AH2447">
        <f>invoices[[#This Row],[EB Amount]]-invoices[[#This Row],[electricity_amount]]</f>
        <v>0</v>
      </c>
    </row>
    <row r="2448" spans="1:34">
      <c r="A2448" t="s">
        <v>6073</v>
      </c>
      <c r="B2448" t="s">
        <v>22</v>
      </c>
      <c r="C2448" t="s">
        <v>3495</v>
      </c>
      <c r="D2448" t="s">
        <v>24</v>
      </c>
      <c r="E2448" t="s">
        <v>96</v>
      </c>
      <c r="F2448" t="s">
        <v>1426</v>
      </c>
      <c r="G2448" t="s">
        <v>6074</v>
      </c>
      <c r="H2448" s="1">
        <f>DATE(YEAR(invoices[[#This Row],[due_date]]),MONTH(invoices[[#This Row],[due_date]]),1)</f>
        <v>45689</v>
      </c>
      <c r="I2448" s="1">
        <v>45695</v>
      </c>
      <c r="J2448">
        <v>14500</v>
      </c>
      <c r="K2448">
        <v>1643</v>
      </c>
      <c r="L2448">
        <v>0</v>
      </c>
      <c r="M2448">
        <f>invoices[[#This Row],[rent_amount]]+invoices[[#This Row],[electricity_amount]]+invoices[[#This Row],[other_charges]]</f>
        <v>16143</v>
      </c>
      <c r="N2448" t="s">
        <v>28</v>
      </c>
      <c r="O2448" t="s">
        <v>107</v>
      </c>
      <c r="P2448">
        <v>0</v>
      </c>
      <c r="Q2448" t="b">
        <v>0</v>
      </c>
      <c r="R2448" t="s">
        <v>108</v>
      </c>
      <c r="S2448">
        <v>0</v>
      </c>
      <c r="T2448">
        <f>invoices[[#This Row],[total_amount]]</f>
        <v>16143</v>
      </c>
      <c r="U2448" t="s">
        <v>5092</v>
      </c>
      <c r="V2448" t="str">
        <f>INDEX([1]!Table1[tenantname],MATCH(invoices[[#This Row],[allotment_id]],[1]!Table1[TenantAllotmentID],0))</f>
        <v>Ebrahim Marakka (B33-B1)</v>
      </c>
      <c r="W2448" t="s">
        <v>15332</v>
      </c>
      <c r="X2448" t="s">
        <v>15333</v>
      </c>
      <c r="Y2448" s="4">
        <v>45689</v>
      </c>
      <c r="Z2448" t="s">
        <v>15806</v>
      </c>
      <c r="AA2448">
        <v>8866</v>
      </c>
      <c r="AB2448">
        <v>4774</v>
      </c>
      <c r="AC2448">
        <v>860</v>
      </c>
      <c r="AD2448" s="7">
        <f>invoices[[#This Row],[Rent]]+invoices[[#This Row],[Services]]+invoices[[#This Row],[GST]]</f>
        <v>14500</v>
      </c>
      <c r="AE2448" s="7">
        <f>invoices[[#This Row],[Total]]-invoices[[#This Row],[rent_amount]]</f>
        <v>0</v>
      </c>
      <c r="AF2448">
        <v>2261</v>
      </c>
      <c r="AG2448">
        <v>1643</v>
      </c>
      <c r="AH2448">
        <f>invoices[[#This Row],[EB Amount]]-invoices[[#This Row],[electricity_amount]]</f>
        <v>0</v>
      </c>
    </row>
    <row r="2449" spans="1:34">
      <c r="A2449" t="s">
        <v>6099</v>
      </c>
      <c r="B2449" t="s">
        <v>22</v>
      </c>
      <c r="C2449" t="s">
        <v>1815</v>
      </c>
      <c r="D2449" t="s">
        <v>24</v>
      </c>
      <c r="E2449" t="s">
        <v>354</v>
      </c>
      <c r="F2449" t="s">
        <v>431</v>
      </c>
      <c r="G2449" t="s">
        <v>6100</v>
      </c>
      <c r="H2449" s="1">
        <f>DATE(YEAR(invoices[[#This Row],[due_date]]),MONTH(invoices[[#This Row],[due_date]]),1)</f>
        <v>45689</v>
      </c>
      <c r="I2449" s="1">
        <v>45695</v>
      </c>
      <c r="J2449">
        <v>19000</v>
      </c>
      <c r="K2449">
        <v>576</v>
      </c>
      <c r="L2449">
        <v>0</v>
      </c>
      <c r="M2449">
        <f>invoices[[#This Row],[rent_amount]]+invoices[[#This Row],[electricity_amount]]+invoices[[#This Row],[other_charges]]</f>
        <v>19576</v>
      </c>
      <c r="N2449" t="s">
        <v>28</v>
      </c>
      <c r="O2449" t="s">
        <v>2053</v>
      </c>
      <c r="P2449">
        <v>0</v>
      </c>
      <c r="Q2449" t="b">
        <v>0</v>
      </c>
      <c r="R2449" t="s">
        <v>108</v>
      </c>
      <c r="S2449">
        <v>0</v>
      </c>
      <c r="T2449">
        <f>invoices[[#This Row],[total_amount]]</f>
        <v>19576</v>
      </c>
      <c r="U2449" t="s">
        <v>1817</v>
      </c>
      <c r="V2449" t="str">
        <f>INDEX([1]!Table1[tenantname],MATCH(invoices[[#This Row],[allotment_id]],[1]!Table1[TenantAllotmentID],0))</f>
        <v>Armaan Thakur (B34-A1)</v>
      </c>
      <c r="W2449" t="s">
        <v>14603</v>
      </c>
      <c r="X2449" t="s">
        <v>14604</v>
      </c>
      <c r="Y2449" s="4">
        <v>45689</v>
      </c>
      <c r="Z2449" t="s">
        <v>15806</v>
      </c>
      <c r="AA2449">
        <v>11618</v>
      </c>
      <c r="AB2449">
        <v>6256</v>
      </c>
      <c r="AC2449">
        <v>1126</v>
      </c>
      <c r="AD2449" s="7">
        <f>invoices[[#This Row],[Rent]]+invoices[[#This Row],[Services]]+invoices[[#This Row],[GST]]</f>
        <v>19000</v>
      </c>
      <c r="AE2449" s="7">
        <f>invoices[[#This Row],[Total]]-invoices[[#This Row],[rent_amount]]</f>
        <v>0</v>
      </c>
      <c r="AF2449">
        <v>2274</v>
      </c>
      <c r="AG2449">
        <v>576</v>
      </c>
      <c r="AH2449">
        <f>invoices[[#This Row],[EB Amount]]-invoices[[#This Row],[electricity_amount]]</f>
        <v>0</v>
      </c>
    </row>
    <row r="2450" spans="1:34">
      <c r="A2450" t="s">
        <v>6133</v>
      </c>
      <c r="B2450" t="s">
        <v>22</v>
      </c>
      <c r="C2450" t="s">
        <v>1375</v>
      </c>
      <c r="D2450" t="s">
        <v>24</v>
      </c>
      <c r="E2450" t="s">
        <v>226</v>
      </c>
      <c r="F2450" t="s">
        <v>227</v>
      </c>
      <c r="G2450" t="s">
        <v>6134</v>
      </c>
      <c r="H2450" s="1">
        <f>DATE(YEAR(invoices[[#This Row],[due_date]]),MONTH(invoices[[#This Row],[due_date]]),1)</f>
        <v>45689</v>
      </c>
      <c r="I2450" s="1">
        <v>45695</v>
      </c>
      <c r="J2450">
        <v>14500</v>
      </c>
      <c r="K2450">
        <v>1364</v>
      </c>
      <c r="L2450">
        <v>0</v>
      </c>
      <c r="M2450">
        <f>invoices[[#This Row],[rent_amount]]+invoices[[#This Row],[electricity_amount]]+invoices[[#This Row],[other_charges]]</f>
        <v>15864</v>
      </c>
      <c r="N2450" t="s">
        <v>28</v>
      </c>
      <c r="O2450" t="s">
        <v>143</v>
      </c>
      <c r="P2450">
        <v>0</v>
      </c>
      <c r="Q2450" t="b">
        <v>0</v>
      </c>
      <c r="R2450" t="s">
        <v>108</v>
      </c>
      <c r="S2450">
        <v>0</v>
      </c>
      <c r="T2450">
        <f>invoices[[#This Row],[total_amount]]</f>
        <v>15864</v>
      </c>
      <c r="U2450" t="s">
        <v>1377</v>
      </c>
      <c r="V2450" t="str">
        <f>INDEX([1]!Table1[tenantname],MATCH(invoices[[#This Row],[allotment_id]],[1]!Table1[TenantAllotmentID],0))</f>
        <v>Priyadarshini C (B12-B2)</v>
      </c>
      <c r="W2450" t="s">
        <v>14448</v>
      </c>
      <c r="X2450" t="s">
        <v>14449</v>
      </c>
      <c r="Y2450" s="4">
        <v>45689</v>
      </c>
      <c r="Z2450" t="s">
        <v>15806</v>
      </c>
      <c r="AA2450">
        <v>10409</v>
      </c>
      <c r="AB2450">
        <v>3467</v>
      </c>
      <c r="AC2450">
        <v>624</v>
      </c>
      <c r="AD2450" s="7">
        <f>invoices[[#This Row],[Rent]]+invoices[[#This Row],[Services]]+invoices[[#This Row],[GST]]</f>
        <v>14500</v>
      </c>
      <c r="AE2450" s="7">
        <f>invoices[[#This Row],[Total]]-invoices[[#This Row],[rent_amount]]</f>
        <v>0</v>
      </c>
      <c r="AF2450">
        <v>2289</v>
      </c>
      <c r="AG2450">
        <v>1364</v>
      </c>
      <c r="AH2450">
        <f>invoices[[#This Row],[EB Amount]]-invoices[[#This Row],[electricity_amount]]</f>
        <v>0</v>
      </c>
    </row>
    <row r="2451" spans="1:34">
      <c r="A2451" t="s">
        <v>6171</v>
      </c>
      <c r="B2451" t="s">
        <v>22</v>
      </c>
      <c r="C2451" t="s">
        <v>2516</v>
      </c>
      <c r="D2451" t="s">
        <v>24</v>
      </c>
      <c r="E2451" t="s">
        <v>254</v>
      </c>
      <c r="F2451" t="s">
        <v>790</v>
      </c>
      <c r="G2451" t="s">
        <v>6172</v>
      </c>
      <c r="H2451" s="1">
        <f>DATE(YEAR(invoices[[#This Row],[due_date]]),MONTH(invoices[[#This Row],[due_date]]),1)</f>
        <v>45689</v>
      </c>
      <c r="I2451" s="1">
        <v>45695</v>
      </c>
      <c r="J2451">
        <v>13500</v>
      </c>
      <c r="K2451">
        <v>2759</v>
      </c>
      <c r="L2451">
        <v>0</v>
      </c>
      <c r="M2451">
        <f>invoices[[#This Row],[rent_amount]]+invoices[[#This Row],[electricity_amount]]+invoices[[#This Row],[other_charges]]</f>
        <v>16259</v>
      </c>
      <c r="N2451" t="s">
        <v>28</v>
      </c>
      <c r="O2451" t="s">
        <v>2053</v>
      </c>
      <c r="P2451">
        <v>0</v>
      </c>
      <c r="Q2451" t="b">
        <v>0</v>
      </c>
      <c r="R2451" t="s">
        <v>108</v>
      </c>
      <c r="S2451">
        <v>0</v>
      </c>
      <c r="T2451">
        <f>invoices[[#This Row],[total_amount]]</f>
        <v>16259</v>
      </c>
      <c r="U2451" t="s">
        <v>2518</v>
      </c>
      <c r="V2451" t="str">
        <f>INDEX([1]!Table1[tenantname],MATCH(invoices[[#This Row],[allotment_id]],[1]!Table1[TenantAllotmentID],0))</f>
        <v>Aakarshni V (C42-C2)</v>
      </c>
      <c r="W2451" t="s">
        <v>14824</v>
      </c>
      <c r="X2451" t="s">
        <v>14825</v>
      </c>
      <c r="Y2451" s="4">
        <v>45689</v>
      </c>
      <c r="Z2451" t="s">
        <v>15806</v>
      </c>
      <c r="AA2451">
        <v>8255</v>
      </c>
      <c r="AB2451">
        <v>4445</v>
      </c>
      <c r="AC2451">
        <v>800</v>
      </c>
      <c r="AD2451" s="7">
        <f>invoices[[#This Row],[Rent]]+invoices[[#This Row],[Services]]+invoices[[#This Row],[GST]]</f>
        <v>13500</v>
      </c>
      <c r="AE2451" s="7">
        <f>invoices[[#This Row],[Total]]-invoices[[#This Row],[rent_amount]]</f>
        <v>0</v>
      </c>
      <c r="AF2451">
        <v>2308</v>
      </c>
      <c r="AG2451">
        <v>2759</v>
      </c>
      <c r="AH2451">
        <f>invoices[[#This Row],[EB Amount]]-invoices[[#This Row],[electricity_amount]]</f>
        <v>0</v>
      </c>
    </row>
    <row r="2452" spans="1:34">
      <c r="A2452" t="s">
        <v>6363</v>
      </c>
      <c r="B2452" t="s">
        <v>22</v>
      </c>
      <c r="C2452" t="s">
        <v>1309</v>
      </c>
      <c r="D2452" t="s">
        <v>24</v>
      </c>
      <c r="E2452" t="s">
        <v>399</v>
      </c>
      <c r="F2452" t="s">
        <v>933</v>
      </c>
      <c r="G2452" t="s">
        <v>6364</v>
      </c>
      <c r="H2452" s="1">
        <f>DATE(YEAR(invoices[[#This Row],[due_date]]),MONTH(invoices[[#This Row],[due_date]]),1)</f>
        <v>45689</v>
      </c>
      <c r="I2452" s="1">
        <v>45695</v>
      </c>
      <c r="J2452">
        <v>13500</v>
      </c>
      <c r="K2452">
        <v>837</v>
      </c>
      <c r="L2452">
        <v>0</v>
      </c>
      <c r="M2452">
        <f>invoices[[#This Row],[rent_amount]]+invoices[[#This Row],[electricity_amount]]+invoices[[#This Row],[other_charges]]</f>
        <v>14337</v>
      </c>
      <c r="N2452" t="s">
        <v>28</v>
      </c>
      <c r="O2452" t="s">
        <v>170</v>
      </c>
      <c r="P2452">
        <v>0</v>
      </c>
      <c r="Q2452" t="b">
        <v>0</v>
      </c>
      <c r="R2452" t="s">
        <v>108</v>
      </c>
      <c r="S2452">
        <v>0</v>
      </c>
      <c r="T2452">
        <f>invoices[[#This Row],[total_amount]]</f>
        <v>14337</v>
      </c>
      <c r="U2452" t="s">
        <v>3467</v>
      </c>
      <c r="V2452" t="str">
        <f>INDEX([1]!Table1[tenantname],MATCH(invoices[[#This Row],[allotment_id]],[1]!Table1[TenantAllotmentID],0))</f>
        <v>Vijayashree Seenivasan (B22-C2)</v>
      </c>
      <c r="W2452" t="s">
        <v>14422</v>
      </c>
      <c r="X2452" t="s">
        <v>15059</v>
      </c>
      <c r="Y2452" s="4">
        <v>45689</v>
      </c>
      <c r="Z2452" t="s">
        <v>15806</v>
      </c>
      <c r="AA2452">
        <v>9450</v>
      </c>
      <c r="AB2452">
        <v>3432</v>
      </c>
      <c r="AC2452">
        <v>618</v>
      </c>
      <c r="AD2452" s="7">
        <f>invoices[[#This Row],[Rent]]+invoices[[#This Row],[Services]]+invoices[[#This Row],[GST]]</f>
        <v>13500</v>
      </c>
      <c r="AE2452" s="7">
        <f>invoices[[#This Row],[Total]]-invoices[[#This Row],[rent_amount]]</f>
        <v>0</v>
      </c>
      <c r="AF2452">
        <v>2412</v>
      </c>
      <c r="AG2452">
        <v>837</v>
      </c>
      <c r="AH2452">
        <f>invoices[[#This Row],[EB Amount]]-invoices[[#This Row],[electricity_amount]]</f>
        <v>0</v>
      </c>
    </row>
    <row r="2453" spans="1:34">
      <c r="A2453" t="s">
        <v>6398</v>
      </c>
      <c r="B2453" t="s">
        <v>22</v>
      </c>
      <c r="C2453" t="s">
        <v>3287</v>
      </c>
      <c r="D2453" t="s">
        <v>24</v>
      </c>
      <c r="E2453" t="s">
        <v>80</v>
      </c>
      <c r="F2453" t="s">
        <v>3288</v>
      </c>
      <c r="G2453" t="s">
        <v>6399</v>
      </c>
      <c r="H2453" s="1">
        <f>DATE(YEAR(invoices[[#This Row],[due_date]]),MONTH(invoices[[#This Row],[due_date]]),1)</f>
        <v>45689</v>
      </c>
      <c r="I2453" s="1">
        <v>45695</v>
      </c>
      <c r="J2453">
        <v>13000</v>
      </c>
      <c r="K2453">
        <v>512</v>
      </c>
      <c r="L2453">
        <v>0</v>
      </c>
      <c r="M2453">
        <f>invoices[[#This Row],[rent_amount]]+invoices[[#This Row],[electricity_amount]]+invoices[[#This Row],[other_charges]]</f>
        <v>13512</v>
      </c>
      <c r="N2453" t="s">
        <v>28</v>
      </c>
      <c r="O2453" t="s">
        <v>143</v>
      </c>
      <c r="P2453">
        <v>0</v>
      </c>
      <c r="Q2453" t="b">
        <v>0</v>
      </c>
      <c r="R2453" t="s">
        <v>108</v>
      </c>
      <c r="S2453">
        <v>0</v>
      </c>
      <c r="T2453">
        <f>invoices[[#This Row],[total_amount]]</f>
        <v>13512</v>
      </c>
      <c r="U2453" t="s">
        <v>3290</v>
      </c>
      <c r="V2453" t="str">
        <f>INDEX([1]!Table1[tenantname],MATCH(invoices[[#This Row],[allotment_id]],[1]!Table1[TenantAllotmentID],0))</f>
        <v>Roshana S V (D21-C3)</v>
      </c>
      <c r="W2453" t="s">
        <v>15018</v>
      </c>
      <c r="X2453" t="s">
        <v>15019</v>
      </c>
      <c r="Y2453" s="4">
        <v>45689</v>
      </c>
      <c r="Z2453" t="s">
        <v>15806</v>
      </c>
      <c r="AA2453">
        <v>9100</v>
      </c>
      <c r="AB2453">
        <v>3305</v>
      </c>
      <c r="AC2453">
        <v>595</v>
      </c>
      <c r="AD2453" s="7">
        <f>invoices[[#This Row],[Rent]]+invoices[[#This Row],[Services]]+invoices[[#This Row],[GST]]</f>
        <v>13000</v>
      </c>
      <c r="AE2453" s="7">
        <f>invoices[[#This Row],[Total]]-invoices[[#This Row],[rent_amount]]</f>
        <v>0</v>
      </c>
      <c r="AF2453">
        <v>2430</v>
      </c>
      <c r="AG2453">
        <v>512</v>
      </c>
      <c r="AH2453">
        <f>invoices[[#This Row],[EB Amount]]-invoices[[#This Row],[electricity_amount]]</f>
        <v>0</v>
      </c>
    </row>
    <row r="2454" spans="1:34">
      <c r="A2454" s="2" t="s">
        <v>6400</v>
      </c>
      <c r="B2454" t="s">
        <v>22</v>
      </c>
      <c r="C2454" t="s">
        <v>2459</v>
      </c>
      <c r="D2454" t="s">
        <v>24</v>
      </c>
      <c r="E2454" t="s">
        <v>476</v>
      </c>
      <c r="F2454" t="s">
        <v>1069</v>
      </c>
      <c r="G2454" t="s">
        <v>6401</v>
      </c>
      <c r="H2454" s="1">
        <f>DATE(YEAR(invoices[[#This Row],[due_date]]),MONTH(invoices[[#This Row],[due_date]]),1)</f>
        <v>45689</v>
      </c>
      <c r="I2454" s="1">
        <v>45695</v>
      </c>
      <c r="J2454">
        <v>13500</v>
      </c>
      <c r="K2454">
        <v>799</v>
      </c>
      <c r="L2454">
        <v>0</v>
      </c>
      <c r="M2454">
        <f>invoices[[#This Row],[rent_amount]]+invoices[[#This Row],[electricity_amount]]+invoices[[#This Row],[other_charges]]</f>
        <v>14299</v>
      </c>
      <c r="N2454" t="s">
        <v>28</v>
      </c>
      <c r="O2454" t="s">
        <v>170</v>
      </c>
      <c r="P2454">
        <v>0</v>
      </c>
      <c r="Q2454" t="b">
        <v>0</v>
      </c>
      <c r="R2454" t="s">
        <v>108</v>
      </c>
      <c r="S2454">
        <v>0</v>
      </c>
      <c r="T2454">
        <f>invoices[[#This Row],[total_amount]]</f>
        <v>14299</v>
      </c>
      <c r="U2454" t="s">
        <v>2461</v>
      </c>
      <c r="V2454" t="str">
        <f>INDEX([1]!Table1[tenantname],MATCH(invoices[[#This Row],[allotment_id]],[1]!Table1[TenantAllotmentID],0))</f>
        <v>Vishal Chandravanshi (B41-C2)</v>
      </c>
      <c r="W2454" t="s">
        <v>14810</v>
      </c>
      <c r="X2454" t="s">
        <v>14811</v>
      </c>
      <c r="Y2454" s="4">
        <v>45689</v>
      </c>
      <c r="Z2454" t="s">
        <v>15806</v>
      </c>
      <c r="AA2454">
        <v>9691</v>
      </c>
      <c r="AB2454">
        <v>3228</v>
      </c>
      <c r="AC2454">
        <v>581</v>
      </c>
      <c r="AD2454" s="7">
        <f>invoices[[#This Row],[Rent]]+invoices[[#This Row],[Services]]+invoices[[#This Row],[GST]]</f>
        <v>13500</v>
      </c>
      <c r="AE2454" s="7">
        <f>invoices[[#This Row],[Total]]-invoices[[#This Row],[rent_amount]]</f>
        <v>0</v>
      </c>
      <c r="AF2454">
        <v>2431</v>
      </c>
      <c r="AG2454">
        <v>799</v>
      </c>
      <c r="AH2454">
        <f>invoices[[#This Row],[EB Amount]]-invoices[[#This Row],[electricity_amount]]</f>
        <v>0</v>
      </c>
    </row>
    <row r="2455" spans="1:34">
      <c r="A2455" t="s">
        <v>6498</v>
      </c>
      <c r="B2455" t="s">
        <v>22</v>
      </c>
      <c r="C2455" t="s">
        <v>4170</v>
      </c>
      <c r="D2455" t="s">
        <v>24</v>
      </c>
      <c r="E2455" t="s">
        <v>349</v>
      </c>
      <c r="F2455" t="s">
        <v>878</v>
      </c>
      <c r="G2455" t="s">
        <v>6499</v>
      </c>
      <c r="H2455" s="1">
        <f>DATE(YEAR(invoices[[#This Row],[due_date]]),MONTH(invoices[[#This Row],[due_date]]),1)</f>
        <v>45689</v>
      </c>
      <c r="I2455" s="1">
        <v>45695</v>
      </c>
      <c r="J2455">
        <v>19000</v>
      </c>
      <c r="K2455">
        <v>650</v>
      </c>
      <c r="L2455">
        <v>0</v>
      </c>
      <c r="M2455">
        <f>invoices[[#This Row],[rent_amount]]+invoices[[#This Row],[electricity_amount]]+invoices[[#This Row],[other_charges]]</f>
        <v>19650</v>
      </c>
      <c r="N2455" t="s">
        <v>28</v>
      </c>
      <c r="O2455" t="s">
        <v>170</v>
      </c>
      <c r="P2455">
        <v>0</v>
      </c>
      <c r="Q2455" t="b">
        <v>0</v>
      </c>
      <c r="R2455" t="s">
        <v>108</v>
      </c>
      <c r="S2455">
        <v>0</v>
      </c>
      <c r="T2455">
        <f>invoices[[#This Row],[total_amount]]</f>
        <v>19650</v>
      </c>
      <c r="U2455" t="s">
        <v>4172</v>
      </c>
      <c r="V2455" t="str">
        <f>INDEX([1]!Table1[tenantname],MATCH(invoices[[#This Row],[allotment_id]],[1]!Table1[TenantAllotmentID],0))</f>
        <v>Sudip Sudan Manchare (B11-A1)</v>
      </c>
      <c r="W2455" t="s">
        <v>15185</v>
      </c>
      <c r="X2455" t="s">
        <v>15186</v>
      </c>
      <c r="Y2455" s="4">
        <v>45689</v>
      </c>
      <c r="Z2455" t="s">
        <v>15806</v>
      </c>
      <c r="AA2455">
        <v>13639</v>
      </c>
      <c r="AB2455">
        <v>4543</v>
      </c>
      <c r="AC2455">
        <v>818</v>
      </c>
      <c r="AD2455" s="7">
        <f>invoices[[#This Row],[Rent]]+invoices[[#This Row],[Services]]+invoices[[#This Row],[GST]]</f>
        <v>19000</v>
      </c>
      <c r="AE2455" s="7">
        <f>invoices[[#This Row],[Total]]-invoices[[#This Row],[rent_amount]]</f>
        <v>0</v>
      </c>
      <c r="AF2455">
        <v>2479</v>
      </c>
      <c r="AG2455">
        <v>650</v>
      </c>
      <c r="AH2455">
        <f>invoices[[#This Row],[EB Amount]]-invoices[[#This Row],[electricity_amount]]</f>
        <v>0</v>
      </c>
    </row>
    <row r="2456" spans="1:34">
      <c r="A2456" t="s">
        <v>6542</v>
      </c>
      <c r="B2456" t="s">
        <v>22</v>
      </c>
      <c r="C2456" t="s">
        <v>4506</v>
      </c>
      <c r="D2456" t="s">
        <v>24</v>
      </c>
      <c r="E2456" t="s">
        <v>275</v>
      </c>
      <c r="F2456" t="s">
        <v>505</v>
      </c>
      <c r="G2456" t="s">
        <v>6543</v>
      </c>
      <c r="H2456" s="1">
        <f>DATE(YEAR(invoices[[#This Row],[due_date]]),MONTH(invoices[[#This Row],[due_date]]),1)</f>
        <v>45689</v>
      </c>
      <c r="I2456" s="1">
        <v>45695</v>
      </c>
      <c r="J2456">
        <v>12050</v>
      </c>
      <c r="K2456">
        <v>0</v>
      </c>
      <c r="L2456">
        <v>0</v>
      </c>
      <c r="M2456">
        <f>invoices[[#This Row],[rent_amount]]+invoices[[#This Row],[electricity_amount]]+invoices[[#This Row],[other_charges]]</f>
        <v>12050</v>
      </c>
      <c r="N2456" t="s">
        <v>28</v>
      </c>
      <c r="O2456" t="s">
        <v>107</v>
      </c>
      <c r="P2456">
        <v>0</v>
      </c>
      <c r="Q2456" t="b">
        <v>0</v>
      </c>
      <c r="R2456" t="s">
        <v>108</v>
      </c>
      <c r="S2456">
        <v>0</v>
      </c>
      <c r="T2456">
        <f>invoices[[#This Row],[total_amount]]</f>
        <v>12050</v>
      </c>
      <c r="U2456" t="s">
        <v>4508</v>
      </c>
      <c r="V2456" t="str">
        <f>INDEX([1]!Table1[tenantname],MATCH(invoices[[#This Row],[allotment_id]],[1]!Table1[TenantAllotmentID],0))</f>
        <v>Iravati Dutta (B44-C1)</v>
      </c>
      <c r="W2456" t="s">
        <v>15250</v>
      </c>
      <c r="X2456" t="s">
        <v>15251</v>
      </c>
      <c r="Y2456" s="4">
        <v>45689</v>
      </c>
      <c r="Z2456" t="s">
        <v>15806</v>
      </c>
      <c r="AA2456">
        <v>8435</v>
      </c>
      <c r="AB2456">
        <v>3063</v>
      </c>
      <c r="AC2456">
        <v>552</v>
      </c>
      <c r="AD2456" s="7">
        <f>invoices[[#This Row],[Rent]]+invoices[[#This Row],[Services]]+invoices[[#This Row],[GST]]</f>
        <v>12050</v>
      </c>
      <c r="AE2456" s="7">
        <f>invoices[[#This Row],[Total]]-invoices[[#This Row],[rent_amount]]</f>
        <v>0</v>
      </c>
      <c r="AF2456">
        <v>2505</v>
      </c>
      <c r="AG2456">
        <v>0</v>
      </c>
      <c r="AH2456">
        <f>invoices[[#This Row],[EB Amount]]-invoices[[#This Row],[electricity_amount]]</f>
        <v>0</v>
      </c>
    </row>
    <row r="2457" spans="1:34">
      <c r="A2457" t="s">
        <v>6548</v>
      </c>
      <c r="B2457" t="s">
        <v>22</v>
      </c>
      <c r="C2457" t="s">
        <v>1189</v>
      </c>
      <c r="D2457" t="s">
        <v>24</v>
      </c>
      <c r="E2457" t="s">
        <v>354</v>
      </c>
      <c r="F2457" t="s">
        <v>540</v>
      </c>
      <c r="G2457" t="s">
        <v>6549</v>
      </c>
      <c r="H2457" s="1">
        <f>DATE(YEAR(invoices[[#This Row],[due_date]]),MONTH(invoices[[#This Row],[due_date]]),1)</f>
        <v>45689</v>
      </c>
      <c r="I2457" s="1">
        <v>45695</v>
      </c>
      <c r="J2457">
        <v>13500</v>
      </c>
      <c r="K2457">
        <v>1116</v>
      </c>
      <c r="L2457">
        <v>0</v>
      </c>
      <c r="M2457">
        <f>invoices[[#This Row],[rent_amount]]+invoices[[#This Row],[electricity_amount]]+invoices[[#This Row],[other_charges]]</f>
        <v>14616</v>
      </c>
      <c r="N2457" t="s">
        <v>28</v>
      </c>
      <c r="O2457" t="s">
        <v>170</v>
      </c>
      <c r="P2457">
        <v>0</v>
      </c>
      <c r="Q2457" t="b">
        <v>0</v>
      </c>
      <c r="R2457" t="s">
        <v>108</v>
      </c>
      <c r="S2457">
        <v>0</v>
      </c>
      <c r="T2457">
        <f>invoices[[#This Row],[total_amount]]</f>
        <v>14616</v>
      </c>
      <c r="U2457" t="s">
        <v>1191</v>
      </c>
      <c r="V2457" t="str">
        <f>INDEX([1]!Table1[tenantname],MATCH(invoices[[#This Row],[allotment_id]],[1]!Table1[TenantAllotmentID],0))</f>
        <v>Vardaan Mongia (B34-C1)</v>
      </c>
      <c r="W2457" t="s">
        <v>14374</v>
      </c>
      <c r="X2457" t="s">
        <v>14375</v>
      </c>
      <c r="Y2457" s="4">
        <v>45689</v>
      </c>
      <c r="Z2457" t="s">
        <v>15806</v>
      </c>
      <c r="AA2457">
        <v>8255</v>
      </c>
      <c r="AB2457">
        <v>4445</v>
      </c>
      <c r="AC2457">
        <v>800</v>
      </c>
      <c r="AD2457" s="7">
        <f>invoices[[#This Row],[Rent]]+invoices[[#This Row],[Services]]+invoices[[#This Row],[GST]]</f>
        <v>13500</v>
      </c>
      <c r="AE2457" s="7">
        <f>invoices[[#This Row],[Total]]-invoices[[#This Row],[rent_amount]]</f>
        <v>0</v>
      </c>
      <c r="AF2457">
        <v>2507</v>
      </c>
      <c r="AG2457">
        <v>1116</v>
      </c>
      <c r="AH2457">
        <f>invoices[[#This Row],[EB Amount]]-invoices[[#This Row],[electricity_amount]]</f>
        <v>0</v>
      </c>
    </row>
    <row r="2458" spans="1:34">
      <c r="A2458" t="s">
        <v>6559</v>
      </c>
      <c r="B2458" t="s">
        <v>22</v>
      </c>
      <c r="C2458" t="s">
        <v>893</v>
      </c>
      <c r="D2458" t="s">
        <v>24</v>
      </c>
      <c r="E2458" t="s">
        <v>104</v>
      </c>
      <c r="F2458" t="s">
        <v>894</v>
      </c>
      <c r="G2458" t="s">
        <v>6560</v>
      </c>
      <c r="H2458" s="1">
        <f>DATE(YEAR(invoices[[#This Row],[due_date]]),MONTH(invoices[[#This Row],[due_date]]),1)</f>
        <v>45689</v>
      </c>
      <c r="I2458" s="1">
        <v>45695</v>
      </c>
      <c r="J2458">
        <v>14500</v>
      </c>
      <c r="K2458">
        <v>1240</v>
      </c>
      <c r="L2458">
        <v>0</v>
      </c>
      <c r="M2458">
        <f>invoices[[#This Row],[rent_amount]]+invoices[[#This Row],[electricity_amount]]+invoices[[#This Row],[other_charges]]</f>
        <v>15740</v>
      </c>
      <c r="N2458" t="s">
        <v>28</v>
      </c>
      <c r="O2458" t="s">
        <v>107</v>
      </c>
      <c r="P2458">
        <v>0</v>
      </c>
      <c r="Q2458" t="b">
        <v>0</v>
      </c>
      <c r="R2458" t="s">
        <v>108</v>
      </c>
      <c r="S2458">
        <v>0</v>
      </c>
      <c r="T2458">
        <f>invoices[[#This Row],[total_amount]]</f>
        <v>15740</v>
      </c>
      <c r="U2458" t="s">
        <v>895</v>
      </c>
      <c r="V2458" t="str">
        <f>INDEX([1]!Table1[tenantname],MATCH(invoices[[#This Row],[allotment_id]],[1]!Table1[TenantAllotmentID],0))</f>
        <v>Kumaraswamy K (B14-B1)</v>
      </c>
      <c r="W2458" t="s">
        <v>14271</v>
      </c>
      <c r="X2458" t="s">
        <v>14272</v>
      </c>
      <c r="Y2458" s="4">
        <v>45689</v>
      </c>
      <c r="Z2458" t="s">
        <v>15806</v>
      </c>
      <c r="AA2458">
        <v>10409</v>
      </c>
      <c r="AB2458">
        <v>3467</v>
      </c>
      <c r="AC2458">
        <v>624</v>
      </c>
      <c r="AD2458" s="7">
        <f>invoices[[#This Row],[Rent]]+invoices[[#This Row],[Services]]+invoices[[#This Row],[GST]]</f>
        <v>14500</v>
      </c>
      <c r="AE2458" s="7">
        <f>invoices[[#This Row],[Total]]-invoices[[#This Row],[rent_amount]]</f>
        <v>0</v>
      </c>
      <c r="AF2458">
        <v>2513</v>
      </c>
      <c r="AG2458">
        <v>1240</v>
      </c>
      <c r="AH2458">
        <f>invoices[[#This Row],[EB Amount]]-invoices[[#This Row],[electricity_amount]]</f>
        <v>0</v>
      </c>
    </row>
    <row r="2459" spans="1:34">
      <c r="A2459" t="s">
        <v>6572</v>
      </c>
      <c r="B2459" t="s">
        <v>22</v>
      </c>
      <c r="C2459" t="s">
        <v>6036</v>
      </c>
      <c r="D2459" t="s">
        <v>24</v>
      </c>
      <c r="E2459" t="s">
        <v>592</v>
      </c>
      <c r="F2459" t="s">
        <v>1016</v>
      </c>
      <c r="G2459" t="s">
        <v>6573</v>
      </c>
      <c r="H2459" s="1">
        <f>DATE(YEAR(invoices[[#This Row],[due_date]]),MONTH(invoices[[#This Row],[due_date]]),1)</f>
        <v>45689</v>
      </c>
      <c r="I2459" s="1">
        <v>45695</v>
      </c>
      <c r="J2459">
        <v>13500</v>
      </c>
      <c r="K2459">
        <v>1350</v>
      </c>
      <c r="L2459">
        <v>0</v>
      </c>
      <c r="M2459">
        <f>invoices[[#This Row],[rent_amount]]+invoices[[#This Row],[electricity_amount]]+invoices[[#This Row],[other_charges]]</f>
        <v>14850</v>
      </c>
      <c r="N2459" t="s">
        <v>28</v>
      </c>
      <c r="O2459" t="s">
        <v>107</v>
      </c>
      <c r="P2459">
        <v>0</v>
      </c>
      <c r="Q2459" t="b">
        <v>0</v>
      </c>
      <c r="R2459" t="s">
        <v>108</v>
      </c>
      <c r="S2459">
        <v>0</v>
      </c>
      <c r="T2459">
        <f>invoices[[#This Row],[total_amount]]</f>
        <v>14850</v>
      </c>
      <c r="U2459" t="s">
        <v>6038</v>
      </c>
      <c r="V2459" t="str">
        <f>INDEX([1]!Table1[tenantname],MATCH(invoices[[#This Row],[allotment_id]],[1]!Table1[TenantAllotmentID],0))</f>
        <v>Nikunj Variya (A44-C1)</v>
      </c>
      <c r="W2459" t="s">
        <v>15443</v>
      </c>
      <c r="X2459" t="s">
        <v>15444</v>
      </c>
      <c r="Y2459" s="4">
        <v>45689</v>
      </c>
      <c r="Z2459" t="s">
        <v>15806</v>
      </c>
      <c r="AA2459">
        <v>9691</v>
      </c>
      <c r="AB2459">
        <v>3228</v>
      </c>
      <c r="AC2459">
        <v>581</v>
      </c>
      <c r="AD2459" s="7">
        <f>invoices[[#This Row],[Rent]]+invoices[[#This Row],[Services]]+invoices[[#This Row],[GST]]</f>
        <v>13500</v>
      </c>
      <c r="AE2459" s="7">
        <f>invoices[[#This Row],[Total]]-invoices[[#This Row],[rent_amount]]</f>
        <v>0</v>
      </c>
      <c r="AF2459">
        <v>2519</v>
      </c>
      <c r="AG2459">
        <v>1350</v>
      </c>
      <c r="AH2459">
        <f>invoices[[#This Row],[EB Amount]]-invoices[[#This Row],[electricity_amount]]</f>
        <v>0</v>
      </c>
    </row>
    <row r="2460" spans="1:34">
      <c r="A2460" t="s">
        <v>6752</v>
      </c>
      <c r="B2460" t="s">
        <v>22</v>
      </c>
      <c r="C2460" t="s">
        <v>901</v>
      </c>
      <c r="D2460" t="s">
        <v>24</v>
      </c>
      <c r="E2460" t="s">
        <v>329</v>
      </c>
      <c r="F2460" t="s">
        <v>902</v>
      </c>
      <c r="G2460" t="s">
        <v>6753</v>
      </c>
      <c r="H2460" s="1">
        <f>DATE(YEAR(invoices[[#This Row],[due_date]]),MONTH(invoices[[#This Row],[due_date]]),1)</f>
        <v>45689</v>
      </c>
      <c r="I2460" s="1">
        <v>45695</v>
      </c>
      <c r="J2460">
        <v>13500</v>
      </c>
      <c r="K2460">
        <v>448</v>
      </c>
      <c r="L2460">
        <v>0</v>
      </c>
      <c r="M2460">
        <f>invoices[[#This Row],[rent_amount]]+invoices[[#This Row],[electricity_amount]]+invoices[[#This Row],[other_charges]]</f>
        <v>13948</v>
      </c>
      <c r="N2460" t="s">
        <v>28</v>
      </c>
      <c r="O2460" t="s">
        <v>107</v>
      </c>
      <c r="P2460">
        <v>0</v>
      </c>
      <c r="Q2460" t="b">
        <v>0</v>
      </c>
      <c r="R2460" t="s">
        <v>108</v>
      </c>
      <c r="S2460">
        <v>0</v>
      </c>
      <c r="T2460">
        <f>invoices[[#This Row],[total_amount]]</f>
        <v>13948</v>
      </c>
      <c r="U2460" t="s">
        <v>905</v>
      </c>
      <c r="V2460" t="str">
        <f>INDEX([1]!Table1[tenantname],MATCH(invoices[[#This Row],[allotment_id]],[1]!Table1[TenantAllotmentID],0))</f>
        <v>Kaarthika K (C43-C2)</v>
      </c>
      <c r="W2460" t="s">
        <v>14275</v>
      </c>
      <c r="X2460" t="s">
        <v>14275</v>
      </c>
      <c r="Y2460" s="4">
        <v>45689</v>
      </c>
      <c r="Z2460" t="s">
        <v>15806</v>
      </c>
      <c r="AA2460">
        <v>8255</v>
      </c>
      <c r="AB2460">
        <v>4445</v>
      </c>
      <c r="AC2460">
        <v>800</v>
      </c>
      <c r="AD2460" s="7">
        <f>invoices[[#This Row],[Rent]]+invoices[[#This Row],[Services]]+invoices[[#This Row],[GST]]</f>
        <v>13500</v>
      </c>
      <c r="AE2460" s="7">
        <f>invoices[[#This Row],[Total]]-invoices[[#This Row],[rent_amount]]</f>
        <v>0</v>
      </c>
      <c r="AF2460">
        <v>2604</v>
      </c>
      <c r="AG2460">
        <v>448</v>
      </c>
      <c r="AH2460">
        <f>invoices[[#This Row],[EB Amount]]-invoices[[#This Row],[electricity_amount]]</f>
        <v>0</v>
      </c>
    </row>
    <row r="2461" spans="1:34">
      <c r="A2461" t="s">
        <v>6766</v>
      </c>
      <c r="B2461" t="s">
        <v>22</v>
      </c>
      <c r="C2461" t="s">
        <v>4014</v>
      </c>
      <c r="D2461" t="s">
        <v>24</v>
      </c>
      <c r="E2461" t="s">
        <v>96</v>
      </c>
      <c r="F2461" t="s">
        <v>390</v>
      </c>
      <c r="G2461" t="s">
        <v>6767</v>
      </c>
      <c r="H2461" s="1">
        <f>DATE(YEAR(invoices[[#This Row],[due_date]]),MONTH(invoices[[#This Row],[due_date]]),1)</f>
        <v>45689</v>
      </c>
      <c r="I2461" s="1">
        <v>45695</v>
      </c>
      <c r="J2461">
        <v>17643</v>
      </c>
      <c r="K2461">
        <v>0</v>
      </c>
      <c r="L2461">
        <v>0</v>
      </c>
      <c r="M2461">
        <f>invoices[[#This Row],[rent_amount]]+invoices[[#This Row],[electricity_amount]]+invoices[[#This Row],[other_charges]]</f>
        <v>17643</v>
      </c>
      <c r="N2461" t="s">
        <v>28</v>
      </c>
      <c r="O2461" t="s">
        <v>143</v>
      </c>
      <c r="P2461">
        <v>0</v>
      </c>
      <c r="Q2461" t="b">
        <v>0</v>
      </c>
      <c r="R2461" t="s">
        <v>108</v>
      </c>
      <c r="S2461">
        <v>0</v>
      </c>
      <c r="T2461">
        <f>invoices[[#This Row],[total_amount]]</f>
        <v>17643</v>
      </c>
      <c r="U2461" t="s">
        <v>4016</v>
      </c>
      <c r="V2461" t="str">
        <f>INDEX([1]!Table1[tenantname],MATCH(invoices[[#This Row],[allotment_id]],[1]!Table1[TenantAllotmentID],0))</f>
        <v>Ranna  (B33-A1)</v>
      </c>
      <c r="W2461" t="s">
        <v>15169</v>
      </c>
      <c r="X2461" t="s">
        <v>15170</v>
      </c>
      <c r="Y2461" s="4">
        <v>45689</v>
      </c>
      <c r="Z2461" t="s">
        <v>15806</v>
      </c>
      <c r="AA2461">
        <v>12350</v>
      </c>
      <c r="AB2461">
        <v>4485</v>
      </c>
      <c r="AC2461">
        <v>808</v>
      </c>
      <c r="AD2461" s="7">
        <f>invoices[[#This Row],[Rent]]+invoices[[#This Row],[Services]]+invoices[[#This Row],[GST]]</f>
        <v>17643</v>
      </c>
      <c r="AE2461" s="7">
        <f>invoices[[#This Row],[Total]]-invoices[[#This Row],[rent_amount]]</f>
        <v>0</v>
      </c>
      <c r="AF2461">
        <v>2612</v>
      </c>
      <c r="AG2461">
        <v>0</v>
      </c>
      <c r="AH2461">
        <f>invoices[[#This Row],[EB Amount]]-invoices[[#This Row],[electricity_amount]]</f>
        <v>0</v>
      </c>
    </row>
    <row r="2462" spans="1:34">
      <c r="A2462" t="s">
        <v>6879</v>
      </c>
      <c r="B2462" t="s">
        <v>22</v>
      </c>
      <c r="C2462" t="s">
        <v>462</v>
      </c>
      <c r="D2462" t="s">
        <v>24</v>
      </c>
      <c r="E2462" t="s">
        <v>201</v>
      </c>
      <c r="F2462" t="s">
        <v>463</v>
      </c>
      <c r="G2462" t="s">
        <v>6880</v>
      </c>
      <c r="H2462" s="1">
        <f>DATE(YEAR(invoices[[#This Row],[due_date]]),MONTH(invoices[[#This Row],[due_date]]),1)</f>
        <v>45689</v>
      </c>
      <c r="I2462" s="1">
        <v>45695</v>
      </c>
      <c r="J2462">
        <v>14500</v>
      </c>
      <c r="K2462">
        <v>744</v>
      </c>
      <c r="L2462">
        <v>0</v>
      </c>
      <c r="M2462">
        <f>invoices[[#This Row],[rent_amount]]+invoices[[#This Row],[electricity_amount]]+invoices[[#This Row],[other_charges]]</f>
        <v>15244</v>
      </c>
      <c r="N2462" t="s">
        <v>28</v>
      </c>
      <c r="O2462" t="s">
        <v>2053</v>
      </c>
      <c r="P2462">
        <v>0</v>
      </c>
      <c r="Q2462" t="b">
        <v>0</v>
      </c>
      <c r="R2462" t="s">
        <v>108</v>
      </c>
      <c r="S2462">
        <v>0</v>
      </c>
      <c r="T2462">
        <f>invoices[[#This Row],[total_amount]]</f>
        <v>15244</v>
      </c>
      <c r="U2462" t="s">
        <v>465</v>
      </c>
      <c r="V2462" t="str">
        <f>INDEX([1]!Table1[tenantname],MATCH(invoices[[#This Row],[allotment_id]],[1]!Table1[TenantAllotmentID],0))</f>
        <v>Aman Kumar Agarwala (B31-B2)</v>
      </c>
      <c r="W2462" t="s">
        <v>14120</v>
      </c>
      <c r="X2462" t="s">
        <v>14121</v>
      </c>
      <c r="Y2462" s="4">
        <v>45689</v>
      </c>
      <c r="Z2462" t="s">
        <v>15806</v>
      </c>
      <c r="AA2462">
        <v>10150</v>
      </c>
      <c r="AB2462">
        <v>3686</v>
      </c>
      <c r="AC2462">
        <v>664</v>
      </c>
      <c r="AD2462" s="7">
        <f>invoices[[#This Row],[Rent]]+invoices[[#This Row],[Services]]+invoices[[#This Row],[GST]]</f>
        <v>14500</v>
      </c>
      <c r="AE2462" s="7">
        <f>invoices[[#This Row],[Total]]-invoices[[#This Row],[rent_amount]]</f>
        <v>0</v>
      </c>
      <c r="AF2462">
        <v>2674</v>
      </c>
      <c r="AG2462">
        <v>744</v>
      </c>
      <c r="AH2462">
        <f>invoices[[#This Row],[EB Amount]]-invoices[[#This Row],[electricity_amount]]</f>
        <v>0</v>
      </c>
    </row>
    <row r="2463" spans="1:34">
      <c r="A2463" t="s">
        <v>6932</v>
      </c>
      <c r="B2463" t="s">
        <v>22</v>
      </c>
      <c r="C2463" t="s">
        <v>794</v>
      </c>
      <c r="D2463" t="s">
        <v>24</v>
      </c>
      <c r="E2463" t="s">
        <v>342</v>
      </c>
      <c r="F2463" t="s">
        <v>795</v>
      </c>
      <c r="G2463" t="s">
        <v>6933</v>
      </c>
      <c r="H2463" s="1">
        <f>DATE(YEAR(invoices[[#This Row],[due_date]]),MONTH(invoices[[#This Row],[due_date]]),1)</f>
        <v>45689</v>
      </c>
      <c r="I2463" s="1">
        <v>45695</v>
      </c>
      <c r="J2463">
        <v>13000</v>
      </c>
      <c r="K2463">
        <v>1170</v>
      </c>
      <c r="L2463">
        <v>0</v>
      </c>
      <c r="M2463">
        <f>invoices[[#This Row],[rent_amount]]+invoices[[#This Row],[electricity_amount]]+invoices[[#This Row],[other_charges]]</f>
        <v>14170</v>
      </c>
      <c r="N2463" t="s">
        <v>28</v>
      </c>
      <c r="O2463" t="s">
        <v>107</v>
      </c>
      <c r="P2463">
        <v>0</v>
      </c>
      <c r="Q2463" t="b">
        <v>0</v>
      </c>
      <c r="R2463" t="s">
        <v>108</v>
      </c>
      <c r="S2463">
        <v>0</v>
      </c>
      <c r="T2463">
        <f>invoices[[#This Row],[total_amount]]</f>
        <v>14170</v>
      </c>
      <c r="U2463" t="s">
        <v>797</v>
      </c>
      <c r="V2463" t="str">
        <f>INDEX([1]!Table1[tenantname],MATCH(invoices[[#This Row],[allotment_id]],[1]!Table1[TenantAllotmentID],0))</f>
        <v>Dhivya Parthasarthy (D11-D2)</v>
      </c>
      <c r="W2463" t="s">
        <v>14235</v>
      </c>
      <c r="X2463" t="s">
        <v>14236</v>
      </c>
      <c r="Y2463" s="4">
        <v>45689</v>
      </c>
      <c r="Z2463" t="s">
        <v>15806</v>
      </c>
      <c r="AA2463">
        <v>8085</v>
      </c>
      <c r="AB2463">
        <v>4165</v>
      </c>
      <c r="AC2463">
        <v>750</v>
      </c>
      <c r="AD2463" s="7">
        <f>invoices[[#This Row],[Rent]]+invoices[[#This Row],[Services]]+invoices[[#This Row],[GST]]</f>
        <v>13000</v>
      </c>
      <c r="AE2463" s="7">
        <f>invoices[[#This Row],[Total]]-invoices[[#This Row],[rent_amount]]</f>
        <v>0</v>
      </c>
      <c r="AF2463">
        <v>2702</v>
      </c>
      <c r="AG2463">
        <v>1170</v>
      </c>
      <c r="AH2463">
        <f>invoices[[#This Row],[EB Amount]]-invoices[[#This Row],[electricity_amount]]</f>
        <v>0</v>
      </c>
    </row>
    <row r="2464" spans="1:34">
      <c r="A2464" t="s">
        <v>6998</v>
      </c>
      <c r="B2464" t="s">
        <v>22</v>
      </c>
      <c r="C2464" t="s">
        <v>1138</v>
      </c>
      <c r="D2464" t="s">
        <v>24</v>
      </c>
      <c r="E2464" t="s">
        <v>167</v>
      </c>
      <c r="F2464" t="s">
        <v>930</v>
      </c>
      <c r="G2464" t="s">
        <v>6999</v>
      </c>
      <c r="H2464" s="1">
        <f>DATE(YEAR(invoices[[#This Row],[due_date]]),MONTH(invoices[[#This Row],[due_date]]),1)</f>
        <v>45689</v>
      </c>
      <c r="I2464" s="1">
        <v>45695</v>
      </c>
      <c r="J2464">
        <v>14500</v>
      </c>
      <c r="K2464">
        <v>988</v>
      </c>
      <c r="L2464">
        <v>0</v>
      </c>
      <c r="M2464">
        <f>invoices[[#This Row],[rent_amount]]+invoices[[#This Row],[electricity_amount]]+invoices[[#This Row],[other_charges]]</f>
        <v>15488</v>
      </c>
      <c r="N2464" t="s">
        <v>28</v>
      </c>
      <c r="O2464" t="s">
        <v>2053</v>
      </c>
      <c r="P2464">
        <v>0</v>
      </c>
      <c r="Q2464" t="b">
        <v>0</v>
      </c>
      <c r="R2464" t="s">
        <v>108</v>
      </c>
      <c r="S2464">
        <v>0</v>
      </c>
      <c r="T2464">
        <f>invoices[[#This Row],[total_amount]]</f>
        <v>15488</v>
      </c>
      <c r="U2464" t="s">
        <v>1140</v>
      </c>
      <c r="V2464" t="str">
        <f>INDEX([1]!Table1[tenantname],MATCH(invoices[[#This Row],[allotment_id]],[1]!Table1[TenantAllotmentID],0))</f>
        <v>Akshit Pulluri (B42-B2)</v>
      </c>
      <c r="W2464" t="s">
        <v>14358</v>
      </c>
      <c r="X2464" t="s">
        <v>14359</v>
      </c>
      <c r="Y2464" s="4">
        <v>45689</v>
      </c>
      <c r="Z2464" t="s">
        <v>15806</v>
      </c>
      <c r="AA2464">
        <v>10409</v>
      </c>
      <c r="AB2464">
        <v>3467</v>
      </c>
      <c r="AC2464">
        <v>624</v>
      </c>
      <c r="AD2464" s="7">
        <f>invoices[[#This Row],[Rent]]+invoices[[#This Row],[Services]]+invoices[[#This Row],[GST]]</f>
        <v>14500</v>
      </c>
      <c r="AE2464" s="7">
        <f>invoices[[#This Row],[Total]]-invoices[[#This Row],[rent_amount]]</f>
        <v>0</v>
      </c>
      <c r="AF2464">
        <v>2732</v>
      </c>
      <c r="AG2464">
        <v>988</v>
      </c>
      <c r="AH2464">
        <f>invoices[[#This Row],[EB Amount]]-invoices[[#This Row],[electricity_amount]]</f>
        <v>0</v>
      </c>
    </row>
    <row r="2465" spans="1:34">
      <c r="A2465" t="s">
        <v>7002</v>
      </c>
      <c r="B2465" t="s">
        <v>22</v>
      </c>
      <c r="C2465" t="s">
        <v>847</v>
      </c>
      <c r="D2465" t="s">
        <v>24</v>
      </c>
      <c r="E2465" t="s">
        <v>354</v>
      </c>
      <c r="F2465" t="s">
        <v>812</v>
      </c>
      <c r="G2465" t="s">
        <v>7003</v>
      </c>
      <c r="H2465" s="1">
        <f>DATE(YEAR(invoices[[#This Row],[due_date]]),MONTH(invoices[[#This Row],[due_date]]),1)</f>
        <v>45689</v>
      </c>
      <c r="I2465" s="1">
        <v>45695</v>
      </c>
      <c r="J2465">
        <v>14500</v>
      </c>
      <c r="K2465">
        <v>864</v>
      </c>
      <c r="L2465">
        <v>0</v>
      </c>
      <c r="M2465">
        <f>invoices[[#This Row],[rent_amount]]+invoices[[#This Row],[electricity_amount]]+invoices[[#This Row],[other_charges]]</f>
        <v>15364</v>
      </c>
      <c r="N2465" t="s">
        <v>28</v>
      </c>
      <c r="O2465" t="s">
        <v>143</v>
      </c>
      <c r="P2465">
        <v>0</v>
      </c>
      <c r="Q2465" t="b">
        <v>0</v>
      </c>
      <c r="R2465" t="s">
        <v>108</v>
      </c>
      <c r="S2465">
        <v>0</v>
      </c>
      <c r="T2465">
        <f>invoices[[#This Row],[total_amount]]</f>
        <v>15364</v>
      </c>
      <c r="U2465" t="s">
        <v>849</v>
      </c>
      <c r="V2465" t="str">
        <f>INDEX([1]!Table1[tenantname],MATCH(invoices[[#This Row],[allotment_id]],[1]!Table1[TenantAllotmentID],0))</f>
        <v>Narendhren RR (B34-B2)</v>
      </c>
      <c r="W2465" t="s">
        <v>14253</v>
      </c>
      <c r="X2465" t="s">
        <v>14254</v>
      </c>
      <c r="Y2465" s="4">
        <v>45689</v>
      </c>
      <c r="Z2465" t="s">
        <v>15806</v>
      </c>
      <c r="AA2465">
        <v>8866</v>
      </c>
      <c r="AB2465">
        <v>4774</v>
      </c>
      <c r="AC2465">
        <v>860</v>
      </c>
      <c r="AD2465" s="7">
        <f>invoices[[#This Row],[Rent]]+invoices[[#This Row],[Services]]+invoices[[#This Row],[GST]]</f>
        <v>14500</v>
      </c>
      <c r="AE2465" s="7">
        <f>invoices[[#This Row],[Total]]-invoices[[#This Row],[rent_amount]]</f>
        <v>0</v>
      </c>
      <c r="AF2465">
        <v>2734</v>
      </c>
      <c r="AG2465">
        <v>864</v>
      </c>
      <c r="AH2465">
        <f>invoices[[#This Row],[EB Amount]]-invoices[[#This Row],[electricity_amount]]</f>
        <v>0</v>
      </c>
    </row>
    <row r="2466" spans="1:34">
      <c r="A2466" t="s">
        <v>7038</v>
      </c>
      <c r="B2466" t="s">
        <v>22</v>
      </c>
      <c r="C2466" t="s">
        <v>2207</v>
      </c>
      <c r="D2466" t="s">
        <v>24</v>
      </c>
      <c r="E2466" t="s">
        <v>234</v>
      </c>
      <c r="F2466" t="s">
        <v>544</v>
      </c>
      <c r="G2466" t="s">
        <v>7039</v>
      </c>
      <c r="H2466" s="1">
        <f>DATE(YEAR(invoices[[#This Row],[due_date]]),MONTH(invoices[[#This Row],[due_date]]),1)</f>
        <v>45689</v>
      </c>
      <c r="I2466" s="1">
        <v>45695</v>
      </c>
      <c r="J2466">
        <v>14500</v>
      </c>
      <c r="K2466">
        <v>900</v>
      </c>
      <c r="L2466">
        <v>0</v>
      </c>
      <c r="M2466">
        <f>invoices[[#This Row],[rent_amount]]+invoices[[#This Row],[electricity_amount]]+invoices[[#This Row],[other_charges]]</f>
        <v>15400</v>
      </c>
      <c r="N2466" t="s">
        <v>28</v>
      </c>
      <c r="O2466" t="s">
        <v>143</v>
      </c>
      <c r="P2466">
        <v>0</v>
      </c>
      <c r="Q2466" t="b">
        <v>0</v>
      </c>
      <c r="R2466" t="s">
        <v>108</v>
      </c>
      <c r="S2466">
        <v>0</v>
      </c>
      <c r="T2466">
        <f>invoices[[#This Row],[total_amount]]</f>
        <v>15400</v>
      </c>
      <c r="U2466" t="s">
        <v>2209</v>
      </c>
      <c r="V2466" t="str">
        <f>INDEX([1]!Table1[tenantname],MATCH(invoices[[#This Row],[allotment_id]],[1]!Table1[TenantAllotmentID],0))</f>
        <v>Rishika Gupta (D12-B2)</v>
      </c>
      <c r="W2466" t="s">
        <v>14742</v>
      </c>
      <c r="X2466" t="s">
        <v>14743</v>
      </c>
      <c r="Y2466" s="4">
        <v>45689</v>
      </c>
      <c r="Z2466" t="s">
        <v>15806</v>
      </c>
      <c r="AA2466">
        <v>10150</v>
      </c>
      <c r="AB2466">
        <v>3686</v>
      </c>
      <c r="AC2466">
        <v>664</v>
      </c>
      <c r="AD2466" s="7">
        <f>invoices[[#This Row],[Rent]]+invoices[[#This Row],[Services]]+invoices[[#This Row],[GST]]</f>
        <v>14500</v>
      </c>
      <c r="AE2466" s="7">
        <f>invoices[[#This Row],[Total]]-invoices[[#This Row],[rent_amount]]</f>
        <v>0</v>
      </c>
      <c r="AF2466">
        <v>2753</v>
      </c>
      <c r="AG2466">
        <v>900</v>
      </c>
      <c r="AH2466">
        <f>invoices[[#This Row],[EB Amount]]-invoices[[#This Row],[electricity_amount]]</f>
        <v>0</v>
      </c>
    </row>
    <row r="2467" spans="1:34">
      <c r="A2467" t="s">
        <v>7119</v>
      </c>
      <c r="B2467" t="s">
        <v>22</v>
      </c>
      <c r="C2467" t="s">
        <v>353</v>
      </c>
      <c r="D2467" t="s">
        <v>24</v>
      </c>
      <c r="E2467" t="s">
        <v>354</v>
      </c>
      <c r="F2467" t="s">
        <v>355</v>
      </c>
      <c r="G2467" t="s">
        <v>7120</v>
      </c>
      <c r="H2467" s="1">
        <f>DATE(YEAR(invoices[[#This Row],[due_date]]),MONTH(invoices[[#This Row],[due_date]]),1)</f>
        <v>45689</v>
      </c>
      <c r="I2467" s="1">
        <v>45695</v>
      </c>
      <c r="J2467">
        <v>7250</v>
      </c>
      <c r="K2467">
        <v>1116</v>
      </c>
      <c r="L2467">
        <v>0</v>
      </c>
      <c r="M2467">
        <f>invoices[[#This Row],[rent_amount]]+invoices[[#This Row],[electricity_amount]]+invoices[[#This Row],[other_charges]]</f>
        <v>8366</v>
      </c>
      <c r="N2467" t="s">
        <v>28</v>
      </c>
      <c r="O2467" t="s">
        <v>143</v>
      </c>
      <c r="P2467">
        <v>0</v>
      </c>
      <c r="Q2467" t="b">
        <v>0</v>
      </c>
      <c r="R2467" t="s">
        <v>108</v>
      </c>
      <c r="S2467">
        <v>0</v>
      </c>
      <c r="T2467">
        <f>invoices[[#This Row],[total_amount]]</f>
        <v>8366</v>
      </c>
      <c r="U2467" t="s">
        <v>356</v>
      </c>
      <c r="V2467" t="str">
        <f>INDEX([1]!Table1[tenantname],MATCH(invoices[[#This Row],[allotment_id]],[1]!Table1[TenantAllotmentID],0))</f>
        <v>Sai Sundeep (B34-B1)</v>
      </c>
      <c r="W2467" t="s">
        <v>14078</v>
      </c>
      <c r="X2467" t="s">
        <v>14079</v>
      </c>
      <c r="Y2467" s="4">
        <v>45689</v>
      </c>
      <c r="Z2467" t="s">
        <v>15806</v>
      </c>
      <c r="AA2467">
        <v>4433</v>
      </c>
      <c r="AB2467">
        <v>2387</v>
      </c>
      <c r="AC2467">
        <v>430</v>
      </c>
      <c r="AD2467" s="7">
        <f>invoices[[#This Row],[Rent]]+invoices[[#This Row],[Services]]+invoices[[#This Row],[GST]]</f>
        <v>7250</v>
      </c>
      <c r="AE2467" s="7">
        <f>invoices[[#This Row],[Total]]-invoices[[#This Row],[rent_amount]]</f>
        <v>0</v>
      </c>
      <c r="AF2467">
        <v>2794</v>
      </c>
      <c r="AG2467">
        <v>1116</v>
      </c>
      <c r="AH2467">
        <f>invoices[[#This Row],[EB Amount]]-invoices[[#This Row],[electricity_amount]]</f>
        <v>0</v>
      </c>
    </row>
    <row r="2468" spans="1:34">
      <c r="A2468" t="s">
        <v>7241</v>
      </c>
      <c r="B2468" t="s">
        <v>22</v>
      </c>
      <c r="C2468" t="s">
        <v>715</v>
      </c>
      <c r="D2468" t="s">
        <v>24</v>
      </c>
      <c r="E2468" t="s">
        <v>349</v>
      </c>
      <c r="F2468" t="s">
        <v>716</v>
      </c>
      <c r="G2468" t="s">
        <v>7242</v>
      </c>
      <c r="H2468" s="1">
        <f>DATE(YEAR(invoices[[#This Row],[due_date]]),MONTH(invoices[[#This Row],[due_date]]),1)</f>
        <v>45689</v>
      </c>
      <c r="I2468" s="1">
        <v>45695</v>
      </c>
      <c r="J2468">
        <v>24000</v>
      </c>
      <c r="K2468">
        <v>500</v>
      </c>
      <c r="L2468">
        <v>0</v>
      </c>
      <c r="M2468">
        <f>invoices[[#This Row],[rent_amount]]+invoices[[#This Row],[electricity_amount]]+invoices[[#This Row],[other_charges]]</f>
        <v>24500</v>
      </c>
      <c r="N2468" t="s">
        <v>28</v>
      </c>
      <c r="O2468" t="s">
        <v>107</v>
      </c>
      <c r="P2468">
        <v>0</v>
      </c>
      <c r="Q2468" t="b">
        <v>0</v>
      </c>
      <c r="R2468" t="s">
        <v>108</v>
      </c>
      <c r="S2468">
        <v>0</v>
      </c>
      <c r="T2468">
        <f>invoices[[#This Row],[total_amount]]</f>
        <v>24500</v>
      </c>
      <c r="U2468" t="s">
        <v>718</v>
      </c>
      <c r="V2468" t="str">
        <f>INDEX([1]!Table1[tenantname],MATCH(invoices[[#This Row],[allotment_id]],[1]!Table1[TenantAllotmentID],0))</f>
        <v>Gokul Raj (B11-D1)</v>
      </c>
      <c r="W2468" t="s">
        <v>14205</v>
      </c>
      <c r="X2468" t="s">
        <v>14206</v>
      </c>
      <c r="Y2468" s="4">
        <v>45689</v>
      </c>
      <c r="Z2468" t="s">
        <v>15806</v>
      </c>
      <c r="AA2468">
        <v>17228</v>
      </c>
      <c r="AB2468">
        <v>5739</v>
      </c>
      <c r="AC2468">
        <v>1033</v>
      </c>
      <c r="AD2468" s="7">
        <f>invoices[[#This Row],[Rent]]+invoices[[#This Row],[Services]]+invoices[[#This Row],[GST]]</f>
        <v>24000</v>
      </c>
      <c r="AE2468" s="7">
        <f>invoices[[#This Row],[Total]]-invoices[[#This Row],[rent_amount]]</f>
        <v>0</v>
      </c>
      <c r="AF2468">
        <v>2852</v>
      </c>
      <c r="AG2468">
        <v>500</v>
      </c>
      <c r="AH2468">
        <f>invoices[[#This Row],[EB Amount]]-invoices[[#This Row],[electricity_amount]]</f>
        <v>0</v>
      </c>
    </row>
    <row r="2469" spans="1:34">
      <c r="A2469" t="s">
        <v>7275</v>
      </c>
      <c r="B2469" t="s">
        <v>22</v>
      </c>
      <c r="C2469" t="s">
        <v>771</v>
      </c>
      <c r="D2469" t="s">
        <v>24</v>
      </c>
      <c r="E2469" t="s">
        <v>72</v>
      </c>
      <c r="F2469" t="s">
        <v>665</v>
      </c>
      <c r="G2469" t="s">
        <v>7276</v>
      </c>
      <c r="H2469" s="1">
        <f>DATE(YEAR(invoices[[#This Row],[due_date]]),MONTH(invoices[[#This Row],[due_date]]),1)</f>
        <v>45689</v>
      </c>
      <c r="I2469" s="1">
        <v>45695</v>
      </c>
      <c r="J2469">
        <v>18000</v>
      </c>
      <c r="K2469">
        <v>682</v>
      </c>
      <c r="L2469">
        <v>0</v>
      </c>
      <c r="M2469">
        <f>invoices[[#This Row],[rent_amount]]+invoices[[#This Row],[electricity_amount]]+invoices[[#This Row],[other_charges]]</f>
        <v>18682</v>
      </c>
      <c r="N2469" t="s">
        <v>28</v>
      </c>
      <c r="O2469" t="s">
        <v>107</v>
      </c>
      <c r="P2469">
        <v>0</v>
      </c>
      <c r="Q2469" t="b">
        <v>0</v>
      </c>
      <c r="R2469" t="s">
        <v>108</v>
      </c>
      <c r="S2469">
        <v>0</v>
      </c>
      <c r="T2469">
        <f>invoices[[#This Row],[total_amount]]</f>
        <v>18682</v>
      </c>
      <c r="U2469" t="s">
        <v>773</v>
      </c>
      <c r="V2469" t="str">
        <f>INDEX([1]!Table1[tenantname],MATCH(invoices[[#This Row],[allotment_id]],[1]!Table1[TenantAllotmentID],0))</f>
        <v>Ramya Vaalendena (C34-A1)</v>
      </c>
      <c r="W2469" t="s">
        <v>14225</v>
      </c>
      <c r="X2469" t="s">
        <v>14226</v>
      </c>
      <c r="Y2469" s="4">
        <v>45689</v>
      </c>
      <c r="Z2469" t="s">
        <v>15806</v>
      </c>
      <c r="AA2469">
        <v>12921</v>
      </c>
      <c r="AB2469">
        <v>4304</v>
      </c>
      <c r="AC2469">
        <v>775</v>
      </c>
      <c r="AD2469" s="7">
        <f>invoices[[#This Row],[Rent]]+invoices[[#This Row],[Services]]+invoices[[#This Row],[GST]]</f>
        <v>18000</v>
      </c>
      <c r="AE2469" s="7">
        <f>invoices[[#This Row],[Total]]-invoices[[#This Row],[rent_amount]]</f>
        <v>0</v>
      </c>
      <c r="AF2469">
        <v>2868</v>
      </c>
      <c r="AG2469">
        <v>682</v>
      </c>
      <c r="AH2469">
        <f>invoices[[#This Row],[EB Amount]]-invoices[[#This Row],[electricity_amount]]</f>
        <v>0</v>
      </c>
    </row>
    <row r="2470" spans="1:34">
      <c r="A2470" t="s">
        <v>7307</v>
      </c>
      <c r="B2470" t="s">
        <v>22</v>
      </c>
      <c r="C2470" t="s">
        <v>851</v>
      </c>
      <c r="D2470" t="s">
        <v>24</v>
      </c>
      <c r="E2470" t="s">
        <v>140</v>
      </c>
      <c r="F2470" t="s">
        <v>675</v>
      </c>
      <c r="G2470" t="s">
        <v>7308</v>
      </c>
      <c r="H2470" s="1">
        <f>DATE(YEAR(invoices[[#This Row],[due_date]]),MONTH(invoices[[#This Row],[due_date]]),1)</f>
        <v>45689</v>
      </c>
      <c r="I2470" s="1">
        <v>45695</v>
      </c>
      <c r="J2470">
        <v>4339</v>
      </c>
      <c r="K2470">
        <v>0</v>
      </c>
      <c r="L2470">
        <v>0</v>
      </c>
      <c r="M2470">
        <f>invoices[[#This Row],[rent_amount]]+invoices[[#This Row],[electricity_amount]]+invoices[[#This Row],[other_charges]]</f>
        <v>4339</v>
      </c>
      <c r="N2470" t="s">
        <v>28</v>
      </c>
      <c r="O2470" t="s">
        <v>2053</v>
      </c>
      <c r="P2470">
        <v>0</v>
      </c>
      <c r="Q2470" t="b">
        <v>0</v>
      </c>
      <c r="R2470" t="s">
        <v>108</v>
      </c>
      <c r="S2470">
        <v>0</v>
      </c>
      <c r="T2470">
        <f>invoices[[#This Row],[total_amount]]</f>
        <v>4339</v>
      </c>
      <c r="U2470" t="s">
        <v>853</v>
      </c>
      <c r="V2470" t="str">
        <f>INDEX([1]!Table1[tenantname],MATCH(invoices[[#This Row],[allotment_id]],[1]!Table1[TenantAllotmentID],0))</f>
        <v>Arnav Baghuna (A41-C1)</v>
      </c>
      <c r="W2470" t="s">
        <v>14255</v>
      </c>
      <c r="X2470" t="s">
        <v>14256</v>
      </c>
      <c r="Y2470" s="4">
        <v>45689</v>
      </c>
      <c r="Z2470" t="s">
        <v>15806</v>
      </c>
      <c r="AA2470">
        <v>2699</v>
      </c>
      <c r="AB2470">
        <v>1390</v>
      </c>
      <c r="AC2470">
        <v>250</v>
      </c>
      <c r="AD2470" s="7">
        <f>invoices[[#This Row],[Rent]]+invoices[[#This Row],[Services]]+invoices[[#This Row],[GST]]</f>
        <v>4339</v>
      </c>
      <c r="AE2470" s="7">
        <f>invoices[[#This Row],[Total]]-invoices[[#This Row],[rent_amount]]</f>
        <v>0</v>
      </c>
      <c r="AF2470">
        <v>2886</v>
      </c>
      <c r="AG2470">
        <v>0</v>
      </c>
      <c r="AH2470">
        <f>invoices[[#This Row],[EB Amount]]-invoices[[#This Row],[electricity_amount]]</f>
        <v>0</v>
      </c>
    </row>
    <row r="2471" spans="1:34">
      <c r="A2471" t="s">
        <v>7309</v>
      </c>
      <c r="B2471" t="s">
        <v>22</v>
      </c>
      <c r="C2471" t="s">
        <v>937</v>
      </c>
      <c r="D2471" t="s">
        <v>24</v>
      </c>
      <c r="E2471" t="s">
        <v>140</v>
      </c>
      <c r="F2471" t="s">
        <v>938</v>
      </c>
      <c r="G2471" t="s">
        <v>7310</v>
      </c>
      <c r="H2471" s="1">
        <f>DATE(YEAR(invoices[[#This Row],[due_date]]),MONTH(invoices[[#This Row],[due_date]]),1)</f>
        <v>45689</v>
      </c>
      <c r="I2471" s="1">
        <v>45695</v>
      </c>
      <c r="J2471">
        <v>19000</v>
      </c>
      <c r="K2471">
        <v>336</v>
      </c>
      <c r="L2471">
        <v>0</v>
      </c>
      <c r="M2471">
        <f>invoices[[#This Row],[rent_amount]]+invoices[[#This Row],[electricity_amount]]+invoices[[#This Row],[other_charges]]</f>
        <v>19336</v>
      </c>
      <c r="N2471" t="s">
        <v>28</v>
      </c>
      <c r="O2471" t="s">
        <v>170</v>
      </c>
      <c r="P2471">
        <v>0</v>
      </c>
      <c r="Q2471" t="b">
        <v>0</v>
      </c>
      <c r="R2471" t="s">
        <v>108</v>
      </c>
      <c r="S2471">
        <v>0</v>
      </c>
      <c r="T2471">
        <f>invoices[[#This Row],[total_amount]]</f>
        <v>19336</v>
      </c>
      <c r="U2471" t="s">
        <v>940</v>
      </c>
      <c r="V2471" t="str">
        <f>INDEX([1]!Table1[tenantname],MATCH(invoices[[#This Row],[allotment_id]],[1]!Table1[TenantAllotmentID],0))</f>
        <v>Sri Maruthi Ram (A41-A1)</v>
      </c>
      <c r="W2471" t="s">
        <v>14286</v>
      </c>
      <c r="X2471" t="s">
        <v>14287</v>
      </c>
      <c r="Y2471" s="4">
        <v>45689</v>
      </c>
      <c r="Z2471" t="s">
        <v>15806</v>
      </c>
      <c r="AA2471">
        <v>11817</v>
      </c>
      <c r="AB2471">
        <v>6087</v>
      </c>
      <c r="AC2471">
        <v>1096</v>
      </c>
      <c r="AD2471" s="7">
        <f>invoices[[#This Row],[Rent]]+invoices[[#This Row],[Services]]+invoices[[#This Row],[GST]]</f>
        <v>19000</v>
      </c>
      <c r="AE2471" s="7">
        <f>invoices[[#This Row],[Total]]-invoices[[#This Row],[rent_amount]]</f>
        <v>0</v>
      </c>
      <c r="AF2471">
        <v>2887</v>
      </c>
      <c r="AG2471">
        <v>336</v>
      </c>
      <c r="AH2471">
        <f>invoices[[#This Row],[EB Amount]]-invoices[[#This Row],[electricity_amount]]</f>
        <v>0</v>
      </c>
    </row>
    <row r="2472" spans="1:34">
      <c r="A2472" t="s">
        <v>7367</v>
      </c>
      <c r="B2472" t="s">
        <v>22</v>
      </c>
      <c r="C2472" t="s">
        <v>3590</v>
      </c>
      <c r="D2472" t="s">
        <v>24</v>
      </c>
      <c r="E2472" t="s">
        <v>167</v>
      </c>
      <c r="F2472" t="s">
        <v>2258</v>
      </c>
      <c r="G2472" t="s">
        <v>7368</v>
      </c>
      <c r="H2472" s="1">
        <f>DATE(YEAR(invoices[[#This Row],[due_date]]),MONTH(invoices[[#This Row],[due_date]]),1)</f>
        <v>45689</v>
      </c>
      <c r="I2472" s="1">
        <v>45695</v>
      </c>
      <c r="J2472">
        <v>10179</v>
      </c>
      <c r="K2472">
        <v>1612</v>
      </c>
      <c r="L2472">
        <v>2250</v>
      </c>
      <c r="M2472">
        <f>invoices[[#This Row],[rent_amount]]+invoices[[#This Row],[electricity_amount]]+invoices[[#This Row],[other_charges]]</f>
        <v>14041</v>
      </c>
      <c r="N2472" t="s">
        <v>28</v>
      </c>
      <c r="O2472" t="s">
        <v>170</v>
      </c>
      <c r="P2472">
        <v>0</v>
      </c>
      <c r="Q2472" t="b">
        <v>0</v>
      </c>
      <c r="R2472" t="s">
        <v>108</v>
      </c>
      <c r="S2472">
        <v>0</v>
      </c>
      <c r="T2472">
        <f>invoices[[#This Row],[total_amount]]</f>
        <v>14041</v>
      </c>
      <c r="U2472" s="2" t="s">
        <v>3592</v>
      </c>
      <c r="V2472" t="str">
        <f>INDEX([1]!Table1[tenantname],MATCH(invoices[[#This Row],[allotment_id]],[1]!Table1[TenantAllotmentID],0))</f>
        <v>Srichand Ganesh (B42-A1)</v>
      </c>
      <c r="W2472" t="s">
        <v>15088</v>
      </c>
      <c r="X2472" t="s">
        <v>15089</v>
      </c>
      <c r="Y2472" s="4">
        <v>45689</v>
      </c>
      <c r="Z2472" t="s">
        <v>15806</v>
      </c>
      <c r="AA2472">
        <v>7307</v>
      </c>
      <c r="AB2472">
        <v>2434</v>
      </c>
      <c r="AC2472">
        <v>438</v>
      </c>
      <c r="AD2472" s="7">
        <f>invoices[[#This Row],[Rent]]+invoices[[#This Row],[Services]]+invoices[[#This Row],[GST]]</f>
        <v>10179</v>
      </c>
      <c r="AE2472" s="7">
        <f>invoices[[#This Row],[Total]]-invoices[[#This Row],[rent_amount]]</f>
        <v>0</v>
      </c>
      <c r="AF2472">
        <v>2916</v>
      </c>
      <c r="AG2472">
        <v>1612</v>
      </c>
      <c r="AH2472">
        <f>invoices[[#This Row],[EB Amount]]-invoices[[#This Row],[electricity_amount]]</f>
        <v>0</v>
      </c>
    </row>
    <row r="2473" spans="1:34">
      <c r="A2473" t="s">
        <v>7574</v>
      </c>
      <c r="B2473" t="s">
        <v>22</v>
      </c>
      <c r="C2473" t="s">
        <v>658</v>
      </c>
      <c r="D2473" t="s">
        <v>24</v>
      </c>
      <c r="E2473" t="s">
        <v>72</v>
      </c>
      <c r="F2473" t="s">
        <v>659</v>
      </c>
      <c r="G2473" t="s">
        <v>7575</v>
      </c>
      <c r="H2473" s="1">
        <f>DATE(YEAR(invoices[[#This Row],[due_date]]),MONTH(invoices[[#This Row],[due_date]]),1)</f>
        <v>45689</v>
      </c>
      <c r="I2473" s="1">
        <v>45695</v>
      </c>
      <c r="J2473">
        <v>13500</v>
      </c>
      <c r="K2473">
        <v>572</v>
      </c>
      <c r="L2473">
        <v>0</v>
      </c>
      <c r="M2473">
        <f>invoices[[#This Row],[rent_amount]]+invoices[[#This Row],[electricity_amount]]+invoices[[#This Row],[other_charges]]</f>
        <v>14072</v>
      </c>
      <c r="N2473" t="s">
        <v>28</v>
      </c>
      <c r="O2473" t="s">
        <v>143</v>
      </c>
      <c r="P2473">
        <v>0</v>
      </c>
      <c r="Q2473" t="b">
        <v>0</v>
      </c>
      <c r="R2473" t="s">
        <v>108</v>
      </c>
      <c r="S2473">
        <v>0</v>
      </c>
      <c r="T2473">
        <f>invoices[[#This Row],[total_amount]]</f>
        <v>14072</v>
      </c>
      <c r="U2473" t="s">
        <v>662</v>
      </c>
      <c r="V2473" t="str">
        <f>INDEX([1]!Table1[tenantname],MATCH(invoices[[#This Row],[allotment_id]],[1]!Table1[TenantAllotmentID],0))</f>
        <v>Raghavi C (C34-C1)</v>
      </c>
      <c r="W2473" t="s">
        <v>14187</v>
      </c>
      <c r="X2473" t="s">
        <v>14188</v>
      </c>
      <c r="Y2473" s="4">
        <v>45689</v>
      </c>
      <c r="Z2473" t="s">
        <v>15806</v>
      </c>
      <c r="AA2473">
        <v>9691</v>
      </c>
      <c r="AB2473">
        <v>3228</v>
      </c>
      <c r="AC2473">
        <v>581</v>
      </c>
      <c r="AD2473" s="7">
        <f>invoices[[#This Row],[Rent]]+invoices[[#This Row],[Services]]+invoices[[#This Row],[GST]]</f>
        <v>13500</v>
      </c>
      <c r="AE2473" s="7">
        <f>invoices[[#This Row],[Total]]-invoices[[#This Row],[rent_amount]]</f>
        <v>0</v>
      </c>
      <c r="AF2473">
        <v>3021</v>
      </c>
      <c r="AG2473">
        <v>572</v>
      </c>
      <c r="AH2473">
        <f>invoices[[#This Row],[EB Amount]]-invoices[[#This Row],[electricity_amount]]</f>
        <v>0</v>
      </c>
    </row>
    <row r="2474" spans="1:34">
      <c r="A2474" t="s">
        <v>7623</v>
      </c>
      <c r="B2474" t="s">
        <v>22</v>
      </c>
      <c r="C2474" t="s">
        <v>1237</v>
      </c>
      <c r="D2474" t="s">
        <v>24</v>
      </c>
      <c r="E2474" t="s">
        <v>226</v>
      </c>
      <c r="F2474" t="s">
        <v>1238</v>
      </c>
      <c r="G2474" t="s">
        <v>7624</v>
      </c>
      <c r="H2474" s="1">
        <f>DATE(YEAR(invoices[[#This Row],[due_date]]),MONTH(invoices[[#This Row],[due_date]]),1)</f>
        <v>45689</v>
      </c>
      <c r="I2474" s="1">
        <v>45695</v>
      </c>
      <c r="J2474">
        <v>19000</v>
      </c>
      <c r="K2474">
        <v>1364</v>
      </c>
      <c r="L2474">
        <v>0</v>
      </c>
      <c r="M2474">
        <f>invoices[[#This Row],[rent_amount]]+invoices[[#This Row],[electricity_amount]]+invoices[[#This Row],[other_charges]]</f>
        <v>20364</v>
      </c>
      <c r="N2474" t="s">
        <v>28</v>
      </c>
      <c r="O2474" t="s">
        <v>170</v>
      </c>
      <c r="P2474">
        <v>0</v>
      </c>
      <c r="Q2474" t="b">
        <v>0</v>
      </c>
      <c r="R2474" t="s">
        <v>108</v>
      </c>
      <c r="S2474">
        <v>0</v>
      </c>
      <c r="T2474">
        <f>invoices[[#This Row],[total_amount]]</f>
        <v>20364</v>
      </c>
      <c r="U2474" t="s">
        <v>1241</v>
      </c>
      <c r="V2474" t="str">
        <f>INDEX([1]!Table1[tenantname],MATCH(invoices[[#This Row],[allotment_id]],[1]!Table1[TenantAllotmentID],0))</f>
        <v>Surbhi Sharma (B12-A1)</v>
      </c>
      <c r="W2474" t="s">
        <v>14394</v>
      </c>
      <c r="X2474" t="s">
        <v>14395</v>
      </c>
      <c r="Y2474" s="4">
        <v>45689</v>
      </c>
      <c r="Z2474" t="s">
        <v>15806</v>
      </c>
      <c r="AA2474">
        <v>13639</v>
      </c>
      <c r="AB2474">
        <v>4543</v>
      </c>
      <c r="AC2474">
        <v>818</v>
      </c>
      <c r="AD2474" s="7">
        <f>invoices[[#This Row],[Rent]]+invoices[[#This Row],[Services]]+invoices[[#This Row],[GST]]</f>
        <v>19000</v>
      </c>
      <c r="AE2474" s="7">
        <f>invoices[[#This Row],[Total]]-invoices[[#This Row],[rent_amount]]</f>
        <v>0</v>
      </c>
      <c r="AF2474">
        <v>3043</v>
      </c>
      <c r="AG2474">
        <v>1364</v>
      </c>
      <c r="AH2474">
        <f>invoices[[#This Row],[EB Amount]]-invoices[[#This Row],[electricity_amount]]</f>
        <v>0</v>
      </c>
    </row>
    <row r="2475" spans="1:34">
      <c r="A2475" t="s">
        <v>7647</v>
      </c>
      <c r="B2475" t="s">
        <v>22</v>
      </c>
      <c r="C2475" t="s">
        <v>95</v>
      </c>
      <c r="D2475" t="s">
        <v>24</v>
      </c>
      <c r="E2475" t="s">
        <v>96</v>
      </c>
      <c r="F2475" t="s">
        <v>97</v>
      </c>
      <c r="G2475" t="s">
        <v>7648</v>
      </c>
      <c r="H2475" s="1">
        <f>DATE(YEAR(invoices[[#This Row],[due_date]]),MONTH(invoices[[#This Row],[due_date]]),1)</f>
        <v>45689</v>
      </c>
      <c r="I2475" s="1">
        <v>45695</v>
      </c>
      <c r="J2475">
        <v>13500</v>
      </c>
      <c r="K2475">
        <v>1643</v>
      </c>
      <c r="L2475">
        <v>0</v>
      </c>
      <c r="M2475">
        <f>invoices[[#This Row],[rent_amount]]+invoices[[#This Row],[electricity_amount]]+invoices[[#This Row],[other_charges]]</f>
        <v>15143</v>
      </c>
      <c r="N2475" t="s">
        <v>28</v>
      </c>
      <c r="O2475" t="s">
        <v>2053</v>
      </c>
      <c r="P2475">
        <v>0</v>
      </c>
      <c r="Q2475" t="b">
        <v>0</v>
      </c>
      <c r="R2475" t="s">
        <v>108</v>
      </c>
      <c r="S2475">
        <v>0</v>
      </c>
      <c r="T2475">
        <f>invoices[[#This Row],[total_amount]]</f>
        <v>15143</v>
      </c>
      <c r="U2475" t="s">
        <v>101</v>
      </c>
      <c r="V2475" t="str">
        <f>INDEX([1]!Table1[tenantname],MATCH(invoices[[#This Row],[allotment_id]],[1]!Table1[TenantAllotmentID],0))</f>
        <v>Athreya Guru (B33-C2)</v>
      </c>
      <c r="W2475" t="s">
        <v>14002</v>
      </c>
      <c r="X2475" t="s">
        <v>14003</v>
      </c>
      <c r="Y2475" s="4">
        <v>45689</v>
      </c>
      <c r="Z2475" t="s">
        <v>15806</v>
      </c>
      <c r="AA2475">
        <v>8255</v>
      </c>
      <c r="AB2475">
        <v>4445</v>
      </c>
      <c r="AC2475">
        <v>800</v>
      </c>
      <c r="AD2475" s="7">
        <f>invoices[[#This Row],[Rent]]+invoices[[#This Row],[Services]]+invoices[[#This Row],[GST]]</f>
        <v>13500</v>
      </c>
      <c r="AE2475" s="7">
        <f>invoices[[#This Row],[Total]]-invoices[[#This Row],[rent_amount]]</f>
        <v>0</v>
      </c>
      <c r="AF2475">
        <v>3055</v>
      </c>
      <c r="AG2475">
        <v>1643</v>
      </c>
      <c r="AH2475">
        <f>invoices[[#This Row],[EB Amount]]-invoices[[#This Row],[electricity_amount]]</f>
        <v>0</v>
      </c>
    </row>
    <row r="2476" spans="1:34">
      <c r="A2476" t="s">
        <v>7723</v>
      </c>
      <c r="B2476" t="s">
        <v>22</v>
      </c>
      <c r="C2476" t="s">
        <v>1691</v>
      </c>
      <c r="D2476" t="s">
        <v>24</v>
      </c>
      <c r="E2476" t="s">
        <v>399</v>
      </c>
      <c r="F2476" t="s">
        <v>1525</v>
      </c>
      <c r="G2476" t="s">
        <v>7724</v>
      </c>
      <c r="H2476" s="1">
        <f>DATE(YEAR(invoices[[#This Row],[due_date]]),MONTH(invoices[[#This Row],[due_date]]),1)</f>
        <v>45689</v>
      </c>
      <c r="I2476" s="1">
        <v>45695</v>
      </c>
      <c r="J2476">
        <v>14500</v>
      </c>
      <c r="K2476">
        <v>702</v>
      </c>
      <c r="L2476">
        <v>0</v>
      </c>
      <c r="M2476">
        <f>invoices[[#This Row],[rent_amount]]+invoices[[#This Row],[electricity_amount]]+invoices[[#This Row],[other_charges]]</f>
        <v>15202</v>
      </c>
      <c r="N2476" t="s">
        <v>28</v>
      </c>
      <c r="O2476" t="s">
        <v>2053</v>
      </c>
      <c r="P2476">
        <v>0</v>
      </c>
      <c r="Q2476" t="b">
        <v>0</v>
      </c>
      <c r="R2476" t="s">
        <v>108</v>
      </c>
      <c r="S2476">
        <v>0</v>
      </c>
      <c r="T2476">
        <f>invoices[[#This Row],[total_amount]]</f>
        <v>15202</v>
      </c>
      <c r="U2476" t="s">
        <v>1693</v>
      </c>
      <c r="V2476" t="str">
        <f>INDEX([1]!Table1[tenantname],MATCH(invoices[[#This Row],[allotment_id]],[1]!Table1[TenantAllotmentID],0))</f>
        <v>Chandini S (B22-B1)</v>
      </c>
      <c r="W2476" t="s">
        <v>14562</v>
      </c>
      <c r="X2476" t="s">
        <v>14563</v>
      </c>
      <c r="Y2476" s="4">
        <v>45689</v>
      </c>
      <c r="Z2476" t="s">
        <v>15806</v>
      </c>
      <c r="AA2476">
        <v>10150</v>
      </c>
      <c r="AB2476">
        <v>3686</v>
      </c>
      <c r="AC2476">
        <v>664</v>
      </c>
      <c r="AD2476" s="7">
        <f>invoices[[#This Row],[Rent]]+invoices[[#This Row],[Services]]+invoices[[#This Row],[GST]]</f>
        <v>14500</v>
      </c>
      <c r="AE2476" s="7">
        <f>invoices[[#This Row],[Total]]-invoices[[#This Row],[rent_amount]]</f>
        <v>0</v>
      </c>
      <c r="AF2476">
        <v>3096</v>
      </c>
      <c r="AG2476">
        <v>702</v>
      </c>
      <c r="AH2476">
        <f>invoices[[#This Row],[EB Amount]]-invoices[[#This Row],[electricity_amount]]</f>
        <v>0</v>
      </c>
    </row>
    <row r="2477" spans="1:34">
      <c r="A2477" s="2" t="s">
        <v>7745</v>
      </c>
      <c r="B2477" t="s">
        <v>22</v>
      </c>
      <c r="C2477" t="s">
        <v>5417</v>
      </c>
      <c r="D2477" t="s">
        <v>24</v>
      </c>
      <c r="E2477" t="s">
        <v>155</v>
      </c>
      <c r="F2477" t="s">
        <v>865</v>
      </c>
      <c r="G2477" t="s">
        <v>7746</v>
      </c>
      <c r="H2477" s="1">
        <f>DATE(YEAR(invoices[[#This Row],[due_date]]),MONTH(invoices[[#This Row],[due_date]]),1)</f>
        <v>45689</v>
      </c>
      <c r="I2477" s="1">
        <v>45695</v>
      </c>
      <c r="J2477">
        <v>14500</v>
      </c>
      <c r="K2477">
        <v>928</v>
      </c>
      <c r="L2477">
        <v>0</v>
      </c>
      <c r="M2477">
        <f>invoices[[#This Row],[rent_amount]]+invoices[[#This Row],[electricity_amount]]+invoices[[#This Row],[other_charges]]</f>
        <v>15428</v>
      </c>
      <c r="N2477" t="s">
        <v>28</v>
      </c>
      <c r="O2477" t="s">
        <v>107</v>
      </c>
      <c r="P2477">
        <v>0</v>
      </c>
      <c r="Q2477" t="b">
        <v>0</v>
      </c>
      <c r="R2477" t="s">
        <v>108</v>
      </c>
      <c r="S2477">
        <v>0</v>
      </c>
      <c r="T2477">
        <f>invoices[[#This Row],[total_amount]]</f>
        <v>15428</v>
      </c>
      <c r="U2477" t="s">
        <v>6153</v>
      </c>
      <c r="V2477" t="str">
        <f>INDEX([1]!Table1[tenantname],MATCH(invoices[[#This Row],[allotment_id]],[1]!Table1[TenantAllotmentID],0))</f>
        <v>Jayanathan Ramesh (C44-B2)</v>
      </c>
      <c r="W2477" t="s">
        <v>15454</v>
      </c>
      <c r="X2477" t="s">
        <v>15455</v>
      </c>
      <c r="Y2477" s="4">
        <v>45689</v>
      </c>
      <c r="Z2477" t="s">
        <v>15806</v>
      </c>
      <c r="AA2477">
        <v>8866</v>
      </c>
      <c r="AB2477">
        <v>4774</v>
      </c>
      <c r="AC2477">
        <v>860</v>
      </c>
      <c r="AD2477" s="7">
        <f>invoices[[#This Row],[Rent]]+invoices[[#This Row],[Services]]+invoices[[#This Row],[GST]]</f>
        <v>14500</v>
      </c>
      <c r="AE2477" s="7">
        <f>invoices[[#This Row],[Total]]-invoices[[#This Row],[rent_amount]]</f>
        <v>0</v>
      </c>
      <c r="AF2477">
        <v>3107</v>
      </c>
      <c r="AG2477">
        <v>928</v>
      </c>
      <c r="AH2477">
        <f>invoices[[#This Row],[EB Amount]]-invoices[[#This Row],[electricity_amount]]</f>
        <v>0</v>
      </c>
    </row>
    <row r="2478" spans="1:34">
      <c r="A2478" s="2" t="s">
        <v>7761</v>
      </c>
      <c r="B2478" t="s">
        <v>22</v>
      </c>
      <c r="C2478" t="s">
        <v>1836</v>
      </c>
      <c r="D2478" t="s">
        <v>24</v>
      </c>
      <c r="E2478" t="s">
        <v>247</v>
      </c>
      <c r="F2478" t="s">
        <v>2658</v>
      </c>
      <c r="G2478" t="s">
        <v>7762</v>
      </c>
      <c r="H2478" s="1">
        <f>DATE(YEAR(invoices[[#This Row],[due_date]]),MONTH(invoices[[#This Row],[due_date]]),1)</f>
        <v>45689</v>
      </c>
      <c r="I2478" s="1">
        <v>45695</v>
      </c>
      <c r="J2478">
        <v>13500</v>
      </c>
      <c r="K2478">
        <v>1008</v>
      </c>
      <c r="L2478">
        <v>0</v>
      </c>
      <c r="M2478">
        <f>invoices[[#This Row],[rent_amount]]+invoices[[#This Row],[electricity_amount]]+invoices[[#This Row],[other_charges]]</f>
        <v>14508</v>
      </c>
      <c r="N2478" t="s">
        <v>28</v>
      </c>
      <c r="O2478" t="s">
        <v>143</v>
      </c>
      <c r="P2478">
        <v>0</v>
      </c>
      <c r="Q2478" t="b">
        <v>0</v>
      </c>
      <c r="R2478" t="s">
        <v>108</v>
      </c>
      <c r="S2478">
        <v>0</v>
      </c>
      <c r="T2478">
        <f>invoices[[#This Row],[total_amount]]</f>
        <v>14508</v>
      </c>
      <c r="U2478" t="s">
        <v>2817</v>
      </c>
      <c r="V2478" t="str">
        <f>INDEX([1]!Table1[tenantname],MATCH(invoices[[#This Row],[allotment_id]],[1]!Table1[TenantAllotmentID],0))</f>
        <v>Paras Katal (C11-C2)</v>
      </c>
      <c r="W2478" t="s">
        <v>14613</v>
      </c>
      <c r="X2478" t="s">
        <v>14900</v>
      </c>
      <c r="Y2478" s="4">
        <v>45689</v>
      </c>
      <c r="Z2478" t="s">
        <v>15806</v>
      </c>
      <c r="AA2478">
        <v>9691</v>
      </c>
      <c r="AB2478">
        <v>3228</v>
      </c>
      <c r="AC2478">
        <v>581</v>
      </c>
      <c r="AD2478" s="7">
        <f>invoices[[#This Row],[Rent]]+invoices[[#This Row],[Services]]+invoices[[#This Row],[GST]]</f>
        <v>13500</v>
      </c>
      <c r="AE2478" s="7">
        <f>invoices[[#This Row],[Total]]-invoices[[#This Row],[rent_amount]]</f>
        <v>0</v>
      </c>
      <c r="AF2478">
        <v>3115</v>
      </c>
      <c r="AG2478">
        <v>1008</v>
      </c>
      <c r="AH2478">
        <f>invoices[[#This Row],[EB Amount]]-invoices[[#This Row],[electricity_amount]]</f>
        <v>0</v>
      </c>
    </row>
    <row r="2479" spans="1:34">
      <c r="A2479" t="s">
        <v>7884</v>
      </c>
      <c r="B2479" t="s">
        <v>22</v>
      </c>
      <c r="C2479" t="s">
        <v>1185</v>
      </c>
      <c r="D2479" t="s">
        <v>24</v>
      </c>
      <c r="E2479" t="s">
        <v>140</v>
      </c>
      <c r="F2479" t="s">
        <v>437</v>
      </c>
      <c r="G2479" t="s">
        <v>7885</v>
      </c>
      <c r="H2479" s="1">
        <f>DATE(YEAR(invoices[[#This Row],[due_date]]),MONTH(invoices[[#This Row],[due_date]]),1)</f>
        <v>45689</v>
      </c>
      <c r="I2479" s="1">
        <v>45695</v>
      </c>
      <c r="J2479">
        <v>15500</v>
      </c>
      <c r="K2479">
        <v>1302</v>
      </c>
      <c r="L2479">
        <v>0</v>
      </c>
      <c r="M2479">
        <f>invoices[[#This Row],[rent_amount]]+invoices[[#This Row],[electricity_amount]]+invoices[[#This Row],[other_charges]]</f>
        <v>16802</v>
      </c>
      <c r="N2479" t="s">
        <v>28</v>
      </c>
      <c r="O2479" t="s">
        <v>170</v>
      </c>
      <c r="P2479">
        <v>0</v>
      </c>
      <c r="Q2479" t="b">
        <v>0</v>
      </c>
      <c r="R2479" t="s">
        <v>108</v>
      </c>
      <c r="S2479">
        <v>0</v>
      </c>
      <c r="T2479">
        <f>invoices[[#This Row],[total_amount]]</f>
        <v>16802</v>
      </c>
      <c r="U2479" t="s">
        <v>2722</v>
      </c>
      <c r="V2479" t="str">
        <f>INDEX([1]!Table1[tenantname],MATCH(invoices[[#This Row],[allotment_id]],[1]!Table1[TenantAllotmentID],0))</f>
        <v>Surya Parthipan (A41-C2)</v>
      </c>
      <c r="W2479" t="s">
        <v>14372</v>
      </c>
      <c r="X2479" t="s">
        <v>14879</v>
      </c>
      <c r="Y2479" s="4">
        <v>45689</v>
      </c>
      <c r="Z2479" t="s">
        <v>15806</v>
      </c>
      <c r="AA2479">
        <v>9640</v>
      </c>
      <c r="AB2479">
        <v>4966</v>
      </c>
      <c r="AC2479">
        <v>894</v>
      </c>
      <c r="AD2479" s="7">
        <f>invoices[[#This Row],[Rent]]+invoices[[#This Row],[Services]]+invoices[[#This Row],[GST]]</f>
        <v>15500</v>
      </c>
      <c r="AE2479" s="7">
        <f>invoices[[#This Row],[Total]]-invoices[[#This Row],[rent_amount]]</f>
        <v>0</v>
      </c>
      <c r="AF2479">
        <v>3179</v>
      </c>
      <c r="AG2479">
        <v>1302</v>
      </c>
      <c r="AH2479">
        <f>invoices[[#This Row],[EB Amount]]-invoices[[#This Row],[electricity_amount]]</f>
        <v>0</v>
      </c>
    </row>
    <row r="2480" spans="1:34">
      <c r="A2480" t="s">
        <v>7890</v>
      </c>
      <c r="B2480" t="s">
        <v>22</v>
      </c>
      <c r="C2480" t="s">
        <v>240</v>
      </c>
      <c r="D2480" t="s">
        <v>24</v>
      </c>
      <c r="E2480" t="s">
        <v>72</v>
      </c>
      <c r="F2480" t="s">
        <v>241</v>
      </c>
      <c r="G2480" t="s">
        <v>7891</v>
      </c>
      <c r="H2480" s="1">
        <f>DATE(YEAR(invoices[[#This Row],[due_date]]),MONTH(invoices[[#This Row],[due_date]]),1)</f>
        <v>45689</v>
      </c>
      <c r="I2480" s="1">
        <v>45695</v>
      </c>
      <c r="J2480">
        <v>13500</v>
      </c>
      <c r="K2480">
        <v>682</v>
      </c>
      <c r="L2480">
        <v>0</v>
      </c>
      <c r="M2480">
        <f>invoices[[#This Row],[rent_amount]]+invoices[[#This Row],[electricity_amount]]+invoices[[#This Row],[other_charges]]</f>
        <v>14182</v>
      </c>
      <c r="N2480" t="s">
        <v>28</v>
      </c>
      <c r="O2480" t="s">
        <v>107</v>
      </c>
      <c r="P2480">
        <v>0</v>
      </c>
      <c r="Q2480" t="b">
        <v>0</v>
      </c>
      <c r="R2480" t="s">
        <v>108</v>
      </c>
      <c r="S2480">
        <v>0</v>
      </c>
      <c r="T2480">
        <f>invoices[[#This Row],[total_amount]]</f>
        <v>14182</v>
      </c>
      <c r="U2480" t="s">
        <v>244</v>
      </c>
      <c r="V2480" t="str">
        <f>INDEX([1]!Table1[tenantname],MATCH(invoices[[#This Row],[allotment_id]],[1]!Table1[TenantAllotmentID],0))</f>
        <v>Khushboo Sahani (C34-C2)</v>
      </c>
      <c r="W2480" t="s">
        <v>14042</v>
      </c>
      <c r="X2480" t="s">
        <v>14043</v>
      </c>
      <c r="Y2480" s="4">
        <v>45689</v>
      </c>
      <c r="Z2480" t="s">
        <v>15806</v>
      </c>
      <c r="AA2480">
        <v>9691</v>
      </c>
      <c r="AB2480">
        <v>3228</v>
      </c>
      <c r="AC2480">
        <v>581</v>
      </c>
      <c r="AD2480" s="7">
        <f>invoices[[#This Row],[Rent]]+invoices[[#This Row],[Services]]+invoices[[#This Row],[GST]]</f>
        <v>13500</v>
      </c>
      <c r="AE2480" s="7">
        <f>invoices[[#This Row],[Total]]-invoices[[#This Row],[rent_amount]]</f>
        <v>0</v>
      </c>
      <c r="AF2480">
        <v>3182</v>
      </c>
      <c r="AG2480">
        <v>682</v>
      </c>
      <c r="AH2480">
        <f>invoices[[#This Row],[EB Amount]]-invoices[[#This Row],[electricity_amount]]</f>
        <v>0</v>
      </c>
    </row>
    <row r="2481" spans="1:34">
      <c r="A2481" t="s">
        <v>7940</v>
      </c>
      <c r="B2481" t="s">
        <v>22</v>
      </c>
      <c r="C2481" t="s">
        <v>3203</v>
      </c>
      <c r="D2481" t="s">
        <v>24</v>
      </c>
      <c r="E2481" t="s">
        <v>476</v>
      </c>
      <c r="F2481" t="s">
        <v>1186</v>
      </c>
      <c r="G2481" t="s">
        <v>7941</v>
      </c>
      <c r="H2481" s="1">
        <f>DATE(YEAR(invoices[[#This Row],[due_date]]),MONTH(invoices[[#This Row],[due_date]]),1)</f>
        <v>45689</v>
      </c>
      <c r="I2481" s="1">
        <v>45695</v>
      </c>
      <c r="J2481">
        <v>12946</v>
      </c>
      <c r="K2481">
        <v>0</v>
      </c>
      <c r="L2481">
        <v>0</v>
      </c>
      <c r="M2481">
        <f>invoices[[#This Row],[rent_amount]]+invoices[[#This Row],[electricity_amount]]+invoices[[#This Row],[other_charges]]</f>
        <v>12946</v>
      </c>
      <c r="N2481" t="s">
        <v>28</v>
      </c>
      <c r="O2481" t="s">
        <v>107</v>
      </c>
      <c r="P2481">
        <v>0</v>
      </c>
      <c r="Q2481" t="b">
        <v>0</v>
      </c>
      <c r="R2481" t="s">
        <v>108</v>
      </c>
      <c r="S2481">
        <v>0</v>
      </c>
      <c r="T2481">
        <f>invoices[[#This Row],[total_amount]]</f>
        <v>12946</v>
      </c>
      <c r="U2481" t="s">
        <v>3205</v>
      </c>
      <c r="V2481" t="str">
        <f>INDEX([1]!Table1[tenantname],MATCH(invoices[[#This Row],[allotment_id]],[1]!Table1[TenantAllotmentID],0))</f>
        <v>Kundan Lenka (B41-B2)</v>
      </c>
      <c r="W2481" t="s">
        <v>14998</v>
      </c>
      <c r="X2481" t="s">
        <v>14999</v>
      </c>
      <c r="Y2481" s="4">
        <v>45689</v>
      </c>
      <c r="Z2481" t="s">
        <v>15806</v>
      </c>
      <c r="AA2481">
        <v>9062</v>
      </c>
      <c r="AB2481">
        <v>3291</v>
      </c>
      <c r="AC2481">
        <v>593</v>
      </c>
      <c r="AD2481" s="7">
        <f>invoices[[#This Row],[Rent]]+invoices[[#This Row],[Services]]+invoices[[#This Row],[GST]]</f>
        <v>12946</v>
      </c>
      <c r="AE2481" s="7">
        <f>invoices[[#This Row],[Total]]-invoices[[#This Row],[rent_amount]]</f>
        <v>0</v>
      </c>
      <c r="AF2481">
        <v>3207</v>
      </c>
      <c r="AG2481">
        <v>0</v>
      </c>
      <c r="AH2481">
        <f>invoices[[#This Row],[EB Amount]]-invoices[[#This Row],[electricity_amount]]</f>
        <v>0</v>
      </c>
    </row>
    <row r="2482" spans="1:34">
      <c r="A2482" t="s">
        <v>7950</v>
      </c>
      <c r="B2482" t="s">
        <v>22</v>
      </c>
      <c r="C2482" t="s">
        <v>829</v>
      </c>
      <c r="D2482" t="s">
        <v>24</v>
      </c>
      <c r="E2482" t="s">
        <v>476</v>
      </c>
      <c r="F2482" t="s">
        <v>477</v>
      </c>
      <c r="G2482" t="s">
        <v>7951</v>
      </c>
      <c r="H2482" s="1">
        <f>DATE(YEAR(invoices[[#This Row],[due_date]]),MONTH(invoices[[#This Row],[due_date]]),1)</f>
        <v>45689</v>
      </c>
      <c r="I2482" s="1">
        <v>45695</v>
      </c>
      <c r="J2482">
        <v>24000</v>
      </c>
      <c r="K2482">
        <v>658</v>
      </c>
      <c r="L2482">
        <v>0</v>
      </c>
      <c r="M2482">
        <f>invoices[[#This Row],[rent_amount]]+invoices[[#This Row],[electricity_amount]]+invoices[[#This Row],[other_charges]]</f>
        <v>24658</v>
      </c>
      <c r="N2482" t="s">
        <v>28</v>
      </c>
      <c r="O2482" t="s">
        <v>143</v>
      </c>
      <c r="P2482">
        <v>0</v>
      </c>
      <c r="Q2482" t="b">
        <v>0</v>
      </c>
      <c r="R2482" t="s">
        <v>108</v>
      </c>
      <c r="S2482">
        <v>0</v>
      </c>
      <c r="T2482">
        <f>invoices[[#This Row],[total_amount]]</f>
        <v>24658</v>
      </c>
      <c r="U2482" t="s">
        <v>831</v>
      </c>
      <c r="V2482" t="str">
        <f>INDEX([1]!Table1[tenantname],MATCH(invoices[[#This Row],[allotment_id]],[1]!Table1[TenantAllotmentID],0))</f>
        <v>Ranjan Rai (B41-D1)</v>
      </c>
      <c r="W2482" t="s">
        <v>14247</v>
      </c>
      <c r="X2482" t="s">
        <v>14248</v>
      </c>
      <c r="Y2482" s="4">
        <v>45689</v>
      </c>
      <c r="Z2482" t="s">
        <v>15806</v>
      </c>
      <c r="AA2482">
        <v>17228</v>
      </c>
      <c r="AB2482">
        <v>5739</v>
      </c>
      <c r="AC2482">
        <v>1033</v>
      </c>
      <c r="AD2482" s="7">
        <f>invoices[[#This Row],[Rent]]+invoices[[#This Row],[Services]]+invoices[[#This Row],[GST]]</f>
        <v>24000</v>
      </c>
      <c r="AE2482" s="7">
        <f>invoices[[#This Row],[Total]]-invoices[[#This Row],[rent_amount]]</f>
        <v>0</v>
      </c>
      <c r="AF2482">
        <v>3212</v>
      </c>
      <c r="AG2482">
        <v>658</v>
      </c>
      <c r="AH2482">
        <f>invoices[[#This Row],[EB Amount]]-invoices[[#This Row],[electricity_amount]]</f>
        <v>0</v>
      </c>
    </row>
    <row r="2483" spans="1:34">
      <c r="A2483" t="s">
        <v>8034</v>
      </c>
      <c r="B2483" t="s">
        <v>22</v>
      </c>
      <c r="C2483" t="s">
        <v>3357</v>
      </c>
      <c r="D2483" t="s">
        <v>24</v>
      </c>
      <c r="E2483" t="s">
        <v>201</v>
      </c>
      <c r="F2483" t="s">
        <v>1225</v>
      </c>
      <c r="G2483" t="s">
        <v>8035</v>
      </c>
      <c r="H2483" s="1">
        <f>DATE(YEAR(invoices[[#This Row],[due_date]]),MONTH(invoices[[#This Row],[due_date]]),1)</f>
        <v>45689</v>
      </c>
      <c r="I2483" s="1">
        <v>45695</v>
      </c>
      <c r="J2483">
        <v>13500</v>
      </c>
      <c r="K2483">
        <v>744</v>
      </c>
      <c r="L2483">
        <v>0</v>
      </c>
      <c r="M2483">
        <f>invoices[[#This Row],[rent_amount]]+invoices[[#This Row],[electricity_amount]]+invoices[[#This Row],[other_charges]]</f>
        <v>14244</v>
      </c>
      <c r="N2483" t="s">
        <v>28</v>
      </c>
      <c r="O2483" t="s">
        <v>170</v>
      </c>
      <c r="P2483">
        <v>0</v>
      </c>
      <c r="Q2483" t="b">
        <v>0</v>
      </c>
      <c r="R2483" t="s">
        <v>108</v>
      </c>
      <c r="S2483">
        <v>0</v>
      </c>
      <c r="T2483">
        <f>invoices[[#This Row],[total_amount]]</f>
        <v>14244</v>
      </c>
      <c r="U2483" t="s">
        <v>3359</v>
      </c>
      <c r="V2483" t="str">
        <f>INDEX([1]!Table1[tenantname],MATCH(invoices[[#This Row],[allotment_id]],[1]!Table1[TenantAllotmentID],0))</f>
        <v>Sushant Pargaonkar (B31-C1)</v>
      </c>
      <c r="W2483" t="s">
        <v>15036</v>
      </c>
      <c r="X2483" t="s">
        <v>15037</v>
      </c>
      <c r="Y2483" s="4">
        <v>45689</v>
      </c>
      <c r="Z2483" t="s">
        <v>15806</v>
      </c>
      <c r="AA2483">
        <v>9450</v>
      </c>
      <c r="AB2483">
        <v>3432</v>
      </c>
      <c r="AC2483">
        <v>618</v>
      </c>
      <c r="AD2483" s="7">
        <f>invoices[[#This Row],[Rent]]+invoices[[#This Row],[Services]]+invoices[[#This Row],[GST]]</f>
        <v>13500</v>
      </c>
      <c r="AE2483" s="7">
        <f>invoices[[#This Row],[Total]]-invoices[[#This Row],[rent_amount]]</f>
        <v>0</v>
      </c>
      <c r="AF2483">
        <v>3254</v>
      </c>
      <c r="AG2483">
        <v>744</v>
      </c>
      <c r="AH2483">
        <f>invoices[[#This Row],[EB Amount]]-invoices[[#This Row],[electricity_amount]]</f>
        <v>0</v>
      </c>
    </row>
    <row r="2484" spans="1:34">
      <c r="A2484" t="s">
        <v>8094</v>
      </c>
      <c r="B2484" t="s">
        <v>22</v>
      </c>
      <c r="C2484" t="s">
        <v>823</v>
      </c>
      <c r="D2484" t="s">
        <v>24</v>
      </c>
      <c r="E2484" t="s">
        <v>519</v>
      </c>
      <c r="F2484" t="s">
        <v>824</v>
      </c>
      <c r="G2484" t="s">
        <v>8095</v>
      </c>
      <c r="H2484" s="1">
        <f>DATE(YEAR(invoices[[#This Row],[due_date]]),MONTH(invoices[[#This Row],[due_date]]),1)</f>
        <v>45689</v>
      </c>
      <c r="I2484" s="1">
        <v>45695</v>
      </c>
      <c r="J2484">
        <v>24000</v>
      </c>
      <c r="K2484">
        <v>1922</v>
      </c>
      <c r="L2484">
        <v>0</v>
      </c>
      <c r="M2484">
        <f>invoices[[#This Row],[rent_amount]]+invoices[[#This Row],[electricity_amount]]+invoices[[#This Row],[other_charges]]</f>
        <v>25922</v>
      </c>
      <c r="N2484" t="s">
        <v>28</v>
      </c>
      <c r="O2484" t="s">
        <v>107</v>
      </c>
      <c r="P2484">
        <v>0</v>
      </c>
      <c r="Q2484" t="b">
        <v>0</v>
      </c>
      <c r="R2484" t="s">
        <v>108</v>
      </c>
      <c r="S2484">
        <v>0</v>
      </c>
      <c r="T2484">
        <f>invoices[[#This Row],[total_amount]]</f>
        <v>25922</v>
      </c>
      <c r="U2484" t="s">
        <v>827</v>
      </c>
      <c r="V2484" t="str">
        <f>INDEX([1]!Table1[tenantname],MATCH(invoices[[#This Row],[allotment_id]],[1]!Table1[TenantAllotmentID],0))</f>
        <v>Prateek Sharma (C41-D1)</v>
      </c>
      <c r="W2484" t="s">
        <v>14245</v>
      </c>
      <c r="X2484" t="s">
        <v>14246</v>
      </c>
      <c r="Y2484" s="4">
        <v>45689</v>
      </c>
      <c r="Z2484" t="s">
        <v>15806</v>
      </c>
      <c r="AA2484">
        <v>14675</v>
      </c>
      <c r="AB2484">
        <v>7902</v>
      </c>
      <c r="AC2484">
        <v>1423</v>
      </c>
      <c r="AD2484" s="7">
        <f>invoices[[#This Row],[Rent]]+invoices[[#This Row],[Services]]+invoices[[#This Row],[GST]]</f>
        <v>24000</v>
      </c>
      <c r="AE2484" s="7">
        <f>invoices[[#This Row],[Total]]-invoices[[#This Row],[rent_amount]]</f>
        <v>0</v>
      </c>
      <c r="AF2484">
        <v>3284</v>
      </c>
      <c r="AG2484">
        <v>1922</v>
      </c>
      <c r="AH2484">
        <f>invoices[[#This Row],[EB Amount]]-invoices[[#This Row],[electricity_amount]]</f>
        <v>0</v>
      </c>
    </row>
    <row r="2485" spans="1:34">
      <c r="A2485" t="s">
        <v>8108</v>
      </c>
      <c r="B2485" t="s">
        <v>22</v>
      </c>
      <c r="C2485" t="s">
        <v>1039</v>
      </c>
      <c r="D2485" t="s">
        <v>24</v>
      </c>
      <c r="E2485" t="s">
        <v>476</v>
      </c>
      <c r="F2485" t="s">
        <v>620</v>
      </c>
      <c r="G2485" t="s">
        <v>8109</v>
      </c>
      <c r="H2485" s="1">
        <f>DATE(YEAR(invoices[[#This Row],[due_date]]),MONTH(invoices[[#This Row],[due_date]]),1)</f>
        <v>45689</v>
      </c>
      <c r="I2485" s="1">
        <v>45695</v>
      </c>
      <c r="J2485">
        <v>13500</v>
      </c>
      <c r="K2485">
        <v>1457</v>
      </c>
      <c r="L2485">
        <v>0</v>
      </c>
      <c r="M2485">
        <f>invoices[[#This Row],[rent_amount]]+invoices[[#This Row],[electricity_amount]]+invoices[[#This Row],[other_charges]]</f>
        <v>14957</v>
      </c>
      <c r="N2485" t="s">
        <v>28</v>
      </c>
      <c r="O2485" t="s">
        <v>2053</v>
      </c>
      <c r="P2485">
        <v>0</v>
      </c>
      <c r="Q2485" t="b">
        <v>0</v>
      </c>
      <c r="R2485" t="s">
        <v>108</v>
      </c>
      <c r="S2485">
        <v>0</v>
      </c>
      <c r="T2485">
        <f>invoices[[#This Row],[total_amount]]</f>
        <v>14957</v>
      </c>
      <c r="U2485" t="s">
        <v>1041</v>
      </c>
      <c r="V2485" t="str">
        <f>INDEX([1]!Table1[tenantname],MATCH(invoices[[#This Row],[allotment_id]],[1]!Table1[TenantAllotmentID],0))</f>
        <v>Arindraja Kundu (B41-C1)</v>
      </c>
      <c r="W2485" t="s">
        <v>14325</v>
      </c>
      <c r="X2485" t="s">
        <v>14326</v>
      </c>
      <c r="Y2485" s="4">
        <v>45689</v>
      </c>
      <c r="Z2485" t="s">
        <v>15806</v>
      </c>
      <c r="AA2485">
        <v>9691</v>
      </c>
      <c r="AB2485">
        <v>3228</v>
      </c>
      <c r="AC2485">
        <v>581</v>
      </c>
      <c r="AD2485" s="7">
        <f>invoices[[#This Row],[Rent]]+invoices[[#This Row],[Services]]+invoices[[#This Row],[GST]]</f>
        <v>13500</v>
      </c>
      <c r="AE2485" s="7">
        <f>invoices[[#This Row],[Total]]-invoices[[#This Row],[rent_amount]]</f>
        <v>0</v>
      </c>
      <c r="AF2485">
        <v>3291</v>
      </c>
      <c r="AG2485">
        <v>1457</v>
      </c>
      <c r="AH2485">
        <f>invoices[[#This Row],[EB Amount]]-invoices[[#This Row],[electricity_amount]]</f>
        <v>0</v>
      </c>
    </row>
    <row r="2486" spans="1:34">
      <c r="A2486" t="s">
        <v>8214</v>
      </c>
      <c r="B2486" t="s">
        <v>22</v>
      </c>
      <c r="C2486" t="s">
        <v>475</v>
      </c>
      <c r="D2486" t="s">
        <v>24</v>
      </c>
      <c r="E2486" t="s">
        <v>476</v>
      </c>
      <c r="F2486" t="s">
        <v>477</v>
      </c>
      <c r="G2486" t="s">
        <v>8215</v>
      </c>
      <c r="H2486" s="1">
        <f>DATE(YEAR(invoices[[#This Row],[due_date]]),MONTH(invoices[[#This Row],[due_date]]),1)</f>
        <v>45689</v>
      </c>
      <c r="I2486" s="1">
        <v>45695</v>
      </c>
      <c r="J2486">
        <v>3929</v>
      </c>
      <c r="K2486">
        <v>1457</v>
      </c>
      <c r="L2486">
        <v>0</v>
      </c>
      <c r="M2486">
        <f>invoices[[#This Row],[rent_amount]]+invoices[[#This Row],[electricity_amount]]+invoices[[#This Row],[other_charges]]</f>
        <v>5386</v>
      </c>
      <c r="N2486" t="s">
        <v>28</v>
      </c>
      <c r="O2486" t="s">
        <v>2053</v>
      </c>
      <c r="P2486">
        <v>0</v>
      </c>
      <c r="Q2486" t="b">
        <v>0</v>
      </c>
      <c r="R2486" t="s">
        <v>108</v>
      </c>
      <c r="S2486">
        <v>0</v>
      </c>
      <c r="T2486">
        <f>invoices[[#This Row],[total_amount]]</f>
        <v>5386</v>
      </c>
      <c r="U2486" t="s">
        <v>479</v>
      </c>
      <c r="V2486" t="str">
        <f>INDEX([1]!Table1[tenantname],MATCH(invoices[[#This Row],[allotment_id]],[1]!Table1[TenantAllotmentID],0))</f>
        <v>Aurobinda Bharat Maharana (B41-D1)</v>
      </c>
      <c r="W2486" t="s">
        <v>14124</v>
      </c>
      <c r="X2486" t="s">
        <v>14125</v>
      </c>
      <c r="Y2486" s="4">
        <v>45689</v>
      </c>
      <c r="Z2486" t="s">
        <v>15806</v>
      </c>
      <c r="AA2486">
        <v>2820</v>
      </c>
      <c r="AB2486">
        <v>939</v>
      </c>
      <c r="AC2486">
        <v>170</v>
      </c>
      <c r="AD2486" s="7">
        <f>invoices[[#This Row],[Rent]]+invoices[[#This Row],[Services]]+invoices[[#This Row],[GST]]</f>
        <v>3929</v>
      </c>
      <c r="AE2486" s="7">
        <f>invoices[[#This Row],[Total]]-invoices[[#This Row],[rent_amount]]</f>
        <v>0</v>
      </c>
      <c r="AF2486">
        <v>3341</v>
      </c>
      <c r="AG2486">
        <v>1457</v>
      </c>
      <c r="AH2486">
        <f>invoices[[#This Row],[EB Amount]]-invoices[[#This Row],[electricity_amount]]</f>
        <v>0</v>
      </c>
    </row>
    <row r="2487" spans="1:34">
      <c r="A2487" t="s">
        <v>8264</v>
      </c>
      <c r="B2487" t="s">
        <v>22</v>
      </c>
      <c r="C2487" t="s">
        <v>212</v>
      </c>
      <c r="D2487" t="s">
        <v>24</v>
      </c>
      <c r="E2487" t="s">
        <v>140</v>
      </c>
      <c r="F2487" t="s">
        <v>213</v>
      </c>
      <c r="G2487" t="s">
        <v>8265</v>
      </c>
      <c r="H2487" s="1">
        <f>DATE(YEAR(invoices[[#This Row],[due_date]]),MONTH(invoices[[#This Row],[due_date]]),1)</f>
        <v>45689</v>
      </c>
      <c r="I2487" s="1">
        <v>45695</v>
      </c>
      <c r="J2487">
        <v>13000</v>
      </c>
      <c r="K2487">
        <v>1302</v>
      </c>
      <c r="L2487">
        <v>0</v>
      </c>
      <c r="M2487">
        <f>invoices[[#This Row],[rent_amount]]+invoices[[#This Row],[electricity_amount]]+invoices[[#This Row],[other_charges]]</f>
        <v>14302</v>
      </c>
      <c r="N2487" t="s">
        <v>28</v>
      </c>
      <c r="O2487" t="s">
        <v>2053</v>
      </c>
      <c r="P2487">
        <v>0</v>
      </c>
      <c r="Q2487" t="b">
        <v>0</v>
      </c>
      <c r="R2487" t="s">
        <v>108</v>
      </c>
      <c r="S2487">
        <v>0</v>
      </c>
      <c r="T2487">
        <f>invoices[[#This Row],[total_amount]]</f>
        <v>14302</v>
      </c>
      <c r="U2487" t="s">
        <v>215</v>
      </c>
      <c r="V2487" t="str">
        <f>INDEX([1]!Table1[tenantname],MATCH(invoices[[#This Row],[allotment_id]],[1]!Table1[TenantAllotmentID],0))</f>
        <v>Arnav Raj (A41-B2)</v>
      </c>
      <c r="W2487" t="s">
        <v>14034</v>
      </c>
      <c r="X2487" t="s">
        <v>14035</v>
      </c>
      <c r="Y2487" s="4">
        <v>45689</v>
      </c>
      <c r="Z2487" t="s">
        <v>15806</v>
      </c>
      <c r="AA2487">
        <v>8085</v>
      </c>
      <c r="AB2487">
        <v>4165</v>
      </c>
      <c r="AC2487">
        <v>750</v>
      </c>
      <c r="AD2487" s="7">
        <f>invoices[[#This Row],[Rent]]+invoices[[#This Row],[Services]]+invoices[[#This Row],[GST]]</f>
        <v>13000</v>
      </c>
      <c r="AE2487" s="7">
        <f>invoices[[#This Row],[Total]]-invoices[[#This Row],[rent_amount]]</f>
        <v>0</v>
      </c>
      <c r="AF2487">
        <v>3364</v>
      </c>
      <c r="AG2487">
        <v>1302</v>
      </c>
      <c r="AH2487">
        <f>invoices[[#This Row],[EB Amount]]-invoices[[#This Row],[electricity_amount]]</f>
        <v>0</v>
      </c>
    </row>
    <row r="2488" spans="1:34">
      <c r="A2488" t="s">
        <v>8306</v>
      </c>
      <c r="B2488" t="s">
        <v>22</v>
      </c>
      <c r="C2488" t="s">
        <v>5692</v>
      </c>
      <c r="D2488" t="s">
        <v>24</v>
      </c>
      <c r="E2488" t="s">
        <v>349</v>
      </c>
      <c r="F2488" t="s">
        <v>1626</v>
      </c>
      <c r="G2488" t="s">
        <v>8307</v>
      </c>
      <c r="H2488" s="1">
        <f>DATE(YEAR(invoices[[#This Row],[due_date]]),MONTH(invoices[[#This Row],[due_date]]),1)</f>
        <v>45689</v>
      </c>
      <c r="I2488" s="1">
        <v>45695</v>
      </c>
      <c r="J2488">
        <v>14500</v>
      </c>
      <c r="K2488">
        <v>600</v>
      </c>
      <c r="L2488">
        <v>0</v>
      </c>
      <c r="M2488">
        <f>invoices[[#This Row],[rent_amount]]+invoices[[#This Row],[electricity_amount]]+invoices[[#This Row],[other_charges]]</f>
        <v>15100</v>
      </c>
      <c r="N2488" t="s">
        <v>28</v>
      </c>
      <c r="O2488" t="s">
        <v>107</v>
      </c>
      <c r="P2488">
        <v>0</v>
      </c>
      <c r="Q2488" t="b">
        <v>0</v>
      </c>
      <c r="R2488" t="s">
        <v>108</v>
      </c>
      <c r="S2488">
        <v>0</v>
      </c>
      <c r="T2488">
        <f>invoices[[#This Row],[total_amount]]</f>
        <v>15100</v>
      </c>
      <c r="U2488" t="s">
        <v>5694</v>
      </c>
      <c r="V2488" t="str">
        <f>INDEX([1]!Table1[tenantname],MATCH(invoices[[#This Row],[allotment_id]],[1]!Table1[TenantAllotmentID],0))</f>
        <v>Devanathan Chandrasekaran (B11-B2)</v>
      </c>
      <c r="W2488" t="s">
        <v>15410</v>
      </c>
      <c r="X2488" t="s">
        <v>15411</v>
      </c>
      <c r="Y2488" s="4">
        <v>45689</v>
      </c>
      <c r="Z2488" t="s">
        <v>15806</v>
      </c>
      <c r="AA2488">
        <v>10409</v>
      </c>
      <c r="AB2488">
        <v>3467</v>
      </c>
      <c r="AC2488">
        <v>624</v>
      </c>
      <c r="AD2488" s="7">
        <f>invoices[[#This Row],[Rent]]+invoices[[#This Row],[Services]]+invoices[[#This Row],[GST]]</f>
        <v>14500</v>
      </c>
      <c r="AE2488" s="7">
        <f>invoices[[#This Row],[Total]]-invoices[[#This Row],[rent_amount]]</f>
        <v>0</v>
      </c>
      <c r="AF2488">
        <v>3385</v>
      </c>
      <c r="AG2488">
        <v>600</v>
      </c>
      <c r="AH2488">
        <f>invoices[[#This Row],[EB Amount]]-invoices[[#This Row],[electricity_amount]]</f>
        <v>0</v>
      </c>
    </row>
    <row r="2489" spans="1:34">
      <c r="A2489" t="s">
        <v>8377</v>
      </c>
      <c r="B2489" t="s">
        <v>22</v>
      </c>
      <c r="C2489" t="s">
        <v>8348</v>
      </c>
      <c r="D2489" t="s">
        <v>24</v>
      </c>
      <c r="E2489" t="s">
        <v>247</v>
      </c>
      <c r="F2489" t="s">
        <v>248</v>
      </c>
      <c r="G2489" t="s">
        <v>8378</v>
      </c>
      <c r="H2489" s="1">
        <f>DATE(YEAR(invoices[[#This Row],[due_date]]),MONTH(invoices[[#This Row],[due_date]]),1)</f>
        <v>45689</v>
      </c>
      <c r="I2489" s="1">
        <v>45695</v>
      </c>
      <c r="J2489">
        <v>18000</v>
      </c>
      <c r="K2489">
        <v>1056</v>
      </c>
      <c r="L2489">
        <v>0</v>
      </c>
      <c r="M2489">
        <f>invoices[[#This Row],[rent_amount]]+invoices[[#This Row],[electricity_amount]]+invoices[[#This Row],[other_charges]]</f>
        <v>19056</v>
      </c>
      <c r="N2489" t="s">
        <v>28</v>
      </c>
      <c r="O2489" t="s">
        <v>107</v>
      </c>
      <c r="P2489">
        <v>0</v>
      </c>
      <c r="Q2489" t="b">
        <v>0</v>
      </c>
      <c r="R2489" t="s">
        <v>108</v>
      </c>
      <c r="S2489">
        <v>0</v>
      </c>
      <c r="T2489">
        <f>invoices[[#This Row],[total_amount]]</f>
        <v>19056</v>
      </c>
      <c r="U2489" t="s">
        <v>8350</v>
      </c>
      <c r="V2489" t="str">
        <f>INDEX([1]!Table1[tenantname],MATCH(invoices[[#This Row],[allotment_id]],[1]!Table1[TenantAllotmentID],0))</f>
        <v>Sanath Baburam (C11-A1)</v>
      </c>
      <c r="W2489" t="s">
        <v>15613</v>
      </c>
      <c r="X2489" t="s">
        <v>15614</v>
      </c>
      <c r="Y2489" s="4">
        <v>45689</v>
      </c>
      <c r="Z2489" t="s">
        <v>15806</v>
      </c>
      <c r="AA2489">
        <v>12921</v>
      </c>
      <c r="AB2489">
        <v>4304</v>
      </c>
      <c r="AC2489">
        <v>775</v>
      </c>
      <c r="AD2489" s="7">
        <f>invoices[[#This Row],[Rent]]+invoices[[#This Row],[Services]]+invoices[[#This Row],[GST]]</f>
        <v>18000</v>
      </c>
      <c r="AE2489" s="7">
        <f>invoices[[#This Row],[Total]]-invoices[[#This Row],[rent_amount]]</f>
        <v>0</v>
      </c>
      <c r="AF2489">
        <v>3422</v>
      </c>
      <c r="AG2489">
        <v>1056</v>
      </c>
      <c r="AH2489">
        <f>invoices[[#This Row],[EB Amount]]-invoices[[#This Row],[electricity_amount]]</f>
        <v>0</v>
      </c>
    </row>
    <row r="2490" spans="1:34">
      <c r="A2490" t="s">
        <v>8412</v>
      </c>
      <c r="B2490" t="s">
        <v>22</v>
      </c>
      <c r="C2490" t="s">
        <v>154</v>
      </c>
      <c r="D2490" t="s">
        <v>24</v>
      </c>
      <c r="E2490" t="s">
        <v>155</v>
      </c>
      <c r="F2490" t="s">
        <v>156</v>
      </c>
      <c r="G2490" t="s">
        <v>8413</v>
      </c>
      <c r="H2490" s="1">
        <f>DATE(YEAR(invoices[[#This Row],[due_date]]),MONTH(invoices[[#This Row],[due_date]]),1)</f>
        <v>45689</v>
      </c>
      <c r="I2490" s="1">
        <v>45695</v>
      </c>
      <c r="J2490">
        <v>13500</v>
      </c>
      <c r="K2490">
        <v>992</v>
      </c>
      <c r="L2490">
        <v>0</v>
      </c>
      <c r="M2490">
        <f>invoices[[#This Row],[rent_amount]]+invoices[[#This Row],[electricity_amount]]+invoices[[#This Row],[other_charges]]</f>
        <v>14492</v>
      </c>
      <c r="N2490" t="s">
        <v>28</v>
      </c>
      <c r="O2490" t="s">
        <v>143</v>
      </c>
      <c r="P2490">
        <v>0</v>
      </c>
      <c r="Q2490" t="b">
        <v>0</v>
      </c>
      <c r="R2490" t="s">
        <v>108</v>
      </c>
      <c r="S2490">
        <v>0</v>
      </c>
      <c r="T2490">
        <f>invoices[[#This Row],[total_amount]]</f>
        <v>14492</v>
      </c>
      <c r="U2490" t="s">
        <v>160</v>
      </c>
      <c r="V2490" t="str">
        <f>INDEX([1]!Table1[tenantname],MATCH(invoices[[#This Row],[allotment_id]],[1]!Table1[TenantAllotmentID],0))</f>
        <v>Ram kumar Muthuvel (C44-A1)</v>
      </c>
      <c r="W2490" t="s">
        <v>14018</v>
      </c>
      <c r="X2490" t="s">
        <v>14019</v>
      </c>
      <c r="Y2490" s="4">
        <v>45689</v>
      </c>
      <c r="Z2490" t="s">
        <v>15806</v>
      </c>
      <c r="AA2490">
        <v>8255</v>
      </c>
      <c r="AB2490">
        <v>4445</v>
      </c>
      <c r="AC2490">
        <v>800</v>
      </c>
      <c r="AD2490" s="7">
        <f>invoices[[#This Row],[Rent]]+invoices[[#This Row],[Services]]+invoices[[#This Row],[GST]]</f>
        <v>13500</v>
      </c>
      <c r="AE2490" s="7">
        <f>invoices[[#This Row],[Total]]-invoices[[#This Row],[rent_amount]]</f>
        <v>0</v>
      </c>
      <c r="AF2490">
        <v>3441</v>
      </c>
      <c r="AG2490">
        <v>992</v>
      </c>
      <c r="AH2490">
        <f>invoices[[#This Row],[EB Amount]]-invoices[[#This Row],[electricity_amount]]</f>
        <v>0</v>
      </c>
    </row>
    <row r="2491" spans="1:34">
      <c r="A2491" t="s">
        <v>8541</v>
      </c>
      <c r="B2491" t="s">
        <v>22</v>
      </c>
      <c r="C2491" t="s">
        <v>3819</v>
      </c>
      <c r="D2491" t="s">
        <v>24</v>
      </c>
      <c r="E2491" t="s">
        <v>592</v>
      </c>
      <c r="F2491" t="s">
        <v>1294</v>
      </c>
      <c r="G2491" t="s">
        <v>8542</v>
      </c>
      <c r="H2491" s="1">
        <f>DATE(YEAR(invoices[[#This Row],[due_date]]),MONTH(invoices[[#This Row],[due_date]]),1)</f>
        <v>45689</v>
      </c>
      <c r="I2491" s="1">
        <v>45695</v>
      </c>
      <c r="J2491">
        <v>18000</v>
      </c>
      <c r="K2491">
        <v>810</v>
      </c>
      <c r="L2491">
        <v>0</v>
      </c>
      <c r="M2491">
        <f>invoices[[#This Row],[rent_amount]]+invoices[[#This Row],[electricity_amount]]+invoices[[#This Row],[other_charges]]</f>
        <v>18810</v>
      </c>
      <c r="N2491" t="s">
        <v>28</v>
      </c>
      <c r="O2491" t="s">
        <v>143</v>
      </c>
      <c r="P2491">
        <v>0</v>
      </c>
      <c r="Q2491" t="b">
        <v>0</v>
      </c>
      <c r="R2491" t="s">
        <v>108</v>
      </c>
      <c r="S2491">
        <v>0</v>
      </c>
      <c r="T2491">
        <f>invoices[[#This Row],[total_amount]]</f>
        <v>18810</v>
      </c>
      <c r="U2491" t="s">
        <v>3821</v>
      </c>
      <c r="V2491" t="str">
        <f>INDEX([1]!Table1[tenantname],MATCH(invoices[[#This Row],[allotment_id]],[1]!Table1[TenantAllotmentID],0))</f>
        <v>Sankalp Chauhan (A44-A1)</v>
      </c>
      <c r="W2491" t="s">
        <v>15132</v>
      </c>
      <c r="X2491" t="s">
        <v>15133</v>
      </c>
      <c r="Y2491" s="4">
        <v>45689</v>
      </c>
      <c r="Z2491" t="s">
        <v>15806</v>
      </c>
      <c r="AA2491">
        <v>12921</v>
      </c>
      <c r="AB2491">
        <v>4304</v>
      </c>
      <c r="AC2491">
        <v>775</v>
      </c>
      <c r="AD2491" s="7">
        <f>invoices[[#This Row],[Rent]]+invoices[[#This Row],[Services]]+invoices[[#This Row],[GST]]</f>
        <v>18000</v>
      </c>
      <c r="AE2491" s="7">
        <f>invoices[[#This Row],[Total]]-invoices[[#This Row],[rent_amount]]</f>
        <v>0</v>
      </c>
      <c r="AF2491">
        <v>3509</v>
      </c>
      <c r="AG2491">
        <v>810</v>
      </c>
      <c r="AH2491">
        <f>invoices[[#This Row],[EB Amount]]-invoices[[#This Row],[electricity_amount]]</f>
        <v>0</v>
      </c>
    </row>
    <row r="2492" spans="1:34">
      <c r="A2492" t="s">
        <v>8581</v>
      </c>
      <c r="B2492" t="s">
        <v>22</v>
      </c>
      <c r="C2492" t="s">
        <v>2365</v>
      </c>
      <c r="D2492" t="s">
        <v>24</v>
      </c>
      <c r="E2492" t="s">
        <v>234</v>
      </c>
      <c r="F2492" t="s">
        <v>2143</v>
      </c>
      <c r="G2492" t="s">
        <v>8582</v>
      </c>
      <c r="H2492" s="1">
        <f>DATE(YEAR(invoices[[#This Row],[due_date]]),MONTH(invoices[[#This Row],[due_date]]),1)</f>
        <v>45689</v>
      </c>
      <c r="I2492" s="1">
        <v>45695</v>
      </c>
      <c r="J2492">
        <v>13500</v>
      </c>
      <c r="K2492">
        <v>180</v>
      </c>
      <c r="L2492">
        <v>0</v>
      </c>
      <c r="M2492">
        <f>invoices[[#This Row],[rent_amount]]+invoices[[#This Row],[electricity_amount]]+invoices[[#This Row],[other_charges]]</f>
        <v>13680</v>
      </c>
      <c r="N2492" t="s">
        <v>28</v>
      </c>
      <c r="O2492" t="s">
        <v>2053</v>
      </c>
      <c r="P2492">
        <v>0</v>
      </c>
      <c r="Q2492" t="b">
        <v>0</v>
      </c>
      <c r="R2492" t="s">
        <v>108</v>
      </c>
      <c r="S2492">
        <v>0</v>
      </c>
      <c r="T2492">
        <f>invoices[[#This Row],[total_amount]]</f>
        <v>13680</v>
      </c>
      <c r="U2492" t="s">
        <v>2367</v>
      </c>
      <c r="V2492" t="str">
        <f>INDEX([1]!Table1[tenantname],MATCH(invoices[[#This Row],[allotment_id]],[1]!Table1[TenantAllotmentID],0))</f>
        <v>Padmaja Ananthalakshmi (D12-C2)</v>
      </c>
      <c r="W2492" t="s">
        <v>14788</v>
      </c>
      <c r="X2492" t="s">
        <v>14789</v>
      </c>
      <c r="Y2492" s="4">
        <v>45689</v>
      </c>
      <c r="Z2492" t="s">
        <v>15806</v>
      </c>
      <c r="AA2492">
        <v>9450</v>
      </c>
      <c r="AB2492">
        <v>3432</v>
      </c>
      <c r="AC2492">
        <v>618</v>
      </c>
      <c r="AD2492" s="7">
        <f>invoices[[#This Row],[Rent]]+invoices[[#This Row],[Services]]+invoices[[#This Row],[GST]]</f>
        <v>13500</v>
      </c>
      <c r="AE2492" s="7">
        <f>invoices[[#This Row],[Total]]-invoices[[#This Row],[rent_amount]]</f>
        <v>0</v>
      </c>
      <c r="AF2492">
        <v>3534</v>
      </c>
      <c r="AG2492">
        <v>180</v>
      </c>
      <c r="AH2492">
        <f>invoices[[#This Row],[EB Amount]]-invoices[[#This Row],[electricity_amount]]</f>
        <v>0</v>
      </c>
    </row>
    <row r="2493" spans="1:34">
      <c r="A2493" t="s">
        <v>8666</v>
      </c>
      <c r="B2493" t="s">
        <v>22</v>
      </c>
      <c r="C2493" t="s">
        <v>446</v>
      </c>
      <c r="D2493" t="s">
        <v>24</v>
      </c>
      <c r="E2493" t="s">
        <v>268</v>
      </c>
      <c r="F2493" t="s">
        <v>447</v>
      </c>
      <c r="G2493" t="s">
        <v>8667</v>
      </c>
      <c r="H2493" s="1">
        <f>DATE(YEAR(invoices[[#This Row],[due_date]]),MONTH(invoices[[#This Row],[due_date]]),1)</f>
        <v>45689</v>
      </c>
      <c r="I2493" s="1">
        <v>45695</v>
      </c>
      <c r="J2493">
        <v>9640</v>
      </c>
      <c r="K2493">
        <v>0</v>
      </c>
      <c r="L2493">
        <v>0</v>
      </c>
      <c r="M2493">
        <f>invoices[[#This Row],[rent_amount]]+invoices[[#This Row],[electricity_amount]]+invoices[[#This Row],[other_charges]]</f>
        <v>9640</v>
      </c>
      <c r="N2493" t="s">
        <v>28</v>
      </c>
      <c r="O2493" t="s">
        <v>107</v>
      </c>
      <c r="P2493">
        <v>0</v>
      </c>
      <c r="Q2493" t="b">
        <v>0</v>
      </c>
      <c r="R2493" t="s">
        <v>108</v>
      </c>
      <c r="S2493">
        <v>0</v>
      </c>
      <c r="T2493">
        <f>invoices[[#This Row],[total_amount]]</f>
        <v>9640</v>
      </c>
      <c r="U2493" t="s">
        <v>449</v>
      </c>
      <c r="V2493" t="str">
        <f>INDEX([1]!Table1[tenantname],MATCH(invoices[[#This Row],[allotment_id]],[1]!Table1[TenantAllotmentID],0))</f>
        <v>Kiran TR (C21-C2)</v>
      </c>
      <c r="W2493" t="s">
        <v>14114</v>
      </c>
      <c r="X2493" t="s">
        <v>14115</v>
      </c>
      <c r="Y2493" s="4">
        <v>45689</v>
      </c>
      <c r="Z2493" t="s">
        <v>15806</v>
      </c>
      <c r="AA2493">
        <v>6748</v>
      </c>
      <c r="AB2493">
        <v>2451</v>
      </c>
      <c r="AC2493">
        <v>441</v>
      </c>
      <c r="AD2493" s="7">
        <f>invoices[[#This Row],[Rent]]+invoices[[#This Row],[Services]]+invoices[[#This Row],[GST]]</f>
        <v>9640</v>
      </c>
      <c r="AE2493" s="7">
        <f>invoices[[#This Row],[Total]]-invoices[[#This Row],[rent_amount]]</f>
        <v>0</v>
      </c>
      <c r="AF2493">
        <v>3577</v>
      </c>
      <c r="AG2493">
        <v>0</v>
      </c>
      <c r="AH2493">
        <f>invoices[[#This Row],[EB Amount]]-invoices[[#This Row],[electricity_amount]]</f>
        <v>0</v>
      </c>
    </row>
    <row r="2494" spans="1:34">
      <c r="A2494" t="s">
        <v>8670</v>
      </c>
      <c r="B2494" t="s">
        <v>22</v>
      </c>
      <c r="C2494" t="s">
        <v>132</v>
      </c>
      <c r="D2494" t="s">
        <v>24</v>
      </c>
      <c r="E2494" t="s">
        <v>50</v>
      </c>
      <c r="F2494" t="s">
        <v>133</v>
      </c>
      <c r="G2494" t="s">
        <v>8671</v>
      </c>
      <c r="H2494" s="1">
        <f>DATE(YEAR(invoices[[#This Row],[due_date]]),MONTH(invoices[[#This Row],[due_date]]),1)</f>
        <v>45689</v>
      </c>
      <c r="I2494" s="1">
        <v>45695</v>
      </c>
      <c r="J2494">
        <v>13500</v>
      </c>
      <c r="K2494">
        <v>1674</v>
      </c>
      <c r="L2494">
        <v>0</v>
      </c>
      <c r="M2494">
        <f>invoices[[#This Row],[rent_amount]]+invoices[[#This Row],[electricity_amount]]+invoices[[#This Row],[other_charges]]</f>
        <v>15174</v>
      </c>
      <c r="N2494" t="s">
        <v>28</v>
      </c>
      <c r="O2494" t="s">
        <v>170</v>
      </c>
      <c r="P2494">
        <v>0</v>
      </c>
      <c r="Q2494" t="b">
        <v>0</v>
      </c>
      <c r="R2494" t="s">
        <v>108</v>
      </c>
      <c r="S2494">
        <v>0</v>
      </c>
      <c r="T2494">
        <f>invoices[[#This Row],[total_amount]]</f>
        <v>15174</v>
      </c>
      <c r="U2494" t="s">
        <v>137</v>
      </c>
      <c r="V2494" t="str">
        <f>INDEX([1]!Table1[tenantname],MATCH(invoices[[#This Row],[allotment_id]],[1]!Table1[TenantAllotmentID],0))</f>
        <v>Uma Saikumar Torikonda (B32-C1)</v>
      </c>
      <c r="W2494" t="s">
        <v>14012</v>
      </c>
      <c r="X2494" t="s">
        <v>14013</v>
      </c>
      <c r="Y2494" s="4">
        <v>45689</v>
      </c>
      <c r="Z2494" t="s">
        <v>15806</v>
      </c>
      <c r="AA2494">
        <v>8255</v>
      </c>
      <c r="AB2494">
        <v>4445</v>
      </c>
      <c r="AC2494">
        <v>800</v>
      </c>
      <c r="AD2494" s="7">
        <f>invoices[[#This Row],[Rent]]+invoices[[#This Row],[Services]]+invoices[[#This Row],[GST]]</f>
        <v>13500</v>
      </c>
      <c r="AE2494" s="7">
        <f>invoices[[#This Row],[Total]]-invoices[[#This Row],[rent_amount]]</f>
        <v>0</v>
      </c>
      <c r="AF2494">
        <v>3579</v>
      </c>
      <c r="AG2494">
        <v>1674</v>
      </c>
      <c r="AH2494">
        <f>invoices[[#This Row],[EB Amount]]-invoices[[#This Row],[electricity_amount]]</f>
        <v>0</v>
      </c>
    </row>
    <row r="2495" spans="1:34">
      <c r="A2495" t="s">
        <v>8830</v>
      </c>
      <c r="B2495" t="s">
        <v>22</v>
      </c>
      <c r="C2495" t="s">
        <v>125</v>
      </c>
      <c r="D2495" t="s">
        <v>24</v>
      </c>
      <c r="E2495" t="s">
        <v>88</v>
      </c>
      <c r="F2495" t="s">
        <v>126</v>
      </c>
      <c r="G2495" t="s">
        <v>8831</v>
      </c>
      <c r="H2495" s="1">
        <f>DATE(YEAR(invoices[[#This Row],[due_date]]),MONTH(invoices[[#This Row],[due_date]]),1)</f>
        <v>45689</v>
      </c>
      <c r="I2495" s="1">
        <v>45695</v>
      </c>
      <c r="J2495">
        <v>13500</v>
      </c>
      <c r="K2495">
        <v>1116</v>
      </c>
      <c r="L2495">
        <v>0</v>
      </c>
      <c r="M2495">
        <f>invoices[[#This Row],[rent_amount]]+invoices[[#This Row],[electricity_amount]]+invoices[[#This Row],[other_charges]]</f>
        <v>14616</v>
      </c>
      <c r="N2495" t="s">
        <v>28</v>
      </c>
      <c r="O2495" t="s">
        <v>107</v>
      </c>
      <c r="P2495">
        <v>0</v>
      </c>
      <c r="Q2495" t="b">
        <v>0</v>
      </c>
      <c r="R2495" t="s">
        <v>108</v>
      </c>
      <c r="S2495">
        <v>0</v>
      </c>
      <c r="T2495">
        <f>invoices[[#This Row],[total_amount]]</f>
        <v>14616</v>
      </c>
      <c r="U2495" t="s">
        <v>130</v>
      </c>
      <c r="V2495" t="str">
        <f>INDEX([1]!Table1[tenantname],MATCH(invoices[[#This Row],[allotment_id]],[1]!Table1[TenantAllotmentID],0))</f>
        <v>Martin Rodgers (B13-C2)</v>
      </c>
      <c r="W2495" t="s">
        <v>14010</v>
      </c>
      <c r="X2495" t="s">
        <v>14011</v>
      </c>
      <c r="Y2495" s="4">
        <v>45689</v>
      </c>
      <c r="Z2495" t="s">
        <v>15806</v>
      </c>
      <c r="AA2495">
        <v>9691</v>
      </c>
      <c r="AB2495">
        <v>3228</v>
      </c>
      <c r="AC2495">
        <v>581</v>
      </c>
      <c r="AD2495" s="7">
        <f>invoices[[#This Row],[Rent]]+invoices[[#This Row],[Services]]+invoices[[#This Row],[GST]]</f>
        <v>13500</v>
      </c>
      <c r="AE2495" s="7">
        <f>invoices[[#This Row],[Total]]-invoices[[#This Row],[rent_amount]]</f>
        <v>0</v>
      </c>
      <c r="AF2495">
        <v>3665</v>
      </c>
      <c r="AG2495">
        <v>1116</v>
      </c>
      <c r="AH2495">
        <f>invoices[[#This Row],[EB Amount]]-invoices[[#This Row],[electricity_amount]]</f>
        <v>0</v>
      </c>
    </row>
    <row r="2496" spans="1:34">
      <c r="A2496" t="s">
        <v>8854</v>
      </c>
      <c r="B2496" t="s">
        <v>22</v>
      </c>
      <c r="C2496" t="s">
        <v>2950</v>
      </c>
      <c r="D2496" t="s">
        <v>24</v>
      </c>
      <c r="E2496" t="s">
        <v>349</v>
      </c>
      <c r="F2496" t="s">
        <v>716</v>
      </c>
      <c r="G2496" t="s">
        <v>8855</v>
      </c>
      <c r="H2496" s="1">
        <f>DATE(YEAR(invoices[[#This Row],[due_date]]),MONTH(invoices[[#This Row],[due_date]]),1)</f>
        <v>45689</v>
      </c>
      <c r="I2496" s="1">
        <v>45695</v>
      </c>
      <c r="J2496">
        <v>2357</v>
      </c>
      <c r="K2496">
        <v>775</v>
      </c>
      <c r="L2496">
        <v>0</v>
      </c>
      <c r="M2496">
        <f>invoices[[#This Row],[rent_amount]]+invoices[[#This Row],[electricity_amount]]+invoices[[#This Row],[other_charges]]</f>
        <v>3132</v>
      </c>
      <c r="N2496" t="s">
        <v>28</v>
      </c>
      <c r="O2496" t="s">
        <v>2053</v>
      </c>
      <c r="P2496">
        <v>0</v>
      </c>
      <c r="Q2496" t="b">
        <v>0</v>
      </c>
      <c r="R2496" t="s">
        <v>108</v>
      </c>
      <c r="S2496">
        <v>0</v>
      </c>
      <c r="T2496">
        <f>invoices[[#This Row],[total_amount]]</f>
        <v>3132</v>
      </c>
      <c r="U2496" t="s">
        <v>2952</v>
      </c>
      <c r="V2496" t="str">
        <f>INDEX([1]!Table1[tenantname],MATCH(invoices[[#This Row],[allotment_id]],[1]!Table1[TenantAllotmentID],0))</f>
        <v>Sandeep K (B11-D1)</v>
      </c>
      <c r="W2496" t="s">
        <v>14931</v>
      </c>
      <c r="X2496" t="s">
        <v>14932</v>
      </c>
      <c r="Y2496" s="4">
        <v>45689</v>
      </c>
      <c r="Z2496" t="s">
        <v>15806</v>
      </c>
      <c r="AA2496">
        <v>1692</v>
      </c>
      <c r="AB2496">
        <v>564</v>
      </c>
      <c r="AC2496">
        <v>101</v>
      </c>
      <c r="AD2496" s="7">
        <f>invoices[[#This Row],[Rent]]+invoices[[#This Row],[Services]]+invoices[[#This Row],[GST]]</f>
        <v>2357</v>
      </c>
      <c r="AE2496" s="7">
        <f>invoices[[#This Row],[Total]]-invoices[[#This Row],[rent_amount]]</f>
        <v>0</v>
      </c>
      <c r="AF2496">
        <v>3676</v>
      </c>
      <c r="AG2496">
        <v>775</v>
      </c>
      <c r="AH2496">
        <f>invoices[[#This Row],[EB Amount]]-invoices[[#This Row],[electricity_amount]]</f>
        <v>0</v>
      </c>
    </row>
    <row r="2497" spans="1:34">
      <c r="A2497" t="s">
        <v>8856</v>
      </c>
      <c r="B2497" t="s">
        <v>22</v>
      </c>
      <c r="C2497" t="s">
        <v>416</v>
      </c>
      <c r="D2497" t="s">
        <v>24</v>
      </c>
      <c r="E2497" t="s">
        <v>247</v>
      </c>
      <c r="F2497" t="s">
        <v>417</v>
      </c>
      <c r="G2497" t="s">
        <v>8857</v>
      </c>
      <c r="H2497" s="1">
        <f>DATE(YEAR(invoices[[#This Row],[due_date]]),MONTH(invoices[[#This Row],[due_date]]),1)</f>
        <v>45689</v>
      </c>
      <c r="I2497" s="1">
        <v>45695</v>
      </c>
      <c r="J2497">
        <v>13500</v>
      </c>
      <c r="K2497">
        <v>1488</v>
      </c>
      <c r="L2497">
        <v>0</v>
      </c>
      <c r="M2497">
        <f>invoices[[#This Row],[rent_amount]]+invoices[[#This Row],[electricity_amount]]+invoices[[#This Row],[other_charges]]</f>
        <v>14988</v>
      </c>
      <c r="N2497" t="s">
        <v>28</v>
      </c>
      <c r="O2497" t="s">
        <v>2053</v>
      </c>
      <c r="P2497">
        <v>0</v>
      </c>
      <c r="Q2497" t="b">
        <v>0</v>
      </c>
      <c r="R2497" t="s">
        <v>108</v>
      </c>
      <c r="S2497">
        <v>0</v>
      </c>
      <c r="T2497">
        <f>invoices[[#This Row],[total_amount]]</f>
        <v>14988</v>
      </c>
      <c r="U2497" t="s">
        <v>420</v>
      </c>
      <c r="V2497" t="str">
        <f>INDEX([1]!Table1[tenantname],MATCH(invoices[[#This Row],[allotment_id]],[1]!Table1[TenantAllotmentID],0))</f>
        <v>Ashuthosh N B (C11-B2)</v>
      </c>
      <c r="W2497" t="s">
        <v>14102</v>
      </c>
      <c r="X2497" t="s">
        <v>14103</v>
      </c>
      <c r="Y2497" s="4">
        <v>45689</v>
      </c>
      <c r="Z2497" t="s">
        <v>15806</v>
      </c>
      <c r="AA2497">
        <v>9691</v>
      </c>
      <c r="AB2497">
        <v>3228</v>
      </c>
      <c r="AC2497">
        <v>581</v>
      </c>
      <c r="AD2497" s="7">
        <f>invoices[[#This Row],[Rent]]+invoices[[#This Row],[Services]]+invoices[[#This Row],[GST]]</f>
        <v>13500</v>
      </c>
      <c r="AE2497" s="7">
        <f>invoices[[#This Row],[Total]]-invoices[[#This Row],[rent_amount]]</f>
        <v>0</v>
      </c>
      <c r="AF2497">
        <v>3677</v>
      </c>
      <c r="AG2497">
        <v>1488</v>
      </c>
      <c r="AH2497">
        <f>invoices[[#This Row],[EB Amount]]-invoices[[#This Row],[electricity_amount]]</f>
        <v>0</v>
      </c>
    </row>
    <row r="2498" spans="1:34">
      <c r="A2498" t="s">
        <v>8878</v>
      </c>
      <c r="B2498" t="s">
        <v>22</v>
      </c>
      <c r="C2498" t="s">
        <v>173</v>
      </c>
      <c r="D2498" t="s">
        <v>24</v>
      </c>
      <c r="E2498" t="s">
        <v>140</v>
      </c>
      <c r="F2498" t="s">
        <v>174</v>
      </c>
      <c r="G2498" t="s">
        <v>8879</v>
      </c>
      <c r="H2498" s="1">
        <f>DATE(YEAR(invoices[[#This Row],[due_date]]),MONTH(invoices[[#This Row],[due_date]]),1)</f>
        <v>45689</v>
      </c>
      <c r="I2498" s="1">
        <v>45695</v>
      </c>
      <c r="J2498">
        <v>14500</v>
      </c>
      <c r="K2498">
        <v>1302</v>
      </c>
      <c r="L2498">
        <v>0</v>
      </c>
      <c r="M2498">
        <f>invoices[[#This Row],[rent_amount]]+invoices[[#This Row],[electricity_amount]]+invoices[[#This Row],[other_charges]]</f>
        <v>15802</v>
      </c>
      <c r="N2498" t="s">
        <v>28</v>
      </c>
      <c r="O2498" t="s">
        <v>170</v>
      </c>
      <c r="P2498">
        <v>0</v>
      </c>
      <c r="Q2498" t="b">
        <v>0</v>
      </c>
      <c r="R2498" t="s">
        <v>108</v>
      </c>
      <c r="S2498">
        <v>0</v>
      </c>
      <c r="T2498">
        <f>invoices[[#This Row],[total_amount]]</f>
        <v>15802</v>
      </c>
      <c r="U2498" t="s">
        <v>178</v>
      </c>
      <c r="V2498" t="str">
        <f>INDEX([1]!Table1[tenantname],MATCH(invoices[[#This Row],[allotment_id]],[1]!Table1[TenantAllotmentID],0))</f>
        <v>VijayaSekar P (A41-D1)</v>
      </c>
      <c r="W2498" t="s">
        <v>14024</v>
      </c>
      <c r="X2498" t="s">
        <v>14025</v>
      </c>
      <c r="Y2498" s="4">
        <v>45689</v>
      </c>
      <c r="Z2498" t="s">
        <v>15806</v>
      </c>
      <c r="AA2498">
        <v>9018</v>
      </c>
      <c r="AB2498">
        <v>4646</v>
      </c>
      <c r="AC2498">
        <v>836</v>
      </c>
      <c r="AD2498" s="7">
        <f>invoices[[#This Row],[Rent]]+invoices[[#This Row],[Services]]+invoices[[#This Row],[GST]]</f>
        <v>14500</v>
      </c>
      <c r="AE2498" s="7">
        <f>invoices[[#This Row],[Total]]-invoices[[#This Row],[rent_amount]]</f>
        <v>0</v>
      </c>
      <c r="AF2498">
        <v>3689</v>
      </c>
      <c r="AG2498">
        <v>1302</v>
      </c>
      <c r="AH2498">
        <f>invoices[[#This Row],[EB Amount]]-invoices[[#This Row],[electricity_amount]]</f>
        <v>0</v>
      </c>
    </row>
    <row r="2499" spans="1:34">
      <c r="A2499" t="s">
        <v>8920</v>
      </c>
      <c r="B2499" t="s">
        <v>22</v>
      </c>
      <c r="C2499" t="s">
        <v>4810</v>
      </c>
      <c r="D2499" t="s">
        <v>24</v>
      </c>
      <c r="E2499" t="s">
        <v>476</v>
      </c>
      <c r="F2499" t="s">
        <v>1186</v>
      </c>
      <c r="G2499" t="s">
        <v>8921</v>
      </c>
      <c r="H2499" s="1">
        <f>DATE(YEAR(invoices[[#This Row],[due_date]]),MONTH(invoices[[#This Row],[due_date]]),1)</f>
        <v>45689</v>
      </c>
      <c r="I2499" s="1">
        <v>45695</v>
      </c>
      <c r="J2499">
        <v>7250</v>
      </c>
      <c r="K2499">
        <v>1457</v>
      </c>
      <c r="L2499">
        <v>2250</v>
      </c>
      <c r="M2499">
        <f>invoices[[#This Row],[rent_amount]]+invoices[[#This Row],[electricity_amount]]+invoices[[#This Row],[other_charges]]</f>
        <v>10957</v>
      </c>
      <c r="N2499" t="s">
        <v>28</v>
      </c>
      <c r="O2499" t="s">
        <v>170</v>
      </c>
      <c r="P2499">
        <v>0</v>
      </c>
      <c r="Q2499" t="b">
        <v>0</v>
      </c>
      <c r="R2499" t="s">
        <v>108</v>
      </c>
      <c r="S2499">
        <v>0</v>
      </c>
      <c r="T2499">
        <f>invoices[[#This Row],[total_amount]]</f>
        <v>10957</v>
      </c>
      <c r="U2499" t="s">
        <v>4812</v>
      </c>
      <c r="V2499" t="str">
        <f>INDEX([1]!Table1[tenantname],MATCH(invoices[[#This Row],[allotment_id]],[1]!Table1[TenantAllotmentID],0))</f>
        <v>Sahal C (B41-B2)</v>
      </c>
      <c r="W2499" t="s">
        <v>15293</v>
      </c>
      <c r="X2499" t="s">
        <v>15294</v>
      </c>
      <c r="Y2499" s="4">
        <v>45689</v>
      </c>
      <c r="Z2499" t="s">
        <v>15806</v>
      </c>
      <c r="AA2499">
        <v>5204</v>
      </c>
      <c r="AB2499">
        <v>1734</v>
      </c>
      <c r="AC2499">
        <v>312</v>
      </c>
      <c r="AD2499" s="7">
        <f>invoices[[#This Row],[Rent]]+invoices[[#This Row],[Services]]+invoices[[#This Row],[GST]]</f>
        <v>7250</v>
      </c>
      <c r="AE2499" s="7">
        <f>invoices[[#This Row],[Total]]-invoices[[#This Row],[rent_amount]]</f>
        <v>0</v>
      </c>
      <c r="AF2499">
        <v>3710</v>
      </c>
      <c r="AG2499">
        <v>1457</v>
      </c>
      <c r="AH2499">
        <f>invoices[[#This Row],[EB Amount]]-invoices[[#This Row],[electricity_amount]]</f>
        <v>0</v>
      </c>
    </row>
    <row r="2500" spans="1:34">
      <c r="A2500" t="s">
        <v>8960</v>
      </c>
      <c r="B2500" t="s">
        <v>22</v>
      </c>
      <c r="C2500" t="s">
        <v>4247</v>
      </c>
      <c r="D2500" t="s">
        <v>24</v>
      </c>
      <c r="E2500" t="s">
        <v>569</v>
      </c>
      <c r="F2500" t="s">
        <v>727</v>
      </c>
      <c r="G2500" t="s">
        <v>8961</v>
      </c>
      <c r="H2500" s="1">
        <f>DATE(YEAR(invoices[[#This Row],[due_date]]),MONTH(invoices[[#This Row],[due_date]]),1)</f>
        <v>45689</v>
      </c>
      <c r="I2500" s="1">
        <v>45695</v>
      </c>
      <c r="J2500">
        <v>13000</v>
      </c>
      <c r="K2500">
        <v>774</v>
      </c>
      <c r="L2500">
        <v>0</v>
      </c>
      <c r="M2500">
        <f>invoices[[#This Row],[rent_amount]]+invoices[[#This Row],[electricity_amount]]+invoices[[#This Row],[other_charges]]</f>
        <v>13774</v>
      </c>
      <c r="N2500" t="s">
        <v>28</v>
      </c>
      <c r="O2500" t="s">
        <v>170</v>
      </c>
      <c r="P2500">
        <v>0</v>
      </c>
      <c r="Q2500" t="b">
        <v>0</v>
      </c>
      <c r="R2500" t="s">
        <v>108</v>
      </c>
      <c r="S2500">
        <v>0</v>
      </c>
      <c r="T2500">
        <f>invoices[[#This Row],[total_amount]]</f>
        <v>13774</v>
      </c>
      <c r="U2500" t="s">
        <v>4249</v>
      </c>
      <c r="V2500" t="str">
        <f>INDEX([1]!Table1[tenantname],MATCH(invoices[[#This Row],[allotment_id]],[1]!Table1[TenantAllotmentID],0))</f>
        <v>Swarali Kadam (C12-C3)</v>
      </c>
      <c r="W2500" t="s">
        <v>15195</v>
      </c>
      <c r="X2500" t="s">
        <v>15196</v>
      </c>
      <c r="Y2500" s="4">
        <v>45689</v>
      </c>
      <c r="Z2500" t="s">
        <v>15806</v>
      </c>
      <c r="AA2500">
        <v>7949</v>
      </c>
      <c r="AB2500">
        <v>4280</v>
      </c>
      <c r="AC2500">
        <v>771</v>
      </c>
      <c r="AD2500" s="7">
        <f>invoices[[#This Row],[Rent]]+invoices[[#This Row],[Services]]+invoices[[#This Row],[GST]]</f>
        <v>13000</v>
      </c>
      <c r="AE2500" s="7">
        <f>invoices[[#This Row],[Total]]-invoices[[#This Row],[rent_amount]]</f>
        <v>0</v>
      </c>
      <c r="AF2500">
        <v>3735</v>
      </c>
      <c r="AG2500">
        <v>774</v>
      </c>
      <c r="AH2500">
        <f>invoices[[#This Row],[EB Amount]]-invoices[[#This Row],[electricity_amount]]</f>
        <v>0</v>
      </c>
    </row>
    <row r="2501" spans="1:34">
      <c r="A2501" t="s">
        <v>9036</v>
      </c>
      <c r="B2501" t="s">
        <v>22</v>
      </c>
      <c r="C2501" t="s">
        <v>1938</v>
      </c>
      <c r="D2501" t="s">
        <v>24</v>
      </c>
      <c r="E2501" t="s">
        <v>342</v>
      </c>
      <c r="F2501" t="s">
        <v>1768</v>
      </c>
      <c r="G2501" t="s">
        <v>9037</v>
      </c>
      <c r="H2501" s="1">
        <f>DATE(YEAR(invoices[[#This Row],[due_date]]),MONTH(invoices[[#This Row],[due_date]]),1)</f>
        <v>45689</v>
      </c>
      <c r="I2501" s="1">
        <v>45695</v>
      </c>
      <c r="J2501">
        <v>14500</v>
      </c>
      <c r="K2501">
        <v>1209</v>
      </c>
      <c r="L2501">
        <v>0</v>
      </c>
      <c r="M2501">
        <f>invoices[[#This Row],[rent_amount]]+invoices[[#This Row],[electricity_amount]]+invoices[[#This Row],[other_charges]]</f>
        <v>15709</v>
      </c>
      <c r="N2501" t="s">
        <v>28</v>
      </c>
      <c r="O2501" t="s">
        <v>143</v>
      </c>
      <c r="P2501">
        <v>0</v>
      </c>
      <c r="Q2501" t="b">
        <v>0</v>
      </c>
      <c r="R2501" t="s">
        <v>108</v>
      </c>
      <c r="S2501">
        <v>0</v>
      </c>
      <c r="T2501">
        <f>invoices[[#This Row],[total_amount]]</f>
        <v>15709</v>
      </c>
      <c r="U2501" t="s">
        <v>1940</v>
      </c>
      <c r="V2501" t="str">
        <f>INDEX([1]!Table1[tenantname],MATCH(invoices[[#This Row],[allotment_id]],[1]!Table1[TenantAllotmentID],0))</f>
        <v>Mounika C S (D11-C1)</v>
      </c>
      <c r="W2501" t="s">
        <v>14651</v>
      </c>
      <c r="X2501" t="s">
        <v>14652</v>
      </c>
      <c r="Y2501" s="4">
        <v>45689</v>
      </c>
      <c r="Z2501" t="s">
        <v>15806</v>
      </c>
      <c r="AA2501">
        <v>9018</v>
      </c>
      <c r="AB2501">
        <v>4646</v>
      </c>
      <c r="AC2501">
        <v>836</v>
      </c>
      <c r="AD2501" s="7">
        <f>invoices[[#This Row],[Rent]]+invoices[[#This Row],[Services]]+invoices[[#This Row],[GST]]</f>
        <v>14500</v>
      </c>
      <c r="AE2501" s="7">
        <f>invoices[[#This Row],[Total]]-invoices[[#This Row],[rent_amount]]</f>
        <v>0</v>
      </c>
      <c r="AF2501">
        <v>3777</v>
      </c>
      <c r="AG2501">
        <v>1209</v>
      </c>
      <c r="AH2501">
        <f>invoices[[#This Row],[EB Amount]]-invoices[[#This Row],[electricity_amount]]</f>
        <v>0</v>
      </c>
    </row>
    <row r="2502" spans="1:34">
      <c r="A2502" t="s">
        <v>9078</v>
      </c>
      <c r="B2502" t="s">
        <v>22</v>
      </c>
      <c r="C2502" t="s">
        <v>1604</v>
      </c>
      <c r="D2502" t="s">
        <v>24</v>
      </c>
      <c r="E2502" t="s">
        <v>147</v>
      </c>
      <c r="F2502" t="s">
        <v>1605</v>
      </c>
      <c r="G2502" t="s">
        <v>9079</v>
      </c>
      <c r="H2502" s="1">
        <f>DATE(YEAR(invoices[[#This Row],[due_date]]),MONTH(invoices[[#This Row],[due_date]]),1)</f>
        <v>45689</v>
      </c>
      <c r="I2502" s="1">
        <v>45695</v>
      </c>
      <c r="J2502">
        <v>13500</v>
      </c>
      <c r="K2502">
        <v>1209</v>
      </c>
      <c r="L2502">
        <v>0</v>
      </c>
      <c r="M2502">
        <f>invoices[[#This Row],[rent_amount]]+invoices[[#This Row],[electricity_amount]]+invoices[[#This Row],[other_charges]]</f>
        <v>14709</v>
      </c>
      <c r="N2502" t="s">
        <v>28</v>
      </c>
      <c r="O2502" t="s">
        <v>143</v>
      </c>
      <c r="P2502">
        <v>0</v>
      </c>
      <c r="Q2502" t="b">
        <v>0</v>
      </c>
      <c r="R2502" t="s">
        <v>108</v>
      </c>
      <c r="S2502">
        <v>0</v>
      </c>
      <c r="T2502">
        <f>invoices[[#This Row],[total_amount]]</f>
        <v>14709</v>
      </c>
      <c r="U2502" t="s">
        <v>1607</v>
      </c>
      <c r="V2502" t="str">
        <f>INDEX([1]!Table1[tenantname],MATCH(invoices[[#This Row],[allotment_id]],[1]!Table1[TenantAllotmentID],0))</f>
        <v>Pushparaja Shanmugam (C31-C2)</v>
      </c>
      <c r="W2502" t="s">
        <v>14532</v>
      </c>
      <c r="X2502" t="s">
        <v>14533</v>
      </c>
      <c r="Y2502" s="4">
        <v>45689</v>
      </c>
      <c r="Z2502" t="s">
        <v>15806</v>
      </c>
      <c r="AA2502">
        <v>9691</v>
      </c>
      <c r="AB2502">
        <v>3228</v>
      </c>
      <c r="AC2502">
        <v>581</v>
      </c>
      <c r="AD2502" s="7">
        <f>invoices[[#This Row],[Rent]]+invoices[[#This Row],[Services]]+invoices[[#This Row],[GST]]</f>
        <v>13500</v>
      </c>
      <c r="AE2502" s="7">
        <f>invoices[[#This Row],[Total]]-invoices[[#This Row],[rent_amount]]</f>
        <v>0</v>
      </c>
      <c r="AF2502">
        <v>3800</v>
      </c>
      <c r="AG2502">
        <v>1209</v>
      </c>
      <c r="AH2502">
        <f>invoices[[#This Row],[EB Amount]]-invoices[[#This Row],[electricity_amount]]</f>
        <v>0</v>
      </c>
    </row>
    <row r="2503" spans="1:34">
      <c r="A2503" t="s">
        <v>9132</v>
      </c>
      <c r="B2503" t="s">
        <v>22</v>
      </c>
      <c r="C2503" t="s">
        <v>494</v>
      </c>
      <c r="D2503" t="s">
        <v>24</v>
      </c>
      <c r="E2503" t="s">
        <v>167</v>
      </c>
      <c r="F2503" t="s">
        <v>495</v>
      </c>
      <c r="G2503" t="s">
        <v>9133</v>
      </c>
      <c r="H2503" s="1">
        <f>DATE(YEAR(invoices[[#This Row],[due_date]]),MONTH(invoices[[#This Row],[due_date]]),1)</f>
        <v>45689</v>
      </c>
      <c r="I2503" s="1">
        <v>45695</v>
      </c>
      <c r="J2503">
        <v>13500</v>
      </c>
      <c r="K2503">
        <v>1404</v>
      </c>
      <c r="L2503">
        <v>0</v>
      </c>
      <c r="M2503">
        <f>invoices[[#This Row],[rent_amount]]+invoices[[#This Row],[electricity_amount]]+invoices[[#This Row],[other_charges]]</f>
        <v>14904</v>
      </c>
      <c r="N2503" t="s">
        <v>28</v>
      </c>
      <c r="O2503" t="s">
        <v>170</v>
      </c>
      <c r="P2503">
        <v>0</v>
      </c>
      <c r="Q2503" t="b">
        <v>0</v>
      </c>
      <c r="R2503" t="s">
        <v>108</v>
      </c>
      <c r="S2503">
        <v>0</v>
      </c>
      <c r="T2503">
        <f>invoices[[#This Row],[total_amount]]</f>
        <v>14904</v>
      </c>
      <c r="U2503" t="s">
        <v>498</v>
      </c>
      <c r="V2503" t="str">
        <f>INDEX([1]!Table1[tenantname],MATCH(invoices[[#This Row],[allotment_id]],[1]!Table1[TenantAllotmentID],0))</f>
        <v>TANVEER MUSTAFA (B42-C1)</v>
      </c>
      <c r="W2503" t="s">
        <v>14130</v>
      </c>
      <c r="X2503" t="s">
        <v>14131</v>
      </c>
      <c r="Y2503" s="4">
        <v>45689</v>
      </c>
      <c r="Z2503" t="s">
        <v>15806</v>
      </c>
      <c r="AA2503">
        <v>9691</v>
      </c>
      <c r="AB2503">
        <v>3228</v>
      </c>
      <c r="AC2503">
        <v>581</v>
      </c>
      <c r="AD2503" s="7">
        <f>invoices[[#This Row],[Rent]]+invoices[[#This Row],[Services]]+invoices[[#This Row],[GST]]</f>
        <v>13500</v>
      </c>
      <c r="AE2503" s="7">
        <f>invoices[[#This Row],[Total]]-invoices[[#This Row],[rent_amount]]</f>
        <v>0</v>
      </c>
      <c r="AF2503">
        <v>3830</v>
      </c>
      <c r="AG2503">
        <v>1404</v>
      </c>
      <c r="AH2503">
        <f>invoices[[#This Row],[EB Amount]]-invoices[[#This Row],[electricity_amount]]</f>
        <v>0</v>
      </c>
    </row>
    <row r="2504" spans="1:34">
      <c r="A2504" t="s">
        <v>9220</v>
      </c>
      <c r="B2504" t="s">
        <v>22</v>
      </c>
      <c r="C2504" t="s">
        <v>71</v>
      </c>
      <c r="D2504" t="s">
        <v>24</v>
      </c>
      <c r="E2504" t="s">
        <v>72</v>
      </c>
      <c r="F2504" t="s">
        <v>73</v>
      </c>
      <c r="G2504" t="s">
        <v>9221</v>
      </c>
      <c r="H2504" s="1">
        <f>DATE(YEAR(invoices[[#This Row],[due_date]]),MONTH(invoices[[#This Row],[due_date]]),1)</f>
        <v>45689</v>
      </c>
      <c r="I2504" s="1">
        <v>45695</v>
      </c>
      <c r="J2504">
        <v>14500</v>
      </c>
      <c r="K2504">
        <v>0</v>
      </c>
      <c r="L2504">
        <v>0</v>
      </c>
      <c r="M2504">
        <f>invoices[[#This Row],[rent_amount]]+invoices[[#This Row],[electricity_amount]]+invoices[[#This Row],[other_charges]]</f>
        <v>14500</v>
      </c>
      <c r="N2504" t="s">
        <v>28</v>
      </c>
      <c r="O2504" t="s">
        <v>107</v>
      </c>
      <c r="P2504">
        <v>0</v>
      </c>
      <c r="Q2504" t="b">
        <v>0</v>
      </c>
      <c r="R2504" t="s">
        <v>108</v>
      </c>
      <c r="S2504">
        <v>0</v>
      </c>
      <c r="T2504">
        <f>invoices[[#This Row],[total_amount]]</f>
        <v>14500</v>
      </c>
      <c r="U2504" t="s">
        <v>77</v>
      </c>
      <c r="V2504" t="str">
        <f>INDEX([1]!Table1[tenantname],MATCH(invoices[[#This Row],[allotment_id]],[1]!Table1[TenantAllotmentID],0))</f>
        <v>Nirmala  A (C34-B1)</v>
      </c>
      <c r="W2504" t="s">
        <v>13996</v>
      </c>
      <c r="X2504" t="s">
        <v>13997</v>
      </c>
      <c r="Y2504" s="4">
        <v>45689</v>
      </c>
      <c r="Z2504" t="s">
        <v>15806</v>
      </c>
      <c r="AA2504">
        <v>10409</v>
      </c>
      <c r="AB2504">
        <v>3467</v>
      </c>
      <c r="AC2504">
        <v>624</v>
      </c>
      <c r="AD2504" s="7">
        <f>invoices[[#This Row],[Rent]]+invoices[[#This Row],[Services]]+invoices[[#This Row],[GST]]</f>
        <v>14500</v>
      </c>
      <c r="AE2504" s="7">
        <f>invoices[[#This Row],[Total]]-invoices[[#This Row],[rent_amount]]</f>
        <v>0</v>
      </c>
      <c r="AF2504">
        <v>3874</v>
      </c>
      <c r="AG2504">
        <v>0</v>
      </c>
      <c r="AH2504">
        <f>invoices[[#This Row],[EB Amount]]-invoices[[#This Row],[electricity_amount]]</f>
        <v>0</v>
      </c>
    </row>
    <row r="2505" spans="1:34">
      <c r="A2505" t="s">
        <v>9433</v>
      </c>
      <c r="B2505" t="s">
        <v>22</v>
      </c>
      <c r="C2505" t="s">
        <v>2625</v>
      </c>
      <c r="D2505" t="s">
        <v>24</v>
      </c>
      <c r="E2505" t="s">
        <v>195</v>
      </c>
      <c r="F2505" s="2" t="s">
        <v>1745</v>
      </c>
      <c r="G2505" t="s">
        <v>9434</v>
      </c>
      <c r="H2505" s="1">
        <f>DATE(YEAR(invoices[[#This Row],[due_date]]),MONTH(invoices[[#This Row],[due_date]]),1)</f>
        <v>45689</v>
      </c>
      <c r="I2505" s="1">
        <v>45695</v>
      </c>
      <c r="J2505">
        <v>13500</v>
      </c>
      <c r="K2505">
        <v>0</v>
      </c>
      <c r="L2505">
        <v>0</v>
      </c>
      <c r="M2505">
        <f>invoices[[#This Row],[rent_amount]]+invoices[[#This Row],[electricity_amount]]+invoices[[#This Row],[other_charges]]</f>
        <v>13500</v>
      </c>
      <c r="N2505" t="s">
        <v>28</v>
      </c>
      <c r="O2505" t="s">
        <v>2053</v>
      </c>
      <c r="P2505">
        <v>0</v>
      </c>
      <c r="Q2505" t="b">
        <v>0</v>
      </c>
      <c r="R2505" t="s">
        <v>108</v>
      </c>
      <c r="S2505">
        <v>0</v>
      </c>
      <c r="T2505">
        <f>invoices[[#This Row],[total_amount]]</f>
        <v>13500</v>
      </c>
      <c r="U2505" t="s">
        <v>2627</v>
      </c>
      <c r="V2505" t="str">
        <f>INDEX([1]!Table1[tenantname],MATCH(invoices[[#This Row],[allotment_id]],[1]!Table1[TenantAllotmentID],0))</f>
        <v>Aswini BT (D41-C1)</v>
      </c>
      <c r="W2505" t="s">
        <v>14851</v>
      </c>
      <c r="X2505" t="s">
        <v>14852</v>
      </c>
      <c r="Y2505" s="4">
        <v>45689</v>
      </c>
      <c r="Z2505" t="s">
        <v>15806</v>
      </c>
      <c r="AA2505">
        <v>9691</v>
      </c>
      <c r="AB2505">
        <v>3228</v>
      </c>
      <c r="AC2505">
        <v>581</v>
      </c>
      <c r="AD2505" s="7">
        <f>invoices[[#This Row],[Rent]]+invoices[[#This Row],[Services]]+invoices[[#This Row],[GST]]</f>
        <v>13500</v>
      </c>
      <c r="AE2505" s="7">
        <f>invoices[[#This Row],[Total]]-invoices[[#This Row],[rent_amount]]</f>
        <v>0</v>
      </c>
      <c r="AF2505">
        <v>3989</v>
      </c>
      <c r="AG2505">
        <v>0</v>
      </c>
      <c r="AH2505">
        <f>invoices[[#This Row],[EB Amount]]-invoices[[#This Row],[electricity_amount]]</f>
        <v>0</v>
      </c>
    </row>
    <row r="2506" spans="1:34">
      <c r="A2506" t="s">
        <v>9650</v>
      </c>
      <c r="B2506" t="s">
        <v>22</v>
      </c>
      <c r="C2506" t="s">
        <v>2224</v>
      </c>
      <c r="D2506" t="s">
        <v>24</v>
      </c>
      <c r="E2506" t="s">
        <v>519</v>
      </c>
      <c r="F2506" t="s">
        <v>2225</v>
      </c>
      <c r="G2506" t="s">
        <v>9651</v>
      </c>
      <c r="H2506" s="1">
        <f>DATE(YEAR(invoices[[#This Row],[due_date]]),MONTH(invoices[[#This Row],[due_date]]),1)</f>
        <v>45689</v>
      </c>
      <c r="I2506" s="1">
        <v>45695</v>
      </c>
      <c r="J2506">
        <v>14500</v>
      </c>
      <c r="K2506">
        <v>620</v>
      </c>
      <c r="L2506">
        <v>0</v>
      </c>
      <c r="M2506">
        <f>invoices[[#This Row],[rent_amount]]+invoices[[#This Row],[electricity_amount]]+invoices[[#This Row],[other_charges]]</f>
        <v>15120</v>
      </c>
      <c r="N2506" t="s">
        <v>28</v>
      </c>
      <c r="O2506" t="s">
        <v>2053</v>
      </c>
      <c r="P2506">
        <v>0</v>
      </c>
      <c r="Q2506" t="b">
        <v>0</v>
      </c>
      <c r="R2506" t="s">
        <v>108</v>
      </c>
      <c r="S2506">
        <v>0</v>
      </c>
      <c r="T2506">
        <f>invoices[[#This Row],[total_amount]]</f>
        <v>15120</v>
      </c>
      <c r="U2506" t="s">
        <v>2227</v>
      </c>
      <c r="V2506" t="str">
        <f>INDEX([1]!Table1[tenantname],MATCH(invoices[[#This Row],[allotment_id]],[1]!Table1[TenantAllotmentID],0))</f>
        <v>Ananay Gupta (C41-B2)</v>
      </c>
      <c r="W2506" t="s">
        <v>14747</v>
      </c>
      <c r="X2506" t="s">
        <v>14748</v>
      </c>
      <c r="Y2506" s="4">
        <v>45689</v>
      </c>
      <c r="Z2506" t="s">
        <v>15806</v>
      </c>
      <c r="AA2506">
        <v>8866</v>
      </c>
      <c r="AB2506">
        <v>4774</v>
      </c>
      <c r="AC2506">
        <v>860</v>
      </c>
      <c r="AD2506" s="7">
        <f>invoices[[#This Row],[Rent]]+invoices[[#This Row],[Services]]+invoices[[#This Row],[GST]]</f>
        <v>14500</v>
      </c>
      <c r="AE2506" s="7">
        <f>invoices[[#This Row],[Total]]-invoices[[#This Row],[rent_amount]]</f>
        <v>0</v>
      </c>
      <c r="AF2506">
        <v>4101</v>
      </c>
      <c r="AG2506">
        <v>620</v>
      </c>
      <c r="AH2506">
        <f>invoices[[#This Row],[EB Amount]]-invoices[[#This Row],[electricity_amount]]</f>
        <v>0</v>
      </c>
    </row>
    <row r="2507" spans="1:34">
      <c r="A2507" t="s">
        <v>9706</v>
      </c>
      <c r="B2507" t="s">
        <v>22</v>
      </c>
      <c r="C2507" t="s">
        <v>1193</v>
      </c>
      <c r="D2507" t="s">
        <v>24</v>
      </c>
      <c r="E2507" t="s">
        <v>72</v>
      </c>
      <c r="F2507" t="s">
        <v>665</v>
      </c>
      <c r="G2507" t="s">
        <v>9707</v>
      </c>
      <c r="H2507" s="1">
        <f>DATE(YEAR(invoices[[#This Row],[due_date]]),MONTH(invoices[[#This Row],[due_date]]),1)</f>
        <v>45689</v>
      </c>
      <c r="I2507" s="1">
        <v>45695</v>
      </c>
      <c r="J2507">
        <v>9744</v>
      </c>
      <c r="K2507">
        <v>0</v>
      </c>
      <c r="L2507">
        <v>0</v>
      </c>
      <c r="M2507">
        <f>invoices[[#This Row],[rent_amount]]+invoices[[#This Row],[electricity_amount]]+invoices[[#This Row],[other_charges]]</f>
        <v>9744</v>
      </c>
      <c r="N2507" t="s">
        <v>28</v>
      </c>
      <c r="O2507" t="s">
        <v>170</v>
      </c>
      <c r="P2507">
        <v>0</v>
      </c>
      <c r="Q2507" t="b">
        <v>0</v>
      </c>
      <c r="R2507" t="s">
        <v>108</v>
      </c>
      <c r="S2507">
        <v>0</v>
      </c>
      <c r="T2507">
        <f>invoices[[#This Row],[total_amount]]</f>
        <v>9744</v>
      </c>
      <c r="U2507" t="s">
        <v>1195</v>
      </c>
      <c r="V2507" t="str">
        <f>INDEX([1]!Table1[tenantname],MATCH(invoices[[#This Row],[allotment_id]],[1]!Table1[TenantAllotmentID],0))</f>
        <v>Vaibhav Dubey (C34-A1)</v>
      </c>
      <c r="W2507" t="s">
        <v>14376</v>
      </c>
      <c r="X2507" t="s">
        <v>14377</v>
      </c>
      <c r="Y2507" s="4">
        <v>45689</v>
      </c>
      <c r="Z2507" t="s">
        <v>15806</v>
      </c>
      <c r="AA2507">
        <v>6821</v>
      </c>
      <c r="AB2507">
        <v>2477</v>
      </c>
      <c r="AC2507">
        <v>446</v>
      </c>
      <c r="AD2507" s="7">
        <f>invoices[[#This Row],[Rent]]+invoices[[#This Row],[Services]]+invoices[[#This Row],[GST]]</f>
        <v>9744</v>
      </c>
      <c r="AE2507" s="7">
        <f>invoices[[#This Row],[Total]]-invoices[[#This Row],[rent_amount]]</f>
        <v>0</v>
      </c>
      <c r="AF2507">
        <v>4127</v>
      </c>
      <c r="AG2507">
        <v>0</v>
      </c>
      <c r="AH2507">
        <f>invoices[[#This Row],[EB Amount]]-invoices[[#This Row],[electricity_amount]]</f>
        <v>0</v>
      </c>
    </row>
    <row r="2508" spans="1:34">
      <c r="A2508" t="s">
        <v>9731</v>
      </c>
      <c r="B2508" t="s">
        <v>22</v>
      </c>
      <c r="C2508" t="s">
        <v>585</v>
      </c>
      <c r="D2508" t="s">
        <v>24</v>
      </c>
      <c r="E2508" t="s">
        <v>226</v>
      </c>
      <c r="F2508" t="s">
        <v>586</v>
      </c>
      <c r="G2508" t="s">
        <v>9732</v>
      </c>
      <c r="H2508" s="1">
        <f>DATE(YEAR(invoices[[#This Row],[due_date]]),MONTH(invoices[[#This Row],[due_date]]),1)</f>
        <v>45689</v>
      </c>
      <c r="I2508" s="1">
        <v>45695</v>
      </c>
      <c r="J2508">
        <v>7712</v>
      </c>
      <c r="K2508">
        <v>0</v>
      </c>
      <c r="L2508">
        <v>0</v>
      </c>
      <c r="M2508">
        <f>invoices[[#This Row],[rent_amount]]+invoices[[#This Row],[electricity_amount]]+invoices[[#This Row],[other_charges]]</f>
        <v>7712</v>
      </c>
      <c r="N2508" t="s">
        <v>28</v>
      </c>
      <c r="O2508" t="s">
        <v>107</v>
      </c>
      <c r="P2508">
        <v>0</v>
      </c>
      <c r="Q2508" t="b">
        <v>0</v>
      </c>
      <c r="R2508" t="s">
        <v>108</v>
      </c>
      <c r="S2508">
        <v>0</v>
      </c>
      <c r="T2508">
        <f>invoices[[#This Row],[total_amount]]</f>
        <v>7712</v>
      </c>
      <c r="U2508" t="s">
        <v>589</v>
      </c>
      <c r="V2508" t="str">
        <f>INDEX([1]!Table1[tenantname],MATCH(invoices[[#This Row],[allotment_id]],[1]!Table1[TenantAllotmentID],0))</f>
        <v>Disha Midha (B12-C2)</v>
      </c>
      <c r="W2508" t="s">
        <v>14161</v>
      </c>
      <c r="X2508" t="s">
        <v>14162</v>
      </c>
      <c r="Y2508" s="4">
        <v>45689</v>
      </c>
      <c r="Z2508" t="s">
        <v>15806</v>
      </c>
      <c r="AA2508">
        <v>5398</v>
      </c>
      <c r="AB2508">
        <v>1961</v>
      </c>
      <c r="AC2508">
        <v>353</v>
      </c>
      <c r="AD2508" s="7">
        <f>invoices[[#This Row],[Rent]]+invoices[[#This Row],[Services]]+invoices[[#This Row],[GST]]</f>
        <v>7712</v>
      </c>
      <c r="AE2508" s="7">
        <f>invoices[[#This Row],[Total]]-invoices[[#This Row],[rent_amount]]</f>
        <v>0</v>
      </c>
      <c r="AF2508">
        <v>4140</v>
      </c>
      <c r="AG2508">
        <v>0</v>
      </c>
      <c r="AH2508">
        <f>invoices[[#This Row],[EB Amount]]-invoices[[#This Row],[electricity_amount]]</f>
        <v>0</v>
      </c>
    </row>
    <row r="2509" spans="1:34">
      <c r="A2509" t="s">
        <v>9747</v>
      </c>
      <c r="B2509" t="s">
        <v>22</v>
      </c>
      <c r="C2509" t="s">
        <v>398</v>
      </c>
      <c r="D2509" t="s">
        <v>24</v>
      </c>
      <c r="E2509" t="s">
        <v>399</v>
      </c>
      <c r="F2509" t="s">
        <v>400</v>
      </c>
      <c r="G2509" t="s">
        <v>9748</v>
      </c>
      <c r="H2509" s="1">
        <f>DATE(YEAR(invoices[[#This Row],[due_date]]),MONTH(invoices[[#This Row],[due_date]]),1)</f>
        <v>45689</v>
      </c>
      <c r="I2509" s="1">
        <v>45695</v>
      </c>
      <c r="J2509">
        <v>9321</v>
      </c>
      <c r="K2509">
        <v>837</v>
      </c>
      <c r="L2509">
        <v>2250</v>
      </c>
      <c r="M2509">
        <f>invoices[[#This Row],[rent_amount]]+invoices[[#This Row],[electricity_amount]]+invoices[[#This Row],[other_charges]]</f>
        <v>12408</v>
      </c>
      <c r="N2509" t="s">
        <v>28</v>
      </c>
      <c r="O2509" t="s">
        <v>143</v>
      </c>
      <c r="P2509">
        <v>0</v>
      </c>
      <c r="Q2509" t="b">
        <v>0</v>
      </c>
      <c r="R2509" t="s">
        <v>108</v>
      </c>
      <c r="S2509">
        <v>0</v>
      </c>
      <c r="T2509">
        <f>invoices[[#This Row],[total_amount]]</f>
        <v>12408</v>
      </c>
      <c r="U2509" t="s">
        <v>404</v>
      </c>
      <c r="V2509" t="str">
        <f>INDEX([1]!Table1[tenantname],MATCH(invoices[[#This Row],[allotment_id]],[1]!Table1[TenantAllotmentID],0))</f>
        <v>Sheethala  (B22-B2)</v>
      </c>
      <c r="W2509" t="s">
        <v>14096</v>
      </c>
      <c r="X2509" t="s">
        <v>14097</v>
      </c>
      <c r="Y2509" s="4">
        <v>45689</v>
      </c>
      <c r="Z2509" t="s">
        <v>15806</v>
      </c>
      <c r="AA2509">
        <v>6525</v>
      </c>
      <c r="AB2509">
        <v>2370</v>
      </c>
      <c r="AC2509">
        <v>426</v>
      </c>
      <c r="AD2509" s="7">
        <f>invoices[[#This Row],[Rent]]+invoices[[#This Row],[Services]]+invoices[[#This Row],[GST]]</f>
        <v>9321</v>
      </c>
      <c r="AE2509" s="7">
        <f>invoices[[#This Row],[Total]]-invoices[[#This Row],[rent_amount]]</f>
        <v>0</v>
      </c>
      <c r="AF2509">
        <v>4148</v>
      </c>
      <c r="AG2509">
        <v>837</v>
      </c>
      <c r="AH2509">
        <f>invoices[[#This Row],[EB Amount]]-invoices[[#This Row],[electricity_amount]]</f>
        <v>0</v>
      </c>
    </row>
    <row r="2510" spans="1:34">
      <c r="A2510" t="s">
        <v>9799</v>
      </c>
      <c r="B2510" t="s">
        <v>22</v>
      </c>
      <c r="C2510" t="s">
        <v>518</v>
      </c>
      <c r="D2510" t="s">
        <v>24</v>
      </c>
      <c r="E2510" t="s">
        <v>519</v>
      </c>
      <c r="F2510" t="s">
        <v>520</v>
      </c>
      <c r="G2510" t="s">
        <v>9800</v>
      </c>
      <c r="H2510" s="1">
        <f>DATE(YEAR(invoices[[#This Row],[due_date]]),MONTH(invoices[[#This Row],[due_date]]),1)</f>
        <v>45689</v>
      </c>
      <c r="I2510" s="1">
        <v>45695</v>
      </c>
      <c r="J2510">
        <v>19000</v>
      </c>
      <c r="K2510">
        <v>1922</v>
      </c>
      <c r="L2510">
        <v>0</v>
      </c>
      <c r="M2510">
        <f>invoices[[#This Row],[rent_amount]]+invoices[[#This Row],[electricity_amount]]+invoices[[#This Row],[other_charges]]</f>
        <v>20922</v>
      </c>
      <c r="N2510" t="s">
        <v>28</v>
      </c>
      <c r="O2510" t="s">
        <v>2053</v>
      </c>
      <c r="P2510">
        <v>0</v>
      </c>
      <c r="Q2510" t="b">
        <v>0</v>
      </c>
      <c r="R2510" t="s">
        <v>108</v>
      </c>
      <c r="S2510">
        <v>0</v>
      </c>
      <c r="T2510">
        <f>invoices[[#This Row],[total_amount]]</f>
        <v>20922</v>
      </c>
      <c r="U2510" t="s">
        <v>524</v>
      </c>
      <c r="V2510" t="str">
        <f>INDEX([1]!Table1[tenantname],MATCH(invoices[[#This Row],[allotment_id]],[1]!Table1[TenantAllotmentID],0))</f>
        <v>Avilekh Gautam (C41-A1)</v>
      </c>
      <c r="W2510" t="s">
        <v>14140</v>
      </c>
      <c r="X2510" t="s">
        <v>14141</v>
      </c>
      <c r="Y2510" s="4">
        <v>45689</v>
      </c>
      <c r="Z2510" t="s">
        <v>15806</v>
      </c>
      <c r="AA2510">
        <v>11618</v>
      </c>
      <c r="AB2510">
        <v>6256</v>
      </c>
      <c r="AC2510">
        <v>1126</v>
      </c>
      <c r="AD2510" s="7">
        <f>invoices[[#This Row],[Rent]]+invoices[[#This Row],[Services]]+invoices[[#This Row],[GST]]</f>
        <v>19000</v>
      </c>
      <c r="AE2510" s="7">
        <f>invoices[[#This Row],[Total]]-invoices[[#This Row],[rent_amount]]</f>
        <v>0</v>
      </c>
      <c r="AF2510">
        <v>4174</v>
      </c>
      <c r="AG2510">
        <v>1922</v>
      </c>
      <c r="AH2510">
        <f>invoices[[#This Row],[EB Amount]]-invoices[[#This Row],[electricity_amount]]</f>
        <v>0</v>
      </c>
    </row>
    <row r="2511" spans="1:34">
      <c r="A2511" t="s">
        <v>9817</v>
      </c>
      <c r="B2511" t="s">
        <v>22</v>
      </c>
      <c r="C2511" t="s">
        <v>6465</v>
      </c>
      <c r="D2511" t="s">
        <v>24</v>
      </c>
      <c r="E2511" t="s">
        <v>195</v>
      </c>
      <c r="F2511" t="s">
        <v>650</v>
      </c>
      <c r="G2511" t="s">
        <v>9818</v>
      </c>
      <c r="H2511" s="1">
        <f>DATE(YEAR(invoices[[#This Row],[due_date]]),MONTH(invoices[[#This Row],[due_date]]),1)</f>
        <v>45689</v>
      </c>
      <c r="I2511" s="1">
        <v>45695</v>
      </c>
      <c r="J2511">
        <v>14500</v>
      </c>
      <c r="K2511">
        <v>0</v>
      </c>
      <c r="L2511">
        <v>0</v>
      </c>
      <c r="M2511">
        <f>invoices[[#This Row],[rent_amount]]+invoices[[#This Row],[electricity_amount]]+invoices[[#This Row],[other_charges]]</f>
        <v>14500</v>
      </c>
      <c r="N2511" t="s">
        <v>28</v>
      </c>
      <c r="O2511" t="s">
        <v>143</v>
      </c>
      <c r="P2511">
        <v>0</v>
      </c>
      <c r="Q2511" t="b">
        <v>0</v>
      </c>
      <c r="R2511" t="s">
        <v>108</v>
      </c>
      <c r="S2511">
        <v>0</v>
      </c>
      <c r="T2511">
        <f>invoices[[#This Row],[total_amount]]</f>
        <v>14500</v>
      </c>
      <c r="U2511" t="s">
        <v>6467</v>
      </c>
      <c r="V2511" t="str">
        <f>INDEX([1]!Table1[tenantname],MATCH(invoices[[#This Row],[allotment_id]],[1]!Table1[TenantAllotmentID],0))</f>
        <v>Rithika Biswas (D41-B2)</v>
      </c>
      <c r="W2511" t="s">
        <v>15474</v>
      </c>
      <c r="X2511" t="s">
        <v>15475</v>
      </c>
      <c r="Y2511" s="4">
        <v>45689</v>
      </c>
      <c r="Z2511" t="s">
        <v>15806</v>
      </c>
      <c r="AA2511">
        <v>10409</v>
      </c>
      <c r="AB2511">
        <v>3467</v>
      </c>
      <c r="AC2511">
        <v>624</v>
      </c>
      <c r="AD2511" s="7">
        <f>invoices[[#This Row],[Rent]]+invoices[[#This Row],[Services]]+invoices[[#This Row],[GST]]</f>
        <v>14500</v>
      </c>
      <c r="AE2511" s="7">
        <f>invoices[[#This Row],[Total]]-invoices[[#This Row],[rent_amount]]</f>
        <v>0</v>
      </c>
      <c r="AF2511">
        <v>4184</v>
      </c>
      <c r="AG2511">
        <v>0</v>
      </c>
      <c r="AH2511">
        <f>invoices[[#This Row],[EB Amount]]-invoices[[#This Row],[electricity_amount]]</f>
        <v>0</v>
      </c>
    </row>
    <row r="2512" spans="1:34">
      <c r="A2512" t="s">
        <v>9853</v>
      </c>
      <c r="B2512" t="s">
        <v>22</v>
      </c>
      <c r="C2512" t="s">
        <v>1202</v>
      </c>
      <c r="D2512" t="s">
        <v>24</v>
      </c>
      <c r="E2512" t="s">
        <v>167</v>
      </c>
      <c r="F2512" t="s">
        <v>1203</v>
      </c>
      <c r="G2512" t="s">
        <v>9854</v>
      </c>
      <c r="H2512" s="1">
        <f>DATE(YEAR(invoices[[#This Row],[due_date]]),MONTH(invoices[[#This Row],[due_date]]),1)</f>
        <v>45689</v>
      </c>
      <c r="I2512" s="1">
        <v>45695</v>
      </c>
      <c r="J2512">
        <v>14500</v>
      </c>
      <c r="K2512">
        <v>1612</v>
      </c>
      <c r="L2512">
        <v>0</v>
      </c>
      <c r="M2512">
        <f>invoices[[#This Row],[rent_amount]]+invoices[[#This Row],[electricity_amount]]+invoices[[#This Row],[other_charges]]</f>
        <v>16112</v>
      </c>
      <c r="N2512" t="s">
        <v>28</v>
      </c>
      <c r="O2512" t="s">
        <v>170</v>
      </c>
      <c r="P2512">
        <v>0</v>
      </c>
      <c r="Q2512" t="b">
        <v>0</v>
      </c>
      <c r="R2512" t="s">
        <v>108</v>
      </c>
      <c r="S2512">
        <v>0</v>
      </c>
      <c r="T2512">
        <f>invoices[[#This Row],[total_amount]]</f>
        <v>16112</v>
      </c>
      <c r="U2512" t="s">
        <v>1205</v>
      </c>
      <c r="V2512" t="str">
        <f>INDEX([1]!Table1[tenantname],MATCH(invoices[[#This Row],[allotment_id]],[1]!Table1[TenantAllotmentID],0))</f>
        <v>Surya Nikhil Mallampalli (B42-B1)</v>
      </c>
      <c r="W2512" t="s">
        <v>14380</v>
      </c>
      <c r="X2512" t="s">
        <v>14381</v>
      </c>
      <c r="Y2512" s="4">
        <v>45689</v>
      </c>
      <c r="Z2512" t="s">
        <v>15806</v>
      </c>
      <c r="AA2512">
        <v>10409</v>
      </c>
      <c r="AB2512">
        <v>3467</v>
      </c>
      <c r="AC2512">
        <v>624</v>
      </c>
      <c r="AD2512" s="7">
        <f>invoices[[#This Row],[Rent]]+invoices[[#This Row],[Services]]+invoices[[#This Row],[GST]]</f>
        <v>14500</v>
      </c>
      <c r="AE2512" s="7">
        <f>invoices[[#This Row],[Total]]-invoices[[#This Row],[rent_amount]]</f>
        <v>0</v>
      </c>
      <c r="AF2512">
        <v>4202</v>
      </c>
      <c r="AG2512">
        <v>1612</v>
      </c>
      <c r="AH2512">
        <f>invoices[[#This Row],[EB Amount]]-invoices[[#This Row],[electricity_amount]]</f>
        <v>0</v>
      </c>
    </row>
    <row r="2513" spans="1:34">
      <c r="A2513" t="s">
        <v>9909</v>
      </c>
      <c r="B2513" t="s">
        <v>22</v>
      </c>
      <c r="C2513" t="s">
        <v>1270</v>
      </c>
      <c r="D2513" t="s">
        <v>24</v>
      </c>
      <c r="E2513" t="s">
        <v>275</v>
      </c>
      <c r="F2513" t="s">
        <v>276</v>
      </c>
      <c r="G2513" t="s">
        <v>9910</v>
      </c>
      <c r="H2513" s="1">
        <f>DATE(YEAR(invoices[[#This Row],[due_date]]),MONTH(invoices[[#This Row],[due_date]]),1)</f>
        <v>45689</v>
      </c>
      <c r="I2513" s="1">
        <v>45695</v>
      </c>
      <c r="J2513">
        <v>13500</v>
      </c>
      <c r="K2513">
        <v>1767</v>
      </c>
      <c r="L2513">
        <v>0</v>
      </c>
      <c r="M2513">
        <f>invoices[[#This Row],[rent_amount]]+invoices[[#This Row],[electricity_amount]]+invoices[[#This Row],[other_charges]]</f>
        <v>15267</v>
      </c>
      <c r="N2513" t="s">
        <v>28</v>
      </c>
      <c r="O2513" t="s">
        <v>170</v>
      </c>
      <c r="P2513">
        <v>0</v>
      </c>
      <c r="Q2513" t="b">
        <v>0</v>
      </c>
      <c r="R2513" t="s">
        <v>108</v>
      </c>
      <c r="S2513">
        <v>0</v>
      </c>
      <c r="T2513">
        <f>invoices[[#This Row],[total_amount]]</f>
        <v>15267</v>
      </c>
      <c r="U2513" t="s">
        <v>1272</v>
      </c>
      <c r="V2513" t="str">
        <f>INDEX([1]!Table1[tenantname],MATCH(invoices[[#This Row],[allotment_id]],[1]!Table1[TenantAllotmentID],0))</f>
        <v>Smita Parial (B44-C2)</v>
      </c>
      <c r="W2513" t="s">
        <v>14407</v>
      </c>
      <c r="X2513" t="s">
        <v>14408</v>
      </c>
      <c r="Y2513" s="4">
        <v>45689</v>
      </c>
      <c r="Z2513" t="s">
        <v>15806</v>
      </c>
      <c r="AA2513">
        <v>9691</v>
      </c>
      <c r="AB2513">
        <v>3228</v>
      </c>
      <c r="AC2513">
        <v>581</v>
      </c>
      <c r="AD2513" s="7">
        <f>invoices[[#This Row],[Rent]]+invoices[[#This Row],[Services]]+invoices[[#This Row],[GST]]</f>
        <v>13500</v>
      </c>
      <c r="AE2513" s="7">
        <f>invoices[[#This Row],[Total]]-invoices[[#This Row],[rent_amount]]</f>
        <v>0</v>
      </c>
      <c r="AF2513">
        <v>4232</v>
      </c>
      <c r="AG2513">
        <v>1767</v>
      </c>
      <c r="AH2513">
        <f>invoices[[#This Row],[EB Amount]]-invoices[[#This Row],[electricity_amount]]</f>
        <v>0</v>
      </c>
    </row>
    <row r="2514" spans="1:34">
      <c r="A2514" t="s">
        <v>9955</v>
      </c>
      <c r="B2514" t="s">
        <v>22</v>
      </c>
      <c r="C2514" t="s">
        <v>7435</v>
      </c>
      <c r="D2514" t="s">
        <v>24</v>
      </c>
      <c r="E2514" t="s">
        <v>569</v>
      </c>
      <c r="F2514" t="s">
        <v>1493</v>
      </c>
      <c r="G2514" t="s">
        <v>9956</v>
      </c>
      <c r="H2514" s="1">
        <f>DATE(YEAR(invoices[[#This Row],[due_date]]),MONTH(invoices[[#This Row],[due_date]]),1)</f>
        <v>45689</v>
      </c>
      <c r="I2514" s="1">
        <v>45695</v>
      </c>
      <c r="J2514">
        <v>13000</v>
      </c>
      <c r="K2514">
        <v>1333</v>
      </c>
      <c r="L2514">
        <v>0</v>
      </c>
      <c r="M2514">
        <f>invoices[[#This Row],[rent_amount]]+invoices[[#This Row],[electricity_amount]]+invoices[[#This Row],[other_charges]]</f>
        <v>14333</v>
      </c>
      <c r="N2514" t="s">
        <v>28</v>
      </c>
      <c r="O2514" t="s">
        <v>143</v>
      </c>
      <c r="P2514">
        <v>0</v>
      </c>
      <c r="Q2514" t="b">
        <v>0</v>
      </c>
      <c r="R2514" t="s">
        <v>108</v>
      </c>
      <c r="S2514">
        <v>0</v>
      </c>
      <c r="T2514">
        <f>invoices[[#This Row],[total_amount]]</f>
        <v>14333</v>
      </c>
      <c r="U2514" t="s">
        <v>7437</v>
      </c>
      <c r="V2514" t="str">
        <f>INDEX([1]!Table1[tenantname],MATCH(invoices[[#This Row],[allotment_id]],[1]!Table1[TenantAllotmentID],0))</f>
        <v>Nirmala B (C12-C1)</v>
      </c>
      <c r="W2514" t="s">
        <v>15551</v>
      </c>
      <c r="X2514" t="s">
        <v>15552</v>
      </c>
      <c r="Y2514" s="4">
        <v>45689</v>
      </c>
      <c r="Z2514" t="s">
        <v>15806</v>
      </c>
      <c r="AA2514">
        <v>7949</v>
      </c>
      <c r="AB2514">
        <v>4280</v>
      </c>
      <c r="AC2514">
        <v>771</v>
      </c>
      <c r="AD2514" s="7">
        <f>invoices[[#This Row],[Rent]]+invoices[[#This Row],[Services]]+invoices[[#This Row],[GST]]</f>
        <v>13000</v>
      </c>
      <c r="AE2514" s="7">
        <f>invoices[[#This Row],[Total]]-invoices[[#This Row],[rent_amount]]</f>
        <v>0</v>
      </c>
      <c r="AF2514">
        <v>4256</v>
      </c>
      <c r="AG2514">
        <v>1333</v>
      </c>
      <c r="AH2514">
        <f>invoices[[#This Row],[EB Amount]]-invoices[[#This Row],[electricity_amount]]</f>
        <v>0</v>
      </c>
    </row>
    <row r="2515" spans="1:34">
      <c r="A2515" t="s">
        <v>10208</v>
      </c>
      <c r="B2515" t="s">
        <v>22</v>
      </c>
      <c r="C2515" t="s">
        <v>348</v>
      </c>
      <c r="D2515" t="s">
        <v>24</v>
      </c>
      <c r="E2515" t="s">
        <v>349</v>
      </c>
      <c r="F2515" t="s">
        <v>350</v>
      </c>
      <c r="G2515" t="s">
        <v>10209</v>
      </c>
      <c r="H2515" s="1">
        <f>DATE(YEAR(invoices[[#This Row],[due_date]]),MONTH(invoices[[#This Row],[due_date]]),1)</f>
        <v>45689</v>
      </c>
      <c r="I2515" s="1">
        <v>45695</v>
      </c>
      <c r="J2515">
        <v>13500</v>
      </c>
      <c r="K2515">
        <v>750</v>
      </c>
      <c r="L2515">
        <v>0</v>
      </c>
      <c r="M2515">
        <f>invoices[[#This Row],[rent_amount]]+invoices[[#This Row],[electricity_amount]]+invoices[[#This Row],[other_charges]]</f>
        <v>14250</v>
      </c>
      <c r="N2515" t="s">
        <v>28</v>
      </c>
      <c r="O2515" t="s">
        <v>143</v>
      </c>
      <c r="P2515">
        <v>0</v>
      </c>
      <c r="Q2515" t="b">
        <v>0</v>
      </c>
      <c r="R2515" t="s">
        <v>108</v>
      </c>
      <c r="S2515">
        <v>0</v>
      </c>
      <c r="T2515">
        <f>invoices[[#This Row],[total_amount]]</f>
        <v>14250</v>
      </c>
      <c r="U2515" t="s">
        <v>352</v>
      </c>
      <c r="V2515" t="str">
        <f>INDEX([1]!Table1[tenantname],MATCH(invoices[[#This Row],[allotment_id]],[1]!Table1[TenantAllotmentID],0))</f>
        <v>Nithya Gopal Chakraborty (B11-C1)</v>
      </c>
      <c r="W2515" t="s">
        <v>14076</v>
      </c>
      <c r="X2515" t="s">
        <v>14077</v>
      </c>
      <c r="Y2515" s="4">
        <v>45689</v>
      </c>
      <c r="Z2515" t="s">
        <v>15806</v>
      </c>
      <c r="AA2515">
        <v>9691</v>
      </c>
      <c r="AB2515">
        <v>3228</v>
      </c>
      <c r="AC2515">
        <v>581</v>
      </c>
      <c r="AD2515" s="7">
        <f>invoices[[#This Row],[Rent]]+invoices[[#This Row],[Services]]+invoices[[#This Row],[GST]]</f>
        <v>13500</v>
      </c>
      <c r="AE2515" s="7">
        <f>invoices[[#This Row],[Total]]-invoices[[#This Row],[rent_amount]]</f>
        <v>0</v>
      </c>
      <c r="AF2515">
        <v>4393</v>
      </c>
      <c r="AG2515">
        <v>750</v>
      </c>
      <c r="AH2515">
        <f>invoices[[#This Row],[EB Amount]]-invoices[[#This Row],[electricity_amount]]</f>
        <v>0</v>
      </c>
    </row>
    <row r="2516" spans="1:34">
      <c r="A2516" t="s">
        <v>10277</v>
      </c>
      <c r="B2516" t="s">
        <v>22</v>
      </c>
      <c r="C2516" t="s">
        <v>146</v>
      </c>
      <c r="D2516" t="s">
        <v>24</v>
      </c>
      <c r="E2516" t="s">
        <v>147</v>
      </c>
      <c r="F2516" t="s">
        <v>148</v>
      </c>
      <c r="G2516" t="s">
        <v>10278</v>
      </c>
      <c r="H2516" s="1">
        <f>DATE(YEAR(invoices[[#This Row],[due_date]]),MONTH(invoices[[#This Row],[due_date]]),1)</f>
        <v>45689</v>
      </c>
      <c r="I2516" s="1">
        <v>45695</v>
      </c>
      <c r="J2516">
        <v>13500</v>
      </c>
      <c r="K2516">
        <v>1014</v>
      </c>
      <c r="L2516">
        <v>0</v>
      </c>
      <c r="M2516">
        <f>invoices[[#This Row],[rent_amount]]+invoices[[#This Row],[electricity_amount]]+invoices[[#This Row],[other_charges]]</f>
        <v>14514</v>
      </c>
      <c r="N2516" t="s">
        <v>28</v>
      </c>
      <c r="O2516" t="s">
        <v>2053</v>
      </c>
      <c r="P2516">
        <v>0</v>
      </c>
      <c r="Q2516" t="b">
        <v>0</v>
      </c>
      <c r="R2516" t="s">
        <v>108</v>
      </c>
      <c r="S2516">
        <v>0</v>
      </c>
      <c r="T2516">
        <f>invoices[[#This Row],[total_amount]]</f>
        <v>14514</v>
      </c>
      <c r="U2516" t="s">
        <v>152</v>
      </c>
      <c r="V2516" t="str">
        <f>INDEX([1]!Table1[tenantname],MATCH(invoices[[#This Row],[allotment_id]],[1]!Table1[TenantAllotmentID],0))</f>
        <v>Akshay R (C31-C1)</v>
      </c>
      <c r="W2516" t="s">
        <v>14016</v>
      </c>
      <c r="X2516" t="s">
        <v>14017</v>
      </c>
      <c r="Y2516" s="4">
        <v>45689</v>
      </c>
      <c r="Z2516" t="s">
        <v>15806</v>
      </c>
      <c r="AA2516">
        <v>9691</v>
      </c>
      <c r="AB2516">
        <v>3228</v>
      </c>
      <c r="AC2516">
        <v>581</v>
      </c>
      <c r="AD2516" s="7">
        <f>invoices[[#This Row],[Rent]]+invoices[[#This Row],[Services]]+invoices[[#This Row],[GST]]</f>
        <v>13500</v>
      </c>
      <c r="AE2516" s="7">
        <f>invoices[[#This Row],[Total]]-invoices[[#This Row],[rent_amount]]</f>
        <v>0</v>
      </c>
      <c r="AF2516">
        <v>4428</v>
      </c>
      <c r="AG2516">
        <v>1014</v>
      </c>
      <c r="AH2516">
        <f>invoices[[#This Row],[EB Amount]]-invoices[[#This Row],[electricity_amount]]</f>
        <v>0</v>
      </c>
    </row>
    <row r="2517" spans="1:34">
      <c r="A2517" t="s">
        <v>10426</v>
      </c>
      <c r="B2517" t="s">
        <v>22</v>
      </c>
      <c r="C2517" t="s">
        <v>3897</v>
      </c>
      <c r="D2517" t="s">
        <v>24</v>
      </c>
      <c r="E2517" t="s">
        <v>275</v>
      </c>
      <c r="F2517" t="s">
        <v>1397</v>
      </c>
      <c r="G2517" t="s">
        <v>10427</v>
      </c>
      <c r="H2517" s="1">
        <f>DATE(YEAR(invoices[[#This Row],[due_date]]),MONTH(invoices[[#This Row],[due_date]]),1)</f>
        <v>45689</v>
      </c>
      <c r="I2517" s="1">
        <v>45695</v>
      </c>
      <c r="J2517">
        <v>14500</v>
      </c>
      <c r="K2517">
        <v>1767</v>
      </c>
      <c r="L2517">
        <v>0</v>
      </c>
      <c r="M2517">
        <f>invoices[[#This Row],[rent_amount]]+invoices[[#This Row],[electricity_amount]]+invoices[[#This Row],[other_charges]]</f>
        <v>16267</v>
      </c>
      <c r="N2517" t="s">
        <v>28</v>
      </c>
      <c r="O2517" t="s">
        <v>107</v>
      </c>
      <c r="P2517">
        <v>0</v>
      </c>
      <c r="Q2517" t="b">
        <v>0</v>
      </c>
      <c r="R2517" t="s">
        <v>108</v>
      </c>
      <c r="S2517">
        <v>0</v>
      </c>
      <c r="T2517">
        <f>invoices[[#This Row],[total_amount]]</f>
        <v>16267</v>
      </c>
      <c r="U2517" t="s">
        <v>3899</v>
      </c>
      <c r="V2517" t="str">
        <f>INDEX([1]!Table1[tenantname],MATCH(invoices[[#This Row],[allotment_id]],[1]!Table1[TenantAllotmentID],0))</f>
        <v>Malavika Rajesh Nair (B44-B1)</v>
      </c>
      <c r="W2517" t="s">
        <v>15148</v>
      </c>
      <c r="X2517" t="s">
        <v>15149</v>
      </c>
      <c r="Y2517" s="4">
        <v>45689</v>
      </c>
      <c r="Z2517" t="s">
        <v>15806</v>
      </c>
      <c r="AA2517">
        <v>10409</v>
      </c>
      <c r="AB2517">
        <v>3467</v>
      </c>
      <c r="AC2517">
        <v>624</v>
      </c>
      <c r="AD2517" s="7">
        <f>invoices[[#This Row],[Rent]]+invoices[[#This Row],[Services]]+invoices[[#This Row],[GST]]</f>
        <v>14500</v>
      </c>
      <c r="AE2517" s="7">
        <f>invoices[[#This Row],[Total]]-invoices[[#This Row],[rent_amount]]</f>
        <v>0</v>
      </c>
      <c r="AF2517">
        <v>4501</v>
      </c>
      <c r="AG2517">
        <v>1767</v>
      </c>
      <c r="AH2517">
        <f>invoices[[#This Row],[EB Amount]]-invoices[[#This Row],[electricity_amount]]</f>
        <v>0</v>
      </c>
    </row>
    <row r="2518" spans="1:34">
      <c r="A2518" t="s">
        <v>10482</v>
      </c>
      <c r="B2518" t="s">
        <v>22</v>
      </c>
      <c r="C2518" t="s">
        <v>613</v>
      </c>
      <c r="D2518" t="s">
        <v>24</v>
      </c>
      <c r="E2518" t="s">
        <v>72</v>
      </c>
      <c r="F2518" t="s">
        <v>559</v>
      </c>
      <c r="G2518" t="s">
        <v>10483</v>
      </c>
      <c r="H2518" s="1">
        <f>DATE(YEAR(invoices[[#This Row],[due_date]]),MONTH(invoices[[#This Row],[due_date]]),1)</f>
        <v>45689</v>
      </c>
      <c r="I2518" s="1">
        <v>45695</v>
      </c>
      <c r="J2518">
        <v>14500</v>
      </c>
      <c r="K2518">
        <v>418</v>
      </c>
      <c r="L2518">
        <v>0</v>
      </c>
      <c r="M2518">
        <f>invoices[[#This Row],[rent_amount]]+invoices[[#This Row],[electricity_amount]]+invoices[[#This Row],[other_charges]]</f>
        <v>14918</v>
      </c>
      <c r="N2518" t="s">
        <v>28</v>
      </c>
      <c r="O2518" t="s">
        <v>107</v>
      </c>
      <c r="P2518">
        <v>0</v>
      </c>
      <c r="Q2518" t="b">
        <v>0</v>
      </c>
      <c r="R2518" t="s">
        <v>108</v>
      </c>
      <c r="S2518">
        <v>0</v>
      </c>
      <c r="T2518">
        <f>invoices[[#This Row],[total_amount]]</f>
        <v>14918</v>
      </c>
      <c r="U2518" t="s">
        <v>615</v>
      </c>
      <c r="V2518" t="str">
        <f>INDEX([1]!Table1[tenantname],MATCH(invoices[[#This Row],[allotment_id]],[1]!Table1[TenantAllotmentID],0))</f>
        <v>Keerthana M C (C34-B2)</v>
      </c>
      <c r="W2518" t="s">
        <v>14171</v>
      </c>
      <c r="X2518" t="s">
        <v>14172</v>
      </c>
      <c r="Y2518" s="4">
        <v>45689</v>
      </c>
      <c r="Z2518" t="s">
        <v>15806</v>
      </c>
      <c r="AA2518">
        <v>10409</v>
      </c>
      <c r="AB2518">
        <v>3467</v>
      </c>
      <c r="AC2518">
        <v>624</v>
      </c>
      <c r="AD2518" s="7">
        <f>invoices[[#This Row],[Rent]]+invoices[[#This Row],[Services]]+invoices[[#This Row],[GST]]</f>
        <v>14500</v>
      </c>
      <c r="AE2518" s="7">
        <f>invoices[[#This Row],[Total]]-invoices[[#This Row],[rent_amount]]</f>
        <v>0</v>
      </c>
      <c r="AF2518">
        <v>4531</v>
      </c>
      <c r="AG2518">
        <v>418</v>
      </c>
      <c r="AH2518">
        <f>invoices[[#This Row],[EB Amount]]-invoices[[#This Row],[electricity_amount]]</f>
        <v>0</v>
      </c>
    </row>
    <row r="2519" spans="1:34">
      <c r="A2519" t="s">
        <v>10602</v>
      </c>
      <c r="B2519" t="s">
        <v>22</v>
      </c>
      <c r="C2519" t="s">
        <v>484</v>
      </c>
      <c r="D2519" t="s">
        <v>24</v>
      </c>
      <c r="E2519" t="s">
        <v>50</v>
      </c>
      <c r="F2519" t="s">
        <v>485</v>
      </c>
      <c r="G2519" t="s">
        <v>10603</v>
      </c>
      <c r="H2519" s="1">
        <f>DATE(YEAR(invoices[[#This Row],[due_date]]),MONTH(invoices[[#This Row],[due_date]]),1)</f>
        <v>45689</v>
      </c>
      <c r="I2519" s="1">
        <v>45695</v>
      </c>
      <c r="J2519">
        <v>14500</v>
      </c>
      <c r="K2519">
        <v>1674</v>
      </c>
      <c r="L2519">
        <v>0</v>
      </c>
      <c r="M2519">
        <f>invoices[[#This Row],[rent_amount]]+invoices[[#This Row],[electricity_amount]]+invoices[[#This Row],[other_charges]]</f>
        <v>16174</v>
      </c>
      <c r="N2519" t="s">
        <v>28</v>
      </c>
      <c r="O2519" t="s">
        <v>170</v>
      </c>
      <c r="P2519">
        <v>0</v>
      </c>
      <c r="Q2519" t="b">
        <v>0</v>
      </c>
      <c r="R2519" t="s">
        <v>108</v>
      </c>
      <c r="S2519">
        <v>0</v>
      </c>
      <c r="T2519">
        <f>invoices[[#This Row],[total_amount]]</f>
        <v>16174</v>
      </c>
      <c r="U2519" t="s">
        <v>488</v>
      </c>
      <c r="V2519" t="str">
        <f>INDEX([1]!Table1[tenantname],MATCH(invoices[[#This Row],[allotment_id]],[1]!Table1[TenantAllotmentID],0))</f>
        <v>Yaduraj P (B32-B2)</v>
      </c>
      <c r="W2519" t="s">
        <v>14126</v>
      </c>
      <c r="X2519" t="s">
        <v>14127</v>
      </c>
      <c r="Y2519" s="4">
        <v>45689</v>
      </c>
      <c r="Z2519" t="s">
        <v>15806</v>
      </c>
      <c r="AA2519">
        <v>8866</v>
      </c>
      <c r="AB2519">
        <v>4774</v>
      </c>
      <c r="AC2519">
        <v>860</v>
      </c>
      <c r="AD2519" s="7">
        <f>invoices[[#This Row],[Rent]]+invoices[[#This Row],[Services]]+invoices[[#This Row],[GST]]</f>
        <v>14500</v>
      </c>
      <c r="AE2519" s="7">
        <f>invoices[[#This Row],[Total]]-invoices[[#This Row],[rent_amount]]</f>
        <v>0</v>
      </c>
      <c r="AF2519">
        <v>4593</v>
      </c>
      <c r="AG2519">
        <v>1674</v>
      </c>
      <c r="AH2519">
        <f>invoices[[#This Row],[EB Amount]]-invoices[[#This Row],[electricity_amount]]</f>
        <v>0</v>
      </c>
    </row>
    <row r="2520" spans="1:34">
      <c r="A2520" t="s">
        <v>10693</v>
      </c>
      <c r="B2520" t="s">
        <v>22</v>
      </c>
      <c r="C2520" t="s">
        <v>2835</v>
      </c>
      <c r="D2520" t="s">
        <v>24</v>
      </c>
      <c r="E2520" t="s">
        <v>226</v>
      </c>
      <c r="F2520" t="s">
        <v>2836</v>
      </c>
      <c r="G2520" t="s">
        <v>10694</v>
      </c>
      <c r="H2520" s="1">
        <f>DATE(YEAR(invoices[[#This Row],[due_date]]),MONTH(invoices[[#This Row],[due_date]]),1)</f>
        <v>45689</v>
      </c>
      <c r="I2520" s="1">
        <v>45695</v>
      </c>
      <c r="J2520">
        <v>14500</v>
      </c>
      <c r="K2520">
        <v>924</v>
      </c>
      <c r="L2520">
        <v>0</v>
      </c>
      <c r="M2520">
        <f>invoices[[#This Row],[rent_amount]]+invoices[[#This Row],[electricity_amount]]+invoices[[#This Row],[other_charges]]</f>
        <v>15424</v>
      </c>
      <c r="N2520" t="s">
        <v>28</v>
      </c>
      <c r="O2520" t="s">
        <v>143</v>
      </c>
      <c r="P2520">
        <v>0</v>
      </c>
      <c r="Q2520" t="b">
        <v>0</v>
      </c>
      <c r="R2520" t="s">
        <v>108</v>
      </c>
      <c r="S2520">
        <v>0</v>
      </c>
      <c r="T2520">
        <f>invoices[[#This Row],[total_amount]]</f>
        <v>15424</v>
      </c>
      <c r="U2520" s="2" t="s">
        <v>2838</v>
      </c>
      <c r="V2520" t="str">
        <f>INDEX([1]!Table1[tenantname],MATCH(invoices[[#This Row],[allotment_id]],[1]!Table1[TenantAllotmentID],0))</f>
        <v>Nivetha Marimuthu (B12-B1)</v>
      </c>
      <c r="W2520" t="s">
        <v>14907</v>
      </c>
      <c r="X2520" t="s">
        <v>14908</v>
      </c>
      <c r="Y2520" s="4">
        <v>45689</v>
      </c>
      <c r="Z2520" t="s">
        <v>15806</v>
      </c>
      <c r="AA2520">
        <v>10409</v>
      </c>
      <c r="AB2520">
        <v>3467</v>
      </c>
      <c r="AC2520">
        <v>624</v>
      </c>
      <c r="AD2520" s="7">
        <f>invoices[[#This Row],[Rent]]+invoices[[#This Row],[Services]]+invoices[[#This Row],[GST]]</f>
        <v>14500</v>
      </c>
      <c r="AE2520" s="7">
        <f>invoices[[#This Row],[Total]]-invoices[[#This Row],[rent_amount]]</f>
        <v>0</v>
      </c>
      <c r="AF2520">
        <v>4639</v>
      </c>
      <c r="AG2520">
        <v>924</v>
      </c>
      <c r="AH2520">
        <f>invoices[[#This Row],[EB Amount]]-invoices[[#This Row],[electricity_amount]]</f>
        <v>0</v>
      </c>
    </row>
    <row r="2521" spans="1:34">
      <c r="A2521" t="s">
        <v>10783</v>
      </c>
      <c r="B2521" t="s">
        <v>22</v>
      </c>
      <c r="C2521" t="s">
        <v>253</v>
      </c>
      <c r="D2521" t="s">
        <v>24</v>
      </c>
      <c r="E2521" t="s">
        <v>254</v>
      </c>
      <c r="F2521" t="s">
        <v>255</v>
      </c>
      <c r="G2521" t="s">
        <v>10784</v>
      </c>
      <c r="H2521" s="1">
        <f>DATE(YEAR(invoices[[#This Row],[due_date]]),MONTH(invoices[[#This Row],[due_date]]),1)</f>
        <v>45689</v>
      </c>
      <c r="I2521" s="1">
        <v>45695</v>
      </c>
      <c r="J2521">
        <v>19000</v>
      </c>
      <c r="K2521">
        <v>2759</v>
      </c>
      <c r="L2521">
        <v>0</v>
      </c>
      <c r="M2521">
        <f>invoices[[#This Row],[rent_amount]]+invoices[[#This Row],[electricity_amount]]+invoices[[#This Row],[other_charges]]</f>
        <v>21759</v>
      </c>
      <c r="N2521" t="s">
        <v>28</v>
      </c>
      <c r="O2521" t="s">
        <v>2053</v>
      </c>
      <c r="P2521">
        <v>0</v>
      </c>
      <c r="Q2521" t="b">
        <v>0</v>
      </c>
      <c r="R2521" t="s">
        <v>108</v>
      </c>
      <c r="S2521">
        <v>0</v>
      </c>
      <c r="T2521">
        <f>invoices[[#This Row],[total_amount]]</f>
        <v>21759</v>
      </c>
      <c r="U2521" t="s">
        <v>258</v>
      </c>
      <c r="V2521" t="str">
        <f>INDEX([1]!Table1[tenantname],MATCH(invoices[[#This Row],[allotment_id]],[1]!Table1[TenantAllotmentID],0))</f>
        <v>Akshuni Raghuwanshi (C42-A1)</v>
      </c>
      <c r="W2521" t="s">
        <v>14046</v>
      </c>
      <c r="X2521" t="s">
        <v>14047</v>
      </c>
      <c r="Y2521" s="4">
        <v>45689</v>
      </c>
      <c r="Z2521" t="s">
        <v>15806</v>
      </c>
      <c r="AA2521">
        <v>11618</v>
      </c>
      <c r="AB2521">
        <v>6256</v>
      </c>
      <c r="AC2521">
        <v>1126</v>
      </c>
      <c r="AD2521" s="7">
        <f>invoices[[#This Row],[Rent]]+invoices[[#This Row],[Services]]+invoices[[#This Row],[GST]]</f>
        <v>19000</v>
      </c>
      <c r="AE2521" s="7">
        <f>invoices[[#This Row],[Total]]-invoices[[#This Row],[rent_amount]]</f>
        <v>0</v>
      </c>
      <c r="AF2521">
        <v>4685</v>
      </c>
      <c r="AG2521">
        <v>2759</v>
      </c>
      <c r="AH2521">
        <f>invoices[[#This Row],[EB Amount]]-invoices[[#This Row],[electricity_amount]]</f>
        <v>0</v>
      </c>
    </row>
    <row r="2522" spans="1:34">
      <c r="A2522" t="s">
        <v>10828</v>
      </c>
      <c r="B2522" t="s">
        <v>22</v>
      </c>
      <c r="C2522" t="s">
        <v>1981</v>
      </c>
      <c r="D2522" t="s">
        <v>24</v>
      </c>
      <c r="E2522" t="s">
        <v>96</v>
      </c>
      <c r="F2522" t="s">
        <v>1982</v>
      </c>
      <c r="G2522" t="s">
        <v>10829</v>
      </c>
      <c r="H2522" s="1">
        <f>DATE(YEAR(invoices[[#This Row],[due_date]]),MONTH(invoices[[#This Row],[due_date]]),1)</f>
        <v>45689</v>
      </c>
      <c r="I2522" s="1">
        <v>45695</v>
      </c>
      <c r="J2522">
        <v>13500</v>
      </c>
      <c r="K2522">
        <v>1484</v>
      </c>
      <c r="L2522">
        <v>0</v>
      </c>
      <c r="M2522">
        <f>invoices[[#This Row],[rent_amount]]+invoices[[#This Row],[electricity_amount]]+invoices[[#This Row],[other_charges]]</f>
        <v>14984</v>
      </c>
      <c r="N2522" t="s">
        <v>28</v>
      </c>
      <c r="O2522" t="s">
        <v>143</v>
      </c>
      <c r="P2522">
        <v>0</v>
      </c>
      <c r="Q2522" t="b">
        <v>0</v>
      </c>
      <c r="R2522" t="s">
        <v>108</v>
      </c>
      <c r="S2522">
        <v>0</v>
      </c>
      <c r="T2522">
        <f>invoices[[#This Row],[total_amount]]</f>
        <v>14984</v>
      </c>
      <c r="U2522" t="s">
        <v>1984</v>
      </c>
      <c r="V2522" t="str">
        <f>INDEX([1]!Table1[tenantname],MATCH(invoices[[#This Row],[allotment_id]],[1]!Table1[TenantAllotmentID],0))</f>
        <v>Nitin Chanpuriya (B33-C1)</v>
      </c>
      <c r="W2522" t="s">
        <v>14667</v>
      </c>
      <c r="X2522" t="s">
        <v>14668</v>
      </c>
      <c r="Y2522" s="4">
        <v>45689</v>
      </c>
      <c r="Z2522" t="s">
        <v>15806</v>
      </c>
      <c r="AA2522">
        <v>8255</v>
      </c>
      <c r="AB2522">
        <v>4445</v>
      </c>
      <c r="AC2522">
        <v>800</v>
      </c>
      <c r="AD2522" s="7">
        <f>invoices[[#This Row],[Rent]]+invoices[[#This Row],[Services]]+invoices[[#This Row],[GST]]</f>
        <v>13500</v>
      </c>
      <c r="AE2522" s="7">
        <f>invoices[[#This Row],[Total]]-invoices[[#This Row],[rent_amount]]</f>
        <v>0</v>
      </c>
      <c r="AF2522">
        <v>4710</v>
      </c>
      <c r="AG2522">
        <v>1484</v>
      </c>
      <c r="AH2522">
        <f>invoices[[#This Row],[EB Amount]]-invoices[[#This Row],[electricity_amount]]</f>
        <v>0</v>
      </c>
    </row>
    <row r="2523" spans="1:34">
      <c r="A2523" t="s">
        <v>10838</v>
      </c>
      <c r="B2523" t="s">
        <v>22</v>
      </c>
      <c r="C2523" t="s">
        <v>626</v>
      </c>
      <c r="D2523" t="s">
        <v>24</v>
      </c>
      <c r="E2523" t="s">
        <v>42</v>
      </c>
      <c r="F2523" t="s">
        <v>627</v>
      </c>
      <c r="G2523" t="s">
        <v>10839</v>
      </c>
      <c r="H2523" s="1">
        <f>DATE(YEAR(invoices[[#This Row],[due_date]]),MONTH(invoices[[#This Row],[due_date]]),1)</f>
        <v>45689</v>
      </c>
      <c r="I2523" s="1">
        <v>45695</v>
      </c>
      <c r="J2523">
        <v>13000</v>
      </c>
      <c r="K2523">
        <v>494</v>
      </c>
      <c r="L2523">
        <v>0</v>
      </c>
      <c r="M2523">
        <f>invoices[[#This Row],[rent_amount]]+invoices[[#This Row],[electricity_amount]]+invoices[[#This Row],[other_charges]]</f>
        <v>13494</v>
      </c>
      <c r="N2523" t="s">
        <v>28</v>
      </c>
      <c r="O2523" t="s">
        <v>143</v>
      </c>
      <c r="P2523">
        <v>0</v>
      </c>
      <c r="Q2523" t="b">
        <v>0</v>
      </c>
      <c r="R2523" t="s">
        <v>108</v>
      </c>
      <c r="S2523">
        <v>0</v>
      </c>
      <c r="T2523">
        <f>invoices[[#This Row],[total_amount]]</f>
        <v>13494</v>
      </c>
      <c r="U2523" t="s">
        <v>630</v>
      </c>
      <c r="V2523" t="str">
        <f>INDEX([1]!Table1[tenantname],MATCH(invoices[[#This Row],[allotment_id]],[1]!Table1[TenantAllotmentID],0))</f>
        <v>Rishita Tulsyan (C24-B3)</v>
      </c>
      <c r="W2523" t="s">
        <v>14177</v>
      </c>
      <c r="X2523" t="s">
        <v>14178</v>
      </c>
      <c r="Y2523" s="4">
        <v>45689</v>
      </c>
      <c r="Z2523" t="s">
        <v>15806</v>
      </c>
      <c r="AA2523">
        <v>9100</v>
      </c>
      <c r="AB2523">
        <v>3305</v>
      </c>
      <c r="AC2523">
        <v>595</v>
      </c>
      <c r="AD2523" s="7">
        <f>invoices[[#This Row],[Rent]]+invoices[[#This Row],[Services]]+invoices[[#This Row],[GST]]</f>
        <v>13000</v>
      </c>
      <c r="AE2523" s="7">
        <f>invoices[[#This Row],[Total]]-invoices[[#This Row],[rent_amount]]</f>
        <v>0</v>
      </c>
      <c r="AF2523">
        <v>4715</v>
      </c>
      <c r="AG2523">
        <v>494</v>
      </c>
      <c r="AH2523">
        <f>invoices[[#This Row],[EB Amount]]-invoices[[#This Row],[electricity_amount]]</f>
        <v>0</v>
      </c>
    </row>
    <row r="2524" spans="1:34">
      <c r="A2524" t="s">
        <v>10894</v>
      </c>
      <c r="B2524" t="s">
        <v>22</v>
      </c>
      <c r="C2524" t="s">
        <v>1853</v>
      </c>
      <c r="D2524" t="s">
        <v>24</v>
      </c>
      <c r="E2524" t="s">
        <v>234</v>
      </c>
      <c r="F2524" t="s">
        <v>1854</v>
      </c>
      <c r="G2524" t="s">
        <v>10895</v>
      </c>
      <c r="H2524" s="1">
        <f>DATE(YEAR(invoices[[#This Row],[due_date]]),MONTH(invoices[[#This Row],[due_date]]),1)</f>
        <v>45689</v>
      </c>
      <c r="I2524" s="1">
        <v>45695</v>
      </c>
      <c r="J2524">
        <v>13500</v>
      </c>
      <c r="K2524">
        <v>1044</v>
      </c>
      <c r="L2524">
        <v>0</v>
      </c>
      <c r="M2524">
        <f>invoices[[#This Row],[rent_amount]]+invoices[[#This Row],[electricity_amount]]+invoices[[#This Row],[other_charges]]</f>
        <v>14544</v>
      </c>
      <c r="N2524" t="s">
        <v>28</v>
      </c>
      <c r="O2524" t="s">
        <v>107</v>
      </c>
      <c r="P2524">
        <v>0</v>
      </c>
      <c r="Q2524" t="b">
        <v>0</v>
      </c>
      <c r="R2524" t="s">
        <v>108</v>
      </c>
      <c r="S2524">
        <v>0</v>
      </c>
      <c r="T2524">
        <f>invoices[[#This Row],[total_amount]]</f>
        <v>14544</v>
      </c>
      <c r="U2524" t="s">
        <v>1856</v>
      </c>
      <c r="V2524" t="str">
        <f>INDEX([1]!Table1[tenantname],MATCH(invoices[[#This Row],[allotment_id]],[1]!Table1[TenantAllotmentID],0))</f>
        <v>Hema Varshini Gnanavel (D12-C1)</v>
      </c>
      <c r="W2524" t="s">
        <v>14619</v>
      </c>
      <c r="X2524" t="s">
        <v>14620</v>
      </c>
      <c r="Y2524" s="4">
        <v>45689</v>
      </c>
      <c r="Z2524" t="s">
        <v>15806</v>
      </c>
      <c r="AA2524">
        <v>9450</v>
      </c>
      <c r="AB2524">
        <v>3432</v>
      </c>
      <c r="AC2524">
        <v>618</v>
      </c>
      <c r="AD2524" s="7">
        <f>invoices[[#This Row],[Rent]]+invoices[[#This Row],[Services]]+invoices[[#This Row],[GST]]</f>
        <v>13500</v>
      </c>
      <c r="AE2524" s="7">
        <f>invoices[[#This Row],[Total]]-invoices[[#This Row],[rent_amount]]</f>
        <v>0</v>
      </c>
      <c r="AF2524">
        <v>4742</v>
      </c>
      <c r="AG2524">
        <v>1044</v>
      </c>
      <c r="AH2524">
        <f>invoices[[#This Row],[EB Amount]]-invoices[[#This Row],[electricity_amount]]</f>
        <v>0</v>
      </c>
    </row>
    <row r="2525" spans="1:34">
      <c r="A2525" t="s">
        <v>10999</v>
      </c>
      <c r="B2525" t="s">
        <v>22</v>
      </c>
      <c r="C2525" t="s">
        <v>509</v>
      </c>
      <c r="D2525" t="s">
        <v>24</v>
      </c>
      <c r="E2525" t="s">
        <v>96</v>
      </c>
      <c r="F2525" t="s">
        <v>510</v>
      </c>
      <c r="G2525" t="s">
        <v>11000</v>
      </c>
      <c r="H2525" s="1">
        <f>DATE(YEAR(invoices[[#This Row],[due_date]]),MONTH(invoices[[#This Row],[due_date]]),1)</f>
        <v>45689</v>
      </c>
      <c r="I2525" s="1">
        <v>45695</v>
      </c>
      <c r="J2525">
        <v>14500</v>
      </c>
      <c r="K2525">
        <v>424</v>
      </c>
      <c r="L2525">
        <v>0</v>
      </c>
      <c r="M2525">
        <f>invoices[[#This Row],[rent_amount]]+invoices[[#This Row],[electricity_amount]]+invoices[[#This Row],[other_charges]]</f>
        <v>14924</v>
      </c>
      <c r="N2525" t="s">
        <v>28</v>
      </c>
      <c r="O2525" t="s">
        <v>107</v>
      </c>
      <c r="P2525">
        <v>0</v>
      </c>
      <c r="Q2525" t="b">
        <v>0</v>
      </c>
      <c r="R2525" t="s">
        <v>108</v>
      </c>
      <c r="S2525">
        <v>0</v>
      </c>
      <c r="T2525">
        <f>invoices[[#This Row],[total_amount]]</f>
        <v>14924</v>
      </c>
      <c r="U2525" t="s">
        <v>2343</v>
      </c>
      <c r="V2525" t="str">
        <f>INDEX([1]!Table1[tenantname],MATCH(invoices[[#This Row],[allotment_id]],[1]!Table1[TenantAllotmentID],0))</f>
        <v>Harsh Gupta (B33-B2)</v>
      </c>
      <c r="W2525" t="s">
        <v>14778</v>
      </c>
      <c r="X2525" t="s">
        <v>14779</v>
      </c>
      <c r="Y2525" s="4">
        <v>45689</v>
      </c>
      <c r="Z2525" t="s">
        <v>15806</v>
      </c>
      <c r="AA2525">
        <v>8866</v>
      </c>
      <c r="AB2525">
        <v>4774</v>
      </c>
      <c r="AC2525">
        <v>860</v>
      </c>
      <c r="AD2525" s="7">
        <f>invoices[[#This Row],[Rent]]+invoices[[#This Row],[Services]]+invoices[[#This Row],[GST]]</f>
        <v>14500</v>
      </c>
      <c r="AE2525" s="7">
        <f>invoices[[#This Row],[Total]]-invoices[[#This Row],[rent_amount]]</f>
        <v>0</v>
      </c>
      <c r="AF2525">
        <v>4797</v>
      </c>
      <c r="AG2525">
        <v>424</v>
      </c>
      <c r="AH2525">
        <f>invoices[[#This Row],[EB Amount]]-invoices[[#This Row],[electricity_amount]]</f>
        <v>0</v>
      </c>
    </row>
    <row r="2526" spans="1:34">
      <c r="A2526" t="s">
        <v>11202</v>
      </c>
      <c r="B2526" t="s">
        <v>22</v>
      </c>
      <c r="C2526" t="s">
        <v>1591</v>
      </c>
      <c r="D2526" t="s">
        <v>24</v>
      </c>
      <c r="E2526" t="s">
        <v>80</v>
      </c>
      <c r="F2526" t="s">
        <v>1592</v>
      </c>
      <c r="G2526" t="s">
        <v>11203</v>
      </c>
      <c r="H2526" s="1">
        <f>DATE(YEAR(invoices[[#This Row],[due_date]]),MONTH(invoices[[#This Row],[due_date]]),1)</f>
        <v>45689</v>
      </c>
      <c r="I2526" s="1">
        <v>45695</v>
      </c>
      <c r="J2526">
        <v>13000</v>
      </c>
      <c r="K2526">
        <v>288</v>
      </c>
      <c r="L2526">
        <v>0</v>
      </c>
      <c r="M2526">
        <f>invoices[[#This Row],[rent_amount]]+invoices[[#This Row],[electricity_amount]]+invoices[[#This Row],[other_charges]]</f>
        <v>13288</v>
      </c>
      <c r="N2526" t="s">
        <v>28</v>
      </c>
      <c r="O2526" t="s">
        <v>170</v>
      </c>
      <c r="P2526">
        <v>0</v>
      </c>
      <c r="Q2526" t="b">
        <v>0</v>
      </c>
      <c r="R2526" t="s">
        <v>108</v>
      </c>
      <c r="S2526">
        <v>0</v>
      </c>
      <c r="T2526">
        <f>invoices[[#This Row],[total_amount]]</f>
        <v>13288</v>
      </c>
      <c r="U2526" t="s">
        <v>1594</v>
      </c>
      <c r="V2526" t="str">
        <f>INDEX([1]!Table1[tenantname],MATCH(invoices[[#This Row],[allotment_id]],[1]!Table1[TenantAllotmentID],0))</f>
        <v>Sharon Swetha (D21-C1)</v>
      </c>
      <c r="W2526" t="s">
        <v>14530</v>
      </c>
      <c r="X2526" t="s">
        <v>14531</v>
      </c>
      <c r="Y2526" s="4">
        <v>45689</v>
      </c>
      <c r="Z2526" t="s">
        <v>15806</v>
      </c>
      <c r="AA2526">
        <v>9100</v>
      </c>
      <c r="AB2526">
        <v>3305</v>
      </c>
      <c r="AC2526">
        <v>595</v>
      </c>
      <c r="AD2526" s="7">
        <f>invoices[[#This Row],[Rent]]+invoices[[#This Row],[Services]]+invoices[[#This Row],[GST]]</f>
        <v>13000</v>
      </c>
      <c r="AE2526" s="7">
        <f>invoices[[#This Row],[Total]]-invoices[[#This Row],[rent_amount]]</f>
        <v>0</v>
      </c>
      <c r="AF2526">
        <v>4901</v>
      </c>
      <c r="AG2526">
        <v>288</v>
      </c>
      <c r="AH2526">
        <f>invoices[[#This Row],[EB Amount]]-invoices[[#This Row],[electricity_amount]]</f>
        <v>0</v>
      </c>
    </row>
    <row r="2527" spans="1:34">
      <c r="A2527" t="s">
        <v>11259</v>
      </c>
      <c r="B2527" t="s">
        <v>22</v>
      </c>
      <c r="C2527" t="s">
        <v>4481</v>
      </c>
      <c r="D2527" t="s">
        <v>24</v>
      </c>
      <c r="E2527" t="s">
        <v>147</v>
      </c>
      <c r="F2527" t="s">
        <v>370</v>
      </c>
      <c r="G2527" t="s">
        <v>11260</v>
      </c>
      <c r="H2527" s="1">
        <f>DATE(YEAR(invoices[[#This Row],[due_date]]),MONTH(invoices[[#This Row],[due_date]]),1)</f>
        <v>45689</v>
      </c>
      <c r="I2527" s="1">
        <v>45695</v>
      </c>
      <c r="J2527">
        <v>18000</v>
      </c>
      <c r="K2527">
        <v>1014</v>
      </c>
      <c r="L2527">
        <v>0</v>
      </c>
      <c r="M2527">
        <f>invoices[[#This Row],[rent_amount]]+invoices[[#This Row],[electricity_amount]]+invoices[[#This Row],[other_charges]]</f>
        <v>19014</v>
      </c>
      <c r="N2527" t="s">
        <v>28</v>
      </c>
      <c r="O2527" t="s">
        <v>107</v>
      </c>
      <c r="P2527">
        <v>0</v>
      </c>
      <c r="Q2527" t="b">
        <v>0</v>
      </c>
      <c r="R2527" t="s">
        <v>108</v>
      </c>
      <c r="S2527">
        <v>0</v>
      </c>
      <c r="T2527">
        <f>invoices[[#This Row],[total_amount]]</f>
        <v>19014</v>
      </c>
      <c r="U2527" t="s">
        <v>4483</v>
      </c>
      <c r="V2527" t="str">
        <f>INDEX([1]!Table1[tenantname],MATCH(invoices[[#This Row],[allotment_id]],[1]!Table1[TenantAllotmentID],0))</f>
        <v>Aashlesh Ashok (C31-A1)</v>
      </c>
      <c r="W2527" t="s">
        <v>15243</v>
      </c>
      <c r="X2527" t="s">
        <v>15244</v>
      </c>
      <c r="Y2527" s="4">
        <v>45689</v>
      </c>
      <c r="Z2527" t="s">
        <v>15806</v>
      </c>
      <c r="AA2527">
        <v>12921</v>
      </c>
      <c r="AB2527">
        <v>4304</v>
      </c>
      <c r="AC2527">
        <v>775</v>
      </c>
      <c r="AD2527" s="7">
        <f>invoices[[#This Row],[Rent]]+invoices[[#This Row],[Services]]+invoices[[#This Row],[GST]]</f>
        <v>18000</v>
      </c>
      <c r="AE2527" s="7">
        <f>invoices[[#This Row],[Total]]-invoices[[#This Row],[rent_amount]]</f>
        <v>0</v>
      </c>
      <c r="AF2527">
        <v>4928</v>
      </c>
      <c r="AG2527">
        <v>1014</v>
      </c>
      <c r="AH2527">
        <f>invoices[[#This Row],[EB Amount]]-invoices[[#This Row],[electricity_amount]]</f>
        <v>0</v>
      </c>
    </row>
    <row r="2528" spans="1:34">
      <c r="A2528" t="s">
        <v>11387</v>
      </c>
      <c r="B2528" t="s">
        <v>22</v>
      </c>
      <c r="C2528" t="s">
        <v>1217</v>
      </c>
      <c r="D2528" t="s">
        <v>24</v>
      </c>
      <c r="E2528" t="s">
        <v>349</v>
      </c>
      <c r="F2528" t="s">
        <v>1218</v>
      </c>
      <c r="G2528" t="s">
        <v>11388</v>
      </c>
      <c r="H2528" s="1">
        <f>DATE(YEAR(invoices[[#This Row],[due_date]]),MONTH(invoices[[#This Row],[due_date]]),1)</f>
        <v>45689</v>
      </c>
      <c r="I2528" s="1">
        <v>45695</v>
      </c>
      <c r="J2528">
        <v>13500</v>
      </c>
      <c r="K2528">
        <v>775</v>
      </c>
      <c r="L2528">
        <v>0</v>
      </c>
      <c r="M2528">
        <f>invoices[[#This Row],[rent_amount]]+invoices[[#This Row],[electricity_amount]]+invoices[[#This Row],[other_charges]]</f>
        <v>14275</v>
      </c>
      <c r="N2528" t="s">
        <v>28</v>
      </c>
      <c r="O2528" t="s">
        <v>143</v>
      </c>
      <c r="P2528">
        <v>0</v>
      </c>
      <c r="Q2528" t="b">
        <v>0</v>
      </c>
      <c r="R2528" t="s">
        <v>108</v>
      </c>
      <c r="S2528">
        <v>0</v>
      </c>
      <c r="T2528">
        <f>invoices[[#This Row],[total_amount]]</f>
        <v>14275</v>
      </c>
      <c r="U2528" t="s">
        <v>1220</v>
      </c>
      <c r="V2528" t="str">
        <f>INDEX([1]!Table1[tenantname],MATCH(invoices[[#This Row],[allotment_id]],[1]!Table1[TenantAllotmentID],0))</f>
        <v>Naga Raja Kurakula (B11-C2)</v>
      </c>
      <c r="W2528" t="s">
        <v>14386</v>
      </c>
      <c r="X2528" t="s">
        <v>14387</v>
      </c>
      <c r="Y2528" s="4">
        <v>45689</v>
      </c>
      <c r="Z2528" t="s">
        <v>15806</v>
      </c>
      <c r="AA2528">
        <v>9691</v>
      </c>
      <c r="AB2528">
        <v>3228</v>
      </c>
      <c r="AC2528">
        <v>581</v>
      </c>
      <c r="AD2528" s="7">
        <f>invoices[[#This Row],[Rent]]+invoices[[#This Row],[Services]]+invoices[[#This Row],[GST]]</f>
        <v>13500</v>
      </c>
      <c r="AE2528" s="7">
        <f>invoices[[#This Row],[Total]]-invoices[[#This Row],[rent_amount]]</f>
        <v>0</v>
      </c>
      <c r="AF2528">
        <v>4989</v>
      </c>
      <c r="AG2528">
        <v>775</v>
      </c>
      <c r="AH2528">
        <f>invoices[[#This Row],[EB Amount]]-invoices[[#This Row],[electricity_amount]]</f>
        <v>0</v>
      </c>
    </row>
    <row r="2529" spans="1:34">
      <c r="A2529" t="s">
        <v>11417</v>
      </c>
      <c r="B2529" t="s">
        <v>22</v>
      </c>
      <c r="C2529" t="s">
        <v>304</v>
      </c>
      <c r="D2529" t="s">
        <v>24</v>
      </c>
      <c r="E2529" t="s">
        <v>181</v>
      </c>
      <c r="F2529" t="s">
        <v>305</v>
      </c>
      <c r="G2529" t="s">
        <v>11418</v>
      </c>
      <c r="H2529" s="1">
        <f>DATE(YEAR(invoices[[#This Row],[due_date]]),MONTH(invoices[[#This Row],[due_date]]),1)</f>
        <v>45689</v>
      </c>
      <c r="I2529" s="1">
        <v>45695</v>
      </c>
      <c r="J2529">
        <v>13500</v>
      </c>
      <c r="K2529">
        <v>660</v>
      </c>
      <c r="L2529">
        <v>0</v>
      </c>
      <c r="M2529">
        <f>invoices[[#This Row],[rent_amount]]+invoices[[#This Row],[electricity_amount]]+invoices[[#This Row],[other_charges]]</f>
        <v>14160</v>
      </c>
      <c r="N2529" t="s">
        <v>28</v>
      </c>
      <c r="O2529" t="s">
        <v>2053</v>
      </c>
      <c r="P2529">
        <v>0</v>
      </c>
      <c r="Q2529" t="b">
        <v>0</v>
      </c>
      <c r="R2529" t="s">
        <v>108</v>
      </c>
      <c r="S2529">
        <v>0</v>
      </c>
      <c r="T2529">
        <f>invoices[[#This Row],[total_amount]]</f>
        <v>14160</v>
      </c>
      <c r="U2529" t="s">
        <v>309</v>
      </c>
      <c r="V2529" t="str">
        <f>INDEX([1]!Table1[tenantname],MATCH(invoices[[#This Row],[allotment_id]],[1]!Table1[TenantAllotmentID],0))</f>
        <v>Chandana Sai Bade (B24-C1)</v>
      </c>
      <c r="W2529" t="s">
        <v>14062</v>
      </c>
      <c r="X2529" t="s">
        <v>14063</v>
      </c>
      <c r="Y2529" s="4">
        <v>45689</v>
      </c>
      <c r="Z2529" t="s">
        <v>15806</v>
      </c>
      <c r="AA2529">
        <v>9450</v>
      </c>
      <c r="AB2529">
        <v>3432</v>
      </c>
      <c r="AC2529">
        <v>618</v>
      </c>
      <c r="AD2529" s="7">
        <f>invoices[[#This Row],[Rent]]+invoices[[#This Row],[Services]]+invoices[[#This Row],[GST]]</f>
        <v>13500</v>
      </c>
      <c r="AE2529" s="7">
        <f>invoices[[#This Row],[Total]]-invoices[[#This Row],[rent_amount]]</f>
        <v>0</v>
      </c>
      <c r="AF2529">
        <v>5004</v>
      </c>
      <c r="AG2529">
        <v>660</v>
      </c>
      <c r="AH2529">
        <f>invoices[[#This Row],[EB Amount]]-invoices[[#This Row],[electricity_amount]]</f>
        <v>0</v>
      </c>
    </row>
    <row r="2530" spans="1:34">
      <c r="A2530" t="s">
        <v>11421</v>
      </c>
      <c r="B2530" t="s">
        <v>22</v>
      </c>
      <c r="C2530" t="s">
        <v>3473</v>
      </c>
      <c r="D2530" t="s">
        <v>24</v>
      </c>
      <c r="E2530" t="s">
        <v>342</v>
      </c>
      <c r="F2530" t="s">
        <v>343</v>
      </c>
      <c r="G2530" t="s">
        <v>11422</v>
      </c>
      <c r="H2530" s="1">
        <f>DATE(YEAR(invoices[[#This Row],[due_date]]),MONTH(invoices[[#This Row],[due_date]]),1)</f>
        <v>45689</v>
      </c>
      <c r="I2530" s="1">
        <v>45695</v>
      </c>
      <c r="J2530">
        <v>12000</v>
      </c>
      <c r="K2530">
        <v>663</v>
      </c>
      <c r="L2530">
        <v>2250</v>
      </c>
      <c r="M2530">
        <f>invoices[[#This Row],[rent_amount]]+invoices[[#This Row],[electricity_amount]]+invoices[[#This Row],[other_charges]]</f>
        <v>14913</v>
      </c>
      <c r="N2530" t="s">
        <v>28</v>
      </c>
      <c r="O2530" t="s">
        <v>107</v>
      </c>
      <c r="P2530">
        <v>0</v>
      </c>
      <c r="Q2530" t="b">
        <v>0</v>
      </c>
      <c r="R2530" t="s">
        <v>108</v>
      </c>
      <c r="S2530">
        <v>0</v>
      </c>
      <c r="T2530">
        <f>invoices[[#This Row],[total_amount]]</f>
        <v>14913</v>
      </c>
      <c r="U2530" t="s">
        <v>3475</v>
      </c>
      <c r="V2530" t="str">
        <f>INDEX([1]!Table1[tenantname],MATCH(invoices[[#This Row],[allotment_id]],[1]!Table1[TenantAllotmentID],0))</f>
        <v>Kumari Nisha Singh (D11-B1)</v>
      </c>
      <c r="W2530" t="s">
        <v>15062</v>
      </c>
      <c r="X2530" t="s">
        <v>15063</v>
      </c>
      <c r="Y2530" s="4">
        <v>45689</v>
      </c>
      <c r="Z2530" t="s">
        <v>15806</v>
      </c>
      <c r="AA2530">
        <v>7463</v>
      </c>
      <c r="AB2530">
        <v>3845</v>
      </c>
      <c r="AC2530">
        <v>692</v>
      </c>
      <c r="AD2530" s="7">
        <f>invoices[[#This Row],[Rent]]+invoices[[#This Row],[Services]]+invoices[[#This Row],[GST]]</f>
        <v>12000</v>
      </c>
      <c r="AE2530" s="7">
        <f>invoices[[#This Row],[Total]]-invoices[[#This Row],[rent_amount]]</f>
        <v>0</v>
      </c>
      <c r="AF2530">
        <v>5006</v>
      </c>
      <c r="AG2530">
        <v>663</v>
      </c>
      <c r="AH2530">
        <f>invoices[[#This Row],[EB Amount]]-invoices[[#This Row],[electricity_amount]]</f>
        <v>0</v>
      </c>
    </row>
    <row r="2531" spans="1:34">
      <c r="A2531" t="s">
        <v>11491</v>
      </c>
      <c r="B2531" t="s">
        <v>22</v>
      </c>
      <c r="C2531" t="s">
        <v>1048</v>
      </c>
      <c r="D2531" t="s">
        <v>24</v>
      </c>
      <c r="E2531" t="s">
        <v>88</v>
      </c>
      <c r="F2531" t="s">
        <v>442</v>
      </c>
      <c r="G2531" t="s">
        <v>11492</v>
      </c>
      <c r="H2531" s="1">
        <f>DATE(YEAR(invoices[[#This Row],[due_date]]),MONTH(invoices[[#This Row],[due_date]]),1)</f>
        <v>45689</v>
      </c>
      <c r="I2531" s="1">
        <v>45695</v>
      </c>
      <c r="J2531">
        <v>19000</v>
      </c>
      <c r="K2531">
        <v>1116</v>
      </c>
      <c r="L2531">
        <v>0</v>
      </c>
      <c r="M2531">
        <f>invoices[[#This Row],[rent_amount]]+invoices[[#This Row],[electricity_amount]]+invoices[[#This Row],[other_charges]]</f>
        <v>20116</v>
      </c>
      <c r="N2531" t="s">
        <v>28</v>
      </c>
      <c r="O2531" t="s">
        <v>143</v>
      </c>
      <c r="P2531">
        <v>0</v>
      </c>
      <c r="Q2531" t="b">
        <v>0</v>
      </c>
      <c r="R2531" t="s">
        <v>108</v>
      </c>
      <c r="S2531">
        <v>0</v>
      </c>
      <c r="T2531">
        <f>invoices[[#This Row],[total_amount]]</f>
        <v>20116</v>
      </c>
      <c r="U2531" t="s">
        <v>1051</v>
      </c>
      <c r="V2531" t="str">
        <f>INDEX([1]!Table1[tenantname],MATCH(invoices[[#This Row],[allotment_id]],[1]!Table1[TenantAllotmentID],0))</f>
        <v>Sairam CT (B13-A1)</v>
      </c>
      <c r="W2531" t="s">
        <v>14329</v>
      </c>
      <c r="X2531" t="s">
        <v>14330</v>
      </c>
      <c r="Y2531" s="4">
        <v>45689</v>
      </c>
      <c r="Z2531" t="s">
        <v>15806</v>
      </c>
      <c r="AA2531">
        <v>13639</v>
      </c>
      <c r="AB2531">
        <v>4543</v>
      </c>
      <c r="AC2531">
        <v>818</v>
      </c>
      <c r="AD2531" s="7">
        <f>invoices[[#This Row],[Rent]]+invoices[[#This Row],[Services]]+invoices[[#This Row],[GST]]</f>
        <v>19000</v>
      </c>
      <c r="AE2531" s="7">
        <f>invoices[[#This Row],[Total]]-invoices[[#This Row],[rent_amount]]</f>
        <v>0</v>
      </c>
      <c r="AF2531">
        <v>5042</v>
      </c>
      <c r="AG2531">
        <v>1116</v>
      </c>
      <c r="AH2531">
        <f>invoices[[#This Row],[EB Amount]]-invoices[[#This Row],[electricity_amount]]</f>
        <v>0</v>
      </c>
    </row>
    <row r="2532" spans="1:34">
      <c r="A2532" t="s">
        <v>11762</v>
      </c>
      <c r="B2532" t="s">
        <v>22</v>
      </c>
      <c r="C2532" t="s">
        <v>1322</v>
      </c>
      <c r="D2532" t="s">
        <v>24</v>
      </c>
      <c r="E2532" t="s">
        <v>329</v>
      </c>
      <c r="F2532" t="s">
        <v>330</v>
      </c>
      <c r="G2532" t="s">
        <v>11763</v>
      </c>
      <c r="H2532" s="1">
        <f>DATE(YEAR(invoices[[#This Row],[due_date]]),MONTH(invoices[[#This Row],[due_date]]),1)</f>
        <v>45689</v>
      </c>
      <c r="I2532" s="1">
        <v>45695</v>
      </c>
      <c r="J2532">
        <v>19000</v>
      </c>
      <c r="K2532">
        <v>1736</v>
      </c>
      <c r="L2532">
        <v>0</v>
      </c>
      <c r="M2532">
        <f>invoices[[#This Row],[rent_amount]]+invoices[[#This Row],[electricity_amount]]+invoices[[#This Row],[other_charges]]</f>
        <v>20736</v>
      </c>
      <c r="N2532" t="s">
        <v>28</v>
      </c>
      <c r="O2532" t="s">
        <v>170</v>
      </c>
      <c r="P2532">
        <v>0</v>
      </c>
      <c r="Q2532" t="b">
        <v>0</v>
      </c>
      <c r="R2532" t="s">
        <v>108</v>
      </c>
      <c r="S2532">
        <v>0</v>
      </c>
      <c r="T2532">
        <f>invoices[[#This Row],[total_amount]]</f>
        <v>20736</v>
      </c>
      <c r="U2532" t="s">
        <v>1324</v>
      </c>
      <c r="V2532" t="str">
        <f>INDEX([1]!Table1[tenantname],MATCH(invoices[[#This Row],[allotment_id]],[1]!Table1[TenantAllotmentID],0))</f>
        <v>Snighdha Rashmi (C43-A1)</v>
      </c>
      <c r="W2532" t="s">
        <v>14428</v>
      </c>
      <c r="X2532" t="s">
        <v>14429</v>
      </c>
      <c r="Y2532" s="4">
        <v>45689</v>
      </c>
      <c r="Z2532" t="s">
        <v>15806</v>
      </c>
      <c r="AA2532">
        <v>11618</v>
      </c>
      <c r="AB2532">
        <v>6256</v>
      </c>
      <c r="AC2532">
        <v>1126</v>
      </c>
      <c r="AD2532" s="7">
        <f>invoices[[#This Row],[Rent]]+invoices[[#This Row],[Services]]+invoices[[#This Row],[GST]]</f>
        <v>19000</v>
      </c>
      <c r="AE2532" s="7">
        <f>invoices[[#This Row],[Total]]-invoices[[#This Row],[rent_amount]]</f>
        <v>0</v>
      </c>
      <c r="AF2532">
        <v>5188</v>
      </c>
      <c r="AG2532">
        <v>1736</v>
      </c>
      <c r="AH2532">
        <f>invoices[[#This Row],[EB Amount]]-invoices[[#This Row],[electricity_amount]]</f>
        <v>0</v>
      </c>
    </row>
    <row r="2533" spans="1:34">
      <c r="A2533" t="s">
        <v>11778</v>
      </c>
      <c r="B2533" t="s">
        <v>22</v>
      </c>
      <c r="C2533" t="s">
        <v>4361</v>
      </c>
      <c r="D2533" t="s">
        <v>24</v>
      </c>
      <c r="E2533" t="s">
        <v>140</v>
      </c>
      <c r="F2533" t="s">
        <v>1166</v>
      </c>
      <c r="G2533" t="s">
        <v>11779</v>
      </c>
      <c r="H2533" s="1">
        <f>DATE(YEAR(invoices[[#This Row],[due_date]]),MONTH(invoices[[#This Row],[due_date]]),1)</f>
        <v>45689</v>
      </c>
      <c r="I2533" s="1">
        <v>45695</v>
      </c>
      <c r="J2533">
        <v>12536</v>
      </c>
      <c r="K2533">
        <v>0</v>
      </c>
      <c r="L2533">
        <v>0</v>
      </c>
      <c r="M2533">
        <f>invoices[[#This Row],[rent_amount]]+invoices[[#This Row],[electricity_amount]]+invoices[[#This Row],[other_charges]]</f>
        <v>12536</v>
      </c>
      <c r="N2533" t="s">
        <v>28</v>
      </c>
      <c r="O2533" t="s">
        <v>2053</v>
      </c>
      <c r="P2533">
        <v>0</v>
      </c>
      <c r="Q2533" t="b">
        <v>0</v>
      </c>
      <c r="R2533" t="s">
        <v>108</v>
      </c>
      <c r="S2533">
        <v>0</v>
      </c>
      <c r="T2533">
        <f>invoices[[#This Row],[total_amount]]</f>
        <v>12536</v>
      </c>
      <c r="U2533" t="s">
        <v>4363</v>
      </c>
      <c r="V2533" t="str">
        <f>INDEX([1]!Table1[tenantname],MATCH(invoices[[#This Row],[allotment_id]],[1]!Table1[TenantAllotmentID],0))</f>
        <v>Brucelee B (A41-B3)</v>
      </c>
      <c r="W2533" t="s">
        <v>15219</v>
      </c>
      <c r="X2533" t="s">
        <v>15220</v>
      </c>
      <c r="Y2533" s="4">
        <v>45689</v>
      </c>
      <c r="Z2533" t="s">
        <v>15806</v>
      </c>
      <c r="AA2533">
        <v>8775</v>
      </c>
      <c r="AB2533">
        <v>3187</v>
      </c>
      <c r="AC2533">
        <v>574</v>
      </c>
      <c r="AD2533" s="7">
        <f>invoices[[#This Row],[Rent]]+invoices[[#This Row],[Services]]+invoices[[#This Row],[GST]]</f>
        <v>12536</v>
      </c>
      <c r="AE2533" s="7">
        <f>invoices[[#This Row],[Total]]-invoices[[#This Row],[rent_amount]]</f>
        <v>0</v>
      </c>
      <c r="AF2533">
        <v>5198</v>
      </c>
      <c r="AG2533">
        <v>0</v>
      </c>
      <c r="AH2533">
        <f>invoices[[#This Row],[EB Amount]]-invoices[[#This Row],[electricity_amount]]</f>
        <v>0</v>
      </c>
    </row>
    <row r="2534" spans="1:34">
      <c r="A2534" t="s">
        <v>11876</v>
      </c>
      <c r="B2534" t="s">
        <v>22</v>
      </c>
      <c r="C2534" t="s">
        <v>398</v>
      </c>
      <c r="D2534" t="s">
        <v>24</v>
      </c>
      <c r="E2534" t="s">
        <v>399</v>
      </c>
      <c r="F2534" t="s">
        <v>2247</v>
      </c>
      <c r="G2534" t="s">
        <v>11877</v>
      </c>
      <c r="H2534" s="1">
        <f>DATE(YEAR(invoices[[#This Row],[due_date]]),MONTH(invoices[[#This Row],[due_date]]),1)</f>
        <v>45689</v>
      </c>
      <c r="I2534" s="1">
        <v>45695</v>
      </c>
      <c r="J2534">
        <v>4822</v>
      </c>
      <c r="K2534">
        <v>0</v>
      </c>
      <c r="L2534">
        <v>0</v>
      </c>
      <c r="M2534">
        <f>invoices[[#This Row],[rent_amount]]+invoices[[#This Row],[electricity_amount]]+invoices[[#This Row],[other_charges]]</f>
        <v>4822</v>
      </c>
      <c r="N2534" t="s">
        <v>28</v>
      </c>
      <c r="O2534" t="s">
        <v>143</v>
      </c>
      <c r="P2534">
        <v>0</v>
      </c>
      <c r="Q2534" t="b">
        <v>0</v>
      </c>
      <c r="R2534" t="s">
        <v>108</v>
      </c>
      <c r="S2534">
        <v>0</v>
      </c>
      <c r="T2534">
        <f>invoices[[#This Row],[total_amount]]</f>
        <v>4822</v>
      </c>
      <c r="U2534" t="s">
        <v>3621</v>
      </c>
      <c r="V2534" t="str">
        <f>INDEX([1]!Table1[tenantname],MATCH(invoices[[#This Row],[allotment_id]],[1]!Table1[TenantAllotmentID],0))</f>
        <v>Sheethala  (B22-C1)</v>
      </c>
      <c r="W2534" t="s">
        <v>14096</v>
      </c>
      <c r="X2534" t="s">
        <v>15092</v>
      </c>
      <c r="Y2534" s="4">
        <v>45689</v>
      </c>
      <c r="Z2534" t="s">
        <v>15806</v>
      </c>
      <c r="AA2534">
        <v>3375</v>
      </c>
      <c r="AB2534">
        <v>1226</v>
      </c>
      <c r="AC2534">
        <v>221</v>
      </c>
      <c r="AD2534" s="7">
        <f>invoices[[#This Row],[Rent]]+invoices[[#This Row],[Services]]+invoices[[#This Row],[GST]]</f>
        <v>4822</v>
      </c>
      <c r="AE2534" s="7">
        <f>invoices[[#This Row],[Total]]-invoices[[#This Row],[rent_amount]]</f>
        <v>0</v>
      </c>
      <c r="AF2534">
        <v>5251</v>
      </c>
      <c r="AG2534">
        <v>0</v>
      </c>
      <c r="AH2534">
        <f>invoices[[#This Row],[EB Amount]]-invoices[[#This Row],[electricity_amount]]</f>
        <v>0</v>
      </c>
    </row>
    <row r="2535" spans="1:34">
      <c r="A2535" t="s">
        <v>11962</v>
      </c>
      <c r="B2535" t="s">
        <v>22</v>
      </c>
      <c r="C2535" t="s">
        <v>2577</v>
      </c>
      <c r="D2535" t="s">
        <v>24</v>
      </c>
      <c r="E2535" t="s">
        <v>275</v>
      </c>
      <c r="F2535" t="s">
        <v>782</v>
      </c>
      <c r="G2535" t="s">
        <v>11963</v>
      </c>
      <c r="H2535" s="1">
        <f>DATE(YEAR(invoices[[#This Row],[due_date]]),MONTH(invoices[[#This Row],[due_date]]),1)</f>
        <v>45689</v>
      </c>
      <c r="I2535" s="1">
        <v>45695</v>
      </c>
      <c r="J2535">
        <v>19000</v>
      </c>
      <c r="K2535">
        <v>1767</v>
      </c>
      <c r="L2535">
        <v>0</v>
      </c>
      <c r="M2535">
        <f>invoices[[#This Row],[rent_amount]]+invoices[[#This Row],[electricity_amount]]+invoices[[#This Row],[other_charges]]</f>
        <v>20767</v>
      </c>
      <c r="N2535" t="s">
        <v>28</v>
      </c>
      <c r="O2535" t="s">
        <v>170</v>
      </c>
      <c r="P2535">
        <v>0</v>
      </c>
      <c r="Q2535" t="b">
        <v>0</v>
      </c>
      <c r="R2535" t="s">
        <v>108</v>
      </c>
      <c r="S2535">
        <v>0</v>
      </c>
      <c r="T2535">
        <f>invoices[[#This Row],[total_amount]]</f>
        <v>20767</v>
      </c>
      <c r="U2535" t="s">
        <v>2579</v>
      </c>
      <c r="V2535" t="str">
        <f>INDEX([1]!Table1[tenantname],MATCH(invoices[[#This Row],[allotment_id]],[1]!Table1[TenantAllotmentID],0))</f>
        <v>Supritha A (B44-A1)</v>
      </c>
      <c r="W2535" t="s">
        <v>14841</v>
      </c>
      <c r="X2535" t="s">
        <v>14842</v>
      </c>
      <c r="Y2535" s="4">
        <v>45689</v>
      </c>
      <c r="Z2535" t="s">
        <v>15806</v>
      </c>
      <c r="AA2535">
        <v>13639</v>
      </c>
      <c r="AB2535">
        <v>4543</v>
      </c>
      <c r="AC2535">
        <v>818</v>
      </c>
      <c r="AD2535" s="7">
        <f>invoices[[#This Row],[Rent]]+invoices[[#This Row],[Services]]+invoices[[#This Row],[GST]]</f>
        <v>19000</v>
      </c>
      <c r="AE2535" s="7">
        <f>invoices[[#This Row],[Total]]-invoices[[#This Row],[rent_amount]]</f>
        <v>0</v>
      </c>
      <c r="AF2535">
        <v>5297</v>
      </c>
      <c r="AG2535">
        <v>1767</v>
      </c>
      <c r="AH2535">
        <f>invoices[[#This Row],[EB Amount]]-invoices[[#This Row],[electricity_amount]]</f>
        <v>0</v>
      </c>
    </row>
    <row r="2536" spans="1:34">
      <c r="A2536" t="s">
        <v>12109</v>
      </c>
      <c r="B2536" t="s">
        <v>22</v>
      </c>
      <c r="C2536" t="s">
        <v>3787</v>
      </c>
      <c r="D2536" t="s">
        <v>24</v>
      </c>
      <c r="E2536" t="s">
        <v>42</v>
      </c>
      <c r="F2536" t="s">
        <v>2100</v>
      </c>
      <c r="G2536" t="s">
        <v>12110</v>
      </c>
      <c r="H2536" s="1">
        <f>DATE(YEAR(invoices[[#This Row],[due_date]]),MONTH(invoices[[#This Row],[due_date]]),1)</f>
        <v>45689</v>
      </c>
      <c r="I2536" s="1">
        <v>45695</v>
      </c>
      <c r="J2536">
        <v>13000</v>
      </c>
      <c r="K2536">
        <v>1178</v>
      </c>
      <c r="L2536">
        <v>0</v>
      </c>
      <c r="M2536">
        <f>invoices[[#This Row],[rent_amount]]+invoices[[#This Row],[electricity_amount]]+invoices[[#This Row],[other_charges]]</f>
        <v>14178</v>
      </c>
      <c r="N2536" t="s">
        <v>28</v>
      </c>
      <c r="O2536" t="s">
        <v>170</v>
      </c>
      <c r="P2536">
        <v>0</v>
      </c>
      <c r="Q2536" t="b">
        <v>0</v>
      </c>
      <c r="R2536" t="s">
        <v>108</v>
      </c>
      <c r="S2536">
        <v>0</v>
      </c>
      <c r="T2536">
        <f>invoices[[#This Row],[total_amount]]</f>
        <v>14178</v>
      </c>
      <c r="U2536" t="s">
        <v>3789</v>
      </c>
      <c r="V2536" t="str">
        <f>INDEX([1]!Table1[tenantname],MATCH(invoices[[#This Row],[allotment_id]],[1]!Table1[TenantAllotmentID],0))</f>
        <v>Sanjju Shree (C24-B1)</v>
      </c>
      <c r="W2536" t="s">
        <v>15124</v>
      </c>
      <c r="X2536" t="s">
        <v>15125</v>
      </c>
      <c r="Y2536" s="4">
        <v>45689</v>
      </c>
      <c r="Z2536" t="s">
        <v>15806</v>
      </c>
      <c r="AA2536">
        <v>7800</v>
      </c>
      <c r="AB2536">
        <v>4407</v>
      </c>
      <c r="AC2536">
        <v>793</v>
      </c>
      <c r="AD2536" s="7">
        <f>invoices[[#This Row],[Rent]]+invoices[[#This Row],[Services]]+invoices[[#This Row],[GST]]</f>
        <v>13000</v>
      </c>
      <c r="AE2536" s="7">
        <f>invoices[[#This Row],[Total]]-invoices[[#This Row],[rent_amount]]</f>
        <v>0</v>
      </c>
      <c r="AF2536">
        <v>5378</v>
      </c>
      <c r="AG2536">
        <v>1178</v>
      </c>
      <c r="AH2536">
        <f>invoices[[#This Row],[EB Amount]]-invoices[[#This Row],[electricity_amount]]</f>
        <v>0</v>
      </c>
    </row>
    <row r="2537" spans="1:34">
      <c r="A2537" t="s">
        <v>12194</v>
      </c>
      <c r="B2537" t="s">
        <v>22</v>
      </c>
      <c r="C2537" t="s">
        <v>1674</v>
      </c>
      <c r="D2537" t="s">
        <v>24</v>
      </c>
      <c r="E2537" t="s">
        <v>329</v>
      </c>
      <c r="F2537" t="s">
        <v>1352</v>
      </c>
      <c r="G2537" t="s">
        <v>12195</v>
      </c>
      <c r="H2537" s="1">
        <f>DATE(YEAR(invoices[[#This Row],[due_date]]),MONTH(invoices[[#This Row],[due_date]]),1)</f>
        <v>45689</v>
      </c>
      <c r="I2537" s="1">
        <v>45695</v>
      </c>
      <c r="J2537">
        <v>14500</v>
      </c>
      <c r="K2537">
        <v>1736</v>
      </c>
      <c r="L2537">
        <v>0</v>
      </c>
      <c r="M2537">
        <f>invoices[[#This Row],[rent_amount]]+invoices[[#This Row],[electricity_amount]]+invoices[[#This Row],[other_charges]]</f>
        <v>16236</v>
      </c>
      <c r="N2537" t="s">
        <v>28</v>
      </c>
      <c r="O2537" t="s">
        <v>143</v>
      </c>
      <c r="P2537">
        <v>0</v>
      </c>
      <c r="Q2537" t="b">
        <v>0</v>
      </c>
      <c r="R2537" t="s">
        <v>108</v>
      </c>
      <c r="S2537">
        <v>0</v>
      </c>
      <c r="T2537">
        <f>invoices[[#This Row],[total_amount]]</f>
        <v>16236</v>
      </c>
      <c r="U2537" t="s">
        <v>1677</v>
      </c>
      <c r="V2537" t="str">
        <f>INDEX([1]!Table1[tenantname],MATCH(invoices[[#This Row],[allotment_id]],[1]!Table1[TenantAllotmentID],0))</f>
        <v>Oviya S (C43-B1)</v>
      </c>
      <c r="W2537" t="s">
        <v>14557</v>
      </c>
      <c r="X2537" t="s">
        <v>14557</v>
      </c>
      <c r="Y2537" s="4">
        <v>45689</v>
      </c>
      <c r="Z2537" t="s">
        <v>15806</v>
      </c>
      <c r="AA2537">
        <v>8866</v>
      </c>
      <c r="AB2537">
        <v>4774</v>
      </c>
      <c r="AC2537">
        <v>860</v>
      </c>
      <c r="AD2537" s="7">
        <f>invoices[[#This Row],[Rent]]+invoices[[#This Row],[Services]]+invoices[[#This Row],[GST]]</f>
        <v>14500</v>
      </c>
      <c r="AE2537" s="7">
        <f>invoices[[#This Row],[Total]]-invoices[[#This Row],[rent_amount]]</f>
        <v>0</v>
      </c>
      <c r="AF2537">
        <v>5422</v>
      </c>
      <c r="AG2537">
        <v>1736</v>
      </c>
      <c r="AH2537">
        <f>invoices[[#This Row],[EB Amount]]-invoices[[#This Row],[electricity_amount]]</f>
        <v>0</v>
      </c>
    </row>
    <row r="2538" spans="1:34">
      <c r="A2538" t="s">
        <v>12209</v>
      </c>
      <c r="B2538" t="s">
        <v>22</v>
      </c>
      <c r="C2538" t="s">
        <v>1470</v>
      </c>
      <c r="D2538" t="s">
        <v>24</v>
      </c>
      <c r="E2538" t="s">
        <v>112</v>
      </c>
      <c r="F2538" s="2" t="s">
        <v>1471</v>
      </c>
      <c r="G2538" t="s">
        <v>12210</v>
      </c>
      <c r="H2538" s="1">
        <f>DATE(YEAR(invoices[[#This Row],[due_date]]),MONTH(invoices[[#This Row],[due_date]]),1)</f>
        <v>45689</v>
      </c>
      <c r="I2538" s="1">
        <v>45695</v>
      </c>
      <c r="J2538">
        <v>13500</v>
      </c>
      <c r="K2538">
        <v>1767</v>
      </c>
      <c r="L2538">
        <v>0</v>
      </c>
      <c r="M2538">
        <f>invoices[[#This Row],[rent_amount]]+invoices[[#This Row],[electricity_amount]]+invoices[[#This Row],[other_charges]]</f>
        <v>15267</v>
      </c>
      <c r="N2538" t="s">
        <v>28</v>
      </c>
      <c r="O2538" t="s">
        <v>107</v>
      </c>
      <c r="P2538">
        <v>0</v>
      </c>
      <c r="Q2538" t="b">
        <v>0</v>
      </c>
      <c r="R2538" t="s">
        <v>108</v>
      </c>
      <c r="S2538">
        <v>0</v>
      </c>
      <c r="T2538">
        <f>invoices[[#This Row],[total_amount]]</f>
        <v>15267</v>
      </c>
      <c r="U2538" t="s">
        <v>1473</v>
      </c>
      <c r="V2538" t="str">
        <f>INDEX([1]!Table1[tenantname],MATCH(invoices[[#This Row],[allotment_id]],[1]!Table1[TenantAllotmentID],0))</f>
        <v>Krishanu Kashyap (A23-C2)</v>
      </c>
      <c r="W2538" t="s">
        <v>14487</v>
      </c>
      <c r="X2538" t="s">
        <v>14488</v>
      </c>
      <c r="Y2538" s="4">
        <v>45689</v>
      </c>
      <c r="Z2538" t="s">
        <v>15806</v>
      </c>
      <c r="AA2538">
        <v>9450</v>
      </c>
      <c r="AB2538">
        <v>3432</v>
      </c>
      <c r="AC2538">
        <v>618</v>
      </c>
      <c r="AD2538" s="7">
        <f>invoices[[#This Row],[Rent]]+invoices[[#This Row],[Services]]+invoices[[#This Row],[GST]]</f>
        <v>13500</v>
      </c>
      <c r="AE2538" s="7">
        <f>invoices[[#This Row],[Total]]-invoices[[#This Row],[rent_amount]]</f>
        <v>0</v>
      </c>
      <c r="AF2538">
        <v>5429</v>
      </c>
      <c r="AG2538">
        <v>1767</v>
      </c>
      <c r="AH2538">
        <f>invoices[[#This Row],[EB Amount]]-invoices[[#This Row],[electricity_amount]]</f>
        <v>0</v>
      </c>
    </row>
    <row r="2539" spans="1:34">
      <c r="A2539" t="s">
        <v>12267</v>
      </c>
      <c r="B2539" t="s">
        <v>22</v>
      </c>
      <c r="C2539" t="s">
        <v>568</v>
      </c>
      <c r="D2539" t="s">
        <v>24</v>
      </c>
      <c r="E2539" t="s">
        <v>569</v>
      </c>
      <c r="F2539" t="s">
        <v>570</v>
      </c>
      <c r="G2539" t="s">
        <v>12268</v>
      </c>
      <c r="H2539" s="1">
        <f>DATE(YEAR(invoices[[#This Row],[due_date]]),MONTH(invoices[[#This Row],[due_date]]),1)</f>
        <v>45689</v>
      </c>
      <c r="I2539" s="1">
        <v>45695</v>
      </c>
      <c r="J2539">
        <v>13500</v>
      </c>
      <c r="K2539">
        <v>602</v>
      </c>
      <c r="L2539">
        <v>0</v>
      </c>
      <c r="M2539">
        <f>invoices[[#This Row],[rent_amount]]+invoices[[#This Row],[electricity_amount]]+invoices[[#This Row],[other_charges]]</f>
        <v>14102</v>
      </c>
      <c r="N2539" t="s">
        <v>28</v>
      </c>
      <c r="O2539" t="s">
        <v>107</v>
      </c>
      <c r="P2539">
        <v>0</v>
      </c>
      <c r="Q2539" t="b">
        <v>0</v>
      </c>
      <c r="R2539" t="s">
        <v>108</v>
      </c>
      <c r="S2539">
        <v>0</v>
      </c>
      <c r="T2539">
        <f>invoices[[#This Row],[total_amount]]</f>
        <v>14102</v>
      </c>
      <c r="U2539" t="s">
        <v>572</v>
      </c>
      <c r="V2539" t="str">
        <f>INDEX([1]!Table1[tenantname],MATCH(invoices[[#This Row],[allotment_id]],[1]!Table1[TenantAllotmentID],0))</f>
        <v>Malavika Krishna K A (C12-D2)</v>
      </c>
      <c r="W2539" t="s">
        <v>14155</v>
      </c>
      <c r="X2539" t="s">
        <v>14156</v>
      </c>
      <c r="Y2539" s="4">
        <v>45689</v>
      </c>
      <c r="Z2539" t="s">
        <v>15806</v>
      </c>
      <c r="AA2539">
        <v>8255</v>
      </c>
      <c r="AB2539">
        <v>4445</v>
      </c>
      <c r="AC2539">
        <v>800</v>
      </c>
      <c r="AD2539" s="7">
        <f>invoices[[#This Row],[Rent]]+invoices[[#This Row],[Services]]+invoices[[#This Row],[GST]]</f>
        <v>13500</v>
      </c>
      <c r="AE2539" s="7">
        <f>invoices[[#This Row],[Total]]-invoices[[#This Row],[rent_amount]]</f>
        <v>0</v>
      </c>
      <c r="AF2539">
        <v>5461</v>
      </c>
      <c r="AG2539">
        <v>602</v>
      </c>
      <c r="AH2539">
        <f>invoices[[#This Row],[EB Amount]]-invoices[[#This Row],[electricity_amount]]</f>
        <v>0</v>
      </c>
    </row>
    <row r="2540" spans="1:34">
      <c r="A2540" t="s">
        <v>12358</v>
      </c>
      <c r="B2540" t="s">
        <v>22</v>
      </c>
      <c r="C2540" t="s">
        <v>1847</v>
      </c>
      <c r="D2540" t="s">
        <v>24</v>
      </c>
      <c r="E2540" t="s">
        <v>569</v>
      </c>
      <c r="F2540" t="s">
        <v>670</v>
      </c>
      <c r="G2540" t="s">
        <v>12359</v>
      </c>
      <c r="H2540" s="1">
        <f>DATE(YEAR(invoices[[#This Row],[due_date]]),MONTH(invoices[[#This Row],[due_date]]),1)</f>
        <v>45689</v>
      </c>
      <c r="I2540" s="1">
        <v>45695</v>
      </c>
      <c r="J2540">
        <v>19000</v>
      </c>
      <c r="K2540">
        <v>1333</v>
      </c>
      <c r="L2540">
        <v>0</v>
      </c>
      <c r="M2540">
        <f>invoices[[#This Row],[rent_amount]]+invoices[[#This Row],[electricity_amount]]+invoices[[#This Row],[other_charges]]</f>
        <v>20333</v>
      </c>
      <c r="N2540" t="s">
        <v>28</v>
      </c>
      <c r="O2540" t="s">
        <v>2053</v>
      </c>
      <c r="P2540">
        <v>0</v>
      </c>
      <c r="Q2540" t="b">
        <v>0</v>
      </c>
      <c r="R2540" t="s">
        <v>108</v>
      </c>
      <c r="S2540">
        <v>0</v>
      </c>
      <c r="T2540">
        <f>invoices[[#This Row],[total_amount]]</f>
        <v>20333</v>
      </c>
      <c r="U2540" t="s">
        <v>1849</v>
      </c>
      <c r="V2540" t="str">
        <f>INDEX([1]!Table1[tenantname],MATCH(invoices[[#This Row],[allotment_id]],[1]!Table1[TenantAllotmentID],0))</f>
        <v>Aditi Maurya (C12-A1)</v>
      </c>
      <c r="W2540" t="s">
        <v>14617</v>
      </c>
      <c r="X2540" t="s">
        <v>14618</v>
      </c>
      <c r="Y2540" s="4">
        <v>45689</v>
      </c>
      <c r="Z2540" t="s">
        <v>15806</v>
      </c>
      <c r="AA2540">
        <v>11618</v>
      </c>
      <c r="AB2540">
        <v>6256</v>
      </c>
      <c r="AC2540">
        <v>1126</v>
      </c>
      <c r="AD2540" s="7">
        <f>invoices[[#This Row],[Rent]]+invoices[[#This Row],[Services]]+invoices[[#This Row],[GST]]</f>
        <v>19000</v>
      </c>
      <c r="AE2540" s="7">
        <f>invoices[[#This Row],[Total]]-invoices[[#This Row],[rent_amount]]</f>
        <v>0</v>
      </c>
      <c r="AF2540">
        <v>5510</v>
      </c>
      <c r="AG2540">
        <v>1333</v>
      </c>
      <c r="AH2540">
        <f>invoices[[#This Row],[EB Amount]]-invoices[[#This Row],[electricity_amount]]</f>
        <v>0</v>
      </c>
    </row>
    <row r="2541" spans="1:34">
      <c r="A2541" t="s">
        <v>12399</v>
      </c>
      <c r="B2541" t="s">
        <v>22</v>
      </c>
      <c r="C2541" t="s">
        <v>315</v>
      </c>
      <c r="D2541" t="s">
        <v>24</v>
      </c>
      <c r="E2541" t="s">
        <v>42</v>
      </c>
      <c r="F2541" t="s">
        <v>316</v>
      </c>
      <c r="G2541" t="s">
        <v>12400</v>
      </c>
      <c r="H2541" s="1">
        <f>DATE(YEAR(invoices[[#This Row],[due_date]]),MONTH(invoices[[#This Row],[due_date]]),1)</f>
        <v>45689</v>
      </c>
      <c r="I2541" s="1">
        <v>45695</v>
      </c>
      <c r="J2541">
        <v>13500</v>
      </c>
      <c r="K2541">
        <v>456</v>
      </c>
      <c r="L2541">
        <v>0</v>
      </c>
      <c r="M2541">
        <f>invoices[[#This Row],[rent_amount]]+invoices[[#This Row],[electricity_amount]]+invoices[[#This Row],[other_charges]]</f>
        <v>13956</v>
      </c>
      <c r="N2541" t="s">
        <v>28</v>
      </c>
      <c r="O2541" t="s">
        <v>107</v>
      </c>
      <c r="P2541">
        <v>0</v>
      </c>
      <c r="Q2541" t="b">
        <v>0</v>
      </c>
      <c r="R2541" t="s">
        <v>108</v>
      </c>
      <c r="S2541">
        <v>0</v>
      </c>
      <c r="T2541">
        <f>invoices[[#This Row],[total_amount]]</f>
        <v>13956</v>
      </c>
      <c r="U2541" t="s">
        <v>320</v>
      </c>
      <c r="V2541" t="str">
        <f>INDEX([1]!Table1[tenantname],MATCH(invoices[[#This Row],[allotment_id]],[1]!Table1[TenantAllotmentID],0))</f>
        <v>Jayagowri Karthikeyan (C24-C2)</v>
      </c>
      <c r="W2541" t="s">
        <v>14066</v>
      </c>
      <c r="X2541" t="s">
        <v>14067</v>
      </c>
      <c r="Y2541" s="4">
        <v>45689</v>
      </c>
      <c r="Z2541" t="s">
        <v>15806</v>
      </c>
      <c r="AA2541">
        <v>8100</v>
      </c>
      <c r="AB2541">
        <v>4576</v>
      </c>
      <c r="AC2541">
        <v>824</v>
      </c>
      <c r="AD2541" s="7">
        <f>invoices[[#This Row],[Rent]]+invoices[[#This Row],[Services]]+invoices[[#This Row],[GST]]</f>
        <v>13500</v>
      </c>
      <c r="AE2541" s="7">
        <f>invoices[[#This Row],[Total]]-invoices[[#This Row],[rent_amount]]</f>
        <v>0</v>
      </c>
      <c r="AF2541">
        <v>5531</v>
      </c>
      <c r="AG2541">
        <v>456</v>
      </c>
      <c r="AH2541">
        <f>invoices[[#This Row],[EB Amount]]-invoices[[#This Row],[electricity_amount]]</f>
        <v>0</v>
      </c>
    </row>
    <row r="2542" spans="1:34">
      <c r="A2542" t="s">
        <v>12407</v>
      </c>
      <c r="B2542" t="s">
        <v>22</v>
      </c>
      <c r="C2542" t="s">
        <v>2286</v>
      </c>
      <c r="D2542" t="s">
        <v>24</v>
      </c>
      <c r="E2542" t="s">
        <v>592</v>
      </c>
      <c r="F2542" t="s">
        <v>1184</v>
      </c>
      <c r="G2542" t="s">
        <v>12408</v>
      </c>
      <c r="H2542" s="1">
        <f>DATE(YEAR(invoices[[#This Row],[due_date]]),MONTH(invoices[[#This Row],[due_date]]),1)</f>
        <v>45689</v>
      </c>
      <c r="I2542" s="1">
        <v>45695</v>
      </c>
      <c r="J2542">
        <v>24000</v>
      </c>
      <c r="K2542">
        <v>1026</v>
      </c>
      <c r="L2542">
        <v>0</v>
      </c>
      <c r="M2542">
        <f>invoices[[#This Row],[rent_amount]]+invoices[[#This Row],[electricity_amount]]+invoices[[#This Row],[other_charges]]</f>
        <v>25026</v>
      </c>
      <c r="N2542" t="s">
        <v>28</v>
      </c>
      <c r="O2542" t="s">
        <v>2053</v>
      </c>
      <c r="P2542">
        <v>0</v>
      </c>
      <c r="Q2542" t="b">
        <v>0</v>
      </c>
      <c r="R2542" t="s">
        <v>108</v>
      </c>
      <c r="S2542">
        <v>0</v>
      </c>
      <c r="T2542">
        <f>invoices[[#This Row],[total_amount]]</f>
        <v>25026</v>
      </c>
      <c r="U2542" t="s">
        <v>2288</v>
      </c>
      <c r="V2542" t="str">
        <f>INDEX([1]!Table1[tenantname],MATCH(invoices[[#This Row],[allotment_id]],[1]!Table1[TenantAllotmentID],0))</f>
        <v>Aditya A (A44-D1)</v>
      </c>
      <c r="W2542" t="s">
        <v>14762</v>
      </c>
      <c r="X2542" t="s">
        <v>14763</v>
      </c>
      <c r="Y2542" s="4">
        <v>45689</v>
      </c>
      <c r="Z2542" t="s">
        <v>15806</v>
      </c>
      <c r="AA2542">
        <v>17228</v>
      </c>
      <c r="AB2542">
        <v>5739</v>
      </c>
      <c r="AC2542">
        <v>1033</v>
      </c>
      <c r="AD2542" s="7">
        <f>invoices[[#This Row],[Rent]]+invoices[[#This Row],[Services]]+invoices[[#This Row],[GST]]</f>
        <v>24000</v>
      </c>
      <c r="AE2542" s="7">
        <f>invoices[[#This Row],[Total]]-invoices[[#This Row],[rent_amount]]</f>
        <v>0</v>
      </c>
      <c r="AF2542">
        <v>5535</v>
      </c>
      <c r="AG2542">
        <v>1026</v>
      </c>
      <c r="AH2542">
        <f>invoices[[#This Row],[EB Amount]]-invoices[[#This Row],[electricity_amount]]</f>
        <v>0</v>
      </c>
    </row>
    <row r="2543" spans="1:34">
      <c r="A2543" t="s">
        <v>12409</v>
      </c>
      <c r="B2543" t="s">
        <v>22</v>
      </c>
      <c r="C2543" t="s">
        <v>1421</v>
      </c>
      <c r="D2543" t="s">
        <v>24</v>
      </c>
      <c r="E2543" t="s">
        <v>34</v>
      </c>
      <c r="F2543" t="s">
        <v>805</v>
      </c>
      <c r="G2543" t="s">
        <v>12410</v>
      </c>
      <c r="H2543" s="1">
        <f>DATE(YEAR(invoices[[#This Row],[due_date]]),MONTH(invoices[[#This Row],[due_date]]),1)</f>
        <v>45689</v>
      </c>
      <c r="I2543" s="1">
        <v>45695</v>
      </c>
      <c r="J2543">
        <v>17500</v>
      </c>
      <c r="K2543">
        <v>58</v>
      </c>
      <c r="L2543">
        <v>0</v>
      </c>
      <c r="M2543">
        <f>invoices[[#This Row],[rent_amount]]+invoices[[#This Row],[electricity_amount]]+invoices[[#This Row],[other_charges]]</f>
        <v>17558</v>
      </c>
      <c r="N2543" t="s">
        <v>28</v>
      </c>
      <c r="O2543" t="s">
        <v>107</v>
      </c>
      <c r="P2543">
        <v>0</v>
      </c>
      <c r="Q2543" t="b">
        <v>0</v>
      </c>
      <c r="R2543" t="s">
        <v>108</v>
      </c>
      <c r="S2543">
        <v>0</v>
      </c>
      <c r="T2543">
        <f>invoices[[#This Row],[total_amount]]</f>
        <v>17558</v>
      </c>
      <c r="U2543" t="s">
        <v>2859</v>
      </c>
      <c r="V2543" t="str">
        <f>INDEX([1]!Table1[tenantname],MATCH(invoices[[#This Row],[allotment_id]],[1]!Table1[TenantAllotmentID],0))</f>
        <v>Sai Roshni  Matta (B43-A1)</v>
      </c>
      <c r="W2543" t="s">
        <v>14466</v>
      </c>
      <c r="X2543" t="s">
        <v>14913</v>
      </c>
      <c r="Y2543" s="4">
        <v>45689</v>
      </c>
      <c r="Z2543" t="s">
        <v>15806</v>
      </c>
      <c r="AA2543">
        <v>12562</v>
      </c>
      <c r="AB2543">
        <v>4184</v>
      </c>
      <c r="AC2543">
        <v>754</v>
      </c>
      <c r="AD2543" s="7">
        <f>invoices[[#This Row],[Rent]]+invoices[[#This Row],[Services]]+invoices[[#This Row],[GST]]</f>
        <v>17500</v>
      </c>
      <c r="AE2543" s="7">
        <f>invoices[[#This Row],[Total]]-invoices[[#This Row],[rent_amount]]</f>
        <v>0</v>
      </c>
      <c r="AF2543">
        <v>5536</v>
      </c>
      <c r="AG2543">
        <v>58</v>
      </c>
      <c r="AH2543">
        <f>invoices[[#This Row],[EB Amount]]-invoices[[#This Row],[electricity_amount]]</f>
        <v>0</v>
      </c>
    </row>
    <row r="2544" spans="1:34">
      <c r="A2544" t="s">
        <v>12521</v>
      </c>
      <c r="B2544" t="s">
        <v>22</v>
      </c>
      <c r="C2544" t="s">
        <v>6046</v>
      </c>
      <c r="D2544" t="s">
        <v>24</v>
      </c>
      <c r="E2544" t="s">
        <v>201</v>
      </c>
      <c r="F2544" s="2" t="s">
        <v>1031</v>
      </c>
      <c r="G2544" t="s">
        <v>12522</v>
      </c>
      <c r="H2544" s="1">
        <f>DATE(YEAR(invoices[[#This Row],[due_date]]),MONTH(invoices[[#This Row],[due_date]]),1)</f>
        <v>45689</v>
      </c>
      <c r="I2544" s="1">
        <v>45695</v>
      </c>
      <c r="J2544">
        <v>14500</v>
      </c>
      <c r="K2544">
        <v>744</v>
      </c>
      <c r="L2544">
        <v>0</v>
      </c>
      <c r="M2544">
        <f>invoices[[#This Row],[rent_amount]]+invoices[[#This Row],[electricity_amount]]+invoices[[#This Row],[other_charges]]</f>
        <v>15244</v>
      </c>
      <c r="N2544" t="s">
        <v>28</v>
      </c>
      <c r="O2544" t="s">
        <v>170</v>
      </c>
      <c r="P2544">
        <v>0</v>
      </c>
      <c r="Q2544" t="b">
        <v>0</v>
      </c>
      <c r="R2544" t="s">
        <v>108</v>
      </c>
      <c r="S2544">
        <v>0</v>
      </c>
      <c r="T2544">
        <f>invoices[[#This Row],[total_amount]]</f>
        <v>15244</v>
      </c>
      <c r="U2544" t="s">
        <v>6048</v>
      </c>
      <c r="V2544" t="str">
        <f>INDEX([1]!Table1[tenantname],MATCH(invoices[[#This Row],[allotment_id]],[1]!Table1[TenantAllotmentID],0))</f>
        <v>Suvidnya Tipre (B31-B1)</v>
      </c>
      <c r="W2544" t="s">
        <v>15445</v>
      </c>
      <c r="X2544" t="s">
        <v>15446</v>
      </c>
      <c r="Y2544" s="4">
        <v>45689</v>
      </c>
      <c r="Z2544" t="s">
        <v>15806</v>
      </c>
      <c r="AA2544">
        <v>10150</v>
      </c>
      <c r="AB2544">
        <v>3686</v>
      </c>
      <c r="AC2544">
        <v>664</v>
      </c>
      <c r="AD2544" s="7">
        <f>invoices[[#This Row],[Rent]]+invoices[[#This Row],[Services]]+invoices[[#This Row],[GST]]</f>
        <v>14500</v>
      </c>
      <c r="AE2544" s="7">
        <f>invoices[[#This Row],[Total]]-invoices[[#This Row],[rent_amount]]</f>
        <v>0</v>
      </c>
      <c r="AF2544">
        <v>5598</v>
      </c>
      <c r="AG2544">
        <v>744</v>
      </c>
      <c r="AH2544">
        <f>invoices[[#This Row],[EB Amount]]-invoices[[#This Row],[electricity_amount]]</f>
        <v>0</v>
      </c>
    </row>
    <row r="2545" spans="1:34">
      <c r="A2545" t="s">
        <v>12533</v>
      </c>
      <c r="B2545" t="s">
        <v>22</v>
      </c>
      <c r="C2545" t="s">
        <v>3005</v>
      </c>
      <c r="D2545" t="s">
        <v>24</v>
      </c>
      <c r="E2545" t="s">
        <v>104</v>
      </c>
      <c r="F2545" t="s">
        <v>551</v>
      </c>
      <c r="G2545" t="s">
        <v>12534</v>
      </c>
      <c r="H2545" s="1">
        <f>DATE(YEAR(invoices[[#This Row],[due_date]]),MONTH(invoices[[#This Row],[due_date]]),1)</f>
        <v>45689</v>
      </c>
      <c r="I2545" s="1">
        <v>45695</v>
      </c>
      <c r="J2545">
        <v>13500</v>
      </c>
      <c r="K2545">
        <v>1240</v>
      </c>
      <c r="L2545">
        <v>0</v>
      </c>
      <c r="M2545">
        <f>invoices[[#This Row],[rent_amount]]+invoices[[#This Row],[electricity_amount]]+invoices[[#This Row],[other_charges]]</f>
        <v>14740</v>
      </c>
      <c r="N2545" t="s">
        <v>28</v>
      </c>
      <c r="O2545" t="s">
        <v>107</v>
      </c>
      <c r="P2545">
        <v>0</v>
      </c>
      <c r="Q2545" t="b">
        <v>0</v>
      </c>
      <c r="R2545" t="s">
        <v>108</v>
      </c>
      <c r="S2545">
        <v>0</v>
      </c>
      <c r="T2545">
        <f>invoices[[#This Row],[total_amount]]</f>
        <v>14740</v>
      </c>
      <c r="U2545" t="s">
        <v>3007</v>
      </c>
      <c r="V2545" t="str">
        <f>INDEX([1]!Table1[tenantname],MATCH(invoices[[#This Row],[allotment_id]],[1]!Table1[TenantAllotmentID],0))</f>
        <v>Navneet Nitin Tagore (B14-C2)</v>
      </c>
      <c r="W2545" t="s">
        <v>14949</v>
      </c>
      <c r="X2545" t="s">
        <v>14950</v>
      </c>
      <c r="Y2545" s="4">
        <v>45689</v>
      </c>
      <c r="Z2545" t="s">
        <v>15806</v>
      </c>
      <c r="AA2545">
        <v>9691</v>
      </c>
      <c r="AB2545">
        <v>3228</v>
      </c>
      <c r="AC2545">
        <v>581</v>
      </c>
      <c r="AD2545" s="7">
        <f>invoices[[#This Row],[Rent]]+invoices[[#This Row],[Services]]+invoices[[#This Row],[GST]]</f>
        <v>13500</v>
      </c>
      <c r="AE2545" s="7">
        <f>invoices[[#This Row],[Total]]-invoices[[#This Row],[rent_amount]]</f>
        <v>0</v>
      </c>
      <c r="AF2545">
        <v>5606</v>
      </c>
      <c r="AG2545">
        <v>1240</v>
      </c>
      <c r="AH2545">
        <f>invoices[[#This Row],[EB Amount]]-invoices[[#This Row],[electricity_amount]]</f>
        <v>0</v>
      </c>
    </row>
    <row r="2546" spans="1:34">
      <c r="A2546" t="s">
        <v>12549</v>
      </c>
      <c r="B2546" t="s">
        <v>22</v>
      </c>
      <c r="C2546" t="s">
        <v>4341</v>
      </c>
      <c r="D2546" t="s">
        <v>24</v>
      </c>
      <c r="E2546" t="s">
        <v>268</v>
      </c>
      <c r="F2546" t="s">
        <v>269</v>
      </c>
      <c r="G2546" t="s">
        <v>12550</v>
      </c>
      <c r="H2546" s="1">
        <f>DATE(YEAR(invoices[[#This Row],[due_date]]),MONTH(invoices[[#This Row],[due_date]]),1)</f>
        <v>45689</v>
      </c>
      <c r="I2546" s="1">
        <v>45695</v>
      </c>
      <c r="J2546">
        <v>9640</v>
      </c>
      <c r="K2546">
        <v>0</v>
      </c>
      <c r="L2546">
        <v>0</v>
      </c>
      <c r="M2546">
        <f>invoices[[#This Row],[rent_amount]]+invoices[[#This Row],[electricity_amount]]+invoices[[#This Row],[other_charges]]</f>
        <v>9640</v>
      </c>
      <c r="N2546" t="s">
        <v>28</v>
      </c>
      <c r="O2546" t="s">
        <v>170</v>
      </c>
      <c r="P2546">
        <v>0</v>
      </c>
      <c r="Q2546" t="b">
        <v>0</v>
      </c>
      <c r="R2546" t="s">
        <v>108</v>
      </c>
      <c r="S2546">
        <v>0</v>
      </c>
      <c r="T2546">
        <f>invoices[[#This Row],[total_amount]]</f>
        <v>9640</v>
      </c>
      <c r="U2546" t="s">
        <v>4343</v>
      </c>
      <c r="V2546" t="str">
        <f>INDEX([1]!Table1[tenantname],MATCH(invoices[[#This Row],[allotment_id]],[1]!Table1[TenantAllotmentID],0))</f>
        <v>Shivam Bhavsar (C21-C1)</v>
      </c>
      <c r="W2546" t="s">
        <v>15215</v>
      </c>
      <c r="X2546" t="s">
        <v>15216</v>
      </c>
      <c r="Y2546" s="4">
        <v>45689</v>
      </c>
      <c r="Z2546" t="s">
        <v>15806</v>
      </c>
      <c r="AA2546">
        <v>6748</v>
      </c>
      <c r="AB2546">
        <v>2451</v>
      </c>
      <c r="AC2546">
        <v>441</v>
      </c>
      <c r="AD2546" s="7">
        <f>invoices[[#This Row],[Rent]]+invoices[[#This Row],[Services]]+invoices[[#This Row],[GST]]</f>
        <v>9640</v>
      </c>
      <c r="AE2546" s="7">
        <f>invoices[[#This Row],[Total]]-invoices[[#This Row],[rent_amount]]</f>
        <v>0</v>
      </c>
      <c r="AF2546">
        <v>5615</v>
      </c>
      <c r="AG2546">
        <v>0</v>
      </c>
      <c r="AH2546">
        <f>invoices[[#This Row],[EB Amount]]-invoices[[#This Row],[electricity_amount]]</f>
        <v>0</v>
      </c>
    </row>
    <row r="2547" spans="1:34">
      <c r="A2547" t="s">
        <v>12559</v>
      </c>
      <c r="B2547" t="s">
        <v>22</v>
      </c>
      <c r="C2547" t="s">
        <v>2710</v>
      </c>
      <c r="D2547" t="s">
        <v>24</v>
      </c>
      <c r="E2547" t="s">
        <v>88</v>
      </c>
      <c r="F2547" t="s">
        <v>1314</v>
      </c>
      <c r="G2547" t="s">
        <v>12560</v>
      </c>
      <c r="H2547" s="1">
        <f>DATE(YEAR(invoices[[#This Row],[due_date]]),MONTH(invoices[[#This Row],[due_date]]),1)</f>
        <v>45689</v>
      </c>
      <c r="I2547" s="1">
        <v>45695</v>
      </c>
      <c r="J2547">
        <v>14500</v>
      </c>
      <c r="K2547">
        <v>1116</v>
      </c>
      <c r="L2547">
        <v>0</v>
      </c>
      <c r="M2547">
        <f>invoices[[#This Row],[rent_amount]]+invoices[[#This Row],[electricity_amount]]+invoices[[#This Row],[other_charges]]</f>
        <v>15616</v>
      </c>
      <c r="N2547" t="s">
        <v>28</v>
      </c>
      <c r="O2547" t="s">
        <v>143</v>
      </c>
      <c r="P2547">
        <v>0</v>
      </c>
      <c r="Q2547" t="b">
        <v>0</v>
      </c>
      <c r="R2547" t="s">
        <v>108</v>
      </c>
      <c r="S2547">
        <v>0</v>
      </c>
      <c r="T2547">
        <f>invoices[[#This Row],[total_amount]]</f>
        <v>15616</v>
      </c>
      <c r="U2547" t="s">
        <v>2712</v>
      </c>
      <c r="V2547" t="str">
        <f>INDEX([1]!Table1[tenantname],MATCH(invoices[[#This Row],[allotment_id]],[1]!Table1[TenantAllotmentID],0))</f>
        <v>Ram Roshan R (B13-B1)</v>
      </c>
      <c r="W2547" t="s">
        <v>14873</v>
      </c>
      <c r="X2547" t="s">
        <v>14874</v>
      </c>
      <c r="Y2547" s="4">
        <v>45689</v>
      </c>
      <c r="Z2547" t="s">
        <v>15806</v>
      </c>
      <c r="AA2547">
        <v>10409</v>
      </c>
      <c r="AB2547">
        <v>3467</v>
      </c>
      <c r="AC2547">
        <v>624</v>
      </c>
      <c r="AD2547" s="7">
        <f>invoices[[#This Row],[Rent]]+invoices[[#This Row],[Services]]+invoices[[#This Row],[GST]]</f>
        <v>14500</v>
      </c>
      <c r="AE2547" s="7">
        <f>invoices[[#This Row],[Total]]-invoices[[#This Row],[rent_amount]]</f>
        <v>0</v>
      </c>
      <c r="AF2547">
        <v>5621</v>
      </c>
      <c r="AG2547">
        <v>1116</v>
      </c>
      <c r="AH2547">
        <f>invoices[[#This Row],[EB Amount]]-invoices[[#This Row],[electricity_amount]]</f>
        <v>0</v>
      </c>
    </row>
    <row r="2548" spans="1:34">
      <c r="A2548" t="s">
        <v>12575</v>
      </c>
      <c r="B2548" t="s">
        <v>22</v>
      </c>
      <c r="C2548" t="s">
        <v>2270</v>
      </c>
      <c r="D2548" t="s">
        <v>24</v>
      </c>
      <c r="E2548" t="s">
        <v>112</v>
      </c>
      <c r="F2548" t="s">
        <v>113</v>
      </c>
      <c r="G2548" t="s">
        <v>12576</v>
      </c>
      <c r="H2548" s="1">
        <f>DATE(YEAR(invoices[[#This Row],[due_date]]),MONTH(invoices[[#This Row],[due_date]]),1)</f>
        <v>45689</v>
      </c>
      <c r="I2548" s="1">
        <v>45695</v>
      </c>
      <c r="J2548">
        <v>13500</v>
      </c>
      <c r="K2548">
        <v>1767</v>
      </c>
      <c r="L2548">
        <v>0</v>
      </c>
      <c r="M2548">
        <f>invoices[[#This Row],[rent_amount]]+invoices[[#This Row],[electricity_amount]]+invoices[[#This Row],[other_charges]]</f>
        <v>15267</v>
      </c>
      <c r="N2548" t="s">
        <v>28</v>
      </c>
      <c r="O2548" t="s">
        <v>107</v>
      </c>
      <c r="P2548">
        <v>0</v>
      </c>
      <c r="Q2548" t="b">
        <v>0</v>
      </c>
      <c r="R2548" t="s">
        <v>108</v>
      </c>
      <c r="S2548">
        <v>0</v>
      </c>
      <c r="T2548">
        <f>invoices[[#This Row],[total_amount]]</f>
        <v>15267</v>
      </c>
      <c r="U2548" t="s">
        <v>2272</v>
      </c>
      <c r="V2548" t="str">
        <f>INDEX([1]!Table1[tenantname],MATCH(invoices[[#This Row],[allotment_id]],[1]!Table1[TenantAllotmentID],0))</f>
        <v>Mihir Kadve (A23-C1)</v>
      </c>
      <c r="W2548" t="s">
        <v>14758</v>
      </c>
      <c r="X2548" t="s">
        <v>14759</v>
      </c>
      <c r="Y2548" s="4">
        <v>45689</v>
      </c>
      <c r="Z2548" t="s">
        <v>15806</v>
      </c>
      <c r="AA2548">
        <v>9450</v>
      </c>
      <c r="AB2548">
        <v>3432</v>
      </c>
      <c r="AC2548">
        <v>618</v>
      </c>
      <c r="AD2548" s="7">
        <f>invoices[[#This Row],[Rent]]+invoices[[#This Row],[Services]]+invoices[[#This Row],[GST]]</f>
        <v>13500</v>
      </c>
      <c r="AE2548" s="7">
        <f>invoices[[#This Row],[Total]]-invoices[[#This Row],[rent_amount]]</f>
        <v>0</v>
      </c>
      <c r="AF2548">
        <v>5629</v>
      </c>
      <c r="AG2548">
        <v>1767</v>
      </c>
      <c r="AH2548">
        <f>invoices[[#This Row],[EB Amount]]-invoices[[#This Row],[electricity_amount]]</f>
        <v>0</v>
      </c>
    </row>
    <row r="2549" spans="1:34">
      <c r="A2549" t="s">
        <v>12724</v>
      </c>
      <c r="B2549" t="s">
        <v>22</v>
      </c>
      <c r="C2549" t="s">
        <v>574</v>
      </c>
      <c r="D2549" t="s">
        <v>24</v>
      </c>
      <c r="E2549" t="s">
        <v>254</v>
      </c>
      <c r="F2549" t="s">
        <v>575</v>
      </c>
      <c r="G2549" t="s">
        <v>12725</v>
      </c>
      <c r="H2549" s="1">
        <f>DATE(YEAR(invoices[[#This Row],[due_date]]),MONTH(invoices[[#This Row],[due_date]]),1)</f>
        <v>45689</v>
      </c>
      <c r="I2549" s="1">
        <v>45695</v>
      </c>
      <c r="J2549">
        <v>3626</v>
      </c>
      <c r="K2549">
        <v>0</v>
      </c>
      <c r="L2549">
        <v>0</v>
      </c>
      <c r="M2549">
        <f>invoices[[#This Row],[rent_amount]]+invoices[[#This Row],[electricity_amount]]+invoices[[#This Row],[other_charges]]</f>
        <v>3626</v>
      </c>
      <c r="N2549" t="s">
        <v>28</v>
      </c>
      <c r="O2549" t="s">
        <v>2053</v>
      </c>
      <c r="P2549">
        <v>0</v>
      </c>
      <c r="Q2549" t="b">
        <v>0</v>
      </c>
      <c r="R2549" t="s">
        <v>108</v>
      </c>
      <c r="S2549">
        <v>0</v>
      </c>
      <c r="T2549">
        <f>invoices[[#This Row],[total_amount]]</f>
        <v>3626</v>
      </c>
      <c r="U2549" t="s">
        <v>578</v>
      </c>
      <c r="V2549" t="str">
        <f>INDEX([1]!Table1[tenantname],MATCH(invoices[[#This Row],[allotment_id]],[1]!Table1[TenantAllotmentID],0))</f>
        <v>Asritha Boddu (C42-B1)</v>
      </c>
      <c r="W2549" t="s">
        <v>14157</v>
      </c>
      <c r="X2549" t="s">
        <v>14158</v>
      </c>
      <c r="Y2549" s="4">
        <v>45689</v>
      </c>
      <c r="Z2549" t="s">
        <v>15806</v>
      </c>
      <c r="AA2549">
        <v>2538</v>
      </c>
      <c r="AB2549">
        <v>922</v>
      </c>
      <c r="AC2549">
        <v>166</v>
      </c>
      <c r="AD2549" s="7">
        <f>invoices[[#This Row],[Rent]]+invoices[[#This Row],[Services]]+invoices[[#This Row],[GST]]</f>
        <v>3626</v>
      </c>
      <c r="AE2549" s="7">
        <f>invoices[[#This Row],[Total]]-invoices[[#This Row],[rent_amount]]</f>
        <v>0</v>
      </c>
      <c r="AF2549">
        <v>5707</v>
      </c>
      <c r="AG2549">
        <v>0</v>
      </c>
      <c r="AH2549">
        <f>invoices[[#This Row],[EB Amount]]-invoices[[#This Row],[electricity_amount]]</f>
        <v>0</v>
      </c>
    </row>
    <row r="2550" spans="1:34">
      <c r="A2550" t="s">
        <v>12784</v>
      </c>
      <c r="B2550" t="s">
        <v>22</v>
      </c>
      <c r="C2550" t="s">
        <v>422</v>
      </c>
      <c r="D2550" t="s">
        <v>24</v>
      </c>
      <c r="E2550" t="s">
        <v>181</v>
      </c>
      <c r="F2550" t="s">
        <v>182</v>
      </c>
      <c r="G2550" t="s">
        <v>12785</v>
      </c>
      <c r="H2550" s="1">
        <f>DATE(YEAR(invoices[[#This Row],[due_date]]),MONTH(invoices[[#This Row],[due_date]]),1)</f>
        <v>45689</v>
      </c>
      <c r="I2550" s="1">
        <v>45695</v>
      </c>
      <c r="J2550">
        <v>13000</v>
      </c>
      <c r="K2550">
        <v>682</v>
      </c>
      <c r="L2550">
        <v>0</v>
      </c>
      <c r="M2550">
        <f>invoices[[#This Row],[rent_amount]]+invoices[[#This Row],[electricity_amount]]+invoices[[#This Row],[other_charges]]</f>
        <v>13682</v>
      </c>
      <c r="N2550" t="s">
        <v>28</v>
      </c>
      <c r="O2550" t="s">
        <v>2053</v>
      </c>
      <c r="P2550">
        <v>0</v>
      </c>
      <c r="Q2550" t="b">
        <v>0</v>
      </c>
      <c r="R2550" t="s">
        <v>108</v>
      </c>
      <c r="S2550">
        <v>0</v>
      </c>
      <c r="T2550">
        <f>invoices[[#This Row],[total_amount]]</f>
        <v>13682</v>
      </c>
      <c r="U2550" t="s">
        <v>425</v>
      </c>
      <c r="V2550" t="str">
        <f>INDEX([1]!Table1[tenantname],MATCH(invoices[[#This Row],[allotment_id]],[1]!Table1[TenantAllotmentID],0))</f>
        <v>Bhuvanikha S (B24-B3)</v>
      </c>
      <c r="W2550" t="s">
        <v>14104</v>
      </c>
      <c r="X2550" t="s">
        <v>14105</v>
      </c>
      <c r="Y2550" s="4">
        <v>45689</v>
      </c>
      <c r="Z2550" t="s">
        <v>15806</v>
      </c>
      <c r="AA2550">
        <v>9100</v>
      </c>
      <c r="AB2550">
        <v>3305</v>
      </c>
      <c r="AC2550">
        <v>595</v>
      </c>
      <c r="AD2550" s="7">
        <f>invoices[[#This Row],[Rent]]+invoices[[#This Row],[Services]]+invoices[[#This Row],[GST]]</f>
        <v>13000</v>
      </c>
      <c r="AE2550" s="7">
        <f>invoices[[#This Row],[Total]]-invoices[[#This Row],[rent_amount]]</f>
        <v>0</v>
      </c>
      <c r="AF2550">
        <v>5737</v>
      </c>
      <c r="AG2550">
        <v>682</v>
      </c>
      <c r="AH2550">
        <f>invoices[[#This Row],[EB Amount]]-invoices[[#This Row],[electricity_amount]]</f>
        <v>0</v>
      </c>
    </row>
    <row r="2551" spans="1:34">
      <c r="A2551" t="s">
        <v>12810</v>
      </c>
      <c r="B2551" t="s">
        <v>22</v>
      </c>
      <c r="C2551" t="s">
        <v>1927</v>
      </c>
      <c r="D2551" t="s">
        <v>24</v>
      </c>
      <c r="E2551" t="s">
        <v>155</v>
      </c>
      <c r="F2551" t="s">
        <v>1928</v>
      </c>
      <c r="G2551" t="s">
        <v>12811</v>
      </c>
      <c r="H2551" s="1">
        <f>DATE(YEAR(invoices[[#This Row],[due_date]]),MONTH(invoices[[#This Row],[due_date]]),1)</f>
        <v>45689</v>
      </c>
      <c r="I2551" s="1">
        <v>45695</v>
      </c>
      <c r="J2551">
        <v>14500</v>
      </c>
      <c r="K2551">
        <v>992</v>
      </c>
      <c r="L2551">
        <v>0</v>
      </c>
      <c r="M2551">
        <f>invoices[[#This Row],[rent_amount]]+invoices[[#This Row],[electricity_amount]]+invoices[[#This Row],[other_charges]]</f>
        <v>15492</v>
      </c>
      <c r="N2551" t="s">
        <v>28</v>
      </c>
      <c r="O2551" t="s">
        <v>143</v>
      </c>
      <c r="P2551">
        <v>0</v>
      </c>
      <c r="Q2551" t="b">
        <v>0</v>
      </c>
      <c r="R2551" t="s">
        <v>108</v>
      </c>
      <c r="S2551">
        <v>0</v>
      </c>
      <c r="T2551">
        <f>invoices[[#This Row],[total_amount]]</f>
        <v>15492</v>
      </c>
      <c r="U2551" t="s">
        <v>1930</v>
      </c>
      <c r="V2551" t="str">
        <f>INDEX([1]!Table1[tenantname],MATCH(invoices[[#This Row],[allotment_id]],[1]!Table1[TenantAllotmentID],0))</f>
        <v>Parth Agarwal (C44-B1)</v>
      </c>
      <c r="W2551" t="s">
        <v>14647</v>
      </c>
      <c r="X2551" t="s">
        <v>14648</v>
      </c>
      <c r="Y2551" s="4">
        <v>45689</v>
      </c>
      <c r="Z2551" t="s">
        <v>15806</v>
      </c>
      <c r="AA2551">
        <v>8866</v>
      </c>
      <c r="AB2551">
        <v>4774</v>
      </c>
      <c r="AC2551">
        <v>860</v>
      </c>
      <c r="AD2551" s="7">
        <f>invoices[[#This Row],[Rent]]+invoices[[#This Row],[Services]]+invoices[[#This Row],[GST]]</f>
        <v>14500</v>
      </c>
      <c r="AE2551" s="7">
        <f>invoices[[#This Row],[Total]]-invoices[[#This Row],[rent_amount]]</f>
        <v>0</v>
      </c>
      <c r="AF2551">
        <v>5749</v>
      </c>
      <c r="AG2551">
        <v>992</v>
      </c>
      <c r="AH2551">
        <f>invoices[[#This Row],[EB Amount]]-invoices[[#This Row],[electricity_amount]]</f>
        <v>0</v>
      </c>
    </row>
    <row r="2552" spans="1:34">
      <c r="A2552" t="s">
        <v>12891</v>
      </c>
      <c r="B2552" t="s">
        <v>22</v>
      </c>
      <c r="C2552" t="s">
        <v>2027</v>
      </c>
      <c r="D2552" t="s">
        <v>24</v>
      </c>
      <c r="E2552" t="s">
        <v>80</v>
      </c>
      <c r="F2552" t="s">
        <v>1824</v>
      </c>
      <c r="G2552" t="s">
        <v>12892</v>
      </c>
      <c r="H2552" s="1">
        <f>DATE(YEAR(invoices[[#This Row],[due_date]]),MONTH(invoices[[#This Row],[due_date]]),1)</f>
        <v>45689</v>
      </c>
      <c r="I2552" s="1">
        <v>45695</v>
      </c>
      <c r="J2552">
        <v>24000</v>
      </c>
      <c r="K2552">
        <v>992</v>
      </c>
      <c r="L2552">
        <v>0</v>
      </c>
      <c r="M2552">
        <f>invoices[[#This Row],[rent_amount]]+invoices[[#This Row],[electricity_amount]]+invoices[[#This Row],[other_charges]]</f>
        <v>24992</v>
      </c>
      <c r="N2552" t="s">
        <v>28</v>
      </c>
      <c r="O2552" t="s">
        <v>143</v>
      </c>
      <c r="P2552">
        <v>0</v>
      </c>
      <c r="Q2552" t="b">
        <v>0</v>
      </c>
      <c r="R2552" t="s">
        <v>108</v>
      </c>
      <c r="S2552">
        <v>0</v>
      </c>
      <c r="T2552">
        <f>invoices[[#This Row],[total_amount]]</f>
        <v>24992</v>
      </c>
      <c r="U2552" t="s">
        <v>2029</v>
      </c>
      <c r="V2552" t="str">
        <f>INDEX([1]!Table1[tenantname],MATCH(invoices[[#This Row],[allotment_id]],[1]!Table1[TenantAllotmentID],0))</f>
        <v>Sagarika Das (D21-A1)</v>
      </c>
      <c r="W2552" t="s">
        <v>14679</v>
      </c>
      <c r="X2552" t="s">
        <v>14680</v>
      </c>
      <c r="Y2552" s="4">
        <v>45689</v>
      </c>
      <c r="Z2552" t="s">
        <v>15806</v>
      </c>
      <c r="AA2552">
        <v>16800</v>
      </c>
      <c r="AB2552">
        <v>6102</v>
      </c>
      <c r="AC2552">
        <v>1098</v>
      </c>
      <c r="AD2552" s="7">
        <f>invoices[[#This Row],[Rent]]+invoices[[#This Row],[Services]]+invoices[[#This Row],[GST]]</f>
        <v>24000</v>
      </c>
      <c r="AE2552" s="7">
        <f>invoices[[#This Row],[Total]]-invoices[[#This Row],[rent_amount]]</f>
        <v>0</v>
      </c>
      <c r="AF2552">
        <v>5792</v>
      </c>
      <c r="AG2552">
        <v>992</v>
      </c>
      <c r="AH2552">
        <f>invoices[[#This Row],[EB Amount]]-invoices[[#This Row],[electricity_amount]]</f>
        <v>0</v>
      </c>
    </row>
    <row r="2553" spans="1:34">
      <c r="A2553" t="s">
        <v>12959</v>
      </c>
      <c r="B2553" t="s">
        <v>22</v>
      </c>
      <c r="C2553" t="s">
        <v>260</v>
      </c>
      <c r="D2553" t="s">
        <v>24</v>
      </c>
      <c r="E2553" t="s">
        <v>226</v>
      </c>
      <c r="F2553" t="s">
        <v>261</v>
      </c>
      <c r="G2553" t="s">
        <v>12960</v>
      </c>
      <c r="H2553" s="1">
        <f>DATE(YEAR(invoices[[#This Row],[due_date]]),MONTH(invoices[[#This Row],[due_date]]),1)</f>
        <v>45689</v>
      </c>
      <c r="I2553" s="1">
        <v>45695</v>
      </c>
      <c r="J2553">
        <v>13500</v>
      </c>
      <c r="K2553">
        <v>1364</v>
      </c>
      <c r="L2553">
        <v>0</v>
      </c>
      <c r="M2553">
        <f>invoices[[#This Row],[rent_amount]]+invoices[[#This Row],[electricity_amount]]+invoices[[#This Row],[other_charges]]</f>
        <v>14864</v>
      </c>
      <c r="N2553" t="s">
        <v>28</v>
      </c>
      <c r="O2553" t="s">
        <v>107</v>
      </c>
      <c r="P2553">
        <v>0</v>
      </c>
      <c r="Q2553" t="b">
        <v>0</v>
      </c>
      <c r="R2553" t="s">
        <v>108</v>
      </c>
      <c r="S2553">
        <v>0</v>
      </c>
      <c r="T2553">
        <f>invoices[[#This Row],[total_amount]]</f>
        <v>14864</v>
      </c>
      <c r="U2553" t="s">
        <v>265</v>
      </c>
      <c r="V2553" t="str">
        <f>INDEX([1]!Table1[tenantname],MATCH(invoices[[#This Row],[allotment_id]],[1]!Table1[TenantAllotmentID],0))</f>
        <v>Indira Ch (B12-C1)</v>
      </c>
      <c r="W2553" t="s">
        <v>14048</v>
      </c>
      <c r="X2553" t="s">
        <v>14049</v>
      </c>
      <c r="Y2553" s="4">
        <v>45689</v>
      </c>
      <c r="Z2553" t="s">
        <v>15806</v>
      </c>
      <c r="AA2553">
        <v>9691</v>
      </c>
      <c r="AB2553">
        <v>3228</v>
      </c>
      <c r="AC2553">
        <v>581</v>
      </c>
      <c r="AD2553" s="7">
        <f>invoices[[#This Row],[Rent]]+invoices[[#This Row],[Services]]+invoices[[#This Row],[GST]]</f>
        <v>13500</v>
      </c>
      <c r="AE2553" s="7">
        <f>invoices[[#This Row],[Total]]-invoices[[#This Row],[rent_amount]]</f>
        <v>0</v>
      </c>
      <c r="AF2553">
        <v>5830</v>
      </c>
      <c r="AG2553">
        <v>1364</v>
      </c>
      <c r="AH2553">
        <f>invoices[[#This Row],[EB Amount]]-invoices[[#This Row],[electricity_amount]]</f>
        <v>0</v>
      </c>
    </row>
    <row r="2554" spans="1:34">
      <c r="A2554" t="s">
        <v>13027</v>
      </c>
      <c r="B2554" t="s">
        <v>22</v>
      </c>
      <c r="C2554" t="s">
        <v>1121</v>
      </c>
      <c r="D2554" t="s">
        <v>24</v>
      </c>
      <c r="E2554" t="s">
        <v>147</v>
      </c>
      <c r="F2554" t="s">
        <v>1122</v>
      </c>
      <c r="G2554" t="s">
        <v>13028</v>
      </c>
      <c r="H2554" s="1">
        <f>DATE(YEAR(invoices[[#This Row],[due_date]]),MONTH(invoices[[#This Row],[due_date]]),1)</f>
        <v>45689</v>
      </c>
      <c r="I2554" s="1">
        <v>45695</v>
      </c>
      <c r="J2554">
        <v>14500</v>
      </c>
      <c r="K2554">
        <v>1209</v>
      </c>
      <c r="L2554">
        <v>0</v>
      </c>
      <c r="M2554">
        <f>invoices[[#This Row],[rent_amount]]+invoices[[#This Row],[electricity_amount]]+invoices[[#This Row],[other_charges]]</f>
        <v>15709</v>
      </c>
      <c r="N2554" t="s">
        <v>28</v>
      </c>
      <c r="O2554" t="s">
        <v>143</v>
      </c>
      <c r="P2554">
        <v>0</v>
      </c>
      <c r="Q2554" t="b">
        <v>0</v>
      </c>
      <c r="R2554" t="s">
        <v>108</v>
      </c>
      <c r="S2554">
        <v>0</v>
      </c>
      <c r="T2554">
        <f>invoices[[#This Row],[total_amount]]</f>
        <v>15709</v>
      </c>
      <c r="U2554" t="s">
        <v>1125</v>
      </c>
      <c r="V2554" t="str">
        <f>INDEX([1]!Table1[tenantname],MATCH(invoices[[#This Row],[allotment_id]],[1]!Table1[TenantAllotmentID],0))</f>
        <v>Navin Joseph (C31-B1)</v>
      </c>
      <c r="W2554" t="s">
        <v>14356</v>
      </c>
      <c r="X2554" t="s">
        <v>14357</v>
      </c>
      <c r="Y2554" s="4">
        <v>45689</v>
      </c>
      <c r="Z2554" t="s">
        <v>15806</v>
      </c>
      <c r="AA2554">
        <v>10409</v>
      </c>
      <c r="AB2554">
        <v>3467</v>
      </c>
      <c r="AC2554">
        <v>624</v>
      </c>
      <c r="AD2554" s="7">
        <f>invoices[[#This Row],[Rent]]+invoices[[#This Row],[Services]]+invoices[[#This Row],[GST]]</f>
        <v>14500</v>
      </c>
      <c r="AE2554" s="7">
        <f>invoices[[#This Row],[Total]]-invoices[[#This Row],[rent_amount]]</f>
        <v>0</v>
      </c>
      <c r="AF2554">
        <v>5868</v>
      </c>
      <c r="AG2554">
        <v>1209</v>
      </c>
      <c r="AH2554">
        <f>invoices[[#This Row],[EB Amount]]-invoices[[#This Row],[electricity_amount]]</f>
        <v>0</v>
      </c>
    </row>
    <row r="2555" spans="1:34">
      <c r="A2555" t="s">
        <v>13073</v>
      </c>
      <c r="B2555" t="s">
        <v>22</v>
      </c>
      <c r="C2555" t="s">
        <v>7983</v>
      </c>
      <c r="D2555" t="s">
        <v>24</v>
      </c>
      <c r="E2555" t="s">
        <v>592</v>
      </c>
      <c r="F2555" t="s">
        <v>593</v>
      </c>
      <c r="G2555" t="s">
        <v>13074</v>
      </c>
      <c r="H2555" s="1">
        <f>DATE(YEAR(invoices[[#This Row],[due_date]]),MONTH(invoices[[#This Row],[due_date]]),1)</f>
        <v>45689</v>
      </c>
      <c r="I2555" s="1">
        <v>45695</v>
      </c>
      <c r="J2555">
        <v>13500</v>
      </c>
      <c r="K2555">
        <v>1350</v>
      </c>
      <c r="L2555">
        <v>0</v>
      </c>
      <c r="M2555">
        <f>invoices[[#This Row],[rent_amount]]+invoices[[#This Row],[electricity_amount]]+invoices[[#This Row],[other_charges]]</f>
        <v>14850</v>
      </c>
      <c r="N2555" t="s">
        <v>28</v>
      </c>
      <c r="O2555" t="s">
        <v>143</v>
      </c>
      <c r="P2555">
        <v>0</v>
      </c>
      <c r="Q2555" t="b">
        <v>0</v>
      </c>
      <c r="R2555" t="s">
        <v>108</v>
      </c>
      <c r="S2555">
        <v>0</v>
      </c>
      <c r="T2555">
        <f>invoices[[#This Row],[total_amount]]</f>
        <v>14850</v>
      </c>
      <c r="U2555" t="s">
        <v>7985</v>
      </c>
      <c r="V2555" t="str">
        <f>INDEX([1]!Table1[tenantname],MATCH(invoices[[#This Row],[allotment_id]],[1]!Table1[TenantAllotmentID],0))</f>
        <v>Purva Rokad (A44-C2)</v>
      </c>
      <c r="W2555" t="s">
        <v>15585</v>
      </c>
      <c r="X2555" t="s">
        <v>15586</v>
      </c>
      <c r="Y2555" s="4">
        <v>45689</v>
      </c>
      <c r="Z2555" t="s">
        <v>15806</v>
      </c>
      <c r="AA2555">
        <v>9691</v>
      </c>
      <c r="AB2555">
        <v>3228</v>
      </c>
      <c r="AC2555">
        <v>581</v>
      </c>
      <c r="AD2555" s="7">
        <f>invoices[[#This Row],[Rent]]+invoices[[#This Row],[Services]]+invoices[[#This Row],[GST]]</f>
        <v>13500</v>
      </c>
      <c r="AE2555" s="7">
        <f>invoices[[#This Row],[Total]]-invoices[[#This Row],[rent_amount]]</f>
        <v>0</v>
      </c>
      <c r="AF2555">
        <v>5892</v>
      </c>
      <c r="AG2555">
        <v>1350</v>
      </c>
      <c r="AH2555">
        <f>invoices[[#This Row],[EB Amount]]-invoices[[#This Row],[electricity_amount]]</f>
        <v>0</v>
      </c>
    </row>
    <row r="2556" spans="1:34">
      <c r="A2556" t="s">
        <v>13083</v>
      </c>
      <c r="B2556" t="s">
        <v>22</v>
      </c>
      <c r="C2556" t="s">
        <v>4951</v>
      </c>
      <c r="D2556" t="s">
        <v>24</v>
      </c>
      <c r="E2556" t="s">
        <v>25</v>
      </c>
      <c r="F2556" t="s">
        <v>1865</v>
      </c>
      <c r="G2556" t="s">
        <v>13084</v>
      </c>
      <c r="H2556" s="1">
        <f>DATE(YEAR(invoices[[#This Row],[due_date]]),MONTH(invoices[[#This Row],[due_date]]),1)</f>
        <v>45689</v>
      </c>
      <c r="I2556" s="1">
        <v>45695</v>
      </c>
      <c r="J2556">
        <v>1393</v>
      </c>
      <c r="K2556">
        <v>806</v>
      </c>
      <c r="L2556">
        <v>2250</v>
      </c>
      <c r="M2556">
        <f>invoices[[#This Row],[rent_amount]]+invoices[[#This Row],[electricity_amount]]+invoices[[#This Row],[other_charges]]</f>
        <v>4449</v>
      </c>
      <c r="N2556" t="s">
        <v>28</v>
      </c>
      <c r="O2556" t="s">
        <v>143</v>
      </c>
      <c r="P2556">
        <v>0</v>
      </c>
      <c r="Q2556" t="b">
        <v>0</v>
      </c>
      <c r="R2556" t="s">
        <v>108</v>
      </c>
      <c r="S2556">
        <v>0</v>
      </c>
      <c r="T2556">
        <f>invoices[[#This Row],[total_amount]]</f>
        <v>4449</v>
      </c>
      <c r="U2556" t="s">
        <v>4953</v>
      </c>
      <c r="V2556" t="str">
        <f>INDEX([1]!Table1[tenantname],MATCH(invoices[[#This Row],[allotment_id]],[1]!Table1[TenantAllotmentID],0))</f>
        <v>Navika M S (A24-B2)</v>
      </c>
      <c r="W2556" t="s">
        <v>15314</v>
      </c>
      <c r="X2556" t="s">
        <v>15315</v>
      </c>
      <c r="Y2556" s="4">
        <v>45689</v>
      </c>
      <c r="Z2556" t="s">
        <v>15806</v>
      </c>
      <c r="AA2556">
        <v>975</v>
      </c>
      <c r="AB2556">
        <v>354</v>
      </c>
      <c r="AC2556">
        <v>64</v>
      </c>
      <c r="AD2556" s="7">
        <f>invoices[[#This Row],[Rent]]+invoices[[#This Row],[Services]]+invoices[[#This Row],[GST]]</f>
        <v>1393</v>
      </c>
      <c r="AE2556" s="7">
        <f>invoices[[#This Row],[Total]]-invoices[[#This Row],[rent_amount]]</f>
        <v>0</v>
      </c>
      <c r="AF2556">
        <v>5899</v>
      </c>
      <c r="AG2556">
        <v>806</v>
      </c>
      <c r="AH2556">
        <f>invoices[[#This Row],[EB Amount]]-invoices[[#This Row],[electricity_amount]]</f>
        <v>0</v>
      </c>
    </row>
    <row r="2557" spans="1:34">
      <c r="A2557" t="s">
        <v>13139</v>
      </c>
      <c r="B2557" t="s">
        <v>22</v>
      </c>
      <c r="C2557" t="s">
        <v>3376</v>
      </c>
      <c r="D2557" t="s">
        <v>24</v>
      </c>
      <c r="E2557" t="s">
        <v>354</v>
      </c>
      <c r="F2557" t="s">
        <v>1506</v>
      </c>
      <c r="G2557" t="s">
        <v>13140</v>
      </c>
      <c r="H2557" s="1">
        <f>DATE(YEAR(invoices[[#This Row],[due_date]]),MONTH(invoices[[#This Row],[due_date]]),1)</f>
        <v>45689</v>
      </c>
      <c r="I2557" s="1">
        <v>45695</v>
      </c>
      <c r="J2557">
        <v>13500</v>
      </c>
      <c r="K2557">
        <v>792</v>
      </c>
      <c r="L2557">
        <v>0</v>
      </c>
      <c r="M2557">
        <f>invoices[[#This Row],[rent_amount]]+invoices[[#This Row],[electricity_amount]]+invoices[[#This Row],[other_charges]]</f>
        <v>14292</v>
      </c>
      <c r="N2557" t="s">
        <v>28</v>
      </c>
      <c r="O2557" t="s">
        <v>143</v>
      </c>
      <c r="P2557">
        <v>0</v>
      </c>
      <c r="Q2557" t="b">
        <v>0</v>
      </c>
      <c r="R2557" t="s">
        <v>108</v>
      </c>
      <c r="S2557">
        <v>0</v>
      </c>
      <c r="T2557">
        <f>invoices[[#This Row],[total_amount]]</f>
        <v>14292</v>
      </c>
      <c r="U2557" t="s">
        <v>3378</v>
      </c>
      <c r="V2557" t="str">
        <f>INDEX([1]!Table1[tenantname],MATCH(invoices[[#This Row],[allotment_id]],[1]!Table1[TenantAllotmentID],0))</f>
        <v>Prem CH (B34-C2)</v>
      </c>
      <c r="W2557" t="s">
        <v>15042</v>
      </c>
      <c r="X2557" t="s">
        <v>15043</v>
      </c>
      <c r="Y2557" s="4">
        <v>45689</v>
      </c>
      <c r="Z2557" t="s">
        <v>15806</v>
      </c>
      <c r="AA2557">
        <v>8255</v>
      </c>
      <c r="AB2557">
        <v>4445</v>
      </c>
      <c r="AC2557">
        <v>800</v>
      </c>
      <c r="AD2557" s="7">
        <f>invoices[[#This Row],[Rent]]+invoices[[#This Row],[Services]]+invoices[[#This Row],[GST]]</f>
        <v>13500</v>
      </c>
      <c r="AE2557" s="7">
        <f>invoices[[#This Row],[Total]]-invoices[[#This Row],[rent_amount]]</f>
        <v>0</v>
      </c>
      <c r="AF2557">
        <v>5930</v>
      </c>
      <c r="AG2557">
        <v>792</v>
      </c>
      <c r="AH2557">
        <f>invoices[[#This Row],[EB Amount]]-invoices[[#This Row],[electricity_amount]]</f>
        <v>0</v>
      </c>
    </row>
    <row r="2558" spans="1:34">
      <c r="A2558" t="s">
        <v>13216</v>
      </c>
      <c r="B2558" t="s">
        <v>22</v>
      </c>
      <c r="C2558" t="s">
        <v>2122</v>
      </c>
      <c r="D2558" t="s">
        <v>24</v>
      </c>
      <c r="E2558" t="s">
        <v>140</v>
      </c>
      <c r="F2558" t="s">
        <v>675</v>
      </c>
      <c r="G2558" t="s">
        <v>13217</v>
      </c>
      <c r="H2558" s="1">
        <f>DATE(YEAR(invoices[[#This Row],[due_date]]),MONTH(invoices[[#This Row],[due_date]]),1)</f>
        <v>45689</v>
      </c>
      <c r="I2558" s="1">
        <v>45695</v>
      </c>
      <c r="J2558">
        <v>7232</v>
      </c>
      <c r="K2558">
        <v>1302</v>
      </c>
      <c r="L2558">
        <v>2250</v>
      </c>
      <c r="M2558">
        <f>invoices[[#This Row],[rent_amount]]+invoices[[#This Row],[electricity_amount]]+invoices[[#This Row],[other_charges]]</f>
        <v>10784</v>
      </c>
      <c r="N2558" t="s">
        <v>28</v>
      </c>
      <c r="O2558" t="s">
        <v>143</v>
      </c>
      <c r="P2558">
        <v>0</v>
      </c>
      <c r="Q2558" t="b">
        <v>0</v>
      </c>
      <c r="R2558" t="s">
        <v>108</v>
      </c>
      <c r="S2558">
        <v>0</v>
      </c>
      <c r="T2558">
        <f>invoices[[#This Row],[total_amount]]</f>
        <v>10784</v>
      </c>
      <c r="U2558" t="s">
        <v>2124</v>
      </c>
      <c r="V2558" t="str">
        <f>INDEX([1]!Table1[tenantname],MATCH(invoices[[#This Row],[allotment_id]],[1]!Table1[TenantAllotmentID],0))</f>
        <v>Prakash Kumar Rangasamy (A41-C1)</v>
      </c>
      <c r="W2558" t="s">
        <v>14716</v>
      </c>
      <c r="X2558" t="s">
        <v>14717</v>
      </c>
      <c r="Y2558" s="4">
        <v>45689</v>
      </c>
      <c r="Z2558" t="s">
        <v>15806</v>
      </c>
      <c r="AA2558">
        <v>4498</v>
      </c>
      <c r="AB2558">
        <v>2317</v>
      </c>
      <c r="AC2558">
        <v>417</v>
      </c>
      <c r="AD2558" s="7">
        <f>invoices[[#This Row],[Rent]]+invoices[[#This Row],[Services]]+invoices[[#This Row],[GST]]</f>
        <v>7232</v>
      </c>
      <c r="AE2558" s="7">
        <f>invoices[[#This Row],[Total]]-invoices[[#This Row],[rent_amount]]</f>
        <v>0</v>
      </c>
      <c r="AF2558">
        <v>5972</v>
      </c>
      <c r="AG2558">
        <v>1302</v>
      </c>
      <c r="AH2558">
        <f>invoices[[#This Row],[EB Amount]]-invoices[[#This Row],[electricity_amount]]</f>
        <v>0</v>
      </c>
    </row>
    <row r="2559" spans="1:34">
      <c r="A2559" t="s">
        <v>13303</v>
      </c>
      <c r="B2559" t="s">
        <v>22</v>
      </c>
      <c r="C2559" t="s">
        <v>1233</v>
      </c>
      <c r="D2559" t="s">
        <v>24</v>
      </c>
      <c r="E2559" t="s">
        <v>34</v>
      </c>
      <c r="F2559" t="s">
        <v>837</v>
      </c>
      <c r="G2559" t="s">
        <v>13304</v>
      </c>
      <c r="H2559" s="1">
        <f>DATE(YEAR(invoices[[#This Row],[due_date]]),MONTH(invoices[[#This Row],[due_date]]),1)</f>
        <v>45689</v>
      </c>
      <c r="I2559" s="1">
        <v>45695</v>
      </c>
      <c r="J2559">
        <v>13500</v>
      </c>
      <c r="K2559">
        <v>580</v>
      </c>
      <c r="L2559">
        <v>0</v>
      </c>
      <c r="M2559">
        <f>invoices[[#This Row],[rent_amount]]+invoices[[#This Row],[electricity_amount]]+invoices[[#This Row],[other_charges]]</f>
        <v>14080</v>
      </c>
      <c r="N2559" t="s">
        <v>28</v>
      </c>
      <c r="O2559" t="s">
        <v>143</v>
      </c>
      <c r="P2559">
        <v>0</v>
      </c>
      <c r="Q2559" t="b">
        <v>0</v>
      </c>
      <c r="R2559" t="s">
        <v>108</v>
      </c>
      <c r="S2559">
        <v>0</v>
      </c>
      <c r="T2559">
        <f>invoices[[#This Row],[total_amount]]</f>
        <v>14080</v>
      </c>
      <c r="U2559" t="s">
        <v>1235</v>
      </c>
      <c r="V2559" t="str">
        <f>INDEX([1]!Table1[tenantname],MATCH(invoices[[#This Row],[allotment_id]],[1]!Table1[TenantAllotmentID],0))</f>
        <v>Reena Manci (B43-C1)</v>
      </c>
      <c r="W2559" t="s">
        <v>14392</v>
      </c>
      <c r="X2559" t="s">
        <v>14393</v>
      </c>
      <c r="Y2559" s="4">
        <v>45689</v>
      </c>
      <c r="Z2559" t="s">
        <v>15806</v>
      </c>
      <c r="AA2559">
        <v>9691</v>
      </c>
      <c r="AB2559">
        <v>3228</v>
      </c>
      <c r="AC2559">
        <v>581</v>
      </c>
      <c r="AD2559" s="7">
        <f>invoices[[#This Row],[Rent]]+invoices[[#This Row],[Services]]+invoices[[#This Row],[GST]]</f>
        <v>13500</v>
      </c>
      <c r="AE2559" s="7">
        <f>invoices[[#This Row],[Total]]-invoices[[#This Row],[rent_amount]]</f>
        <v>0</v>
      </c>
      <c r="AF2559">
        <v>6019</v>
      </c>
      <c r="AG2559">
        <v>580</v>
      </c>
      <c r="AH2559">
        <f>invoices[[#This Row],[EB Amount]]-invoices[[#This Row],[electricity_amount]]</f>
        <v>0</v>
      </c>
    </row>
    <row r="2560" spans="1:34">
      <c r="A2560" t="s">
        <v>13646</v>
      </c>
      <c r="B2560" t="s">
        <v>22</v>
      </c>
      <c r="C2560" t="s">
        <v>1514</v>
      </c>
      <c r="D2560" t="s">
        <v>24</v>
      </c>
      <c r="E2560" t="s">
        <v>592</v>
      </c>
      <c r="F2560" t="s">
        <v>883</v>
      </c>
      <c r="G2560" t="s">
        <v>13647</v>
      </c>
      <c r="H2560" s="1">
        <f>DATE(YEAR(invoices[[#This Row],[due_date]]),MONTH(invoices[[#This Row],[due_date]]),1)</f>
        <v>45689</v>
      </c>
      <c r="I2560" s="1">
        <v>45695</v>
      </c>
      <c r="J2560">
        <v>14500</v>
      </c>
      <c r="K2560">
        <v>1350</v>
      </c>
      <c r="L2560">
        <v>0</v>
      </c>
      <c r="M2560">
        <f>invoices[[#This Row],[rent_amount]]+invoices[[#This Row],[electricity_amount]]+invoices[[#This Row],[other_charges]]</f>
        <v>15850</v>
      </c>
      <c r="N2560" t="s">
        <v>28</v>
      </c>
      <c r="O2560" t="s">
        <v>107</v>
      </c>
      <c r="P2560">
        <v>0</v>
      </c>
      <c r="Q2560" t="b">
        <v>0</v>
      </c>
      <c r="R2560" t="s">
        <v>108</v>
      </c>
      <c r="S2560">
        <v>0</v>
      </c>
      <c r="T2560">
        <f>invoices[[#This Row],[total_amount]]</f>
        <v>15850</v>
      </c>
      <c r="U2560" t="s">
        <v>1516</v>
      </c>
      <c r="V2560" t="str">
        <f>INDEX([1]!Table1[tenantname],MATCH(invoices[[#This Row],[allotment_id]],[1]!Table1[TenantAllotmentID],0))</f>
        <v>Dev Patel (A44-B1)</v>
      </c>
      <c r="W2560" t="s">
        <v>14502</v>
      </c>
      <c r="X2560" t="s">
        <v>14503</v>
      </c>
      <c r="Y2560" s="4">
        <v>45689</v>
      </c>
      <c r="Z2560" t="s">
        <v>15806</v>
      </c>
      <c r="AA2560">
        <v>10409</v>
      </c>
      <c r="AB2560">
        <v>3467</v>
      </c>
      <c r="AC2560">
        <v>624</v>
      </c>
      <c r="AD2560" s="7">
        <f>invoices[[#This Row],[Rent]]+invoices[[#This Row],[Services]]+invoices[[#This Row],[GST]]</f>
        <v>14500</v>
      </c>
      <c r="AE2560" s="7">
        <f>invoices[[#This Row],[Total]]-invoices[[#This Row],[rent_amount]]</f>
        <v>0</v>
      </c>
      <c r="AF2560">
        <v>6207</v>
      </c>
      <c r="AG2560">
        <v>1350</v>
      </c>
      <c r="AH2560">
        <f>invoices[[#This Row],[EB Amount]]-invoices[[#This Row],[electricity_amount]]</f>
        <v>0</v>
      </c>
    </row>
    <row r="2561" spans="1:34">
      <c r="A2561" t="s">
        <v>13750</v>
      </c>
      <c r="B2561" t="s">
        <v>22</v>
      </c>
      <c r="C2561" t="s">
        <v>394</v>
      </c>
      <c r="D2561" t="s">
        <v>24</v>
      </c>
      <c r="E2561" t="s">
        <v>147</v>
      </c>
      <c r="F2561" t="s">
        <v>336</v>
      </c>
      <c r="G2561" t="s">
        <v>13751</v>
      </c>
      <c r="H2561" s="1">
        <f>DATE(YEAR(invoices[[#This Row],[due_date]]),MONTH(invoices[[#This Row],[due_date]]),1)</f>
        <v>45689</v>
      </c>
      <c r="I2561" s="1">
        <v>45695</v>
      </c>
      <c r="J2561">
        <v>24000</v>
      </c>
      <c r="K2561">
        <v>1209</v>
      </c>
      <c r="L2561">
        <v>0</v>
      </c>
      <c r="M2561">
        <f>invoices[[#This Row],[rent_amount]]+invoices[[#This Row],[electricity_amount]]+invoices[[#This Row],[other_charges]]</f>
        <v>25209</v>
      </c>
      <c r="N2561" t="s">
        <v>28</v>
      </c>
      <c r="O2561" t="s">
        <v>143</v>
      </c>
      <c r="P2561">
        <v>0</v>
      </c>
      <c r="Q2561" t="b">
        <v>0</v>
      </c>
      <c r="R2561" t="s">
        <v>108</v>
      </c>
      <c r="S2561">
        <v>0</v>
      </c>
      <c r="T2561">
        <f>invoices[[#This Row],[total_amount]]</f>
        <v>25209</v>
      </c>
      <c r="U2561" t="s">
        <v>396</v>
      </c>
      <c r="V2561" t="str">
        <f>INDEX([1]!Table1[tenantname],MATCH(invoices[[#This Row],[allotment_id]],[1]!Table1[TenantAllotmentID],0))</f>
        <v>Rahul Kapoor (C31-D1)</v>
      </c>
      <c r="W2561" t="s">
        <v>14094</v>
      </c>
      <c r="X2561" t="s">
        <v>14095</v>
      </c>
      <c r="Y2561" s="4">
        <v>45689</v>
      </c>
      <c r="Z2561" t="s">
        <v>15806</v>
      </c>
      <c r="AA2561">
        <v>17228</v>
      </c>
      <c r="AB2561">
        <v>5739</v>
      </c>
      <c r="AC2561">
        <v>1033</v>
      </c>
      <c r="AD2561" s="7">
        <f>invoices[[#This Row],[Rent]]+invoices[[#This Row],[Services]]+invoices[[#This Row],[GST]]</f>
        <v>24000</v>
      </c>
      <c r="AE2561" s="7">
        <f>invoices[[#This Row],[Total]]-invoices[[#This Row],[rent_amount]]</f>
        <v>0</v>
      </c>
      <c r="AF2561">
        <v>6259</v>
      </c>
      <c r="AG2561">
        <v>1209</v>
      </c>
      <c r="AH2561">
        <f>invoices[[#This Row],[EB Amount]]-invoices[[#This Row],[electricity_amount]]</f>
        <v>0</v>
      </c>
    </row>
    <row r="2562" spans="1:34">
      <c r="A2562" t="s">
        <v>13766</v>
      </c>
      <c r="B2562" t="s">
        <v>22</v>
      </c>
      <c r="C2562" t="s">
        <v>41</v>
      </c>
      <c r="D2562" t="s">
        <v>24</v>
      </c>
      <c r="E2562" t="s">
        <v>42</v>
      </c>
      <c r="F2562" t="s">
        <v>43</v>
      </c>
      <c r="G2562" t="s">
        <v>13767</v>
      </c>
      <c r="H2562" s="1">
        <f>DATE(YEAR(invoices[[#This Row],[due_date]]),MONTH(invoices[[#This Row],[due_date]]),1)</f>
        <v>45689</v>
      </c>
      <c r="I2562" s="1">
        <v>45695</v>
      </c>
      <c r="J2562">
        <v>13500</v>
      </c>
      <c r="K2562">
        <v>806</v>
      </c>
      <c r="L2562">
        <v>0</v>
      </c>
      <c r="M2562">
        <f>invoices[[#This Row],[rent_amount]]+invoices[[#This Row],[electricity_amount]]+invoices[[#This Row],[other_charges]]</f>
        <v>14306</v>
      </c>
      <c r="N2562" t="s">
        <v>28</v>
      </c>
      <c r="O2562" t="s">
        <v>107</v>
      </c>
      <c r="P2562">
        <v>0</v>
      </c>
      <c r="Q2562" t="b">
        <v>0</v>
      </c>
      <c r="R2562" t="s">
        <v>108</v>
      </c>
      <c r="S2562">
        <v>0</v>
      </c>
      <c r="T2562">
        <f>invoices[[#This Row],[total_amount]]</f>
        <v>14306</v>
      </c>
      <c r="U2562" t="s">
        <v>47</v>
      </c>
      <c r="V2562" t="str">
        <f>INDEX([1]!Table1[tenantname],MATCH(invoices[[#This Row],[allotment_id]],[1]!Table1[TenantAllotmentID],0))</f>
        <v>Harrsha T (C24-C1)</v>
      </c>
      <c r="W2562" t="s">
        <v>13988</v>
      </c>
      <c r="X2562" t="s">
        <v>13989</v>
      </c>
      <c r="Y2562" s="4">
        <v>45689</v>
      </c>
      <c r="Z2562" t="s">
        <v>15806</v>
      </c>
      <c r="AA2562">
        <v>9450</v>
      </c>
      <c r="AB2562">
        <v>3432</v>
      </c>
      <c r="AC2562">
        <v>618</v>
      </c>
      <c r="AD2562" s="7">
        <f>invoices[[#This Row],[Rent]]+invoices[[#This Row],[Services]]+invoices[[#This Row],[GST]]</f>
        <v>13500</v>
      </c>
      <c r="AE2562" s="7">
        <f>invoices[[#This Row],[Total]]-invoices[[#This Row],[rent_amount]]</f>
        <v>0</v>
      </c>
      <c r="AF2562">
        <v>6267</v>
      </c>
      <c r="AG2562">
        <v>806</v>
      </c>
      <c r="AH2562">
        <f>invoices[[#This Row],[EB Amount]]-invoices[[#This Row],[electricity_amount]]</f>
        <v>0</v>
      </c>
    </row>
    <row r="2563" spans="1:34">
      <c r="A2563" t="s">
        <v>13818</v>
      </c>
      <c r="B2563" t="s">
        <v>22</v>
      </c>
      <c r="C2563" t="s">
        <v>1091</v>
      </c>
      <c r="D2563" t="s">
        <v>24</v>
      </c>
      <c r="E2563" t="s">
        <v>254</v>
      </c>
      <c r="F2563" t="s">
        <v>1092</v>
      </c>
      <c r="G2563" t="s">
        <v>13819</v>
      </c>
      <c r="H2563" s="1">
        <f>DATE(YEAR(invoices[[#This Row],[due_date]]),MONTH(invoices[[#This Row],[due_date]]),1)</f>
        <v>45689</v>
      </c>
      <c r="I2563" s="1">
        <v>45695</v>
      </c>
      <c r="J2563">
        <v>14500</v>
      </c>
      <c r="K2563">
        <v>2759</v>
      </c>
      <c r="L2563">
        <v>0</v>
      </c>
      <c r="M2563">
        <f>invoices[[#This Row],[rent_amount]]+invoices[[#This Row],[electricity_amount]]+invoices[[#This Row],[other_charges]]</f>
        <v>17259</v>
      </c>
      <c r="N2563" t="s">
        <v>28</v>
      </c>
      <c r="O2563" t="s">
        <v>107</v>
      </c>
      <c r="P2563">
        <v>0</v>
      </c>
      <c r="Q2563" t="b">
        <v>0</v>
      </c>
      <c r="R2563" t="s">
        <v>108</v>
      </c>
      <c r="S2563">
        <v>0</v>
      </c>
      <c r="T2563">
        <f>invoices[[#This Row],[total_amount]]</f>
        <v>17259</v>
      </c>
      <c r="U2563" t="s">
        <v>1094</v>
      </c>
      <c r="V2563" t="str">
        <f>INDEX([1]!Table1[tenantname],MATCH(invoices[[#This Row],[allotment_id]],[1]!Table1[TenantAllotmentID],0))</f>
        <v>Meghna Ravuru (C42-B2)</v>
      </c>
      <c r="W2563" t="s">
        <v>14344</v>
      </c>
      <c r="X2563" t="s">
        <v>14345</v>
      </c>
      <c r="Y2563" s="4">
        <v>45689</v>
      </c>
      <c r="Z2563" t="s">
        <v>15806</v>
      </c>
      <c r="AA2563">
        <v>8866</v>
      </c>
      <c r="AB2563">
        <v>4774</v>
      </c>
      <c r="AC2563">
        <v>860</v>
      </c>
      <c r="AD2563" s="7">
        <f>invoices[[#This Row],[Rent]]+invoices[[#This Row],[Services]]+invoices[[#This Row],[GST]]</f>
        <v>14500</v>
      </c>
      <c r="AE2563" s="7">
        <f>invoices[[#This Row],[Total]]-invoices[[#This Row],[rent_amount]]</f>
        <v>0</v>
      </c>
      <c r="AF2563">
        <v>6296</v>
      </c>
      <c r="AG2563">
        <v>2759</v>
      </c>
      <c r="AH2563">
        <f>invoices[[#This Row],[EB Amount]]-invoices[[#This Row],[electricity_amount]]</f>
        <v>0</v>
      </c>
    </row>
    <row r="2564" spans="1:34">
      <c r="A2564" t="s">
        <v>13864</v>
      </c>
      <c r="B2564" t="s">
        <v>22</v>
      </c>
      <c r="C2564" t="s">
        <v>1497</v>
      </c>
      <c r="D2564" t="s">
        <v>24</v>
      </c>
      <c r="E2564" t="s">
        <v>519</v>
      </c>
      <c r="F2564" t="s">
        <v>984</v>
      </c>
      <c r="G2564" t="s">
        <v>13865</v>
      </c>
      <c r="H2564" s="1">
        <f>DATE(YEAR(invoices[[#This Row],[due_date]]),MONTH(invoices[[#This Row],[due_date]]),1)</f>
        <v>45689</v>
      </c>
      <c r="I2564" s="1">
        <v>45695</v>
      </c>
      <c r="J2564">
        <v>14500</v>
      </c>
      <c r="K2564">
        <v>1674</v>
      </c>
      <c r="L2564">
        <v>0</v>
      </c>
      <c r="M2564">
        <f>invoices[[#This Row],[rent_amount]]+invoices[[#This Row],[electricity_amount]]+invoices[[#This Row],[other_charges]]</f>
        <v>16174</v>
      </c>
      <c r="N2564" t="s">
        <v>28</v>
      </c>
      <c r="O2564" t="s">
        <v>107</v>
      </c>
      <c r="P2564">
        <v>0</v>
      </c>
      <c r="Q2564" t="b">
        <v>0</v>
      </c>
      <c r="R2564" t="s">
        <v>108</v>
      </c>
      <c r="S2564">
        <v>0</v>
      </c>
      <c r="T2564">
        <f>invoices[[#This Row],[total_amount]]</f>
        <v>16174</v>
      </c>
      <c r="U2564" t="s">
        <v>1499</v>
      </c>
      <c r="V2564" t="str">
        <f>INDEX([1]!Table1[tenantname],MATCH(invoices[[#This Row],[allotment_id]],[1]!Table1[TenantAllotmentID],0))</f>
        <v>Debargha Adhikary (C41-B1)</v>
      </c>
      <c r="W2564" t="s">
        <v>14495</v>
      </c>
      <c r="X2564" t="s">
        <v>14496</v>
      </c>
      <c r="Y2564" s="4">
        <v>45689</v>
      </c>
      <c r="Z2564" t="s">
        <v>15806</v>
      </c>
      <c r="AA2564">
        <v>8866</v>
      </c>
      <c r="AB2564">
        <v>4774</v>
      </c>
      <c r="AC2564">
        <v>860</v>
      </c>
      <c r="AD2564" s="7">
        <f>invoices[[#This Row],[Rent]]+invoices[[#This Row],[Services]]+invoices[[#This Row],[GST]]</f>
        <v>14500</v>
      </c>
      <c r="AE2564" s="7">
        <f>invoices[[#This Row],[Total]]-invoices[[#This Row],[rent_amount]]</f>
        <v>0</v>
      </c>
      <c r="AF2564">
        <v>6322</v>
      </c>
      <c r="AG2564">
        <v>1674</v>
      </c>
      <c r="AH2564">
        <f>invoices[[#This Row],[EB Amount]]-invoices[[#This Row],[electricity_amount]]</f>
        <v>0</v>
      </c>
    </row>
    <row r="2565" spans="1:34">
      <c r="A2565" t="s">
        <v>13924</v>
      </c>
      <c r="B2565" t="s">
        <v>22</v>
      </c>
      <c r="C2565" t="s">
        <v>1161</v>
      </c>
      <c r="D2565" t="s">
        <v>24</v>
      </c>
      <c r="E2565" t="s">
        <v>519</v>
      </c>
      <c r="F2565" t="s">
        <v>527</v>
      </c>
      <c r="G2565" t="s">
        <v>13925</v>
      </c>
      <c r="H2565" s="1">
        <f>DATE(YEAR(invoices[[#This Row],[due_date]]),MONTH(invoices[[#This Row],[due_date]]),1)</f>
        <v>45689</v>
      </c>
      <c r="I2565" s="1">
        <v>45695</v>
      </c>
      <c r="J2565">
        <v>13500</v>
      </c>
      <c r="K2565">
        <v>1922</v>
      </c>
      <c r="L2565">
        <v>0</v>
      </c>
      <c r="M2565">
        <f>invoices[[#This Row],[rent_amount]]+invoices[[#This Row],[electricity_amount]]+invoices[[#This Row],[other_charges]]</f>
        <v>15422</v>
      </c>
      <c r="N2565" t="s">
        <v>28</v>
      </c>
      <c r="O2565" t="s">
        <v>107</v>
      </c>
      <c r="P2565">
        <v>0</v>
      </c>
      <c r="Q2565" t="b">
        <v>0</v>
      </c>
      <c r="R2565" t="s">
        <v>108</v>
      </c>
      <c r="S2565">
        <v>0</v>
      </c>
      <c r="T2565">
        <f>invoices[[#This Row],[total_amount]]</f>
        <v>15422</v>
      </c>
      <c r="U2565" t="s">
        <v>2715</v>
      </c>
      <c r="V2565" t="str">
        <f>INDEX([1]!Table1[tenantname],MATCH(invoices[[#This Row],[allotment_id]],[1]!Table1[TenantAllotmentID],0))</f>
        <v>Harissh G (C41-C2)</v>
      </c>
      <c r="W2565" t="s">
        <v>14875</v>
      </c>
      <c r="X2565" t="s">
        <v>14876</v>
      </c>
      <c r="Y2565" s="4">
        <v>45689</v>
      </c>
      <c r="Z2565" t="s">
        <v>15806</v>
      </c>
      <c r="AA2565">
        <v>8255</v>
      </c>
      <c r="AB2565">
        <v>4445</v>
      </c>
      <c r="AC2565">
        <v>800</v>
      </c>
      <c r="AD2565" s="7">
        <f>invoices[[#This Row],[Rent]]+invoices[[#This Row],[Services]]+invoices[[#This Row],[GST]]</f>
        <v>13500</v>
      </c>
      <c r="AE2565" s="7">
        <f>invoices[[#This Row],[Total]]-invoices[[#This Row],[rent_amount]]</f>
        <v>0</v>
      </c>
      <c r="AF2565">
        <v>6354</v>
      </c>
      <c r="AG2565">
        <v>1922</v>
      </c>
      <c r="AH2565">
        <f>invoices[[#This Row],[EB Amount]]-invoices[[#This Row],[electricity_amount]]</f>
        <v>0</v>
      </c>
    </row>
    <row r="2566" spans="1:34">
      <c r="A2566" t="s">
        <v>199</v>
      </c>
      <c r="B2566" t="s">
        <v>22</v>
      </c>
      <c r="C2566" t="s">
        <v>200</v>
      </c>
      <c r="D2566" t="s">
        <v>24</v>
      </c>
      <c r="E2566" t="s">
        <v>201</v>
      </c>
      <c r="F2566" t="s">
        <v>202</v>
      </c>
      <c r="G2566" t="s">
        <v>203</v>
      </c>
      <c r="H2566" s="1">
        <f>DATE(YEAR(invoices[[#This Row],[due_date]]),MONTH(invoices[[#This Row],[due_date]]),1)</f>
        <v>45658</v>
      </c>
      <c r="I2566" s="1">
        <v>45664</v>
      </c>
      <c r="J2566">
        <v>2340</v>
      </c>
      <c r="K2566">
        <v>0</v>
      </c>
      <c r="L2566">
        <v>0</v>
      </c>
      <c r="M2566">
        <f>invoices[[#This Row],[rent_amount]]+invoices[[#This Row],[electricity_amount]]+invoices[[#This Row],[other_charges]]</f>
        <v>2340</v>
      </c>
      <c r="N2566" t="s">
        <v>28</v>
      </c>
      <c r="O2566" t="s">
        <v>204</v>
      </c>
      <c r="P2566">
        <v>0</v>
      </c>
      <c r="Q2566" t="b">
        <v>0</v>
      </c>
      <c r="R2566" t="s">
        <v>205</v>
      </c>
      <c r="S2566">
        <v>0</v>
      </c>
      <c r="T2566">
        <f>invoices[[#This Row],[total_amount]]</f>
        <v>2340</v>
      </c>
      <c r="U2566" t="s">
        <v>206</v>
      </c>
      <c r="V2566" t="str">
        <f>INDEX([1]!Table1[tenantname],MATCH(invoices[[#This Row],[allotment_id]],[1]!Table1[TenantAllotmentID],0))</f>
        <v>Shobit Bhakshi (B31-C2)</v>
      </c>
      <c r="W2566" t="s">
        <v>14032</v>
      </c>
      <c r="X2566" t="s">
        <v>14033</v>
      </c>
      <c r="Y2566" s="4">
        <v>45658</v>
      </c>
      <c r="Z2566" t="s">
        <v>15806</v>
      </c>
      <c r="AA2566">
        <v>1638</v>
      </c>
      <c r="AB2566">
        <v>595</v>
      </c>
      <c r="AC2566">
        <v>107</v>
      </c>
      <c r="AD2566" s="7">
        <f>invoices[[#This Row],[Rent]]+invoices[[#This Row],[Services]]+invoices[[#This Row],[GST]]</f>
        <v>2340</v>
      </c>
      <c r="AE2566" s="7">
        <f>invoices[[#This Row],[Total]]-invoices[[#This Row],[rent_amount]]</f>
        <v>0</v>
      </c>
      <c r="AF2566">
        <v>25</v>
      </c>
      <c r="AG2566">
        <v>0</v>
      </c>
      <c r="AH2566">
        <f>invoices[[#This Row],[EB Amount]]-invoices[[#This Row],[electricity_amount]]</f>
        <v>0</v>
      </c>
    </row>
    <row r="2567" spans="1:34">
      <c r="A2567" t="s">
        <v>579</v>
      </c>
      <c r="B2567" t="s">
        <v>22</v>
      </c>
      <c r="C2567" t="s">
        <v>580</v>
      </c>
      <c r="D2567" t="s">
        <v>24</v>
      </c>
      <c r="E2567" t="s">
        <v>34</v>
      </c>
      <c r="F2567" t="s">
        <v>58</v>
      </c>
      <c r="G2567" t="s">
        <v>581</v>
      </c>
      <c r="H2567" s="1">
        <f>DATE(YEAR(invoices[[#This Row],[due_date]]),MONTH(invoices[[#This Row],[due_date]]),1)</f>
        <v>45658</v>
      </c>
      <c r="I2567" s="1">
        <v>45664</v>
      </c>
      <c r="J2567">
        <v>14500</v>
      </c>
      <c r="K2567">
        <v>0</v>
      </c>
      <c r="L2567">
        <v>0</v>
      </c>
      <c r="M2567">
        <f>invoices[[#This Row],[rent_amount]]+invoices[[#This Row],[electricity_amount]]+invoices[[#This Row],[other_charges]]</f>
        <v>14500</v>
      </c>
      <c r="N2567" t="s">
        <v>28</v>
      </c>
      <c r="O2567" t="s">
        <v>582</v>
      </c>
      <c r="P2567">
        <v>0</v>
      </c>
      <c r="Q2567" t="b">
        <v>0</v>
      </c>
      <c r="R2567" t="s">
        <v>205</v>
      </c>
      <c r="S2567">
        <v>0</v>
      </c>
      <c r="T2567">
        <f>invoices[[#This Row],[total_amount]]</f>
        <v>14500</v>
      </c>
      <c r="U2567" t="s">
        <v>583</v>
      </c>
      <c r="V2567" t="str">
        <f>INDEX([1]!Table1[tenantname],MATCH(invoices[[#This Row],[allotment_id]],[1]!Table1[TenantAllotmentID],0))</f>
        <v>Aditi Yadav (B43-B2)</v>
      </c>
      <c r="W2567" t="s">
        <v>14159</v>
      </c>
      <c r="X2567" t="s">
        <v>14160</v>
      </c>
      <c r="Y2567" s="4">
        <v>45658</v>
      </c>
      <c r="Z2567" t="s">
        <v>15806</v>
      </c>
      <c r="AA2567">
        <v>10409</v>
      </c>
      <c r="AB2567">
        <v>3467</v>
      </c>
      <c r="AC2567">
        <v>624</v>
      </c>
      <c r="AD2567" s="7">
        <f>invoices[[#This Row],[Rent]]+invoices[[#This Row],[Services]]+invoices[[#This Row],[GST]]</f>
        <v>14500</v>
      </c>
      <c r="AE2567" s="7">
        <f>invoices[[#This Row],[Total]]-invoices[[#This Row],[rent_amount]]</f>
        <v>0</v>
      </c>
      <c r="AF2567">
        <v>94</v>
      </c>
      <c r="AG2567">
        <v>0</v>
      </c>
      <c r="AH2567">
        <f>invoices[[#This Row],[EB Amount]]-invoices[[#This Row],[electricity_amount]]</f>
        <v>0</v>
      </c>
    </row>
    <row r="2568" spans="1:34">
      <c r="A2568" t="s">
        <v>997</v>
      </c>
      <c r="B2568" t="s">
        <v>22</v>
      </c>
      <c r="C2568" t="s">
        <v>998</v>
      </c>
      <c r="D2568" t="s">
        <v>24</v>
      </c>
      <c r="E2568" t="s">
        <v>569</v>
      </c>
      <c r="F2568" t="s">
        <v>999</v>
      </c>
      <c r="G2568" t="s">
        <v>1000</v>
      </c>
      <c r="H2568" s="1">
        <f>DATE(YEAR(invoices[[#This Row],[due_date]]),MONTH(invoices[[#This Row],[due_date]]),1)</f>
        <v>45658</v>
      </c>
      <c r="I2568" s="1">
        <v>45664</v>
      </c>
      <c r="J2568">
        <v>14500</v>
      </c>
      <c r="K2568">
        <v>1798</v>
      </c>
      <c r="L2568">
        <v>0</v>
      </c>
      <c r="M2568">
        <f>invoices[[#This Row],[rent_amount]]+invoices[[#This Row],[electricity_amount]]+invoices[[#This Row],[other_charges]]</f>
        <v>16298</v>
      </c>
      <c r="N2568" t="s">
        <v>28</v>
      </c>
      <c r="O2568" t="s">
        <v>204</v>
      </c>
      <c r="P2568">
        <v>0</v>
      </c>
      <c r="Q2568" t="b">
        <v>0</v>
      </c>
      <c r="R2568" t="s">
        <v>205</v>
      </c>
      <c r="S2568">
        <v>0</v>
      </c>
      <c r="T2568">
        <f>invoices[[#This Row],[total_amount]]</f>
        <v>16298</v>
      </c>
      <c r="U2568" t="s">
        <v>1001</v>
      </c>
      <c r="V2568" t="str">
        <f>INDEX([1]!Table1[tenantname],MATCH(invoices[[#This Row],[allotment_id]],[1]!Table1[TenantAllotmentID],0))</f>
        <v>Shruthi Ganesan (C12-B1)</v>
      </c>
      <c r="W2568" t="s">
        <v>14310</v>
      </c>
      <c r="X2568" t="s">
        <v>14311</v>
      </c>
      <c r="Y2568" s="4">
        <v>45658</v>
      </c>
      <c r="Z2568" t="s">
        <v>15806</v>
      </c>
      <c r="AA2568">
        <v>8866</v>
      </c>
      <c r="AB2568">
        <v>4774</v>
      </c>
      <c r="AC2568">
        <v>860</v>
      </c>
      <c r="AD2568" s="7">
        <f>invoices[[#This Row],[Rent]]+invoices[[#This Row],[Services]]+invoices[[#This Row],[GST]]</f>
        <v>14500</v>
      </c>
      <c r="AE2568" s="7">
        <f>invoices[[#This Row],[Total]]-invoices[[#This Row],[rent_amount]]</f>
        <v>0</v>
      </c>
      <c r="AF2568">
        <v>192</v>
      </c>
      <c r="AG2568">
        <v>1798</v>
      </c>
      <c r="AH2568">
        <f>invoices[[#This Row],[EB Amount]]-invoices[[#This Row],[electricity_amount]]</f>
        <v>0</v>
      </c>
    </row>
    <row r="2569" spans="1:34">
      <c r="A2569" t="s">
        <v>1242</v>
      </c>
      <c r="B2569" t="s">
        <v>22</v>
      </c>
      <c r="C2569" t="s">
        <v>869</v>
      </c>
      <c r="D2569" t="s">
        <v>24</v>
      </c>
      <c r="E2569" t="s">
        <v>247</v>
      </c>
      <c r="F2569" t="s">
        <v>870</v>
      </c>
      <c r="G2569" t="s">
        <v>1243</v>
      </c>
      <c r="H2569" s="1">
        <f>DATE(YEAR(invoices[[#This Row],[due_date]]),MONTH(invoices[[#This Row],[due_date]]),1)</f>
        <v>45658</v>
      </c>
      <c r="I2569" s="1">
        <v>45664</v>
      </c>
      <c r="J2569">
        <v>14500</v>
      </c>
      <c r="K2569">
        <v>0</v>
      </c>
      <c r="L2569">
        <v>0</v>
      </c>
      <c r="M2569">
        <f>invoices[[#This Row],[rent_amount]]+invoices[[#This Row],[electricity_amount]]+invoices[[#This Row],[other_charges]]</f>
        <v>14500</v>
      </c>
      <c r="N2569" t="s">
        <v>28</v>
      </c>
      <c r="O2569" t="s">
        <v>204</v>
      </c>
      <c r="P2569">
        <v>0</v>
      </c>
      <c r="Q2569" t="b">
        <v>0</v>
      </c>
      <c r="R2569" t="s">
        <v>205</v>
      </c>
      <c r="S2569">
        <v>0</v>
      </c>
      <c r="T2569">
        <f>invoices[[#This Row],[total_amount]]</f>
        <v>14500</v>
      </c>
      <c r="U2569" t="s">
        <v>873</v>
      </c>
      <c r="V2569" t="str">
        <f>INDEX([1]!Table1[tenantname],MATCH(invoices[[#This Row],[allotment_id]],[1]!Table1[TenantAllotmentID],0))</f>
        <v>Sidharthan BS (C11-B1)</v>
      </c>
      <c r="W2569" t="s">
        <v>14263</v>
      </c>
      <c r="X2569" t="s">
        <v>14264</v>
      </c>
      <c r="Y2569" s="4">
        <v>45658</v>
      </c>
      <c r="Z2569" t="s">
        <v>15806</v>
      </c>
      <c r="AA2569">
        <v>10409</v>
      </c>
      <c r="AB2569">
        <v>3467</v>
      </c>
      <c r="AC2569">
        <v>624</v>
      </c>
      <c r="AD2569" s="7">
        <f>invoices[[#This Row],[Rent]]+invoices[[#This Row],[Services]]+invoices[[#This Row],[GST]]</f>
        <v>14500</v>
      </c>
      <c r="AE2569" s="7">
        <f>invoices[[#This Row],[Total]]-invoices[[#This Row],[rent_amount]]</f>
        <v>0</v>
      </c>
      <c r="AF2569">
        <v>260</v>
      </c>
      <c r="AG2569">
        <v>0</v>
      </c>
      <c r="AH2569">
        <f>invoices[[#This Row],[EB Amount]]-invoices[[#This Row],[electricity_amount]]</f>
        <v>0</v>
      </c>
    </row>
    <row r="2570" spans="1:34">
      <c r="A2570" t="s">
        <v>1586</v>
      </c>
      <c r="B2570" t="s">
        <v>22</v>
      </c>
      <c r="C2570" t="s">
        <v>1587</v>
      </c>
      <c r="D2570" t="s">
        <v>24</v>
      </c>
      <c r="E2570" t="s">
        <v>181</v>
      </c>
      <c r="F2570" t="s">
        <v>427</v>
      </c>
      <c r="G2570" t="s">
        <v>1588</v>
      </c>
      <c r="H2570" s="1">
        <f>DATE(YEAR(invoices[[#This Row],[due_date]]),MONTH(invoices[[#This Row],[due_date]]),1)</f>
        <v>45658</v>
      </c>
      <c r="I2570" s="1">
        <v>45664</v>
      </c>
      <c r="J2570">
        <v>13000</v>
      </c>
      <c r="K2570">
        <v>124</v>
      </c>
      <c r="L2570">
        <v>0</v>
      </c>
      <c r="M2570">
        <f>invoices[[#This Row],[rent_amount]]+invoices[[#This Row],[electricity_amount]]+invoices[[#This Row],[other_charges]]</f>
        <v>13124</v>
      </c>
      <c r="N2570" t="s">
        <v>28</v>
      </c>
      <c r="O2570" t="s">
        <v>204</v>
      </c>
      <c r="P2570">
        <v>0</v>
      </c>
      <c r="Q2570" t="b">
        <v>0</v>
      </c>
      <c r="R2570" t="s">
        <v>205</v>
      </c>
      <c r="S2570">
        <v>0</v>
      </c>
      <c r="T2570">
        <f>invoices[[#This Row],[total_amount]]</f>
        <v>13124</v>
      </c>
      <c r="U2570" t="s">
        <v>1589</v>
      </c>
      <c r="V2570" t="str">
        <f>INDEX([1]!Table1[tenantname],MATCH(invoices[[#This Row],[allotment_id]],[1]!Table1[TenantAllotmentID],0))</f>
        <v>Shreeya Vyawahare (B24-B2)</v>
      </c>
      <c r="W2570" t="s">
        <v>14528</v>
      </c>
      <c r="X2570" t="s">
        <v>14529</v>
      </c>
      <c r="Y2570" s="4">
        <v>45658</v>
      </c>
      <c r="Z2570" t="s">
        <v>15806</v>
      </c>
      <c r="AA2570">
        <v>9100</v>
      </c>
      <c r="AB2570">
        <v>3305</v>
      </c>
      <c r="AC2570">
        <v>595</v>
      </c>
      <c r="AD2570" s="7">
        <f>invoices[[#This Row],[Rent]]+invoices[[#This Row],[Services]]+invoices[[#This Row],[GST]]</f>
        <v>13000</v>
      </c>
      <c r="AE2570" s="7">
        <f>invoices[[#This Row],[Total]]-invoices[[#This Row],[rent_amount]]</f>
        <v>0</v>
      </c>
      <c r="AF2570">
        <v>359</v>
      </c>
      <c r="AG2570">
        <v>124</v>
      </c>
      <c r="AH2570">
        <f>invoices[[#This Row],[EB Amount]]-invoices[[#This Row],[electricity_amount]]</f>
        <v>0</v>
      </c>
    </row>
    <row r="2571" spans="1:34">
      <c r="A2571" t="s">
        <v>1653</v>
      </c>
      <c r="B2571" t="s">
        <v>22</v>
      </c>
      <c r="C2571" t="s">
        <v>194</v>
      </c>
      <c r="D2571" t="s">
        <v>24</v>
      </c>
      <c r="E2571" t="s">
        <v>195</v>
      </c>
      <c r="F2571" t="s">
        <v>196</v>
      </c>
      <c r="G2571" t="s">
        <v>1654</v>
      </c>
      <c r="H2571" s="1">
        <f>DATE(YEAR(invoices[[#This Row],[due_date]]),MONTH(invoices[[#This Row],[due_date]]),1)</f>
        <v>45658</v>
      </c>
      <c r="I2571" s="1">
        <v>45664</v>
      </c>
      <c r="J2571">
        <v>8419</v>
      </c>
      <c r="K2571">
        <v>0</v>
      </c>
      <c r="L2571">
        <v>0</v>
      </c>
      <c r="M2571">
        <f>invoices[[#This Row],[rent_amount]]+invoices[[#This Row],[electricity_amount]]+invoices[[#This Row],[other_charges]]</f>
        <v>8419</v>
      </c>
      <c r="N2571" t="s">
        <v>28</v>
      </c>
      <c r="O2571" t="s">
        <v>1655</v>
      </c>
      <c r="P2571">
        <v>0</v>
      </c>
      <c r="Q2571" t="b">
        <v>0</v>
      </c>
      <c r="R2571" t="s">
        <v>205</v>
      </c>
      <c r="S2571">
        <v>0</v>
      </c>
      <c r="T2571">
        <f>invoices[[#This Row],[total_amount]]</f>
        <v>8419</v>
      </c>
      <c r="U2571" t="s">
        <v>198</v>
      </c>
      <c r="V2571" t="str">
        <f>INDEX([1]!Table1[tenantname],MATCH(invoices[[#This Row],[allotment_id]],[1]!Table1[TenantAllotmentID],0))</f>
        <v>Nisha Nair (D41-B1)</v>
      </c>
      <c r="W2571" t="s">
        <v>14030</v>
      </c>
      <c r="X2571" t="s">
        <v>14031</v>
      </c>
      <c r="Y2571" s="4">
        <v>45658</v>
      </c>
      <c r="Z2571" t="s">
        <v>15806</v>
      </c>
      <c r="AA2571">
        <v>6044</v>
      </c>
      <c r="AB2571">
        <v>2013</v>
      </c>
      <c r="AC2571">
        <v>362</v>
      </c>
      <c r="AD2571" s="7">
        <f>invoices[[#This Row],[Rent]]+invoices[[#This Row],[Services]]+invoices[[#This Row],[GST]]</f>
        <v>8419</v>
      </c>
      <c r="AE2571" s="7">
        <f>invoices[[#This Row],[Total]]-invoices[[#This Row],[rent_amount]]</f>
        <v>0</v>
      </c>
      <c r="AF2571">
        <v>378</v>
      </c>
      <c r="AG2571">
        <v>0</v>
      </c>
      <c r="AH2571">
        <f>invoices[[#This Row],[EB Amount]]-invoices[[#This Row],[electricity_amount]]</f>
        <v>0</v>
      </c>
    </row>
    <row r="2572" spans="1:34">
      <c r="A2572" t="s">
        <v>1722</v>
      </c>
      <c r="B2572" t="s">
        <v>22</v>
      </c>
      <c r="C2572" t="s">
        <v>1278</v>
      </c>
      <c r="D2572" t="s">
        <v>24</v>
      </c>
      <c r="E2572" t="s">
        <v>342</v>
      </c>
      <c r="F2572" t="s">
        <v>1279</v>
      </c>
      <c r="G2572" t="s">
        <v>1723</v>
      </c>
      <c r="H2572" s="1">
        <f>DATE(YEAR(invoices[[#This Row],[due_date]]),MONTH(invoices[[#This Row],[due_date]]),1)</f>
        <v>45658</v>
      </c>
      <c r="I2572" s="1">
        <v>45664</v>
      </c>
      <c r="J2572">
        <v>14500</v>
      </c>
      <c r="K2572">
        <v>770</v>
      </c>
      <c r="L2572">
        <v>0</v>
      </c>
      <c r="M2572">
        <f>invoices[[#This Row],[rent_amount]]+invoices[[#This Row],[electricity_amount]]+invoices[[#This Row],[other_charges]]</f>
        <v>15270</v>
      </c>
      <c r="N2572" t="s">
        <v>28</v>
      </c>
      <c r="O2572" t="s">
        <v>204</v>
      </c>
      <c r="P2572">
        <v>0</v>
      </c>
      <c r="Q2572" t="b">
        <v>0</v>
      </c>
      <c r="R2572" t="s">
        <v>205</v>
      </c>
      <c r="S2572">
        <v>0</v>
      </c>
      <c r="T2572">
        <f>invoices[[#This Row],[total_amount]]</f>
        <v>15270</v>
      </c>
      <c r="U2572" t="s">
        <v>1281</v>
      </c>
      <c r="V2572" t="str">
        <f>INDEX([1]!Table1[tenantname],MATCH(invoices[[#This Row],[allotment_id]],[1]!Table1[TenantAllotmentID],0))</f>
        <v>Sowbarnigaa K S (D11-C2)</v>
      </c>
      <c r="W2572" t="s">
        <v>14411</v>
      </c>
      <c r="X2572" t="s">
        <v>14412</v>
      </c>
      <c r="Y2572" s="4">
        <v>45658</v>
      </c>
      <c r="Z2572" t="s">
        <v>15806</v>
      </c>
      <c r="AA2572">
        <v>9018</v>
      </c>
      <c r="AB2572">
        <v>4646</v>
      </c>
      <c r="AC2572">
        <v>836</v>
      </c>
      <c r="AD2572" s="7">
        <f>invoices[[#This Row],[Rent]]+invoices[[#This Row],[Services]]+invoices[[#This Row],[GST]]</f>
        <v>14500</v>
      </c>
      <c r="AE2572" s="7">
        <f>invoices[[#This Row],[Total]]-invoices[[#This Row],[rent_amount]]</f>
        <v>0</v>
      </c>
      <c r="AF2572">
        <v>399</v>
      </c>
      <c r="AG2572">
        <v>770</v>
      </c>
      <c r="AH2572">
        <f>invoices[[#This Row],[EB Amount]]-invoices[[#This Row],[electricity_amount]]</f>
        <v>0</v>
      </c>
    </row>
    <row r="2573" spans="1:34">
      <c r="A2573" t="s">
        <v>1730</v>
      </c>
      <c r="B2573" t="s">
        <v>22</v>
      </c>
      <c r="C2573" t="s">
        <v>1189</v>
      </c>
      <c r="D2573" t="s">
        <v>24</v>
      </c>
      <c r="E2573" t="s">
        <v>354</v>
      </c>
      <c r="F2573" t="s">
        <v>540</v>
      </c>
      <c r="G2573" t="s">
        <v>1731</v>
      </c>
      <c r="H2573" s="1">
        <f>DATE(YEAR(invoices[[#This Row],[due_date]]),MONTH(invoices[[#This Row],[due_date]]),1)</f>
        <v>45658</v>
      </c>
      <c r="I2573" s="1">
        <v>45664</v>
      </c>
      <c r="J2573">
        <v>13500</v>
      </c>
      <c r="K2573">
        <v>484</v>
      </c>
      <c r="L2573">
        <v>0</v>
      </c>
      <c r="M2573">
        <f>invoices[[#This Row],[rent_amount]]+invoices[[#This Row],[electricity_amount]]+invoices[[#This Row],[other_charges]]</f>
        <v>13984</v>
      </c>
      <c r="N2573" t="s">
        <v>28</v>
      </c>
      <c r="O2573" t="s">
        <v>204</v>
      </c>
      <c r="P2573">
        <v>0</v>
      </c>
      <c r="Q2573" t="b">
        <v>0</v>
      </c>
      <c r="R2573" t="s">
        <v>205</v>
      </c>
      <c r="S2573">
        <v>0</v>
      </c>
      <c r="T2573">
        <f>invoices[[#This Row],[total_amount]]</f>
        <v>13984</v>
      </c>
      <c r="U2573" t="s">
        <v>1191</v>
      </c>
      <c r="V2573" t="str">
        <f>INDEX([1]!Table1[tenantname],MATCH(invoices[[#This Row],[allotment_id]],[1]!Table1[TenantAllotmentID],0))</f>
        <v>Vardaan Mongia (B34-C1)</v>
      </c>
      <c r="W2573" t="s">
        <v>14374</v>
      </c>
      <c r="X2573" t="s">
        <v>14375</v>
      </c>
      <c r="Y2573" s="4">
        <v>45658</v>
      </c>
      <c r="Z2573" t="s">
        <v>15806</v>
      </c>
      <c r="AA2573">
        <v>8255</v>
      </c>
      <c r="AB2573">
        <v>4445</v>
      </c>
      <c r="AC2573">
        <v>800</v>
      </c>
      <c r="AD2573" s="7">
        <f>invoices[[#This Row],[Rent]]+invoices[[#This Row],[Services]]+invoices[[#This Row],[GST]]</f>
        <v>13500</v>
      </c>
      <c r="AE2573" s="7">
        <f>invoices[[#This Row],[Total]]-invoices[[#This Row],[rent_amount]]</f>
        <v>0</v>
      </c>
      <c r="AF2573">
        <v>403</v>
      </c>
      <c r="AG2573">
        <v>484</v>
      </c>
      <c r="AH2573">
        <f>invoices[[#This Row],[EB Amount]]-invoices[[#This Row],[electricity_amount]]</f>
        <v>0</v>
      </c>
    </row>
    <row r="2574" spans="1:34">
      <c r="A2574" t="s">
        <v>1846</v>
      </c>
      <c r="B2574" t="s">
        <v>22</v>
      </c>
      <c r="C2574" t="s">
        <v>1847</v>
      </c>
      <c r="D2574" t="s">
        <v>24</v>
      </c>
      <c r="E2574" t="s">
        <v>569</v>
      </c>
      <c r="F2574" t="s">
        <v>670</v>
      </c>
      <c r="G2574" t="s">
        <v>1848</v>
      </c>
      <c r="H2574" s="1">
        <f>DATE(YEAR(invoices[[#This Row],[due_date]]),MONTH(invoices[[#This Row],[due_date]]),1)</f>
        <v>45658</v>
      </c>
      <c r="I2574" s="1">
        <v>45664</v>
      </c>
      <c r="J2574">
        <v>19000</v>
      </c>
      <c r="K2574">
        <v>1860</v>
      </c>
      <c r="L2574">
        <v>0</v>
      </c>
      <c r="M2574">
        <f>invoices[[#This Row],[rent_amount]]+invoices[[#This Row],[electricity_amount]]+invoices[[#This Row],[other_charges]]</f>
        <v>20860</v>
      </c>
      <c r="N2574" t="s">
        <v>28</v>
      </c>
      <c r="O2574" t="s">
        <v>582</v>
      </c>
      <c r="P2574">
        <v>0</v>
      </c>
      <c r="Q2574" t="b">
        <v>0</v>
      </c>
      <c r="R2574" t="s">
        <v>205</v>
      </c>
      <c r="S2574">
        <v>0</v>
      </c>
      <c r="T2574">
        <f>invoices[[#This Row],[total_amount]]</f>
        <v>20860</v>
      </c>
      <c r="U2574" t="s">
        <v>1849</v>
      </c>
      <c r="V2574" t="str">
        <f>INDEX([1]!Table1[tenantname],MATCH(invoices[[#This Row],[allotment_id]],[1]!Table1[TenantAllotmentID],0))</f>
        <v>Aditi Maurya (C12-A1)</v>
      </c>
      <c r="W2574" t="s">
        <v>14617</v>
      </c>
      <c r="X2574" t="s">
        <v>14618</v>
      </c>
      <c r="Y2574" s="4">
        <v>45658</v>
      </c>
      <c r="Z2574" t="s">
        <v>15806</v>
      </c>
      <c r="AA2574">
        <v>11618</v>
      </c>
      <c r="AB2574">
        <v>6256</v>
      </c>
      <c r="AC2574">
        <v>1126</v>
      </c>
      <c r="AD2574" s="7">
        <f>invoices[[#This Row],[Rent]]+invoices[[#This Row],[Services]]+invoices[[#This Row],[GST]]</f>
        <v>19000</v>
      </c>
      <c r="AE2574" s="7">
        <f>invoices[[#This Row],[Total]]-invoices[[#This Row],[rent_amount]]</f>
        <v>0</v>
      </c>
      <c r="AF2574">
        <v>438</v>
      </c>
      <c r="AG2574">
        <v>1860</v>
      </c>
      <c r="AH2574">
        <f>invoices[[#This Row],[EB Amount]]-invoices[[#This Row],[electricity_amount]]</f>
        <v>0</v>
      </c>
    </row>
    <row r="2575" spans="1:34">
      <c r="A2575" t="s">
        <v>2230</v>
      </c>
      <c r="B2575" t="s">
        <v>22</v>
      </c>
      <c r="C2575" t="s">
        <v>1470</v>
      </c>
      <c r="D2575" t="s">
        <v>24</v>
      </c>
      <c r="E2575" t="s">
        <v>112</v>
      </c>
      <c r="F2575" s="2" t="s">
        <v>1471</v>
      </c>
      <c r="G2575" t="s">
        <v>2231</v>
      </c>
      <c r="H2575" s="1">
        <f>DATE(YEAR(invoices[[#This Row],[due_date]]),MONTH(invoices[[#This Row],[due_date]]),1)</f>
        <v>45658</v>
      </c>
      <c r="I2575" s="1">
        <v>45664</v>
      </c>
      <c r="J2575">
        <v>13500</v>
      </c>
      <c r="K2575">
        <v>1612</v>
      </c>
      <c r="L2575">
        <v>0</v>
      </c>
      <c r="M2575">
        <f>invoices[[#This Row],[rent_amount]]+invoices[[#This Row],[electricity_amount]]+invoices[[#This Row],[other_charges]]</f>
        <v>15112</v>
      </c>
      <c r="N2575" t="s">
        <v>28</v>
      </c>
      <c r="O2575" t="s">
        <v>2232</v>
      </c>
      <c r="P2575">
        <v>0</v>
      </c>
      <c r="Q2575" t="b">
        <v>0</v>
      </c>
      <c r="R2575" t="s">
        <v>205</v>
      </c>
      <c r="S2575">
        <v>0</v>
      </c>
      <c r="T2575">
        <f>invoices[[#This Row],[total_amount]]</f>
        <v>15112</v>
      </c>
      <c r="U2575" t="s">
        <v>1473</v>
      </c>
      <c r="V2575" t="str">
        <f>INDEX([1]!Table1[tenantname],MATCH(invoices[[#This Row],[allotment_id]],[1]!Table1[TenantAllotmentID],0))</f>
        <v>Krishanu Kashyap (A23-C2)</v>
      </c>
      <c r="W2575" t="s">
        <v>14487</v>
      </c>
      <c r="X2575" t="s">
        <v>14488</v>
      </c>
      <c r="Y2575" s="4">
        <v>45658</v>
      </c>
      <c r="Z2575" t="s">
        <v>15806</v>
      </c>
      <c r="AA2575">
        <v>9450</v>
      </c>
      <c r="AB2575">
        <v>3432</v>
      </c>
      <c r="AC2575">
        <v>618</v>
      </c>
      <c r="AD2575" s="7">
        <f>invoices[[#This Row],[Rent]]+invoices[[#This Row],[Services]]+invoices[[#This Row],[GST]]</f>
        <v>13500</v>
      </c>
      <c r="AE2575" s="7">
        <f>invoices[[#This Row],[Total]]-invoices[[#This Row],[rent_amount]]</f>
        <v>0</v>
      </c>
      <c r="AF2575">
        <v>571</v>
      </c>
      <c r="AG2575">
        <v>1612</v>
      </c>
      <c r="AH2575">
        <f>invoices[[#This Row],[EB Amount]]-invoices[[#This Row],[electricity_amount]]</f>
        <v>0</v>
      </c>
    </row>
    <row r="2576" spans="1:34">
      <c r="A2576" t="s">
        <v>2245</v>
      </c>
      <c r="B2576" t="s">
        <v>22</v>
      </c>
      <c r="C2576" t="s">
        <v>2246</v>
      </c>
      <c r="D2576" t="s">
        <v>24</v>
      </c>
      <c r="E2576" t="s">
        <v>399</v>
      </c>
      <c r="F2576" t="s">
        <v>2247</v>
      </c>
      <c r="G2576" t="s">
        <v>2248</v>
      </c>
      <c r="H2576" s="1">
        <f>DATE(YEAR(invoices[[#This Row],[due_date]]),MONTH(invoices[[#This Row],[due_date]]),1)</f>
        <v>45658</v>
      </c>
      <c r="I2576" s="1">
        <v>45664</v>
      </c>
      <c r="J2576">
        <v>13500</v>
      </c>
      <c r="K2576">
        <v>294</v>
      </c>
      <c r="L2576">
        <v>0</v>
      </c>
      <c r="M2576">
        <f>invoices[[#This Row],[rent_amount]]+invoices[[#This Row],[electricity_amount]]+invoices[[#This Row],[other_charges]]</f>
        <v>13794</v>
      </c>
      <c r="N2576" t="s">
        <v>28</v>
      </c>
      <c r="O2576" t="s">
        <v>204</v>
      </c>
      <c r="P2576">
        <v>0</v>
      </c>
      <c r="Q2576" t="b">
        <v>0</v>
      </c>
      <c r="R2576" t="s">
        <v>205</v>
      </c>
      <c r="S2576">
        <v>0</v>
      </c>
      <c r="T2576">
        <f>invoices[[#This Row],[total_amount]]</f>
        <v>13794</v>
      </c>
      <c r="U2576" t="s">
        <v>2249</v>
      </c>
      <c r="V2576" t="str">
        <f>INDEX([1]!Table1[tenantname],MATCH(invoices[[#This Row],[allotment_id]],[1]!Table1[TenantAllotmentID],0))</f>
        <v>Shristi Suman (B22-C1)</v>
      </c>
      <c r="W2576" t="s">
        <v>14752</v>
      </c>
      <c r="X2576" t="s">
        <v>14753</v>
      </c>
      <c r="Y2576" s="4">
        <v>45658</v>
      </c>
      <c r="Z2576" t="s">
        <v>15806</v>
      </c>
      <c r="AA2576">
        <v>9450</v>
      </c>
      <c r="AB2576">
        <v>3432</v>
      </c>
      <c r="AC2576">
        <v>618</v>
      </c>
      <c r="AD2576" s="7">
        <f>invoices[[#This Row],[Rent]]+invoices[[#This Row],[Services]]+invoices[[#This Row],[GST]]</f>
        <v>13500</v>
      </c>
      <c r="AE2576" s="7">
        <f>invoices[[#This Row],[Total]]-invoices[[#This Row],[rent_amount]]</f>
        <v>0</v>
      </c>
      <c r="AF2576">
        <v>577</v>
      </c>
      <c r="AG2576">
        <v>294</v>
      </c>
      <c r="AH2576">
        <f>invoices[[#This Row],[EB Amount]]-invoices[[#This Row],[electricity_amount]]</f>
        <v>0</v>
      </c>
    </row>
    <row r="2577" spans="1:34">
      <c r="A2577" t="s">
        <v>2269</v>
      </c>
      <c r="B2577" t="s">
        <v>22</v>
      </c>
      <c r="C2577" t="s">
        <v>2270</v>
      </c>
      <c r="D2577" t="s">
        <v>24</v>
      </c>
      <c r="E2577" t="s">
        <v>112</v>
      </c>
      <c r="F2577" t="s">
        <v>113</v>
      </c>
      <c r="G2577" t="s">
        <v>2271</v>
      </c>
      <c r="H2577" s="1">
        <f>DATE(YEAR(invoices[[#This Row],[due_date]]),MONTH(invoices[[#This Row],[due_date]]),1)</f>
        <v>45658</v>
      </c>
      <c r="I2577" s="1">
        <v>45664</v>
      </c>
      <c r="J2577">
        <v>13500</v>
      </c>
      <c r="K2577">
        <v>1612</v>
      </c>
      <c r="L2577">
        <v>0</v>
      </c>
      <c r="M2577">
        <f>invoices[[#This Row],[rent_amount]]+invoices[[#This Row],[electricity_amount]]+invoices[[#This Row],[other_charges]]</f>
        <v>15112</v>
      </c>
      <c r="N2577" t="s">
        <v>28</v>
      </c>
      <c r="O2577" t="s">
        <v>1655</v>
      </c>
      <c r="P2577">
        <v>0</v>
      </c>
      <c r="Q2577" t="b">
        <v>0</v>
      </c>
      <c r="R2577" t="s">
        <v>205</v>
      </c>
      <c r="S2577">
        <v>0</v>
      </c>
      <c r="T2577">
        <f>invoices[[#This Row],[total_amount]]</f>
        <v>15112</v>
      </c>
      <c r="U2577" t="s">
        <v>2272</v>
      </c>
      <c r="V2577" t="str">
        <f>INDEX([1]!Table1[tenantname],MATCH(invoices[[#This Row],[allotment_id]],[1]!Table1[TenantAllotmentID],0))</f>
        <v>Mihir Kadve (A23-C1)</v>
      </c>
      <c r="W2577" t="s">
        <v>14758</v>
      </c>
      <c r="X2577" t="s">
        <v>14759</v>
      </c>
      <c r="Y2577" s="4">
        <v>45658</v>
      </c>
      <c r="Z2577" t="s">
        <v>15806</v>
      </c>
      <c r="AA2577">
        <v>9450</v>
      </c>
      <c r="AB2577">
        <v>3432</v>
      </c>
      <c r="AC2577">
        <v>618</v>
      </c>
      <c r="AD2577" s="7">
        <f>invoices[[#This Row],[Rent]]+invoices[[#This Row],[Services]]+invoices[[#This Row],[GST]]</f>
        <v>13500</v>
      </c>
      <c r="AE2577" s="7">
        <f>invoices[[#This Row],[Total]]-invoices[[#This Row],[rent_amount]]</f>
        <v>0</v>
      </c>
      <c r="AF2577">
        <v>585</v>
      </c>
      <c r="AG2577">
        <v>1612</v>
      </c>
      <c r="AH2577">
        <f>invoices[[#This Row],[EB Amount]]-invoices[[#This Row],[electricity_amount]]</f>
        <v>0</v>
      </c>
    </row>
    <row r="2578" spans="1:34">
      <c r="A2578" s="2" t="s">
        <v>2285</v>
      </c>
      <c r="B2578" t="s">
        <v>22</v>
      </c>
      <c r="C2578" t="s">
        <v>2286</v>
      </c>
      <c r="D2578" t="s">
        <v>24</v>
      </c>
      <c r="E2578" t="s">
        <v>592</v>
      </c>
      <c r="F2578" t="s">
        <v>1184</v>
      </c>
      <c r="G2578" t="s">
        <v>2287</v>
      </c>
      <c r="H2578" s="1">
        <f>DATE(YEAR(invoices[[#This Row],[due_date]]),MONTH(invoices[[#This Row],[due_date]]),1)</f>
        <v>45658</v>
      </c>
      <c r="I2578" s="1">
        <v>45664</v>
      </c>
      <c r="J2578">
        <v>14483</v>
      </c>
      <c r="K2578">
        <v>0</v>
      </c>
      <c r="L2578">
        <v>0</v>
      </c>
      <c r="M2578">
        <f>invoices[[#This Row],[rent_amount]]+invoices[[#This Row],[electricity_amount]]+invoices[[#This Row],[other_charges]]</f>
        <v>14483</v>
      </c>
      <c r="N2578" t="s">
        <v>28</v>
      </c>
      <c r="O2578" t="s">
        <v>582</v>
      </c>
      <c r="P2578">
        <v>0</v>
      </c>
      <c r="Q2578" t="b">
        <v>0</v>
      </c>
      <c r="R2578" t="s">
        <v>205</v>
      </c>
      <c r="S2578">
        <v>0</v>
      </c>
      <c r="T2578">
        <f>invoices[[#This Row],[total_amount]]</f>
        <v>14483</v>
      </c>
      <c r="U2578" t="s">
        <v>2288</v>
      </c>
      <c r="V2578" t="str">
        <f>INDEX([1]!Table1[tenantname],MATCH(invoices[[#This Row],[allotment_id]],[1]!Table1[TenantAllotmentID],0))</f>
        <v>Aditya A (A44-D1)</v>
      </c>
      <c r="W2578" t="s">
        <v>14762</v>
      </c>
      <c r="X2578" t="s">
        <v>14763</v>
      </c>
      <c r="Y2578" s="4">
        <v>45658</v>
      </c>
      <c r="Z2578" t="s">
        <v>15806</v>
      </c>
      <c r="AA2578">
        <v>10138</v>
      </c>
      <c r="AB2578">
        <v>3682</v>
      </c>
      <c r="AC2578">
        <v>663</v>
      </c>
      <c r="AD2578" s="7">
        <f>invoices[[#This Row],[Rent]]+invoices[[#This Row],[Services]]+invoices[[#This Row],[GST]]</f>
        <v>14483</v>
      </c>
      <c r="AE2578" s="7">
        <f>invoices[[#This Row],[Total]]-invoices[[#This Row],[rent_amount]]</f>
        <v>0</v>
      </c>
      <c r="AF2578">
        <v>591</v>
      </c>
      <c r="AG2578">
        <v>0</v>
      </c>
      <c r="AH2578">
        <f>invoices[[#This Row],[EB Amount]]-invoices[[#This Row],[electricity_amount]]</f>
        <v>0</v>
      </c>
    </row>
    <row r="2579" spans="1:34">
      <c r="A2579" t="s">
        <v>2339</v>
      </c>
      <c r="B2579" t="s">
        <v>22</v>
      </c>
      <c r="C2579" t="s">
        <v>139</v>
      </c>
      <c r="D2579" t="s">
        <v>24</v>
      </c>
      <c r="E2579" t="s">
        <v>140</v>
      </c>
      <c r="F2579" t="s">
        <v>141</v>
      </c>
      <c r="G2579" t="s">
        <v>2340</v>
      </c>
      <c r="H2579" s="1">
        <f>DATE(YEAR(invoices[[#This Row],[due_date]]),MONTH(invoices[[#This Row],[due_date]]),1)</f>
        <v>45658</v>
      </c>
      <c r="I2579" s="1">
        <v>45664</v>
      </c>
      <c r="J2579">
        <v>7951</v>
      </c>
      <c r="K2579">
        <v>0</v>
      </c>
      <c r="L2579">
        <v>0</v>
      </c>
      <c r="M2579">
        <f>invoices[[#This Row],[rent_amount]]+invoices[[#This Row],[electricity_amount]]+invoices[[#This Row],[other_charges]]</f>
        <v>7951</v>
      </c>
      <c r="N2579" t="s">
        <v>28</v>
      </c>
      <c r="O2579" t="s">
        <v>1655</v>
      </c>
      <c r="P2579">
        <v>0</v>
      </c>
      <c r="Q2579" t="b">
        <v>0</v>
      </c>
      <c r="R2579" t="s">
        <v>205</v>
      </c>
      <c r="S2579">
        <v>0</v>
      </c>
      <c r="T2579">
        <f>invoices[[#This Row],[total_amount]]</f>
        <v>7951</v>
      </c>
      <c r="U2579" t="s">
        <v>144</v>
      </c>
      <c r="V2579" t="str">
        <f>INDEX([1]!Table1[tenantname],MATCH(invoices[[#This Row],[allotment_id]],[1]!Table1[TenantAllotmentID],0))</f>
        <v>Naga Sai Abheeshek Varma (A41-D2)</v>
      </c>
      <c r="W2579" t="s">
        <v>14014</v>
      </c>
      <c r="X2579" t="s">
        <v>14015</v>
      </c>
      <c r="Y2579" s="4">
        <v>45658</v>
      </c>
      <c r="Z2579" t="s">
        <v>15806</v>
      </c>
      <c r="AA2579">
        <v>5566</v>
      </c>
      <c r="AB2579">
        <v>2021</v>
      </c>
      <c r="AC2579">
        <v>364</v>
      </c>
      <c r="AD2579" s="7">
        <f>invoices[[#This Row],[Rent]]+invoices[[#This Row],[Services]]+invoices[[#This Row],[GST]]</f>
        <v>7951</v>
      </c>
      <c r="AE2579" s="7">
        <f>invoices[[#This Row],[Total]]-invoices[[#This Row],[rent_amount]]</f>
        <v>0</v>
      </c>
      <c r="AF2579">
        <v>609</v>
      </c>
      <c r="AG2579">
        <v>0</v>
      </c>
      <c r="AH2579">
        <f>invoices[[#This Row],[EB Amount]]-invoices[[#This Row],[electricity_amount]]</f>
        <v>0</v>
      </c>
    </row>
    <row r="2580" spans="1:34">
      <c r="A2580" s="2" t="s">
        <v>2685</v>
      </c>
      <c r="B2580" t="s">
        <v>22</v>
      </c>
      <c r="C2580" t="s">
        <v>394</v>
      </c>
      <c r="D2580" t="s">
        <v>24</v>
      </c>
      <c r="E2580" t="s">
        <v>147</v>
      </c>
      <c r="F2580" t="s">
        <v>336</v>
      </c>
      <c r="G2580" t="s">
        <v>2686</v>
      </c>
      <c r="H2580" s="1">
        <f>DATE(YEAR(invoices[[#This Row],[due_date]]),MONTH(invoices[[#This Row],[due_date]]),1)</f>
        <v>45658</v>
      </c>
      <c r="I2580" s="1">
        <v>45664</v>
      </c>
      <c r="J2580">
        <v>24000</v>
      </c>
      <c r="K2580">
        <v>868</v>
      </c>
      <c r="L2580">
        <v>0</v>
      </c>
      <c r="M2580">
        <f>invoices[[#This Row],[rent_amount]]+invoices[[#This Row],[electricity_amount]]+invoices[[#This Row],[other_charges]]</f>
        <v>24868</v>
      </c>
      <c r="N2580" t="s">
        <v>28</v>
      </c>
      <c r="O2580" t="s">
        <v>1655</v>
      </c>
      <c r="P2580">
        <v>0</v>
      </c>
      <c r="Q2580" t="b">
        <v>0</v>
      </c>
      <c r="R2580" t="s">
        <v>205</v>
      </c>
      <c r="S2580">
        <v>0</v>
      </c>
      <c r="T2580">
        <f>invoices[[#This Row],[total_amount]]</f>
        <v>24868</v>
      </c>
      <c r="U2580" t="s">
        <v>396</v>
      </c>
      <c r="V2580" t="str">
        <f>INDEX([1]!Table1[tenantname],MATCH(invoices[[#This Row],[allotment_id]],[1]!Table1[TenantAllotmentID],0))</f>
        <v>Rahul Kapoor (C31-D1)</v>
      </c>
      <c r="W2580" t="s">
        <v>14094</v>
      </c>
      <c r="X2580" t="s">
        <v>14095</v>
      </c>
      <c r="Y2580" s="4">
        <v>45658</v>
      </c>
      <c r="Z2580" t="s">
        <v>15806</v>
      </c>
      <c r="AA2580">
        <v>17228</v>
      </c>
      <c r="AB2580">
        <v>5739</v>
      </c>
      <c r="AC2580">
        <v>1033</v>
      </c>
      <c r="AD2580" s="7">
        <f>invoices[[#This Row],[Rent]]+invoices[[#This Row],[Services]]+invoices[[#This Row],[GST]]</f>
        <v>24000</v>
      </c>
      <c r="AE2580" s="7">
        <f>invoices[[#This Row],[Total]]-invoices[[#This Row],[rent_amount]]</f>
        <v>0</v>
      </c>
      <c r="AF2580">
        <v>748</v>
      </c>
      <c r="AG2580">
        <v>868</v>
      </c>
      <c r="AH2580">
        <f>invoices[[#This Row],[EB Amount]]-invoices[[#This Row],[electricity_amount]]</f>
        <v>0</v>
      </c>
    </row>
    <row r="2581" spans="1:34">
      <c r="A2581" t="s">
        <v>2720</v>
      </c>
      <c r="B2581" t="s">
        <v>22</v>
      </c>
      <c r="C2581" t="s">
        <v>1185</v>
      </c>
      <c r="D2581" t="s">
        <v>24</v>
      </c>
      <c r="E2581" t="s">
        <v>140</v>
      </c>
      <c r="F2581" t="s">
        <v>437</v>
      </c>
      <c r="G2581" t="s">
        <v>2721</v>
      </c>
      <c r="H2581" s="1">
        <f>DATE(YEAR(invoices[[#This Row],[due_date]]),MONTH(invoices[[#This Row],[due_date]]),1)</f>
        <v>45658</v>
      </c>
      <c r="I2581" s="1">
        <v>45664</v>
      </c>
      <c r="J2581">
        <v>15500</v>
      </c>
      <c r="K2581">
        <v>1240</v>
      </c>
      <c r="L2581">
        <v>0</v>
      </c>
      <c r="M2581">
        <f>invoices[[#This Row],[rent_amount]]+invoices[[#This Row],[electricity_amount]]+invoices[[#This Row],[other_charges]]</f>
        <v>16740</v>
      </c>
      <c r="N2581" t="s">
        <v>28</v>
      </c>
      <c r="O2581" t="s">
        <v>204</v>
      </c>
      <c r="P2581">
        <v>0</v>
      </c>
      <c r="Q2581" t="b">
        <v>0</v>
      </c>
      <c r="R2581" t="s">
        <v>205</v>
      </c>
      <c r="S2581">
        <v>0</v>
      </c>
      <c r="T2581">
        <f>invoices[[#This Row],[total_amount]]</f>
        <v>16740</v>
      </c>
      <c r="U2581" t="s">
        <v>2722</v>
      </c>
      <c r="V2581" t="str">
        <f>INDEX([1]!Table1[tenantname],MATCH(invoices[[#This Row],[allotment_id]],[1]!Table1[TenantAllotmentID],0))</f>
        <v>Surya Parthipan (A41-C2)</v>
      </c>
      <c r="W2581" t="s">
        <v>14372</v>
      </c>
      <c r="X2581" t="s">
        <v>14879</v>
      </c>
      <c r="Y2581" s="4">
        <v>45658</v>
      </c>
      <c r="Z2581" t="s">
        <v>15806</v>
      </c>
      <c r="AA2581">
        <v>9640</v>
      </c>
      <c r="AB2581">
        <v>4966</v>
      </c>
      <c r="AC2581">
        <v>894</v>
      </c>
      <c r="AD2581" s="7">
        <f>invoices[[#This Row],[Rent]]+invoices[[#This Row],[Services]]+invoices[[#This Row],[GST]]</f>
        <v>15500</v>
      </c>
      <c r="AE2581" s="7">
        <f>invoices[[#This Row],[Total]]-invoices[[#This Row],[rent_amount]]</f>
        <v>0</v>
      </c>
      <c r="AF2581">
        <v>760</v>
      </c>
      <c r="AG2581">
        <v>1240</v>
      </c>
      <c r="AH2581">
        <f>invoices[[#This Row],[EB Amount]]-invoices[[#This Row],[electricity_amount]]</f>
        <v>0</v>
      </c>
    </row>
    <row r="2582" spans="1:34">
      <c r="A2582" t="s">
        <v>2740</v>
      </c>
      <c r="B2582" t="s">
        <v>22</v>
      </c>
      <c r="C2582" t="s">
        <v>658</v>
      </c>
      <c r="D2582" t="s">
        <v>24</v>
      </c>
      <c r="E2582" t="s">
        <v>72</v>
      </c>
      <c r="F2582" t="s">
        <v>659</v>
      </c>
      <c r="G2582" t="s">
        <v>2741</v>
      </c>
      <c r="H2582" s="1">
        <f>DATE(YEAR(invoices[[#This Row],[due_date]]),MONTH(invoices[[#This Row],[due_date]]),1)</f>
        <v>45658</v>
      </c>
      <c r="I2582" s="1">
        <v>45664</v>
      </c>
      <c r="J2582">
        <v>13500</v>
      </c>
      <c r="K2582">
        <v>552</v>
      </c>
      <c r="L2582">
        <v>0</v>
      </c>
      <c r="M2582">
        <f>invoices[[#This Row],[rent_amount]]+invoices[[#This Row],[electricity_amount]]+invoices[[#This Row],[other_charges]]</f>
        <v>14052</v>
      </c>
      <c r="N2582" t="s">
        <v>28</v>
      </c>
      <c r="O2582" t="s">
        <v>1655</v>
      </c>
      <c r="P2582">
        <v>0</v>
      </c>
      <c r="Q2582" t="b">
        <v>0</v>
      </c>
      <c r="R2582" t="s">
        <v>205</v>
      </c>
      <c r="S2582">
        <v>0</v>
      </c>
      <c r="T2582">
        <f>invoices[[#This Row],[total_amount]]</f>
        <v>14052</v>
      </c>
      <c r="U2582" t="s">
        <v>662</v>
      </c>
      <c r="V2582" t="str">
        <f>INDEX([1]!Table1[tenantname],MATCH(invoices[[#This Row],[allotment_id]],[1]!Table1[TenantAllotmentID],0))</f>
        <v>Raghavi C (C34-C1)</v>
      </c>
      <c r="W2582" t="s">
        <v>14187</v>
      </c>
      <c r="X2582" t="s">
        <v>14188</v>
      </c>
      <c r="Y2582" s="4">
        <v>45658</v>
      </c>
      <c r="Z2582" t="s">
        <v>15806</v>
      </c>
      <c r="AA2582">
        <v>9691</v>
      </c>
      <c r="AB2582">
        <v>3228</v>
      </c>
      <c r="AC2582">
        <v>581</v>
      </c>
      <c r="AD2582" s="7">
        <f>invoices[[#This Row],[Rent]]+invoices[[#This Row],[Services]]+invoices[[#This Row],[GST]]</f>
        <v>13500</v>
      </c>
      <c r="AE2582" s="7">
        <f>invoices[[#This Row],[Total]]-invoices[[#This Row],[rent_amount]]</f>
        <v>0</v>
      </c>
      <c r="AF2582">
        <v>769</v>
      </c>
      <c r="AG2582">
        <v>552</v>
      </c>
      <c r="AH2582">
        <f>invoices[[#This Row],[EB Amount]]-invoices[[#This Row],[electricity_amount]]</f>
        <v>0</v>
      </c>
    </row>
    <row r="2583" spans="1:34">
      <c r="A2583" t="s">
        <v>2795</v>
      </c>
      <c r="B2583" t="s">
        <v>22</v>
      </c>
      <c r="C2583" t="s">
        <v>1233</v>
      </c>
      <c r="D2583" t="s">
        <v>24</v>
      </c>
      <c r="E2583" t="s">
        <v>34</v>
      </c>
      <c r="F2583" t="s">
        <v>837</v>
      </c>
      <c r="G2583" t="s">
        <v>2796</v>
      </c>
      <c r="H2583" s="1">
        <f>DATE(YEAR(invoices[[#This Row],[due_date]]),MONTH(invoices[[#This Row],[due_date]]),1)</f>
        <v>45658</v>
      </c>
      <c r="I2583" s="1">
        <v>45664</v>
      </c>
      <c r="J2583">
        <v>13500</v>
      </c>
      <c r="K2583">
        <v>1596</v>
      </c>
      <c r="L2583">
        <v>0</v>
      </c>
      <c r="M2583">
        <f>invoices[[#This Row],[rent_amount]]+invoices[[#This Row],[electricity_amount]]+invoices[[#This Row],[other_charges]]</f>
        <v>15096</v>
      </c>
      <c r="N2583" t="s">
        <v>28</v>
      </c>
      <c r="O2583" t="s">
        <v>1655</v>
      </c>
      <c r="P2583">
        <v>0</v>
      </c>
      <c r="Q2583" t="b">
        <v>0</v>
      </c>
      <c r="R2583" t="s">
        <v>205</v>
      </c>
      <c r="S2583">
        <v>0</v>
      </c>
      <c r="T2583">
        <f>invoices[[#This Row],[total_amount]]</f>
        <v>15096</v>
      </c>
      <c r="U2583" t="s">
        <v>1235</v>
      </c>
      <c r="V2583" t="str">
        <f>INDEX([1]!Table1[tenantname],MATCH(invoices[[#This Row],[allotment_id]],[1]!Table1[TenantAllotmentID],0))</f>
        <v>Reena Manci (B43-C1)</v>
      </c>
      <c r="W2583" t="s">
        <v>14392</v>
      </c>
      <c r="X2583" t="s">
        <v>14393</v>
      </c>
      <c r="Y2583" s="4">
        <v>45658</v>
      </c>
      <c r="Z2583" t="s">
        <v>15806</v>
      </c>
      <c r="AA2583">
        <v>9691</v>
      </c>
      <c r="AB2583">
        <v>3228</v>
      </c>
      <c r="AC2583">
        <v>581</v>
      </c>
      <c r="AD2583" s="7">
        <f>invoices[[#This Row],[Rent]]+invoices[[#This Row],[Services]]+invoices[[#This Row],[GST]]</f>
        <v>13500</v>
      </c>
      <c r="AE2583" s="7">
        <f>invoices[[#This Row],[Total]]-invoices[[#This Row],[rent_amount]]</f>
        <v>0</v>
      </c>
      <c r="AF2583">
        <v>793</v>
      </c>
      <c r="AG2583">
        <v>1596</v>
      </c>
      <c r="AH2583">
        <f>invoices[[#This Row],[EB Amount]]-invoices[[#This Row],[electricity_amount]]</f>
        <v>0</v>
      </c>
    </row>
    <row r="2584" spans="1:34">
      <c r="A2584" t="s">
        <v>2982</v>
      </c>
      <c r="B2584" t="s">
        <v>22</v>
      </c>
      <c r="C2584" t="s">
        <v>1270</v>
      </c>
      <c r="D2584" t="s">
        <v>24</v>
      </c>
      <c r="E2584" t="s">
        <v>275</v>
      </c>
      <c r="F2584" t="s">
        <v>276</v>
      </c>
      <c r="G2584" t="s">
        <v>2983</v>
      </c>
      <c r="H2584" s="1">
        <f>DATE(YEAR(invoices[[#This Row],[due_date]]),MONTH(invoices[[#This Row],[due_date]]),1)</f>
        <v>45658</v>
      </c>
      <c r="I2584" s="1">
        <v>45664</v>
      </c>
      <c r="J2584">
        <v>13500</v>
      </c>
      <c r="K2584">
        <v>1147</v>
      </c>
      <c r="L2584">
        <v>0</v>
      </c>
      <c r="M2584">
        <f>invoices[[#This Row],[rent_amount]]+invoices[[#This Row],[electricity_amount]]+invoices[[#This Row],[other_charges]]</f>
        <v>14647</v>
      </c>
      <c r="N2584" t="s">
        <v>28</v>
      </c>
      <c r="O2584" t="s">
        <v>204</v>
      </c>
      <c r="P2584">
        <v>0</v>
      </c>
      <c r="Q2584" t="b">
        <v>0</v>
      </c>
      <c r="R2584" t="s">
        <v>205</v>
      </c>
      <c r="S2584">
        <v>0</v>
      </c>
      <c r="T2584">
        <f>invoices[[#This Row],[total_amount]]</f>
        <v>14647</v>
      </c>
      <c r="U2584" t="s">
        <v>1272</v>
      </c>
      <c r="V2584" t="str">
        <f>INDEX([1]!Table1[tenantname],MATCH(invoices[[#This Row],[allotment_id]],[1]!Table1[TenantAllotmentID],0))</f>
        <v>Smita Parial (B44-C2)</v>
      </c>
      <c r="W2584" t="s">
        <v>14407</v>
      </c>
      <c r="X2584" t="s">
        <v>14408</v>
      </c>
      <c r="Y2584" s="4">
        <v>45658</v>
      </c>
      <c r="Z2584" t="s">
        <v>15806</v>
      </c>
      <c r="AA2584">
        <v>9691</v>
      </c>
      <c r="AB2584">
        <v>3228</v>
      </c>
      <c r="AC2584">
        <v>581</v>
      </c>
      <c r="AD2584" s="7">
        <f>invoices[[#This Row],[Rent]]+invoices[[#This Row],[Services]]+invoices[[#This Row],[GST]]</f>
        <v>13500</v>
      </c>
      <c r="AE2584" s="7">
        <f>invoices[[#This Row],[Total]]-invoices[[#This Row],[rent_amount]]</f>
        <v>0</v>
      </c>
      <c r="AF2584">
        <v>867</v>
      </c>
      <c r="AG2584">
        <v>1147</v>
      </c>
      <c r="AH2584">
        <f>invoices[[#This Row],[EB Amount]]-invoices[[#This Row],[electricity_amount]]</f>
        <v>0</v>
      </c>
    </row>
    <row r="2585" spans="1:34">
      <c r="A2585" t="s">
        <v>3033</v>
      </c>
      <c r="B2585" t="s">
        <v>22</v>
      </c>
      <c r="C2585" t="s">
        <v>3034</v>
      </c>
      <c r="D2585" t="s">
        <v>24</v>
      </c>
      <c r="E2585" t="s">
        <v>354</v>
      </c>
      <c r="F2585" t="s">
        <v>431</v>
      </c>
      <c r="G2585" t="s">
        <v>3035</v>
      </c>
      <c r="H2585" s="1">
        <f>DATE(YEAR(invoices[[#This Row],[due_date]]),MONTH(invoices[[#This Row],[due_date]]),1)</f>
        <v>45658</v>
      </c>
      <c r="I2585" s="1">
        <v>45664</v>
      </c>
      <c r="J2585">
        <v>8710</v>
      </c>
      <c r="K2585">
        <v>1364</v>
      </c>
      <c r="L2585">
        <v>2250</v>
      </c>
      <c r="M2585">
        <f>invoices[[#This Row],[rent_amount]]+invoices[[#This Row],[electricity_amount]]+invoices[[#This Row],[other_charges]]</f>
        <v>12324</v>
      </c>
      <c r="N2585" t="s">
        <v>28</v>
      </c>
      <c r="O2585" t="s">
        <v>2232</v>
      </c>
      <c r="P2585">
        <v>0</v>
      </c>
      <c r="Q2585" t="b">
        <v>0</v>
      </c>
      <c r="R2585" t="s">
        <v>205</v>
      </c>
      <c r="S2585">
        <v>0</v>
      </c>
      <c r="T2585">
        <f>invoices[[#This Row],[total_amount]]</f>
        <v>12324</v>
      </c>
      <c r="U2585" t="s">
        <v>3036</v>
      </c>
      <c r="V2585" t="str">
        <f>INDEX([1]!Table1[tenantname],MATCH(invoices[[#This Row],[allotment_id]],[1]!Table1[TenantAllotmentID],0))</f>
        <v>Aditya Bakshi (B34-A1)</v>
      </c>
      <c r="W2585" t="s">
        <v>14955</v>
      </c>
      <c r="X2585" t="s">
        <v>14956</v>
      </c>
      <c r="Y2585" s="4">
        <v>45658</v>
      </c>
      <c r="Z2585" t="s">
        <v>15806</v>
      </c>
      <c r="AA2585">
        <v>5326</v>
      </c>
      <c r="AB2585">
        <v>2868</v>
      </c>
      <c r="AC2585">
        <v>516</v>
      </c>
      <c r="AD2585" s="7">
        <f>invoices[[#This Row],[Rent]]+invoices[[#This Row],[Services]]+invoices[[#This Row],[GST]]</f>
        <v>8710</v>
      </c>
      <c r="AE2585" s="7">
        <f>invoices[[#This Row],[Total]]-invoices[[#This Row],[rent_amount]]</f>
        <v>0</v>
      </c>
      <c r="AF2585">
        <v>886</v>
      </c>
      <c r="AG2585">
        <v>1364</v>
      </c>
      <c r="AH2585">
        <f>invoices[[#This Row],[EB Amount]]-invoices[[#This Row],[electricity_amount]]</f>
        <v>0</v>
      </c>
    </row>
    <row r="2586" spans="1:34">
      <c r="A2586" t="s">
        <v>3230</v>
      </c>
      <c r="B2586" t="s">
        <v>22</v>
      </c>
      <c r="C2586" t="s">
        <v>212</v>
      </c>
      <c r="D2586" t="s">
        <v>24</v>
      </c>
      <c r="E2586" t="s">
        <v>140</v>
      </c>
      <c r="F2586" t="s">
        <v>213</v>
      </c>
      <c r="G2586" t="s">
        <v>3231</v>
      </c>
      <c r="H2586" s="1">
        <f>DATE(YEAR(invoices[[#This Row],[due_date]]),MONTH(invoices[[#This Row],[due_date]]),1)</f>
        <v>45658</v>
      </c>
      <c r="I2586" s="1">
        <v>45664</v>
      </c>
      <c r="J2586">
        <v>13000</v>
      </c>
      <c r="K2586">
        <v>1240</v>
      </c>
      <c r="L2586">
        <v>0</v>
      </c>
      <c r="M2586">
        <f>invoices[[#This Row],[rent_amount]]+invoices[[#This Row],[electricity_amount]]+invoices[[#This Row],[other_charges]]</f>
        <v>14240</v>
      </c>
      <c r="N2586" t="s">
        <v>28</v>
      </c>
      <c r="O2586" t="s">
        <v>582</v>
      </c>
      <c r="P2586">
        <v>0</v>
      </c>
      <c r="Q2586" t="b">
        <v>0</v>
      </c>
      <c r="R2586" t="s">
        <v>205</v>
      </c>
      <c r="S2586">
        <v>0</v>
      </c>
      <c r="T2586">
        <f>invoices[[#This Row],[total_amount]]</f>
        <v>14240</v>
      </c>
      <c r="U2586" t="s">
        <v>215</v>
      </c>
      <c r="V2586" t="str">
        <f>INDEX([1]!Table1[tenantname],MATCH(invoices[[#This Row],[allotment_id]],[1]!Table1[TenantAllotmentID],0))</f>
        <v>Arnav Raj (A41-B2)</v>
      </c>
      <c r="W2586" t="s">
        <v>14034</v>
      </c>
      <c r="X2586" t="s">
        <v>14035</v>
      </c>
      <c r="Y2586" s="4">
        <v>45658</v>
      </c>
      <c r="Z2586" t="s">
        <v>15806</v>
      </c>
      <c r="AA2586">
        <v>8085</v>
      </c>
      <c r="AB2586">
        <v>4165</v>
      </c>
      <c r="AC2586">
        <v>750</v>
      </c>
      <c r="AD2586" s="7">
        <f>invoices[[#This Row],[Rent]]+invoices[[#This Row],[Services]]+invoices[[#This Row],[GST]]</f>
        <v>13000</v>
      </c>
      <c r="AE2586" s="7">
        <f>invoices[[#This Row],[Total]]-invoices[[#This Row],[rent_amount]]</f>
        <v>0</v>
      </c>
      <c r="AF2586">
        <v>965</v>
      </c>
      <c r="AG2586">
        <v>1240</v>
      </c>
      <c r="AH2586">
        <f>invoices[[#This Row],[EB Amount]]-invoices[[#This Row],[electricity_amount]]</f>
        <v>0</v>
      </c>
    </row>
    <row r="2587" spans="1:34">
      <c r="A2587" t="s">
        <v>3577</v>
      </c>
      <c r="B2587" t="s">
        <v>22</v>
      </c>
      <c r="C2587" t="s">
        <v>1322</v>
      </c>
      <c r="D2587" t="s">
        <v>24</v>
      </c>
      <c r="E2587" t="s">
        <v>329</v>
      </c>
      <c r="F2587" t="s">
        <v>330</v>
      </c>
      <c r="G2587" t="s">
        <v>3578</v>
      </c>
      <c r="H2587" s="1">
        <f>DATE(YEAR(invoices[[#This Row],[due_date]]),MONTH(invoices[[#This Row],[due_date]]),1)</f>
        <v>45658</v>
      </c>
      <c r="I2587" s="1">
        <v>45664</v>
      </c>
      <c r="J2587">
        <v>19000</v>
      </c>
      <c r="K2587">
        <v>1984</v>
      </c>
      <c r="L2587">
        <v>0</v>
      </c>
      <c r="M2587">
        <f>invoices[[#This Row],[rent_amount]]+invoices[[#This Row],[electricity_amount]]+invoices[[#This Row],[other_charges]]</f>
        <v>20984</v>
      </c>
      <c r="N2587" t="s">
        <v>28</v>
      </c>
      <c r="O2587" t="s">
        <v>204</v>
      </c>
      <c r="P2587">
        <v>0</v>
      </c>
      <c r="Q2587" t="b">
        <v>0</v>
      </c>
      <c r="R2587" t="s">
        <v>205</v>
      </c>
      <c r="S2587">
        <v>0</v>
      </c>
      <c r="T2587">
        <f>invoices[[#This Row],[total_amount]]</f>
        <v>20984</v>
      </c>
      <c r="U2587" t="s">
        <v>1324</v>
      </c>
      <c r="V2587" t="str">
        <f>INDEX([1]!Table1[tenantname],MATCH(invoices[[#This Row],[allotment_id]],[1]!Table1[TenantAllotmentID],0))</f>
        <v>Snighdha Rashmi (C43-A1)</v>
      </c>
      <c r="W2587" t="s">
        <v>14428</v>
      </c>
      <c r="X2587" t="s">
        <v>14429</v>
      </c>
      <c r="Y2587" s="4">
        <v>45658</v>
      </c>
      <c r="Z2587" t="s">
        <v>15806</v>
      </c>
      <c r="AA2587">
        <v>11618</v>
      </c>
      <c r="AB2587">
        <v>6256</v>
      </c>
      <c r="AC2587">
        <v>1126</v>
      </c>
      <c r="AD2587" s="7">
        <f>invoices[[#This Row],[Rent]]+invoices[[#This Row],[Services]]+invoices[[#This Row],[GST]]</f>
        <v>19000</v>
      </c>
      <c r="AE2587" s="7">
        <f>invoices[[#This Row],[Total]]-invoices[[#This Row],[rent_amount]]</f>
        <v>0</v>
      </c>
      <c r="AF2587">
        <v>1113</v>
      </c>
      <c r="AG2587">
        <v>1984</v>
      </c>
      <c r="AH2587">
        <f>invoices[[#This Row],[EB Amount]]-invoices[[#This Row],[electricity_amount]]</f>
        <v>0</v>
      </c>
    </row>
    <row r="2588" spans="1:34">
      <c r="A2588" t="s">
        <v>3680</v>
      </c>
      <c r="B2588" t="s">
        <v>22</v>
      </c>
      <c r="C2588" t="s">
        <v>422</v>
      </c>
      <c r="D2588" t="s">
        <v>24</v>
      </c>
      <c r="E2588" t="s">
        <v>181</v>
      </c>
      <c r="F2588" t="s">
        <v>182</v>
      </c>
      <c r="G2588" t="s">
        <v>3681</v>
      </c>
      <c r="H2588" s="1">
        <f>DATE(YEAR(invoices[[#This Row],[due_date]]),MONTH(invoices[[#This Row],[due_date]]),1)</f>
        <v>45658</v>
      </c>
      <c r="I2588" s="1">
        <v>45664</v>
      </c>
      <c r="J2588">
        <v>13000</v>
      </c>
      <c r="K2588">
        <v>124</v>
      </c>
      <c r="L2588">
        <v>0</v>
      </c>
      <c r="M2588">
        <f>invoices[[#This Row],[rent_amount]]+invoices[[#This Row],[electricity_amount]]+invoices[[#This Row],[other_charges]]</f>
        <v>13124</v>
      </c>
      <c r="N2588" t="s">
        <v>28</v>
      </c>
      <c r="O2588" t="s">
        <v>2232</v>
      </c>
      <c r="P2588">
        <v>0</v>
      </c>
      <c r="Q2588" t="b">
        <v>0</v>
      </c>
      <c r="R2588" t="s">
        <v>205</v>
      </c>
      <c r="S2588">
        <v>0</v>
      </c>
      <c r="T2588">
        <f>invoices[[#This Row],[total_amount]]</f>
        <v>13124</v>
      </c>
      <c r="U2588" t="s">
        <v>425</v>
      </c>
      <c r="V2588" t="str">
        <f>INDEX([1]!Table1[tenantname],MATCH(invoices[[#This Row],[allotment_id]],[1]!Table1[TenantAllotmentID],0))</f>
        <v>Bhuvanikha S (B24-B3)</v>
      </c>
      <c r="W2588" t="s">
        <v>14104</v>
      </c>
      <c r="X2588" t="s">
        <v>14105</v>
      </c>
      <c r="Y2588" s="4">
        <v>45658</v>
      </c>
      <c r="Z2588" t="s">
        <v>15806</v>
      </c>
      <c r="AA2588">
        <v>9100</v>
      </c>
      <c r="AB2588">
        <v>3305</v>
      </c>
      <c r="AC2588">
        <v>595</v>
      </c>
      <c r="AD2588" s="7">
        <f>invoices[[#This Row],[Rent]]+invoices[[#This Row],[Services]]+invoices[[#This Row],[GST]]</f>
        <v>13000</v>
      </c>
      <c r="AE2588" s="7">
        <f>invoices[[#This Row],[Total]]-invoices[[#This Row],[rent_amount]]</f>
        <v>0</v>
      </c>
      <c r="AF2588">
        <v>1154</v>
      </c>
      <c r="AG2588">
        <v>124</v>
      </c>
      <c r="AH2588">
        <f>invoices[[#This Row],[EB Amount]]-invoices[[#This Row],[electricity_amount]]</f>
        <v>0</v>
      </c>
    </row>
    <row r="2589" spans="1:34">
      <c r="A2589" t="s">
        <v>3684</v>
      </c>
      <c r="B2589" t="s">
        <v>22</v>
      </c>
      <c r="C2589" t="s">
        <v>2516</v>
      </c>
      <c r="D2589" t="s">
        <v>24</v>
      </c>
      <c r="E2589" t="s">
        <v>254</v>
      </c>
      <c r="F2589" t="s">
        <v>790</v>
      </c>
      <c r="G2589" t="s">
        <v>3685</v>
      </c>
      <c r="H2589" s="1">
        <f>DATE(YEAR(invoices[[#This Row],[due_date]]),MONTH(invoices[[#This Row],[due_date]]),1)</f>
        <v>45658</v>
      </c>
      <c r="I2589" s="1">
        <v>45664</v>
      </c>
      <c r="J2589">
        <v>13500</v>
      </c>
      <c r="K2589">
        <v>2511</v>
      </c>
      <c r="L2589">
        <v>0</v>
      </c>
      <c r="M2589">
        <f>invoices[[#This Row],[rent_amount]]+invoices[[#This Row],[electricity_amount]]+invoices[[#This Row],[other_charges]]</f>
        <v>16011</v>
      </c>
      <c r="N2589" t="s">
        <v>28</v>
      </c>
      <c r="O2589" t="s">
        <v>582</v>
      </c>
      <c r="P2589">
        <v>0</v>
      </c>
      <c r="Q2589" t="b">
        <v>0</v>
      </c>
      <c r="R2589" t="s">
        <v>205</v>
      </c>
      <c r="S2589">
        <v>0</v>
      </c>
      <c r="T2589">
        <f>invoices[[#This Row],[total_amount]]</f>
        <v>16011</v>
      </c>
      <c r="U2589" t="s">
        <v>2518</v>
      </c>
      <c r="V2589" t="str">
        <f>INDEX([1]!Table1[tenantname],MATCH(invoices[[#This Row],[allotment_id]],[1]!Table1[TenantAllotmentID],0))</f>
        <v>Aakarshni V (C42-C2)</v>
      </c>
      <c r="W2589" t="s">
        <v>14824</v>
      </c>
      <c r="X2589" t="s">
        <v>14825</v>
      </c>
      <c r="Y2589" s="4">
        <v>45658</v>
      </c>
      <c r="Z2589" t="s">
        <v>15806</v>
      </c>
      <c r="AA2589">
        <v>8255</v>
      </c>
      <c r="AB2589">
        <v>4445</v>
      </c>
      <c r="AC2589">
        <v>800</v>
      </c>
      <c r="AD2589" s="7">
        <f>invoices[[#This Row],[Rent]]+invoices[[#This Row],[Services]]+invoices[[#This Row],[GST]]</f>
        <v>13500</v>
      </c>
      <c r="AE2589" s="7">
        <f>invoices[[#This Row],[Total]]-invoices[[#This Row],[rent_amount]]</f>
        <v>0</v>
      </c>
      <c r="AF2589">
        <v>1156</v>
      </c>
      <c r="AG2589">
        <v>2511</v>
      </c>
      <c r="AH2589">
        <f>invoices[[#This Row],[EB Amount]]-invoices[[#This Row],[electricity_amount]]</f>
        <v>0</v>
      </c>
    </row>
    <row r="2590" spans="1:34">
      <c r="A2590" t="s">
        <v>3740</v>
      </c>
      <c r="B2590" t="s">
        <v>22</v>
      </c>
      <c r="C2590" t="s">
        <v>2682</v>
      </c>
      <c r="D2590" t="s">
        <v>24</v>
      </c>
      <c r="E2590" t="s">
        <v>42</v>
      </c>
      <c r="F2590" t="s">
        <v>2100</v>
      </c>
      <c r="G2590" t="s">
        <v>3741</v>
      </c>
      <c r="H2590" s="1">
        <f>DATE(YEAR(invoices[[#This Row],[due_date]]),MONTH(invoices[[#This Row],[due_date]]),1)</f>
        <v>45658</v>
      </c>
      <c r="I2590" s="1">
        <v>45664</v>
      </c>
      <c r="J2590">
        <v>13500</v>
      </c>
      <c r="K2590">
        <v>1209</v>
      </c>
      <c r="L2590">
        <v>0</v>
      </c>
      <c r="M2590">
        <f>invoices[[#This Row],[rent_amount]]+invoices[[#This Row],[electricity_amount]]+invoices[[#This Row],[other_charges]]</f>
        <v>14709</v>
      </c>
      <c r="N2590" t="s">
        <v>28</v>
      </c>
      <c r="O2590" t="s">
        <v>582</v>
      </c>
      <c r="P2590">
        <v>0</v>
      </c>
      <c r="Q2590" t="b">
        <v>0</v>
      </c>
      <c r="R2590" t="s">
        <v>205</v>
      </c>
      <c r="S2590">
        <v>0</v>
      </c>
      <c r="T2590">
        <f>invoices[[#This Row],[total_amount]]</f>
        <v>14709</v>
      </c>
      <c r="U2590" t="s">
        <v>3079</v>
      </c>
      <c r="V2590" t="str">
        <f>INDEX([1]!Table1[tenantname],MATCH(invoices[[#This Row],[allotment_id]],[1]!Table1[TenantAllotmentID],0))</f>
        <v>Amita Asthana (C24-B1)</v>
      </c>
      <c r="W2590" t="s">
        <v>14866</v>
      </c>
      <c r="X2590" t="s">
        <v>14965</v>
      </c>
      <c r="Y2590" s="4">
        <v>45658</v>
      </c>
      <c r="Z2590" t="s">
        <v>15806</v>
      </c>
      <c r="AA2590">
        <v>9450</v>
      </c>
      <c r="AB2590">
        <v>3432</v>
      </c>
      <c r="AC2590">
        <v>618</v>
      </c>
      <c r="AD2590" s="7">
        <f>invoices[[#This Row],[Rent]]+invoices[[#This Row],[Services]]+invoices[[#This Row],[GST]]</f>
        <v>13500</v>
      </c>
      <c r="AE2590" s="7">
        <f>invoices[[#This Row],[Total]]-invoices[[#This Row],[rent_amount]]</f>
        <v>0</v>
      </c>
      <c r="AF2590">
        <v>1178</v>
      </c>
      <c r="AG2590">
        <v>1209</v>
      </c>
      <c r="AH2590">
        <f>invoices[[#This Row],[EB Amount]]-invoices[[#This Row],[electricity_amount]]</f>
        <v>0</v>
      </c>
    </row>
    <row r="2591" spans="1:34">
      <c r="A2591" t="s">
        <v>3830</v>
      </c>
      <c r="B2591" t="s">
        <v>22</v>
      </c>
      <c r="C2591" t="s">
        <v>901</v>
      </c>
      <c r="D2591" t="s">
        <v>24</v>
      </c>
      <c r="E2591" t="s">
        <v>329</v>
      </c>
      <c r="F2591" t="s">
        <v>902</v>
      </c>
      <c r="G2591" t="s">
        <v>3831</v>
      </c>
      <c r="H2591" s="1">
        <f>DATE(YEAR(invoices[[#This Row],[due_date]]),MONTH(invoices[[#This Row],[due_date]]),1)</f>
        <v>45658</v>
      </c>
      <c r="I2591" s="1">
        <v>45664</v>
      </c>
      <c r="J2591">
        <v>13500</v>
      </c>
      <c r="K2591">
        <v>1984</v>
      </c>
      <c r="L2591">
        <v>0</v>
      </c>
      <c r="M2591">
        <f>invoices[[#This Row],[rent_amount]]+invoices[[#This Row],[electricity_amount]]+invoices[[#This Row],[other_charges]]</f>
        <v>15484</v>
      </c>
      <c r="N2591" t="s">
        <v>28</v>
      </c>
      <c r="O2591" t="s">
        <v>2232</v>
      </c>
      <c r="P2591">
        <v>0</v>
      </c>
      <c r="Q2591" t="b">
        <v>0</v>
      </c>
      <c r="R2591" t="s">
        <v>205</v>
      </c>
      <c r="S2591">
        <v>0</v>
      </c>
      <c r="T2591">
        <f>invoices[[#This Row],[total_amount]]</f>
        <v>15484</v>
      </c>
      <c r="U2591" t="s">
        <v>905</v>
      </c>
      <c r="V2591" t="str">
        <f>INDEX([1]!Table1[tenantname],MATCH(invoices[[#This Row],[allotment_id]],[1]!Table1[TenantAllotmentID],0))</f>
        <v>Kaarthika K (C43-C2)</v>
      </c>
      <c r="W2591" t="s">
        <v>14275</v>
      </c>
      <c r="X2591" t="s">
        <v>14275</v>
      </c>
      <c r="Y2591" s="4">
        <v>45658</v>
      </c>
      <c r="Z2591" t="s">
        <v>15806</v>
      </c>
      <c r="AA2591">
        <v>8255</v>
      </c>
      <c r="AB2591">
        <v>4445</v>
      </c>
      <c r="AC2591">
        <v>800</v>
      </c>
      <c r="AD2591" s="7">
        <f>invoices[[#This Row],[Rent]]+invoices[[#This Row],[Services]]+invoices[[#This Row],[GST]]</f>
        <v>13500</v>
      </c>
      <c r="AE2591" s="7">
        <f>invoices[[#This Row],[Total]]-invoices[[#This Row],[rent_amount]]</f>
        <v>0</v>
      </c>
      <c r="AF2591">
        <v>1220</v>
      </c>
      <c r="AG2591">
        <v>1984</v>
      </c>
      <c r="AH2591">
        <f>invoices[[#This Row],[EB Amount]]-invoices[[#This Row],[electricity_amount]]</f>
        <v>0</v>
      </c>
    </row>
    <row r="2592" spans="1:34">
      <c r="A2592" t="s">
        <v>3886</v>
      </c>
      <c r="B2592" t="s">
        <v>22</v>
      </c>
      <c r="C2592" t="s">
        <v>2326</v>
      </c>
      <c r="D2592" t="s">
        <v>24</v>
      </c>
      <c r="E2592" t="s">
        <v>88</v>
      </c>
      <c r="F2592" t="s">
        <v>89</v>
      </c>
      <c r="G2592" t="s">
        <v>3887</v>
      </c>
      <c r="H2592" s="1">
        <f>DATE(YEAR(invoices[[#This Row],[due_date]]),MONTH(invoices[[#This Row],[due_date]]),1)</f>
        <v>45658</v>
      </c>
      <c r="I2592" s="1">
        <v>45664</v>
      </c>
      <c r="J2592">
        <v>13097</v>
      </c>
      <c r="K2592">
        <v>1023</v>
      </c>
      <c r="L2592">
        <v>2250</v>
      </c>
      <c r="M2592">
        <f>invoices[[#This Row],[rent_amount]]+invoices[[#This Row],[electricity_amount]]+invoices[[#This Row],[other_charges]]</f>
        <v>16370</v>
      </c>
      <c r="N2592" t="s">
        <v>28</v>
      </c>
      <c r="O2592" t="s">
        <v>2232</v>
      </c>
      <c r="P2592">
        <v>0</v>
      </c>
      <c r="Q2592" t="b">
        <v>0</v>
      </c>
      <c r="R2592" t="s">
        <v>205</v>
      </c>
      <c r="S2592">
        <v>0</v>
      </c>
      <c r="T2592">
        <f>invoices[[#This Row],[total_amount]]</f>
        <v>16370</v>
      </c>
      <c r="U2592" t="s">
        <v>2328</v>
      </c>
      <c r="V2592" t="str">
        <f>INDEX([1]!Table1[tenantname],MATCH(invoices[[#This Row],[allotment_id]],[1]!Table1[TenantAllotmentID],0))</f>
        <v>Jachinn Edwin (B13-B2)</v>
      </c>
      <c r="W2592" t="s">
        <v>14774</v>
      </c>
      <c r="X2592" t="s">
        <v>14775</v>
      </c>
      <c r="Y2592" s="4">
        <v>45658</v>
      </c>
      <c r="Z2592" t="s">
        <v>15806</v>
      </c>
      <c r="AA2592">
        <v>9401</v>
      </c>
      <c r="AB2592">
        <v>3132</v>
      </c>
      <c r="AC2592">
        <v>564</v>
      </c>
      <c r="AD2592" s="7">
        <f>invoices[[#This Row],[Rent]]+invoices[[#This Row],[Services]]+invoices[[#This Row],[GST]]</f>
        <v>13097</v>
      </c>
      <c r="AE2592" s="7">
        <f>invoices[[#This Row],[Total]]-invoices[[#This Row],[rent_amount]]</f>
        <v>0</v>
      </c>
      <c r="AF2592">
        <v>1243</v>
      </c>
      <c r="AG2592">
        <v>1023</v>
      </c>
      <c r="AH2592">
        <f>invoices[[#This Row],[EB Amount]]-invoices[[#This Row],[electricity_amount]]</f>
        <v>0</v>
      </c>
    </row>
    <row r="2593" spans="1:34">
      <c r="A2593" s="2" t="s">
        <v>4129</v>
      </c>
      <c r="B2593" t="s">
        <v>22</v>
      </c>
      <c r="C2593" t="s">
        <v>2365</v>
      </c>
      <c r="D2593" t="s">
        <v>24</v>
      </c>
      <c r="E2593" t="s">
        <v>234</v>
      </c>
      <c r="F2593" t="s">
        <v>2143</v>
      </c>
      <c r="G2593" t="s">
        <v>4130</v>
      </c>
      <c r="H2593" s="1">
        <f>DATE(YEAR(invoices[[#This Row],[due_date]]),MONTH(invoices[[#This Row],[due_date]]),1)</f>
        <v>45658</v>
      </c>
      <c r="I2593" s="1">
        <v>45664</v>
      </c>
      <c r="J2593">
        <v>13500</v>
      </c>
      <c r="K2593">
        <v>748</v>
      </c>
      <c r="L2593">
        <v>0</v>
      </c>
      <c r="M2593">
        <f>invoices[[#This Row],[rent_amount]]+invoices[[#This Row],[electricity_amount]]+invoices[[#This Row],[other_charges]]</f>
        <v>14248</v>
      </c>
      <c r="N2593" t="s">
        <v>28</v>
      </c>
      <c r="O2593" t="s">
        <v>582</v>
      </c>
      <c r="P2593">
        <v>0</v>
      </c>
      <c r="Q2593" t="b">
        <v>0</v>
      </c>
      <c r="R2593" t="s">
        <v>205</v>
      </c>
      <c r="S2593">
        <v>0</v>
      </c>
      <c r="T2593">
        <f>invoices[[#This Row],[total_amount]]</f>
        <v>14248</v>
      </c>
      <c r="U2593" t="s">
        <v>2367</v>
      </c>
      <c r="V2593" t="str">
        <f>INDEX([1]!Table1[tenantname],MATCH(invoices[[#This Row],[allotment_id]],[1]!Table1[TenantAllotmentID],0))</f>
        <v>Padmaja Ananthalakshmi (D12-C2)</v>
      </c>
      <c r="W2593" t="s">
        <v>14788</v>
      </c>
      <c r="X2593" t="s">
        <v>14789</v>
      </c>
      <c r="Y2593" s="4">
        <v>45658</v>
      </c>
      <c r="Z2593" t="s">
        <v>15806</v>
      </c>
      <c r="AA2593">
        <v>9450</v>
      </c>
      <c r="AB2593">
        <v>3432</v>
      </c>
      <c r="AC2593">
        <v>618</v>
      </c>
      <c r="AD2593" s="7">
        <f>invoices[[#This Row],[Rent]]+invoices[[#This Row],[Services]]+invoices[[#This Row],[GST]]</f>
        <v>13500</v>
      </c>
      <c r="AE2593" s="7">
        <f>invoices[[#This Row],[Total]]-invoices[[#This Row],[rent_amount]]</f>
        <v>0</v>
      </c>
      <c r="AF2593">
        <v>1356</v>
      </c>
      <c r="AG2593">
        <v>748</v>
      </c>
      <c r="AH2593">
        <f>invoices[[#This Row],[EB Amount]]-invoices[[#This Row],[electricity_amount]]</f>
        <v>0</v>
      </c>
    </row>
    <row r="2594" spans="1:34">
      <c r="A2594" t="s">
        <v>4131</v>
      </c>
      <c r="B2594" t="s">
        <v>22</v>
      </c>
      <c r="C2594" t="s">
        <v>3729</v>
      </c>
      <c r="D2594" t="s">
        <v>24</v>
      </c>
      <c r="E2594" t="s">
        <v>112</v>
      </c>
      <c r="F2594" t="s">
        <v>1343</v>
      </c>
      <c r="G2594" t="s">
        <v>4132</v>
      </c>
      <c r="H2594" s="1">
        <f>DATE(YEAR(invoices[[#This Row],[due_date]]),MONTH(invoices[[#This Row],[due_date]]),1)</f>
        <v>45658</v>
      </c>
      <c r="I2594" s="1">
        <v>45664</v>
      </c>
      <c r="J2594">
        <v>19000</v>
      </c>
      <c r="K2594">
        <v>1612</v>
      </c>
      <c r="L2594">
        <v>0</v>
      </c>
      <c r="M2594">
        <f>invoices[[#This Row],[rent_amount]]+invoices[[#This Row],[electricity_amount]]+invoices[[#This Row],[other_charges]]</f>
        <v>20612</v>
      </c>
      <c r="N2594" t="s">
        <v>28</v>
      </c>
      <c r="O2594" t="s">
        <v>1655</v>
      </c>
      <c r="P2594">
        <v>0</v>
      </c>
      <c r="Q2594" t="b">
        <v>0</v>
      </c>
      <c r="R2594" t="s">
        <v>205</v>
      </c>
      <c r="S2594">
        <v>0</v>
      </c>
      <c r="T2594">
        <f>invoices[[#This Row],[total_amount]]</f>
        <v>20612</v>
      </c>
      <c r="U2594" t="s">
        <v>3731</v>
      </c>
      <c r="V2594" t="str">
        <f>INDEX([1]!Table1[tenantname],MATCH(invoices[[#This Row],[allotment_id]],[1]!Table1[TenantAllotmentID],0))</f>
        <v>Phaniraj Vuyyuri (A23-A1)</v>
      </c>
      <c r="W2594" t="s">
        <v>15116</v>
      </c>
      <c r="X2594" t="s">
        <v>15117</v>
      </c>
      <c r="Y2594" s="4">
        <v>45658</v>
      </c>
      <c r="Z2594" t="s">
        <v>15806</v>
      </c>
      <c r="AA2594">
        <v>13300</v>
      </c>
      <c r="AB2594">
        <v>4831</v>
      </c>
      <c r="AC2594">
        <v>869</v>
      </c>
      <c r="AD2594" s="7">
        <f>invoices[[#This Row],[Rent]]+invoices[[#This Row],[Services]]+invoices[[#This Row],[GST]]</f>
        <v>19000</v>
      </c>
      <c r="AE2594" s="7">
        <f>invoices[[#This Row],[Total]]-invoices[[#This Row],[rent_amount]]</f>
        <v>0</v>
      </c>
      <c r="AF2594">
        <v>1357</v>
      </c>
      <c r="AG2594">
        <v>1612</v>
      </c>
      <c r="AH2594">
        <f>invoices[[#This Row],[EB Amount]]-invoices[[#This Row],[electricity_amount]]</f>
        <v>0</v>
      </c>
    </row>
    <row r="2595" spans="1:34">
      <c r="A2595" t="s">
        <v>4133</v>
      </c>
      <c r="B2595" t="s">
        <v>22</v>
      </c>
      <c r="C2595" t="s">
        <v>3357</v>
      </c>
      <c r="D2595" t="s">
        <v>24</v>
      </c>
      <c r="E2595" t="s">
        <v>201</v>
      </c>
      <c r="F2595" t="s">
        <v>1225</v>
      </c>
      <c r="G2595" t="s">
        <v>4134</v>
      </c>
      <c r="H2595" s="1">
        <f>DATE(YEAR(invoices[[#This Row],[due_date]]),MONTH(invoices[[#This Row],[due_date]]),1)</f>
        <v>45658</v>
      </c>
      <c r="I2595" s="1">
        <v>45664</v>
      </c>
      <c r="J2595">
        <v>13500</v>
      </c>
      <c r="K2595">
        <v>0</v>
      </c>
      <c r="L2595">
        <v>0</v>
      </c>
      <c r="M2595">
        <f>invoices[[#This Row],[rent_amount]]+invoices[[#This Row],[electricity_amount]]+invoices[[#This Row],[other_charges]]</f>
        <v>13500</v>
      </c>
      <c r="N2595" t="s">
        <v>28</v>
      </c>
      <c r="O2595" t="s">
        <v>204</v>
      </c>
      <c r="P2595">
        <v>0</v>
      </c>
      <c r="Q2595" t="b">
        <v>0</v>
      </c>
      <c r="R2595" t="s">
        <v>205</v>
      </c>
      <c r="S2595">
        <v>0</v>
      </c>
      <c r="T2595">
        <f>invoices[[#This Row],[total_amount]]</f>
        <v>13500</v>
      </c>
      <c r="U2595" t="s">
        <v>3359</v>
      </c>
      <c r="V2595" t="str">
        <f>INDEX([1]!Table1[tenantname],MATCH(invoices[[#This Row],[allotment_id]],[1]!Table1[TenantAllotmentID],0))</f>
        <v>Sushant Pargaonkar (B31-C1)</v>
      </c>
      <c r="W2595" t="s">
        <v>15036</v>
      </c>
      <c r="X2595" t="s">
        <v>15037</v>
      </c>
      <c r="Y2595" s="4">
        <v>45658</v>
      </c>
      <c r="Z2595" t="s">
        <v>15806</v>
      </c>
      <c r="AA2595">
        <v>9450</v>
      </c>
      <c r="AB2595">
        <v>3432</v>
      </c>
      <c r="AC2595">
        <v>618</v>
      </c>
      <c r="AD2595" s="7">
        <f>invoices[[#This Row],[Rent]]+invoices[[#This Row],[Services]]+invoices[[#This Row],[GST]]</f>
        <v>13500</v>
      </c>
      <c r="AE2595" s="7">
        <f>invoices[[#This Row],[Total]]-invoices[[#This Row],[rent_amount]]</f>
        <v>0</v>
      </c>
      <c r="AF2595">
        <v>1358</v>
      </c>
      <c r="AG2595">
        <v>0</v>
      </c>
      <c r="AH2595">
        <f>invoices[[#This Row],[EB Amount]]-invoices[[#This Row],[electricity_amount]]</f>
        <v>0</v>
      </c>
    </row>
    <row r="2596" spans="1:34">
      <c r="A2596" t="s">
        <v>4155</v>
      </c>
      <c r="B2596" t="s">
        <v>22</v>
      </c>
      <c r="C2596" t="s">
        <v>281</v>
      </c>
      <c r="D2596" t="s">
        <v>24</v>
      </c>
      <c r="E2596" t="s">
        <v>34</v>
      </c>
      <c r="F2596" t="s">
        <v>282</v>
      </c>
      <c r="G2596" t="s">
        <v>4156</v>
      </c>
      <c r="H2596" s="1">
        <f>DATE(YEAR(invoices[[#This Row],[due_date]]),MONTH(invoices[[#This Row],[due_date]]),1)</f>
        <v>45658</v>
      </c>
      <c r="I2596" s="1">
        <v>45664</v>
      </c>
      <c r="J2596">
        <v>13500</v>
      </c>
      <c r="K2596">
        <v>2204</v>
      </c>
      <c r="L2596">
        <v>0</v>
      </c>
      <c r="M2596">
        <f>invoices[[#This Row],[rent_amount]]+invoices[[#This Row],[electricity_amount]]+invoices[[#This Row],[other_charges]]</f>
        <v>15704</v>
      </c>
      <c r="N2596" t="s">
        <v>28</v>
      </c>
      <c r="O2596" t="s">
        <v>204</v>
      </c>
      <c r="P2596">
        <v>0</v>
      </c>
      <c r="Q2596" t="b">
        <v>0</v>
      </c>
      <c r="R2596" t="s">
        <v>205</v>
      </c>
      <c r="S2596">
        <v>0</v>
      </c>
      <c r="T2596">
        <f>invoices[[#This Row],[total_amount]]</f>
        <v>15704</v>
      </c>
      <c r="U2596" t="s">
        <v>283</v>
      </c>
      <c r="V2596" t="str">
        <f>INDEX([1]!Table1[tenantname],MATCH(invoices[[#This Row],[allotment_id]],[1]!Table1[TenantAllotmentID],0))</f>
        <v>kiranmai Bhatlapenumarthi (B43-C2)</v>
      </c>
      <c r="W2596" t="s">
        <v>14054</v>
      </c>
      <c r="X2596" t="s">
        <v>14055</v>
      </c>
      <c r="Y2596" s="4">
        <v>45658</v>
      </c>
      <c r="Z2596" t="s">
        <v>15806</v>
      </c>
      <c r="AA2596">
        <v>9691</v>
      </c>
      <c r="AB2596">
        <v>3228</v>
      </c>
      <c r="AC2596">
        <v>581</v>
      </c>
      <c r="AD2596" s="7">
        <f>invoices[[#This Row],[Rent]]+invoices[[#This Row],[Services]]+invoices[[#This Row],[GST]]</f>
        <v>13500</v>
      </c>
      <c r="AE2596" s="7">
        <f>invoices[[#This Row],[Total]]-invoices[[#This Row],[rent_amount]]</f>
        <v>0</v>
      </c>
      <c r="AF2596">
        <v>1368</v>
      </c>
      <c r="AG2596">
        <v>2204</v>
      </c>
      <c r="AH2596">
        <f>invoices[[#This Row],[EB Amount]]-invoices[[#This Row],[electricity_amount]]</f>
        <v>0</v>
      </c>
    </row>
    <row r="2597" spans="1:34">
      <c r="A2597" t="s">
        <v>4169</v>
      </c>
      <c r="B2597" t="s">
        <v>22</v>
      </c>
      <c r="C2597" t="s">
        <v>4170</v>
      </c>
      <c r="D2597" t="s">
        <v>24</v>
      </c>
      <c r="E2597" t="s">
        <v>349</v>
      </c>
      <c r="F2597" t="s">
        <v>878</v>
      </c>
      <c r="G2597" t="s">
        <v>4171</v>
      </c>
      <c r="H2597" s="1">
        <f>DATE(YEAR(invoices[[#This Row],[due_date]]),MONTH(invoices[[#This Row],[due_date]]),1)</f>
        <v>45658</v>
      </c>
      <c r="I2597" s="1">
        <v>45664</v>
      </c>
      <c r="J2597">
        <v>19000</v>
      </c>
      <c r="K2597">
        <v>880</v>
      </c>
      <c r="L2597">
        <v>0</v>
      </c>
      <c r="M2597">
        <f>invoices[[#This Row],[rent_amount]]+invoices[[#This Row],[electricity_amount]]+invoices[[#This Row],[other_charges]]</f>
        <v>19880</v>
      </c>
      <c r="N2597" t="s">
        <v>28</v>
      </c>
      <c r="O2597" t="s">
        <v>204</v>
      </c>
      <c r="P2597">
        <v>0</v>
      </c>
      <c r="Q2597" t="b">
        <v>0</v>
      </c>
      <c r="R2597" t="s">
        <v>205</v>
      </c>
      <c r="S2597">
        <v>0</v>
      </c>
      <c r="T2597">
        <f>invoices[[#This Row],[total_amount]]</f>
        <v>19880</v>
      </c>
      <c r="U2597" t="s">
        <v>4172</v>
      </c>
      <c r="V2597" t="str">
        <f>INDEX([1]!Table1[tenantname],MATCH(invoices[[#This Row],[allotment_id]],[1]!Table1[TenantAllotmentID],0))</f>
        <v>Sudip Sudan Manchare (B11-A1)</v>
      </c>
      <c r="W2597" t="s">
        <v>15185</v>
      </c>
      <c r="X2597" t="s">
        <v>15186</v>
      </c>
      <c r="Y2597" s="4">
        <v>45658</v>
      </c>
      <c r="Z2597" t="s">
        <v>15806</v>
      </c>
      <c r="AA2597">
        <v>13639</v>
      </c>
      <c r="AB2597">
        <v>4543</v>
      </c>
      <c r="AC2597">
        <v>818</v>
      </c>
      <c r="AD2597" s="7">
        <f>invoices[[#This Row],[Rent]]+invoices[[#This Row],[Services]]+invoices[[#This Row],[GST]]</f>
        <v>19000</v>
      </c>
      <c r="AE2597" s="7">
        <f>invoices[[#This Row],[Total]]-invoices[[#This Row],[rent_amount]]</f>
        <v>0</v>
      </c>
      <c r="AF2597">
        <v>1374</v>
      </c>
      <c r="AG2597">
        <v>880</v>
      </c>
      <c r="AH2597">
        <f>invoices[[#This Row],[EB Amount]]-invoices[[#This Row],[electricity_amount]]</f>
        <v>0</v>
      </c>
    </row>
    <row r="2598" spans="1:34">
      <c r="A2598" t="s">
        <v>4464</v>
      </c>
      <c r="B2598" t="s">
        <v>22</v>
      </c>
      <c r="C2598" t="s">
        <v>568</v>
      </c>
      <c r="D2598" t="s">
        <v>24</v>
      </c>
      <c r="E2598" t="s">
        <v>569</v>
      </c>
      <c r="F2598" t="s">
        <v>570</v>
      </c>
      <c r="G2598" t="s">
        <v>4465</v>
      </c>
      <c r="H2598" s="1">
        <f>DATE(YEAR(invoices[[#This Row],[due_date]]),MONTH(invoices[[#This Row],[due_date]]),1)</f>
        <v>45658</v>
      </c>
      <c r="I2598" s="1">
        <v>45664</v>
      </c>
      <c r="J2598">
        <v>13500</v>
      </c>
      <c r="K2598">
        <v>1218</v>
      </c>
      <c r="L2598">
        <v>0</v>
      </c>
      <c r="M2598">
        <f>invoices[[#This Row],[rent_amount]]+invoices[[#This Row],[electricity_amount]]+invoices[[#This Row],[other_charges]]</f>
        <v>14718</v>
      </c>
      <c r="N2598" t="s">
        <v>28</v>
      </c>
      <c r="O2598" t="s">
        <v>2232</v>
      </c>
      <c r="P2598">
        <v>0</v>
      </c>
      <c r="Q2598" t="b">
        <v>0</v>
      </c>
      <c r="R2598" t="s">
        <v>205</v>
      </c>
      <c r="S2598">
        <v>0</v>
      </c>
      <c r="T2598">
        <f>invoices[[#This Row],[total_amount]]</f>
        <v>14718</v>
      </c>
      <c r="U2598" t="s">
        <v>572</v>
      </c>
      <c r="V2598" t="str">
        <f>INDEX([1]!Table1[tenantname],MATCH(invoices[[#This Row],[allotment_id]],[1]!Table1[TenantAllotmentID],0))</f>
        <v>Malavika Krishna K A (C12-D2)</v>
      </c>
      <c r="W2598" t="s">
        <v>14155</v>
      </c>
      <c r="X2598" t="s">
        <v>14156</v>
      </c>
      <c r="Y2598" s="4">
        <v>45658</v>
      </c>
      <c r="Z2598" t="s">
        <v>15806</v>
      </c>
      <c r="AA2598">
        <v>8255</v>
      </c>
      <c r="AB2598">
        <v>4445</v>
      </c>
      <c r="AC2598">
        <v>800</v>
      </c>
      <c r="AD2598" s="7">
        <f>invoices[[#This Row],[Rent]]+invoices[[#This Row],[Services]]+invoices[[#This Row],[GST]]</f>
        <v>13500</v>
      </c>
      <c r="AE2598" s="7">
        <f>invoices[[#This Row],[Total]]-invoices[[#This Row],[rent_amount]]</f>
        <v>0</v>
      </c>
      <c r="AF2598">
        <v>1496</v>
      </c>
      <c r="AG2598">
        <v>1218</v>
      </c>
      <c r="AH2598">
        <f>invoices[[#This Row],[EB Amount]]-invoices[[#This Row],[electricity_amount]]</f>
        <v>0</v>
      </c>
    </row>
    <row r="2599" spans="1:34">
      <c r="A2599" t="s">
        <v>4484</v>
      </c>
      <c r="B2599" t="s">
        <v>22</v>
      </c>
      <c r="C2599" t="s">
        <v>1674</v>
      </c>
      <c r="D2599" t="s">
        <v>24</v>
      </c>
      <c r="E2599" t="s">
        <v>329</v>
      </c>
      <c r="F2599" t="s">
        <v>1352</v>
      </c>
      <c r="G2599" t="s">
        <v>4485</v>
      </c>
      <c r="H2599" s="1">
        <f>DATE(YEAR(invoices[[#This Row],[due_date]]),MONTH(invoices[[#This Row],[due_date]]),1)</f>
        <v>45658</v>
      </c>
      <c r="I2599" s="1">
        <v>45664</v>
      </c>
      <c r="J2599">
        <v>14500</v>
      </c>
      <c r="K2599">
        <v>1984</v>
      </c>
      <c r="L2599">
        <v>0</v>
      </c>
      <c r="M2599">
        <f>invoices[[#This Row],[rent_amount]]+invoices[[#This Row],[electricity_amount]]+invoices[[#This Row],[other_charges]]</f>
        <v>16484</v>
      </c>
      <c r="N2599" t="s">
        <v>28</v>
      </c>
      <c r="O2599" t="s">
        <v>1655</v>
      </c>
      <c r="P2599">
        <v>0</v>
      </c>
      <c r="Q2599" t="b">
        <v>0</v>
      </c>
      <c r="R2599" t="s">
        <v>205</v>
      </c>
      <c r="S2599">
        <v>0</v>
      </c>
      <c r="T2599">
        <f>invoices[[#This Row],[total_amount]]</f>
        <v>16484</v>
      </c>
      <c r="U2599" t="s">
        <v>1677</v>
      </c>
      <c r="V2599" t="str">
        <f>INDEX([1]!Table1[tenantname],MATCH(invoices[[#This Row],[allotment_id]],[1]!Table1[TenantAllotmentID],0))</f>
        <v>Oviya S (C43-B1)</v>
      </c>
      <c r="W2599" t="s">
        <v>14557</v>
      </c>
      <c r="X2599" t="s">
        <v>14557</v>
      </c>
      <c r="Y2599" s="4">
        <v>45658</v>
      </c>
      <c r="Z2599" t="s">
        <v>15806</v>
      </c>
      <c r="AA2599">
        <v>8866</v>
      </c>
      <c r="AB2599">
        <v>4774</v>
      </c>
      <c r="AC2599">
        <v>860</v>
      </c>
      <c r="AD2599" s="7">
        <f>invoices[[#This Row],[Rent]]+invoices[[#This Row],[Services]]+invoices[[#This Row],[GST]]</f>
        <v>14500</v>
      </c>
      <c r="AE2599" s="7">
        <f>invoices[[#This Row],[Total]]-invoices[[#This Row],[rent_amount]]</f>
        <v>0</v>
      </c>
      <c r="AF2599">
        <v>1507</v>
      </c>
      <c r="AG2599">
        <v>1984</v>
      </c>
      <c r="AH2599">
        <f>invoices[[#This Row],[EB Amount]]-invoices[[#This Row],[electricity_amount]]</f>
        <v>0</v>
      </c>
    </row>
    <row r="2600" spans="1:34">
      <c r="A2600" t="s">
        <v>4553</v>
      </c>
      <c r="B2600" t="s">
        <v>22</v>
      </c>
      <c r="C2600" t="s">
        <v>626</v>
      </c>
      <c r="D2600" t="s">
        <v>24</v>
      </c>
      <c r="E2600" t="s">
        <v>42</v>
      </c>
      <c r="F2600" t="s">
        <v>627</v>
      </c>
      <c r="G2600" t="s">
        <v>4554</v>
      </c>
      <c r="H2600" s="1">
        <f>DATE(YEAR(invoices[[#This Row],[due_date]]),MONTH(invoices[[#This Row],[due_date]]),1)</f>
        <v>45658</v>
      </c>
      <c r="I2600" s="1">
        <v>45664</v>
      </c>
      <c r="J2600">
        <v>8387</v>
      </c>
      <c r="K2600">
        <v>0</v>
      </c>
      <c r="L2600">
        <v>0</v>
      </c>
      <c r="M2600">
        <f>invoices[[#This Row],[rent_amount]]+invoices[[#This Row],[electricity_amount]]+invoices[[#This Row],[other_charges]]</f>
        <v>8387</v>
      </c>
      <c r="N2600" t="s">
        <v>28</v>
      </c>
      <c r="O2600" t="s">
        <v>1655</v>
      </c>
      <c r="P2600">
        <v>0</v>
      </c>
      <c r="Q2600" t="b">
        <v>0</v>
      </c>
      <c r="R2600" t="s">
        <v>205</v>
      </c>
      <c r="S2600">
        <v>0</v>
      </c>
      <c r="T2600">
        <f>invoices[[#This Row],[total_amount]]</f>
        <v>8387</v>
      </c>
      <c r="U2600" t="s">
        <v>630</v>
      </c>
      <c r="V2600" t="str">
        <f>INDEX([1]!Table1[tenantname],MATCH(invoices[[#This Row],[allotment_id]],[1]!Table1[TenantAllotmentID],0))</f>
        <v>Rishita Tulsyan (C24-B3)</v>
      </c>
      <c r="W2600" t="s">
        <v>14177</v>
      </c>
      <c r="X2600" t="s">
        <v>14178</v>
      </c>
      <c r="Y2600" s="4">
        <v>45658</v>
      </c>
      <c r="Z2600" t="s">
        <v>15806</v>
      </c>
      <c r="AA2600">
        <v>5871</v>
      </c>
      <c r="AB2600">
        <v>2132</v>
      </c>
      <c r="AC2600">
        <v>384</v>
      </c>
      <c r="AD2600" s="7">
        <f>invoices[[#This Row],[Rent]]+invoices[[#This Row],[Services]]+invoices[[#This Row],[GST]]</f>
        <v>8387</v>
      </c>
      <c r="AE2600" s="7">
        <f>invoices[[#This Row],[Total]]-invoices[[#This Row],[rent_amount]]</f>
        <v>0</v>
      </c>
      <c r="AF2600">
        <v>1536</v>
      </c>
      <c r="AG2600">
        <v>0</v>
      </c>
      <c r="AH2600">
        <f>invoices[[#This Row],[EB Amount]]-invoices[[#This Row],[electricity_amount]]</f>
        <v>0</v>
      </c>
    </row>
    <row r="2601" spans="1:34">
      <c r="A2601" t="s">
        <v>4589</v>
      </c>
      <c r="B2601" t="s">
        <v>22</v>
      </c>
      <c r="C2601" t="s">
        <v>1757</v>
      </c>
      <c r="D2601" t="s">
        <v>24</v>
      </c>
      <c r="E2601" t="s">
        <v>234</v>
      </c>
      <c r="F2601" t="s">
        <v>286</v>
      </c>
      <c r="G2601" t="s">
        <v>4590</v>
      </c>
      <c r="H2601" s="1">
        <f>DATE(YEAR(invoices[[#This Row],[due_date]]),MONTH(invoices[[#This Row],[due_date]]),1)</f>
        <v>45658</v>
      </c>
      <c r="I2601" s="1">
        <v>45664</v>
      </c>
      <c r="J2601">
        <v>14500</v>
      </c>
      <c r="K2601">
        <v>1054</v>
      </c>
      <c r="L2601">
        <v>0</v>
      </c>
      <c r="M2601">
        <f>invoices[[#This Row],[rent_amount]]+invoices[[#This Row],[electricity_amount]]+invoices[[#This Row],[other_charges]]</f>
        <v>15554</v>
      </c>
      <c r="N2601" t="s">
        <v>28</v>
      </c>
      <c r="O2601" t="s">
        <v>2232</v>
      </c>
      <c r="P2601">
        <v>0</v>
      </c>
      <c r="Q2601" t="b">
        <v>0</v>
      </c>
      <c r="R2601" t="s">
        <v>205</v>
      </c>
      <c r="S2601">
        <v>0</v>
      </c>
      <c r="T2601">
        <f>invoices[[#This Row],[total_amount]]</f>
        <v>15554</v>
      </c>
      <c r="U2601" t="s">
        <v>1759</v>
      </c>
      <c r="V2601" t="str">
        <f>INDEX([1]!Table1[tenantname],MATCH(invoices[[#This Row],[allotment_id]],[1]!Table1[TenantAllotmentID],0))</f>
        <v>Manisha V (D12-B1)</v>
      </c>
      <c r="W2601" t="s">
        <v>14585</v>
      </c>
      <c r="X2601" t="s">
        <v>14586</v>
      </c>
      <c r="Y2601" s="4">
        <v>45658</v>
      </c>
      <c r="Z2601" t="s">
        <v>15806</v>
      </c>
      <c r="AA2601">
        <v>10150</v>
      </c>
      <c r="AB2601">
        <v>3686</v>
      </c>
      <c r="AC2601">
        <v>664</v>
      </c>
      <c r="AD2601" s="7">
        <f>invoices[[#This Row],[Rent]]+invoices[[#This Row],[Services]]+invoices[[#This Row],[GST]]</f>
        <v>14500</v>
      </c>
      <c r="AE2601" s="7">
        <f>invoices[[#This Row],[Total]]-invoices[[#This Row],[rent_amount]]</f>
        <v>0</v>
      </c>
      <c r="AF2601">
        <v>1550</v>
      </c>
      <c r="AG2601">
        <v>1054</v>
      </c>
      <c r="AH2601">
        <f>invoices[[#This Row],[EB Amount]]-invoices[[#This Row],[electricity_amount]]</f>
        <v>0</v>
      </c>
    </row>
    <row r="2602" spans="1:34">
      <c r="A2602" t="s">
        <v>4658</v>
      </c>
      <c r="B2602" t="s">
        <v>22</v>
      </c>
      <c r="C2602" t="s">
        <v>2835</v>
      </c>
      <c r="D2602" t="s">
        <v>24</v>
      </c>
      <c r="E2602" t="s">
        <v>226</v>
      </c>
      <c r="F2602" t="s">
        <v>2836</v>
      </c>
      <c r="G2602" t="s">
        <v>4659</v>
      </c>
      <c r="H2602" s="1">
        <f>DATE(YEAR(invoices[[#This Row],[due_date]]),MONTH(invoices[[#This Row],[due_date]]),1)</f>
        <v>45658</v>
      </c>
      <c r="I2602" s="1">
        <v>45664</v>
      </c>
      <c r="J2602">
        <v>14500</v>
      </c>
      <c r="K2602">
        <v>1395</v>
      </c>
      <c r="L2602">
        <v>0</v>
      </c>
      <c r="M2602">
        <f>invoices[[#This Row],[rent_amount]]+invoices[[#This Row],[electricity_amount]]+invoices[[#This Row],[other_charges]]</f>
        <v>15895</v>
      </c>
      <c r="N2602" t="s">
        <v>28</v>
      </c>
      <c r="O2602" t="s">
        <v>1655</v>
      </c>
      <c r="P2602">
        <v>0</v>
      </c>
      <c r="Q2602" t="b">
        <v>0</v>
      </c>
      <c r="R2602" t="s">
        <v>205</v>
      </c>
      <c r="S2602">
        <v>0</v>
      </c>
      <c r="T2602">
        <f>invoices[[#This Row],[total_amount]]</f>
        <v>15895</v>
      </c>
      <c r="U2602" s="2" t="s">
        <v>2838</v>
      </c>
      <c r="V2602" t="str">
        <f>INDEX([1]!Table1[tenantname],MATCH(invoices[[#This Row],[allotment_id]],[1]!Table1[TenantAllotmentID],0))</f>
        <v>Nivetha Marimuthu (B12-B1)</v>
      </c>
      <c r="W2602" t="s">
        <v>14907</v>
      </c>
      <c r="X2602" t="s">
        <v>14908</v>
      </c>
      <c r="Y2602" s="4">
        <v>45658</v>
      </c>
      <c r="Z2602" t="s">
        <v>15806</v>
      </c>
      <c r="AA2602">
        <v>10409</v>
      </c>
      <c r="AB2602">
        <v>3467</v>
      </c>
      <c r="AC2602">
        <v>624</v>
      </c>
      <c r="AD2602" s="7">
        <f>invoices[[#This Row],[Rent]]+invoices[[#This Row],[Services]]+invoices[[#This Row],[GST]]</f>
        <v>14500</v>
      </c>
      <c r="AE2602" s="7">
        <f>invoices[[#This Row],[Total]]-invoices[[#This Row],[rent_amount]]</f>
        <v>0</v>
      </c>
      <c r="AF2602">
        <v>1584</v>
      </c>
      <c r="AG2602">
        <v>1395</v>
      </c>
      <c r="AH2602">
        <f>invoices[[#This Row],[EB Amount]]-invoices[[#This Row],[electricity_amount]]</f>
        <v>0</v>
      </c>
    </row>
    <row r="2603" spans="1:34">
      <c r="A2603" t="s">
        <v>4664</v>
      </c>
      <c r="B2603" t="s">
        <v>22</v>
      </c>
      <c r="C2603" t="s">
        <v>4481</v>
      </c>
      <c r="D2603" t="s">
        <v>24</v>
      </c>
      <c r="E2603" t="s">
        <v>147</v>
      </c>
      <c r="F2603" t="s">
        <v>370</v>
      </c>
      <c r="G2603" t="s">
        <v>4665</v>
      </c>
      <c r="H2603" s="1">
        <f>DATE(YEAR(invoices[[#This Row],[due_date]]),MONTH(invoices[[#This Row],[due_date]]),1)</f>
        <v>45658</v>
      </c>
      <c r="I2603" s="1">
        <v>45664</v>
      </c>
      <c r="J2603">
        <v>15677</v>
      </c>
      <c r="K2603">
        <v>0</v>
      </c>
      <c r="L2603">
        <v>0</v>
      </c>
      <c r="M2603">
        <f>invoices[[#This Row],[rent_amount]]+invoices[[#This Row],[electricity_amount]]+invoices[[#This Row],[other_charges]]</f>
        <v>15677</v>
      </c>
      <c r="N2603" t="s">
        <v>28</v>
      </c>
      <c r="O2603" t="s">
        <v>2232</v>
      </c>
      <c r="P2603">
        <v>0</v>
      </c>
      <c r="Q2603" t="b">
        <v>0</v>
      </c>
      <c r="R2603" t="s">
        <v>205</v>
      </c>
      <c r="S2603">
        <v>0</v>
      </c>
      <c r="T2603">
        <f>invoices[[#This Row],[total_amount]]</f>
        <v>15677</v>
      </c>
      <c r="U2603" t="s">
        <v>4483</v>
      </c>
      <c r="V2603" t="str">
        <f>INDEX([1]!Table1[tenantname],MATCH(invoices[[#This Row],[allotment_id]],[1]!Table1[TenantAllotmentID],0))</f>
        <v>Aashlesh Ashok (C31-A1)</v>
      </c>
      <c r="W2603" t="s">
        <v>15243</v>
      </c>
      <c r="X2603" t="s">
        <v>15244</v>
      </c>
      <c r="Y2603" s="4">
        <v>45658</v>
      </c>
      <c r="Z2603" t="s">
        <v>15806</v>
      </c>
      <c r="AA2603">
        <v>10974</v>
      </c>
      <c r="AB2603">
        <v>3986</v>
      </c>
      <c r="AC2603">
        <v>717</v>
      </c>
      <c r="AD2603" s="7">
        <f>invoices[[#This Row],[Rent]]+invoices[[#This Row],[Services]]+invoices[[#This Row],[GST]]</f>
        <v>15677</v>
      </c>
      <c r="AE2603" s="7">
        <f>invoices[[#This Row],[Total]]-invoices[[#This Row],[rent_amount]]</f>
        <v>0</v>
      </c>
      <c r="AF2603">
        <v>1587</v>
      </c>
      <c r="AG2603">
        <v>0</v>
      </c>
      <c r="AH2603">
        <f>invoices[[#This Row],[EB Amount]]-invoices[[#This Row],[electricity_amount]]</f>
        <v>0</v>
      </c>
    </row>
    <row r="2604" spans="1:34">
      <c r="A2604" t="s">
        <v>4729</v>
      </c>
      <c r="B2604" t="s">
        <v>22</v>
      </c>
      <c r="C2604" t="s">
        <v>765</v>
      </c>
      <c r="D2604" t="s">
        <v>24</v>
      </c>
      <c r="E2604" t="s">
        <v>50</v>
      </c>
      <c r="F2604" t="s">
        <v>766</v>
      </c>
      <c r="G2604" t="s">
        <v>4730</v>
      </c>
      <c r="H2604" s="1">
        <f>DATE(YEAR(invoices[[#This Row],[due_date]]),MONTH(invoices[[#This Row],[due_date]]),1)</f>
        <v>45658</v>
      </c>
      <c r="I2604" s="1">
        <v>45664</v>
      </c>
      <c r="J2604">
        <v>19000</v>
      </c>
      <c r="K2604">
        <v>1798</v>
      </c>
      <c r="L2604">
        <v>0</v>
      </c>
      <c r="M2604">
        <f>invoices[[#This Row],[rent_amount]]+invoices[[#This Row],[electricity_amount]]+invoices[[#This Row],[other_charges]]</f>
        <v>20798</v>
      </c>
      <c r="N2604" t="s">
        <v>28</v>
      </c>
      <c r="O2604" t="s">
        <v>2232</v>
      </c>
      <c r="P2604">
        <v>0</v>
      </c>
      <c r="Q2604" t="b">
        <v>0</v>
      </c>
      <c r="R2604" t="s">
        <v>205</v>
      </c>
      <c r="S2604">
        <v>0</v>
      </c>
      <c r="T2604">
        <f>invoices[[#This Row],[total_amount]]</f>
        <v>20798</v>
      </c>
      <c r="U2604" t="s">
        <v>769</v>
      </c>
      <c r="V2604" t="str">
        <f>INDEX([1]!Table1[tenantname],MATCH(invoices[[#This Row],[allotment_id]],[1]!Table1[TenantAllotmentID],0))</f>
        <v>Dhanaganapathy Madhavan (B32-A1)</v>
      </c>
      <c r="W2604" t="s">
        <v>14223</v>
      </c>
      <c r="X2604" t="s">
        <v>14224</v>
      </c>
      <c r="Y2604" s="4">
        <v>45658</v>
      </c>
      <c r="Z2604" t="s">
        <v>15806</v>
      </c>
      <c r="AA2604">
        <v>11618</v>
      </c>
      <c r="AB2604">
        <v>6256</v>
      </c>
      <c r="AC2604">
        <v>1126</v>
      </c>
      <c r="AD2604" s="7">
        <f>invoices[[#This Row],[Rent]]+invoices[[#This Row],[Services]]+invoices[[#This Row],[GST]]</f>
        <v>19000</v>
      </c>
      <c r="AE2604" s="7">
        <f>invoices[[#This Row],[Total]]-invoices[[#This Row],[rent_amount]]</f>
        <v>0</v>
      </c>
      <c r="AF2604">
        <v>1617</v>
      </c>
      <c r="AG2604">
        <v>1798</v>
      </c>
      <c r="AH2604">
        <f>invoices[[#This Row],[EB Amount]]-invoices[[#This Row],[electricity_amount]]</f>
        <v>0</v>
      </c>
    </row>
    <row r="2605" spans="1:34">
      <c r="A2605" t="s">
        <v>4876</v>
      </c>
      <c r="B2605" t="s">
        <v>22</v>
      </c>
      <c r="C2605" t="s">
        <v>353</v>
      </c>
      <c r="D2605" t="s">
        <v>24</v>
      </c>
      <c r="E2605" t="s">
        <v>354</v>
      </c>
      <c r="F2605" t="s">
        <v>355</v>
      </c>
      <c r="G2605" t="s">
        <v>4877</v>
      </c>
      <c r="H2605" s="1">
        <f>DATE(YEAR(invoices[[#This Row],[due_date]]),MONTH(invoices[[#This Row],[due_date]]),1)</f>
        <v>45658</v>
      </c>
      <c r="I2605" s="1">
        <v>45664</v>
      </c>
      <c r="J2605">
        <v>14500</v>
      </c>
      <c r="K2605">
        <v>1056</v>
      </c>
      <c r="L2605">
        <v>0</v>
      </c>
      <c r="M2605">
        <f>invoices[[#This Row],[rent_amount]]+invoices[[#This Row],[electricity_amount]]+invoices[[#This Row],[other_charges]]</f>
        <v>15556</v>
      </c>
      <c r="N2605" t="s">
        <v>28</v>
      </c>
      <c r="O2605" t="s">
        <v>1655</v>
      </c>
      <c r="P2605">
        <v>0</v>
      </c>
      <c r="Q2605" t="b">
        <v>0</v>
      </c>
      <c r="R2605" t="s">
        <v>205</v>
      </c>
      <c r="S2605">
        <v>0</v>
      </c>
      <c r="T2605">
        <f>invoices[[#This Row],[total_amount]]</f>
        <v>15556</v>
      </c>
      <c r="U2605" t="s">
        <v>356</v>
      </c>
      <c r="V2605" t="str">
        <f>INDEX([1]!Table1[tenantname],MATCH(invoices[[#This Row],[allotment_id]],[1]!Table1[TenantAllotmentID],0))</f>
        <v>Sai Sundeep (B34-B1)</v>
      </c>
      <c r="W2605" t="s">
        <v>14078</v>
      </c>
      <c r="X2605" t="s">
        <v>14079</v>
      </c>
      <c r="Y2605" s="4">
        <v>45658</v>
      </c>
      <c r="Z2605" t="s">
        <v>15806</v>
      </c>
      <c r="AA2605">
        <v>8866</v>
      </c>
      <c r="AB2605">
        <v>4774</v>
      </c>
      <c r="AC2605">
        <v>860</v>
      </c>
      <c r="AD2605" s="7">
        <f>invoices[[#This Row],[Rent]]+invoices[[#This Row],[Services]]+invoices[[#This Row],[GST]]</f>
        <v>14500</v>
      </c>
      <c r="AE2605" s="7">
        <f>invoices[[#This Row],[Total]]-invoices[[#This Row],[rent_amount]]</f>
        <v>0</v>
      </c>
      <c r="AF2605">
        <v>1681</v>
      </c>
      <c r="AG2605">
        <v>1056</v>
      </c>
      <c r="AH2605">
        <f>invoices[[#This Row],[EB Amount]]-invoices[[#This Row],[electricity_amount]]</f>
        <v>0</v>
      </c>
    </row>
    <row r="2606" spans="1:34">
      <c r="A2606" t="s">
        <v>4903</v>
      </c>
      <c r="B2606" t="s">
        <v>22</v>
      </c>
      <c r="C2606" t="s">
        <v>732</v>
      </c>
      <c r="D2606" t="s">
        <v>24</v>
      </c>
      <c r="E2606" t="s">
        <v>112</v>
      </c>
      <c r="F2606" t="s">
        <v>1305</v>
      </c>
      <c r="G2606" t="s">
        <v>4904</v>
      </c>
      <c r="H2606" s="1">
        <f>DATE(YEAR(invoices[[#This Row],[due_date]]),MONTH(invoices[[#This Row],[due_date]]),1)</f>
        <v>45658</v>
      </c>
      <c r="I2606" s="1">
        <v>45664</v>
      </c>
      <c r="J2606">
        <v>14500</v>
      </c>
      <c r="K2606">
        <v>1612</v>
      </c>
      <c r="L2606">
        <v>0</v>
      </c>
      <c r="M2606">
        <f>invoices[[#This Row],[rent_amount]]+invoices[[#This Row],[electricity_amount]]+invoices[[#This Row],[other_charges]]</f>
        <v>16112</v>
      </c>
      <c r="N2606" t="s">
        <v>28</v>
      </c>
      <c r="O2606" t="s">
        <v>1655</v>
      </c>
      <c r="P2606">
        <v>0</v>
      </c>
      <c r="Q2606" t="b">
        <v>0</v>
      </c>
      <c r="R2606" t="s">
        <v>205</v>
      </c>
      <c r="S2606">
        <v>0</v>
      </c>
      <c r="T2606">
        <f>invoices[[#This Row],[total_amount]]</f>
        <v>16112</v>
      </c>
      <c r="U2606" t="s">
        <v>2239</v>
      </c>
      <c r="V2606" t="str">
        <f>INDEX([1]!Table1[tenantname],MATCH(invoices[[#This Row],[allotment_id]],[1]!Table1[TenantAllotmentID],0))</f>
        <v>Harshith Gavara (A23-B1)</v>
      </c>
      <c r="W2606" t="s">
        <v>14211</v>
      </c>
      <c r="X2606" t="s">
        <v>14749</v>
      </c>
      <c r="Y2606" s="4">
        <v>45658</v>
      </c>
      <c r="Z2606" t="s">
        <v>15806</v>
      </c>
      <c r="AA2606">
        <v>10150</v>
      </c>
      <c r="AB2606">
        <v>3686</v>
      </c>
      <c r="AC2606">
        <v>664</v>
      </c>
      <c r="AD2606" s="7">
        <f>invoices[[#This Row],[Rent]]+invoices[[#This Row],[Services]]+invoices[[#This Row],[GST]]</f>
        <v>14500</v>
      </c>
      <c r="AE2606" s="7">
        <f>invoices[[#This Row],[Total]]-invoices[[#This Row],[rent_amount]]</f>
        <v>0</v>
      </c>
      <c r="AF2606">
        <v>1694</v>
      </c>
      <c r="AG2606">
        <v>1612</v>
      </c>
      <c r="AH2606">
        <f>invoices[[#This Row],[EB Amount]]-invoices[[#This Row],[electricity_amount]]</f>
        <v>0</v>
      </c>
    </row>
    <row r="2607" spans="1:34">
      <c r="A2607" t="s">
        <v>4950</v>
      </c>
      <c r="B2607" t="s">
        <v>22</v>
      </c>
      <c r="C2607" t="s">
        <v>4951</v>
      </c>
      <c r="D2607" t="s">
        <v>24</v>
      </c>
      <c r="E2607" t="s">
        <v>25</v>
      </c>
      <c r="F2607" t="s">
        <v>1865</v>
      </c>
      <c r="G2607" t="s">
        <v>4952</v>
      </c>
      <c r="H2607" s="1">
        <f>DATE(YEAR(invoices[[#This Row],[due_date]]),MONTH(invoices[[#This Row],[due_date]]),1)</f>
        <v>45658</v>
      </c>
      <c r="I2607" s="1">
        <v>45664</v>
      </c>
      <c r="J2607">
        <v>13000</v>
      </c>
      <c r="K2607">
        <v>585</v>
      </c>
      <c r="L2607">
        <v>0</v>
      </c>
      <c r="M2607">
        <f>invoices[[#This Row],[rent_amount]]+invoices[[#This Row],[electricity_amount]]+invoices[[#This Row],[other_charges]]</f>
        <v>13585</v>
      </c>
      <c r="N2607" t="s">
        <v>28</v>
      </c>
      <c r="O2607" t="s">
        <v>1655</v>
      </c>
      <c r="P2607">
        <v>0</v>
      </c>
      <c r="Q2607" t="b">
        <v>0</v>
      </c>
      <c r="R2607" t="s">
        <v>205</v>
      </c>
      <c r="S2607">
        <v>0</v>
      </c>
      <c r="T2607">
        <f>invoices[[#This Row],[total_amount]]</f>
        <v>13585</v>
      </c>
      <c r="U2607" t="s">
        <v>4953</v>
      </c>
      <c r="V2607" t="str">
        <f>INDEX([1]!Table1[tenantname],MATCH(invoices[[#This Row],[allotment_id]],[1]!Table1[TenantAllotmentID],0))</f>
        <v>Navika M S (A24-B2)</v>
      </c>
      <c r="W2607" t="s">
        <v>15314</v>
      </c>
      <c r="X2607" t="s">
        <v>15315</v>
      </c>
      <c r="Y2607" s="4">
        <v>45658</v>
      </c>
      <c r="Z2607" t="s">
        <v>15806</v>
      </c>
      <c r="AA2607">
        <v>9100</v>
      </c>
      <c r="AB2607">
        <v>3305</v>
      </c>
      <c r="AC2607">
        <v>595</v>
      </c>
      <c r="AD2607" s="7">
        <f>invoices[[#This Row],[Rent]]+invoices[[#This Row],[Services]]+invoices[[#This Row],[GST]]</f>
        <v>13000</v>
      </c>
      <c r="AE2607" s="7">
        <f>invoices[[#This Row],[Total]]-invoices[[#This Row],[rent_amount]]</f>
        <v>0</v>
      </c>
      <c r="AF2607">
        <v>1718</v>
      </c>
      <c r="AG2607">
        <v>585</v>
      </c>
      <c r="AH2607">
        <f>invoices[[#This Row],[EB Amount]]-invoices[[#This Row],[electricity_amount]]</f>
        <v>0</v>
      </c>
    </row>
    <row r="2608" spans="1:34">
      <c r="A2608" t="s">
        <v>5044</v>
      </c>
      <c r="B2608" t="s">
        <v>22</v>
      </c>
      <c r="C2608" t="s">
        <v>2319</v>
      </c>
      <c r="D2608" t="s">
        <v>24</v>
      </c>
      <c r="E2608" t="s">
        <v>112</v>
      </c>
      <c r="F2608" t="s">
        <v>2320</v>
      </c>
      <c r="G2608" t="s">
        <v>5045</v>
      </c>
      <c r="H2608" s="1">
        <f>DATE(YEAR(invoices[[#This Row],[due_date]]),MONTH(invoices[[#This Row],[due_date]]),1)</f>
        <v>45658</v>
      </c>
      <c r="I2608" s="1">
        <v>45664</v>
      </c>
      <c r="J2608">
        <v>14500</v>
      </c>
      <c r="K2608">
        <v>1612</v>
      </c>
      <c r="L2608">
        <v>0</v>
      </c>
      <c r="M2608">
        <f>invoices[[#This Row],[rent_amount]]+invoices[[#This Row],[electricity_amount]]+invoices[[#This Row],[other_charges]]</f>
        <v>16112</v>
      </c>
      <c r="N2608" t="s">
        <v>28</v>
      </c>
      <c r="O2608" t="s">
        <v>1655</v>
      </c>
      <c r="P2608">
        <v>0</v>
      </c>
      <c r="Q2608" t="b">
        <v>0</v>
      </c>
      <c r="R2608" t="s">
        <v>205</v>
      </c>
      <c r="S2608">
        <v>0</v>
      </c>
      <c r="T2608">
        <f>invoices[[#This Row],[total_amount]]</f>
        <v>16112</v>
      </c>
      <c r="U2608" t="s">
        <v>2322</v>
      </c>
      <c r="V2608" t="str">
        <f>INDEX([1]!Table1[tenantname],MATCH(invoices[[#This Row],[allotment_id]],[1]!Table1[TenantAllotmentID],0))</f>
        <v>Rangabashyam S (A23-B2)</v>
      </c>
      <c r="W2608" t="s">
        <v>14772</v>
      </c>
      <c r="X2608" t="s">
        <v>14773</v>
      </c>
      <c r="Y2608" s="4">
        <v>45658</v>
      </c>
      <c r="Z2608" t="s">
        <v>15806</v>
      </c>
      <c r="AA2608">
        <v>10150</v>
      </c>
      <c r="AB2608">
        <v>3686</v>
      </c>
      <c r="AC2608">
        <v>664</v>
      </c>
      <c r="AD2608" s="7">
        <f>invoices[[#This Row],[Rent]]+invoices[[#This Row],[Services]]+invoices[[#This Row],[GST]]</f>
        <v>14500</v>
      </c>
      <c r="AE2608" s="7">
        <f>invoices[[#This Row],[Total]]-invoices[[#This Row],[rent_amount]]</f>
        <v>0</v>
      </c>
      <c r="AF2608">
        <v>1760</v>
      </c>
      <c r="AG2608">
        <v>1612</v>
      </c>
      <c r="AH2608">
        <f>invoices[[#This Row],[EB Amount]]-invoices[[#This Row],[electricity_amount]]</f>
        <v>0</v>
      </c>
    </row>
    <row r="2609" spans="1:34">
      <c r="A2609" t="s">
        <v>5090</v>
      </c>
      <c r="B2609" t="s">
        <v>22</v>
      </c>
      <c r="C2609" t="s">
        <v>3495</v>
      </c>
      <c r="D2609" t="s">
        <v>24</v>
      </c>
      <c r="E2609" t="s">
        <v>96</v>
      </c>
      <c r="F2609" t="s">
        <v>1426</v>
      </c>
      <c r="G2609" t="s">
        <v>5091</v>
      </c>
      <c r="H2609" s="1">
        <f>DATE(YEAR(invoices[[#This Row],[due_date]]),MONTH(invoices[[#This Row],[due_date]]),1)</f>
        <v>45658</v>
      </c>
      <c r="I2609" s="1">
        <v>45664</v>
      </c>
      <c r="J2609">
        <v>14500</v>
      </c>
      <c r="K2609">
        <v>440</v>
      </c>
      <c r="L2609">
        <v>0</v>
      </c>
      <c r="M2609">
        <f>invoices[[#This Row],[rent_amount]]+invoices[[#This Row],[electricity_amount]]+invoices[[#This Row],[other_charges]]</f>
        <v>14940</v>
      </c>
      <c r="N2609" t="s">
        <v>28</v>
      </c>
      <c r="O2609" t="s">
        <v>2232</v>
      </c>
      <c r="P2609">
        <v>0</v>
      </c>
      <c r="Q2609" t="b">
        <v>0</v>
      </c>
      <c r="R2609" t="s">
        <v>205</v>
      </c>
      <c r="S2609">
        <v>0</v>
      </c>
      <c r="T2609">
        <f>invoices[[#This Row],[total_amount]]</f>
        <v>14940</v>
      </c>
      <c r="U2609" t="s">
        <v>5092</v>
      </c>
      <c r="V2609" t="str">
        <f>INDEX([1]!Table1[tenantname],MATCH(invoices[[#This Row],[allotment_id]],[1]!Table1[TenantAllotmentID],0))</f>
        <v>Ebrahim Marakka (B33-B1)</v>
      </c>
      <c r="W2609" t="s">
        <v>15332</v>
      </c>
      <c r="X2609" t="s">
        <v>15333</v>
      </c>
      <c r="Y2609" s="4">
        <v>45658</v>
      </c>
      <c r="Z2609" t="s">
        <v>15806</v>
      </c>
      <c r="AA2609">
        <v>8866</v>
      </c>
      <c r="AB2609">
        <v>4774</v>
      </c>
      <c r="AC2609">
        <v>860</v>
      </c>
      <c r="AD2609" s="7">
        <f>invoices[[#This Row],[Rent]]+invoices[[#This Row],[Services]]+invoices[[#This Row],[GST]]</f>
        <v>14500</v>
      </c>
      <c r="AE2609" s="7">
        <f>invoices[[#This Row],[Total]]-invoices[[#This Row],[rent_amount]]</f>
        <v>0</v>
      </c>
      <c r="AF2609">
        <v>1785</v>
      </c>
      <c r="AG2609">
        <v>440</v>
      </c>
      <c r="AH2609">
        <f>invoices[[#This Row],[EB Amount]]-invoices[[#This Row],[electricity_amount]]</f>
        <v>0</v>
      </c>
    </row>
    <row r="2610" spans="1:34">
      <c r="A2610" t="s">
        <v>5093</v>
      </c>
      <c r="B2610" t="s">
        <v>22</v>
      </c>
      <c r="C2610" t="s">
        <v>1819</v>
      </c>
      <c r="D2610" t="s">
        <v>24</v>
      </c>
      <c r="E2610" t="s">
        <v>592</v>
      </c>
      <c r="F2610" t="s">
        <v>992</v>
      </c>
      <c r="G2610" t="s">
        <v>5094</v>
      </c>
      <c r="H2610" s="1">
        <f>DATE(YEAR(invoices[[#This Row],[due_date]]),MONTH(invoices[[#This Row],[due_date]]),1)</f>
        <v>45658</v>
      </c>
      <c r="I2610" s="1">
        <v>45664</v>
      </c>
      <c r="J2610">
        <v>9354</v>
      </c>
      <c r="K2610">
        <v>0</v>
      </c>
      <c r="L2610">
        <v>0</v>
      </c>
      <c r="M2610">
        <f>invoices[[#This Row],[rent_amount]]+invoices[[#This Row],[electricity_amount]]+invoices[[#This Row],[other_charges]]</f>
        <v>9354</v>
      </c>
      <c r="N2610" t="s">
        <v>28</v>
      </c>
      <c r="O2610" t="s">
        <v>204</v>
      </c>
      <c r="P2610">
        <v>0</v>
      </c>
      <c r="Q2610" t="b">
        <v>0</v>
      </c>
      <c r="R2610" t="s">
        <v>205</v>
      </c>
      <c r="S2610">
        <v>0</v>
      </c>
      <c r="T2610">
        <f>invoices[[#This Row],[total_amount]]</f>
        <v>9354</v>
      </c>
      <c r="U2610" t="s">
        <v>1821</v>
      </c>
      <c r="V2610" t="str">
        <f>INDEX([1]!Table1[tenantname],MATCH(invoices[[#This Row],[allotment_id]],[1]!Table1[TenantAllotmentID],0))</f>
        <v>Shlok Masata (A44-B2)</v>
      </c>
      <c r="W2610" t="s">
        <v>14605</v>
      </c>
      <c r="X2610" t="s">
        <v>14606</v>
      </c>
      <c r="Y2610" s="4">
        <v>45658</v>
      </c>
      <c r="Z2610" t="s">
        <v>15806</v>
      </c>
      <c r="AA2610">
        <v>6547</v>
      </c>
      <c r="AB2610">
        <v>2378</v>
      </c>
      <c r="AC2610">
        <v>429</v>
      </c>
      <c r="AD2610" s="7">
        <f>invoices[[#This Row],[Rent]]+invoices[[#This Row],[Services]]+invoices[[#This Row],[GST]]</f>
        <v>9354</v>
      </c>
      <c r="AE2610" s="7">
        <f>invoices[[#This Row],[Total]]-invoices[[#This Row],[rent_amount]]</f>
        <v>0</v>
      </c>
      <c r="AF2610">
        <v>1786</v>
      </c>
      <c r="AG2610">
        <v>0</v>
      </c>
      <c r="AH2610">
        <f>invoices[[#This Row],[EB Amount]]-invoices[[#This Row],[electricity_amount]]</f>
        <v>0</v>
      </c>
    </row>
    <row r="2611" spans="1:34">
      <c r="A2611" t="s">
        <v>5165</v>
      </c>
      <c r="B2611" t="s">
        <v>22</v>
      </c>
      <c r="C2611" t="s">
        <v>855</v>
      </c>
      <c r="D2611" t="s">
        <v>24</v>
      </c>
      <c r="E2611" t="s">
        <v>140</v>
      </c>
      <c r="F2611" t="s">
        <v>293</v>
      </c>
      <c r="G2611" t="s">
        <v>5166</v>
      </c>
      <c r="H2611" s="1">
        <f>DATE(YEAR(invoices[[#This Row],[due_date]]),MONTH(invoices[[#This Row],[due_date]]),1)</f>
        <v>45658</v>
      </c>
      <c r="I2611" s="1">
        <v>45664</v>
      </c>
      <c r="J2611">
        <v>13000</v>
      </c>
      <c r="K2611">
        <v>1240</v>
      </c>
      <c r="L2611">
        <v>0</v>
      </c>
      <c r="M2611">
        <f>invoices[[#This Row],[rent_amount]]+invoices[[#This Row],[electricity_amount]]+invoices[[#This Row],[other_charges]]</f>
        <v>14240</v>
      </c>
      <c r="N2611" t="s">
        <v>28</v>
      </c>
      <c r="O2611" t="s">
        <v>2232</v>
      </c>
      <c r="P2611">
        <v>0</v>
      </c>
      <c r="Q2611" t="b">
        <v>0</v>
      </c>
      <c r="R2611" t="s">
        <v>205</v>
      </c>
      <c r="S2611">
        <v>0</v>
      </c>
      <c r="T2611">
        <f>invoices[[#This Row],[total_amount]]</f>
        <v>14240</v>
      </c>
      <c r="U2611" t="s">
        <v>857</v>
      </c>
      <c r="V2611" t="str">
        <f>INDEX([1]!Table1[tenantname],MATCH(invoices[[#This Row],[allotment_id]],[1]!Table1[TenantAllotmentID],0))</f>
        <v>Hari Vignesh (A41-B1)</v>
      </c>
      <c r="W2611" t="s">
        <v>14257</v>
      </c>
      <c r="X2611" t="s">
        <v>14258</v>
      </c>
      <c r="Y2611" s="4">
        <v>45658</v>
      </c>
      <c r="Z2611" t="s">
        <v>15806</v>
      </c>
      <c r="AA2611">
        <v>8085</v>
      </c>
      <c r="AB2611">
        <v>4165</v>
      </c>
      <c r="AC2611">
        <v>750</v>
      </c>
      <c r="AD2611" s="7">
        <f>invoices[[#This Row],[Rent]]+invoices[[#This Row],[Services]]+invoices[[#This Row],[GST]]</f>
        <v>13000</v>
      </c>
      <c r="AE2611" s="7">
        <f>invoices[[#This Row],[Total]]-invoices[[#This Row],[rent_amount]]</f>
        <v>0</v>
      </c>
      <c r="AF2611">
        <v>1818</v>
      </c>
      <c r="AG2611">
        <v>1240</v>
      </c>
      <c r="AH2611">
        <f>invoices[[#This Row],[EB Amount]]-invoices[[#This Row],[electricity_amount]]</f>
        <v>0</v>
      </c>
    </row>
    <row r="2612" spans="1:34">
      <c r="A2612" t="s">
        <v>5203</v>
      </c>
      <c r="B2612" t="s">
        <v>22</v>
      </c>
      <c r="C2612" t="s">
        <v>494</v>
      </c>
      <c r="D2612" t="s">
        <v>24</v>
      </c>
      <c r="E2612" t="s">
        <v>167</v>
      </c>
      <c r="F2612" t="s">
        <v>495</v>
      </c>
      <c r="G2612" t="s">
        <v>5204</v>
      </c>
      <c r="H2612" s="1">
        <f>DATE(YEAR(invoices[[#This Row],[due_date]]),MONTH(invoices[[#This Row],[due_date]]),1)</f>
        <v>45658</v>
      </c>
      <c r="I2612" s="1">
        <v>45664</v>
      </c>
      <c r="J2612">
        <v>13500</v>
      </c>
      <c r="K2612">
        <v>1035</v>
      </c>
      <c r="L2612">
        <v>0</v>
      </c>
      <c r="M2612">
        <f>invoices[[#This Row],[rent_amount]]+invoices[[#This Row],[electricity_amount]]+invoices[[#This Row],[other_charges]]</f>
        <v>14535</v>
      </c>
      <c r="N2612" t="s">
        <v>28</v>
      </c>
      <c r="O2612" t="s">
        <v>204</v>
      </c>
      <c r="P2612">
        <v>0</v>
      </c>
      <c r="Q2612" t="b">
        <v>0</v>
      </c>
      <c r="R2612" t="s">
        <v>205</v>
      </c>
      <c r="S2612">
        <v>0</v>
      </c>
      <c r="T2612">
        <f>invoices[[#This Row],[total_amount]]</f>
        <v>14535</v>
      </c>
      <c r="U2612" t="s">
        <v>498</v>
      </c>
      <c r="V2612" t="str">
        <f>INDEX([1]!Table1[tenantname],MATCH(invoices[[#This Row],[allotment_id]],[1]!Table1[TenantAllotmentID],0))</f>
        <v>TANVEER MUSTAFA (B42-C1)</v>
      </c>
      <c r="W2612" t="s">
        <v>14130</v>
      </c>
      <c r="X2612" t="s">
        <v>14131</v>
      </c>
      <c r="Y2612" s="4">
        <v>45658</v>
      </c>
      <c r="Z2612" t="s">
        <v>15806</v>
      </c>
      <c r="AA2612">
        <v>9691</v>
      </c>
      <c r="AB2612">
        <v>3228</v>
      </c>
      <c r="AC2612">
        <v>581</v>
      </c>
      <c r="AD2612" s="7">
        <f>invoices[[#This Row],[Rent]]+invoices[[#This Row],[Services]]+invoices[[#This Row],[GST]]</f>
        <v>13500</v>
      </c>
      <c r="AE2612" s="7">
        <f>invoices[[#This Row],[Total]]-invoices[[#This Row],[rent_amount]]</f>
        <v>0</v>
      </c>
      <c r="AF2612">
        <v>1837</v>
      </c>
      <c r="AG2612">
        <v>1035</v>
      </c>
      <c r="AH2612">
        <f>invoices[[#This Row],[EB Amount]]-invoices[[#This Row],[electricity_amount]]</f>
        <v>0</v>
      </c>
    </row>
    <row r="2613" spans="1:34">
      <c r="A2613" s="2" t="s">
        <v>5329</v>
      </c>
      <c r="B2613" t="s">
        <v>22</v>
      </c>
      <c r="C2613" t="s">
        <v>1121</v>
      </c>
      <c r="D2613" t="s">
        <v>24</v>
      </c>
      <c r="E2613" t="s">
        <v>147</v>
      </c>
      <c r="F2613" t="s">
        <v>1122</v>
      </c>
      <c r="G2613" t="s">
        <v>5330</v>
      </c>
      <c r="H2613" s="1">
        <f>DATE(YEAR(invoices[[#This Row],[due_date]]),MONTH(invoices[[#This Row],[due_date]]),1)</f>
        <v>45658</v>
      </c>
      <c r="I2613" s="1">
        <v>45664</v>
      </c>
      <c r="J2613">
        <v>14500</v>
      </c>
      <c r="K2613">
        <v>868</v>
      </c>
      <c r="L2613">
        <v>0</v>
      </c>
      <c r="M2613">
        <f>invoices[[#This Row],[rent_amount]]+invoices[[#This Row],[electricity_amount]]+invoices[[#This Row],[other_charges]]</f>
        <v>15368</v>
      </c>
      <c r="N2613" t="s">
        <v>28</v>
      </c>
      <c r="O2613" t="s">
        <v>1655</v>
      </c>
      <c r="P2613">
        <v>0</v>
      </c>
      <c r="Q2613" t="b">
        <v>0</v>
      </c>
      <c r="R2613" t="s">
        <v>205</v>
      </c>
      <c r="S2613">
        <v>0</v>
      </c>
      <c r="T2613">
        <f>invoices[[#This Row],[total_amount]]</f>
        <v>15368</v>
      </c>
      <c r="U2613" t="s">
        <v>1125</v>
      </c>
      <c r="V2613" t="str">
        <f>INDEX([1]!Table1[tenantname],MATCH(invoices[[#This Row],[allotment_id]],[1]!Table1[TenantAllotmentID],0))</f>
        <v>Navin Joseph (C31-B1)</v>
      </c>
      <c r="W2613" t="s">
        <v>14356</v>
      </c>
      <c r="X2613" t="s">
        <v>14357</v>
      </c>
      <c r="Y2613" s="4">
        <v>45658</v>
      </c>
      <c r="Z2613" t="s">
        <v>15806</v>
      </c>
      <c r="AA2613">
        <v>10409</v>
      </c>
      <c r="AB2613">
        <v>3467</v>
      </c>
      <c r="AC2613">
        <v>624</v>
      </c>
      <c r="AD2613" s="7">
        <f>invoices[[#This Row],[Rent]]+invoices[[#This Row],[Services]]+invoices[[#This Row],[GST]]</f>
        <v>14500</v>
      </c>
      <c r="AE2613" s="7">
        <f>invoices[[#This Row],[Total]]-invoices[[#This Row],[rent_amount]]</f>
        <v>0</v>
      </c>
      <c r="AF2613">
        <v>1899</v>
      </c>
      <c r="AG2613">
        <v>868</v>
      </c>
      <c r="AH2613">
        <f>invoices[[#This Row],[EB Amount]]-invoices[[#This Row],[electricity_amount]]</f>
        <v>0</v>
      </c>
    </row>
    <row r="2614" spans="1:34">
      <c r="A2614" s="2" t="s">
        <v>5345</v>
      </c>
      <c r="B2614" t="s">
        <v>22</v>
      </c>
      <c r="C2614" t="s">
        <v>1421</v>
      </c>
      <c r="D2614" t="s">
        <v>24</v>
      </c>
      <c r="E2614" t="s">
        <v>34</v>
      </c>
      <c r="F2614" t="s">
        <v>805</v>
      </c>
      <c r="G2614" t="s">
        <v>5346</v>
      </c>
      <c r="H2614" s="1">
        <f>DATE(YEAR(invoices[[#This Row],[due_date]]),MONTH(invoices[[#This Row],[due_date]]),1)</f>
        <v>45658</v>
      </c>
      <c r="I2614" s="1">
        <v>45664</v>
      </c>
      <c r="J2614">
        <v>17500</v>
      </c>
      <c r="K2614">
        <v>1064</v>
      </c>
      <c r="L2614">
        <v>0</v>
      </c>
      <c r="M2614">
        <f>invoices[[#This Row],[rent_amount]]+invoices[[#This Row],[electricity_amount]]+invoices[[#This Row],[other_charges]]</f>
        <v>18564</v>
      </c>
      <c r="N2614" t="s">
        <v>28</v>
      </c>
      <c r="O2614" t="s">
        <v>2232</v>
      </c>
      <c r="P2614">
        <v>0</v>
      </c>
      <c r="Q2614" t="b">
        <v>0</v>
      </c>
      <c r="R2614" t="s">
        <v>205</v>
      </c>
      <c r="S2614">
        <v>0</v>
      </c>
      <c r="T2614">
        <f>invoices[[#This Row],[total_amount]]</f>
        <v>18564</v>
      </c>
      <c r="U2614" t="s">
        <v>2859</v>
      </c>
      <c r="V2614" t="str">
        <f>INDEX([1]!Table1[tenantname],MATCH(invoices[[#This Row],[allotment_id]],[1]!Table1[TenantAllotmentID],0))</f>
        <v>Sai Roshni  Matta (B43-A1)</v>
      </c>
      <c r="W2614" t="s">
        <v>14466</v>
      </c>
      <c r="X2614" t="s">
        <v>14913</v>
      </c>
      <c r="Y2614" s="4">
        <v>45658</v>
      </c>
      <c r="Z2614" t="s">
        <v>15806</v>
      </c>
      <c r="AA2614">
        <v>12562</v>
      </c>
      <c r="AB2614">
        <v>4184</v>
      </c>
      <c r="AC2614">
        <v>754</v>
      </c>
      <c r="AD2614" s="7">
        <f>invoices[[#This Row],[Rent]]+invoices[[#This Row],[Services]]+invoices[[#This Row],[GST]]</f>
        <v>17500</v>
      </c>
      <c r="AE2614" s="7">
        <f>invoices[[#This Row],[Total]]-invoices[[#This Row],[rent_amount]]</f>
        <v>0</v>
      </c>
      <c r="AF2614">
        <v>1908</v>
      </c>
      <c r="AG2614">
        <v>1064</v>
      </c>
      <c r="AH2614">
        <f>invoices[[#This Row],[EB Amount]]-invoices[[#This Row],[electricity_amount]]</f>
        <v>0</v>
      </c>
    </row>
    <row r="2615" spans="1:34">
      <c r="A2615" t="s">
        <v>5353</v>
      </c>
      <c r="B2615" t="s">
        <v>22</v>
      </c>
      <c r="C2615" t="s">
        <v>847</v>
      </c>
      <c r="D2615" t="s">
        <v>24</v>
      </c>
      <c r="E2615" t="s">
        <v>354</v>
      </c>
      <c r="F2615" t="s">
        <v>812</v>
      </c>
      <c r="G2615" t="s">
        <v>5354</v>
      </c>
      <c r="H2615" s="1">
        <f>DATE(YEAR(invoices[[#This Row],[due_date]]),MONTH(invoices[[#This Row],[due_date]]),1)</f>
        <v>45658</v>
      </c>
      <c r="I2615" s="1">
        <v>45664</v>
      </c>
      <c r="J2615">
        <v>14500</v>
      </c>
      <c r="K2615">
        <v>1056</v>
      </c>
      <c r="L2615">
        <v>0</v>
      </c>
      <c r="M2615">
        <f>invoices[[#This Row],[rent_amount]]+invoices[[#This Row],[electricity_amount]]+invoices[[#This Row],[other_charges]]</f>
        <v>15556</v>
      </c>
      <c r="N2615" t="s">
        <v>28</v>
      </c>
      <c r="O2615" t="s">
        <v>1655</v>
      </c>
      <c r="P2615">
        <v>0</v>
      </c>
      <c r="Q2615" t="b">
        <v>0</v>
      </c>
      <c r="R2615" t="s">
        <v>205</v>
      </c>
      <c r="S2615">
        <v>0</v>
      </c>
      <c r="T2615">
        <f>invoices[[#This Row],[total_amount]]</f>
        <v>15556</v>
      </c>
      <c r="U2615" t="s">
        <v>849</v>
      </c>
      <c r="V2615" t="str">
        <f>INDEX([1]!Table1[tenantname],MATCH(invoices[[#This Row],[allotment_id]],[1]!Table1[TenantAllotmentID],0))</f>
        <v>Narendhren RR (B34-B2)</v>
      </c>
      <c r="W2615" t="s">
        <v>14253</v>
      </c>
      <c r="X2615" t="s">
        <v>14254</v>
      </c>
      <c r="Y2615" s="4">
        <v>45658</v>
      </c>
      <c r="Z2615" t="s">
        <v>15806</v>
      </c>
      <c r="AA2615">
        <v>8866</v>
      </c>
      <c r="AB2615">
        <v>4774</v>
      </c>
      <c r="AC2615">
        <v>860</v>
      </c>
      <c r="AD2615" s="7">
        <f>invoices[[#This Row],[Rent]]+invoices[[#This Row],[Services]]+invoices[[#This Row],[GST]]</f>
        <v>14500</v>
      </c>
      <c r="AE2615" s="7">
        <f>invoices[[#This Row],[Total]]-invoices[[#This Row],[rent_amount]]</f>
        <v>0</v>
      </c>
      <c r="AF2615">
        <v>1912</v>
      </c>
      <c r="AG2615">
        <v>1056</v>
      </c>
      <c r="AH2615">
        <f>invoices[[#This Row],[EB Amount]]-invoices[[#This Row],[electricity_amount]]</f>
        <v>0</v>
      </c>
    </row>
    <row r="2616" spans="1:34">
      <c r="A2616" t="s">
        <v>5434</v>
      </c>
      <c r="B2616" t="s">
        <v>22</v>
      </c>
      <c r="C2616" t="s">
        <v>1026</v>
      </c>
      <c r="D2616" t="s">
        <v>24</v>
      </c>
      <c r="E2616" t="s">
        <v>88</v>
      </c>
      <c r="F2616" t="s">
        <v>921</v>
      </c>
      <c r="G2616" t="s">
        <v>5435</v>
      </c>
      <c r="H2616" s="1">
        <f>DATE(YEAR(invoices[[#This Row],[due_date]]),MONTH(invoices[[#This Row],[due_date]]),1)</f>
        <v>45658</v>
      </c>
      <c r="I2616" s="1">
        <v>45664</v>
      </c>
      <c r="J2616">
        <v>13500</v>
      </c>
      <c r="K2616">
        <v>1023</v>
      </c>
      <c r="L2616">
        <v>0</v>
      </c>
      <c r="M2616">
        <f>invoices[[#This Row],[rent_amount]]+invoices[[#This Row],[electricity_amount]]+invoices[[#This Row],[other_charges]]</f>
        <v>14523</v>
      </c>
      <c r="N2616" t="s">
        <v>28</v>
      </c>
      <c r="O2616" t="s">
        <v>2232</v>
      </c>
      <c r="P2616">
        <v>0</v>
      </c>
      <c r="Q2616" t="b">
        <v>0</v>
      </c>
      <c r="R2616" t="s">
        <v>205</v>
      </c>
      <c r="S2616">
        <v>0</v>
      </c>
      <c r="T2616">
        <f>invoices[[#This Row],[total_amount]]</f>
        <v>14523</v>
      </c>
      <c r="U2616" t="s">
        <v>1028</v>
      </c>
      <c r="V2616" t="str">
        <f>INDEX([1]!Table1[tenantname],MATCH(invoices[[#This Row],[allotment_id]],[1]!Table1[TenantAllotmentID],0))</f>
        <v>Ganesha M (B13-C1)</v>
      </c>
      <c r="W2616" t="s">
        <v>14319</v>
      </c>
      <c r="X2616" t="s">
        <v>14320</v>
      </c>
      <c r="Y2616" s="4">
        <v>45658</v>
      </c>
      <c r="Z2616" t="s">
        <v>15806</v>
      </c>
      <c r="AA2616">
        <v>9691</v>
      </c>
      <c r="AB2616">
        <v>3228</v>
      </c>
      <c r="AC2616">
        <v>581</v>
      </c>
      <c r="AD2616" s="7">
        <f>invoices[[#This Row],[Rent]]+invoices[[#This Row],[Services]]+invoices[[#This Row],[GST]]</f>
        <v>13500</v>
      </c>
      <c r="AE2616" s="7">
        <f>invoices[[#This Row],[Total]]-invoices[[#This Row],[rent_amount]]</f>
        <v>0</v>
      </c>
      <c r="AF2616">
        <v>1950</v>
      </c>
      <c r="AG2616">
        <v>1023</v>
      </c>
      <c r="AH2616">
        <f>invoices[[#This Row],[EB Amount]]-invoices[[#This Row],[electricity_amount]]</f>
        <v>0</v>
      </c>
    </row>
    <row r="2617" spans="1:34">
      <c r="A2617" t="s">
        <v>5703</v>
      </c>
      <c r="B2617" t="s">
        <v>22</v>
      </c>
      <c r="C2617" t="s">
        <v>1138</v>
      </c>
      <c r="D2617" t="s">
        <v>24</v>
      </c>
      <c r="E2617" t="s">
        <v>167</v>
      </c>
      <c r="F2617" t="s">
        <v>930</v>
      </c>
      <c r="G2617" t="s">
        <v>5704</v>
      </c>
      <c r="H2617" s="1">
        <f>DATE(YEAR(invoices[[#This Row],[due_date]]),MONTH(invoices[[#This Row],[due_date]]),1)</f>
        <v>45658</v>
      </c>
      <c r="I2617" s="1">
        <v>45664</v>
      </c>
      <c r="J2617">
        <v>14500</v>
      </c>
      <c r="K2617">
        <v>1395</v>
      </c>
      <c r="L2617">
        <v>0</v>
      </c>
      <c r="M2617">
        <f>invoices[[#This Row],[rent_amount]]+invoices[[#This Row],[electricity_amount]]+invoices[[#This Row],[other_charges]]</f>
        <v>15895</v>
      </c>
      <c r="N2617" t="s">
        <v>28</v>
      </c>
      <c r="O2617" t="s">
        <v>582</v>
      </c>
      <c r="P2617">
        <v>0</v>
      </c>
      <c r="Q2617" t="b">
        <v>0</v>
      </c>
      <c r="R2617" t="s">
        <v>205</v>
      </c>
      <c r="S2617">
        <v>0</v>
      </c>
      <c r="T2617">
        <f>invoices[[#This Row],[total_amount]]</f>
        <v>15895</v>
      </c>
      <c r="U2617" t="s">
        <v>1140</v>
      </c>
      <c r="V2617" t="str">
        <f>INDEX([1]!Table1[tenantname],MATCH(invoices[[#This Row],[allotment_id]],[1]!Table1[TenantAllotmentID],0))</f>
        <v>Akshit Pulluri (B42-B2)</v>
      </c>
      <c r="W2617" t="s">
        <v>14358</v>
      </c>
      <c r="X2617" t="s">
        <v>14359</v>
      </c>
      <c r="Y2617" s="4">
        <v>45658</v>
      </c>
      <c r="Z2617" t="s">
        <v>15806</v>
      </c>
      <c r="AA2617">
        <v>10409</v>
      </c>
      <c r="AB2617">
        <v>3467</v>
      </c>
      <c r="AC2617">
        <v>624</v>
      </c>
      <c r="AD2617" s="7">
        <f>invoices[[#This Row],[Rent]]+invoices[[#This Row],[Services]]+invoices[[#This Row],[GST]]</f>
        <v>14500</v>
      </c>
      <c r="AE2617" s="7">
        <f>invoices[[#This Row],[Total]]-invoices[[#This Row],[rent_amount]]</f>
        <v>0</v>
      </c>
      <c r="AF2617">
        <v>2075</v>
      </c>
      <c r="AG2617">
        <v>1395</v>
      </c>
      <c r="AH2617">
        <f>invoices[[#This Row],[EB Amount]]-invoices[[#This Row],[electricity_amount]]</f>
        <v>0</v>
      </c>
    </row>
    <row r="2618" spans="1:34">
      <c r="A2618" t="s">
        <v>5722</v>
      </c>
      <c r="B2618" t="s">
        <v>22</v>
      </c>
      <c r="C2618" t="s">
        <v>1356</v>
      </c>
      <c r="D2618" t="s">
        <v>24</v>
      </c>
      <c r="E2618" t="s">
        <v>155</v>
      </c>
      <c r="F2618" t="s">
        <v>156</v>
      </c>
      <c r="G2618" t="s">
        <v>5723</v>
      </c>
      <c r="H2618" s="1">
        <f>DATE(YEAR(invoices[[#This Row],[due_date]]),MONTH(invoices[[#This Row],[due_date]]),1)</f>
        <v>45658</v>
      </c>
      <c r="I2618" s="1">
        <v>45664</v>
      </c>
      <c r="J2618">
        <v>8129</v>
      </c>
      <c r="K2618">
        <v>2015</v>
      </c>
      <c r="L2618">
        <v>2250</v>
      </c>
      <c r="M2618">
        <f>invoices[[#This Row],[rent_amount]]+invoices[[#This Row],[electricity_amount]]+invoices[[#This Row],[other_charges]]</f>
        <v>12394</v>
      </c>
      <c r="N2618" t="s">
        <v>28</v>
      </c>
      <c r="O2618" t="s">
        <v>2232</v>
      </c>
      <c r="P2618">
        <v>0</v>
      </c>
      <c r="Q2618" t="b">
        <v>0</v>
      </c>
      <c r="R2618" t="s">
        <v>205</v>
      </c>
      <c r="S2618">
        <v>0</v>
      </c>
      <c r="T2618">
        <f>invoices[[#This Row],[total_amount]]</f>
        <v>12394</v>
      </c>
      <c r="U2618" t="s">
        <v>1358</v>
      </c>
      <c r="V2618" t="str">
        <f>INDEX([1]!Table1[tenantname],MATCH(invoices[[#This Row],[allotment_id]],[1]!Table1[TenantAllotmentID],0))</f>
        <v>Nijin PM  (C44-A1)</v>
      </c>
      <c r="W2618" t="s">
        <v>14442</v>
      </c>
      <c r="X2618" t="s">
        <v>14443</v>
      </c>
      <c r="Y2618" s="4">
        <v>45658</v>
      </c>
      <c r="Z2618" t="s">
        <v>15806</v>
      </c>
      <c r="AA2618">
        <v>4971</v>
      </c>
      <c r="AB2618">
        <v>2677</v>
      </c>
      <c r="AC2618">
        <v>481</v>
      </c>
      <c r="AD2618" s="7">
        <f>invoices[[#This Row],[Rent]]+invoices[[#This Row],[Services]]+invoices[[#This Row],[GST]]</f>
        <v>8129</v>
      </c>
      <c r="AE2618" s="7">
        <f>invoices[[#This Row],[Total]]-invoices[[#This Row],[rent_amount]]</f>
        <v>0</v>
      </c>
      <c r="AF2618">
        <v>2084</v>
      </c>
      <c r="AG2618">
        <v>2015</v>
      </c>
      <c r="AH2618">
        <f>invoices[[#This Row],[EB Amount]]-invoices[[#This Row],[electricity_amount]]</f>
        <v>0</v>
      </c>
    </row>
    <row r="2619" spans="1:34">
      <c r="A2619" t="s">
        <v>5775</v>
      </c>
      <c r="B2619" t="s">
        <v>22</v>
      </c>
      <c r="C2619" t="s">
        <v>1981</v>
      </c>
      <c r="D2619" t="s">
        <v>24</v>
      </c>
      <c r="E2619" t="s">
        <v>96</v>
      </c>
      <c r="F2619" t="s">
        <v>1982</v>
      </c>
      <c r="G2619" t="s">
        <v>5776</v>
      </c>
      <c r="H2619" s="1">
        <f>DATE(YEAR(invoices[[#This Row],[due_date]]),MONTH(invoices[[#This Row],[due_date]]),1)</f>
        <v>45658</v>
      </c>
      <c r="I2619" s="1">
        <v>45664</v>
      </c>
      <c r="J2619">
        <v>13500</v>
      </c>
      <c r="K2619">
        <v>1045</v>
      </c>
      <c r="L2619">
        <v>0</v>
      </c>
      <c r="M2619">
        <f>invoices[[#This Row],[rent_amount]]+invoices[[#This Row],[electricity_amount]]+invoices[[#This Row],[other_charges]]</f>
        <v>14545</v>
      </c>
      <c r="N2619" t="s">
        <v>28</v>
      </c>
      <c r="O2619" t="s">
        <v>1655</v>
      </c>
      <c r="P2619">
        <v>0</v>
      </c>
      <c r="Q2619" t="b">
        <v>0</v>
      </c>
      <c r="R2619" t="s">
        <v>205</v>
      </c>
      <c r="S2619">
        <v>0</v>
      </c>
      <c r="T2619">
        <f>invoices[[#This Row],[total_amount]]</f>
        <v>14545</v>
      </c>
      <c r="U2619" t="s">
        <v>1984</v>
      </c>
      <c r="V2619" t="str">
        <f>INDEX([1]!Table1[tenantname],MATCH(invoices[[#This Row],[allotment_id]],[1]!Table1[TenantAllotmentID],0))</f>
        <v>Nitin Chanpuriya (B33-C1)</v>
      </c>
      <c r="W2619" t="s">
        <v>14667</v>
      </c>
      <c r="X2619" t="s">
        <v>14668</v>
      </c>
      <c r="Y2619" s="4">
        <v>45658</v>
      </c>
      <c r="Z2619" t="s">
        <v>15806</v>
      </c>
      <c r="AA2619">
        <v>8255</v>
      </c>
      <c r="AB2619">
        <v>4445</v>
      </c>
      <c r="AC2619">
        <v>800</v>
      </c>
      <c r="AD2619" s="7">
        <f>invoices[[#This Row],[Rent]]+invoices[[#This Row],[Services]]+invoices[[#This Row],[GST]]</f>
        <v>13500</v>
      </c>
      <c r="AE2619" s="7">
        <f>invoices[[#This Row],[Total]]-invoices[[#This Row],[rent_amount]]</f>
        <v>0</v>
      </c>
      <c r="AF2619">
        <v>2110</v>
      </c>
      <c r="AG2619">
        <v>1045</v>
      </c>
      <c r="AH2619">
        <f>invoices[[#This Row],[EB Amount]]-invoices[[#This Row],[electricity_amount]]</f>
        <v>0</v>
      </c>
    </row>
    <row r="2620" spans="1:34">
      <c r="A2620" t="s">
        <v>5816</v>
      </c>
      <c r="B2620" t="s">
        <v>22</v>
      </c>
      <c r="C2620" t="s">
        <v>95</v>
      </c>
      <c r="D2620" t="s">
        <v>24</v>
      </c>
      <c r="E2620" t="s">
        <v>96</v>
      </c>
      <c r="F2620" t="s">
        <v>97</v>
      </c>
      <c r="G2620" t="s">
        <v>5817</v>
      </c>
      <c r="H2620" s="1">
        <f>DATE(YEAR(invoices[[#This Row],[due_date]]),MONTH(invoices[[#This Row],[due_date]]),1)</f>
        <v>45658</v>
      </c>
      <c r="I2620" s="1">
        <v>45664</v>
      </c>
      <c r="J2620">
        <v>13500</v>
      </c>
      <c r="K2620">
        <v>1705</v>
      </c>
      <c r="L2620">
        <v>0</v>
      </c>
      <c r="M2620">
        <f>invoices[[#This Row],[rent_amount]]+invoices[[#This Row],[electricity_amount]]+invoices[[#This Row],[other_charges]]</f>
        <v>15205</v>
      </c>
      <c r="N2620" t="s">
        <v>28</v>
      </c>
      <c r="O2620" t="s">
        <v>2232</v>
      </c>
      <c r="P2620">
        <v>0</v>
      </c>
      <c r="Q2620" t="b">
        <v>0</v>
      </c>
      <c r="R2620" t="s">
        <v>205</v>
      </c>
      <c r="S2620">
        <v>0</v>
      </c>
      <c r="T2620">
        <f>invoices[[#This Row],[total_amount]]</f>
        <v>15205</v>
      </c>
      <c r="U2620" t="s">
        <v>101</v>
      </c>
      <c r="V2620" t="str">
        <f>INDEX([1]!Table1[tenantname],MATCH(invoices[[#This Row],[allotment_id]],[1]!Table1[TenantAllotmentID],0))</f>
        <v>Athreya Guru (B33-C2)</v>
      </c>
      <c r="W2620" t="s">
        <v>14002</v>
      </c>
      <c r="X2620" t="s">
        <v>14003</v>
      </c>
      <c r="Y2620" s="4">
        <v>45658</v>
      </c>
      <c r="Z2620" t="s">
        <v>15806</v>
      </c>
      <c r="AA2620">
        <v>8255</v>
      </c>
      <c r="AB2620">
        <v>4445</v>
      </c>
      <c r="AC2620">
        <v>800</v>
      </c>
      <c r="AD2620" s="7">
        <f>invoices[[#This Row],[Rent]]+invoices[[#This Row],[Services]]+invoices[[#This Row],[GST]]</f>
        <v>13500</v>
      </c>
      <c r="AE2620" s="7">
        <f>invoices[[#This Row],[Total]]-invoices[[#This Row],[rent_amount]]</f>
        <v>0</v>
      </c>
      <c r="AF2620">
        <v>2133</v>
      </c>
      <c r="AG2620">
        <v>1705</v>
      </c>
      <c r="AH2620">
        <f>invoices[[#This Row],[EB Amount]]-invoices[[#This Row],[electricity_amount]]</f>
        <v>0</v>
      </c>
    </row>
    <row r="2621" spans="1:34">
      <c r="A2621" t="s">
        <v>5890</v>
      </c>
      <c r="B2621" t="s">
        <v>22</v>
      </c>
      <c r="C2621" t="s">
        <v>2831</v>
      </c>
      <c r="D2621" t="s">
        <v>24</v>
      </c>
      <c r="E2621" t="s">
        <v>155</v>
      </c>
      <c r="F2621" t="s">
        <v>188</v>
      </c>
      <c r="G2621" t="s">
        <v>5891</v>
      </c>
      <c r="H2621" s="1">
        <f>DATE(YEAR(invoices[[#This Row],[due_date]]),MONTH(invoices[[#This Row],[due_date]]),1)</f>
        <v>45658</v>
      </c>
      <c r="I2621" s="1">
        <v>45664</v>
      </c>
      <c r="J2621">
        <v>11758</v>
      </c>
      <c r="K2621">
        <v>0</v>
      </c>
      <c r="L2621">
        <v>0</v>
      </c>
      <c r="M2621">
        <f>invoices[[#This Row],[rent_amount]]+invoices[[#This Row],[electricity_amount]]+invoices[[#This Row],[other_charges]]</f>
        <v>11758</v>
      </c>
      <c r="N2621" t="s">
        <v>28</v>
      </c>
      <c r="O2621" t="s">
        <v>1655</v>
      </c>
      <c r="P2621">
        <v>0</v>
      </c>
      <c r="Q2621" t="b">
        <v>0</v>
      </c>
      <c r="R2621" t="s">
        <v>205</v>
      </c>
      <c r="S2621">
        <v>0</v>
      </c>
      <c r="T2621">
        <f>invoices[[#This Row],[total_amount]]</f>
        <v>11758</v>
      </c>
      <c r="U2621" t="s">
        <v>2833</v>
      </c>
      <c r="V2621" t="str">
        <f>INDEX([1]!Table1[tenantname],MATCH(invoices[[#This Row],[allotment_id]],[1]!Table1[TenantAllotmentID],0))</f>
        <v>Praveen R P  (C44-C2)</v>
      </c>
      <c r="W2621" t="s">
        <v>14905</v>
      </c>
      <c r="X2621" t="s">
        <v>14906</v>
      </c>
      <c r="Y2621" s="4">
        <v>45658</v>
      </c>
      <c r="Z2621" t="s">
        <v>15806</v>
      </c>
      <c r="AA2621">
        <v>8230</v>
      </c>
      <c r="AB2621">
        <v>2989</v>
      </c>
      <c r="AC2621">
        <v>539</v>
      </c>
      <c r="AD2621" s="7">
        <f>invoices[[#This Row],[Rent]]+invoices[[#This Row],[Services]]+invoices[[#This Row],[GST]]</f>
        <v>11758</v>
      </c>
      <c r="AE2621" s="7">
        <f>invoices[[#This Row],[Total]]-invoices[[#This Row],[rent_amount]]</f>
        <v>0</v>
      </c>
      <c r="AF2621">
        <v>2169</v>
      </c>
      <c r="AG2621">
        <v>0</v>
      </c>
      <c r="AH2621">
        <f>invoices[[#This Row],[EB Amount]]-invoices[[#This Row],[electricity_amount]]</f>
        <v>0</v>
      </c>
    </row>
    <row r="2622" spans="1:34">
      <c r="A2622" t="s">
        <v>5918</v>
      </c>
      <c r="B2622" t="s">
        <v>22</v>
      </c>
      <c r="C2622" t="s">
        <v>2577</v>
      </c>
      <c r="D2622" t="s">
        <v>24</v>
      </c>
      <c r="E2622" t="s">
        <v>275</v>
      </c>
      <c r="F2622" t="s">
        <v>782</v>
      </c>
      <c r="G2622" t="s">
        <v>5919</v>
      </c>
      <c r="H2622" s="1">
        <f>DATE(YEAR(invoices[[#This Row],[due_date]]),MONTH(invoices[[#This Row],[due_date]]),1)</f>
        <v>45658</v>
      </c>
      <c r="I2622" s="1">
        <v>45664</v>
      </c>
      <c r="J2622">
        <v>19000</v>
      </c>
      <c r="K2622">
        <v>1147</v>
      </c>
      <c r="L2622">
        <v>0</v>
      </c>
      <c r="M2622">
        <f>invoices[[#This Row],[rent_amount]]+invoices[[#This Row],[electricity_amount]]+invoices[[#This Row],[other_charges]]</f>
        <v>20147</v>
      </c>
      <c r="N2622" t="s">
        <v>28</v>
      </c>
      <c r="O2622" t="s">
        <v>204</v>
      </c>
      <c r="P2622">
        <v>0</v>
      </c>
      <c r="Q2622" t="b">
        <v>0</v>
      </c>
      <c r="R2622" t="s">
        <v>205</v>
      </c>
      <c r="S2622">
        <v>0</v>
      </c>
      <c r="T2622">
        <f>invoices[[#This Row],[total_amount]]</f>
        <v>20147</v>
      </c>
      <c r="U2622" t="s">
        <v>2579</v>
      </c>
      <c r="V2622" t="str">
        <f>INDEX([1]!Table1[tenantname],MATCH(invoices[[#This Row],[allotment_id]],[1]!Table1[TenantAllotmentID],0))</f>
        <v>Supritha A (B44-A1)</v>
      </c>
      <c r="W2622" t="s">
        <v>14841</v>
      </c>
      <c r="X2622" t="s">
        <v>14842</v>
      </c>
      <c r="Y2622" s="4">
        <v>45658</v>
      </c>
      <c r="Z2622" t="s">
        <v>15806</v>
      </c>
      <c r="AA2622">
        <v>13639</v>
      </c>
      <c r="AB2622">
        <v>4543</v>
      </c>
      <c r="AC2622">
        <v>818</v>
      </c>
      <c r="AD2622" s="7">
        <f>invoices[[#This Row],[Rent]]+invoices[[#This Row],[Services]]+invoices[[#This Row],[GST]]</f>
        <v>19000</v>
      </c>
      <c r="AE2622" s="7">
        <f>invoices[[#This Row],[Total]]-invoices[[#This Row],[rent_amount]]</f>
        <v>0</v>
      </c>
      <c r="AF2622">
        <v>2181</v>
      </c>
      <c r="AG2622">
        <v>1147</v>
      </c>
      <c r="AH2622">
        <f>invoices[[#This Row],[EB Amount]]-invoices[[#This Row],[electricity_amount]]</f>
        <v>0</v>
      </c>
    </row>
    <row r="2623" spans="1:34">
      <c r="A2623" t="s">
        <v>6015</v>
      </c>
      <c r="B2623" t="s">
        <v>22</v>
      </c>
      <c r="C2623" t="s">
        <v>2629</v>
      </c>
      <c r="D2623" t="s">
        <v>24</v>
      </c>
      <c r="E2623" t="s">
        <v>254</v>
      </c>
      <c r="F2623" t="s">
        <v>2299</v>
      </c>
      <c r="G2623" t="s">
        <v>6016</v>
      </c>
      <c r="H2623" s="1">
        <f>DATE(YEAR(invoices[[#This Row],[due_date]]),MONTH(invoices[[#This Row],[due_date]]),1)</f>
        <v>45658</v>
      </c>
      <c r="I2623" s="1">
        <v>45664</v>
      </c>
      <c r="J2623">
        <v>13500</v>
      </c>
      <c r="K2623">
        <v>2511</v>
      </c>
      <c r="L2623">
        <v>0</v>
      </c>
      <c r="M2623">
        <f>invoices[[#This Row],[rent_amount]]+invoices[[#This Row],[electricity_amount]]+invoices[[#This Row],[other_charges]]</f>
        <v>16011</v>
      </c>
      <c r="N2623" t="s">
        <v>28</v>
      </c>
      <c r="O2623" t="s">
        <v>2232</v>
      </c>
      <c r="P2623">
        <v>0</v>
      </c>
      <c r="Q2623" t="b">
        <v>0</v>
      </c>
      <c r="R2623" t="s">
        <v>205</v>
      </c>
      <c r="S2623">
        <v>0</v>
      </c>
      <c r="T2623">
        <f>invoices[[#This Row],[total_amount]]</f>
        <v>16011</v>
      </c>
      <c r="U2623" t="s">
        <v>2631</v>
      </c>
      <c r="V2623" t="str">
        <f>INDEX([1]!Table1[tenantname],MATCH(invoices[[#This Row],[allotment_id]],[1]!Table1[TenantAllotmentID],0))</f>
        <v>Divya Ponnuvel (C42-C1)</v>
      </c>
      <c r="W2623" t="s">
        <v>14853</v>
      </c>
      <c r="X2623" t="s">
        <v>14854</v>
      </c>
      <c r="Y2623" s="4">
        <v>45658</v>
      </c>
      <c r="Z2623" t="s">
        <v>15806</v>
      </c>
      <c r="AA2623">
        <v>8255</v>
      </c>
      <c r="AB2623">
        <v>4445</v>
      </c>
      <c r="AC2623">
        <v>800</v>
      </c>
      <c r="AD2623" s="7">
        <f>invoices[[#This Row],[Rent]]+invoices[[#This Row],[Services]]+invoices[[#This Row],[GST]]</f>
        <v>13500</v>
      </c>
      <c r="AE2623" s="7">
        <f>invoices[[#This Row],[Total]]-invoices[[#This Row],[rent_amount]]</f>
        <v>0</v>
      </c>
      <c r="AF2623">
        <v>2232</v>
      </c>
      <c r="AG2623">
        <v>2511</v>
      </c>
      <c r="AH2623">
        <f>invoices[[#This Row],[EB Amount]]-invoices[[#This Row],[electricity_amount]]</f>
        <v>0</v>
      </c>
    </row>
    <row r="2624" spans="1:34">
      <c r="A2624" t="s">
        <v>6059</v>
      </c>
      <c r="B2624" t="s">
        <v>22</v>
      </c>
      <c r="C2624" t="s">
        <v>5519</v>
      </c>
      <c r="D2624" t="s">
        <v>24</v>
      </c>
      <c r="E2624" t="s">
        <v>96</v>
      </c>
      <c r="F2624" t="s">
        <v>390</v>
      </c>
      <c r="G2624" t="s">
        <v>6060</v>
      </c>
      <c r="H2624" s="1">
        <f>DATE(YEAR(invoices[[#This Row],[due_date]]),MONTH(invoices[[#This Row],[due_date]]),1)</f>
        <v>45658</v>
      </c>
      <c r="I2624" s="1">
        <v>45664</v>
      </c>
      <c r="J2624">
        <v>19000</v>
      </c>
      <c r="K2624">
        <v>220</v>
      </c>
      <c r="L2624">
        <v>0</v>
      </c>
      <c r="M2624">
        <f>invoices[[#This Row],[rent_amount]]+invoices[[#This Row],[electricity_amount]]+invoices[[#This Row],[other_charges]]</f>
        <v>19220</v>
      </c>
      <c r="N2624" t="s">
        <v>28</v>
      </c>
      <c r="O2624" t="s">
        <v>2232</v>
      </c>
      <c r="P2624">
        <v>0</v>
      </c>
      <c r="Q2624" t="b">
        <v>0</v>
      </c>
      <c r="R2624" t="s">
        <v>205</v>
      </c>
      <c r="S2624">
        <v>0</v>
      </c>
      <c r="T2624">
        <f>invoices[[#This Row],[total_amount]]</f>
        <v>19220</v>
      </c>
      <c r="U2624" t="s">
        <v>5521</v>
      </c>
      <c r="V2624" t="str">
        <f>INDEX([1]!Table1[tenantname],MATCH(invoices[[#This Row],[allotment_id]],[1]!Table1[TenantAllotmentID],0))</f>
        <v>Jetin Raju Chamarathi (B33-A1)</v>
      </c>
      <c r="W2624" t="s">
        <v>15386</v>
      </c>
      <c r="X2624" t="s">
        <v>15387</v>
      </c>
      <c r="Y2624" s="4">
        <v>45658</v>
      </c>
      <c r="Z2624" t="s">
        <v>15806</v>
      </c>
      <c r="AA2624">
        <v>11618</v>
      </c>
      <c r="AB2624">
        <v>6256</v>
      </c>
      <c r="AC2624">
        <v>1126</v>
      </c>
      <c r="AD2624" s="7">
        <f>invoices[[#This Row],[Rent]]+invoices[[#This Row],[Services]]+invoices[[#This Row],[GST]]</f>
        <v>19000</v>
      </c>
      <c r="AE2624" s="7">
        <f>invoices[[#This Row],[Total]]-invoices[[#This Row],[rent_amount]]</f>
        <v>0</v>
      </c>
      <c r="AF2624">
        <v>2253</v>
      </c>
      <c r="AG2624">
        <v>220</v>
      </c>
      <c r="AH2624">
        <f>invoices[[#This Row],[EB Amount]]-invoices[[#This Row],[electricity_amount]]</f>
        <v>0</v>
      </c>
    </row>
    <row r="2625" spans="1:34">
      <c r="A2625" t="s">
        <v>6087</v>
      </c>
      <c r="B2625" t="s">
        <v>22</v>
      </c>
      <c r="C2625" t="s">
        <v>484</v>
      </c>
      <c r="D2625" t="s">
        <v>24</v>
      </c>
      <c r="E2625" t="s">
        <v>50</v>
      </c>
      <c r="F2625" t="s">
        <v>485</v>
      </c>
      <c r="G2625" t="s">
        <v>6088</v>
      </c>
      <c r="H2625" s="1">
        <f>DATE(YEAR(invoices[[#This Row],[due_date]]),MONTH(invoices[[#This Row],[due_date]]),1)</f>
        <v>45658</v>
      </c>
      <c r="I2625" s="1">
        <v>45664</v>
      </c>
      <c r="J2625">
        <v>14500</v>
      </c>
      <c r="K2625">
        <v>1798</v>
      </c>
      <c r="L2625">
        <v>0</v>
      </c>
      <c r="M2625">
        <f>invoices[[#This Row],[rent_amount]]+invoices[[#This Row],[electricity_amount]]+invoices[[#This Row],[other_charges]]</f>
        <v>16298</v>
      </c>
      <c r="N2625" t="s">
        <v>28</v>
      </c>
      <c r="O2625" t="s">
        <v>204</v>
      </c>
      <c r="P2625">
        <v>0</v>
      </c>
      <c r="Q2625" t="b">
        <v>0</v>
      </c>
      <c r="R2625" t="s">
        <v>205</v>
      </c>
      <c r="S2625">
        <v>0</v>
      </c>
      <c r="T2625">
        <f>invoices[[#This Row],[total_amount]]</f>
        <v>16298</v>
      </c>
      <c r="U2625" t="s">
        <v>488</v>
      </c>
      <c r="V2625" t="str">
        <f>INDEX([1]!Table1[tenantname],MATCH(invoices[[#This Row],[allotment_id]],[1]!Table1[TenantAllotmentID],0))</f>
        <v>Yaduraj P (B32-B2)</v>
      </c>
      <c r="W2625" t="s">
        <v>14126</v>
      </c>
      <c r="X2625" t="s">
        <v>14127</v>
      </c>
      <c r="Y2625" s="4">
        <v>45658</v>
      </c>
      <c r="Z2625" t="s">
        <v>15806</v>
      </c>
      <c r="AA2625">
        <v>8866</v>
      </c>
      <c r="AB2625">
        <v>4774</v>
      </c>
      <c r="AC2625">
        <v>860</v>
      </c>
      <c r="AD2625" s="7">
        <f>invoices[[#This Row],[Rent]]+invoices[[#This Row],[Services]]+invoices[[#This Row],[GST]]</f>
        <v>14500</v>
      </c>
      <c r="AE2625" s="7">
        <f>invoices[[#This Row],[Total]]-invoices[[#This Row],[rent_amount]]</f>
        <v>0</v>
      </c>
      <c r="AF2625">
        <v>2268</v>
      </c>
      <c r="AG2625">
        <v>1798</v>
      </c>
      <c r="AH2625">
        <f>invoices[[#This Row],[EB Amount]]-invoices[[#This Row],[electricity_amount]]</f>
        <v>0</v>
      </c>
    </row>
    <row r="2626" spans="1:34">
      <c r="A2626" t="s">
        <v>6240</v>
      </c>
      <c r="B2626" t="s">
        <v>22</v>
      </c>
      <c r="C2626" t="s">
        <v>173</v>
      </c>
      <c r="D2626" t="s">
        <v>24</v>
      </c>
      <c r="E2626" t="s">
        <v>140</v>
      </c>
      <c r="F2626" t="s">
        <v>174</v>
      </c>
      <c r="G2626" t="s">
        <v>6241</v>
      </c>
      <c r="H2626" s="1">
        <f>DATE(YEAR(invoices[[#This Row],[due_date]]),MONTH(invoices[[#This Row],[due_date]]),1)</f>
        <v>45658</v>
      </c>
      <c r="I2626" s="1">
        <v>45664</v>
      </c>
      <c r="J2626">
        <v>14500</v>
      </c>
      <c r="K2626">
        <v>1240</v>
      </c>
      <c r="L2626">
        <v>0</v>
      </c>
      <c r="M2626">
        <f>invoices[[#This Row],[rent_amount]]+invoices[[#This Row],[electricity_amount]]+invoices[[#This Row],[other_charges]]</f>
        <v>15740</v>
      </c>
      <c r="N2626" t="s">
        <v>28</v>
      </c>
      <c r="O2626" t="s">
        <v>204</v>
      </c>
      <c r="P2626">
        <v>0</v>
      </c>
      <c r="Q2626" t="b">
        <v>0</v>
      </c>
      <c r="R2626" t="s">
        <v>205</v>
      </c>
      <c r="S2626">
        <v>0</v>
      </c>
      <c r="T2626">
        <f>invoices[[#This Row],[total_amount]]</f>
        <v>15740</v>
      </c>
      <c r="U2626" t="s">
        <v>178</v>
      </c>
      <c r="V2626" t="str">
        <f>INDEX([1]!Table1[tenantname],MATCH(invoices[[#This Row],[allotment_id]],[1]!Table1[TenantAllotmentID],0))</f>
        <v>VijayaSekar P (A41-D1)</v>
      </c>
      <c r="W2626" t="s">
        <v>14024</v>
      </c>
      <c r="X2626" t="s">
        <v>14025</v>
      </c>
      <c r="Y2626" s="4">
        <v>45658</v>
      </c>
      <c r="Z2626" t="s">
        <v>15806</v>
      </c>
      <c r="AA2626">
        <v>9018</v>
      </c>
      <c r="AB2626">
        <v>4646</v>
      </c>
      <c r="AC2626">
        <v>836</v>
      </c>
      <c r="AD2626" s="7">
        <f>invoices[[#This Row],[Rent]]+invoices[[#This Row],[Services]]+invoices[[#This Row],[GST]]</f>
        <v>14500</v>
      </c>
      <c r="AE2626" s="7">
        <f>invoices[[#This Row],[Total]]-invoices[[#This Row],[rent_amount]]</f>
        <v>0</v>
      </c>
      <c r="AF2626">
        <v>2340</v>
      </c>
      <c r="AG2626">
        <v>1240</v>
      </c>
      <c r="AH2626">
        <f>invoices[[#This Row],[EB Amount]]-invoices[[#This Row],[electricity_amount]]</f>
        <v>0</v>
      </c>
    </row>
    <row r="2627" spans="1:34">
      <c r="A2627" t="s">
        <v>6284</v>
      </c>
      <c r="B2627" t="s">
        <v>22</v>
      </c>
      <c r="C2627" t="s">
        <v>3123</v>
      </c>
      <c r="D2627" t="s">
        <v>24</v>
      </c>
      <c r="E2627" t="s">
        <v>399</v>
      </c>
      <c r="F2627" t="s">
        <v>1525</v>
      </c>
      <c r="G2627" t="s">
        <v>6285</v>
      </c>
      <c r="H2627" s="1">
        <f>DATE(YEAR(invoices[[#This Row],[due_date]]),MONTH(invoices[[#This Row],[due_date]]),1)</f>
        <v>45658</v>
      </c>
      <c r="I2627" s="1">
        <v>45664</v>
      </c>
      <c r="J2627">
        <v>8419</v>
      </c>
      <c r="K2627">
        <v>1050</v>
      </c>
      <c r="L2627">
        <v>2250</v>
      </c>
      <c r="M2627">
        <f>invoices[[#This Row],[rent_amount]]+invoices[[#This Row],[electricity_amount]]+invoices[[#This Row],[other_charges]]</f>
        <v>11719</v>
      </c>
      <c r="N2627" t="s">
        <v>28</v>
      </c>
      <c r="O2627" t="s">
        <v>582</v>
      </c>
      <c r="P2627">
        <v>0</v>
      </c>
      <c r="Q2627" t="b">
        <v>0</v>
      </c>
      <c r="R2627" t="s">
        <v>205</v>
      </c>
      <c r="S2627">
        <v>0</v>
      </c>
      <c r="T2627">
        <f>invoices[[#This Row],[total_amount]]</f>
        <v>11719</v>
      </c>
      <c r="U2627" t="s">
        <v>3125</v>
      </c>
      <c r="V2627" t="str">
        <f>INDEX([1]!Table1[tenantname],MATCH(invoices[[#This Row],[allotment_id]],[1]!Table1[TenantAllotmentID],0))</f>
        <v>Ananaya B (B22-B1)</v>
      </c>
      <c r="W2627" t="s">
        <v>14980</v>
      </c>
      <c r="X2627" t="s">
        <v>14981</v>
      </c>
      <c r="Y2627" s="4">
        <v>45658</v>
      </c>
      <c r="Z2627" t="s">
        <v>15806</v>
      </c>
      <c r="AA2627">
        <v>5894</v>
      </c>
      <c r="AB2627">
        <v>2141</v>
      </c>
      <c r="AC2627">
        <v>384</v>
      </c>
      <c r="AD2627" s="7">
        <f>invoices[[#This Row],[Rent]]+invoices[[#This Row],[Services]]+invoices[[#This Row],[GST]]</f>
        <v>8419</v>
      </c>
      <c r="AE2627" s="7">
        <f>invoices[[#This Row],[Total]]-invoices[[#This Row],[rent_amount]]</f>
        <v>0</v>
      </c>
      <c r="AF2627">
        <v>2371</v>
      </c>
      <c r="AG2627">
        <v>1050</v>
      </c>
      <c r="AH2627">
        <f>invoices[[#This Row],[EB Amount]]-invoices[[#This Row],[electricity_amount]]</f>
        <v>0</v>
      </c>
    </row>
    <row r="2628" spans="1:34">
      <c r="A2628" t="s">
        <v>6379</v>
      </c>
      <c r="B2628" t="s">
        <v>22</v>
      </c>
      <c r="C2628" t="s">
        <v>358</v>
      </c>
      <c r="D2628" t="s">
        <v>24</v>
      </c>
      <c r="E2628" t="s">
        <v>268</v>
      </c>
      <c r="F2628" t="s">
        <v>359</v>
      </c>
      <c r="G2628" t="s">
        <v>6380</v>
      </c>
      <c r="H2628" s="1">
        <f>DATE(YEAR(invoices[[#This Row],[due_date]]),MONTH(invoices[[#This Row],[due_date]]),1)</f>
        <v>45658</v>
      </c>
      <c r="I2628" s="1">
        <v>45664</v>
      </c>
      <c r="J2628">
        <v>24000</v>
      </c>
      <c r="K2628">
        <v>1829</v>
      </c>
      <c r="L2628">
        <v>0</v>
      </c>
      <c r="M2628">
        <f>invoices[[#This Row],[rent_amount]]+invoices[[#This Row],[electricity_amount]]+invoices[[#This Row],[other_charges]]</f>
        <v>25829</v>
      </c>
      <c r="N2628" t="s">
        <v>28</v>
      </c>
      <c r="O2628" t="s">
        <v>2232</v>
      </c>
      <c r="P2628">
        <v>0</v>
      </c>
      <c r="Q2628" t="b">
        <v>0</v>
      </c>
      <c r="R2628" t="s">
        <v>205</v>
      </c>
      <c r="S2628">
        <v>0</v>
      </c>
      <c r="T2628">
        <f>invoices[[#This Row],[total_amount]]</f>
        <v>25829</v>
      </c>
      <c r="U2628" t="s">
        <v>362</v>
      </c>
      <c r="V2628" t="str">
        <f>INDEX([1]!Table1[tenantname],MATCH(invoices[[#This Row],[allotment_id]],[1]!Table1[TenantAllotmentID],0))</f>
        <v>Jithin K (C21-D1)</v>
      </c>
      <c r="W2628" t="s">
        <v>14080</v>
      </c>
      <c r="X2628" t="s">
        <v>14081</v>
      </c>
      <c r="Y2628" s="4">
        <v>45658</v>
      </c>
      <c r="Z2628" t="s">
        <v>15806</v>
      </c>
      <c r="AA2628">
        <v>17228</v>
      </c>
      <c r="AB2628">
        <v>5739</v>
      </c>
      <c r="AC2628">
        <v>1033</v>
      </c>
      <c r="AD2628" s="7">
        <f>invoices[[#This Row],[Rent]]+invoices[[#This Row],[Services]]+invoices[[#This Row],[GST]]</f>
        <v>24000</v>
      </c>
      <c r="AE2628" s="7">
        <f>invoices[[#This Row],[Total]]-invoices[[#This Row],[rent_amount]]</f>
        <v>0</v>
      </c>
      <c r="AF2628">
        <v>2421</v>
      </c>
      <c r="AG2628">
        <v>1829</v>
      </c>
      <c r="AH2628">
        <f>invoices[[#This Row],[EB Amount]]-invoices[[#This Row],[electricity_amount]]</f>
        <v>0</v>
      </c>
    </row>
    <row r="2629" spans="1:34">
      <c r="A2629" t="s">
        <v>6522</v>
      </c>
      <c r="B2629" t="s">
        <v>22</v>
      </c>
      <c r="C2629" t="s">
        <v>1571</v>
      </c>
      <c r="D2629" t="s">
        <v>24</v>
      </c>
      <c r="E2629" t="s">
        <v>104</v>
      </c>
      <c r="F2629" t="s">
        <v>1572</v>
      </c>
      <c r="G2629" t="s">
        <v>6523</v>
      </c>
      <c r="H2629" s="1">
        <f>DATE(YEAR(invoices[[#This Row],[due_date]]),MONTH(invoices[[#This Row],[due_date]]),1)</f>
        <v>45658</v>
      </c>
      <c r="I2629" s="1">
        <v>45664</v>
      </c>
      <c r="J2629">
        <v>14500</v>
      </c>
      <c r="K2629">
        <v>589</v>
      </c>
      <c r="L2629">
        <v>0</v>
      </c>
      <c r="M2629">
        <f>invoices[[#This Row],[rent_amount]]+invoices[[#This Row],[electricity_amount]]+invoices[[#This Row],[other_charges]]</f>
        <v>15089</v>
      </c>
      <c r="N2629" t="s">
        <v>28</v>
      </c>
      <c r="O2629" t="s">
        <v>1655</v>
      </c>
      <c r="P2629">
        <v>0</v>
      </c>
      <c r="Q2629" t="b">
        <v>0</v>
      </c>
      <c r="R2629" t="s">
        <v>205</v>
      </c>
      <c r="S2629">
        <v>0</v>
      </c>
      <c r="T2629">
        <f>invoices[[#This Row],[total_amount]]</f>
        <v>15089</v>
      </c>
      <c r="U2629" t="s">
        <v>1574</v>
      </c>
      <c r="V2629" t="str">
        <f>INDEX([1]!Table1[tenantname],MATCH(invoices[[#This Row],[allotment_id]],[1]!Table1[TenantAllotmentID],0))</f>
        <v>Ravi S (B14-B2)</v>
      </c>
      <c r="W2629" t="s">
        <v>14522</v>
      </c>
      <c r="X2629" t="s">
        <v>14523</v>
      </c>
      <c r="Y2629" s="4">
        <v>45658</v>
      </c>
      <c r="Z2629" t="s">
        <v>15806</v>
      </c>
      <c r="AA2629">
        <v>10409</v>
      </c>
      <c r="AB2629">
        <v>3467</v>
      </c>
      <c r="AC2629">
        <v>624</v>
      </c>
      <c r="AD2629" s="7">
        <f>invoices[[#This Row],[Rent]]+invoices[[#This Row],[Services]]+invoices[[#This Row],[GST]]</f>
        <v>14500</v>
      </c>
      <c r="AE2629" s="7">
        <f>invoices[[#This Row],[Total]]-invoices[[#This Row],[rent_amount]]</f>
        <v>0</v>
      </c>
      <c r="AF2629">
        <v>2494</v>
      </c>
      <c r="AG2629">
        <v>589</v>
      </c>
      <c r="AH2629">
        <f>invoices[[#This Row],[EB Amount]]-invoices[[#This Row],[electricity_amount]]</f>
        <v>0</v>
      </c>
    </row>
    <row r="2630" spans="1:34">
      <c r="A2630" t="s">
        <v>6528</v>
      </c>
      <c r="B2630" t="s">
        <v>22</v>
      </c>
      <c r="C2630" t="s">
        <v>146</v>
      </c>
      <c r="D2630" t="s">
        <v>24</v>
      </c>
      <c r="E2630" t="s">
        <v>147</v>
      </c>
      <c r="F2630" t="s">
        <v>148</v>
      </c>
      <c r="G2630" t="s">
        <v>6529</v>
      </c>
      <c r="H2630" s="1">
        <f>DATE(YEAR(invoices[[#This Row],[due_date]]),MONTH(invoices[[#This Row],[due_date]]),1)</f>
        <v>45658</v>
      </c>
      <c r="I2630" s="1">
        <v>45664</v>
      </c>
      <c r="J2630">
        <v>13500</v>
      </c>
      <c r="K2630">
        <v>700</v>
      </c>
      <c r="L2630">
        <v>0</v>
      </c>
      <c r="M2630">
        <f>invoices[[#This Row],[rent_amount]]+invoices[[#This Row],[electricity_amount]]+invoices[[#This Row],[other_charges]]</f>
        <v>14200</v>
      </c>
      <c r="N2630" t="s">
        <v>28</v>
      </c>
      <c r="O2630" t="s">
        <v>582</v>
      </c>
      <c r="P2630">
        <v>0</v>
      </c>
      <c r="Q2630" t="b">
        <v>0</v>
      </c>
      <c r="R2630" t="s">
        <v>205</v>
      </c>
      <c r="S2630">
        <v>0</v>
      </c>
      <c r="T2630">
        <f>invoices[[#This Row],[total_amount]]</f>
        <v>14200</v>
      </c>
      <c r="U2630" t="s">
        <v>152</v>
      </c>
      <c r="V2630" t="str">
        <f>INDEX([1]!Table1[tenantname],MATCH(invoices[[#This Row],[allotment_id]],[1]!Table1[TenantAllotmentID],0))</f>
        <v>Akshay R (C31-C1)</v>
      </c>
      <c r="W2630" t="s">
        <v>14016</v>
      </c>
      <c r="X2630" t="s">
        <v>14017</v>
      </c>
      <c r="Y2630" s="4">
        <v>45658</v>
      </c>
      <c r="Z2630" t="s">
        <v>15806</v>
      </c>
      <c r="AA2630">
        <v>9691</v>
      </c>
      <c r="AB2630">
        <v>3228</v>
      </c>
      <c r="AC2630">
        <v>581</v>
      </c>
      <c r="AD2630" s="7">
        <f>invoices[[#This Row],[Rent]]+invoices[[#This Row],[Services]]+invoices[[#This Row],[GST]]</f>
        <v>13500</v>
      </c>
      <c r="AE2630" s="7">
        <f>invoices[[#This Row],[Total]]-invoices[[#This Row],[rent_amount]]</f>
        <v>0</v>
      </c>
      <c r="AF2630">
        <v>2497</v>
      </c>
      <c r="AG2630">
        <v>700</v>
      </c>
      <c r="AH2630">
        <f>invoices[[#This Row],[EB Amount]]-invoices[[#This Row],[electricity_amount]]</f>
        <v>0</v>
      </c>
    </row>
    <row r="2631" spans="1:34">
      <c r="A2631" t="s">
        <v>6660</v>
      </c>
      <c r="B2631" t="s">
        <v>22</v>
      </c>
      <c r="C2631" t="s">
        <v>5417</v>
      </c>
      <c r="D2631" t="s">
        <v>24</v>
      </c>
      <c r="E2631" t="s">
        <v>155</v>
      </c>
      <c r="F2631" t="s">
        <v>865</v>
      </c>
      <c r="G2631" t="s">
        <v>6661</v>
      </c>
      <c r="H2631" s="1">
        <f>DATE(YEAR(invoices[[#This Row],[due_date]]),MONTH(invoices[[#This Row],[due_date]]),1)</f>
        <v>45658</v>
      </c>
      <c r="I2631" s="1">
        <v>45664</v>
      </c>
      <c r="J2631">
        <v>14031</v>
      </c>
      <c r="K2631">
        <v>0</v>
      </c>
      <c r="L2631">
        <v>0</v>
      </c>
      <c r="M2631">
        <f>invoices[[#This Row],[rent_amount]]+invoices[[#This Row],[electricity_amount]]+invoices[[#This Row],[other_charges]]</f>
        <v>14031</v>
      </c>
      <c r="N2631" t="s">
        <v>28</v>
      </c>
      <c r="O2631" t="s">
        <v>2232</v>
      </c>
      <c r="P2631">
        <v>0</v>
      </c>
      <c r="Q2631" t="b">
        <v>0</v>
      </c>
      <c r="R2631" t="s">
        <v>205</v>
      </c>
      <c r="S2631">
        <v>0</v>
      </c>
      <c r="T2631">
        <f>invoices[[#This Row],[total_amount]]</f>
        <v>14031</v>
      </c>
      <c r="U2631" t="s">
        <v>6153</v>
      </c>
      <c r="V2631" t="str">
        <f>INDEX([1]!Table1[tenantname],MATCH(invoices[[#This Row],[allotment_id]],[1]!Table1[TenantAllotmentID],0))</f>
        <v>Jayanathan Ramesh (C44-B2)</v>
      </c>
      <c r="W2631" t="s">
        <v>15454</v>
      </c>
      <c r="X2631" t="s">
        <v>15455</v>
      </c>
      <c r="Y2631" s="4">
        <v>45658</v>
      </c>
      <c r="Z2631" t="s">
        <v>15806</v>
      </c>
      <c r="AA2631">
        <v>9822</v>
      </c>
      <c r="AB2631">
        <v>3567</v>
      </c>
      <c r="AC2631">
        <v>642</v>
      </c>
      <c r="AD2631" s="7">
        <f>invoices[[#This Row],[Rent]]+invoices[[#This Row],[Services]]+invoices[[#This Row],[GST]]</f>
        <v>14031</v>
      </c>
      <c r="AE2631" s="7">
        <f>invoices[[#This Row],[Total]]-invoices[[#This Row],[rent_amount]]</f>
        <v>0</v>
      </c>
      <c r="AF2631">
        <v>2558</v>
      </c>
      <c r="AG2631">
        <v>0</v>
      </c>
      <c r="AH2631">
        <f>invoices[[#This Row],[EB Amount]]-invoices[[#This Row],[electricity_amount]]</f>
        <v>0</v>
      </c>
    </row>
    <row r="2632" spans="1:34">
      <c r="A2632" t="s">
        <v>6693</v>
      </c>
      <c r="B2632" t="s">
        <v>22</v>
      </c>
      <c r="C2632" t="s">
        <v>41</v>
      </c>
      <c r="D2632" t="s">
        <v>24</v>
      </c>
      <c r="E2632" t="s">
        <v>42</v>
      </c>
      <c r="F2632" t="s">
        <v>43</v>
      </c>
      <c r="G2632" t="s">
        <v>6694</v>
      </c>
      <c r="H2632" s="1">
        <f>DATE(YEAR(invoices[[#This Row],[due_date]]),MONTH(invoices[[#This Row],[due_date]]),1)</f>
        <v>45658</v>
      </c>
      <c r="I2632" s="1">
        <v>45664</v>
      </c>
      <c r="J2632">
        <v>13500</v>
      </c>
      <c r="K2632">
        <v>1209</v>
      </c>
      <c r="L2632">
        <v>0</v>
      </c>
      <c r="M2632">
        <f>invoices[[#This Row],[rent_amount]]+invoices[[#This Row],[electricity_amount]]+invoices[[#This Row],[other_charges]]</f>
        <v>14709</v>
      </c>
      <c r="N2632" t="s">
        <v>28</v>
      </c>
      <c r="O2632" t="s">
        <v>2232</v>
      </c>
      <c r="P2632">
        <v>0</v>
      </c>
      <c r="Q2632" t="b">
        <v>0</v>
      </c>
      <c r="R2632" t="s">
        <v>205</v>
      </c>
      <c r="S2632">
        <v>0</v>
      </c>
      <c r="T2632">
        <f>invoices[[#This Row],[total_amount]]</f>
        <v>14709</v>
      </c>
      <c r="U2632" t="s">
        <v>47</v>
      </c>
      <c r="V2632" t="str">
        <f>INDEX([1]!Table1[tenantname],MATCH(invoices[[#This Row],[allotment_id]],[1]!Table1[TenantAllotmentID],0))</f>
        <v>Harrsha T (C24-C1)</v>
      </c>
      <c r="W2632" t="s">
        <v>13988</v>
      </c>
      <c r="X2632" t="s">
        <v>13989</v>
      </c>
      <c r="Y2632" s="4">
        <v>45658</v>
      </c>
      <c r="Z2632" t="s">
        <v>15806</v>
      </c>
      <c r="AA2632">
        <v>9450</v>
      </c>
      <c r="AB2632">
        <v>3432</v>
      </c>
      <c r="AC2632">
        <v>618</v>
      </c>
      <c r="AD2632" s="7">
        <f>invoices[[#This Row],[Rent]]+invoices[[#This Row],[Services]]+invoices[[#This Row],[GST]]</f>
        <v>13500</v>
      </c>
      <c r="AE2632" s="7">
        <f>invoices[[#This Row],[Total]]-invoices[[#This Row],[rent_amount]]</f>
        <v>0</v>
      </c>
      <c r="AF2632">
        <v>2574</v>
      </c>
      <c r="AG2632">
        <v>1209</v>
      </c>
      <c r="AH2632">
        <f>invoices[[#This Row],[EB Amount]]-invoices[[#This Row],[electricity_amount]]</f>
        <v>0</v>
      </c>
    </row>
    <row r="2633" spans="1:34">
      <c r="A2633" t="s">
        <v>6770</v>
      </c>
      <c r="B2633" t="s">
        <v>22</v>
      </c>
      <c r="C2633" t="s">
        <v>3376</v>
      </c>
      <c r="D2633" t="s">
        <v>24</v>
      </c>
      <c r="E2633" t="s">
        <v>354</v>
      </c>
      <c r="F2633" t="s">
        <v>1506</v>
      </c>
      <c r="G2633" t="s">
        <v>6771</v>
      </c>
      <c r="H2633" s="1">
        <f>DATE(YEAR(invoices[[#This Row],[due_date]]),MONTH(invoices[[#This Row],[due_date]]),1)</f>
        <v>45658</v>
      </c>
      <c r="I2633" s="1">
        <v>45664</v>
      </c>
      <c r="J2633">
        <v>13500</v>
      </c>
      <c r="K2633">
        <v>1364</v>
      </c>
      <c r="L2633">
        <v>0</v>
      </c>
      <c r="M2633">
        <f>invoices[[#This Row],[rent_amount]]+invoices[[#This Row],[electricity_amount]]+invoices[[#This Row],[other_charges]]</f>
        <v>14864</v>
      </c>
      <c r="N2633" t="s">
        <v>28</v>
      </c>
      <c r="O2633" t="s">
        <v>1655</v>
      </c>
      <c r="P2633">
        <v>0</v>
      </c>
      <c r="Q2633" t="b">
        <v>0</v>
      </c>
      <c r="R2633" t="s">
        <v>205</v>
      </c>
      <c r="S2633">
        <v>0</v>
      </c>
      <c r="T2633">
        <f>invoices[[#This Row],[total_amount]]</f>
        <v>14864</v>
      </c>
      <c r="U2633" t="s">
        <v>3378</v>
      </c>
      <c r="V2633" t="str">
        <f>INDEX([1]!Table1[tenantname],MATCH(invoices[[#This Row],[allotment_id]],[1]!Table1[TenantAllotmentID],0))</f>
        <v>Prem CH (B34-C2)</v>
      </c>
      <c r="W2633" t="s">
        <v>15042</v>
      </c>
      <c r="X2633" t="s">
        <v>15043</v>
      </c>
      <c r="Y2633" s="4">
        <v>45658</v>
      </c>
      <c r="Z2633" t="s">
        <v>15806</v>
      </c>
      <c r="AA2633">
        <v>8255</v>
      </c>
      <c r="AB2633">
        <v>4445</v>
      </c>
      <c r="AC2633">
        <v>800</v>
      </c>
      <c r="AD2633" s="7">
        <f>invoices[[#This Row],[Rent]]+invoices[[#This Row],[Services]]+invoices[[#This Row],[GST]]</f>
        <v>13500</v>
      </c>
      <c r="AE2633" s="7">
        <f>invoices[[#This Row],[Total]]-invoices[[#This Row],[rent_amount]]</f>
        <v>0</v>
      </c>
      <c r="AF2633">
        <v>2614</v>
      </c>
      <c r="AG2633">
        <v>1364</v>
      </c>
      <c r="AH2633">
        <f>invoices[[#This Row],[EB Amount]]-invoices[[#This Row],[electricity_amount]]</f>
        <v>0</v>
      </c>
    </row>
    <row r="2634" spans="1:34">
      <c r="A2634" t="s">
        <v>6885</v>
      </c>
      <c r="B2634" t="s">
        <v>22</v>
      </c>
      <c r="C2634" t="s">
        <v>757</v>
      </c>
      <c r="D2634" t="s">
        <v>24</v>
      </c>
      <c r="E2634" t="s">
        <v>181</v>
      </c>
      <c r="F2634" t="s">
        <v>758</v>
      </c>
      <c r="G2634" t="s">
        <v>6886</v>
      </c>
      <c r="H2634" s="1">
        <f>DATE(YEAR(invoices[[#This Row],[due_date]]),MONTH(invoices[[#This Row],[due_date]]),1)</f>
        <v>45658</v>
      </c>
      <c r="I2634" s="1">
        <v>45664</v>
      </c>
      <c r="J2634">
        <v>13500</v>
      </c>
      <c r="K2634">
        <v>116</v>
      </c>
      <c r="L2634">
        <v>0</v>
      </c>
      <c r="M2634">
        <f>invoices[[#This Row],[rent_amount]]+invoices[[#This Row],[electricity_amount]]+invoices[[#This Row],[other_charges]]</f>
        <v>13616</v>
      </c>
      <c r="N2634" t="s">
        <v>28</v>
      </c>
      <c r="O2634" t="s">
        <v>204</v>
      </c>
      <c r="P2634">
        <v>0</v>
      </c>
      <c r="Q2634" t="b">
        <v>0</v>
      </c>
      <c r="R2634" t="s">
        <v>205</v>
      </c>
      <c r="S2634">
        <v>0</v>
      </c>
      <c r="T2634">
        <f>invoices[[#This Row],[total_amount]]</f>
        <v>13616</v>
      </c>
      <c r="U2634" t="s">
        <v>761</v>
      </c>
      <c r="V2634" t="str">
        <f>INDEX([1]!Table1[tenantname],MATCH(invoices[[#This Row],[allotment_id]],[1]!Table1[TenantAllotmentID],0))</f>
        <v>Shivani Kumari (B24-C2)</v>
      </c>
      <c r="W2634" t="s">
        <v>14221</v>
      </c>
      <c r="X2634" t="s">
        <v>14222</v>
      </c>
      <c r="Y2634" s="4">
        <v>45658</v>
      </c>
      <c r="Z2634" t="s">
        <v>15806</v>
      </c>
      <c r="AA2634">
        <v>9450</v>
      </c>
      <c r="AB2634">
        <v>3432</v>
      </c>
      <c r="AC2634">
        <v>618</v>
      </c>
      <c r="AD2634" s="7">
        <f>invoices[[#This Row],[Rent]]+invoices[[#This Row],[Services]]+invoices[[#This Row],[GST]]</f>
        <v>13500</v>
      </c>
      <c r="AE2634" s="7">
        <f>invoices[[#This Row],[Total]]-invoices[[#This Row],[rent_amount]]</f>
        <v>0</v>
      </c>
      <c r="AF2634">
        <v>2677</v>
      </c>
      <c r="AG2634">
        <v>116</v>
      </c>
      <c r="AH2634">
        <f>invoices[[#This Row],[EB Amount]]-invoices[[#This Row],[electricity_amount]]</f>
        <v>0</v>
      </c>
    </row>
    <row r="2635" spans="1:34">
      <c r="A2635" t="s">
        <v>6962</v>
      </c>
      <c r="B2635" t="s">
        <v>22</v>
      </c>
      <c r="C2635" t="s">
        <v>3590</v>
      </c>
      <c r="D2635" t="s">
        <v>24</v>
      </c>
      <c r="E2635" t="s">
        <v>167</v>
      </c>
      <c r="F2635" t="s">
        <v>2258</v>
      </c>
      <c r="G2635" t="s">
        <v>6963</v>
      </c>
      <c r="H2635" s="1">
        <f>DATE(YEAR(invoices[[#This Row],[due_date]]),MONTH(invoices[[#This Row],[due_date]]),1)</f>
        <v>45658</v>
      </c>
      <c r="I2635" s="1">
        <v>45664</v>
      </c>
      <c r="J2635">
        <v>19000</v>
      </c>
      <c r="K2635">
        <v>1395</v>
      </c>
      <c r="L2635">
        <v>0</v>
      </c>
      <c r="M2635">
        <f>invoices[[#This Row],[rent_amount]]+invoices[[#This Row],[electricity_amount]]+invoices[[#This Row],[other_charges]]</f>
        <v>20395</v>
      </c>
      <c r="N2635" t="s">
        <v>28</v>
      </c>
      <c r="O2635" t="s">
        <v>204</v>
      </c>
      <c r="P2635">
        <v>0</v>
      </c>
      <c r="Q2635" t="b">
        <v>0</v>
      </c>
      <c r="R2635" t="s">
        <v>205</v>
      </c>
      <c r="S2635">
        <v>0</v>
      </c>
      <c r="T2635">
        <f>invoices[[#This Row],[total_amount]]</f>
        <v>20395</v>
      </c>
      <c r="U2635" s="2" t="s">
        <v>3592</v>
      </c>
      <c r="V2635" t="str">
        <f>INDEX([1]!Table1[tenantname],MATCH(invoices[[#This Row],[allotment_id]],[1]!Table1[TenantAllotmentID],0))</f>
        <v>Srichand Ganesh (B42-A1)</v>
      </c>
      <c r="W2635" t="s">
        <v>15088</v>
      </c>
      <c r="X2635" t="s">
        <v>15089</v>
      </c>
      <c r="Y2635" s="4">
        <v>45658</v>
      </c>
      <c r="Z2635" t="s">
        <v>15806</v>
      </c>
      <c r="AA2635">
        <v>13639</v>
      </c>
      <c r="AB2635">
        <v>4543</v>
      </c>
      <c r="AC2635">
        <v>818</v>
      </c>
      <c r="AD2635" s="7">
        <f>invoices[[#This Row],[Rent]]+invoices[[#This Row],[Services]]+invoices[[#This Row],[GST]]</f>
        <v>19000</v>
      </c>
      <c r="AE2635" s="7">
        <f>invoices[[#This Row],[Total]]-invoices[[#This Row],[rent_amount]]</f>
        <v>0</v>
      </c>
      <c r="AF2635">
        <v>2715</v>
      </c>
      <c r="AG2635">
        <v>1395</v>
      </c>
      <c r="AH2635">
        <f>invoices[[#This Row],[EB Amount]]-invoices[[#This Row],[electricity_amount]]</f>
        <v>0</v>
      </c>
    </row>
    <row r="2636" spans="1:34">
      <c r="A2636" t="s">
        <v>7044</v>
      </c>
      <c r="B2636" t="s">
        <v>22</v>
      </c>
      <c r="C2636" t="s">
        <v>4810</v>
      </c>
      <c r="D2636" t="s">
        <v>24</v>
      </c>
      <c r="E2636" t="s">
        <v>476</v>
      </c>
      <c r="F2636" t="s">
        <v>1186</v>
      </c>
      <c r="G2636" t="s">
        <v>7045</v>
      </c>
      <c r="H2636" s="1">
        <f>DATE(YEAR(invoices[[#This Row],[due_date]]),MONTH(invoices[[#This Row],[due_date]]),1)</f>
        <v>45658</v>
      </c>
      <c r="I2636" s="1">
        <v>45664</v>
      </c>
      <c r="J2636">
        <v>14500</v>
      </c>
      <c r="K2636">
        <v>1767</v>
      </c>
      <c r="L2636">
        <v>0</v>
      </c>
      <c r="M2636">
        <f>invoices[[#This Row],[rent_amount]]+invoices[[#This Row],[electricity_amount]]+invoices[[#This Row],[other_charges]]</f>
        <v>16267</v>
      </c>
      <c r="N2636" t="s">
        <v>28</v>
      </c>
      <c r="O2636" t="s">
        <v>204</v>
      </c>
      <c r="P2636">
        <v>0</v>
      </c>
      <c r="Q2636" t="b">
        <v>0</v>
      </c>
      <c r="R2636" t="s">
        <v>205</v>
      </c>
      <c r="S2636">
        <v>0</v>
      </c>
      <c r="T2636">
        <f>invoices[[#This Row],[total_amount]]</f>
        <v>16267</v>
      </c>
      <c r="U2636" t="s">
        <v>4812</v>
      </c>
      <c r="V2636" t="str">
        <f>INDEX([1]!Table1[tenantname],MATCH(invoices[[#This Row],[allotment_id]],[1]!Table1[TenantAllotmentID],0))</f>
        <v>Sahal C (B41-B2)</v>
      </c>
      <c r="W2636" t="s">
        <v>15293</v>
      </c>
      <c r="X2636" t="s">
        <v>15294</v>
      </c>
      <c r="Y2636" s="4">
        <v>45658</v>
      </c>
      <c r="Z2636" t="s">
        <v>15806</v>
      </c>
      <c r="AA2636">
        <v>10409</v>
      </c>
      <c r="AB2636">
        <v>3467</v>
      </c>
      <c r="AC2636">
        <v>624</v>
      </c>
      <c r="AD2636" s="7">
        <f>invoices[[#This Row],[Rent]]+invoices[[#This Row],[Services]]+invoices[[#This Row],[GST]]</f>
        <v>14500</v>
      </c>
      <c r="AE2636" s="7">
        <f>invoices[[#This Row],[Total]]-invoices[[#This Row],[rent_amount]]</f>
        <v>0</v>
      </c>
      <c r="AF2636">
        <v>2756</v>
      </c>
      <c r="AG2636">
        <v>1767</v>
      </c>
      <c r="AH2636">
        <f>invoices[[#This Row],[EB Amount]]-invoices[[#This Row],[electricity_amount]]</f>
        <v>0</v>
      </c>
    </row>
    <row r="2637" spans="1:34">
      <c r="A2637" t="s">
        <v>7209</v>
      </c>
      <c r="B2637" t="s">
        <v>22</v>
      </c>
      <c r="C2637" t="s">
        <v>1375</v>
      </c>
      <c r="D2637" t="s">
        <v>24</v>
      </c>
      <c r="E2637" t="s">
        <v>226</v>
      </c>
      <c r="F2637" t="s">
        <v>227</v>
      </c>
      <c r="G2637" t="s">
        <v>7210</v>
      </c>
      <c r="H2637" s="1">
        <f>DATE(YEAR(invoices[[#This Row],[due_date]]),MONTH(invoices[[#This Row],[due_date]]),1)</f>
        <v>45658</v>
      </c>
      <c r="I2637" s="1">
        <v>45664</v>
      </c>
      <c r="J2637">
        <v>14500</v>
      </c>
      <c r="K2637">
        <v>1395</v>
      </c>
      <c r="L2637">
        <v>0</v>
      </c>
      <c r="M2637">
        <f>invoices[[#This Row],[rent_amount]]+invoices[[#This Row],[electricity_amount]]+invoices[[#This Row],[other_charges]]</f>
        <v>15895</v>
      </c>
      <c r="N2637" t="s">
        <v>28</v>
      </c>
      <c r="O2637" t="s">
        <v>1655</v>
      </c>
      <c r="P2637">
        <v>0</v>
      </c>
      <c r="Q2637" t="b">
        <v>0</v>
      </c>
      <c r="R2637" t="s">
        <v>205</v>
      </c>
      <c r="S2637">
        <v>0</v>
      </c>
      <c r="T2637">
        <f>invoices[[#This Row],[total_amount]]</f>
        <v>15895</v>
      </c>
      <c r="U2637" t="s">
        <v>1377</v>
      </c>
      <c r="V2637" t="str">
        <f>INDEX([1]!Table1[tenantname],MATCH(invoices[[#This Row],[allotment_id]],[1]!Table1[TenantAllotmentID],0))</f>
        <v>Priyadarshini C (B12-B2)</v>
      </c>
      <c r="W2637" t="s">
        <v>14448</v>
      </c>
      <c r="X2637" t="s">
        <v>14449</v>
      </c>
      <c r="Y2637" s="4">
        <v>45658</v>
      </c>
      <c r="Z2637" t="s">
        <v>15806</v>
      </c>
      <c r="AA2637">
        <v>10409</v>
      </c>
      <c r="AB2637">
        <v>3467</v>
      </c>
      <c r="AC2637">
        <v>624</v>
      </c>
      <c r="AD2637" s="7">
        <f>invoices[[#This Row],[Rent]]+invoices[[#This Row],[Services]]+invoices[[#This Row],[GST]]</f>
        <v>14500</v>
      </c>
      <c r="AE2637" s="7">
        <f>invoices[[#This Row],[Total]]-invoices[[#This Row],[rent_amount]]</f>
        <v>0</v>
      </c>
      <c r="AF2637">
        <v>2836</v>
      </c>
      <c r="AG2637">
        <v>1395</v>
      </c>
      <c r="AH2637">
        <f>invoices[[#This Row],[EB Amount]]-invoices[[#This Row],[electricity_amount]]</f>
        <v>0</v>
      </c>
    </row>
    <row r="2638" spans="1:34">
      <c r="A2638" t="s">
        <v>7283</v>
      </c>
      <c r="B2638" t="s">
        <v>22</v>
      </c>
      <c r="C2638" t="s">
        <v>1309</v>
      </c>
      <c r="D2638" t="s">
        <v>24</v>
      </c>
      <c r="E2638" t="s">
        <v>399</v>
      </c>
      <c r="F2638" t="s">
        <v>933</v>
      </c>
      <c r="G2638" t="s">
        <v>7284</v>
      </c>
      <c r="H2638" s="1">
        <f>DATE(YEAR(invoices[[#This Row],[due_date]]),MONTH(invoices[[#This Row],[due_date]]),1)</f>
        <v>45658</v>
      </c>
      <c r="I2638" s="1">
        <v>45664</v>
      </c>
      <c r="J2638">
        <v>13500</v>
      </c>
      <c r="K2638">
        <v>1302</v>
      </c>
      <c r="L2638">
        <v>0</v>
      </c>
      <c r="M2638">
        <f>invoices[[#This Row],[rent_amount]]+invoices[[#This Row],[electricity_amount]]+invoices[[#This Row],[other_charges]]</f>
        <v>14802</v>
      </c>
      <c r="N2638" t="s">
        <v>28</v>
      </c>
      <c r="O2638" t="s">
        <v>204</v>
      </c>
      <c r="P2638">
        <v>0</v>
      </c>
      <c r="Q2638" t="b">
        <v>0</v>
      </c>
      <c r="R2638" t="s">
        <v>205</v>
      </c>
      <c r="S2638">
        <v>0</v>
      </c>
      <c r="T2638">
        <f>invoices[[#This Row],[total_amount]]</f>
        <v>14802</v>
      </c>
      <c r="U2638" t="s">
        <v>3467</v>
      </c>
      <c r="V2638" t="str">
        <f>INDEX([1]!Table1[tenantname],MATCH(invoices[[#This Row],[allotment_id]],[1]!Table1[TenantAllotmentID],0))</f>
        <v>Vijayashree Seenivasan (B22-C2)</v>
      </c>
      <c r="W2638" t="s">
        <v>14422</v>
      </c>
      <c r="X2638" t="s">
        <v>15059</v>
      </c>
      <c r="Y2638" s="4">
        <v>45658</v>
      </c>
      <c r="Z2638" t="s">
        <v>15806</v>
      </c>
      <c r="AA2638">
        <v>9450</v>
      </c>
      <c r="AB2638">
        <v>3432</v>
      </c>
      <c r="AC2638">
        <v>618</v>
      </c>
      <c r="AD2638" s="7">
        <f>invoices[[#This Row],[Rent]]+invoices[[#This Row],[Services]]+invoices[[#This Row],[GST]]</f>
        <v>13500</v>
      </c>
      <c r="AE2638" s="7">
        <f>invoices[[#This Row],[Total]]-invoices[[#This Row],[rent_amount]]</f>
        <v>0</v>
      </c>
      <c r="AF2638">
        <v>2872</v>
      </c>
      <c r="AG2638">
        <v>1302</v>
      </c>
      <c r="AH2638">
        <f>invoices[[#This Row],[EB Amount]]-invoices[[#This Row],[electricity_amount]]</f>
        <v>0</v>
      </c>
    </row>
    <row r="2639" spans="1:34">
      <c r="A2639" t="s">
        <v>7313</v>
      </c>
      <c r="B2639" t="s">
        <v>22</v>
      </c>
      <c r="C2639" t="s">
        <v>475</v>
      </c>
      <c r="D2639" t="s">
        <v>24</v>
      </c>
      <c r="E2639" t="s">
        <v>476</v>
      </c>
      <c r="F2639" t="s">
        <v>477</v>
      </c>
      <c r="G2639" t="s">
        <v>7314</v>
      </c>
      <c r="H2639" s="1">
        <f>DATE(YEAR(invoices[[#This Row],[due_date]]),MONTH(invoices[[#This Row],[due_date]]),1)</f>
        <v>45658</v>
      </c>
      <c r="I2639" s="1">
        <v>45664</v>
      </c>
      <c r="J2639">
        <v>22000</v>
      </c>
      <c r="K2639">
        <v>1767</v>
      </c>
      <c r="L2639">
        <v>0</v>
      </c>
      <c r="M2639">
        <f>invoices[[#This Row],[rent_amount]]+invoices[[#This Row],[electricity_amount]]+invoices[[#This Row],[other_charges]]</f>
        <v>23767</v>
      </c>
      <c r="N2639" t="s">
        <v>28</v>
      </c>
      <c r="O2639" t="s">
        <v>582</v>
      </c>
      <c r="P2639">
        <v>0</v>
      </c>
      <c r="Q2639" t="b">
        <v>0</v>
      </c>
      <c r="R2639" t="s">
        <v>205</v>
      </c>
      <c r="S2639">
        <v>0</v>
      </c>
      <c r="T2639">
        <f>invoices[[#This Row],[total_amount]]</f>
        <v>23767</v>
      </c>
      <c r="U2639" t="s">
        <v>479</v>
      </c>
      <c r="V2639" t="str">
        <f>INDEX([1]!Table1[tenantname],MATCH(invoices[[#This Row],[allotment_id]],[1]!Table1[TenantAllotmentID],0))</f>
        <v>Aurobinda Bharat Maharana (B41-D1)</v>
      </c>
      <c r="W2639" t="s">
        <v>14124</v>
      </c>
      <c r="X2639" t="s">
        <v>14125</v>
      </c>
      <c r="Y2639" s="4">
        <v>45658</v>
      </c>
      <c r="Z2639" t="s">
        <v>15806</v>
      </c>
      <c r="AA2639">
        <v>15793</v>
      </c>
      <c r="AB2639">
        <v>5260</v>
      </c>
      <c r="AC2639">
        <v>947</v>
      </c>
      <c r="AD2639" s="7">
        <f>invoices[[#This Row],[Rent]]+invoices[[#This Row],[Services]]+invoices[[#This Row],[GST]]</f>
        <v>22000</v>
      </c>
      <c r="AE2639" s="7">
        <f>invoices[[#This Row],[Total]]-invoices[[#This Row],[rent_amount]]</f>
        <v>0</v>
      </c>
      <c r="AF2639">
        <v>2889</v>
      </c>
      <c r="AG2639">
        <v>1767</v>
      </c>
      <c r="AH2639">
        <f>invoices[[#This Row],[EB Amount]]-invoices[[#This Row],[electricity_amount]]</f>
        <v>0</v>
      </c>
    </row>
    <row r="2640" spans="1:34">
      <c r="A2640" t="s">
        <v>7327</v>
      </c>
      <c r="B2640" t="s">
        <v>22</v>
      </c>
      <c r="C2640" t="s">
        <v>154</v>
      </c>
      <c r="D2640" t="s">
        <v>24</v>
      </c>
      <c r="E2640" t="s">
        <v>155</v>
      </c>
      <c r="F2640" t="s">
        <v>156</v>
      </c>
      <c r="G2640" t="s">
        <v>7328</v>
      </c>
      <c r="H2640" s="1">
        <f>DATE(YEAR(invoices[[#This Row],[due_date]]),MONTH(invoices[[#This Row],[due_date]]),1)</f>
        <v>45658</v>
      </c>
      <c r="I2640" s="1">
        <v>45664</v>
      </c>
      <c r="J2640">
        <v>13500</v>
      </c>
      <c r="K2640">
        <v>0</v>
      </c>
      <c r="L2640">
        <v>0</v>
      </c>
      <c r="M2640">
        <f>invoices[[#This Row],[rent_amount]]+invoices[[#This Row],[electricity_amount]]+invoices[[#This Row],[other_charges]]</f>
        <v>13500</v>
      </c>
      <c r="N2640" t="s">
        <v>28</v>
      </c>
      <c r="O2640" t="s">
        <v>1655</v>
      </c>
      <c r="P2640">
        <v>0</v>
      </c>
      <c r="Q2640" t="b">
        <v>0</v>
      </c>
      <c r="R2640" t="s">
        <v>205</v>
      </c>
      <c r="S2640">
        <v>0</v>
      </c>
      <c r="T2640">
        <f>invoices[[#This Row],[total_amount]]</f>
        <v>13500</v>
      </c>
      <c r="U2640" t="s">
        <v>160</v>
      </c>
      <c r="V2640" t="str">
        <f>INDEX([1]!Table1[tenantname],MATCH(invoices[[#This Row],[allotment_id]],[1]!Table1[TenantAllotmentID],0))</f>
        <v>Ram kumar Muthuvel (C44-A1)</v>
      </c>
      <c r="W2640" t="s">
        <v>14018</v>
      </c>
      <c r="X2640" t="s">
        <v>14019</v>
      </c>
      <c r="Y2640" s="4">
        <v>45658</v>
      </c>
      <c r="Z2640" t="s">
        <v>15806</v>
      </c>
      <c r="AA2640">
        <v>8255</v>
      </c>
      <c r="AB2640">
        <v>4445</v>
      </c>
      <c r="AC2640">
        <v>800</v>
      </c>
      <c r="AD2640" s="7">
        <f>invoices[[#This Row],[Rent]]+invoices[[#This Row],[Services]]+invoices[[#This Row],[GST]]</f>
        <v>13500</v>
      </c>
      <c r="AE2640" s="7">
        <f>invoices[[#This Row],[Total]]-invoices[[#This Row],[rent_amount]]</f>
        <v>0</v>
      </c>
      <c r="AF2640">
        <v>2896</v>
      </c>
      <c r="AG2640">
        <v>0</v>
      </c>
      <c r="AH2640">
        <f>invoices[[#This Row],[EB Amount]]-invoices[[#This Row],[electricity_amount]]</f>
        <v>0</v>
      </c>
    </row>
    <row r="2641" spans="1:34">
      <c r="A2641" t="s">
        <v>7434</v>
      </c>
      <c r="B2641" t="s">
        <v>22</v>
      </c>
      <c r="C2641" t="s">
        <v>7435</v>
      </c>
      <c r="D2641" t="s">
        <v>24</v>
      </c>
      <c r="E2641" t="s">
        <v>569</v>
      </c>
      <c r="F2641" t="s">
        <v>1493</v>
      </c>
      <c r="G2641" t="s">
        <v>7436</v>
      </c>
      <c r="H2641" s="1">
        <f>DATE(YEAR(invoices[[#This Row],[due_date]]),MONTH(invoices[[#This Row],[due_date]]),1)</f>
        <v>45658</v>
      </c>
      <c r="I2641" s="1">
        <v>45664</v>
      </c>
      <c r="J2641">
        <v>13000</v>
      </c>
      <c r="K2641">
        <v>960</v>
      </c>
      <c r="L2641">
        <v>0</v>
      </c>
      <c r="M2641">
        <f>invoices[[#This Row],[rent_amount]]+invoices[[#This Row],[electricity_amount]]+invoices[[#This Row],[other_charges]]</f>
        <v>13960</v>
      </c>
      <c r="N2641" t="s">
        <v>28</v>
      </c>
      <c r="O2641" t="s">
        <v>1655</v>
      </c>
      <c r="P2641">
        <v>0</v>
      </c>
      <c r="Q2641" t="b">
        <v>0</v>
      </c>
      <c r="R2641" t="s">
        <v>205</v>
      </c>
      <c r="S2641">
        <v>0</v>
      </c>
      <c r="T2641">
        <f>invoices[[#This Row],[total_amount]]</f>
        <v>13960</v>
      </c>
      <c r="U2641" t="s">
        <v>7437</v>
      </c>
      <c r="V2641" t="str">
        <f>INDEX([1]!Table1[tenantname],MATCH(invoices[[#This Row],[allotment_id]],[1]!Table1[TenantAllotmentID],0))</f>
        <v>Nirmala B (C12-C1)</v>
      </c>
      <c r="W2641" t="s">
        <v>15551</v>
      </c>
      <c r="X2641" t="s">
        <v>15552</v>
      </c>
      <c r="Y2641" s="4">
        <v>45658</v>
      </c>
      <c r="Z2641" t="s">
        <v>15806</v>
      </c>
      <c r="AA2641">
        <v>7949</v>
      </c>
      <c r="AB2641">
        <v>4280</v>
      </c>
      <c r="AC2641">
        <v>771</v>
      </c>
      <c r="AD2641" s="7">
        <f>invoices[[#This Row],[Rent]]+invoices[[#This Row],[Services]]+invoices[[#This Row],[GST]]</f>
        <v>13000</v>
      </c>
      <c r="AE2641" s="7">
        <f>invoices[[#This Row],[Total]]-invoices[[#This Row],[rent_amount]]</f>
        <v>0</v>
      </c>
      <c r="AF2641">
        <v>2950</v>
      </c>
      <c r="AG2641">
        <v>960</v>
      </c>
      <c r="AH2641">
        <f>invoices[[#This Row],[EB Amount]]-invoices[[#This Row],[electricity_amount]]</f>
        <v>0</v>
      </c>
    </row>
    <row r="2642" spans="1:34">
      <c r="A2642" t="s">
        <v>7485</v>
      </c>
      <c r="B2642" t="s">
        <v>22</v>
      </c>
      <c r="C2642" t="s">
        <v>1604</v>
      </c>
      <c r="D2642" t="s">
        <v>24</v>
      </c>
      <c r="E2642" t="s">
        <v>147</v>
      </c>
      <c r="F2642" t="s">
        <v>1605</v>
      </c>
      <c r="G2642" t="s">
        <v>7486</v>
      </c>
      <c r="H2642" s="1">
        <f>DATE(YEAR(invoices[[#This Row],[due_date]]),MONTH(invoices[[#This Row],[due_date]]),1)</f>
        <v>45658</v>
      </c>
      <c r="I2642" s="1">
        <v>45664</v>
      </c>
      <c r="J2642">
        <v>13500</v>
      </c>
      <c r="K2642">
        <v>868</v>
      </c>
      <c r="L2642">
        <v>0</v>
      </c>
      <c r="M2642">
        <f>invoices[[#This Row],[rent_amount]]+invoices[[#This Row],[electricity_amount]]+invoices[[#This Row],[other_charges]]</f>
        <v>14368</v>
      </c>
      <c r="N2642" t="s">
        <v>28</v>
      </c>
      <c r="O2642" t="s">
        <v>1655</v>
      </c>
      <c r="P2642">
        <v>0</v>
      </c>
      <c r="Q2642" t="b">
        <v>0</v>
      </c>
      <c r="R2642" t="s">
        <v>205</v>
      </c>
      <c r="S2642">
        <v>0</v>
      </c>
      <c r="T2642">
        <f>invoices[[#This Row],[total_amount]]</f>
        <v>14368</v>
      </c>
      <c r="U2642" t="s">
        <v>1607</v>
      </c>
      <c r="V2642" t="str">
        <f>INDEX([1]!Table1[tenantname],MATCH(invoices[[#This Row],[allotment_id]],[1]!Table1[TenantAllotmentID],0))</f>
        <v>Pushparaja Shanmugam (C31-C2)</v>
      </c>
      <c r="W2642" t="s">
        <v>14532</v>
      </c>
      <c r="X2642" t="s">
        <v>14533</v>
      </c>
      <c r="Y2642" s="4">
        <v>45658</v>
      </c>
      <c r="Z2642" t="s">
        <v>15806</v>
      </c>
      <c r="AA2642">
        <v>9691</v>
      </c>
      <c r="AB2642">
        <v>3228</v>
      </c>
      <c r="AC2642">
        <v>581</v>
      </c>
      <c r="AD2642" s="7">
        <f>invoices[[#This Row],[Rent]]+invoices[[#This Row],[Services]]+invoices[[#This Row],[GST]]</f>
        <v>13500</v>
      </c>
      <c r="AE2642" s="7">
        <f>invoices[[#This Row],[Total]]-invoices[[#This Row],[rent_amount]]</f>
        <v>0</v>
      </c>
      <c r="AF2642">
        <v>2974</v>
      </c>
      <c r="AG2642">
        <v>868</v>
      </c>
      <c r="AH2642">
        <f>invoices[[#This Row],[EB Amount]]-invoices[[#This Row],[electricity_amount]]</f>
        <v>0</v>
      </c>
    </row>
    <row r="2643" spans="1:34">
      <c r="A2643" t="s">
        <v>7600</v>
      </c>
      <c r="B2643" t="s">
        <v>22</v>
      </c>
      <c r="C2643" t="s">
        <v>2076</v>
      </c>
      <c r="D2643" t="s">
        <v>24</v>
      </c>
      <c r="E2643" t="s">
        <v>569</v>
      </c>
      <c r="F2643" t="s">
        <v>2077</v>
      </c>
      <c r="G2643" t="s">
        <v>7601</v>
      </c>
      <c r="H2643" s="1">
        <f>DATE(YEAR(invoices[[#This Row],[due_date]]),MONTH(invoices[[#This Row],[due_date]]),1)</f>
        <v>45658</v>
      </c>
      <c r="I2643" s="1">
        <v>45664</v>
      </c>
      <c r="J2643">
        <v>14500</v>
      </c>
      <c r="K2643">
        <v>1798</v>
      </c>
      <c r="L2643">
        <v>0</v>
      </c>
      <c r="M2643">
        <f>invoices[[#This Row],[rent_amount]]+invoices[[#This Row],[electricity_amount]]+invoices[[#This Row],[other_charges]]</f>
        <v>16298</v>
      </c>
      <c r="N2643" t="s">
        <v>28</v>
      </c>
      <c r="O2643" t="s">
        <v>204</v>
      </c>
      <c r="P2643">
        <v>0</v>
      </c>
      <c r="Q2643" t="b">
        <v>0</v>
      </c>
      <c r="R2643" t="s">
        <v>205</v>
      </c>
      <c r="S2643">
        <v>0</v>
      </c>
      <c r="T2643">
        <f>invoices[[#This Row],[total_amount]]</f>
        <v>16298</v>
      </c>
      <c r="U2643" t="s">
        <v>2079</v>
      </c>
      <c r="V2643" t="str">
        <f>INDEX([1]!Table1[tenantname],MATCH(invoices[[#This Row],[allotment_id]],[1]!Table1[TenantAllotmentID],0))</f>
        <v>Sathya Priya Balasegaran (C12-B2)</v>
      </c>
      <c r="W2643" t="s">
        <v>14700</v>
      </c>
      <c r="X2643" t="s">
        <v>14701</v>
      </c>
      <c r="Y2643" s="4">
        <v>45658</v>
      </c>
      <c r="Z2643" t="s">
        <v>15806</v>
      </c>
      <c r="AA2643">
        <v>8866</v>
      </c>
      <c r="AB2643">
        <v>4774</v>
      </c>
      <c r="AC2643">
        <v>860</v>
      </c>
      <c r="AD2643" s="7">
        <f>invoices[[#This Row],[Rent]]+invoices[[#This Row],[Services]]+invoices[[#This Row],[GST]]</f>
        <v>14500</v>
      </c>
      <c r="AE2643" s="7">
        <f>invoices[[#This Row],[Total]]-invoices[[#This Row],[rent_amount]]</f>
        <v>0</v>
      </c>
      <c r="AF2643">
        <v>3034</v>
      </c>
      <c r="AG2643">
        <v>1798</v>
      </c>
      <c r="AH2643">
        <f>invoices[[#This Row],[EB Amount]]-invoices[[#This Row],[electricity_amount]]</f>
        <v>0</v>
      </c>
    </row>
    <row r="2644" spans="1:34">
      <c r="A2644" t="s">
        <v>7691</v>
      </c>
      <c r="B2644" t="s">
        <v>22</v>
      </c>
      <c r="C2644" t="s">
        <v>384</v>
      </c>
      <c r="D2644" t="s">
        <v>24</v>
      </c>
      <c r="E2644" t="s">
        <v>42</v>
      </c>
      <c r="F2644" t="s">
        <v>627</v>
      </c>
      <c r="G2644" t="s">
        <v>7692</v>
      </c>
      <c r="H2644" s="1">
        <f>DATE(YEAR(invoices[[#This Row],[due_date]]),MONTH(invoices[[#This Row],[due_date]]),1)</f>
        <v>45658</v>
      </c>
      <c r="I2644" s="1">
        <v>45664</v>
      </c>
      <c r="J2644">
        <v>13000</v>
      </c>
      <c r="K2644">
        <v>1147</v>
      </c>
      <c r="L2644">
        <v>0</v>
      </c>
      <c r="M2644">
        <f>invoices[[#This Row],[rent_amount]]+invoices[[#This Row],[electricity_amount]]+invoices[[#This Row],[other_charges]]</f>
        <v>14147</v>
      </c>
      <c r="N2644" t="s">
        <v>28</v>
      </c>
      <c r="O2644" t="s">
        <v>582</v>
      </c>
      <c r="P2644">
        <v>0</v>
      </c>
      <c r="Q2644" t="b">
        <v>0</v>
      </c>
      <c r="R2644" t="s">
        <v>205</v>
      </c>
      <c r="S2644">
        <v>0</v>
      </c>
      <c r="T2644">
        <f>invoices[[#This Row],[total_amount]]</f>
        <v>14147</v>
      </c>
      <c r="U2644" t="s">
        <v>3652</v>
      </c>
      <c r="V2644" t="str">
        <f>INDEX([1]!Table1[tenantname],MATCH(invoices[[#This Row],[allotment_id]],[1]!Table1[TenantAllotmentID],0))</f>
        <v>Aruna Govindarajan (C24-B3)</v>
      </c>
      <c r="W2644" t="s">
        <v>14090</v>
      </c>
      <c r="X2644" t="s">
        <v>15099</v>
      </c>
      <c r="Y2644" s="4">
        <v>45658</v>
      </c>
      <c r="Z2644" t="s">
        <v>15806</v>
      </c>
      <c r="AA2644">
        <v>7800</v>
      </c>
      <c r="AB2644">
        <v>4407</v>
      </c>
      <c r="AC2644">
        <v>793</v>
      </c>
      <c r="AD2644" s="7">
        <f>invoices[[#This Row],[Rent]]+invoices[[#This Row],[Services]]+invoices[[#This Row],[GST]]</f>
        <v>13000</v>
      </c>
      <c r="AE2644" s="7">
        <f>invoices[[#This Row],[Total]]-invoices[[#This Row],[rent_amount]]</f>
        <v>0</v>
      </c>
      <c r="AF2644">
        <v>3078</v>
      </c>
      <c r="AG2644">
        <v>1147</v>
      </c>
      <c r="AH2644">
        <f>invoices[[#This Row],[EB Amount]]-invoices[[#This Row],[electricity_amount]]</f>
        <v>0</v>
      </c>
    </row>
    <row r="2645" spans="1:34">
      <c r="A2645" t="s">
        <v>7713</v>
      </c>
      <c r="B2645" t="s">
        <v>22</v>
      </c>
      <c r="C2645" t="s">
        <v>1020</v>
      </c>
      <c r="D2645" t="s">
        <v>24</v>
      </c>
      <c r="E2645" t="s">
        <v>329</v>
      </c>
      <c r="F2645" t="s">
        <v>1021</v>
      </c>
      <c r="G2645" t="s">
        <v>7714</v>
      </c>
      <c r="H2645" s="1">
        <f>DATE(YEAR(invoices[[#This Row],[due_date]]),MONTH(invoices[[#This Row],[due_date]]),1)</f>
        <v>45658</v>
      </c>
      <c r="I2645" s="1">
        <v>45664</v>
      </c>
      <c r="J2645">
        <v>14500</v>
      </c>
      <c r="K2645">
        <v>0</v>
      </c>
      <c r="L2645">
        <v>0</v>
      </c>
      <c r="M2645">
        <f>invoices[[#This Row],[rent_amount]]+invoices[[#This Row],[electricity_amount]]+invoices[[#This Row],[other_charges]]</f>
        <v>14500</v>
      </c>
      <c r="N2645" t="s">
        <v>28</v>
      </c>
      <c r="O2645" t="s">
        <v>204</v>
      </c>
      <c r="P2645">
        <v>0</v>
      </c>
      <c r="Q2645" t="b">
        <v>0</v>
      </c>
      <c r="R2645" t="s">
        <v>205</v>
      </c>
      <c r="S2645">
        <v>0</v>
      </c>
      <c r="T2645">
        <f>invoices[[#This Row],[total_amount]]</f>
        <v>14500</v>
      </c>
      <c r="U2645" t="s">
        <v>1024</v>
      </c>
      <c r="V2645" t="str">
        <f>INDEX([1]!Table1[tenantname],MATCH(invoices[[#This Row],[allotment_id]],[1]!Table1[TenantAllotmentID],0))</f>
        <v>Sruthi Naya P (C43-B2)</v>
      </c>
      <c r="W2645" t="s">
        <v>14318</v>
      </c>
      <c r="X2645" t="s">
        <v>14318</v>
      </c>
      <c r="Y2645" s="4">
        <v>45658</v>
      </c>
      <c r="Z2645" t="s">
        <v>15806</v>
      </c>
      <c r="AA2645">
        <v>8866</v>
      </c>
      <c r="AB2645">
        <v>4774</v>
      </c>
      <c r="AC2645">
        <v>860</v>
      </c>
      <c r="AD2645" s="7">
        <f>invoices[[#This Row],[Rent]]+invoices[[#This Row],[Services]]+invoices[[#This Row],[GST]]</f>
        <v>14500</v>
      </c>
      <c r="AE2645" s="7">
        <f>invoices[[#This Row],[Total]]-invoices[[#This Row],[rent_amount]]</f>
        <v>0</v>
      </c>
      <c r="AF2645">
        <v>3092</v>
      </c>
      <c r="AG2645">
        <v>0</v>
      </c>
      <c r="AH2645">
        <f>invoices[[#This Row],[EB Amount]]-invoices[[#This Row],[electricity_amount]]</f>
        <v>0</v>
      </c>
    </row>
    <row r="2646" spans="1:34">
      <c r="A2646" t="s">
        <v>7966</v>
      </c>
      <c r="B2646" t="s">
        <v>22</v>
      </c>
      <c r="C2646" t="s">
        <v>3438</v>
      </c>
      <c r="D2646" t="s">
        <v>24</v>
      </c>
      <c r="E2646" t="s">
        <v>268</v>
      </c>
      <c r="F2646" t="s">
        <v>323</v>
      </c>
      <c r="G2646" t="s">
        <v>7967</v>
      </c>
      <c r="H2646" s="1">
        <f>DATE(YEAR(invoices[[#This Row],[due_date]]),MONTH(invoices[[#This Row],[due_date]]),1)</f>
        <v>45658</v>
      </c>
      <c r="I2646" s="1">
        <v>45664</v>
      </c>
      <c r="J2646">
        <v>19000</v>
      </c>
      <c r="K2646">
        <v>1829</v>
      </c>
      <c r="L2646">
        <v>0</v>
      </c>
      <c r="M2646">
        <f>invoices[[#This Row],[rent_amount]]+invoices[[#This Row],[electricity_amount]]+invoices[[#This Row],[other_charges]]</f>
        <v>20829</v>
      </c>
      <c r="N2646" t="s">
        <v>28</v>
      </c>
      <c r="O2646" t="s">
        <v>204</v>
      </c>
      <c r="P2646">
        <v>0</v>
      </c>
      <c r="Q2646" t="b">
        <v>0</v>
      </c>
      <c r="R2646" t="s">
        <v>205</v>
      </c>
      <c r="S2646">
        <v>0</v>
      </c>
      <c r="T2646">
        <f>invoices[[#This Row],[total_amount]]</f>
        <v>20829</v>
      </c>
      <c r="U2646" t="s">
        <v>3440</v>
      </c>
      <c r="V2646" t="str">
        <f>INDEX([1]!Table1[tenantname],MATCH(invoices[[#This Row],[allotment_id]],[1]!Table1[TenantAllotmentID],0))</f>
        <v>Sushil Kumar (C21-A1)</v>
      </c>
      <c r="W2646" t="s">
        <v>15051</v>
      </c>
      <c r="X2646" t="s">
        <v>15052</v>
      </c>
      <c r="Y2646" s="4">
        <v>45658</v>
      </c>
      <c r="Z2646" t="s">
        <v>15806</v>
      </c>
      <c r="AA2646">
        <v>13639</v>
      </c>
      <c r="AB2646">
        <v>4543</v>
      </c>
      <c r="AC2646">
        <v>818</v>
      </c>
      <c r="AD2646" s="7">
        <f>invoices[[#This Row],[Rent]]+invoices[[#This Row],[Services]]+invoices[[#This Row],[GST]]</f>
        <v>19000</v>
      </c>
      <c r="AE2646" s="7">
        <f>invoices[[#This Row],[Total]]-invoices[[#This Row],[rent_amount]]</f>
        <v>0</v>
      </c>
      <c r="AF2646">
        <v>3221</v>
      </c>
      <c r="AG2646">
        <v>1829</v>
      </c>
      <c r="AH2646">
        <f>invoices[[#This Row],[EB Amount]]-invoices[[#This Row],[electricity_amount]]</f>
        <v>0</v>
      </c>
    </row>
    <row r="2647" spans="1:34">
      <c r="A2647" t="s">
        <v>7968</v>
      </c>
      <c r="B2647" t="s">
        <v>22</v>
      </c>
      <c r="C2647" t="s">
        <v>1938</v>
      </c>
      <c r="D2647" t="s">
        <v>24</v>
      </c>
      <c r="E2647" t="s">
        <v>342</v>
      </c>
      <c r="F2647" t="s">
        <v>1768</v>
      </c>
      <c r="G2647" t="s">
        <v>7969</v>
      </c>
      <c r="H2647" s="1">
        <f>DATE(YEAR(invoices[[#This Row],[due_date]]),MONTH(invoices[[#This Row],[due_date]]),1)</f>
        <v>45658</v>
      </c>
      <c r="I2647" s="1">
        <v>45664</v>
      </c>
      <c r="J2647">
        <v>14500</v>
      </c>
      <c r="K2647">
        <v>2170</v>
      </c>
      <c r="L2647">
        <v>0</v>
      </c>
      <c r="M2647">
        <f>invoices[[#This Row],[rent_amount]]+invoices[[#This Row],[electricity_amount]]+invoices[[#This Row],[other_charges]]</f>
        <v>16670</v>
      </c>
      <c r="N2647" t="s">
        <v>28</v>
      </c>
      <c r="O2647" t="s">
        <v>1655</v>
      </c>
      <c r="P2647">
        <v>0</v>
      </c>
      <c r="Q2647" t="b">
        <v>0</v>
      </c>
      <c r="R2647" t="s">
        <v>205</v>
      </c>
      <c r="S2647">
        <v>0</v>
      </c>
      <c r="T2647">
        <f>invoices[[#This Row],[total_amount]]</f>
        <v>16670</v>
      </c>
      <c r="U2647" t="s">
        <v>1940</v>
      </c>
      <c r="V2647" t="str">
        <f>INDEX([1]!Table1[tenantname],MATCH(invoices[[#This Row],[allotment_id]],[1]!Table1[TenantAllotmentID],0))</f>
        <v>Mounika C S (D11-C1)</v>
      </c>
      <c r="W2647" t="s">
        <v>14651</v>
      </c>
      <c r="X2647" t="s">
        <v>14652</v>
      </c>
      <c r="Y2647" s="4">
        <v>45658</v>
      </c>
      <c r="Z2647" t="s">
        <v>15806</v>
      </c>
      <c r="AA2647">
        <v>9018</v>
      </c>
      <c r="AB2647">
        <v>4646</v>
      </c>
      <c r="AC2647">
        <v>836</v>
      </c>
      <c r="AD2647" s="7">
        <f>invoices[[#This Row],[Rent]]+invoices[[#This Row],[Services]]+invoices[[#This Row],[GST]]</f>
        <v>14500</v>
      </c>
      <c r="AE2647" s="7">
        <f>invoices[[#This Row],[Total]]-invoices[[#This Row],[rent_amount]]</f>
        <v>0</v>
      </c>
      <c r="AF2647">
        <v>3222</v>
      </c>
      <c r="AG2647">
        <v>2170</v>
      </c>
      <c r="AH2647">
        <f>invoices[[#This Row],[EB Amount]]-invoices[[#This Row],[electricity_amount]]</f>
        <v>0</v>
      </c>
    </row>
    <row r="2648" spans="1:34">
      <c r="A2648" t="s">
        <v>8060</v>
      </c>
      <c r="B2648" t="s">
        <v>22</v>
      </c>
      <c r="C2648" t="s">
        <v>2934</v>
      </c>
      <c r="D2648" t="s">
        <v>24</v>
      </c>
      <c r="E2648" t="s">
        <v>476</v>
      </c>
      <c r="F2648" t="s">
        <v>1388</v>
      </c>
      <c r="G2648" t="s">
        <v>8061</v>
      </c>
      <c r="H2648" s="1">
        <f>DATE(YEAR(invoices[[#This Row],[due_date]]),MONTH(invoices[[#This Row],[due_date]]),1)</f>
        <v>45658</v>
      </c>
      <c r="I2648" s="1">
        <v>45664</v>
      </c>
      <c r="J2648">
        <v>14500</v>
      </c>
      <c r="K2648">
        <v>1653</v>
      </c>
      <c r="L2648">
        <v>0</v>
      </c>
      <c r="M2648">
        <f>invoices[[#This Row],[rent_amount]]+invoices[[#This Row],[electricity_amount]]+invoices[[#This Row],[other_charges]]</f>
        <v>16153</v>
      </c>
      <c r="N2648" t="s">
        <v>28</v>
      </c>
      <c r="O2648" t="s">
        <v>1655</v>
      </c>
      <c r="P2648">
        <v>0</v>
      </c>
      <c r="Q2648" t="b">
        <v>0</v>
      </c>
      <c r="R2648" t="s">
        <v>205</v>
      </c>
      <c r="S2648">
        <v>0</v>
      </c>
      <c r="T2648">
        <f>invoices[[#This Row],[total_amount]]</f>
        <v>16153</v>
      </c>
      <c r="U2648" t="s">
        <v>2936</v>
      </c>
      <c r="V2648" t="str">
        <f>INDEX([1]!Table1[tenantname],MATCH(invoices[[#This Row],[allotment_id]],[1]!Table1[TenantAllotmentID],0))</f>
        <v>Murali Mano J (B41-B1)</v>
      </c>
      <c r="W2648" t="s">
        <v>14927</v>
      </c>
      <c r="X2648" t="s">
        <v>14928</v>
      </c>
      <c r="Y2648" s="4">
        <v>45658</v>
      </c>
      <c r="Z2648" t="s">
        <v>15806</v>
      </c>
      <c r="AA2648">
        <v>10409</v>
      </c>
      <c r="AB2648">
        <v>3467</v>
      </c>
      <c r="AC2648">
        <v>624</v>
      </c>
      <c r="AD2648" s="7">
        <f>invoices[[#This Row],[Rent]]+invoices[[#This Row],[Services]]+invoices[[#This Row],[GST]]</f>
        <v>14500</v>
      </c>
      <c r="AE2648" s="7">
        <f>invoices[[#This Row],[Total]]-invoices[[#This Row],[rent_amount]]</f>
        <v>0</v>
      </c>
      <c r="AF2648">
        <v>3268</v>
      </c>
      <c r="AG2648">
        <v>1653</v>
      </c>
      <c r="AH2648">
        <f>invoices[[#This Row],[EB Amount]]-invoices[[#This Row],[electricity_amount]]</f>
        <v>0</v>
      </c>
    </row>
    <row r="2649" spans="1:34">
      <c r="A2649" t="s">
        <v>8406</v>
      </c>
      <c r="B2649" t="s">
        <v>22</v>
      </c>
      <c r="C2649" t="s">
        <v>364</v>
      </c>
      <c r="D2649" t="s">
        <v>24</v>
      </c>
      <c r="E2649" t="s">
        <v>247</v>
      </c>
      <c r="F2649" t="s">
        <v>365</v>
      </c>
      <c r="G2649" t="s">
        <v>8407</v>
      </c>
      <c r="H2649" s="1">
        <f>DATE(YEAR(invoices[[#This Row],[due_date]]),MONTH(invoices[[#This Row],[due_date]]),1)</f>
        <v>45658</v>
      </c>
      <c r="I2649" s="1">
        <v>45664</v>
      </c>
      <c r="J2649">
        <v>13500</v>
      </c>
      <c r="K2649">
        <v>782</v>
      </c>
      <c r="L2649">
        <v>0</v>
      </c>
      <c r="M2649">
        <f>invoices[[#This Row],[rent_amount]]+invoices[[#This Row],[electricity_amount]]+invoices[[#This Row],[other_charges]]</f>
        <v>14282</v>
      </c>
      <c r="N2649" t="s">
        <v>28</v>
      </c>
      <c r="O2649" t="s">
        <v>1655</v>
      </c>
      <c r="P2649">
        <v>0</v>
      </c>
      <c r="Q2649" t="b">
        <v>0</v>
      </c>
      <c r="R2649" t="s">
        <v>205</v>
      </c>
      <c r="S2649">
        <v>0</v>
      </c>
      <c r="T2649">
        <f>invoices[[#This Row],[total_amount]]</f>
        <v>14282</v>
      </c>
      <c r="U2649" t="s">
        <v>367</v>
      </c>
      <c r="V2649" t="str">
        <f>INDEX([1]!Table1[tenantname],MATCH(invoices[[#This Row],[allotment_id]],[1]!Table1[TenantAllotmentID],0))</f>
        <v>Rahul Deshmukh (C11-C1)</v>
      </c>
      <c r="W2649" t="s">
        <v>14082</v>
      </c>
      <c r="X2649" t="s">
        <v>14083</v>
      </c>
      <c r="Y2649" s="4">
        <v>45658</v>
      </c>
      <c r="Z2649" t="s">
        <v>15806</v>
      </c>
      <c r="AA2649">
        <v>9691</v>
      </c>
      <c r="AB2649">
        <v>3228</v>
      </c>
      <c r="AC2649">
        <v>581</v>
      </c>
      <c r="AD2649" s="7">
        <f>invoices[[#This Row],[Rent]]+invoices[[#This Row],[Services]]+invoices[[#This Row],[GST]]</f>
        <v>13500</v>
      </c>
      <c r="AE2649" s="7">
        <f>invoices[[#This Row],[Total]]-invoices[[#This Row],[rent_amount]]</f>
        <v>0</v>
      </c>
      <c r="AF2649">
        <v>3435</v>
      </c>
      <c r="AG2649">
        <v>782</v>
      </c>
      <c r="AH2649">
        <f>invoices[[#This Row],[EB Amount]]-invoices[[#This Row],[electricity_amount]]</f>
        <v>0</v>
      </c>
    </row>
    <row r="2650" spans="1:34">
      <c r="A2650" t="s">
        <v>8444</v>
      </c>
      <c r="B2650" t="s">
        <v>22</v>
      </c>
      <c r="C2650" t="s">
        <v>71</v>
      </c>
      <c r="D2650" t="s">
        <v>24</v>
      </c>
      <c r="E2650" t="s">
        <v>72</v>
      </c>
      <c r="F2650" t="s">
        <v>73</v>
      </c>
      <c r="G2650" t="s">
        <v>8445</v>
      </c>
      <c r="H2650" s="1">
        <f>DATE(YEAR(invoices[[#This Row],[due_date]]),MONTH(invoices[[#This Row],[due_date]]),1)</f>
        <v>45658</v>
      </c>
      <c r="I2650" s="1">
        <v>45664</v>
      </c>
      <c r="J2650">
        <v>14500</v>
      </c>
      <c r="K2650">
        <v>184</v>
      </c>
      <c r="L2650">
        <v>0</v>
      </c>
      <c r="M2650">
        <f>invoices[[#This Row],[rent_amount]]+invoices[[#This Row],[electricity_amount]]+invoices[[#This Row],[other_charges]]</f>
        <v>14684</v>
      </c>
      <c r="N2650" t="s">
        <v>28</v>
      </c>
      <c r="O2650" t="s">
        <v>1655</v>
      </c>
      <c r="P2650">
        <v>0</v>
      </c>
      <c r="Q2650" t="b">
        <v>0</v>
      </c>
      <c r="R2650" t="s">
        <v>205</v>
      </c>
      <c r="S2650">
        <v>0</v>
      </c>
      <c r="T2650">
        <f>invoices[[#This Row],[total_amount]]</f>
        <v>14684</v>
      </c>
      <c r="U2650" t="s">
        <v>77</v>
      </c>
      <c r="V2650" t="str">
        <f>INDEX([1]!Table1[tenantname],MATCH(invoices[[#This Row],[allotment_id]],[1]!Table1[TenantAllotmentID],0))</f>
        <v>Nirmala  A (C34-B1)</v>
      </c>
      <c r="W2650" t="s">
        <v>13996</v>
      </c>
      <c r="X2650" t="s">
        <v>13997</v>
      </c>
      <c r="Y2650" s="4">
        <v>45658</v>
      </c>
      <c r="Z2650" t="s">
        <v>15806</v>
      </c>
      <c r="AA2650">
        <v>10409</v>
      </c>
      <c r="AB2650">
        <v>3467</v>
      </c>
      <c r="AC2650">
        <v>624</v>
      </c>
      <c r="AD2650" s="7">
        <f>invoices[[#This Row],[Rent]]+invoices[[#This Row],[Services]]+invoices[[#This Row],[GST]]</f>
        <v>14500</v>
      </c>
      <c r="AE2650" s="7">
        <f>invoices[[#This Row],[Total]]-invoices[[#This Row],[rent_amount]]</f>
        <v>0</v>
      </c>
      <c r="AF2650">
        <v>3460</v>
      </c>
      <c r="AG2650">
        <v>184</v>
      </c>
      <c r="AH2650">
        <f>invoices[[#This Row],[EB Amount]]-invoices[[#This Row],[electricity_amount]]</f>
        <v>0</v>
      </c>
    </row>
    <row r="2651" spans="1:34">
      <c r="A2651" t="s">
        <v>8503</v>
      </c>
      <c r="B2651" t="s">
        <v>22</v>
      </c>
      <c r="C2651" t="s">
        <v>3897</v>
      </c>
      <c r="D2651" t="s">
        <v>24</v>
      </c>
      <c r="E2651" t="s">
        <v>275</v>
      </c>
      <c r="F2651" t="s">
        <v>1397</v>
      </c>
      <c r="G2651" t="s">
        <v>8504</v>
      </c>
      <c r="H2651" s="1">
        <f>DATE(YEAR(invoices[[#This Row],[due_date]]),MONTH(invoices[[#This Row],[due_date]]),1)</f>
        <v>45658</v>
      </c>
      <c r="I2651" s="1">
        <v>45664</v>
      </c>
      <c r="J2651">
        <v>14500</v>
      </c>
      <c r="K2651">
        <v>1147</v>
      </c>
      <c r="L2651">
        <v>0</v>
      </c>
      <c r="M2651">
        <f>invoices[[#This Row],[rent_amount]]+invoices[[#This Row],[electricity_amount]]+invoices[[#This Row],[other_charges]]</f>
        <v>15647</v>
      </c>
      <c r="N2651" t="s">
        <v>28</v>
      </c>
      <c r="O2651" t="s">
        <v>2232</v>
      </c>
      <c r="P2651">
        <v>0</v>
      </c>
      <c r="Q2651" t="b">
        <v>0</v>
      </c>
      <c r="R2651" t="s">
        <v>205</v>
      </c>
      <c r="S2651">
        <v>0</v>
      </c>
      <c r="T2651">
        <f>invoices[[#This Row],[total_amount]]</f>
        <v>15647</v>
      </c>
      <c r="U2651" t="s">
        <v>3899</v>
      </c>
      <c r="V2651" t="str">
        <f>INDEX([1]!Table1[tenantname],MATCH(invoices[[#This Row],[allotment_id]],[1]!Table1[TenantAllotmentID],0))</f>
        <v>Malavika Rajesh Nair (B44-B1)</v>
      </c>
      <c r="W2651" t="s">
        <v>15148</v>
      </c>
      <c r="X2651" t="s">
        <v>15149</v>
      </c>
      <c r="Y2651" s="4">
        <v>45658</v>
      </c>
      <c r="Z2651" t="s">
        <v>15806</v>
      </c>
      <c r="AA2651">
        <v>10409</v>
      </c>
      <c r="AB2651">
        <v>3467</v>
      </c>
      <c r="AC2651">
        <v>624</v>
      </c>
      <c r="AD2651" s="7">
        <f>invoices[[#This Row],[Rent]]+invoices[[#This Row],[Services]]+invoices[[#This Row],[GST]]</f>
        <v>14500</v>
      </c>
      <c r="AE2651" s="7">
        <f>invoices[[#This Row],[Total]]-invoices[[#This Row],[rent_amount]]</f>
        <v>0</v>
      </c>
      <c r="AF2651">
        <v>3490</v>
      </c>
      <c r="AG2651">
        <v>1147</v>
      </c>
      <c r="AH2651">
        <f>invoices[[#This Row],[EB Amount]]-invoices[[#This Row],[electricity_amount]]</f>
        <v>0</v>
      </c>
    </row>
    <row r="2652" spans="1:34">
      <c r="A2652" t="s">
        <v>8624</v>
      </c>
      <c r="B2652" t="s">
        <v>22</v>
      </c>
      <c r="C2652" t="s">
        <v>410</v>
      </c>
      <c r="D2652" t="s">
        <v>24</v>
      </c>
      <c r="E2652" t="s">
        <v>275</v>
      </c>
      <c r="F2652" t="s">
        <v>411</v>
      </c>
      <c r="G2652" t="s">
        <v>8625</v>
      </c>
      <c r="H2652" s="1">
        <f>DATE(YEAR(invoices[[#This Row],[due_date]]),MONTH(invoices[[#This Row],[due_date]]),1)</f>
        <v>45658</v>
      </c>
      <c r="I2652" s="1">
        <v>45664</v>
      </c>
      <c r="J2652">
        <v>14500</v>
      </c>
      <c r="K2652">
        <v>1147</v>
      </c>
      <c r="L2652">
        <v>0</v>
      </c>
      <c r="M2652">
        <f>invoices[[#This Row],[rent_amount]]+invoices[[#This Row],[electricity_amount]]+invoices[[#This Row],[other_charges]]</f>
        <v>15647</v>
      </c>
      <c r="N2652" t="s">
        <v>28</v>
      </c>
      <c r="O2652" t="s">
        <v>2232</v>
      </c>
      <c r="P2652">
        <v>0</v>
      </c>
      <c r="Q2652" t="b">
        <v>0</v>
      </c>
      <c r="R2652" t="s">
        <v>205</v>
      </c>
      <c r="S2652">
        <v>0</v>
      </c>
      <c r="T2652">
        <f>invoices[[#This Row],[total_amount]]</f>
        <v>15647</v>
      </c>
      <c r="U2652" t="s">
        <v>414</v>
      </c>
      <c r="V2652" t="str">
        <f>INDEX([1]!Table1[tenantname],MATCH(invoices[[#This Row],[allotment_id]],[1]!Table1[TenantAllotmentID],0))</f>
        <v>Brinda Vivek (B44-B2)</v>
      </c>
      <c r="W2652" t="s">
        <v>14100</v>
      </c>
      <c r="X2652" t="s">
        <v>14101</v>
      </c>
      <c r="Y2652" s="4">
        <v>45658</v>
      </c>
      <c r="Z2652" t="s">
        <v>15806</v>
      </c>
      <c r="AA2652">
        <v>10409</v>
      </c>
      <c r="AB2652">
        <v>3467</v>
      </c>
      <c r="AC2652">
        <v>624</v>
      </c>
      <c r="AD2652" s="7">
        <f>invoices[[#This Row],[Rent]]+invoices[[#This Row],[Services]]+invoices[[#This Row],[GST]]</f>
        <v>14500</v>
      </c>
      <c r="AE2652" s="7">
        <f>invoices[[#This Row],[Total]]-invoices[[#This Row],[rent_amount]]</f>
        <v>0</v>
      </c>
      <c r="AF2652">
        <v>3556</v>
      </c>
      <c r="AG2652">
        <v>1147</v>
      </c>
      <c r="AH2652">
        <f>invoices[[#This Row],[EB Amount]]-invoices[[#This Row],[electricity_amount]]</f>
        <v>0</v>
      </c>
    </row>
    <row r="2653" spans="1:34">
      <c r="A2653" t="s">
        <v>8714</v>
      </c>
      <c r="B2653" t="s">
        <v>22</v>
      </c>
      <c r="C2653" t="s">
        <v>416</v>
      </c>
      <c r="D2653" t="s">
        <v>24</v>
      </c>
      <c r="E2653" t="s">
        <v>247</v>
      </c>
      <c r="F2653" t="s">
        <v>417</v>
      </c>
      <c r="G2653" t="s">
        <v>8715</v>
      </c>
      <c r="H2653" s="1">
        <f>DATE(YEAR(invoices[[#This Row],[due_date]]),MONTH(invoices[[#This Row],[due_date]]),1)</f>
        <v>45658</v>
      </c>
      <c r="I2653" s="1">
        <v>45664</v>
      </c>
      <c r="J2653">
        <v>13500</v>
      </c>
      <c r="K2653">
        <v>920</v>
      </c>
      <c r="L2653">
        <v>0</v>
      </c>
      <c r="M2653">
        <f>invoices[[#This Row],[rent_amount]]+invoices[[#This Row],[electricity_amount]]+invoices[[#This Row],[other_charges]]</f>
        <v>14420</v>
      </c>
      <c r="N2653" t="s">
        <v>28</v>
      </c>
      <c r="O2653" t="s">
        <v>582</v>
      </c>
      <c r="P2653">
        <v>0</v>
      </c>
      <c r="Q2653" t="b">
        <v>0</v>
      </c>
      <c r="R2653" t="s">
        <v>205</v>
      </c>
      <c r="S2653">
        <v>0</v>
      </c>
      <c r="T2653">
        <f>invoices[[#This Row],[total_amount]]</f>
        <v>14420</v>
      </c>
      <c r="U2653" t="s">
        <v>420</v>
      </c>
      <c r="V2653" t="str">
        <f>INDEX([1]!Table1[tenantname],MATCH(invoices[[#This Row],[allotment_id]],[1]!Table1[TenantAllotmentID],0))</f>
        <v>Ashuthosh N B (C11-B2)</v>
      </c>
      <c r="W2653" t="s">
        <v>14102</v>
      </c>
      <c r="X2653" t="s">
        <v>14103</v>
      </c>
      <c r="Y2653" s="4">
        <v>45658</v>
      </c>
      <c r="Z2653" t="s">
        <v>15806</v>
      </c>
      <c r="AA2653">
        <v>9691</v>
      </c>
      <c r="AB2653">
        <v>3228</v>
      </c>
      <c r="AC2653">
        <v>581</v>
      </c>
      <c r="AD2653" s="7">
        <f>invoices[[#This Row],[Rent]]+invoices[[#This Row],[Services]]+invoices[[#This Row],[GST]]</f>
        <v>13500</v>
      </c>
      <c r="AE2653" s="7">
        <f>invoices[[#This Row],[Total]]-invoices[[#This Row],[rent_amount]]</f>
        <v>0</v>
      </c>
      <c r="AF2653">
        <v>3601</v>
      </c>
      <c r="AG2653">
        <v>920</v>
      </c>
      <c r="AH2653">
        <f>invoices[[#This Row],[EB Amount]]-invoices[[#This Row],[electricity_amount]]</f>
        <v>0</v>
      </c>
    </row>
    <row r="2654" spans="1:34">
      <c r="A2654" t="s">
        <v>8724</v>
      </c>
      <c r="B2654" t="s">
        <v>22</v>
      </c>
      <c r="C2654" t="s">
        <v>8348</v>
      </c>
      <c r="D2654" t="s">
        <v>24</v>
      </c>
      <c r="E2654" t="s">
        <v>247</v>
      </c>
      <c r="F2654" t="s">
        <v>248</v>
      </c>
      <c r="G2654" t="s">
        <v>8725</v>
      </c>
      <c r="H2654" s="1">
        <f>DATE(YEAR(invoices[[#This Row],[due_date]]),MONTH(invoices[[#This Row],[due_date]]),1)</f>
        <v>45658</v>
      </c>
      <c r="I2654" s="1">
        <v>45664</v>
      </c>
      <c r="J2654">
        <v>18000</v>
      </c>
      <c r="K2654">
        <v>736</v>
      </c>
      <c r="L2654">
        <v>0</v>
      </c>
      <c r="M2654">
        <f>invoices[[#This Row],[rent_amount]]+invoices[[#This Row],[electricity_amount]]+invoices[[#This Row],[other_charges]]</f>
        <v>18736</v>
      </c>
      <c r="N2654" t="s">
        <v>28</v>
      </c>
      <c r="O2654" t="s">
        <v>1655</v>
      </c>
      <c r="P2654">
        <v>0</v>
      </c>
      <c r="Q2654" t="b">
        <v>0</v>
      </c>
      <c r="R2654" t="s">
        <v>205</v>
      </c>
      <c r="S2654">
        <v>0</v>
      </c>
      <c r="T2654">
        <f>invoices[[#This Row],[total_amount]]</f>
        <v>18736</v>
      </c>
      <c r="U2654" t="s">
        <v>8350</v>
      </c>
      <c r="V2654" t="str">
        <f>INDEX([1]!Table1[tenantname],MATCH(invoices[[#This Row],[allotment_id]],[1]!Table1[TenantAllotmentID],0))</f>
        <v>Sanath Baburam (C11-A1)</v>
      </c>
      <c r="W2654" t="s">
        <v>15613</v>
      </c>
      <c r="X2654" t="s">
        <v>15614</v>
      </c>
      <c r="Y2654" s="4">
        <v>45658</v>
      </c>
      <c r="Z2654" t="s">
        <v>15806</v>
      </c>
      <c r="AA2654">
        <v>12921</v>
      </c>
      <c r="AB2654">
        <v>4304</v>
      </c>
      <c r="AC2654">
        <v>775</v>
      </c>
      <c r="AD2654" s="7">
        <f>invoices[[#This Row],[Rent]]+invoices[[#This Row],[Services]]+invoices[[#This Row],[GST]]</f>
        <v>18000</v>
      </c>
      <c r="AE2654" s="7">
        <f>invoices[[#This Row],[Total]]-invoices[[#This Row],[rent_amount]]</f>
        <v>0</v>
      </c>
      <c r="AF2654">
        <v>3606</v>
      </c>
      <c r="AG2654">
        <v>736</v>
      </c>
      <c r="AH2654">
        <f>invoices[[#This Row],[EB Amount]]-invoices[[#This Row],[electricity_amount]]</f>
        <v>0</v>
      </c>
    </row>
    <row r="2655" spans="1:34">
      <c r="A2655" t="s">
        <v>8754</v>
      </c>
      <c r="B2655" t="s">
        <v>22</v>
      </c>
      <c r="C2655" t="s">
        <v>398</v>
      </c>
      <c r="D2655" t="s">
        <v>24</v>
      </c>
      <c r="E2655" t="s">
        <v>399</v>
      </c>
      <c r="F2655" t="s">
        <v>400</v>
      </c>
      <c r="G2655" t="s">
        <v>8755</v>
      </c>
      <c r="H2655" s="1">
        <f>DATE(YEAR(invoices[[#This Row],[due_date]]),MONTH(invoices[[#This Row],[due_date]]),1)</f>
        <v>45658</v>
      </c>
      <c r="I2655" s="1">
        <v>45664</v>
      </c>
      <c r="J2655">
        <v>14500</v>
      </c>
      <c r="K2655">
        <v>1302</v>
      </c>
      <c r="L2655">
        <v>0</v>
      </c>
      <c r="M2655">
        <f>invoices[[#This Row],[rent_amount]]+invoices[[#This Row],[electricity_amount]]+invoices[[#This Row],[other_charges]]</f>
        <v>15802</v>
      </c>
      <c r="N2655" t="s">
        <v>28</v>
      </c>
      <c r="O2655" t="s">
        <v>1655</v>
      </c>
      <c r="P2655">
        <v>0</v>
      </c>
      <c r="Q2655" t="b">
        <v>0</v>
      </c>
      <c r="R2655" t="s">
        <v>205</v>
      </c>
      <c r="S2655">
        <v>0</v>
      </c>
      <c r="T2655">
        <f>invoices[[#This Row],[total_amount]]</f>
        <v>15802</v>
      </c>
      <c r="U2655" t="s">
        <v>404</v>
      </c>
      <c r="V2655" t="str">
        <f>INDEX([1]!Table1[tenantname],MATCH(invoices[[#This Row],[allotment_id]],[1]!Table1[TenantAllotmentID],0))</f>
        <v>Sheethala  (B22-B2)</v>
      </c>
      <c r="W2655" t="s">
        <v>14096</v>
      </c>
      <c r="X2655" t="s">
        <v>14097</v>
      </c>
      <c r="Y2655" s="4">
        <v>45658</v>
      </c>
      <c r="Z2655" t="s">
        <v>15806</v>
      </c>
      <c r="AA2655">
        <v>10150</v>
      </c>
      <c r="AB2655">
        <v>3686</v>
      </c>
      <c r="AC2655">
        <v>664</v>
      </c>
      <c r="AD2655" s="7">
        <f>invoices[[#This Row],[Rent]]+invoices[[#This Row],[Services]]+invoices[[#This Row],[GST]]</f>
        <v>14500</v>
      </c>
      <c r="AE2655" s="7">
        <f>invoices[[#This Row],[Total]]-invoices[[#This Row],[rent_amount]]</f>
        <v>0</v>
      </c>
      <c r="AF2655">
        <v>3621</v>
      </c>
      <c r="AG2655">
        <v>1302</v>
      </c>
      <c r="AH2655">
        <f>invoices[[#This Row],[EB Amount]]-invoices[[#This Row],[electricity_amount]]</f>
        <v>0</v>
      </c>
    </row>
    <row r="2656" spans="1:34">
      <c r="A2656" t="s">
        <v>8836</v>
      </c>
      <c r="B2656" t="s">
        <v>22</v>
      </c>
      <c r="C2656" t="s">
        <v>1853</v>
      </c>
      <c r="D2656" t="s">
        <v>24</v>
      </c>
      <c r="E2656" t="s">
        <v>234</v>
      </c>
      <c r="F2656" t="s">
        <v>1854</v>
      </c>
      <c r="G2656" t="s">
        <v>8837</v>
      </c>
      <c r="H2656" s="1">
        <f>DATE(YEAR(invoices[[#This Row],[due_date]]),MONTH(invoices[[#This Row],[due_date]]),1)</f>
        <v>45658</v>
      </c>
      <c r="I2656" s="1">
        <v>45664</v>
      </c>
      <c r="J2656">
        <v>13500</v>
      </c>
      <c r="K2656">
        <v>680</v>
      </c>
      <c r="L2656">
        <v>0</v>
      </c>
      <c r="M2656">
        <f>invoices[[#This Row],[rent_amount]]+invoices[[#This Row],[electricity_amount]]+invoices[[#This Row],[other_charges]]</f>
        <v>14180</v>
      </c>
      <c r="N2656" t="s">
        <v>28</v>
      </c>
      <c r="O2656" t="s">
        <v>2232</v>
      </c>
      <c r="P2656">
        <v>0</v>
      </c>
      <c r="Q2656" t="b">
        <v>0</v>
      </c>
      <c r="R2656" t="s">
        <v>205</v>
      </c>
      <c r="S2656">
        <v>0</v>
      </c>
      <c r="T2656">
        <f>invoices[[#This Row],[total_amount]]</f>
        <v>14180</v>
      </c>
      <c r="U2656" t="s">
        <v>1856</v>
      </c>
      <c r="V2656" t="str">
        <f>INDEX([1]!Table1[tenantname],MATCH(invoices[[#This Row],[allotment_id]],[1]!Table1[TenantAllotmentID],0))</f>
        <v>Hema Varshini Gnanavel (D12-C1)</v>
      </c>
      <c r="W2656" t="s">
        <v>14619</v>
      </c>
      <c r="X2656" t="s">
        <v>14620</v>
      </c>
      <c r="Y2656" s="4">
        <v>45658</v>
      </c>
      <c r="Z2656" t="s">
        <v>15806</v>
      </c>
      <c r="AA2656">
        <v>9450</v>
      </c>
      <c r="AB2656">
        <v>3432</v>
      </c>
      <c r="AC2656">
        <v>618</v>
      </c>
      <c r="AD2656" s="7">
        <f>invoices[[#This Row],[Rent]]+invoices[[#This Row],[Services]]+invoices[[#This Row],[GST]]</f>
        <v>13500</v>
      </c>
      <c r="AE2656" s="7">
        <f>invoices[[#This Row],[Total]]-invoices[[#This Row],[rent_amount]]</f>
        <v>0</v>
      </c>
      <c r="AF2656">
        <v>3668</v>
      </c>
      <c r="AG2656">
        <v>680</v>
      </c>
      <c r="AH2656">
        <f>invoices[[#This Row],[EB Amount]]-invoices[[#This Row],[electricity_amount]]</f>
        <v>0</v>
      </c>
    </row>
    <row r="2657" spans="1:34">
      <c r="A2657" t="s">
        <v>9014</v>
      </c>
      <c r="B2657" t="s">
        <v>22</v>
      </c>
      <c r="C2657" t="s">
        <v>3944</v>
      </c>
      <c r="D2657" t="s">
        <v>24</v>
      </c>
      <c r="E2657" t="s">
        <v>569</v>
      </c>
      <c r="F2657" t="s">
        <v>3532</v>
      </c>
      <c r="G2657" t="s">
        <v>9015</v>
      </c>
      <c r="H2657" s="1">
        <f>DATE(YEAR(invoices[[#This Row],[due_date]]),MONTH(invoices[[#This Row],[due_date]]),1)</f>
        <v>45658</v>
      </c>
      <c r="I2657" s="1">
        <v>45664</v>
      </c>
      <c r="J2657">
        <v>13500</v>
      </c>
      <c r="K2657">
        <v>1798</v>
      </c>
      <c r="L2657">
        <v>0</v>
      </c>
      <c r="M2657">
        <f>invoices[[#This Row],[rent_amount]]+invoices[[#This Row],[electricity_amount]]+invoices[[#This Row],[other_charges]]</f>
        <v>15298</v>
      </c>
      <c r="N2657" t="s">
        <v>28</v>
      </c>
      <c r="O2657" t="s">
        <v>204</v>
      </c>
      <c r="P2657">
        <v>0</v>
      </c>
      <c r="Q2657" t="b">
        <v>0</v>
      </c>
      <c r="R2657" t="s">
        <v>205</v>
      </c>
      <c r="S2657">
        <v>0</v>
      </c>
      <c r="T2657">
        <f>invoices[[#This Row],[total_amount]]</f>
        <v>15298</v>
      </c>
      <c r="U2657" t="s">
        <v>3946</v>
      </c>
      <c r="V2657" t="str">
        <f>INDEX([1]!Table1[tenantname],MATCH(invoices[[#This Row],[allotment_id]],[1]!Table1[TenantAllotmentID],0))</f>
        <v>Vrinda Tewari (C12-D1)</v>
      </c>
      <c r="W2657" t="s">
        <v>15153</v>
      </c>
      <c r="X2657" t="s">
        <v>15154</v>
      </c>
      <c r="Y2657" s="4">
        <v>45658</v>
      </c>
      <c r="Z2657" t="s">
        <v>15806</v>
      </c>
      <c r="AA2657">
        <v>8255</v>
      </c>
      <c r="AB2657">
        <v>4445</v>
      </c>
      <c r="AC2657">
        <v>800</v>
      </c>
      <c r="AD2657" s="7">
        <f>invoices[[#This Row],[Rent]]+invoices[[#This Row],[Services]]+invoices[[#This Row],[GST]]</f>
        <v>13500</v>
      </c>
      <c r="AE2657" s="7">
        <f>invoices[[#This Row],[Total]]-invoices[[#This Row],[rent_amount]]</f>
        <v>0</v>
      </c>
      <c r="AF2657">
        <v>3766</v>
      </c>
      <c r="AG2657">
        <v>1798</v>
      </c>
      <c r="AH2657">
        <f>invoices[[#This Row],[EB Amount]]-invoices[[#This Row],[electricity_amount]]</f>
        <v>0</v>
      </c>
    </row>
    <row r="2658" spans="1:34">
      <c r="A2658" t="s">
        <v>9313</v>
      </c>
      <c r="B2658" t="s">
        <v>22</v>
      </c>
      <c r="C2658" t="s">
        <v>2950</v>
      </c>
      <c r="D2658" t="s">
        <v>24</v>
      </c>
      <c r="E2658" t="s">
        <v>349</v>
      </c>
      <c r="F2658" t="s">
        <v>716</v>
      </c>
      <c r="G2658" t="s">
        <v>9314</v>
      </c>
      <c r="H2658" s="1">
        <f>DATE(YEAR(invoices[[#This Row],[due_date]]),MONTH(invoices[[#This Row],[due_date]]),1)</f>
        <v>45658</v>
      </c>
      <c r="I2658" s="1">
        <v>45664</v>
      </c>
      <c r="J2658">
        <v>22000</v>
      </c>
      <c r="K2658">
        <v>1364</v>
      </c>
      <c r="L2658">
        <v>0</v>
      </c>
      <c r="M2658">
        <f>invoices[[#This Row],[rent_amount]]+invoices[[#This Row],[electricity_amount]]+invoices[[#This Row],[other_charges]]</f>
        <v>23364</v>
      </c>
      <c r="N2658" t="s">
        <v>28</v>
      </c>
      <c r="O2658" t="s">
        <v>582</v>
      </c>
      <c r="P2658">
        <v>0</v>
      </c>
      <c r="Q2658" t="b">
        <v>0</v>
      </c>
      <c r="R2658" t="s">
        <v>205</v>
      </c>
      <c r="S2658">
        <v>0</v>
      </c>
      <c r="T2658">
        <f>invoices[[#This Row],[total_amount]]</f>
        <v>23364</v>
      </c>
      <c r="U2658" t="s">
        <v>2952</v>
      </c>
      <c r="V2658" t="str">
        <f>INDEX([1]!Table1[tenantname],MATCH(invoices[[#This Row],[allotment_id]],[1]!Table1[TenantAllotmentID],0))</f>
        <v>Sandeep K (B11-D1)</v>
      </c>
      <c r="W2658" t="s">
        <v>14931</v>
      </c>
      <c r="X2658" t="s">
        <v>14932</v>
      </c>
      <c r="Y2658" s="4">
        <v>45658</v>
      </c>
      <c r="Z2658" t="s">
        <v>15806</v>
      </c>
      <c r="AA2658">
        <v>15793</v>
      </c>
      <c r="AB2658">
        <v>5260</v>
      </c>
      <c r="AC2658">
        <v>947</v>
      </c>
      <c r="AD2658" s="7">
        <f>invoices[[#This Row],[Rent]]+invoices[[#This Row],[Services]]+invoices[[#This Row],[GST]]</f>
        <v>22000</v>
      </c>
      <c r="AE2658" s="7">
        <f>invoices[[#This Row],[Total]]-invoices[[#This Row],[rent_amount]]</f>
        <v>0</v>
      </c>
      <c r="AF2658">
        <v>3925</v>
      </c>
      <c r="AG2658">
        <v>1364</v>
      </c>
      <c r="AH2658">
        <f>invoices[[#This Row],[EB Amount]]-invoices[[#This Row],[electricity_amount]]</f>
        <v>0</v>
      </c>
    </row>
    <row r="2659" spans="1:34">
      <c r="A2659" t="s">
        <v>9349</v>
      </c>
      <c r="B2659" t="s">
        <v>22</v>
      </c>
      <c r="C2659" t="s">
        <v>125</v>
      </c>
      <c r="D2659" t="s">
        <v>24</v>
      </c>
      <c r="E2659" t="s">
        <v>88</v>
      </c>
      <c r="F2659" t="s">
        <v>126</v>
      </c>
      <c r="G2659" t="s">
        <v>9350</v>
      </c>
      <c r="H2659" s="1">
        <f>DATE(YEAR(invoices[[#This Row],[due_date]]),MONTH(invoices[[#This Row],[due_date]]),1)</f>
        <v>45658</v>
      </c>
      <c r="I2659" s="1">
        <v>45664</v>
      </c>
      <c r="J2659">
        <v>13500</v>
      </c>
      <c r="K2659">
        <v>1023</v>
      </c>
      <c r="L2659">
        <v>0</v>
      </c>
      <c r="M2659">
        <f>invoices[[#This Row],[rent_amount]]+invoices[[#This Row],[electricity_amount]]+invoices[[#This Row],[other_charges]]</f>
        <v>14523</v>
      </c>
      <c r="N2659" t="s">
        <v>28</v>
      </c>
      <c r="O2659" t="s">
        <v>2232</v>
      </c>
      <c r="P2659">
        <v>0</v>
      </c>
      <c r="Q2659" t="b">
        <v>0</v>
      </c>
      <c r="R2659" t="s">
        <v>205</v>
      </c>
      <c r="S2659">
        <v>0</v>
      </c>
      <c r="T2659">
        <f>invoices[[#This Row],[total_amount]]</f>
        <v>14523</v>
      </c>
      <c r="U2659" t="s">
        <v>130</v>
      </c>
      <c r="V2659" t="str">
        <f>INDEX([1]!Table1[tenantname],MATCH(invoices[[#This Row],[allotment_id]],[1]!Table1[TenantAllotmentID],0))</f>
        <v>Martin Rodgers (B13-C2)</v>
      </c>
      <c r="W2659" t="s">
        <v>14010</v>
      </c>
      <c r="X2659" t="s">
        <v>14011</v>
      </c>
      <c r="Y2659" s="4">
        <v>45658</v>
      </c>
      <c r="Z2659" t="s">
        <v>15806</v>
      </c>
      <c r="AA2659">
        <v>9691</v>
      </c>
      <c r="AB2659">
        <v>3228</v>
      </c>
      <c r="AC2659">
        <v>581</v>
      </c>
      <c r="AD2659" s="7">
        <f>invoices[[#This Row],[Rent]]+invoices[[#This Row],[Services]]+invoices[[#This Row],[GST]]</f>
        <v>13500</v>
      </c>
      <c r="AE2659" s="7">
        <f>invoices[[#This Row],[Total]]-invoices[[#This Row],[rent_amount]]</f>
        <v>0</v>
      </c>
      <c r="AF2659">
        <v>3944</v>
      </c>
      <c r="AG2659">
        <v>1023</v>
      </c>
      <c r="AH2659">
        <f>invoices[[#This Row],[EB Amount]]-invoices[[#This Row],[electricity_amount]]</f>
        <v>0</v>
      </c>
    </row>
    <row r="2660" spans="1:34">
      <c r="A2660" t="s">
        <v>9351</v>
      </c>
      <c r="B2660" t="s">
        <v>22</v>
      </c>
      <c r="C2660" t="s">
        <v>1048</v>
      </c>
      <c r="D2660" t="s">
        <v>24</v>
      </c>
      <c r="E2660" t="s">
        <v>88</v>
      </c>
      <c r="F2660" t="s">
        <v>442</v>
      </c>
      <c r="G2660" t="s">
        <v>9352</v>
      </c>
      <c r="H2660" s="1">
        <f>DATE(YEAR(invoices[[#This Row],[due_date]]),MONTH(invoices[[#This Row],[due_date]]),1)</f>
        <v>45658</v>
      </c>
      <c r="I2660" s="1">
        <v>45664</v>
      </c>
      <c r="J2660">
        <v>19000</v>
      </c>
      <c r="K2660">
        <v>1023</v>
      </c>
      <c r="L2660">
        <v>0</v>
      </c>
      <c r="M2660">
        <f>invoices[[#This Row],[rent_amount]]+invoices[[#This Row],[electricity_amount]]+invoices[[#This Row],[other_charges]]</f>
        <v>20023</v>
      </c>
      <c r="N2660" t="s">
        <v>28</v>
      </c>
      <c r="O2660" t="s">
        <v>1655</v>
      </c>
      <c r="P2660">
        <v>0</v>
      </c>
      <c r="Q2660" t="b">
        <v>0</v>
      </c>
      <c r="R2660" t="s">
        <v>205</v>
      </c>
      <c r="S2660">
        <v>0</v>
      </c>
      <c r="T2660">
        <f>invoices[[#This Row],[total_amount]]</f>
        <v>20023</v>
      </c>
      <c r="U2660" t="s">
        <v>1051</v>
      </c>
      <c r="V2660" t="str">
        <f>INDEX([1]!Table1[tenantname],MATCH(invoices[[#This Row],[allotment_id]],[1]!Table1[TenantAllotmentID],0))</f>
        <v>Sairam CT (B13-A1)</v>
      </c>
      <c r="W2660" t="s">
        <v>14329</v>
      </c>
      <c r="X2660" t="s">
        <v>14330</v>
      </c>
      <c r="Y2660" s="4">
        <v>45658</v>
      </c>
      <c r="Z2660" t="s">
        <v>15806</v>
      </c>
      <c r="AA2660">
        <v>13639</v>
      </c>
      <c r="AB2660">
        <v>4543</v>
      </c>
      <c r="AC2660">
        <v>818</v>
      </c>
      <c r="AD2660" s="7">
        <f>invoices[[#This Row],[Rent]]+invoices[[#This Row],[Services]]+invoices[[#This Row],[GST]]</f>
        <v>19000</v>
      </c>
      <c r="AE2660" s="7">
        <f>invoices[[#This Row],[Total]]-invoices[[#This Row],[rent_amount]]</f>
        <v>0</v>
      </c>
      <c r="AF2660">
        <v>3946</v>
      </c>
      <c r="AG2660">
        <v>1023</v>
      </c>
      <c r="AH2660">
        <f>invoices[[#This Row],[EB Amount]]-invoices[[#This Row],[electricity_amount]]</f>
        <v>0</v>
      </c>
    </row>
    <row r="2661" spans="1:34">
      <c r="A2661" t="s">
        <v>9479</v>
      </c>
      <c r="B2661" t="s">
        <v>22</v>
      </c>
      <c r="C2661" t="s">
        <v>1202</v>
      </c>
      <c r="D2661" t="s">
        <v>24</v>
      </c>
      <c r="E2661" t="s">
        <v>167</v>
      </c>
      <c r="F2661" t="s">
        <v>1203</v>
      </c>
      <c r="G2661" t="s">
        <v>9480</v>
      </c>
      <c r="H2661" s="1">
        <f>DATE(YEAR(invoices[[#This Row],[due_date]]),MONTH(invoices[[#This Row],[due_date]]),1)</f>
        <v>45658</v>
      </c>
      <c r="I2661" s="1">
        <v>45664</v>
      </c>
      <c r="J2661">
        <v>14500</v>
      </c>
      <c r="K2661">
        <v>495</v>
      </c>
      <c r="L2661">
        <v>0</v>
      </c>
      <c r="M2661">
        <f>invoices[[#This Row],[rent_amount]]+invoices[[#This Row],[electricity_amount]]+invoices[[#This Row],[other_charges]]</f>
        <v>14995</v>
      </c>
      <c r="N2661" t="s">
        <v>28</v>
      </c>
      <c r="O2661" t="s">
        <v>204</v>
      </c>
      <c r="P2661">
        <v>0</v>
      </c>
      <c r="Q2661" t="b">
        <v>0</v>
      </c>
      <c r="R2661" t="s">
        <v>205</v>
      </c>
      <c r="S2661">
        <v>0</v>
      </c>
      <c r="T2661">
        <f>invoices[[#This Row],[total_amount]]</f>
        <v>14995</v>
      </c>
      <c r="U2661" t="s">
        <v>1205</v>
      </c>
      <c r="V2661" t="str">
        <f>INDEX([1]!Table1[tenantname],MATCH(invoices[[#This Row],[allotment_id]],[1]!Table1[TenantAllotmentID],0))</f>
        <v>Surya Nikhil Mallampalli (B42-B1)</v>
      </c>
      <c r="W2661" t="s">
        <v>14380</v>
      </c>
      <c r="X2661" t="s">
        <v>14381</v>
      </c>
      <c r="Y2661" s="4">
        <v>45658</v>
      </c>
      <c r="Z2661" t="s">
        <v>15806</v>
      </c>
      <c r="AA2661">
        <v>10409</v>
      </c>
      <c r="AB2661">
        <v>3467</v>
      </c>
      <c r="AC2661">
        <v>624</v>
      </c>
      <c r="AD2661" s="7">
        <f>invoices[[#This Row],[Rent]]+invoices[[#This Row],[Services]]+invoices[[#This Row],[GST]]</f>
        <v>14500</v>
      </c>
      <c r="AE2661" s="7">
        <f>invoices[[#This Row],[Total]]-invoices[[#This Row],[rent_amount]]</f>
        <v>0</v>
      </c>
      <c r="AF2661">
        <v>4014</v>
      </c>
      <c r="AG2661">
        <v>495</v>
      </c>
      <c r="AH2661">
        <f>invoices[[#This Row],[EB Amount]]-invoices[[#This Row],[electricity_amount]]</f>
        <v>0</v>
      </c>
    </row>
    <row r="2662" spans="1:34">
      <c r="A2662" t="s">
        <v>9590</v>
      </c>
      <c r="B2662" t="s">
        <v>22</v>
      </c>
      <c r="C2662" t="s">
        <v>2193</v>
      </c>
      <c r="D2662" t="s">
        <v>24</v>
      </c>
      <c r="E2662" t="s">
        <v>80</v>
      </c>
      <c r="F2662" t="s">
        <v>81</v>
      </c>
      <c r="G2662" t="s">
        <v>9591</v>
      </c>
      <c r="H2662" s="1">
        <f>DATE(YEAR(invoices[[#This Row],[due_date]]),MONTH(invoices[[#This Row],[due_date]]),1)</f>
        <v>45658</v>
      </c>
      <c r="I2662" s="1">
        <v>45664</v>
      </c>
      <c r="J2662">
        <v>14500</v>
      </c>
      <c r="K2662">
        <v>105</v>
      </c>
      <c r="L2662">
        <v>0</v>
      </c>
      <c r="M2662">
        <f>invoices[[#This Row],[rent_amount]]+invoices[[#This Row],[electricity_amount]]+invoices[[#This Row],[other_charges]]</f>
        <v>14605</v>
      </c>
      <c r="N2662" t="s">
        <v>28</v>
      </c>
      <c r="O2662" t="s">
        <v>2232</v>
      </c>
      <c r="P2662">
        <v>0</v>
      </c>
      <c r="Q2662" t="b">
        <v>0</v>
      </c>
      <c r="R2662" t="s">
        <v>205</v>
      </c>
      <c r="S2662">
        <v>0</v>
      </c>
      <c r="T2662">
        <f>invoices[[#This Row],[total_amount]]</f>
        <v>14605</v>
      </c>
      <c r="U2662" t="s">
        <v>2195</v>
      </c>
      <c r="V2662" t="str">
        <f>INDEX([1]!Table1[tenantname],MATCH(invoices[[#This Row],[allotment_id]],[1]!Table1[TenantAllotmentID],0))</f>
        <v>Darshika Nemani (D21-B1)</v>
      </c>
      <c r="W2662" t="s">
        <v>14736</v>
      </c>
      <c r="X2662" t="s">
        <v>14737</v>
      </c>
      <c r="Y2662" s="4">
        <v>45658</v>
      </c>
      <c r="Z2662" t="s">
        <v>15806</v>
      </c>
      <c r="AA2662">
        <v>10150</v>
      </c>
      <c r="AB2662">
        <v>3686</v>
      </c>
      <c r="AC2662">
        <v>664</v>
      </c>
      <c r="AD2662" s="7">
        <f>invoices[[#This Row],[Rent]]+invoices[[#This Row],[Services]]+invoices[[#This Row],[GST]]</f>
        <v>14500</v>
      </c>
      <c r="AE2662" s="7">
        <f>invoices[[#This Row],[Total]]-invoices[[#This Row],[rent_amount]]</f>
        <v>0</v>
      </c>
      <c r="AF2662">
        <v>4070</v>
      </c>
      <c r="AG2662">
        <v>105</v>
      </c>
      <c r="AH2662">
        <f>invoices[[#This Row],[EB Amount]]-invoices[[#This Row],[electricity_amount]]</f>
        <v>0</v>
      </c>
    </row>
    <row r="2663" spans="1:34">
      <c r="A2663" t="s">
        <v>9592</v>
      </c>
      <c r="B2663" t="s">
        <v>22</v>
      </c>
      <c r="C2663" t="s">
        <v>304</v>
      </c>
      <c r="D2663" t="s">
        <v>24</v>
      </c>
      <c r="E2663" t="s">
        <v>181</v>
      </c>
      <c r="F2663" t="s">
        <v>305</v>
      </c>
      <c r="G2663" t="s">
        <v>9593</v>
      </c>
      <c r="H2663" s="1">
        <f>DATE(YEAR(invoices[[#This Row],[due_date]]),MONTH(invoices[[#This Row],[due_date]]),1)</f>
        <v>45658</v>
      </c>
      <c r="I2663" s="1">
        <v>45664</v>
      </c>
      <c r="J2663">
        <v>13500</v>
      </c>
      <c r="K2663">
        <v>28</v>
      </c>
      <c r="L2663">
        <v>0</v>
      </c>
      <c r="M2663">
        <f>invoices[[#This Row],[rent_amount]]+invoices[[#This Row],[electricity_amount]]+invoices[[#This Row],[other_charges]]</f>
        <v>13528</v>
      </c>
      <c r="N2663" t="s">
        <v>28</v>
      </c>
      <c r="O2663" t="s">
        <v>2232</v>
      </c>
      <c r="P2663">
        <v>0</v>
      </c>
      <c r="Q2663" t="b">
        <v>0</v>
      </c>
      <c r="R2663" t="s">
        <v>205</v>
      </c>
      <c r="S2663">
        <v>0</v>
      </c>
      <c r="T2663">
        <f>invoices[[#This Row],[total_amount]]</f>
        <v>13528</v>
      </c>
      <c r="U2663" t="s">
        <v>309</v>
      </c>
      <c r="V2663" t="str">
        <f>INDEX([1]!Table1[tenantname],MATCH(invoices[[#This Row],[allotment_id]],[1]!Table1[TenantAllotmentID],0))</f>
        <v>Chandana Sai Bade (B24-C1)</v>
      </c>
      <c r="W2663" t="s">
        <v>14062</v>
      </c>
      <c r="X2663" t="s">
        <v>14063</v>
      </c>
      <c r="Y2663" s="4">
        <v>45658</v>
      </c>
      <c r="Z2663" t="s">
        <v>15806</v>
      </c>
      <c r="AA2663">
        <v>9450</v>
      </c>
      <c r="AB2663">
        <v>3432</v>
      </c>
      <c r="AC2663">
        <v>618</v>
      </c>
      <c r="AD2663" s="7">
        <f>invoices[[#This Row],[Rent]]+invoices[[#This Row],[Services]]+invoices[[#This Row],[GST]]</f>
        <v>13500</v>
      </c>
      <c r="AE2663" s="7">
        <f>invoices[[#This Row],[Total]]-invoices[[#This Row],[rent_amount]]</f>
        <v>0</v>
      </c>
      <c r="AF2663">
        <v>4071</v>
      </c>
      <c r="AG2663">
        <v>28</v>
      </c>
      <c r="AH2663">
        <f>invoices[[#This Row],[EB Amount]]-invoices[[#This Row],[electricity_amount]]</f>
        <v>0</v>
      </c>
    </row>
    <row r="2664" spans="1:34">
      <c r="A2664" t="s">
        <v>9616</v>
      </c>
      <c r="B2664" t="s">
        <v>22</v>
      </c>
      <c r="C2664" t="s">
        <v>233</v>
      </c>
      <c r="D2664" t="s">
        <v>24</v>
      </c>
      <c r="E2664" t="s">
        <v>234</v>
      </c>
      <c r="F2664" t="s">
        <v>235</v>
      </c>
      <c r="G2664" t="s">
        <v>9617</v>
      </c>
      <c r="H2664" s="1">
        <f>DATE(YEAR(invoices[[#This Row],[due_date]]),MONTH(invoices[[#This Row],[due_date]]),1)</f>
        <v>45658</v>
      </c>
      <c r="I2664" s="1">
        <v>45664</v>
      </c>
      <c r="J2664">
        <v>19000</v>
      </c>
      <c r="K2664">
        <v>476</v>
      </c>
      <c r="L2664">
        <v>0</v>
      </c>
      <c r="M2664">
        <f>invoices[[#This Row],[rent_amount]]+invoices[[#This Row],[electricity_amount]]+invoices[[#This Row],[other_charges]]</f>
        <v>19476</v>
      </c>
      <c r="N2664" t="s">
        <v>28</v>
      </c>
      <c r="O2664" t="s">
        <v>582</v>
      </c>
      <c r="P2664">
        <v>0</v>
      </c>
      <c r="Q2664" t="b">
        <v>0</v>
      </c>
      <c r="R2664" t="s">
        <v>205</v>
      </c>
      <c r="S2664">
        <v>0</v>
      </c>
      <c r="T2664">
        <f>invoices[[#This Row],[total_amount]]</f>
        <v>19476</v>
      </c>
      <c r="U2664" t="s">
        <v>238</v>
      </c>
      <c r="V2664" t="str">
        <f>INDEX([1]!Table1[tenantname],MATCH(invoices[[#This Row],[allotment_id]],[1]!Table1[TenantAllotmentID],0))</f>
        <v>Aldreena Dsouza (D12-A1)</v>
      </c>
      <c r="W2664" t="s">
        <v>14040</v>
      </c>
      <c r="X2664" t="s">
        <v>14041</v>
      </c>
      <c r="Y2664" s="4">
        <v>45658</v>
      </c>
      <c r="Z2664" t="s">
        <v>15806</v>
      </c>
      <c r="AA2664">
        <v>13300</v>
      </c>
      <c r="AB2664">
        <v>4831</v>
      </c>
      <c r="AC2664">
        <v>869</v>
      </c>
      <c r="AD2664" s="7">
        <f>invoices[[#This Row],[Rent]]+invoices[[#This Row],[Services]]+invoices[[#This Row],[GST]]</f>
        <v>19000</v>
      </c>
      <c r="AE2664" s="7">
        <f>invoices[[#This Row],[Total]]-invoices[[#This Row],[rent_amount]]</f>
        <v>0</v>
      </c>
      <c r="AF2664">
        <v>4083</v>
      </c>
      <c r="AG2664">
        <v>476</v>
      </c>
      <c r="AH2664">
        <f>invoices[[#This Row],[EB Amount]]-invoices[[#This Row],[electricity_amount]]</f>
        <v>0</v>
      </c>
    </row>
    <row r="2665" spans="1:34">
      <c r="A2665" t="s">
        <v>9638</v>
      </c>
      <c r="B2665" t="s">
        <v>22</v>
      </c>
      <c r="C2665" t="s">
        <v>1892</v>
      </c>
      <c r="D2665" t="s">
        <v>24</v>
      </c>
      <c r="E2665" t="s">
        <v>34</v>
      </c>
      <c r="F2665" t="s">
        <v>35</v>
      </c>
      <c r="G2665" t="s">
        <v>9639</v>
      </c>
      <c r="H2665" s="1">
        <f>DATE(YEAR(invoices[[#This Row],[due_date]]),MONTH(invoices[[#This Row],[due_date]]),1)</f>
        <v>45658</v>
      </c>
      <c r="I2665" s="1">
        <v>45664</v>
      </c>
      <c r="J2665">
        <v>14500</v>
      </c>
      <c r="K2665">
        <v>0</v>
      </c>
      <c r="L2665">
        <v>0</v>
      </c>
      <c r="M2665">
        <f>invoices[[#This Row],[rent_amount]]+invoices[[#This Row],[electricity_amount]]+invoices[[#This Row],[other_charges]]</f>
        <v>14500</v>
      </c>
      <c r="N2665" t="s">
        <v>28</v>
      </c>
      <c r="O2665" t="s">
        <v>204</v>
      </c>
      <c r="P2665">
        <v>0</v>
      </c>
      <c r="Q2665" t="b">
        <v>0</v>
      </c>
      <c r="R2665" t="s">
        <v>205</v>
      </c>
      <c r="S2665">
        <v>0</v>
      </c>
      <c r="T2665">
        <f>invoices[[#This Row],[total_amount]]</f>
        <v>14500</v>
      </c>
      <c r="U2665" s="2" t="s">
        <v>1894</v>
      </c>
      <c r="V2665" t="str">
        <f>INDEX([1]!Table1[tenantname],MATCH(invoices[[#This Row],[allotment_id]],[1]!Table1[TenantAllotmentID],0))</f>
        <v>Sarada manaswini (B43-B1)</v>
      </c>
      <c r="W2665" t="s">
        <v>14633</v>
      </c>
      <c r="X2665" t="s">
        <v>14634</v>
      </c>
      <c r="Y2665" s="4">
        <v>45658</v>
      </c>
      <c r="Z2665" t="s">
        <v>15806</v>
      </c>
      <c r="AA2665">
        <v>10409</v>
      </c>
      <c r="AB2665">
        <v>3467</v>
      </c>
      <c r="AC2665">
        <v>624</v>
      </c>
      <c r="AD2665" s="7">
        <f>invoices[[#This Row],[Rent]]+invoices[[#This Row],[Services]]+invoices[[#This Row],[GST]]</f>
        <v>14500</v>
      </c>
      <c r="AE2665" s="7">
        <f>invoices[[#This Row],[Total]]-invoices[[#This Row],[rent_amount]]</f>
        <v>0</v>
      </c>
      <c r="AF2665">
        <v>4095</v>
      </c>
      <c r="AG2665">
        <v>0</v>
      </c>
      <c r="AH2665">
        <f>invoices[[#This Row],[EB Amount]]-invoices[[#This Row],[electricity_amount]]</f>
        <v>0</v>
      </c>
    </row>
    <row r="2666" spans="1:34">
      <c r="A2666" t="s">
        <v>9957</v>
      </c>
      <c r="B2666" t="s">
        <v>22</v>
      </c>
      <c r="C2666" t="s">
        <v>1630</v>
      </c>
      <c r="D2666" t="s">
        <v>24</v>
      </c>
      <c r="E2666" t="s">
        <v>140</v>
      </c>
      <c r="F2666" t="s">
        <v>1166</v>
      </c>
      <c r="G2666" t="s">
        <v>9958</v>
      </c>
      <c r="H2666" s="1">
        <f>DATE(YEAR(invoices[[#This Row],[due_date]]),MONTH(invoices[[#This Row],[due_date]]),1)</f>
        <v>45658</v>
      </c>
      <c r="I2666" s="1">
        <v>45664</v>
      </c>
      <c r="J2666">
        <v>13000</v>
      </c>
      <c r="K2666">
        <v>1240</v>
      </c>
      <c r="L2666">
        <v>0</v>
      </c>
      <c r="M2666">
        <f>invoices[[#This Row],[rent_amount]]+invoices[[#This Row],[electricity_amount]]+invoices[[#This Row],[other_charges]]</f>
        <v>14240</v>
      </c>
      <c r="N2666" t="s">
        <v>28</v>
      </c>
      <c r="O2666" t="s">
        <v>204</v>
      </c>
      <c r="P2666">
        <v>0</v>
      </c>
      <c r="Q2666" t="b">
        <v>0</v>
      </c>
      <c r="R2666" t="s">
        <v>205</v>
      </c>
      <c r="S2666">
        <v>0</v>
      </c>
      <c r="T2666">
        <f>invoices[[#This Row],[total_amount]]</f>
        <v>14240</v>
      </c>
      <c r="U2666" t="s">
        <v>1632</v>
      </c>
      <c r="V2666" t="str">
        <f>INDEX([1]!Table1[tenantname],MATCH(invoices[[#This Row],[allotment_id]],[1]!Table1[TenantAllotmentID],0))</f>
        <v>Roger John (A41-B3)</v>
      </c>
      <c r="W2666" t="s">
        <v>14543</v>
      </c>
      <c r="X2666" t="s">
        <v>14544</v>
      </c>
      <c r="Y2666" s="4">
        <v>45658</v>
      </c>
      <c r="Z2666" t="s">
        <v>15806</v>
      </c>
      <c r="AA2666">
        <v>8085</v>
      </c>
      <c r="AB2666">
        <v>4165</v>
      </c>
      <c r="AC2666">
        <v>750</v>
      </c>
      <c r="AD2666" s="7">
        <f>invoices[[#This Row],[Rent]]+invoices[[#This Row],[Services]]+invoices[[#This Row],[GST]]</f>
        <v>13000</v>
      </c>
      <c r="AE2666" s="7">
        <f>invoices[[#This Row],[Total]]-invoices[[#This Row],[rent_amount]]</f>
        <v>0</v>
      </c>
      <c r="AF2666">
        <v>4257</v>
      </c>
      <c r="AG2666">
        <v>1240</v>
      </c>
      <c r="AH2666">
        <f>invoices[[#This Row],[EB Amount]]-invoices[[#This Row],[electricity_amount]]</f>
        <v>0</v>
      </c>
    </row>
    <row r="2667" spans="1:34">
      <c r="A2667" t="s">
        <v>10005</v>
      </c>
      <c r="B2667" t="s">
        <v>22</v>
      </c>
      <c r="C2667" t="s">
        <v>348</v>
      </c>
      <c r="D2667" t="s">
        <v>24</v>
      </c>
      <c r="E2667" t="s">
        <v>349</v>
      </c>
      <c r="F2667" t="s">
        <v>350</v>
      </c>
      <c r="G2667" t="s">
        <v>10006</v>
      </c>
      <c r="H2667" s="1">
        <f>DATE(YEAR(invoices[[#This Row],[due_date]]),MONTH(invoices[[#This Row],[due_date]]),1)</f>
        <v>45658</v>
      </c>
      <c r="I2667" s="1">
        <v>45664</v>
      </c>
      <c r="J2667">
        <v>13500</v>
      </c>
      <c r="K2667">
        <v>792</v>
      </c>
      <c r="L2667">
        <v>0</v>
      </c>
      <c r="M2667">
        <f>invoices[[#This Row],[rent_amount]]+invoices[[#This Row],[electricity_amount]]+invoices[[#This Row],[other_charges]]</f>
        <v>14292</v>
      </c>
      <c r="N2667" t="s">
        <v>28</v>
      </c>
      <c r="O2667" t="s">
        <v>1655</v>
      </c>
      <c r="P2667">
        <v>0</v>
      </c>
      <c r="Q2667" t="b">
        <v>0</v>
      </c>
      <c r="R2667" t="s">
        <v>205</v>
      </c>
      <c r="S2667">
        <v>0</v>
      </c>
      <c r="T2667">
        <f>invoices[[#This Row],[total_amount]]</f>
        <v>14292</v>
      </c>
      <c r="U2667" t="s">
        <v>352</v>
      </c>
      <c r="V2667" t="str">
        <f>INDEX([1]!Table1[tenantname],MATCH(invoices[[#This Row],[allotment_id]],[1]!Table1[TenantAllotmentID],0))</f>
        <v>Nithya Gopal Chakraborty (B11-C1)</v>
      </c>
      <c r="W2667" t="s">
        <v>14076</v>
      </c>
      <c r="X2667" t="s">
        <v>14077</v>
      </c>
      <c r="Y2667" s="4">
        <v>45658</v>
      </c>
      <c r="Z2667" t="s">
        <v>15806</v>
      </c>
      <c r="AA2667">
        <v>9691</v>
      </c>
      <c r="AB2667">
        <v>3228</v>
      </c>
      <c r="AC2667">
        <v>581</v>
      </c>
      <c r="AD2667" s="7">
        <f>invoices[[#This Row],[Rent]]+invoices[[#This Row],[Services]]+invoices[[#This Row],[GST]]</f>
        <v>13500</v>
      </c>
      <c r="AE2667" s="7">
        <f>invoices[[#This Row],[Total]]-invoices[[#This Row],[rent_amount]]</f>
        <v>0</v>
      </c>
      <c r="AF2667">
        <v>4281</v>
      </c>
      <c r="AG2667">
        <v>792</v>
      </c>
      <c r="AH2667">
        <f>invoices[[#This Row],[EB Amount]]-invoices[[#This Row],[electricity_amount]]</f>
        <v>0</v>
      </c>
    </row>
    <row r="2668" spans="1:34">
      <c r="A2668" t="s">
        <v>10007</v>
      </c>
      <c r="B2668" t="s">
        <v>22</v>
      </c>
      <c r="C2668" t="s">
        <v>2224</v>
      </c>
      <c r="D2668" t="s">
        <v>24</v>
      </c>
      <c r="E2668" t="s">
        <v>519</v>
      </c>
      <c r="F2668" t="s">
        <v>2225</v>
      </c>
      <c r="G2668" t="s">
        <v>10008</v>
      </c>
      <c r="H2668" s="1">
        <f>DATE(YEAR(invoices[[#This Row],[due_date]]),MONTH(invoices[[#This Row],[due_date]]),1)</f>
        <v>45658</v>
      </c>
      <c r="I2668" s="1">
        <v>45664</v>
      </c>
      <c r="J2668">
        <v>5148</v>
      </c>
      <c r="K2668">
        <v>0</v>
      </c>
      <c r="L2668">
        <v>0</v>
      </c>
      <c r="M2668">
        <f>invoices[[#This Row],[rent_amount]]+invoices[[#This Row],[electricity_amount]]+invoices[[#This Row],[other_charges]]</f>
        <v>5148</v>
      </c>
      <c r="N2668" t="s">
        <v>28</v>
      </c>
      <c r="O2668" t="s">
        <v>582</v>
      </c>
      <c r="P2668">
        <v>0</v>
      </c>
      <c r="Q2668" t="b">
        <v>0</v>
      </c>
      <c r="R2668" t="s">
        <v>205</v>
      </c>
      <c r="S2668">
        <v>0</v>
      </c>
      <c r="T2668">
        <f>invoices[[#This Row],[total_amount]]</f>
        <v>5148</v>
      </c>
      <c r="U2668" t="s">
        <v>2227</v>
      </c>
      <c r="V2668" t="str">
        <f>INDEX([1]!Table1[tenantname],MATCH(invoices[[#This Row],[allotment_id]],[1]!Table1[TenantAllotmentID],0))</f>
        <v>Ananay Gupta (C41-B2)</v>
      </c>
      <c r="W2668" t="s">
        <v>14747</v>
      </c>
      <c r="X2668" t="s">
        <v>14748</v>
      </c>
      <c r="Y2668" s="4">
        <v>45658</v>
      </c>
      <c r="Z2668" t="s">
        <v>15806</v>
      </c>
      <c r="AA2668">
        <v>3604</v>
      </c>
      <c r="AB2668">
        <v>1309</v>
      </c>
      <c r="AC2668">
        <v>235</v>
      </c>
      <c r="AD2668" s="7">
        <f>invoices[[#This Row],[Rent]]+invoices[[#This Row],[Services]]+invoices[[#This Row],[GST]]</f>
        <v>5148</v>
      </c>
      <c r="AE2668" s="7">
        <f>invoices[[#This Row],[Total]]-invoices[[#This Row],[rent_amount]]</f>
        <v>0</v>
      </c>
      <c r="AF2668">
        <v>4283</v>
      </c>
      <c r="AG2668">
        <v>0</v>
      </c>
      <c r="AH2668">
        <f>invoices[[#This Row],[EB Amount]]-invoices[[#This Row],[electricity_amount]]</f>
        <v>0</v>
      </c>
    </row>
    <row r="2669" spans="1:34">
      <c r="A2669" t="s">
        <v>10094</v>
      </c>
      <c r="B2669" t="s">
        <v>22</v>
      </c>
      <c r="C2669" t="s">
        <v>6036</v>
      </c>
      <c r="D2669" t="s">
        <v>24</v>
      </c>
      <c r="E2669" t="s">
        <v>592</v>
      </c>
      <c r="F2669" t="s">
        <v>1016</v>
      </c>
      <c r="G2669" t="s">
        <v>10095</v>
      </c>
      <c r="H2669" s="1">
        <f>DATE(YEAR(invoices[[#This Row],[due_date]]),MONTH(invoices[[#This Row],[due_date]]),1)</f>
        <v>45658</v>
      </c>
      <c r="I2669" s="1">
        <v>45664</v>
      </c>
      <c r="J2669">
        <v>11322</v>
      </c>
      <c r="K2669">
        <v>0</v>
      </c>
      <c r="L2669">
        <v>0</v>
      </c>
      <c r="M2669">
        <f>invoices[[#This Row],[rent_amount]]+invoices[[#This Row],[electricity_amount]]+invoices[[#This Row],[other_charges]]</f>
        <v>11322</v>
      </c>
      <c r="N2669" t="s">
        <v>28</v>
      </c>
      <c r="O2669" t="s">
        <v>1655</v>
      </c>
      <c r="P2669">
        <v>0</v>
      </c>
      <c r="Q2669" t="b">
        <v>0</v>
      </c>
      <c r="R2669" t="s">
        <v>205</v>
      </c>
      <c r="S2669">
        <v>0</v>
      </c>
      <c r="T2669">
        <f>invoices[[#This Row],[total_amount]]</f>
        <v>11322</v>
      </c>
      <c r="U2669" t="s">
        <v>6038</v>
      </c>
      <c r="V2669" t="str">
        <f>INDEX([1]!Table1[tenantname],MATCH(invoices[[#This Row],[allotment_id]],[1]!Table1[TenantAllotmentID],0))</f>
        <v>Nikunj Variya (A44-C1)</v>
      </c>
      <c r="W2669" t="s">
        <v>15443</v>
      </c>
      <c r="X2669" t="s">
        <v>15444</v>
      </c>
      <c r="Y2669" s="4">
        <v>45658</v>
      </c>
      <c r="Z2669" t="s">
        <v>15806</v>
      </c>
      <c r="AA2669">
        <v>7925</v>
      </c>
      <c r="AB2669">
        <v>2879</v>
      </c>
      <c r="AC2669">
        <v>518</v>
      </c>
      <c r="AD2669" s="7">
        <f>invoices[[#This Row],[Rent]]+invoices[[#This Row],[Services]]+invoices[[#This Row],[GST]]</f>
        <v>11322</v>
      </c>
      <c r="AE2669" s="7">
        <f>invoices[[#This Row],[Total]]-invoices[[#This Row],[rent_amount]]</f>
        <v>0</v>
      </c>
      <c r="AF2669">
        <v>4331</v>
      </c>
      <c r="AG2669">
        <v>0</v>
      </c>
      <c r="AH2669">
        <f>invoices[[#This Row],[EB Amount]]-invoices[[#This Row],[electricity_amount]]</f>
        <v>0</v>
      </c>
    </row>
    <row r="2670" spans="1:34">
      <c r="A2670" t="s">
        <v>10108</v>
      </c>
      <c r="B2670" t="s">
        <v>22</v>
      </c>
      <c r="C2670" t="s">
        <v>3704</v>
      </c>
      <c r="D2670" t="s">
        <v>24</v>
      </c>
      <c r="E2670" t="s">
        <v>155</v>
      </c>
      <c r="F2670" t="s">
        <v>156</v>
      </c>
      <c r="G2670" t="s">
        <v>10109</v>
      </c>
      <c r="H2670" s="1">
        <f>DATE(YEAR(invoices[[#This Row],[due_date]]),MONTH(invoices[[#This Row],[due_date]]),1)</f>
        <v>45658</v>
      </c>
      <c r="I2670" s="1">
        <v>45664</v>
      </c>
      <c r="J2670">
        <v>13500</v>
      </c>
      <c r="K2670">
        <v>0</v>
      </c>
      <c r="L2670">
        <v>0</v>
      </c>
      <c r="M2670">
        <f>invoices[[#This Row],[rent_amount]]+invoices[[#This Row],[electricity_amount]]+invoices[[#This Row],[other_charges]]</f>
        <v>13500</v>
      </c>
      <c r="N2670" t="s">
        <v>28</v>
      </c>
      <c r="O2670" t="s">
        <v>1655</v>
      </c>
      <c r="P2670">
        <v>0</v>
      </c>
      <c r="Q2670" t="b">
        <v>0</v>
      </c>
      <c r="R2670" t="s">
        <v>205</v>
      </c>
      <c r="S2670">
        <v>0</v>
      </c>
      <c r="T2670">
        <f>invoices[[#This Row],[total_amount]]</f>
        <v>13500</v>
      </c>
      <c r="U2670" t="s">
        <v>5114</v>
      </c>
      <c r="V2670" t="str">
        <f>INDEX([1]!Table1[tenantname],MATCH(invoices[[#This Row],[allotment_id]],[1]!Table1[TenantAllotmentID],0))</f>
        <v>Ram kumar Muthuvel (C44-A1)</v>
      </c>
      <c r="W2670" t="s">
        <v>14018</v>
      </c>
      <c r="X2670" t="s">
        <v>14019</v>
      </c>
      <c r="Y2670" s="4">
        <v>45658</v>
      </c>
      <c r="Z2670" t="s">
        <v>15806</v>
      </c>
      <c r="AA2670">
        <v>8255</v>
      </c>
      <c r="AB2670">
        <v>4445</v>
      </c>
      <c r="AC2670">
        <v>800</v>
      </c>
      <c r="AD2670" s="7">
        <f>invoices[[#This Row],[Rent]]+invoices[[#This Row],[Services]]+invoices[[#This Row],[GST]]</f>
        <v>13500</v>
      </c>
      <c r="AE2670" s="7">
        <f>invoices[[#This Row],[Total]]-invoices[[#This Row],[rent_amount]]</f>
        <v>0</v>
      </c>
      <c r="AF2670">
        <v>4339</v>
      </c>
      <c r="AG2670">
        <v>0</v>
      </c>
      <c r="AH2670">
        <f>invoices[[#This Row],[EB Amount]]-invoices[[#This Row],[electricity_amount]]</f>
        <v>0</v>
      </c>
    </row>
    <row r="2671" spans="1:34">
      <c r="A2671" t="s">
        <v>10120</v>
      </c>
      <c r="B2671" t="s">
        <v>22</v>
      </c>
      <c r="C2671" t="s">
        <v>1973</v>
      </c>
      <c r="D2671" t="s">
        <v>24</v>
      </c>
      <c r="E2671" t="s">
        <v>50</v>
      </c>
      <c r="F2671" t="s">
        <v>1942</v>
      </c>
      <c r="G2671" t="s">
        <v>10121</v>
      </c>
      <c r="H2671" s="1">
        <f>DATE(YEAR(invoices[[#This Row],[due_date]]),MONTH(invoices[[#This Row],[due_date]]),1)</f>
        <v>45658</v>
      </c>
      <c r="I2671" s="1">
        <v>45664</v>
      </c>
      <c r="J2671">
        <v>14500</v>
      </c>
      <c r="K2671">
        <v>1798</v>
      </c>
      <c r="L2671">
        <v>0</v>
      </c>
      <c r="M2671">
        <f>invoices[[#This Row],[rent_amount]]+invoices[[#This Row],[electricity_amount]]+invoices[[#This Row],[other_charges]]</f>
        <v>16298</v>
      </c>
      <c r="N2671" t="s">
        <v>28</v>
      </c>
      <c r="O2671" t="s">
        <v>204</v>
      </c>
      <c r="P2671">
        <v>0</v>
      </c>
      <c r="Q2671" t="b">
        <v>0</v>
      </c>
      <c r="R2671" t="s">
        <v>205</v>
      </c>
      <c r="S2671">
        <v>0</v>
      </c>
      <c r="T2671">
        <f>invoices[[#This Row],[total_amount]]</f>
        <v>16298</v>
      </c>
      <c r="U2671" t="s">
        <v>1975</v>
      </c>
      <c r="V2671" t="str">
        <f>INDEX([1]!Table1[tenantname],MATCH(invoices[[#This Row],[allotment_id]],[1]!Table1[TenantAllotmentID],0))</f>
        <v>Subham Tewari (B32-B1)</v>
      </c>
      <c r="W2671" t="s">
        <v>14663</v>
      </c>
      <c r="X2671" t="s">
        <v>14664</v>
      </c>
      <c r="Y2671" s="4">
        <v>45658</v>
      </c>
      <c r="Z2671" t="s">
        <v>15806</v>
      </c>
      <c r="AA2671">
        <v>8866</v>
      </c>
      <c r="AB2671">
        <v>4774</v>
      </c>
      <c r="AC2671">
        <v>860</v>
      </c>
      <c r="AD2671" s="7">
        <f>invoices[[#This Row],[Rent]]+invoices[[#This Row],[Services]]+invoices[[#This Row],[GST]]</f>
        <v>14500</v>
      </c>
      <c r="AE2671" s="7">
        <f>invoices[[#This Row],[Total]]-invoices[[#This Row],[rent_amount]]</f>
        <v>0</v>
      </c>
      <c r="AF2671">
        <v>4345</v>
      </c>
      <c r="AG2671">
        <v>1798</v>
      </c>
      <c r="AH2671">
        <f>invoices[[#This Row],[EB Amount]]-invoices[[#This Row],[electricity_amount]]</f>
        <v>0</v>
      </c>
    </row>
    <row r="2672" spans="1:34">
      <c r="A2672" t="s">
        <v>10190</v>
      </c>
      <c r="B2672" t="s">
        <v>22</v>
      </c>
      <c r="C2672" t="s">
        <v>1217</v>
      </c>
      <c r="D2672" t="s">
        <v>24</v>
      </c>
      <c r="E2672" t="s">
        <v>349</v>
      </c>
      <c r="F2672" t="s">
        <v>1218</v>
      </c>
      <c r="G2672" t="s">
        <v>10191</v>
      </c>
      <c r="H2672" s="1">
        <f>DATE(YEAR(invoices[[#This Row],[due_date]]),MONTH(invoices[[#This Row],[due_date]]),1)</f>
        <v>45658</v>
      </c>
      <c r="I2672" s="1">
        <v>45664</v>
      </c>
      <c r="J2672">
        <v>13500</v>
      </c>
      <c r="K2672">
        <v>1364</v>
      </c>
      <c r="L2672">
        <v>0</v>
      </c>
      <c r="M2672">
        <f>invoices[[#This Row],[rent_amount]]+invoices[[#This Row],[electricity_amount]]+invoices[[#This Row],[other_charges]]</f>
        <v>14864</v>
      </c>
      <c r="N2672" t="s">
        <v>28</v>
      </c>
      <c r="O2672" t="s">
        <v>1655</v>
      </c>
      <c r="P2672">
        <v>0</v>
      </c>
      <c r="Q2672" t="b">
        <v>0</v>
      </c>
      <c r="R2672" t="s">
        <v>205</v>
      </c>
      <c r="S2672">
        <v>0</v>
      </c>
      <c r="T2672">
        <f>invoices[[#This Row],[total_amount]]</f>
        <v>14864</v>
      </c>
      <c r="U2672" t="s">
        <v>1220</v>
      </c>
      <c r="V2672" t="str">
        <f>INDEX([1]!Table1[tenantname],MATCH(invoices[[#This Row],[allotment_id]],[1]!Table1[TenantAllotmentID],0))</f>
        <v>Naga Raja Kurakula (B11-C2)</v>
      </c>
      <c r="W2672" t="s">
        <v>14386</v>
      </c>
      <c r="X2672" t="s">
        <v>14387</v>
      </c>
      <c r="Y2672" s="4">
        <v>45658</v>
      </c>
      <c r="Z2672" t="s">
        <v>15806</v>
      </c>
      <c r="AA2672">
        <v>9691</v>
      </c>
      <c r="AB2672">
        <v>3228</v>
      </c>
      <c r="AC2672">
        <v>581</v>
      </c>
      <c r="AD2672" s="7">
        <f>invoices[[#This Row],[Rent]]+invoices[[#This Row],[Services]]+invoices[[#This Row],[GST]]</f>
        <v>13500</v>
      </c>
      <c r="AE2672" s="7">
        <f>invoices[[#This Row],[Total]]-invoices[[#This Row],[rent_amount]]</f>
        <v>0</v>
      </c>
      <c r="AF2672">
        <v>4383</v>
      </c>
      <c r="AG2672">
        <v>1364</v>
      </c>
      <c r="AH2672">
        <f>invoices[[#This Row],[EB Amount]]-invoices[[#This Row],[electricity_amount]]</f>
        <v>0</v>
      </c>
    </row>
    <row r="2673" spans="1:34">
      <c r="A2673" t="s">
        <v>10291</v>
      </c>
      <c r="B2673" t="s">
        <v>22</v>
      </c>
      <c r="C2673" t="s">
        <v>1836</v>
      </c>
      <c r="D2673" t="s">
        <v>24</v>
      </c>
      <c r="E2673" t="s">
        <v>247</v>
      </c>
      <c r="F2673" t="s">
        <v>2658</v>
      </c>
      <c r="G2673" t="s">
        <v>10292</v>
      </c>
      <c r="H2673" s="1">
        <f>DATE(YEAR(invoices[[#This Row],[due_date]]),MONTH(invoices[[#This Row],[due_date]]),1)</f>
        <v>45658</v>
      </c>
      <c r="I2673" s="1">
        <v>45664</v>
      </c>
      <c r="J2673">
        <v>13500</v>
      </c>
      <c r="K2673">
        <v>1104</v>
      </c>
      <c r="L2673">
        <v>0</v>
      </c>
      <c r="M2673">
        <f>invoices[[#This Row],[rent_amount]]+invoices[[#This Row],[electricity_amount]]+invoices[[#This Row],[other_charges]]</f>
        <v>14604</v>
      </c>
      <c r="N2673" t="s">
        <v>28</v>
      </c>
      <c r="O2673" t="s">
        <v>1655</v>
      </c>
      <c r="P2673">
        <v>0</v>
      </c>
      <c r="Q2673" t="b">
        <v>0</v>
      </c>
      <c r="R2673" t="s">
        <v>205</v>
      </c>
      <c r="S2673">
        <v>0</v>
      </c>
      <c r="T2673">
        <f>invoices[[#This Row],[total_amount]]</f>
        <v>14604</v>
      </c>
      <c r="U2673" t="s">
        <v>2817</v>
      </c>
      <c r="V2673" t="str">
        <f>INDEX([1]!Table1[tenantname],MATCH(invoices[[#This Row],[allotment_id]],[1]!Table1[TenantAllotmentID],0))</f>
        <v>Paras Katal (C11-C2)</v>
      </c>
      <c r="W2673" t="s">
        <v>14613</v>
      </c>
      <c r="X2673" t="s">
        <v>14900</v>
      </c>
      <c r="Y2673" s="4">
        <v>45658</v>
      </c>
      <c r="Z2673" t="s">
        <v>15806</v>
      </c>
      <c r="AA2673">
        <v>9691</v>
      </c>
      <c r="AB2673">
        <v>3228</v>
      </c>
      <c r="AC2673">
        <v>581</v>
      </c>
      <c r="AD2673" s="7">
        <f>invoices[[#This Row],[Rent]]+invoices[[#This Row],[Services]]+invoices[[#This Row],[GST]]</f>
        <v>13500</v>
      </c>
      <c r="AE2673" s="7">
        <f>invoices[[#This Row],[Total]]-invoices[[#This Row],[rent_amount]]</f>
        <v>0</v>
      </c>
      <c r="AF2673">
        <v>4435</v>
      </c>
      <c r="AG2673">
        <v>1104</v>
      </c>
      <c r="AH2673">
        <f>invoices[[#This Row],[EB Amount]]-invoices[[#This Row],[electricity_amount]]</f>
        <v>0</v>
      </c>
    </row>
    <row r="2674" spans="1:34">
      <c r="A2674" t="s">
        <v>10317</v>
      </c>
      <c r="B2674" t="s">
        <v>22</v>
      </c>
      <c r="C2674" t="s">
        <v>49</v>
      </c>
      <c r="D2674" t="s">
        <v>24</v>
      </c>
      <c r="E2674" t="s">
        <v>50</v>
      </c>
      <c r="F2674" t="s">
        <v>51</v>
      </c>
      <c r="G2674" t="s">
        <v>10318</v>
      </c>
      <c r="H2674" s="1">
        <f>DATE(YEAR(invoices[[#This Row],[due_date]]),MONTH(invoices[[#This Row],[due_date]]),1)</f>
        <v>45658</v>
      </c>
      <c r="I2674" s="1">
        <v>45664</v>
      </c>
      <c r="J2674">
        <v>13500</v>
      </c>
      <c r="K2674">
        <v>1102</v>
      </c>
      <c r="L2674">
        <v>0</v>
      </c>
      <c r="M2674">
        <f>invoices[[#This Row],[rent_amount]]+invoices[[#This Row],[electricity_amount]]+invoices[[#This Row],[other_charges]]</f>
        <v>14602</v>
      </c>
      <c r="N2674" t="s">
        <v>28</v>
      </c>
      <c r="O2674" t="s">
        <v>204</v>
      </c>
      <c r="P2674">
        <v>0</v>
      </c>
      <c r="Q2674" t="b">
        <v>0</v>
      </c>
      <c r="R2674" t="s">
        <v>205</v>
      </c>
      <c r="S2674">
        <v>0</v>
      </c>
      <c r="T2674">
        <f>invoices[[#This Row],[total_amount]]</f>
        <v>14602</v>
      </c>
      <c r="U2674" t="s">
        <v>55</v>
      </c>
      <c r="V2674" t="str">
        <f>INDEX([1]!Table1[tenantname],MATCH(invoices[[#This Row],[allotment_id]],[1]!Table1[TenantAllotmentID],0))</f>
        <v>Umansh Agarwal (B32-C2)</v>
      </c>
      <c r="W2674" t="s">
        <v>13990</v>
      </c>
      <c r="X2674" t="s">
        <v>13991</v>
      </c>
      <c r="Y2674" s="4">
        <v>45658</v>
      </c>
      <c r="Z2674" t="s">
        <v>15806</v>
      </c>
      <c r="AA2674">
        <v>8255</v>
      </c>
      <c r="AB2674">
        <v>4445</v>
      </c>
      <c r="AC2674">
        <v>800</v>
      </c>
      <c r="AD2674" s="7">
        <f>invoices[[#This Row],[Rent]]+invoices[[#This Row],[Services]]+invoices[[#This Row],[GST]]</f>
        <v>13500</v>
      </c>
      <c r="AE2674" s="7">
        <f>invoices[[#This Row],[Total]]-invoices[[#This Row],[rent_amount]]</f>
        <v>0</v>
      </c>
      <c r="AF2674">
        <v>4449</v>
      </c>
      <c r="AG2674">
        <v>1102</v>
      </c>
      <c r="AH2674">
        <f>invoices[[#This Row],[EB Amount]]-invoices[[#This Row],[electricity_amount]]</f>
        <v>0</v>
      </c>
    </row>
    <row r="2675" spans="1:34">
      <c r="A2675" t="s">
        <v>10484</v>
      </c>
      <c r="B2675" t="s">
        <v>22</v>
      </c>
      <c r="C2675" t="s">
        <v>132</v>
      </c>
      <c r="D2675" t="s">
        <v>24</v>
      </c>
      <c r="E2675" t="s">
        <v>50</v>
      </c>
      <c r="F2675" t="s">
        <v>133</v>
      </c>
      <c r="G2675" t="s">
        <v>10485</v>
      </c>
      <c r="H2675" s="1">
        <f>DATE(YEAR(invoices[[#This Row],[due_date]]),MONTH(invoices[[#This Row],[due_date]]),1)</f>
        <v>45658</v>
      </c>
      <c r="I2675" s="1">
        <v>45664</v>
      </c>
      <c r="J2675">
        <v>13500</v>
      </c>
      <c r="K2675">
        <v>1798</v>
      </c>
      <c r="L2675">
        <v>0</v>
      </c>
      <c r="M2675">
        <f>invoices[[#This Row],[rent_amount]]+invoices[[#This Row],[electricity_amount]]+invoices[[#This Row],[other_charges]]</f>
        <v>15298</v>
      </c>
      <c r="N2675" t="s">
        <v>28</v>
      </c>
      <c r="O2675" t="s">
        <v>204</v>
      </c>
      <c r="P2675">
        <v>0</v>
      </c>
      <c r="Q2675" t="b">
        <v>0</v>
      </c>
      <c r="R2675" t="s">
        <v>205</v>
      </c>
      <c r="S2675">
        <v>0</v>
      </c>
      <c r="T2675">
        <f>invoices[[#This Row],[total_amount]]</f>
        <v>15298</v>
      </c>
      <c r="U2675" t="s">
        <v>137</v>
      </c>
      <c r="V2675" t="str">
        <f>INDEX([1]!Table1[tenantname],MATCH(invoices[[#This Row],[allotment_id]],[1]!Table1[TenantAllotmentID],0))</f>
        <v>Uma Saikumar Torikonda (B32-C1)</v>
      </c>
      <c r="W2675" t="s">
        <v>14012</v>
      </c>
      <c r="X2675" t="s">
        <v>14013</v>
      </c>
      <c r="Y2675" s="4">
        <v>45658</v>
      </c>
      <c r="Z2675" t="s">
        <v>15806</v>
      </c>
      <c r="AA2675">
        <v>8255</v>
      </c>
      <c r="AB2675">
        <v>4445</v>
      </c>
      <c r="AC2675">
        <v>800</v>
      </c>
      <c r="AD2675" s="7">
        <f>invoices[[#This Row],[Rent]]+invoices[[#This Row],[Services]]+invoices[[#This Row],[GST]]</f>
        <v>13500</v>
      </c>
      <c r="AE2675" s="7">
        <f>invoices[[#This Row],[Total]]-invoices[[#This Row],[rent_amount]]</f>
        <v>0</v>
      </c>
      <c r="AF2675">
        <v>4532</v>
      </c>
      <c r="AG2675">
        <v>1798</v>
      </c>
      <c r="AH2675">
        <f>invoices[[#This Row],[EB Amount]]-invoices[[#This Row],[electricity_amount]]</f>
        <v>0</v>
      </c>
    </row>
    <row r="2676" spans="1:34">
      <c r="A2676" t="s">
        <v>10532</v>
      </c>
      <c r="B2676" t="s">
        <v>22</v>
      </c>
      <c r="C2676" t="s">
        <v>946</v>
      </c>
      <c r="D2676" t="s">
        <v>24</v>
      </c>
      <c r="E2676" t="s">
        <v>349</v>
      </c>
      <c r="F2676" t="s">
        <v>947</v>
      </c>
      <c r="G2676" t="s">
        <v>10533</v>
      </c>
      <c r="H2676" s="1">
        <f>DATE(YEAR(invoices[[#This Row],[due_date]]),MONTH(invoices[[#This Row],[due_date]]),1)</f>
        <v>45658</v>
      </c>
      <c r="I2676" s="1">
        <v>45664</v>
      </c>
      <c r="J2676">
        <v>14500</v>
      </c>
      <c r="K2676">
        <v>1364</v>
      </c>
      <c r="L2676">
        <v>0</v>
      </c>
      <c r="M2676">
        <f>invoices[[#This Row],[rent_amount]]+invoices[[#This Row],[electricity_amount]]+invoices[[#This Row],[other_charges]]</f>
        <v>15864</v>
      </c>
      <c r="N2676" t="s">
        <v>28</v>
      </c>
      <c r="O2676" t="s">
        <v>2232</v>
      </c>
      <c r="P2676">
        <v>0</v>
      </c>
      <c r="Q2676" t="b">
        <v>0</v>
      </c>
      <c r="R2676" t="s">
        <v>205</v>
      </c>
      <c r="S2676">
        <v>0</v>
      </c>
      <c r="T2676">
        <f>invoices[[#This Row],[total_amount]]</f>
        <v>15864</v>
      </c>
      <c r="U2676" t="s">
        <v>949</v>
      </c>
      <c r="V2676" t="str">
        <f>INDEX([1]!Table1[tenantname],MATCH(invoices[[#This Row],[allotment_id]],[1]!Table1[TenantAllotmentID],0))</f>
        <v>Harikrishnan P (B11-B1)</v>
      </c>
      <c r="W2676" t="s">
        <v>14288</v>
      </c>
      <c r="X2676" t="s">
        <v>14289</v>
      </c>
      <c r="Y2676" s="4">
        <v>45658</v>
      </c>
      <c r="Z2676" t="s">
        <v>15806</v>
      </c>
      <c r="AA2676">
        <v>10409</v>
      </c>
      <c r="AB2676">
        <v>3467</v>
      </c>
      <c r="AC2676">
        <v>624</v>
      </c>
      <c r="AD2676" s="7">
        <f>invoices[[#This Row],[Rent]]+invoices[[#This Row],[Services]]+invoices[[#This Row],[GST]]</f>
        <v>14500</v>
      </c>
      <c r="AE2676" s="7">
        <f>invoices[[#This Row],[Total]]-invoices[[#This Row],[rent_amount]]</f>
        <v>0</v>
      </c>
      <c r="AF2676">
        <v>4558</v>
      </c>
      <c r="AG2676">
        <v>1364</v>
      </c>
      <c r="AH2676">
        <f>invoices[[#This Row],[EB Amount]]-invoices[[#This Row],[electricity_amount]]</f>
        <v>0</v>
      </c>
    </row>
    <row r="2677" spans="1:34">
      <c r="A2677" t="s">
        <v>10540</v>
      </c>
      <c r="B2677" t="s">
        <v>22</v>
      </c>
      <c r="C2677" t="s">
        <v>6046</v>
      </c>
      <c r="D2677" t="s">
        <v>24</v>
      </c>
      <c r="E2677" t="s">
        <v>201</v>
      </c>
      <c r="F2677" s="2" t="s">
        <v>1031</v>
      </c>
      <c r="G2677" t="s">
        <v>10541</v>
      </c>
      <c r="H2677" s="1">
        <f>DATE(YEAR(invoices[[#This Row],[due_date]]),MONTH(invoices[[#This Row],[due_date]]),1)</f>
        <v>45658</v>
      </c>
      <c r="I2677" s="1">
        <v>45664</v>
      </c>
      <c r="J2677">
        <v>14500</v>
      </c>
      <c r="K2677">
        <v>744</v>
      </c>
      <c r="L2677">
        <v>0</v>
      </c>
      <c r="M2677">
        <f>invoices[[#This Row],[rent_amount]]+invoices[[#This Row],[electricity_amount]]+invoices[[#This Row],[other_charges]]</f>
        <v>15244</v>
      </c>
      <c r="N2677" t="s">
        <v>28</v>
      </c>
      <c r="O2677" t="s">
        <v>204</v>
      </c>
      <c r="P2677">
        <v>0</v>
      </c>
      <c r="Q2677" t="b">
        <v>0</v>
      </c>
      <c r="R2677" t="s">
        <v>205</v>
      </c>
      <c r="S2677">
        <v>0</v>
      </c>
      <c r="T2677">
        <f>invoices[[#This Row],[total_amount]]</f>
        <v>15244</v>
      </c>
      <c r="U2677" t="s">
        <v>6048</v>
      </c>
      <c r="V2677" t="str">
        <f>INDEX([1]!Table1[tenantname],MATCH(invoices[[#This Row],[allotment_id]],[1]!Table1[TenantAllotmentID],0))</f>
        <v>Suvidnya Tipre (B31-B1)</v>
      </c>
      <c r="W2677" t="s">
        <v>15445</v>
      </c>
      <c r="X2677" t="s">
        <v>15446</v>
      </c>
      <c r="Y2677" s="4">
        <v>45658</v>
      </c>
      <c r="Z2677" t="s">
        <v>15806</v>
      </c>
      <c r="AA2677">
        <v>10150</v>
      </c>
      <c r="AB2677">
        <v>3686</v>
      </c>
      <c r="AC2677">
        <v>664</v>
      </c>
      <c r="AD2677" s="7">
        <f>invoices[[#This Row],[Rent]]+invoices[[#This Row],[Services]]+invoices[[#This Row],[GST]]</f>
        <v>14500</v>
      </c>
      <c r="AE2677" s="7">
        <f>invoices[[#This Row],[Total]]-invoices[[#This Row],[rent_amount]]</f>
        <v>0</v>
      </c>
      <c r="AF2677">
        <v>4562</v>
      </c>
      <c r="AG2677">
        <v>744</v>
      </c>
      <c r="AH2677">
        <f>invoices[[#This Row],[EB Amount]]-invoices[[#This Row],[electricity_amount]]</f>
        <v>0</v>
      </c>
    </row>
    <row r="2678" spans="1:34">
      <c r="A2678" t="s">
        <v>10570</v>
      </c>
      <c r="B2678" t="s">
        <v>22</v>
      </c>
      <c r="C2678" t="s">
        <v>518</v>
      </c>
      <c r="D2678" t="s">
        <v>24</v>
      </c>
      <c r="E2678" t="s">
        <v>519</v>
      </c>
      <c r="F2678" t="s">
        <v>520</v>
      </c>
      <c r="G2678" t="s">
        <v>10571</v>
      </c>
      <c r="H2678" s="1">
        <f>DATE(YEAR(invoices[[#This Row],[due_date]]),MONTH(invoices[[#This Row],[due_date]]),1)</f>
        <v>45658</v>
      </c>
      <c r="I2678" s="1">
        <v>45664</v>
      </c>
      <c r="J2678">
        <v>19000</v>
      </c>
      <c r="K2678">
        <v>1984</v>
      </c>
      <c r="L2678">
        <v>0</v>
      </c>
      <c r="M2678">
        <f>invoices[[#This Row],[rent_amount]]+invoices[[#This Row],[electricity_amount]]+invoices[[#This Row],[other_charges]]</f>
        <v>20984</v>
      </c>
      <c r="N2678" t="s">
        <v>28</v>
      </c>
      <c r="O2678" t="s">
        <v>2232</v>
      </c>
      <c r="P2678">
        <v>0</v>
      </c>
      <c r="Q2678" t="b">
        <v>0</v>
      </c>
      <c r="R2678" t="s">
        <v>205</v>
      </c>
      <c r="S2678">
        <v>0</v>
      </c>
      <c r="T2678">
        <f>invoices[[#This Row],[total_amount]]</f>
        <v>20984</v>
      </c>
      <c r="U2678" t="s">
        <v>524</v>
      </c>
      <c r="V2678" t="str">
        <f>INDEX([1]!Table1[tenantname],MATCH(invoices[[#This Row],[allotment_id]],[1]!Table1[TenantAllotmentID],0))</f>
        <v>Avilekh Gautam (C41-A1)</v>
      </c>
      <c r="W2678" t="s">
        <v>14140</v>
      </c>
      <c r="X2678" t="s">
        <v>14141</v>
      </c>
      <c r="Y2678" s="4">
        <v>45658</v>
      </c>
      <c r="Z2678" t="s">
        <v>15806</v>
      </c>
      <c r="AA2678">
        <v>11618</v>
      </c>
      <c r="AB2678">
        <v>6256</v>
      </c>
      <c r="AC2678">
        <v>1126</v>
      </c>
      <c r="AD2678" s="7">
        <f>invoices[[#This Row],[Rent]]+invoices[[#This Row],[Services]]+invoices[[#This Row],[GST]]</f>
        <v>19000</v>
      </c>
      <c r="AE2678" s="7">
        <f>invoices[[#This Row],[Total]]-invoices[[#This Row],[rent_amount]]</f>
        <v>0</v>
      </c>
      <c r="AF2678">
        <v>4577</v>
      </c>
      <c r="AG2678">
        <v>1984</v>
      </c>
      <c r="AH2678">
        <f>invoices[[#This Row],[EB Amount]]-invoices[[#This Row],[electricity_amount]]</f>
        <v>0</v>
      </c>
    </row>
    <row r="2679" spans="1:34">
      <c r="A2679" t="s">
        <v>10586</v>
      </c>
      <c r="B2679" t="s">
        <v>22</v>
      </c>
      <c r="C2679" t="s">
        <v>1927</v>
      </c>
      <c r="D2679" t="s">
        <v>24</v>
      </c>
      <c r="E2679" t="s">
        <v>155</v>
      </c>
      <c r="F2679" t="s">
        <v>1928</v>
      </c>
      <c r="G2679" t="s">
        <v>10587</v>
      </c>
      <c r="H2679" s="1">
        <f>DATE(YEAR(invoices[[#This Row],[due_date]]),MONTH(invoices[[#This Row],[due_date]]),1)</f>
        <v>45658</v>
      </c>
      <c r="I2679" s="1">
        <v>45664</v>
      </c>
      <c r="J2679">
        <v>14500</v>
      </c>
      <c r="K2679">
        <v>2604</v>
      </c>
      <c r="L2679">
        <v>0</v>
      </c>
      <c r="M2679">
        <f>invoices[[#This Row],[rent_amount]]+invoices[[#This Row],[electricity_amount]]+invoices[[#This Row],[other_charges]]</f>
        <v>17104</v>
      </c>
      <c r="N2679" t="s">
        <v>28</v>
      </c>
      <c r="O2679" t="s">
        <v>1655</v>
      </c>
      <c r="P2679">
        <v>0</v>
      </c>
      <c r="Q2679" t="b">
        <v>0</v>
      </c>
      <c r="R2679" t="s">
        <v>205</v>
      </c>
      <c r="S2679">
        <v>0</v>
      </c>
      <c r="T2679">
        <f>invoices[[#This Row],[total_amount]]</f>
        <v>17104</v>
      </c>
      <c r="U2679" t="s">
        <v>1930</v>
      </c>
      <c r="V2679" t="str">
        <f>INDEX([1]!Table1[tenantname],MATCH(invoices[[#This Row],[allotment_id]],[1]!Table1[TenantAllotmentID],0))</f>
        <v>Parth Agarwal (C44-B1)</v>
      </c>
      <c r="W2679" t="s">
        <v>14647</v>
      </c>
      <c r="X2679" t="s">
        <v>14648</v>
      </c>
      <c r="Y2679" s="4">
        <v>45658</v>
      </c>
      <c r="Z2679" t="s">
        <v>15806</v>
      </c>
      <c r="AA2679">
        <v>8866</v>
      </c>
      <c r="AB2679">
        <v>4774</v>
      </c>
      <c r="AC2679">
        <v>860</v>
      </c>
      <c r="AD2679" s="7">
        <f>invoices[[#This Row],[Rent]]+invoices[[#This Row],[Services]]+invoices[[#This Row],[GST]]</f>
        <v>14500</v>
      </c>
      <c r="AE2679" s="7">
        <f>invoices[[#This Row],[Total]]-invoices[[#This Row],[rent_amount]]</f>
        <v>0</v>
      </c>
      <c r="AF2679">
        <v>4585</v>
      </c>
      <c r="AG2679">
        <v>2604</v>
      </c>
      <c r="AH2679">
        <f>invoices[[#This Row],[EB Amount]]-invoices[[#This Row],[electricity_amount]]</f>
        <v>0</v>
      </c>
    </row>
    <row r="2680" spans="1:34">
      <c r="A2680" t="s">
        <v>10604</v>
      </c>
      <c r="B2680" t="s">
        <v>22</v>
      </c>
      <c r="C2680" t="s">
        <v>1591</v>
      </c>
      <c r="D2680" t="s">
        <v>24</v>
      </c>
      <c r="E2680" t="s">
        <v>80</v>
      </c>
      <c r="F2680" t="s">
        <v>1592</v>
      </c>
      <c r="G2680" t="s">
        <v>10605</v>
      </c>
      <c r="H2680" s="1">
        <f>DATE(YEAR(invoices[[#This Row],[due_date]]),MONTH(invoices[[#This Row],[due_date]]),1)</f>
        <v>45658</v>
      </c>
      <c r="I2680" s="1">
        <v>45664</v>
      </c>
      <c r="J2680">
        <v>13000</v>
      </c>
      <c r="K2680">
        <v>0</v>
      </c>
      <c r="L2680">
        <v>0</v>
      </c>
      <c r="M2680">
        <f>invoices[[#This Row],[rent_amount]]+invoices[[#This Row],[electricity_amount]]+invoices[[#This Row],[other_charges]]</f>
        <v>13000</v>
      </c>
      <c r="N2680" t="s">
        <v>28</v>
      </c>
      <c r="O2680" t="s">
        <v>204</v>
      </c>
      <c r="P2680">
        <v>0</v>
      </c>
      <c r="Q2680" t="b">
        <v>0</v>
      </c>
      <c r="R2680" t="s">
        <v>205</v>
      </c>
      <c r="S2680">
        <v>0</v>
      </c>
      <c r="T2680">
        <f>invoices[[#This Row],[total_amount]]</f>
        <v>13000</v>
      </c>
      <c r="U2680" t="s">
        <v>1594</v>
      </c>
      <c r="V2680" t="str">
        <f>INDEX([1]!Table1[tenantname],MATCH(invoices[[#This Row],[allotment_id]],[1]!Table1[TenantAllotmentID],0))</f>
        <v>Sharon Swetha (D21-C1)</v>
      </c>
      <c r="W2680" t="s">
        <v>14530</v>
      </c>
      <c r="X2680" t="s">
        <v>14531</v>
      </c>
      <c r="Y2680" s="4">
        <v>45658</v>
      </c>
      <c r="Z2680" t="s">
        <v>15806</v>
      </c>
      <c r="AA2680">
        <v>9100</v>
      </c>
      <c r="AB2680">
        <v>3305</v>
      </c>
      <c r="AC2680">
        <v>595</v>
      </c>
      <c r="AD2680" s="7">
        <f>invoices[[#This Row],[Rent]]+invoices[[#This Row],[Services]]+invoices[[#This Row],[GST]]</f>
        <v>13000</v>
      </c>
      <c r="AE2680" s="7">
        <f>invoices[[#This Row],[Total]]-invoices[[#This Row],[rent_amount]]</f>
        <v>0</v>
      </c>
      <c r="AF2680">
        <v>4594</v>
      </c>
      <c r="AG2680">
        <v>0</v>
      </c>
      <c r="AH2680">
        <f>invoices[[#This Row],[EB Amount]]-invoices[[#This Row],[electricity_amount]]</f>
        <v>0</v>
      </c>
    </row>
    <row r="2681" spans="1:34">
      <c r="A2681" t="s">
        <v>10630</v>
      </c>
      <c r="B2681" t="s">
        <v>22</v>
      </c>
      <c r="C2681" t="s">
        <v>3819</v>
      </c>
      <c r="D2681" t="s">
        <v>24</v>
      </c>
      <c r="E2681" t="s">
        <v>592</v>
      </c>
      <c r="F2681" t="s">
        <v>1294</v>
      </c>
      <c r="G2681" t="s">
        <v>10631</v>
      </c>
      <c r="H2681" s="1">
        <f>DATE(YEAR(invoices[[#This Row],[due_date]]),MONTH(invoices[[#This Row],[due_date]]),1)</f>
        <v>45658</v>
      </c>
      <c r="I2681" s="1">
        <v>45664</v>
      </c>
      <c r="J2681">
        <v>9296</v>
      </c>
      <c r="K2681">
        <v>0</v>
      </c>
      <c r="L2681">
        <v>0</v>
      </c>
      <c r="M2681">
        <f>invoices[[#This Row],[rent_amount]]+invoices[[#This Row],[electricity_amount]]+invoices[[#This Row],[other_charges]]</f>
        <v>9296</v>
      </c>
      <c r="N2681" t="s">
        <v>28</v>
      </c>
      <c r="O2681" t="s">
        <v>1655</v>
      </c>
      <c r="P2681">
        <v>0</v>
      </c>
      <c r="Q2681" t="b">
        <v>0</v>
      </c>
      <c r="R2681" t="s">
        <v>205</v>
      </c>
      <c r="S2681">
        <v>0</v>
      </c>
      <c r="T2681">
        <f>invoices[[#This Row],[total_amount]]</f>
        <v>9296</v>
      </c>
      <c r="U2681" t="s">
        <v>3821</v>
      </c>
      <c r="V2681" t="str">
        <f>INDEX([1]!Table1[tenantname],MATCH(invoices[[#This Row],[allotment_id]],[1]!Table1[TenantAllotmentID],0))</f>
        <v>Sankalp Chauhan (A44-A1)</v>
      </c>
      <c r="W2681" t="s">
        <v>15132</v>
      </c>
      <c r="X2681" t="s">
        <v>15133</v>
      </c>
      <c r="Y2681" s="4">
        <v>45658</v>
      </c>
      <c r="Z2681" t="s">
        <v>15806</v>
      </c>
      <c r="AA2681">
        <v>6507</v>
      </c>
      <c r="AB2681">
        <v>2363</v>
      </c>
      <c r="AC2681">
        <v>426</v>
      </c>
      <c r="AD2681" s="7">
        <f>invoices[[#This Row],[Rent]]+invoices[[#This Row],[Services]]+invoices[[#This Row],[GST]]</f>
        <v>9296</v>
      </c>
      <c r="AE2681" s="7">
        <f>invoices[[#This Row],[Total]]-invoices[[#This Row],[rent_amount]]</f>
        <v>0</v>
      </c>
      <c r="AF2681">
        <v>4606</v>
      </c>
      <c r="AG2681">
        <v>0</v>
      </c>
      <c r="AH2681">
        <f>invoices[[#This Row],[EB Amount]]-invoices[[#This Row],[electricity_amount]]</f>
        <v>0</v>
      </c>
    </row>
    <row r="2682" spans="1:34">
      <c r="A2682" t="s">
        <v>10649</v>
      </c>
      <c r="B2682" t="s">
        <v>22</v>
      </c>
      <c r="C2682" t="s">
        <v>2112</v>
      </c>
      <c r="D2682" t="s">
        <v>24</v>
      </c>
      <c r="E2682" t="s">
        <v>147</v>
      </c>
      <c r="F2682" t="s">
        <v>733</v>
      </c>
      <c r="G2682" t="s">
        <v>10650</v>
      </c>
      <c r="H2682" s="1">
        <f>DATE(YEAR(invoices[[#This Row],[due_date]]),MONTH(invoices[[#This Row],[due_date]]),1)</f>
        <v>45658</v>
      </c>
      <c r="I2682" s="1">
        <v>45664</v>
      </c>
      <c r="J2682">
        <v>14500</v>
      </c>
      <c r="K2682">
        <v>868</v>
      </c>
      <c r="L2682">
        <v>0</v>
      </c>
      <c r="M2682">
        <f>invoices[[#This Row],[rent_amount]]+invoices[[#This Row],[electricity_amount]]+invoices[[#This Row],[other_charges]]</f>
        <v>15368</v>
      </c>
      <c r="N2682" t="s">
        <v>28</v>
      </c>
      <c r="O2682" t="s">
        <v>204</v>
      </c>
      <c r="P2682">
        <v>0</v>
      </c>
      <c r="Q2682" t="b">
        <v>0</v>
      </c>
      <c r="R2682" t="s">
        <v>205</v>
      </c>
      <c r="S2682">
        <v>0</v>
      </c>
      <c r="T2682">
        <f>invoices[[#This Row],[total_amount]]</f>
        <v>15368</v>
      </c>
      <c r="U2682" t="s">
        <v>2114</v>
      </c>
      <c r="V2682" t="str">
        <f>INDEX([1]!Table1[tenantname],MATCH(invoices[[#This Row],[allotment_id]],[1]!Table1[TenantAllotmentID],0))</f>
        <v>Sathiyan G (C31-B2)</v>
      </c>
      <c r="W2682" t="s">
        <v>14712</v>
      </c>
      <c r="X2682" t="s">
        <v>14713</v>
      </c>
      <c r="Y2682" s="4">
        <v>45658</v>
      </c>
      <c r="Z2682" t="s">
        <v>15806</v>
      </c>
      <c r="AA2682">
        <v>10409</v>
      </c>
      <c r="AB2682">
        <v>3467</v>
      </c>
      <c r="AC2682">
        <v>624</v>
      </c>
      <c r="AD2682" s="7">
        <f>invoices[[#This Row],[Rent]]+invoices[[#This Row],[Services]]+invoices[[#This Row],[GST]]</f>
        <v>14500</v>
      </c>
      <c r="AE2682" s="7">
        <f>invoices[[#This Row],[Total]]-invoices[[#This Row],[rent_amount]]</f>
        <v>0</v>
      </c>
      <c r="AF2682">
        <v>4615</v>
      </c>
      <c r="AG2682">
        <v>868</v>
      </c>
      <c r="AH2682">
        <f>invoices[[#This Row],[EB Amount]]-invoices[[#This Row],[electricity_amount]]</f>
        <v>0</v>
      </c>
    </row>
    <row r="2683" spans="1:34">
      <c r="A2683" t="s">
        <v>10665</v>
      </c>
      <c r="B2683" t="s">
        <v>22</v>
      </c>
      <c r="C2683" t="s">
        <v>1815</v>
      </c>
      <c r="D2683" t="s">
        <v>24</v>
      </c>
      <c r="E2683" t="s">
        <v>354</v>
      </c>
      <c r="F2683" t="s">
        <v>431</v>
      </c>
      <c r="G2683" t="s">
        <v>10666</v>
      </c>
      <c r="H2683" s="1">
        <f>DATE(YEAR(invoices[[#This Row],[due_date]]),MONTH(invoices[[#This Row],[due_date]]),1)</f>
        <v>45658</v>
      </c>
      <c r="I2683" s="1">
        <v>45664</v>
      </c>
      <c r="J2683">
        <v>9870</v>
      </c>
      <c r="K2683">
        <v>0</v>
      </c>
      <c r="L2683">
        <v>0</v>
      </c>
      <c r="M2683">
        <f>invoices[[#This Row],[rent_amount]]+invoices[[#This Row],[electricity_amount]]+invoices[[#This Row],[other_charges]]</f>
        <v>9870</v>
      </c>
      <c r="N2683" t="s">
        <v>28</v>
      </c>
      <c r="O2683" t="s">
        <v>582</v>
      </c>
      <c r="P2683">
        <v>0</v>
      </c>
      <c r="Q2683" t="b">
        <v>0</v>
      </c>
      <c r="R2683" t="s">
        <v>205</v>
      </c>
      <c r="S2683">
        <v>0</v>
      </c>
      <c r="T2683">
        <f>invoices[[#This Row],[total_amount]]</f>
        <v>9870</v>
      </c>
      <c r="U2683" t="s">
        <v>1817</v>
      </c>
      <c r="V2683" t="str">
        <f>INDEX([1]!Table1[tenantname],MATCH(invoices[[#This Row],[allotment_id]],[1]!Table1[TenantAllotmentID],0))</f>
        <v>Armaan Thakur (B34-A1)</v>
      </c>
      <c r="W2683" t="s">
        <v>14603</v>
      </c>
      <c r="X2683" t="s">
        <v>14604</v>
      </c>
      <c r="Y2683" s="4">
        <v>45658</v>
      </c>
      <c r="Z2683" t="s">
        <v>15806</v>
      </c>
      <c r="AA2683">
        <v>6909</v>
      </c>
      <c r="AB2683">
        <v>2509</v>
      </c>
      <c r="AC2683">
        <v>452</v>
      </c>
      <c r="AD2683" s="7">
        <f>invoices[[#This Row],[Rent]]+invoices[[#This Row],[Services]]+invoices[[#This Row],[GST]]</f>
        <v>9870</v>
      </c>
      <c r="AE2683" s="7">
        <f>invoices[[#This Row],[Total]]-invoices[[#This Row],[rent_amount]]</f>
        <v>0</v>
      </c>
      <c r="AF2683">
        <v>4624</v>
      </c>
      <c r="AG2683">
        <v>0</v>
      </c>
      <c r="AH2683">
        <f>invoices[[#This Row],[EB Amount]]-invoices[[#This Row],[electricity_amount]]</f>
        <v>0</v>
      </c>
    </row>
    <row r="2684" spans="1:34">
      <c r="A2684" t="s">
        <v>10749</v>
      </c>
      <c r="B2684" t="s">
        <v>22</v>
      </c>
      <c r="C2684" t="s">
        <v>2625</v>
      </c>
      <c r="D2684" t="s">
        <v>24</v>
      </c>
      <c r="E2684" t="s">
        <v>195</v>
      </c>
      <c r="F2684" s="2" t="s">
        <v>1745</v>
      </c>
      <c r="G2684" t="s">
        <v>10750</v>
      </c>
      <c r="H2684" s="1">
        <f>DATE(YEAR(invoices[[#This Row],[due_date]]),MONTH(invoices[[#This Row],[due_date]]),1)</f>
        <v>45658</v>
      </c>
      <c r="I2684" s="1">
        <v>45664</v>
      </c>
      <c r="J2684">
        <v>13500</v>
      </c>
      <c r="K2684">
        <v>722</v>
      </c>
      <c r="L2684">
        <v>0</v>
      </c>
      <c r="M2684">
        <f>invoices[[#This Row],[rent_amount]]+invoices[[#This Row],[electricity_amount]]+invoices[[#This Row],[other_charges]]</f>
        <v>14222</v>
      </c>
      <c r="N2684" t="s">
        <v>28</v>
      </c>
      <c r="O2684" t="s">
        <v>2232</v>
      </c>
      <c r="P2684">
        <v>0</v>
      </c>
      <c r="Q2684" t="b">
        <v>0</v>
      </c>
      <c r="R2684" t="s">
        <v>205</v>
      </c>
      <c r="S2684">
        <v>0</v>
      </c>
      <c r="T2684">
        <f>invoices[[#This Row],[total_amount]]</f>
        <v>14222</v>
      </c>
      <c r="U2684" t="s">
        <v>2627</v>
      </c>
      <c r="V2684" t="str">
        <f>INDEX([1]!Table1[tenantname],MATCH(invoices[[#This Row],[allotment_id]],[1]!Table1[TenantAllotmentID],0))</f>
        <v>Aswini BT (D41-C1)</v>
      </c>
      <c r="W2684" t="s">
        <v>14851</v>
      </c>
      <c r="X2684" t="s">
        <v>14852</v>
      </c>
      <c r="Y2684" s="4">
        <v>45658</v>
      </c>
      <c r="Z2684" t="s">
        <v>15806</v>
      </c>
      <c r="AA2684">
        <v>9691</v>
      </c>
      <c r="AB2684">
        <v>3228</v>
      </c>
      <c r="AC2684">
        <v>581</v>
      </c>
      <c r="AD2684" s="7">
        <f>invoices[[#This Row],[Rent]]+invoices[[#This Row],[Services]]+invoices[[#This Row],[GST]]</f>
        <v>13500</v>
      </c>
      <c r="AE2684" s="7">
        <f>invoices[[#This Row],[Total]]-invoices[[#This Row],[rent_amount]]</f>
        <v>0</v>
      </c>
      <c r="AF2684">
        <v>4667</v>
      </c>
      <c r="AG2684">
        <v>722</v>
      </c>
      <c r="AH2684">
        <f>invoices[[#This Row],[EB Amount]]-invoices[[#This Row],[electricity_amount]]</f>
        <v>0</v>
      </c>
    </row>
    <row r="2685" spans="1:34">
      <c r="A2685" t="s">
        <v>10787</v>
      </c>
      <c r="B2685" t="s">
        <v>22</v>
      </c>
      <c r="C2685" t="s">
        <v>5692</v>
      </c>
      <c r="D2685" t="s">
        <v>24</v>
      </c>
      <c r="E2685" t="s">
        <v>349</v>
      </c>
      <c r="F2685" t="s">
        <v>1626</v>
      </c>
      <c r="G2685" t="s">
        <v>10788</v>
      </c>
      <c r="H2685" s="1">
        <f>DATE(YEAR(invoices[[#This Row],[due_date]]),MONTH(invoices[[#This Row],[due_date]]),1)</f>
        <v>45658</v>
      </c>
      <c r="I2685" s="1">
        <v>45664</v>
      </c>
      <c r="J2685">
        <v>11693</v>
      </c>
      <c r="K2685">
        <v>0</v>
      </c>
      <c r="L2685">
        <v>0</v>
      </c>
      <c r="M2685">
        <f>invoices[[#This Row],[rent_amount]]+invoices[[#This Row],[electricity_amount]]+invoices[[#This Row],[other_charges]]</f>
        <v>11693</v>
      </c>
      <c r="N2685" t="s">
        <v>28</v>
      </c>
      <c r="O2685" t="s">
        <v>2232</v>
      </c>
      <c r="P2685">
        <v>0</v>
      </c>
      <c r="Q2685" t="b">
        <v>0</v>
      </c>
      <c r="R2685" t="s">
        <v>205</v>
      </c>
      <c r="S2685">
        <v>0</v>
      </c>
      <c r="T2685">
        <f>invoices[[#This Row],[total_amount]]</f>
        <v>11693</v>
      </c>
      <c r="U2685" t="s">
        <v>5694</v>
      </c>
      <c r="V2685" t="str">
        <f>INDEX([1]!Table1[tenantname],MATCH(invoices[[#This Row],[allotment_id]],[1]!Table1[TenantAllotmentID],0))</f>
        <v>Devanathan Chandrasekaran (B11-B2)</v>
      </c>
      <c r="W2685" t="s">
        <v>15410</v>
      </c>
      <c r="X2685" t="s">
        <v>15411</v>
      </c>
      <c r="Y2685" s="4">
        <v>45658</v>
      </c>
      <c r="Z2685" t="s">
        <v>15806</v>
      </c>
      <c r="AA2685">
        <v>8185</v>
      </c>
      <c r="AB2685">
        <v>2973</v>
      </c>
      <c r="AC2685">
        <v>535</v>
      </c>
      <c r="AD2685" s="7">
        <f>invoices[[#This Row],[Rent]]+invoices[[#This Row],[Services]]+invoices[[#This Row],[GST]]</f>
        <v>11693</v>
      </c>
      <c r="AE2685" s="7">
        <f>invoices[[#This Row],[Total]]-invoices[[#This Row],[rent_amount]]</f>
        <v>0</v>
      </c>
      <c r="AF2685">
        <v>4687</v>
      </c>
      <c r="AG2685">
        <v>0</v>
      </c>
      <c r="AH2685">
        <f>invoices[[#This Row],[EB Amount]]-invoices[[#This Row],[electricity_amount]]</f>
        <v>0</v>
      </c>
    </row>
    <row r="2686" spans="1:34">
      <c r="A2686" t="s">
        <v>10850</v>
      </c>
      <c r="B2686" t="s">
        <v>22</v>
      </c>
      <c r="C2686" t="s">
        <v>3005</v>
      </c>
      <c r="D2686" t="s">
        <v>24</v>
      </c>
      <c r="E2686" t="s">
        <v>104</v>
      </c>
      <c r="F2686" t="s">
        <v>551</v>
      </c>
      <c r="G2686" t="s">
        <v>10851</v>
      </c>
      <c r="H2686" s="1">
        <f>DATE(YEAR(invoices[[#This Row],[due_date]]),MONTH(invoices[[#This Row],[due_date]]),1)</f>
        <v>45658</v>
      </c>
      <c r="I2686" s="1">
        <v>45664</v>
      </c>
      <c r="J2686">
        <v>13500</v>
      </c>
      <c r="K2686">
        <v>589</v>
      </c>
      <c r="L2686">
        <v>0</v>
      </c>
      <c r="M2686">
        <f>invoices[[#This Row],[rent_amount]]+invoices[[#This Row],[electricity_amount]]+invoices[[#This Row],[other_charges]]</f>
        <v>14089</v>
      </c>
      <c r="N2686" t="s">
        <v>28</v>
      </c>
      <c r="O2686" t="s">
        <v>1655</v>
      </c>
      <c r="P2686">
        <v>0</v>
      </c>
      <c r="Q2686" t="b">
        <v>0</v>
      </c>
      <c r="R2686" t="s">
        <v>205</v>
      </c>
      <c r="S2686">
        <v>0</v>
      </c>
      <c r="T2686">
        <f>invoices[[#This Row],[total_amount]]</f>
        <v>14089</v>
      </c>
      <c r="U2686" t="s">
        <v>3007</v>
      </c>
      <c r="V2686" t="str">
        <f>INDEX([1]!Table1[tenantname],MATCH(invoices[[#This Row],[allotment_id]],[1]!Table1[TenantAllotmentID],0))</f>
        <v>Navneet Nitin Tagore (B14-C2)</v>
      </c>
      <c r="W2686" t="s">
        <v>14949</v>
      </c>
      <c r="X2686" t="s">
        <v>14950</v>
      </c>
      <c r="Y2686" s="4">
        <v>45658</v>
      </c>
      <c r="Z2686" t="s">
        <v>15806</v>
      </c>
      <c r="AA2686">
        <v>9691</v>
      </c>
      <c r="AB2686">
        <v>3228</v>
      </c>
      <c r="AC2686">
        <v>581</v>
      </c>
      <c r="AD2686" s="7">
        <f>invoices[[#This Row],[Rent]]+invoices[[#This Row],[Services]]+invoices[[#This Row],[GST]]</f>
        <v>13500</v>
      </c>
      <c r="AE2686" s="7">
        <f>invoices[[#This Row],[Total]]-invoices[[#This Row],[rent_amount]]</f>
        <v>0</v>
      </c>
      <c r="AF2686">
        <v>4720</v>
      </c>
      <c r="AG2686">
        <v>589</v>
      </c>
      <c r="AH2686">
        <f>invoices[[#This Row],[EB Amount]]-invoices[[#This Row],[electricity_amount]]</f>
        <v>0</v>
      </c>
    </row>
    <row r="2687" spans="1:34">
      <c r="A2687" t="s">
        <v>10878</v>
      </c>
      <c r="B2687" t="s">
        <v>22</v>
      </c>
      <c r="C2687" t="s">
        <v>3787</v>
      </c>
      <c r="D2687" t="s">
        <v>24</v>
      </c>
      <c r="E2687" t="s">
        <v>42</v>
      </c>
      <c r="F2687" t="s">
        <v>2100</v>
      </c>
      <c r="G2687" t="s">
        <v>10879</v>
      </c>
      <c r="H2687" s="1">
        <f>DATE(YEAR(invoices[[#This Row],[due_date]]),MONTH(invoices[[#This Row],[due_date]]),1)</f>
        <v>45658</v>
      </c>
      <c r="I2687" s="1">
        <v>45664</v>
      </c>
      <c r="J2687">
        <v>13000</v>
      </c>
      <c r="K2687">
        <v>1147</v>
      </c>
      <c r="L2687">
        <v>0</v>
      </c>
      <c r="M2687">
        <f>invoices[[#This Row],[rent_amount]]+invoices[[#This Row],[electricity_amount]]+invoices[[#This Row],[other_charges]]</f>
        <v>14147</v>
      </c>
      <c r="N2687" t="s">
        <v>28</v>
      </c>
      <c r="O2687" t="s">
        <v>204</v>
      </c>
      <c r="P2687">
        <v>0</v>
      </c>
      <c r="Q2687" t="b">
        <v>0</v>
      </c>
      <c r="R2687" t="s">
        <v>205</v>
      </c>
      <c r="S2687">
        <v>0</v>
      </c>
      <c r="T2687">
        <f>invoices[[#This Row],[total_amount]]</f>
        <v>14147</v>
      </c>
      <c r="U2687" t="s">
        <v>3789</v>
      </c>
      <c r="V2687" t="str">
        <f>INDEX([1]!Table1[tenantname],MATCH(invoices[[#This Row],[allotment_id]],[1]!Table1[TenantAllotmentID],0))</f>
        <v>Sanjju Shree (C24-B1)</v>
      </c>
      <c r="W2687" t="s">
        <v>15124</v>
      </c>
      <c r="X2687" t="s">
        <v>15125</v>
      </c>
      <c r="Y2687" s="4">
        <v>45658</v>
      </c>
      <c r="Z2687" t="s">
        <v>15806</v>
      </c>
      <c r="AA2687">
        <v>7800</v>
      </c>
      <c r="AB2687">
        <v>4407</v>
      </c>
      <c r="AC2687">
        <v>793</v>
      </c>
      <c r="AD2687" s="7">
        <f>invoices[[#This Row],[Rent]]+invoices[[#This Row],[Services]]+invoices[[#This Row],[GST]]</f>
        <v>13000</v>
      </c>
      <c r="AE2687" s="7">
        <f>invoices[[#This Row],[Total]]-invoices[[#This Row],[rent_amount]]</f>
        <v>0</v>
      </c>
      <c r="AF2687">
        <v>4734</v>
      </c>
      <c r="AG2687">
        <v>1147</v>
      </c>
      <c r="AH2687">
        <f>invoices[[#This Row],[EB Amount]]-invoices[[#This Row],[electricity_amount]]</f>
        <v>0</v>
      </c>
    </row>
    <row r="2688" spans="1:34">
      <c r="A2688" t="s">
        <v>10977</v>
      </c>
      <c r="B2688" t="s">
        <v>22</v>
      </c>
      <c r="C2688" t="s">
        <v>1161</v>
      </c>
      <c r="D2688" t="s">
        <v>24</v>
      </c>
      <c r="E2688" t="s">
        <v>519</v>
      </c>
      <c r="F2688" t="s">
        <v>527</v>
      </c>
      <c r="G2688" t="s">
        <v>10978</v>
      </c>
      <c r="H2688" s="1">
        <f>DATE(YEAR(invoices[[#This Row],[due_date]]),MONTH(invoices[[#This Row],[due_date]]),1)</f>
        <v>45658</v>
      </c>
      <c r="I2688" s="1">
        <v>45664</v>
      </c>
      <c r="J2688">
        <v>13500</v>
      </c>
      <c r="K2688">
        <v>1984</v>
      </c>
      <c r="L2688">
        <v>0</v>
      </c>
      <c r="M2688">
        <f>invoices[[#This Row],[rent_amount]]+invoices[[#This Row],[electricity_amount]]+invoices[[#This Row],[other_charges]]</f>
        <v>15484</v>
      </c>
      <c r="N2688" t="s">
        <v>28</v>
      </c>
      <c r="O2688" t="s">
        <v>2232</v>
      </c>
      <c r="P2688">
        <v>0</v>
      </c>
      <c r="Q2688" t="b">
        <v>0</v>
      </c>
      <c r="R2688" t="s">
        <v>205</v>
      </c>
      <c r="S2688">
        <v>0</v>
      </c>
      <c r="T2688">
        <f>invoices[[#This Row],[total_amount]]</f>
        <v>15484</v>
      </c>
      <c r="U2688" t="s">
        <v>2715</v>
      </c>
      <c r="V2688" t="str">
        <f>INDEX([1]!Table1[tenantname],MATCH(invoices[[#This Row],[allotment_id]],[1]!Table1[TenantAllotmentID],0))</f>
        <v>Harissh G (C41-C2)</v>
      </c>
      <c r="W2688" t="s">
        <v>14875</v>
      </c>
      <c r="X2688" t="s">
        <v>14876</v>
      </c>
      <c r="Y2688" s="4">
        <v>45658</v>
      </c>
      <c r="Z2688" t="s">
        <v>15806</v>
      </c>
      <c r="AA2688">
        <v>8255</v>
      </c>
      <c r="AB2688">
        <v>4445</v>
      </c>
      <c r="AC2688">
        <v>800</v>
      </c>
      <c r="AD2688" s="7">
        <f>invoices[[#This Row],[Rent]]+invoices[[#This Row],[Services]]+invoices[[#This Row],[GST]]</f>
        <v>13500</v>
      </c>
      <c r="AE2688" s="7">
        <f>invoices[[#This Row],[Total]]-invoices[[#This Row],[rent_amount]]</f>
        <v>0</v>
      </c>
      <c r="AF2688">
        <v>4786</v>
      </c>
      <c r="AG2688">
        <v>1984</v>
      </c>
      <c r="AH2688">
        <f>invoices[[#This Row],[EB Amount]]-invoices[[#This Row],[electricity_amount]]</f>
        <v>0</v>
      </c>
    </row>
    <row r="2689" spans="1:34">
      <c r="A2689" t="s">
        <v>11035</v>
      </c>
      <c r="B2689" t="s">
        <v>22</v>
      </c>
      <c r="C2689" t="s">
        <v>4407</v>
      </c>
      <c r="D2689" t="s">
        <v>24</v>
      </c>
      <c r="E2689" t="s">
        <v>25</v>
      </c>
      <c r="F2689" t="s">
        <v>908</v>
      </c>
      <c r="G2689" t="s">
        <v>11036</v>
      </c>
      <c r="H2689" s="1">
        <f>DATE(YEAR(invoices[[#This Row],[due_date]]),MONTH(invoices[[#This Row],[due_date]]),1)</f>
        <v>45658</v>
      </c>
      <c r="I2689" s="1">
        <v>45664</v>
      </c>
      <c r="J2689">
        <v>13000</v>
      </c>
      <c r="K2689">
        <v>585</v>
      </c>
      <c r="L2689">
        <v>0</v>
      </c>
      <c r="M2689">
        <f>invoices[[#This Row],[rent_amount]]+invoices[[#This Row],[electricity_amount]]+invoices[[#This Row],[other_charges]]</f>
        <v>13585</v>
      </c>
      <c r="N2689" t="s">
        <v>28</v>
      </c>
      <c r="O2689" t="s">
        <v>1655</v>
      </c>
      <c r="P2689">
        <v>0</v>
      </c>
      <c r="Q2689" t="b">
        <v>0</v>
      </c>
      <c r="R2689" t="s">
        <v>205</v>
      </c>
      <c r="S2689">
        <v>0</v>
      </c>
      <c r="T2689">
        <f>invoices[[#This Row],[total_amount]]</f>
        <v>13585</v>
      </c>
      <c r="U2689" t="s">
        <v>4409</v>
      </c>
      <c r="V2689" t="str">
        <f>INDEX([1]!Table1[tenantname],MATCH(invoices[[#This Row],[allotment_id]],[1]!Table1[TenantAllotmentID],0))</f>
        <v>Pooja Sri (A24-B1)</v>
      </c>
      <c r="W2689" t="s">
        <v>15227</v>
      </c>
      <c r="X2689" t="s">
        <v>15228</v>
      </c>
      <c r="Y2689" s="4">
        <v>45658</v>
      </c>
      <c r="Z2689" t="s">
        <v>15806</v>
      </c>
      <c r="AA2689">
        <v>9100</v>
      </c>
      <c r="AB2689">
        <v>3305</v>
      </c>
      <c r="AC2689">
        <v>595</v>
      </c>
      <c r="AD2689" s="7">
        <f>invoices[[#This Row],[Rent]]+invoices[[#This Row],[Services]]+invoices[[#This Row],[GST]]</f>
        <v>13000</v>
      </c>
      <c r="AE2689" s="7">
        <f>invoices[[#This Row],[Total]]-invoices[[#This Row],[rent_amount]]</f>
        <v>0</v>
      </c>
      <c r="AF2689">
        <v>4818</v>
      </c>
      <c r="AG2689">
        <v>585</v>
      </c>
      <c r="AH2689">
        <f>invoices[[#This Row],[EB Amount]]-invoices[[#This Row],[electricity_amount]]</f>
        <v>0</v>
      </c>
    </row>
    <row r="2690" spans="1:34">
      <c r="A2690" t="s">
        <v>11160</v>
      </c>
      <c r="B2690" t="s">
        <v>22</v>
      </c>
      <c r="C2690" t="s">
        <v>462</v>
      </c>
      <c r="D2690" t="s">
        <v>24</v>
      </c>
      <c r="E2690" t="s">
        <v>201</v>
      </c>
      <c r="F2690" t="s">
        <v>463</v>
      </c>
      <c r="G2690" t="s">
        <v>11161</v>
      </c>
      <c r="H2690" s="1">
        <f>DATE(YEAR(invoices[[#This Row],[due_date]]),MONTH(invoices[[#This Row],[due_date]]),1)</f>
        <v>45658</v>
      </c>
      <c r="I2690" s="1">
        <v>45664</v>
      </c>
      <c r="J2690">
        <v>14500</v>
      </c>
      <c r="K2690">
        <v>0</v>
      </c>
      <c r="L2690">
        <v>0</v>
      </c>
      <c r="M2690">
        <f>invoices[[#This Row],[rent_amount]]+invoices[[#This Row],[electricity_amount]]+invoices[[#This Row],[other_charges]]</f>
        <v>14500</v>
      </c>
      <c r="N2690" t="s">
        <v>28</v>
      </c>
      <c r="O2690" t="s">
        <v>582</v>
      </c>
      <c r="P2690">
        <v>0</v>
      </c>
      <c r="Q2690" t="b">
        <v>0</v>
      </c>
      <c r="R2690" t="s">
        <v>205</v>
      </c>
      <c r="S2690">
        <v>0</v>
      </c>
      <c r="T2690">
        <f>invoices[[#This Row],[total_amount]]</f>
        <v>14500</v>
      </c>
      <c r="U2690" t="s">
        <v>465</v>
      </c>
      <c r="V2690" t="str">
        <f>INDEX([1]!Table1[tenantname],MATCH(invoices[[#This Row],[allotment_id]],[1]!Table1[TenantAllotmentID],0))</f>
        <v>Aman Kumar Agarwala (B31-B2)</v>
      </c>
      <c r="W2690" t="s">
        <v>14120</v>
      </c>
      <c r="X2690" t="s">
        <v>14121</v>
      </c>
      <c r="Y2690" s="4">
        <v>45658</v>
      </c>
      <c r="Z2690" t="s">
        <v>15806</v>
      </c>
      <c r="AA2690">
        <v>10150</v>
      </c>
      <c r="AB2690">
        <v>3686</v>
      </c>
      <c r="AC2690">
        <v>664</v>
      </c>
      <c r="AD2690" s="7">
        <f>invoices[[#This Row],[Rent]]+invoices[[#This Row],[Services]]+invoices[[#This Row],[GST]]</f>
        <v>14500</v>
      </c>
      <c r="AE2690" s="7">
        <f>invoices[[#This Row],[Total]]-invoices[[#This Row],[rent_amount]]</f>
        <v>0</v>
      </c>
      <c r="AF2690">
        <v>4882</v>
      </c>
      <c r="AG2690">
        <v>0</v>
      </c>
      <c r="AH2690">
        <f>invoices[[#This Row],[EB Amount]]-invoices[[#This Row],[electricity_amount]]</f>
        <v>0</v>
      </c>
    </row>
    <row r="2691" spans="1:34">
      <c r="A2691" t="s">
        <v>11166</v>
      </c>
      <c r="B2691" t="s">
        <v>22</v>
      </c>
      <c r="C2691" t="s">
        <v>771</v>
      </c>
      <c r="D2691" t="s">
        <v>24</v>
      </c>
      <c r="E2691" t="s">
        <v>72</v>
      </c>
      <c r="F2691" t="s">
        <v>665</v>
      </c>
      <c r="G2691" t="s">
        <v>11167</v>
      </c>
      <c r="H2691" s="1">
        <f>DATE(YEAR(invoices[[#This Row],[due_date]]),MONTH(invoices[[#This Row],[due_date]]),1)</f>
        <v>45658</v>
      </c>
      <c r="I2691" s="1">
        <v>45664</v>
      </c>
      <c r="J2691">
        <v>18000</v>
      </c>
      <c r="K2691">
        <v>437</v>
      </c>
      <c r="L2691">
        <v>0</v>
      </c>
      <c r="M2691">
        <f>invoices[[#This Row],[rent_amount]]+invoices[[#This Row],[electricity_amount]]+invoices[[#This Row],[other_charges]]</f>
        <v>18437</v>
      </c>
      <c r="N2691" t="s">
        <v>28</v>
      </c>
      <c r="O2691" t="s">
        <v>1655</v>
      </c>
      <c r="P2691">
        <v>0</v>
      </c>
      <c r="Q2691" t="b">
        <v>0</v>
      </c>
      <c r="R2691" t="s">
        <v>205</v>
      </c>
      <c r="S2691">
        <v>0</v>
      </c>
      <c r="T2691">
        <f>invoices[[#This Row],[total_amount]]</f>
        <v>18437</v>
      </c>
      <c r="U2691" t="s">
        <v>773</v>
      </c>
      <c r="V2691" t="str">
        <f>INDEX([1]!Table1[tenantname],MATCH(invoices[[#This Row],[allotment_id]],[1]!Table1[TenantAllotmentID],0))</f>
        <v>Ramya Vaalendena (C34-A1)</v>
      </c>
      <c r="W2691" t="s">
        <v>14225</v>
      </c>
      <c r="X2691" t="s">
        <v>14226</v>
      </c>
      <c r="Y2691" s="4">
        <v>45658</v>
      </c>
      <c r="Z2691" t="s">
        <v>15806</v>
      </c>
      <c r="AA2691">
        <v>12921</v>
      </c>
      <c r="AB2691">
        <v>4304</v>
      </c>
      <c r="AC2691">
        <v>775</v>
      </c>
      <c r="AD2691" s="7">
        <f>invoices[[#This Row],[Rent]]+invoices[[#This Row],[Services]]+invoices[[#This Row],[GST]]</f>
        <v>18000</v>
      </c>
      <c r="AE2691" s="7">
        <f>invoices[[#This Row],[Total]]-invoices[[#This Row],[rent_amount]]</f>
        <v>0</v>
      </c>
      <c r="AF2691">
        <v>4885</v>
      </c>
      <c r="AG2691">
        <v>437</v>
      </c>
      <c r="AH2691">
        <f>invoices[[#This Row],[EB Amount]]-invoices[[#This Row],[electricity_amount]]</f>
        <v>0</v>
      </c>
    </row>
    <row r="2692" spans="1:34">
      <c r="A2692" t="s">
        <v>11179</v>
      </c>
      <c r="B2692" t="s">
        <v>22</v>
      </c>
      <c r="C2692" t="s">
        <v>2207</v>
      </c>
      <c r="D2692" t="s">
        <v>24</v>
      </c>
      <c r="E2692" t="s">
        <v>234</v>
      </c>
      <c r="F2692" t="s">
        <v>544</v>
      </c>
      <c r="G2692" t="s">
        <v>11180</v>
      </c>
      <c r="H2692" s="1">
        <f>DATE(YEAR(invoices[[#This Row],[due_date]]),MONTH(invoices[[#This Row],[due_date]]),1)</f>
        <v>45658</v>
      </c>
      <c r="I2692" s="1">
        <v>45664</v>
      </c>
      <c r="J2692">
        <v>14500</v>
      </c>
      <c r="K2692">
        <v>340</v>
      </c>
      <c r="L2692">
        <v>0</v>
      </c>
      <c r="M2692">
        <f>invoices[[#This Row],[rent_amount]]+invoices[[#This Row],[electricity_amount]]+invoices[[#This Row],[other_charges]]</f>
        <v>14840</v>
      </c>
      <c r="N2692" t="s">
        <v>28</v>
      </c>
      <c r="O2692" t="s">
        <v>1655</v>
      </c>
      <c r="P2692">
        <v>0</v>
      </c>
      <c r="Q2692" t="b">
        <v>0</v>
      </c>
      <c r="R2692" t="s">
        <v>205</v>
      </c>
      <c r="S2692">
        <v>0</v>
      </c>
      <c r="T2692">
        <f>invoices[[#This Row],[total_amount]]</f>
        <v>14840</v>
      </c>
      <c r="U2692" t="s">
        <v>2209</v>
      </c>
      <c r="V2692" t="str">
        <f>INDEX([1]!Table1[tenantname],MATCH(invoices[[#This Row],[allotment_id]],[1]!Table1[TenantAllotmentID],0))</f>
        <v>Rishika Gupta (D12-B2)</v>
      </c>
      <c r="W2692" t="s">
        <v>14742</v>
      </c>
      <c r="X2692" t="s">
        <v>14743</v>
      </c>
      <c r="Y2692" s="4">
        <v>45658</v>
      </c>
      <c r="Z2692" t="s">
        <v>15806</v>
      </c>
      <c r="AA2692">
        <v>10150</v>
      </c>
      <c r="AB2692">
        <v>3686</v>
      </c>
      <c r="AC2692">
        <v>664</v>
      </c>
      <c r="AD2692" s="7">
        <f>invoices[[#This Row],[Rent]]+invoices[[#This Row],[Services]]+invoices[[#This Row],[GST]]</f>
        <v>14500</v>
      </c>
      <c r="AE2692" s="7">
        <f>invoices[[#This Row],[Total]]-invoices[[#This Row],[rent_amount]]</f>
        <v>0</v>
      </c>
      <c r="AF2692">
        <v>4891</v>
      </c>
      <c r="AG2692">
        <v>340</v>
      </c>
      <c r="AH2692">
        <f>invoices[[#This Row],[EB Amount]]-invoices[[#This Row],[electricity_amount]]</f>
        <v>0</v>
      </c>
    </row>
    <row r="2693" spans="1:34">
      <c r="A2693" t="s">
        <v>11188</v>
      </c>
      <c r="B2693" t="s">
        <v>22</v>
      </c>
      <c r="C2693" t="s">
        <v>6465</v>
      </c>
      <c r="D2693" t="s">
        <v>24</v>
      </c>
      <c r="E2693" t="s">
        <v>195</v>
      </c>
      <c r="F2693" t="s">
        <v>650</v>
      </c>
      <c r="G2693" t="s">
        <v>11189</v>
      </c>
      <c r="H2693" s="1">
        <f>DATE(YEAR(invoices[[#This Row],[due_date]]),MONTH(invoices[[#This Row],[due_date]]),1)</f>
        <v>45658</v>
      </c>
      <c r="I2693" s="1">
        <v>45664</v>
      </c>
      <c r="J2693">
        <v>9822</v>
      </c>
      <c r="K2693">
        <v>0</v>
      </c>
      <c r="L2693">
        <v>0</v>
      </c>
      <c r="M2693">
        <f>invoices[[#This Row],[rent_amount]]+invoices[[#This Row],[electricity_amount]]+invoices[[#This Row],[other_charges]]</f>
        <v>9822</v>
      </c>
      <c r="N2693" t="s">
        <v>28</v>
      </c>
      <c r="O2693" t="s">
        <v>1655</v>
      </c>
      <c r="P2693">
        <v>0</v>
      </c>
      <c r="Q2693" t="b">
        <v>0</v>
      </c>
      <c r="R2693" t="s">
        <v>205</v>
      </c>
      <c r="S2693">
        <v>0</v>
      </c>
      <c r="T2693">
        <f>invoices[[#This Row],[total_amount]]</f>
        <v>9822</v>
      </c>
      <c r="U2693" t="s">
        <v>6467</v>
      </c>
      <c r="V2693" t="str">
        <f>INDEX([1]!Table1[tenantname],MATCH(invoices[[#This Row],[allotment_id]],[1]!Table1[TenantAllotmentID],0))</f>
        <v>Rithika Biswas (D41-B2)</v>
      </c>
      <c r="W2693" t="s">
        <v>15474</v>
      </c>
      <c r="X2693" t="s">
        <v>15475</v>
      </c>
      <c r="Y2693" s="4">
        <v>45658</v>
      </c>
      <c r="Z2693" t="s">
        <v>15806</v>
      </c>
      <c r="AA2693">
        <v>6875</v>
      </c>
      <c r="AB2693">
        <v>2497</v>
      </c>
      <c r="AC2693">
        <v>450</v>
      </c>
      <c r="AD2693" s="7">
        <f>invoices[[#This Row],[Rent]]+invoices[[#This Row],[Services]]+invoices[[#This Row],[GST]]</f>
        <v>9822</v>
      </c>
      <c r="AE2693" s="7">
        <f>invoices[[#This Row],[Total]]-invoices[[#This Row],[rent_amount]]</f>
        <v>0</v>
      </c>
      <c r="AF2693">
        <v>4895</v>
      </c>
      <c r="AG2693">
        <v>0</v>
      </c>
      <c r="AH2693">
        <f>invoices[[#This Row],[EB Amount]]-invoices[[#This Row],[electricity_amount]]</f>
        <v>0</v>
      </c>
    </row>
    <row r="2694" spans="1:34">
      <c r="A2694" t="s">
        <v>11198</v>
      </c>
      <c r="B2694" t="s">
        <v>22</v>
      </c>
      <c r="C2694" t="s">
        <v>829</v>
      </c>
      <c r="D2694" t="s">
        <v>24</v>
      </c>
      <c r="E2694" t="s">
        <v>476</v>
      </c>
      <c r="F2694" t="s">
        <v>477</v>
      </c>
      <c r="G2694" t="s">
        <v>11199</v>
      </c>
      <c r="H2694" s="1">
        <f>DATE(YEAR(invoices[[#This Row],[due_date]]),MONTH(invoices[[#This Row],[due_date]]),1)</f>
        <v>45658</v>
      </c>
      <c r="I2694" s="1">
        <v>45664</v>
      </c>
      <c r="J2694">
        <v>11612</v>
      </c>
      <c r="K2694">
        <v>0</v>
      </c>
      <c r="L2694">
        <v>0</v>
      </c>
      <c r="M2694">
        <f>invoices[[#This Row],[rent_amount]]+invoices[[#This Row],[electricity_amount]]+invoices[[#This Row],[other_charges]]</f>
        <v>11612</v>
      </c>
      <c r="N2694" t="s">
        <v>28</v>
      </c>
      <c r="O2694" t="s">
        <v>1655</v>
      </c>
      <c r="P2694">
        <v>0</v>
      </c>
      <c r="Q2694" t="b">
        <v>0</v>
      </c>
      <c r="R2694" t="s">
        <v>205</v>
      </c>
      <c r="S2694">
        <v>0</v>
      </c>
      <c r="T2694">
        <f>invoices[[#This Row],[total_amount]]</f>
        <v>11612</v>
      </c>
      <c r="U2694" t="s">
        <v>831</v>
      </c>
      <c r="V2694" t="str">
        <f>INDEX([1]!Table1[tenantname],MATCH(invoices[[#This Row],[allotment_id]],[1]!Table1[TenantAllotmentID],0))</f>
        <v>Ranjan Rai (B41-D1)</v>
      </c>
      <c r="W2694" t="s">
        <v>14247</v>
      </c>
      <c r="X2694" t="s">
        <v>14248</v>
      </c>
      <c r="Y2694" s="4">
        <v>45658</v>
      </c>
      <c r="Z2694" t="s">
        <v>15806</v>
      </c>
      <c r="AA2694">
        <v>8128</v>
      </c>
      <c r="AB2694">
        <v>2952</v>
      </c>
      <c r="AC2694">
        <v>532</v>
      </c>
      <c r="AD2694" s="7">
        <f>invoices[[#This Row],[Rent]]+invoices[[#This Row],[Services]]+invoices[[#This Row],[GST]]</f>
        <v>11612</v>
      </c>
      <c r="AE2694" s="7">
        <f>invoices[[#This Row],[Total]]-invoices[[#This Row],[rent_amount]]</f>
        <v>0</v>
      </c>
      <c r="AF2694">
        <v>4899</v>
      </c>
      <c r="AG2694">
        <v>0</v>
      </c>
      <c r="AH2694">
        <f>invoices[[#This Row],[EB Amount]]-invoices[[#This Row],[electricity_amount]]</f>
        <v>0</v>
      </c>
    </row>
    <row r="2695" spans="1:34">
      <c r="A2695" t="s">
        <v>11216</v>
      </c>
      <c r="B2695" t="s">
        <v>22</v>
      </c>
      <c r="C2695" t="s">
        <v>1274</v>
      </c>
      <c r="D2695" t="s">
        <v>24</v>
      </c>
      <c r="E2695" t="s">
        <v>195</v>
      </c>
      <c r="F2695" t="s">
        <v>1753</v>
      </c>
      <c r="G2695" t="s">
        <v>11217</v>
      </c>
      <c r="H2695" s="1">
        <f>DATE(YEAR(invoices[[#This Row],[due_date]]),MONTH(invoices[[#This Row],[due_date]]),1)</f>
        <v>45658</v>
      </c>
      <c r="I2695" s="1">
        <v>45664</v>
      </c>
      <c r="J2695">
        <v>17700</v>
      </c>
      <c r="K2695">
        <v>1178</v>
      </c>
      <c r="L2695">
        <v>0</v>
      </c>
      <c r="M2695">
        <f>invoices[[#This Row],[rent_amount]]+invoices[[#This Row],[electricity_amount]]+invoices[[#This Row],[other_charges]]</f>
        <v>18878</v>
      </c>
      <c r="N2695" t="s">
        <v>28</v>
      </c>
      <c r="O2695" t="s">
        <v>2232</v>
      </c>
      <c r="P2695">
        <v>0</v>
      </c>
      <c r="Q2695" t="b">
        <v>0</v>
      </c>
      <c r="R2695" t="s">
        <v>205</v>
      </c>
      <c r="S2695">
        <v>0</v>
      </c>
      <c r="T2695">
        <f>invoices[[#This Row],[total_amount]]</f>
        <v>18878</v>
      </c>
      <c r="U2695" t="s">
        <v>1755</v>
      </c>
      <c r="V2695" t="str">
        <f>INDEX([1]!Table1[tenantname],MATCH(invoices[[#This Row],[allotment_id]],[1]!Table1[TenantAllotmentID],0))</f>
        <v>Sreyashi Chowdhury (D41-A1)</v>
      </c>
      <c r="W2695" t="s">
        <v>14409</v>
      </c>
      <c r="X2695" t="s">
        <v>14584</v>
      </c>
      <c r="Y2695" s="4">
        <v>45658</v>
      </c>
      <c r="Z2695" t="s">
        <v>15806</v>
      </c>
      <c r="AA2695">
        <v>12706</v>
      </c>
      <c r="AB2695">
        <v>4232</v>
      </c>
      <c r="AC2695">
        <v>762</v>
      </c>
      <c r="AD2695" s="7">
        <f>invoices[[#This Row],[Rent]]+invoices[[#This Row],[Services]]+invoices[[#This Row],[GST]]</f>
        <v>17700</v>
      </c>
      <c r="AE2695" s="7">
        <f>invoices[[#This Row],[Total]]-invoices[[#This Row],[rent_amount]]</f>
        <v>0</v>
      </c>
      <c r="AF2695">
        <v>4908</v>
      </c>
      <c r="AG2695">
        <v>1178</v>
      </c>
      <c r="AH2695">
        <f>invoices[[#This Row],[EB Amount]]-invoices[[#This Row],[electricity_amount]]</f>
        <v>0</v>
      </c>
    </row>
    <row r="2696" spans="1:34">
      <c r="A2696" t="s">
        <v>11218</v>
      </c>
      <c r="B2696" t="s">
        <v>22</v>
      </c>
      <c r="C2696" t="s">
        <v>260</v>
      </c>
      <c r="D2696" t="s">
        <v>24</v>
      </c>
      <c r="E2696" t="s">
        <v>226</v>
      </c>
      <c r="F2696" t="s">
        <v>261</v>
      </c>
      <c r="G2696" t="s">
        <v>11219</v>
      </c>
      <c r="H2696" s="1">
        <f>DATE(YEAR(invoices[[#This Row],[due_date]]),MONTH(invoices[[#This Row],[due_date]]),1)</f>
        <v>45658</v>
      </c>
      <c r="I2696" s="1">
        <v>45664</v>
      </c>
      <c r="J2696">
        <v>13500</v>
      </c>
      <c r="K2696">
        <v>1395</v>
      </c>
      <c r="L2696">
        <v>0</v>
      </c>
      <c r="M2696">
        <f>invoices[[#This Row],[rent_amount]]+invoices[[#This Row],[electricity_amount]]+invoices[[#This Row],[other_charges]]</f>
        <v>14895</v>
      </c>
      <c r="N2696" t="s">
        <v>28</v>
      </c>
      <c r="O2696" t="s">
        <v>2232</v>
      </c>
      <c r="P2696">
        <v>0</v>
      </c>
      <c r="Q2696" t="b">
        <v>0</v>
      </c>
      <c r="R2696" t="s">
        <v>205</v>
      </c>
      <c r="S2696">
        <v>0</v>
      </c>
      <c r="T2696">
        <f>invoices[[#This Row],[total_amount]]</f>
        <v>14895</v>
      </c>
      <c r="U2696" t="s">
        <v>265</v>
      </c>
      <c r="V2696" t="str">
        <f>INDEX([1]!Table1[tenantname],MATCH(invoices[[#This Row],[allotment_id]],[1]!Table1[TenantAllotmentID],0))</f>
        <v>Indira Ch (B12-C1)</v>
      </c>
      <c r="W2696" t="s">
        <v>14048</v>
      </c>
      <c r="X2696" t="s">
        <v>14049</v>
      </c>
      <c r="Y2696" s="4">
        <v>45658</v>
      </c>
      <c r="Z2696" t="s">
        <v>15806</v>
      </c>
      <c r="AA2696">
        <v>9691</v>
      </c>
      <c r="AB2696">
        <v>3228</v>
      </c>
      <c r="AC2696">
        <v>581</v>
      </c>
      <c r="AD2696" s="7">
        <f>invoices[[#This Row],[Rent]]+invoices[[#This Row],[Services]]+invoices[[#This Row],[GST]]</f>
        <v>13500</v>
      </c>
      <c r="AE2696" s="7">
        <f>invoices[[#This Row],[Total]]-invoices[[#This Row],[rent_amount]]</f>
        <v>0</v>
      </c>
      <c r="AF2696">
        <v>4909</v>
      </c>
      <c r="AG2696">
        <v>1395</v>
      </c>
      <c r="AH2696">
        <f>invoices[[#This Row],[EB Amount]]-invoices[[#This Row],[electricity_amount]]</f>
        <v>0</v>
      </c>
    </row>
    <row r="2697" spans="1:34">
      <c r="A2697" t="s">
        <v>11242</v>
      </c>
      <c r="B2697" t="s">
        <v>22</v>
      </c>
      <c r="C2697" t="s">
        <v>9161</v>
      </c>
      <c r="D2697" t="s">
        <v>24</v>
      </c>
      <c r="E2697" t="s">
        <v>592</v>
      </c>
      <c r="F2697" t="s">
        <v>1184</v>
      </c>
      <c r="G2697" t="s">
        <v>11243</v>
      </c>
      <c r="H2697" s="1">
        <f>DATE(YEAR(invoices[[#This Row],[due_date]]),MONTH(invoices[[#This Row],[due_date]]),1)</f>
        <v>45658</v>
      </c>
      <c r="I2697" s="1">
        <v>45664</v>
      </c>
      <c r="J2697">
        <v>13161</v>
      </c>
      <c r="K2697">
        <v>0</v>
      </c>
      <c r="L2697">
        <v>2250</v>
      </c>
      <c r="M2697">
        <f>invoices[[#This Row],[rent_amount]]+invoices[[#This Row],[electricity_amount]]+invoices[[#This Row],[other_charges]]</f>
        <v>15411</v>
      </c>
      <c r="N2697" t="s">
        <v>28</v>
      </c>
      <c r="O2697" t="s">
        <v>204</v>
      </c>
      <c r="P2697">
        <v>0</v>
      </c>
      <c r="Q2697" t="b">
        <v>0</v>
      </c>
      <c r="R2697" t="s">
        <v>205</v>
      </c>
      <c r="S2697">
        <v>0</v>
      </c>
      <c r="T2697">
        <f>invoices[[#This Row],[total_amount]]</f>
        <v>15411</v>
      </c>
      <c r="U2697" t="s">
        <v>9163</v>
      </c>
      <c r="V2697" t="str">
        <f>INDEX([1]!Table1[tenantname],MATCH(invoices[[#This Row],[allotment_id]],[1]!Table1[TenantAllotmentID],0))</f>
        <v>Vaishnev Prabhakaran (A44-D1)</v>
      </c>
      <c r="W2697" t="s">
        <v>15649</v>
      </c>
      <c r="X2697" t="s">
        <v>15650</v>
      </c>
      <c r="Y2697" s="4">
        <v>45658</v>
      </c>
      <c r="Z2697" t="s">
        <v>15806</v>
      </c>
      <c r="AA2697">
        <v>9448</v>
      </c>
      <c r="AB2697">
        <v>3147</v>
      </c>
      <c r="AC2697">
        <v>566</v>
      </c>
      <c r="AD2697" s="7">
        <f>invoices[[#This Row],[Rent]]+invoices[[#This Row],[Services]]+invoices[[#This Row],[GST]]</f>
        <v>13161</v>
      </c>
      <c r="AE2697" s="7">
        <f>invoices[[#This Row],[Total]]-invoices[[#This Row],[rent_amount]]</f>
        <v>0</v>
      </c>
      <c r="AF2697">
        <v>4921</v>
      </c>
      <c r="AG2697">
        <v>0</v>
      </c>
      <c r="AH2697">
        <f>invoices[[#This Row],[EB Amount]]-invoices[[#This Row],[electricity_amount]]</f>
        <v>0</v>
      </c>
    </row>
    <row r="2698" spans="1:34">
      <c r="A2698" t="s">
        <v>11291</v>
      </c>
      <c r="B2698" t="s">
        <v>22</v>
      </c>
      <c r="C2698" t="s">
        <v>3287</v>
      </c>
      <c r="D2698" t="s">
        <v>24</v>
      </c>
      <c r="E2698" t="s">
        <v>80</v>
      </c>
      <c r="F2698" t="s">
        <v>3288</v>
      </c>
      <c r="G2698" t="s">
        <v>11292</v>
      </c>
      <c r="H2698" s="1">
        <f>DATE(YEAR(invoices[[#This Row],[due_date]]),MONTH(invoices[[#This Row],[due_date]]),1)</f>
        <v>45658</v>
      </c>
      <c r="I2698" s="1">
        <v>45664</v>
      </c>
      <c r="J2698">
        <v>13000</v>
      </c>
      <c r="K2698">
        <v>650</v>
      </c>
      <c r="L2698">
        <v>0</v>
      </c>
      <c r="M2698">
        <f>invoices[[#This Row],[rent_amount]]+invoices[[#This Row],[electricity_amount]]+invoices[[#This Row],[other_charges]]</f>
        <v>13650</v>
      </c>
      <c r="N2698" t="s">
        <v>28</v>
      </c>
      <c r="O2698" t="s">
        <v>204</v>
      </c>
      <c r="P2698">
        <v>0</v>
      </c>
      <c r="Q2698" t="b">
        <v>0</v>
      </c>
      <c r="R2698" t="s">
        <v>205</v>
      </c>
      <c r="S2698">
        <v>0</v>
      </c>
      <c r="T2698">
        <f>invoices[[#This Row],[total_amount]]</f>
        <v>13650</v>
      </c>
      <c r="U2698" t="s">
        <v>3290</v>
      </c>
      <c r="V2698" t="str">
        <f>INDEX([1]!Table1[tenantname],MATCH(invoices[[#This Row],[allotment_id]],[1]!Table1[TenantAllotmentID],0))</f>
        <v>Roshana S V (D21-C3)</v>
      </c>
      <c r="W2698" t="s">
        <v>15018</v>
      </c>
      <c r="X2698" t="s">
        <v>15019</v>
      </c>
      <c r="Y2698" s="4">
        <v>45658</v>
      </c>
      <c r="Z2698" t="s">
        <v>15806</v>
      </c>
      <c r="AA2698">
        <v>9100</v>
      </c>
      <c r="AB2698">
        <v>3305</v>
      </c>
      <c r="AC2698">
        <v>595</v>
      </c>
      <c r="AD2698" s="7">
        <f>invoices[[#This Row],[Rent]]+invoices[[#This Row],[Services]]+invoices[[#This Row],[GST]]</f>
        <v>13000</v>
      </c>
      <c r="AE2698" s="7">
        <f>invoices[[#This Row],[Total]]-invoices[[#This Row],[rent_amount]]</f>
        <v>0</v>
      </c>
      <c r="AF2698">
        <v>4944</v>
      </c>
      <c r="AG2698">
        <v>650</v>
      </c>
      <c r="AH2698">
        <f>invoices[[#This Row],[EB Amount]]-invoices[[#This Row],[electricity_amount]]</f>
        <v>0</v>
      </c>
    </row>
    <row r="2699" spans="1:34">
      <c r="A2699" t="s">
        <v>11337</v>
      </c>
      <c r="B2699" t="s">
        <v>22</v>
      </c>
      <c r="C2699" t="s">
        <v>509</v>
      </c>
      <c r="D2699" t="s">
        <v>24</v>
      </c>
      <c r="E2699" t="s">
        <v>96</v>
      </c>
      <c r="F2699" t="s">
        <v>510</v>
      </c>
      <c r="G2699" t="s">
        <v>11338</v>
      </c>
      <c r="H2699" s="1">
        <f>DATE(YEAR(invoices[[#This Row],[due_date]]),MONTH(invoices[[#This Row],[due_date]]),1)</f>
        <v>45658</v>
      </c>
      <c r="I2699" s="1">
        <v>45664</v>
      </c>
      <c r="J2699">
        <v>4212</v>
      </c>
      <c r="K2699">
        <v>0</v>
      </c>
      <c r="L2699">
        <v>0</v>
      </c>
      <c r="M2699">
        <f>invoices[[#This Row],[rent_amount]]+invoices[[#This Row],[electricity_amount]]+invoices[[#This Row],[other_charges]]</f>
        <v>4212</v>
      </c>
      <c r="N2699" t="s">
        <v>28</v>
      </c>
      <c r="O2699" t="s">
        <v>2232</v>
      </c>
      <c r="P2699">
        <v>0</v>
      </c>
      <c r="Q2699" t="b">
        <v>0</v>
      </c>
      <c r="R2699" t="s">
        <v>205</v>
      </c>
      <c r="S2699">
        <v>0</v>
      </c>
      <c r="T2699">
        <f>invoices[[#This Row],[total_amount]]</f>
        <v>4212</v>
      </c>
      <c r="U2699" t="s">
        <v>2343</v>
      </c>
      <c r="V2699" t="str">
        <f>INDEX([1]!Table1[tenantname],MATCH(invoices[[#This Row],[allotment_id]],[1]!Table1[TenantAllotmentID],0))</f>
        <v>Harsh Gupta (B33-B2)</v>
      </c>
      <c r="W2699" t="s">
        <v>14778</v>
      </c>
      <c r="X2699" t="s">
        <v>14779</v>
      </c>
      <c r="Y2699" s="4">
        <v>45658</v>
      </c>
      <c r="Z2699" t="s">
        <v>15806</v>
      </c>
      <c r="AA2699">
        <v>2948</v>
      </c>
      <c r="AB2699">
        <v>1071</v>
      </c>
      <c r="AC2699">
        <v>193</v>
      </c>
      <c r="AD2699" s="7">
        <f>invoices[[#This Row],[Rent]]+invoices[[#This Row],[Services]]+invoices[[#This Row],[GST]]</f>
        <v>4212</v>
      </c>
      <c r="AE2699" s="7">
        <f>invoices[[#This Row],[Total]]-invoices[[#This Row],[rent_amount]]</f>
        <v>0</v>
      </c>
      <c r="AF2699">
        <v>4966</v>
      </c>
      <c r="AG2699">
        <v>0</v>
      </c>
      <c r="AH2699">
        <f>invoices[[#This Row],[EB Amount]]-invoices[[#This Row],[electricity_amount]]</f>
        <v>0</v>
      </c>
    </row>
    <row r="2700" spans="1:34">
      <c r="A2700" t="s">
        <v>11343</v>
      </c>
      <c r="B2700" t="s">
        <v>22</v>
      </c>
      <c r="C2700" t="s">
        <v>2728</v>
      </c>
      <c r="D2700" t="s">
        <v>24</v>
      </c>
      <c r="E2700" t="s">
        <v>88</v>
      </c>
      <c r="F2700" t="s">
        <v>89</v>
      </c>
      <c r="G2700" t="s">
        <v>11344</v>
      </c>
      <c r="H2700" s="1">
        <f>DATE(YEAR(invoices[[#This Row],[due_date]]),MONTH(invoices[[#This Row],[due_date]]),1)</f>
        <v>45658</v>
      </c>
      <c r="I2700" s="1">
        <v>45664</v>
      </c>
      <c r="J2700">
        <v>6552</v>
      </c>
      <c r="K2700">
        <v>0</v>
      </c>
      <c r="L2700">
        <v>0</v>
      </c>
      <c r="M2700">
        <f>invoices[[#This Row],[rent_amount]]+invoices[[#This Row],[electricity_amount]]+invoices[[#This Row],[other_charges]]</f>
        <v>6552</v>
      </c>
      <c r="N2700" t="s">
        <v>28</v>
      </c>
      <c r="O2700" t="s">
        <v>204</v>
      </c>
      <c r="P2700">
        <v>0</v>
      </c>
      <c r="Q2700" t="b">
        <v>0</v>
      </c>
      <c r="R2700" t="s">
        <v>205</v>
      </c>
      <c r="S2700">
        <v>0</v>
      </c>
      <c r="T2700">
        <f>invoices[[#This Row],[total_amount]]</f>
        <v>6552</v>
      </c>
      <c r="U2700" t="s">
        <v>2730</v>
      </c>
      <c r="V2700" t="str">
        <f>INDEX([1]!Table1[tenantname],MATCH(invoices[[#This Row],[allotment_id]],[1]!Table1[TenantAllotmentID],0))</f>
        <v>Sanjith Besthamalla (B13-B2)</v>
      </c>
      <c r="W2700" t="s">
        <v>14880</v>
      </c>
      <c r="X2700" t="s">
        <v>14881</v>
      </c>
      <c r="Y2700" s="4">
        <v>45658</v>
      </c>
      <c r="Z2700" t="s">
        <v>15806</v>
      </c>
      <c r="AA2700">
        <v>4586</v>
      </c>
      <c r="AB2700">
        <v>1666</v>
      </c>
      <c r="AC2700">
        <v>300</v>
      </c>
      <c r="AD2700" s="7">
        <f>invoices[[#This Row],[Rent]]+invoices[[#This Row],[Services]]+invoices[[#This Row],[GST]]</f>
        <v>6552</v>
      </c>
      <c r="AE2700" s="7">
        <f>invoices[[#This Row],[Total]]-invoices[[#This Row],[rent_amount]]</f>
        <v>0</v>
      </c>
      <c r="AF2700">
        <v>4969</v>
      </c>
      <c r="AG2700">
        <v>0</v>
      </c>
      <c r="AH2700">
        <f>invoices[[#This Row],[EB Amount]]-invoices[[#This Row],[electricity_amount]]</f>
        <v>0</v>
      </c>
    </row>
    <row r="2701" spans="1:34">
      <c r="A2701" t="s">
        <v>11347</v>
      </c>
      <c r="B2701" t="s">
        <v>22</v>
      </c>
      <c r="C2701" t="s">
        <v>11348</v>
      </c>
      <c r="D2701" t="s">
        <v>24</v>
      </c>
      <c r="E2701" t="s">
        <v>268</v>
      </c>
      <c r="F2701" t="s">
        <v>748</v>
      </c>
      <c r="G2701" t="s">
        <v>11349</v>
      </c>
      <c r="H2701" s="1">
        <f>DATE(YEAR(invoices[[#This Row],[due_date]]),MONTH(invoices[[#This Row],[due_date]]),1)</f>
        <v>45658</v>
      </c>
      <c r="I2701" s="1">
        <v>45664</v>
      </c>
      <c r="J2701">
        <v>468</v>
      </c>
      <c r="K2701">
        <v>0</v>
      </c>
      <c r="L2701">
        <v>2250</v>
      </c>
      <c r="M2701">
        <f>invoices[[#This Row],[rent_amount]]+invoices[[#This Row],[electricity_amount]]+invoices[[#This Row],[other_charges]]</f>
        <v>2718</v>
      </c>
      <c r="N2701" t="s">
        <v>28</v>
      </c>
      <c r="O2701" t="s">
        <v>204</v>
      </c>
      <c r="P2701">
        <v>0</v>
      </c>
      <c r="Q2701" t="b">
        <v>0</v>
      </c>
      <c r="R2701" t="s">
        <v>205</v>
      </c>
      <c r="S2701">
        <v>0</v>
      </c>
      <c r="T2701">
        <f>invoices[[#This Row],[total_amount]]</f>
        <v>2718</v>
      </c>
      <c r="U2701" t="s">
        <v>11350</v>
      </c>
      <c r="V2701" t="str">
        <f>INDEX([1]!Table1[tenantname],MATCH(invoices[[#This Row],[allotment_id]],[1]!Table1[TenantAllotmentID],0))</f>
        <v>Sundar S (C21-B1)</v>
      </c>
      <c r="W2701" t="s">
        <v>15737</v>
      </c>
      <c r="X2701" t="s">
        <v>15738</v>
      </c>
      <c r="Y2701" s="4">
        <v>45658</v>
      </c>
      <c r="Z2701" t="s">
        <v>15806</v>
      </c>
      <c r="AA2701">
        <v>336</v>
      </c>
      <c r="AB2701">
        <v>112</v>
      </c>
      <c r="AC2701">
        <v>20</v>
      </c>
      <c r="AD2701" s="7">
        <f>invoices[[#This Row],[Rent]]+invoices[[#This Row],[Services]]+invoices[[#This Row],[GST]]</f>
        <v>468</v>
      </c>
      <c r="AE2701" s="7">
        <f>invoices[[#This Row],[Total]]-invoices[[#This Row],[rent_amount]]</f>
        <v>0</v>
      </c>
      <c r="AF2701">
        <v>4971</v>
      </c>
      <c r="AG2701">
        <v>0</v>
      </c>
      <c r="AH2701">
        <f>invoices[[#This Row],[EB Amount]]-invoices[[#This Row],[electricity_amount]]</f>
        <v>0</v>
      </c>
    </row>
    <row r="2702" spans="1:34">
      <c r="A2702" t="s">
        <v>11397</v>
      </c>
      <c r="B2702" t="s">
        <v>22</v>
      </c>
      <c r="C2702" t="s">
        <v>246</v>
      </c>
      <c r="D2702" t="s">
        <v>24</v>
      </c>
      <c r="E2702" t="s">
        <v>476</v>
      </c>
      <c r="F2702" t="s">
        <v>1087</v>
      </c>
      <c r="G2702" t="s">
        <v>11398</v>
      </c>
      <c r="H2702" s="1">
        <f>DATE(YEAR(invoices[[#This Row],[due_date]]),MONTH(invoices[[#This Row],[due_date]]),1)</f>
        <v>45658</v>
      </c>
      <c r="I2702" s="1">
        <v>45664</v>
      </c>
      <c r="J2702">
        <v>19000</v>
      </c>
      <c r="K2702">
        <v>1767</v>
      </c>
      <c r="L2702">
        <v>0</v>
      </c>
      <c r="M2702">
        <f>invoices[[#This Row],[rent_amount]]+invoices[[#This Row],[electricity_amount]]+invoices[[#This Row],[other_charges]]</f>
        <v>20767</v>
      </c>
      <c r="N2702" t="s">
        <v>28</v>
      </c>
      <c r="O2702" t="s">
        <v>2232</v>
      </c>
      <c r="P2702">
        <v>0</v>
      </c>
      <c r="Q2702" t="b">
        <v>0</v>
      </c>
      <c r="R2702" t="s">
        <v>205</v>
      </c>
      <c r="S2702">
        <v>0</v>
      </c>
      <c r="T2702">
        <f>invoices[[#This Row],[total_amount]]</f>
        <v>20767</v>
      </c>
      <c r="U2702" t="s">
        <v>1089</v>
      </c>
      <c r="V2702" t="str">
        <f>INDEX([1]!Table1[tenantname],MATCH(invoices[[#This Row],[allotment_id]],[1]!Table1[TenantAllotmentID],0))</f>
        <v>Dinesh kumar (B41-A1)</v>
      </c>
      <c r="W2702" t="s">
        <v>14044</v>
      </c>
      <c r="X2702" t="s">
        <v>14343</v>
      </c>
      <c r="Y2702" s="4">
        <v>45658</v>
      </c>
      <c r="Z2702" t="s">
        <v>15806</v>
      </c>
      <c r="AA2702">
        <v>13639</v>
      </c>
      <c r="AB2702">
        <v>4543</v>
      </c>
      <c r="AC2702">
        <v>818</v>
      </c>
      <c r="AD2702" s="7">
        <f>invoices[[#This Row],[Rent]]+invoices[[#This Row],[Services]]+invoices[[#This Row],[GST]]</f>
        <v>19000</v>
      </c>
      <c r="AE2702" s="7">
        <f>invoices[[#This Row],[Total]]-invoices[[#This Row],[rent_amount]]</f>
        <v>0</v>
      </c>
      <c r="AF2702">
        <v>4994</v>
      </c>
      <c r="AG2702">
        <v>1767</v>
      </c>
      <c r="AH2702">
        <f>invoices[[#This Row],[EB Amount]]-invoices[[#This Row],[electricity_amount]]</f>
        <v>0</v>
      </c>
    </row>
    <row r="2703" spans="1:34">
      <c r="A2703" t="s">
        <v>11413</v>
      </c>
      <c r="B2703" t="s">
        <v>22</v>
      </c>
      <c r="C2703" t="s">
        <v>1564</v>
      </c>
      <c r="D2703" t="s">
        <v>24</v>
      </c>
      <c r="E2703" t="s">
        <v>342</v>
      </c>
      <c r="F2703" t="s">
        <v>1565</v>
      </c>
      <c r="G2703" t="s">
        <v>11414</v>
      </c>
      <c r="H2703" s="1">
        <f>DATE(YEAR(invoices[[#This Row],[due_date]]),MONTH(invoices[[#This Row],[due_date]]),1)</f>
        <v>45658</v>
      </c>
      <c r="I2703" s="1">
        <v>45664</v>
      </c>
      <c r="J2703">
        <v>13000</v>
      </c>
      <c r="K2703">
        <v>1008</v>
      </c>
      <c r="L2703">
        <v>0</v>
      </c>
      <c r="M2703">
        <f>invoices[[#This Row],[rent_amount]]+invoices[[#This Row],[electricity_amount]]+invoices[[#This Row],[other_charges]]</f>
        <v>14008</v>
      </c>
      <c r="N2703" t="s">
        <v>28</v>
      </c>
      <c r="O2703" t="s">
        <v>204</v>
      </c>
      <c r="P2703">
        <v>0</v>
      </c>
      <c r="Q2703" t="b">
        <v>0</v>
      </c>
      <c r="R2703" t="s">
        <v>205</v>
      </c>
      <c r="S2703">
        <v>0</v>
      </c>
      <c r="T2703">
        <f>invoices[[#This Row],[total_amount]]</f>
        <v>14008</v>
      </c>
      <c r="U2703" t="s">
        <v>1567</v>
      </c>
      <c r="V2703" t="str">
        <f>INDEX([1]!Table1[tenantname],MATCH(invoices[[#This Row],[allotment_id]],[1]!Table1[TenantAllotmentID],0))</f>
        <v>Suvetha V (D11-D1)</v>
      </c>
      <c r="W2703" t="s">
        <v>14520</v>
      </c>
      <c r="X2703" t="s">
        <v>14521</v>
      </c>
      <c r="Y2703" s="4">
        <v>45658</v>
      </c>
      <c r="Z2703" t="s">
        <v>15806</v>
      </c>
      <c r="AA2703">
        <v>8085</v>
      </c>
      <c r="AB2703">
        <v>4165</v>
      </c>
      <c r="AC2703">
        <v>750</v>
      </c>
      <c r="AD2703" s="7">
        <f>invoices[[#This Row],[Rent]]+invoices[[#This Row],[Services]]+invoices[[#This Row],[GST]]</f>
        <v>13000</v>
      </c>
      <c r="AE2703" s="7">
        <f>invoices[[#This Row],[Total]]-invoices[[#This Row],[rent_amount]]</f>
        <v>0</v>
      </c>
      <c r="AF2703">
        <v>5002</v>
      </c>
      <c r="AG2703">
        <v>1008</v>
      </c>
      <c r="AH2703">
        <f>invoices[[#This Row],[EB Amount]]-invoices[[#This Row],[electricity_amount]]</f>
        <v>0</v>
      </c>
    </row>
    <row r="2704" spans="1:34">
      <c r="A2704" t="s">
        <v>11507</v>
      </c>
      <c r="B2704" t="s">
        <v>22</v>
      </c>
      <c r="C2704" t="s">
        <v>1039</v>
      </c>
      <c r="D2704" t="s">
        <v>24</v>
      </c>
      <c r="E2704" t="s">
        <v>476</v>
      </c>
      <c r="F2704" t="s">
        <v>620</v>
      </c>
      <c r="G2704" t="s">
        <v>11508</v>
      </c>
      <c r="H2704" s="1">
        <f>DATE(YEAR(invoices[[#This Row],[due_date]]),MONTH(invoices[[#This Row],[due_date]]),1)</f>
        <v>45658</v>
      </c>
      <c r="I2704" s="1">
        <v>45664</v>
      </c>
      <c r="J2704">
        <v>12500</v>
      </c>
      <c r="K2704">
        <v>57</v>
      </c>
      <c r="L2704">
        <v>0</v>
      </c>
      <c r="M2704">
        <f>invoices[[#This Row],[rent_amount]]+invoices[[#This Row],[electricity_amount]]+invoices[[#This Row],[other_charges]]</f>
        <v>12557</v>
      </c>
      <c r="N2704" t="s">
        <v>28</v>
      </c>
      <c r="O2704" t="s">
        <v>582</v>
      </c>
      <c r="P2704">
        <v>0</v>
      </c>
      <c r="Q2704" t="b">
        <v>0</v>
      </c>
      <c r="R2704" t="s">
        <v>205</v>
      </c>
      <c r="S2704">
        <v>0</v>
      </c>
      <c r="T2704">
        <f>invoices[[#This Row],[total_amount]]</f>
        <v>12557</v>
      </c>
      <c r="U2704" t="s">
        <v>1041</v>
      </c>
      <c r="V2704" t="str">
        <f>INDEX([1]!Table1[tenantname],MATCH(invoices[[#This Row],[allotment_id]],[1]!Table1[TenantAllotmentID],0))</f>
        <v>Arindraja Kundu (B41-C1)</v>
      </c>
      <c r="W2704" t="s">
        <v>14325</v>
      </c>
      <c r="X2704" t="s">
        <v>14326</v>
      </c>
      <c r="Y2704" s="4">
        <v>45658</v>
      </c>
      <c r="Z2704" t="s">
        <v>15806</v>
      </c>
      <c r="AA2704">
        <v>8691</v>
      </c>
      <c r="AB2704">
        <v>3228</v>
      </c>
      <c r="AC2704">
        <v>581</v>
      </c>
      <c r="AD2704" s="7">
        <f>invoices[[#This Row],[Rent]]+invoices[[#This Row],[Services]]+invoices[[#This Row],[GST]]</f>
        <v>12500</v>
      </c>
      <c r="AE2704" s="7">
        <f>invoices[[#This Row],[Total]]-invoices[[#This Row],[rent_amount]]</f>
        <v>0</v>
      </c>
      <c r="AF2704">
        <v>5051</v>
      </c>
      <c r="AG2704">
        <v>57</v>
      </c>
      <c r="AH2704">
        <f>invoices[[#This Row],[EB Amount]]-invoices[[#This Row],[electricity_amount]]</f>
        <v>0</v>
      </c>
    </row>
    <row r="2705" spans="1:34">
      <c r="A2705" t="s">
        <v>11533</v>
      </c>
      <c r="B2705" t="s">
        <v>22</v>
      </c>
      <c r="C2705" t="s">
        <v>859</v>
      </c>
      <c r="D2705" t="s">
        <v>24</v>
      </c>
      <c r="E2705" t="s">
        <v>268</v>
      </c>
      <c r="F2705" t="s">
        <v>860</v>
      </c>
      <c r="G2705" t="s">
        <v>11534</v>
      </c>
      <c r="H2705" s="1">
        <f>DATE(YEAR(invoices[[#This Row],[due_date]]),MONTH(invoices[[#This Row],[due_date]]),1)</f>
        <v>45658</v>
      </c>
      <c r="I2705" s="1">
        <v>45664</v>
      </c>
      <c r="J2705">
        <v>14500</v>
      </c>
      <c r="K2705">
        <v>1829</v>
      </c>
      <c r="L2705">
        <v>0</v>
      </c>
      <c r="M2705">
        <f>invoices[[#This Row],[rent_amount]]+invoices[[#This Row],[electricity_amount]]+invoices[[#This Row],[other_charges]]</f>
        <v>16329</v>
      </c>
      <c r="N2705" t="s">
        <v>28</v>
      </c>
      <c r="O2705" t="s">
        <v>204</v>
      </c>
      <c r="P2705">
        <v>0</v>
      </c>
      <c r="Q2705" t="b">
        <v>0</v>
      </c>
      <c r="R2705" t="s">
        <v>205</v>
      </c>
      <c r="S2705">
        <v>0</v>
      </c>
      <c r="T2705">
        <f>invoices[[#This Row],[total_amount]]</f>
        <v>16329</v>
      </c>
      <c r="U2705" t="s">
        <v>862</v>
      </c>
      <c r="V2705" t="str">
        <f>INDEX([1]!Table1[tenantname],MATCH(invoices[[#This Row],[allotment_id]],[1]!Table1[TenantAllotmentID],0))</f>
        <v>Ramkumar Ganesan (C21-B2)</v>
      </c>
      <c r="W2705" t="s">
        <v>14259</v>
      </c>
      <c r="X2705" t="s">
        <v>14260</v>
      </c>
      <c r="Y2705" s="4">
        <v>45658</v>
      </c>
      <c r="Z2705" t="s">
        <v>15806</v>
      </c>
      <c r="AA2705">
        <v>10150</v>
      </c>
      <c r="AB2705">
        <v>3686</v>
      </c>
      <c r="AC2705">
        <v>664</v>
      </c>
      <c r="AD2705" s="7">
        <f>invoices[[#This Row],[Rent]]+invoices[[#This Row],[Services]]+invoices[[#This Row],[GST]]</f>
        <v>14500</v>
      </c>
      <c r="AE2705" s="7">
        <f>invoices[[#This Row],[Total]]-invoices[[#This Row],[rent_amount]]</f>
        <v>0</v>
      </c>
      <c r="AF2705">
        <v>5064</v>
      </c>
      <c r="AG2705">
        <v>1829</v>
      </c>
      <c r="AH2705">
        <f>invoices[[#This Row],[EB Amount]]-invoices[[#This Row],[electricity_amount]]</f>
        <v>0</v>
      </c>
    </row>
    <row r="2706" spans="1:34">
      <c r="A2706" t="s">
        <v>11719</v>
      </c>
      <c r="B2706" t="s">
        <v>22</v>
      </c>
      <c r="C2706" t="s">
        <v>1237</v>
      </c>
      <c r="D2706" t="s">
        <v>24</v>
      </c>
      <c r="E2706" t="s">
        <v>226</v>
      </c>
      <c r="F2706" t="s">
        <v>1238</v>
      </c>
      <c r="G2706" t="s">
        <v>11720</v>
      </c>
      <c r="H2706" s="1">
        <f>DATE(YEAR(invoices[[#This Row],[due_date]]),MONTH(invoices[[#This Row],[due_date]]),1)</f>
        <v>45658</v>
      </c>
      <c r="I2706" s="1">
        <v>45664</v>
      </c>
      <c r="J2706">
        <v>19000</v>
      </c>
      <c r="K2706">
        <v>1395</v>
      </c>
      <c r="L2706">
        <v>0</v>
      </c>
      <c r="M2706">
        <f>invoices[[#This Row],[rent_amount]]+invoices[[#This Row],[electricity_amount]]+invoices[[#This Row],[other_charges]]</f>
        <v>20395</v>
      </c>
      <c r="N2706" t="s">
        <v>28</v>
      </c>
      <c r="O2706" t="s">
        <v>204</v>
      </c>
      <c r="P2706">
        <v>0</v>
      </c>
      <c r="Q2706" t="b">
        <v>0</v>
      </c>
      <c r="R2706" t="s">
        <v>205</v>
      </c>
      <c r="S2706">
        <v>0</v>
      </c>
      <c r="T2706">
        <f>invoices[[#This Row],[total_amount]]</f>
        <v>20395</v>
      </c>
      <c r="U2706" t="s">
        <v>1241</v>
      </c>
      <c r="V2706" t="str">
        <f>INDEX([1]!Table1[tenantname],MATCH(invoices[[#This Row],[allotment_id]],[1]!Table1[TenantAllotmentID],0))</f>
        <v>Surbhi Sharma (B12-A1)</v>
      </c>
      <c r="W2706" t="s">
        <v>14394</v>
      </c>
      <c r="X2706" t="s">
        <v>14395</v>
      </c>
      <c r="Y2706" s="4">
        <v>45658</v>
      </c>
      <c r="Z2706" t="s">
        <v>15806</v>
      </c>
      <c r="AA2706">
        <v>13639</v>
      </c>
      <c r="AB2706">
        <v>4543</v>
      </c>
      <c r="AC2706">
        <v>818</v>
      </c>
      <c r="AD2706" s="7">
        <f>invoices[[#This Row],[Rent]]+invoices[[#This Row],[Services]]+invoices[[#This Row],[GST]]</f>
        <v>19000</v>
      </c>
      <c r="AE2706" s="7">
        <f>invoices[[#This Row],[Total]]-invoices[[#This Row],[rent_amount]]</f>
        <v>0</v>
      </c>
      <c r="AF2706">
        <v>5167</v>
      </c>
      <c r="AG2706">
        <v>1395</v>
      </c>
      <c r="AH2706">
        <f>invoices[[#This Row],[EB Amount]]-invoices[[#This Row],[electricity_amount]]</f>
        <v>0</v>
      </c>
    </row>
    <row r="2707" spans="1:34">
      <c r="A2707" t="s">
        <v>11768</v>
      </c>
      <c r="B2707" t="s">
        <v>22</v>
      </c>
      <c r="C2707" t="s">
        <v>715</v>
      </c>
      <c r="D2707" t="s">
        <v>24</v>
      </c>
      <c r="E2707" t="s">
        <v>349</v>
      </c>
      <c r="F2707" t="s">
        <v>716</v>
      </c>
      <c r="G2707" t="s">
        <v>11769</v>
      </c>
      <c r="H2707" s="1">
        <f>DATE(YEAR(invoices[[#This Row],[due_date]]),MONTH(invoices[[#This Row],[due_date]]),1)</f>
        <v>45658</v>
      </c>
      <c r="I2707" s="1">
        <v>45664</v>
      </c>
      <c r="J2707">
        <v>16258</v>
      </c>
      <c r="K2707">
        <v>0</v>
      </c>
      <c r="L2707">
        <v>0</v>
      </c>
      <c r="M2707">
        <f>invoices[[#This Row],[rent_amount]]+invoices[[#This Row],[electricity_amount]]+invoices[[#This Row],[other_charges]]</f>
        <v>16258</v>
      </c>
      <c r="N2707" t="s">
        <v>28</v>
      </c>
      <c r="O2707" t="s">
        <v>2232</v>
      </c>
      <c r="P2707">
        <v>0</v>
      </c>
      <c r="Q2707" t="b">
        <v>0</v>
      </c>
      <c r="R2707" t="s">
        <v>205</v>
      </c>
      <c r="S2707">
        <v>0</v>
      </c>
      <c r="T2707">
        <f>invoices[[#This Row],[total_amount]]</f>
        <v>16258</v>
      </c>
      <c r="U2707" t="s">
        <v>718</v>
      </c>
      <c r="V2707" t="str">
        <f>INDEX([1]!Table1[tenantname],MATCH(invoices[[#This Row],[allotment_id]],[1]!Table1[TenantAllotmentID],0))</f>
        <v>Gokul Raj (B11-D1)</v>
      </c>
      <c r="W2707" t="s">
        <v>14205</v>
      </c>
      <c r="X2707" t="s">
        <v>14206</v>
      </c>
      <c r="Y2707" s="4">
        <v>45658</v>
      </c>
      <c r="Z2707" t="s">
        <v>15806</v>
      </c>
      <c r="AA2707">
        <v>11380</v>
      </c>
      <c r="AB2707">
        <v>4134</v>
      </c>
      <c r="AC2707">
        <v>744</v>
      </c>
      <c r="AD2707" s="7">
        <f>invoices[[#This Row],[Rent]]+invoices[[#This Row],[Services]]+invoices[[#This Row],[GST]]</f>
        <v>16258</v>
      </c>
      <c r="AE2707" s="7">
        <f>invoices[[#This Row],[Total]]-invoices[[#This Row],[rent_amount]]</f>
        <v>0</v>
      </c>
      <c r="AF2707">
        <v>5193</v>
      </c>
      <c r="AG2707">
        <v>0</v>
      </c>
      <c r="AH2707">
        <f>invoices[[#This Row],[EB Amount]]-invoices[[#This Row],[electricity_amount]]</f>
        <v>0</v>
      </c>
    </row>
    <row r="2708" spans="1:34">
      <c r="A2708" t="s">
        <v>11816</v>
      </c>
      <c r="B2708" t="s">
        <v>22</v>
      </c>
      <c r="C2708" t="s">
        <v>1091</v>
      </c>
      <c r="D2708" t="s">
        <v>24</v>
      </c>
      <c r="E2708" t="s">
        <v>254</v>
      </c>
      <c r="F2708" t="s">
        <v>1092</v>
      </c>
      <c r="G2708" t="s">
        <v>11817</v>
      </c>
      <c r="H2708" s="1">
        <f>DATE(YEAR(invoices[[#This Row],[due_date]]),MONTH(invoices[[#This Row],[due_date]]),1)</f>
        <v>45658</v>
      </c>
      <c r="I2708" s="1">
        <v>45664</v>
      </c>
      <c r="J2708">
        <v>14500</v>
      </c>
      <c r="K2708">
        <v>2511</v>
      </c>
      <c r="L2708">
        <v>0</v>
      </c>
      <c r="M2708">
        <f>invoices[[#This Row],[rent_amount]]+invoices[[#This Row],[electricity_amount]]+invoices[[#This Row],[other_charges]]</f>
        <v>17011</v>
      </c>
      <c r="N2708" t="s">
        <v>28</v>
      </c>
      <c r="O2708" t="s">
        <v>2232</v>
      </c>
      <c r="P2708">
        <v>0</v>
      </c>
      <c r="Q2708" t="b">
        <v>0</v>
      </c>
      <c r="R2708" t="s">
        <v>205</v>
      </c>
      <c r="S2708">
        <v>0</v>
      </c>
      <c r="T2708">
        <f>invoices[[#This Row],[total_amount]]</f>
        <v>17011</v>
      </c>
      <c r="U2708" t="s">
        <v>1094</v>
      </c>
      <c r="V2708" t="str">
        <f>INDEX([1]!Table1[tenantname],MATCH(invoices[[#This Row],[allotment_id]],[1]!Table1[TenantAllotmentID],0))</f>
        <v>Meghna Ravuru (C42-B2)</v>
      </c>
      <c r="W2708" t="s">
        <v>14344</v>
      </c>
      <c r="X2708" t="s">
        <v>14345</v>
      </c>
      <c r="Y2708" s="4">
        <v>45658</v>
      </c>
      <c r="Z2708" t="s">
        <v>15806</v>
      </c>
      <c r="AA2708">
        <v>8866</v>
      </c>
      <c r="AB2708">
        <v>4774</v>
      </c>
      <c r="AC2708">
        <v>860</v>
      </c>
      <c r="AD2708" s="7">
        <f>invoices[[#This Row],[Rent]]+invoices[[#This Row],[Services]]+invoices[[#This Row],[GST]]</f>
        <v>14500</v>
      </c>
      <c r="AE2708" s="7">
        <f>invoices[[#This Row],[Total]]-invoices[[#This Row],[rent_amount]]</f>
        <v>0</v>
      </c>
      <c r="AF2708">
        <v>5219</v>
      </c>
      <c r="AG2708">
        <v>2511</v>
      </c>
      <c r="AH2708">
        <f>invoices[[#This Row],[EB Amount]]-invoices[[#This Row],[electricity_amount]]</f>
        <v>0</v>
      </c>
    </row>
    <row r="2709" spans="1:34">
      <c r="A2709" t="s">
        <v>12009</v>
      </c>
      <c r="B2709" t="s">
        <v>22</v>
      </c>
      <c r="C2709" t="s">
        <v>3473</v>
      </c>
      <c r="D2709" t="s">
        <v>24</v>
      </c>
      <c r="E2709" t="s">
        <v>342</v>
      </c>
      <c r="F2709" t="s">
        <v>343</v>
      </c>
      <c r="G2709" t="s">
        <v>12010</v>
      </c>
      <c r="H2709" s="1">
        <f>DATE(YEAR(invoices[[#This Row],[due_date]]),MONTH(invoices[[#This Row],[due_date]]),1)</f>
        <v>45658</v>
      </c>
      <c r="I2709" s="1">
        <v>45664</v>
      </c>
      <c r="J2709">
        <v>24000</v>
      </c>
      <c r="K2709">
        <v>0</v>
      </c>
      <c r="L2709">
        <v>0</v>
      </c>
      <c r="M2709">
        <f>invoices[[#This Row],[rent_amount]]+invoices[[#This Row],[electricity_amount]]+invoices[[#This Row],[other_charges]]</f>
        <v>24000</v>
      </c>
      <c r="N2709" t="s">
        <v>28</v>
      </c>
      <c r="O2709" t="s">
        <v>2232</v>
      </c>
      <c r="P2709">
        <v>0</v>
      </c>
      <c r="Q2709" t="b">
        <v>0</v>
      </c>
      <c r="R2709" t="s">
        <v>205</v>
      </c>
      <c r="S2709">
        <v>0</v>
      </c>
      <c r="T2709">
        <f>invoices[[#This Row],[total_amount]]</f>
        <v>24000</v>
      </c>
      <c r="U2709" t="s">
        <v>3475</v>
      </c>
      <c r="V2709" t="str">
        <f>INDEX([1]!Table1[tenantname],MATCH(invoices[[#This Row],[allotment_id]],[1]!Table1[TenantAllotmentID],0))</f>
        <v>Kumari Nisha Singh (D11-B1)</v>
      </c>
      <c r="W2709" t="s">
        <v>15062</v>
      </c>
      <c r="X2709" t="s">
        <v>15063</v>
      </c>
      <c r="Y2709" s="4">
        <v>45658</v>
      </c>
      <c r="Z2709" t="s">
        <v>15806</v>
      </c>
      <c r="AA2709">
        <v>14926</v>
      </c>
      <c r="AB2709">
        <v>7689</v>
      </c>
      <c r="AC2709">
        <v>1385</v>
      </c>
      <c r="AD2709" s="7">
        <f>invoices[[#This Row],[Rent]]+invoices[[#This Row],[Services]]+invoices[[#This Row],[GST]]</f>
        <v>24000</v>
      </c>
      <c r="AE2709" s="7">
        <f>invoices[[#This Row],[Total]]-invoices[[#This Row],[rent_amount]]</f>
        <v>0</v>
      </c>
      <c r="AF2709">
        <v>5323</v>
      </c>
      <c r="AG2709">
        <v>0</v>
      </c>
      <c r="AH2709">
        <f>invoices[[#This Row],[EB Amount]]-invoices[[#This Row],[electricity_amount]]</f>
        <v>0</v>
      </c>
    </row>
    <row r="2710" spans="1:34">
      <c r="A2710" t="s">
        <v>12029</v>
      </c>
      <c r="B2710" t="s">
        <v>22</v>
      </c>
      <c r="C2710" t="s">
        <v>5768</v>
      </c>
      <c r="D2710" t="s">
        <v>24</v>
      </c>
      <c r="E2710" t="s">
        <v>342</v>
      </c>
      <c r="F2710" t="s">
        <v>753</v>
      </c>
      <c r="G2710" t="s">
        <v>12030</v>
      </c>
      <c r="H2710" s="1">
        <f>DATE(YEAR(invoices[[#This Row],[due_date]]),MONTH(invoices[[#This Row],[due_date]]),1)</f>
        <v>45658</v>
      </c>
      <c r="I2710" s="1">
        <v>45664</v>
      </c>
      <c r="J2710">
        <v>13000</v>
      </c>
      <c r="K2710">
        <v>1488</v>
      </c>
      <c r="L2710">
        <v>0</v>
      </c>
      <c r="M2710">
        <f>invoices[[#This Row],[rent_amount]]+invoices[[#This Row],[electricity_amount]]+invoices[[#This Row],[other_charges]]</f>
        <v>14488</v>
      </c>
      <c r="N2710" t="s">
        <v>28</v>
      </c>
      <c r="O2710" t="s">
        <v>1655</v>
      </c>
      <c r="P2710">
        <v>0</v>
      </c>
      <c r="Q2710" t="b">
        <v>0</v>
      </c>
      <c r="R2710" t="s">
        <v>205</v>
      </c>
      <c r="S2710">
        <v>0</v>
      </c>
      <c r="T2710">
        <f>invoices[[#This Row],[total_amount]]</f>
        <v>14488</v>
      </c>
      <c r="U2710" t="s">
        <v>5770</v>
      </c>
      <c r="V2710" t="str">
        <f>INDEX([1]!Table1[tenantname],MATCH(invoices[[#This Row],[allotment_id]],[1]!Table1[TenantAllotmentID],0))</f>
        <v>Shakti Nivetha S (D11-D3)</v>
      </c>
      <c r="W2710" t="s">
        <v>15422</v>
      </c>
      <c r="X2710" t="s">
        <v>15423</v>
      </c>
      <c r="Y2710" s="4">
        <v>45658</v>
      </c>
      <c r="Z2710" t="s">
        <v>15806</v>
      </c>
      <c r="AA2710">
        <v>8085</v>
      </c>
      <c r="AB2710">
        <v>4165</v>
      </c>
      <c r="AC2710">
        <v>750</v>
      </c>
      <c r="AD2710" s="7">
        <f>invoices[[#This Row],[Rent]]+invoices[[#This Row],[Services]]+invoices[[#This Row],[GST]]</f>
        <v>13000</v>
      </c>
      <c r="AE2710" s="7">
        <f>invoices[[#This Row],[Total]]-invoices[[#This Row],[rent_amount]]</f>
        <v>0</v>
      </c>
      <c r="AF2710">
        <v>5333</v>
      </c>
      <c r="AG2710">
        <v>1488</v>
      </c>
      <c r="AH2710">
        <f>invoices[[#This Row],[EB Amount]]-invoices[[#This Row],[electricity_amount]]</f>
        <v>0</v>
      </c>
    </row>
    <row r="2711" spans="1:34">
      <c r="A2711" t="s">
        <v>12127</v>
      </c>
      <c r="B2711" t="s">
        <v>22</v>
      </c>
      <c r="C2711" t="s">
        <v>823</v>
      </c>
      <c r="D2711" t="s">
        <v>24</v>
      </c>
      <c r="E2711" t="s">
        <v>519</v>
      </c>
      <c r="F2711" t="s">
        <v>824</v>
      </c>
      <c r="G2711" t="s">
        <v>12128</v>
      </c>
      <c r="H2711" s="1">
        <f>DATE(YEAR(invoices[[#This Row],[due_date]]),MONTH(invoices[[#This Row],[due_date]]),1)</f>
        <v>45658</v>
      </c>
      <c r="I2711" s="1">
        <v>45664</v>
      </c>
      <c r="J2711">
        <v>24000</v>
      </c>
      <c r="K2711">
        <v>1984</v>
      </c>
      <c r="L2711">
        <v>0</v>
      </c>
      <c r="M2711">
        <f>invoices[[#This Row],[rent_amount]]+invoices[[#This Row],[electricity_amount]]+invoices[[#This Row],[other_charges]]</f>
        <v>25984</v>
      </c>
      <c r="N2711" t="s">
        <v>28</v>
      </c>
      <c r="O2711" t="s">
        <v>2232</v>
      </c>
      <c r="P2711">
        <v>0</v>
      </c>
      <c r="Q2711" t="b">
        <v>0</v>
      </c>
      <c r="R2711" t="s">
        <v>205</v>
      </c>
      <c r="S2711">
        <v>0</v>
      </c>
      <c r="T2711">
        <f>invoices[[#This Row],[total_amount]]</f>
        <v>25984</v>
      </c>
      <c r="U2711" t="s">
        <v>827</v>
      </c>
      <c r="V2711" t="str">
        <f>INDEX([1]!Table1[tenantname],MATCH(invoices[[#This Row],[allotment_id]],[1]!Table1[TenantAllotmentID],0))</f>
        <v>Prateek Sharma (C41-D1)</v>
      </c>
      <c r="W2711" t="s">
        <v>14245</v>
      </c>
      <c r="X2711" t="s">
        <v>14246</v>
      </c>
      <c r="Y2711" s="4">
        <v>45658</v>
      </c>
      <c r="Z2711" t="s">
        <v>15806</v>
      </c>
      <c r="AA2711">
        <v>14675</v>
      </c>
      <c r="AB2711">
        <v>7902</v>
      </c>
      <c r="AC2711">
        <v>1423</v>
      </c>
      <c r="AD2711" s="7">
        <f>invoices[[#This Row],[Rent]]+invoices[[#This Row],[Services]]+invoices[[#This Row],[GST]]</f>
        <v>24000</v>
      </c>
      <c r="AE2711" s="7">
        <f>invoices[[#This Row],[Total]]-invoices[[#This Row],[rent_amount]]</f>
        <v>0</v>
      </c>
      <c r="AF2711">
        <v>5387</v>
      </c>
      <c r="AG2711">
        <v>1984</v>
      </c>
      <c r="AH2711">
        <f>invoices[[#This Row],[EB Amount]]-invoices[[#This Row],[electricity_amount]]</f>
        <v>0</v>
      </c>
    </row>
    <row r="2712" spans="1:34">
      <c r="A2712" t="s">
        <v>12211</v>
      </c>
      <c r="B2712" t="s">
        <v>22</v>
      </c>
      <c r="C2712" t="s">
        <v>1497</v>
      </c>
      <c r="D2712" t="s">
        <v>24</v>
      </c>
      <c r="E2712" t="s">
        <v>519</v>
      </c>
      <c r="F2712" t="s">
        <v>984</v>
      </c>
      <c r="G2712" t="s">
        <v>12212</v>
      </c>
      <c r="H2712" s="1">
        <f>DATE(YEAR(invoices[[#This Row],[due_date]]),MONTH(invoices[[#This Row],[due_date]]),1)</f>
        <v>45658</v>
      </c>
      <c r="I2712" s="1">
        <v>45664</v>
      </c>
      <c r="J2712">
        <v>14500</v>
      </c>
      <c r="K2712">
        <v>1600</v>
      </c>
      <c r="L2712">
        <v>0</v>
      </c>
      <c r="M2712">
        <f>invoices[[#This Row],[rent_amount]]+invoices[[#This Row],[electricity_amount]]+invoices[[#This Row],[other_charges]]</f>
        <v>16100</v>
      </c>
      <c r="N2712" t="s">
        <v>28</v>
      </c>
      <c r="O2712" t="s">
        <v>2232</v>
      </c>
      <c r="P2712">
        <v>0</v>
      </c>
      <c r="Q2712" t="b">
        <v>0</v>
      </c>
      <c r="R2712" t="s">
        <v>205</v>
      </c>
      <c r="S2712">
        <v>0</v>
      </c>
      <c r="T2712">
        <f>invoices[[#This Row],[total_amount]]</f>
        <v>16100</v>
      </c>
      <c r="U2712" t="s">
        <v>1499</v>
      </c>
      <c r="V2712" t="str">
        <f>INDEX([1]!Table1[tenantname],MATCH(invoices[[#This Row],[allotment_id]],[1]!Table1[TenantAllotmentID],0))</f>
        <v>Debargha Adhikary (C41-B1)</v>
      </c>
      <c r="W2712" t="s">
        <v>14495</v>
      </c>
      <c r="X2712" t="s">
        <v>14496</v>
      </c>
      <c r="Y2712" s="4">
        <v>45658</v>
      </c>
      <c r="Z2712" t="s">
        <v>15806</v>
      </c>
      <c r="AA2712">
        <v>8866</v>
      </c>
      <c r="AB2712">
        <v>4774</v>
      </c>
      <c r="AC2712">
        <v>860</v>
      </c>
      <c r="AD2712" s="7">
        <f>invoices[[#This Row],[Rent]]+invoices[[#This Row],[Services]]+invoices[[#This Row],[GST]]</f>
        <v>14500</v>
      </c>
      <c r="AE2712" s="7">
        <f>invoices[[#This Row],[Total]]-invoices[[#This Row],[rent_amount]]</f>
        <v>0</v>
      </c>
      <c r="AF2712">
        <v>5430</v>
      </c>
      <c r="AG2712">
        <v>1600</v>
      </c>
      <c r="AH2712">
        <f>invoices[[#This Row],[EB Amount]]-invoices[[#This Row],[electricity_amount]]</f>
        <v>0</v>
      </c>
    </row>
    <row r="2713" spans="1:34">
      <c r="A2713" t="s">
        <v>12224</v>
      </c>
      <c r="B2713" t="s">
        <v>22</v>
      </c>
      <c r="C2713" t="s">
        <v>2477</v>
      </c>
      <c r="D2713" t="s">
        <v>24</v>
      </c>
      <c r="E2713" t="s">
        <v>268</v>
      </c>
      <c r="F2713" t="s">
        <v>447</v>
      </c>
      <c r="G2713" t="s">
        <v>12225</v>
      </c>
      <c r="H2713" s="1">
        <f>DATE(YEAR(invoices[[#This Row],[due_date]]),MONTH(invoices[[#This Row],[due_date]]),1)</f>
        <v>45658</v>
      </c>
      <c r="I2713" s="1">
        <v>45664</v>
      </c>
      <c r="J2713">
        <v>435</v>
      </c>
      <c r="K2713">
        <v>0</v>
      </c>
      <c r="L2713">
        <v>2250</v>
      </c>
      <c r="M2713">
        <f>invoices[[#This Row],[rent_amount]]+invoices[[#This Row],[electricity_amount]]+invoices[[#This Row],[other_charges]]</f>
        <v>2685</v>
      </c>
      <c r="N2713" t="s">
        <v>28</v>
      </c>
      <c r="O2713" t="s">
        <v>2232</v>
      </c>
      <c r="P2713">
        <v>0</v>
      </c>
      <c r="Q2713" t="b">
        <v>0</v>
      </c>
      <c r="R2713" t="s">
        <v>205</v>
      </c>
      <c r="S2713">
        <v>0</v>
      </c>
      <c r="T2713">
        <f>invoices[[#This Row],[total_amount]]</f>
        <v>2685</v>
      </c>
      <c r="U2713" t="s">
        <v>12226</v>
      </c>
      <c r="V2713" t="str">
        <f>INDEX([1]!Table1[tenantname],MATCH(invoices[[#This Row],[allotment_id]],[1]!Table1[TenantAllotmentID],0))</f>
        <v>Himanshu Dixit (C21-C2)</v>
      </c>
      <c r="W2713" t="s">
        <v>14818</v>
      </c>
      <c r="X2713" t="s">
        <v>15759</v>
      </c>
      <c r="Y2713" s="4">
        <v>45658</v>
      </c>
      <c r="Z2713" t="s">
        <v>15806</v>
      </c>
      <c r="AA2713">
        <v>313</v>
      </c>
      <c r="AB2713">
        <v>104</v>
      </c>
      <c r="AC2713">
        <v>18</v>
      </c>
      <c r="AD2713" s="7">
        <f>invoices[[#This Row],[Rent]]+invoices[[#This Row],[Services]]+invoices[[#This Row],[GST]]</f>
        <v>435</v>
      </c>
      <c r="AE2713" s="7">
        <f>invoices[[#This Row],[Total]]-invoices[[#This Row],[rent_amount]]</f>
        <v>0</v>
      </c>
      <c r="AF2713">
        <v>5436</v>
      </c>
      <c r="AG2713">
        <v>0</v>
      </c>
      <c r="AH2713">
        <f>invoices[[#This Row],[EB Amount]]-invoices[[#This Row],[electricity_amount]]</f>
        <v>0</v>
      </c>
    </row>
    <row r="2714" spans="1:34">
      <c r="A2714" t="s">
        <v>12297</v>
      </c>
      <c r="B2714" t="s">
        <v>22</v>
      </c>
      <c r="C2714" t="s">
        <v>1691</v>
      </c>
      <c r="D2714" t="s">
        <v>24</v>
      </c>
      <c r="E2714" t="s">
        <v>399</v>
      </c>
      <c r="F2714" t="s">
        <v>1525</v>
      </c>
      <c r="G2714" t="s">
        <v>12298</v>
      </c>
      <c r="H2714" s="1">
        <f>DATE(YEAR(invoices[[#This Row],[due_date]]),MONTH(invoices[[#This Row],[due_date]]),1)</f>
        <v>45658</v>
      </c>
      <c r="I2714" s="1">
        <v>45664</v>
      </c>
      <c r="J2714">
        <v>12629</v>
      </c>
      <c r="K2714">
        <v>0</v>
      </c>
      <c r="L2714">
        <v>0</v>
      </c>
      <c r="M2714">
        <f>invoices[[#This Row],[rent_amount]]+invoices[[#This Row],[electricity_amount]]+invoices[[#This Row],[other_charges]]</f>
        <v>12629</v>
      </c>
      <c r="N2714" t="s">
        <v>28</v>
      </c>
      <c r="O2714" t="s">
        <v>2232</v>
      </c>
      <c r="P2714">
        <v>0</v>
      </c>
      <c r="Q2714" t="b">
        <v>0</v>
      </c>
      <c r="R2714" t="s">
        <v>205</v>
      </c>
      <c r="S2714">
        <v>0</v>
      </c>
      <c r="T2714">
        <f>invoices[[#This Row],[total_amount]]</f>
        <v>12629</v>
      </c>
      <c r="U2714" t="s">
        <v>1693</v>
      </c>
      <c r="V2714" t="str">
        <f>INDEX([1]!Table1[tenantname],MATCH(invoices[[#This Row],[allotment_id]],[1]!Table1[TenantAllotmentID],0))</f>
        <v>Chandini S (B22-B1)</v>
      </c>
      <c r="W2714" t="s">
        <v>14562</v>
      </c>
      <c r="X2714" t="s">
        <v>14563</v>
      </c>
      <c r="Y2714" s="4">
        <v>45658</v>
      </c>
      <c r="Z2714" t="s">
        <v>15806</v>
      </c>
      <c r="AA2714">
        <v>8840</v>
      </c>
      <c r="AB2714">
        <v>3210</v>
      </c>
      <c r="AC2714">
        <v>579</v>
      </c>
      <c r="AD2714" s="7">
        <f>invoices[[#This Row],[Rent]]+invoices[[#This Row],[Services]]+invoices[[#This Row],[GST]]</f>
        <v>12629</v>
      </c>
      <c r="AE2714" s="7">
        <f>invoices[[#This Row],[Total]]-invoices[[#This Row],[rent_amount]]</f>
        <v>0</v>
      </c>
      <c r="AF2714">
        <v>5476</v>
      </c>
      <c r="AG2714">
        <v>0</v>
      </c>
      <c r="AH2714">
        <f>invoices[[#This Row],[EB Amount]]-invoices[[#This Row],[electricity_amount]]</f>
        <v>0</v>
      </c>
    </row>
    <row r="2715" spans="1:34">
      <c r="A2715" t="s">
        <v>12378</v>
      </c>
      <c r="B2715" t="s">
        <v>22</v>
      </c>
      <c r="C2715" t="s">
        <v>711</v>
      </c>
      <c r="D2715" t="s">
        <v>24</v>
      </c>
      <c r="E2715" t="s">
        <v>268</v>
      </c>
      <c r="F2715" t="s">
        <v>269</v>
      </c>
      <c r="G2715" t="s">
        <v>12379</v>
      </c>
      <c r="H2715" s="1">
        <f>DATE(YEAR(invoices[[#This Row],[due_date]]),MONTH(invoices[[#This Row],[due_date]]),1)</f>
        <v>45658</v>
      </c>
      <c r="I2715" s="1">
        <v>45664</v>
      </c>
      <c r="J2715">
        <v>0</v>
      </c>
      <c r="K2715">
        <v>0</v>
      </c>
      <c r="L2715">
        <v>2250</v>
      </c>
      <c r="M2715">
        <f>invoices[[#This Row],[rent_amount]]+invoices[[#This Row],[electricity_amount]]+invoices[[#This Row],[other_charges]]</f>
        <v>2250</v>
      </c>
      <c r="N2715" t="s">
        <v>28</v>
      </c>
      <c r="O2715" t="s">
        <v>582</v>
      </c>
      <c r="P2715">
        <v>0</v>
      </c>
      <c r="Q2715" t="b">
        <v>0</v>
      </c>
      <c r="R2715" t="s">
        <v>205</v>
      </c>
      <c r="S2715">
        <v>0</v>
      </c>
      <c r="T2715">
        <f>invoices[[#This Row],[total_amount]]</f>
        <v>2250</v>
      </c>
      <c r="U2715" t="s">
        <v>12380</v>
      </c>
      <c r="V2715" t="str">
        <f>INDEX([1]!Table1[tenantname],MATCH(invoices[[#This Row],[allotment_id]],[1]!Table1[TenantAllotmentID],0))</f>
        <v>Aashish Maurya (C21-C1)</v>
      </c>
      <c r="W2715" t="s">
        <v>14203</v>
      </c>
      <c r="X2715" t="s">
        <v>14204</v>
      </c>
      <c r="Y2715" s="4">
        <v>45658</v>
      </c>
      <c r="Z2715" t="s">
        <v>15806</v>
      </c>
      <c r="AA2715">
        <v>0</v>
      </c>
      <c r="AB2715">
        <v>0</v>
      </c>
      <c r="AC2715">
        <v>0</v>
      </c>
      <c r="AD2715" s="7">
        <f>invoices[[#This Row],[Rent]]+invoices[[#This Row],[Services]]+invoices[[#This Row],[GST]]</f>
        <v>0</v>
      </c>
      <c r="AE2715" s="7">
        <f>invoices[[#This Row],[Total]]-invoices[[#This Row],[rent_amount]]</f>
        <v>0</v>
      </c>
      <c r="AF2715">
        <v>5520</v>
      </c>
      <c r="AG2715">
        <v>0</v>
      </c>
      <c r="AH2715">
        <f>invoices[[#This Row],[EB Amount]]-invoices[[#This Row],[electricity_amount]]</f>
        <v>0</v>
      </c>
    </row>
    <row r="2716" spans="1:34">
      <c r="A2716" t="s">
        <v>12405</v>
      </c>
      <c r="B2716" t="s">
        <v>22</v>
      </c>
      <c r="C2716" t="s">
        <v>2459</v>
      </c>
      <c r="D2716" t="s">
        <v>24</v>
      </c>
      <c r="E2716" t="s">
        <v>476</v>
      </c>
      <c r="F2716" t="s">
        <v>1069</v>
      </c>
      <c r="G2716" t="s">
        <v>12406</v>
      </c>
      <c r="H2716" s="1">
        <f>DATE(YEAR(invoices[[#This Row],[due_date]]),MONTH(invoices[[#This Row],[due_date]]),1)</f>
        <v>45658</v>
      </c>
      <c r="I2716" s="1">
        <v>45664</v>
      </c>
      <c r="J2716">
        <v>7403</v>
      </c>
      <c r="K2716">
        <v>0</v>
      </c>
      <c r="L2716">
        <v>0</v>
      </c>
      <c r="M2716">
        <f>invoices[[#This Row],[rent_amount]]+invoices[[#This Row],[electricity_amount]]+invoices[[#This Row],[other_charges]]</f>
        <v>7403</v>
      </c>
      <c r="N2716" t="s">
        <v>28</v>
      </c>
      <c r="O2716" t="s">
        <v>204</v>
      </c>
      <c r="P2716">
        <v>0</v>
      </c>
      <c r="Q2716" t="b">
        <v>0</v>
      </c>
      <c r="R2716" t="s">
        <v>205</v>
      </c>
      <c r="S2716">
        <v>0</v>
      </c>
      <c r="T2716">
        <f>invoices[[#This Row],[total_amount]]</f>
        <v>7403</v>
      </c>
      <c r="U2716" t="s">
        <v>2461</v>
      </c>
      <c r="V2716" t="str">
        <f>INDEX([1]!Table1[tenantname],MATCH(invoices[[#This Row],[allotment_id]],[1]!Table1[TenantAllotmentID],0))</f>
        <v>Vishal Chandravanshi (B41-C2)</v>
      </c>
      <c r="W2716" t="s">
        <v>14810</v>
      </c>
      <c r="X2716" t="s">
        <v>14811</v>
      </c>
      <c r="Y2716" s="4">
        <v>45658</v>
      </c>
      <c r="Z2716" t="s">
        <v>15806</v>
      </c>
      <c r="AA2716">
        <v>5182</v>
      </c>
      <c r="AB2716">
        <v>1882</v>
      </c>
      <c r="AC2716">
        <v>339</v>
      </c>
      <c r="AD2716" s="7">
        <f>invoices[[#This Row],[Rent]]+invoices[[#This Row],[Services]]+invoices[[#This Row],[GST]]</f>
        <v>7403</v>
      </c>
      <c r="AE2716" s="7">
        <f>invoices[[#This Row],[Total]]-invoices[[#This Row],[rent_amount]]</f>
        <v>0</v>
      </c>
      <c r="AF2716">
        <v>5534</v>
      </c>
      <c r="AG2716">
        <v>0</v>
      </c>
      <c r="AH2716">
        <f>invoices[[#This Row],[EB Amount]]-invoices[[#This Row],[electricity_amount]]</f>
        <v>0</v>
      </c>
    </row>
    <row r="2717" spans="1:34">
      <c r="A2717" t="s">
        <v>12461</v>
      </c>
      <c r="B2717" t="s">
        <v>22</v>
      </c>
      <c r="C2717" t="s">
        <v>4247</v>
      </c>
      <c r="D2717" t="s">
        <v>24</v>
      </c>
      <c r="E2717" t="s">
        <v>569</v>
      </c>
      <c r="F2717" t="s">
        <v>727</v>
      </c>
      <c r="G2717" t="s">
        <v>12462</v>
      </c>
      <c r="H2717" s="1">
        <f>DATE(YEAR(invoices[[#This Row],[due_date]]),MONTH(invoices[[#This Row],[due_date]]),1)</f>
        <v>45658</v>
      </c>
      <c r="I2717" s="1">
        <v>45664</v>
      </c>
      <c r="J2717">
        <v>13000</v>
      </c>
      <c r="K2717">
        <v>1860</v>
      </c>
      <c r="L2717">
        <v>0</v>
      </c>
      <c r="M2717">
        <f>invoices[[#This Row],[rent_amount]]+invoices[[#This Row],[electricity_amount]]+invoices[[#This Row],[other_charges]]</f>
        <v>14860</v>
      </c>
      <c r="N2717" t="s">
        <v>28</v>
      </c>
      <c r="O2717" t="s">
        <v>204</v>
      </c>
      <c r="P2717">
        <v>0</v>
      </c>
      <c r="Q2717" t="b">
        <v>0</v>
      </c>
      <c r="R2717" t="s">
        <v>205</v>
      </c>
      <c r="S2717">
        <v>0</v>
      </c>
      <c r="T2717">
        <f>invoices[[#This Row],[total_amount]]</f>
        <v>14860</v>
      </c>
      <c r="U2717" t="s">
        <v>4249</v>
      </c>
      <c r="V2717" t="str">
        <f>INDEX([1]!Table1[tenantname],MATCH(invoices[[#This Row],[allotment_id]],[1]!Table1[TenantAllotmentID],0))</f>
        <v>Swarali Kadam (C12-C3)</v>
      </c>
      <c r="W2717" t="s">
        <v>15195</v>
      </c>
      <c r="X2717" t="s">
        <v>15196</v>
      </c>
      <c r="Y2717" s="4">
        <v>45658</v>
      </c>
      <c r="Z2717" t="s">
        <v>15806</v>
      </c>
      <c r="AA2717">
        <v>7949</v>
      </c>
      <c r="AB2717">
        <v>4280</v>
      </c>
      <c r="AC2717">
        <v>771</v>
      </c>
      <c r="AD2717" s="7">
        <f>invoices[[#This Row],[Rent]]+invoices[[#This Row],[Services]]+invoices[[#This Row],[GST]]</f>
        <v>13000</v>
      </c>
      <c r="AE2717" s="7">
        <f>invoices[[#This Row],[Total]]-invoices[[#This Row],[rent_amount]]</f>
        <v>0</v>
      </c>
      <c r="AF2717">
        <v>5566</v>
      </c>
      <c r="AG2717">
        <v>1860</v>
      </c>
      <c r="AH2717">
        <f>invoices[[#This Row],[EB Amount]]-invoices[[#This Row],[electricity_amount]]</f>
        <v>0</v>
      </c>
    </row>
    <row r="2718" spans="1:34">
      <c r="A2718" t="s">
        <v>12565</v>
      </c>
      <c r="B2718" t="s">
        <v>22</v>
      </c>
      <c r="C2718" t="s">
        <v>613</v>
      </c>
      <c r="D2718" t="s">
        <v>24</v>
      </c>
      <c r="E2718" t="s">
        <v>72</v>
      </c>
      <c r="F2718" t="s">
        <v>559</v>
      </c>
      <c r="G2718" t="s">
        <v>12566</v>
      </c>
      <c r="H2718" s="1">
        <f>DATE(YEAR(invoices[[#This Row],[due_date]]),MONTH(invoices[[#This Row],[due_date]]),1)</f>
        <v>45658</v>
      </c>
      <c r="I2718" s="1">
        <v>45664</v>
      </c>
      <c r="J2718">
        <v>14500</v>
      </c>
      <c r="K2718">
        <v>713</v>
      </c>
      <c r="L2718">
        <v>0</v>
      </c>
      <c r="M2718">
        <f>invoices[[#This Row],[rent_amount]]+invoices[[#This Row],[electricity_amount]]+invoices[[#This Row],[other_charges]]</f>
        <v>15213</v>
      </c>
      <c r="N2718" t="s">
        <v>28</v>
      </c>
      <c r="O2718" t="s">
        <v>2232</v>
      </c>
      <c r="P2718">
        <v>0</v>
      </c>
      <c r="Q2718" t="b">
        <v>0</v>
      </c>
      <c r="R2718" t="s">
        <v>205</v>
      </c>
      <c r="S2718">
        <v>0</v>
      </c>
      <c r="T2718">
        <f>invoices[[#This Row],[total_amount]]</f>
        <v>15213</v>
      </c>
      <c r="U2718" t="s">
        <v>615</v>
      </c>
      <c r="V2718" t="str">
        <f>INDEX([1]!Table1[tenantname],MATCH(invoices[[#This Row],[allotment_id]],[1]!Table1[TenantAllotmentID],0))</f>
        <v>Keerthana M C (C34-B2)</v>
      </c>
      <c r="W2718" t="s">
        <v>14171</v>
      </c>
      <c r="X2718" t="s">
        <v>14172</v>
      </c>
      <c r="Y2718" s="4">
        <v>45658</v>
      </c>
      <c r="Z2718" t="s">
        <v>15806</v>
      </c>
      <c r="AA2718">
        <v>10409</v>
      </c>
      <c r="AB2718">
        <v>3467</v>
      </c>
      <c r="AC2718">
        <v>624</v>
      </c>
      <c r="AD2718" s="7">
        <f>invoices[[#This Row],[Rent]]+invoices[[#This Row],[Services]]+invoices[[#This Row],[GST]]</f>
        <v>14500</v>
      </c>
      <c r="AE2718" s="7">
        <f>invoices[[#This Row],[Total]]-invoices[[#This Row],[rent_amount]]</f>
        <v>0</v>
      </c>
      <c r="AF2718">
        <v>5624</v>
      </c>
      <c r="AG2718">
        <v>713</v>
      </c>
      <c r="AH2718">
        <f>invoices[[#This Row],[EB Amount]]-invoices[[#This Row],[electricity_amount]]</f>
        <v>0</v>
      </c>
    </row>
    <row r="2719" spans="1:34">
      <c r="A2719" t="s">
        <v>12643</v>
      </c>
      <c r="B2719" t="s">
        <v>22</v>
      </c>
      <c r="C2719" t="s">
        <v>315</v>
      </c>
      <c r="D2719" t="s">
        <v>24</v>
      </c>
      <c r="E2719" t="s">
        <v>42</v>
      </c>
      <c r="F2719" t="s">
        <v>316</v>
      </c>
      <c r="G2719" t="s">
        <v>12644</v>
      </c>
      <c r="H2719" s="1">
        <f>DATE(YEAR(invoices[[#This Row],[due_date]]),MONTH(invoices[[#This Row],[due_date]]),1)</f>
        <v>45658</v>
      </c>
      <c r="I2719" s="1">
        <v>45664</v>
      </c>
      <c r="J2719">
        <v>5655</v>
      </c>
      <c r="K2719">
        <v>0</v>
      </c>
      <c r="L2719">
        <v>0</v>
      </c>
      <c r="M2719">
        <f>invoices[[#This Row],[rent_amount]]+invoices[[#This Row],[electricity_amount]]+invoices[[#This Row],[other_charges]]</f>
        <v>5655</v>
      </c>
      <c r="N2719" t="s">
        <v>28</v>
      </c>
      <c r="O2719" t="s">
        <v>2232</v>
      </c>
      <c r="P2719">
        <v>0</v>
      </c>
      <c r="Q2719" t="b">
        <v>0</v>
      </c>
      <c r="R2719" t="s">
        <v>205</v>
      </c>
      <c r="S2719">
        <v>0</v>
      </c>
      <c r="T2719">
        <f>invoices[[#This Row],[total_amount]]</f>
        <v>5655</v>
      </c>
      <c r="U2719" t="s">
        <v>320</v>
      </c>
      <c r="V2719" t="str">
        <f>INDEX([1]!Table1[tenantname],MATCH(invoices[[#This Row],[allotment_id]],[1]!Table1[TenantAllotmentID],0))</f>
        <v>Jayagowri Karthikeyan (C24-C2)</v>
      </c>
      <c r="W2719" t="s">
        <v>14066</v>
      </c>
      <c r="X2719" t="s">
        <v>14067</v>
      </c>
      <c r="Y2719" s="4">
        <v>45658</v>
      </c>
      <c r="Z2719" t="s">
        <v>15806</v>
      </c>
      <c r="AA2719">
        <v>3958</v>
      </c>
      <c r="AB2719">
        <v>1438</v>
      </c>
      <c r="AC2719">
        <v>259</v>
      </c>
      <c r="AD2719" s="7">
        <f>invoices[[#This Row],[Rent]]+invoices[[#This Row],[Services]]+invoices[[#This Row],[GST]]</f>
        <v>5655</v>
      </c>
      <c r="AE2719" s="7">
        <f>invoices[[#This Row],[Total]]-invoices[[#This Row],[rent_amount]]</f>
        <v>0</v>
      </c>
      <c r="AF2719">
        <v>5665</v>
      </c>
      <c r="AG2719">
        <v>0</v>
      </c>
      <c r="AH2719">
        <f>invoices[[#This Row],[EB Amount]]-invoices[[#This Row],[electricity_amount]]</f>
        <v>0</v>
      </c>
    </row>
    <row r="2720" spans="1:34">
      <c r="A2720" t="s">
        <v>12682</v>
      </c>
      <c r="B2720" t="s">
        <v>22</v>
      </c>
      <c r="C2720" t="s">
        <v>299</v>
      </c>
      <c r="D2720" t="s">
        <v>24</v>
      </c>
      <c r="E2720" t="s">
        <v>80</v>
      </c>
      <c r="F2720" t="s">
        <v>300</v>
      </c>
      <c r="G2720" t="s">
        <v>12683</v>
      </c>
      <c r="H2720" s="1">
        <f>DATE(YEAR(invoices[[#This Row],[due_date]]),MONTH(invoices[[#This Row],[due_date]]),1)</f>
        <v>45658</v>
      </c>
      <c r="I2720" s="1">
        <v>45664</v>
      </c>
      <c r="J2720">
        <v>13500</v>
      </c>
      <c r="K2720">
        <v>1085</v>
      </c>
      <c r="L2720">
        <v>0</v>
      </c>
      <c r="M2720">
        <f>invoices[[#This Row],[rent_amount]]+invoices[[#This Row],[electricity_amount]]+invoices[[#This Row],[other_charges]]</f>
        <v>14585</v>
      </c>
      <c r="N2720" t="s">
        <v>28</v>
      </c>
      <c r="O2720" t="s">
        <v>2232</v>
      </c>
      <c r="P2720">
        <v>0</v>
      </c>
      <c r="Q2720" t="b">
        <v>0</v>
      </c>
      <c r="R2720" t="s">
        <v>205</v>
      </c>
      <c r="S2720">
        <v>0</v>
      </c>
      <c r="T2720">
        <f>invoices[[#This Row],[total_amount]]</f>
        <v>14585</v>
      </c>
      <c r="U2720" t="s">
        <v>302</v>
      </c>
      <c r="V2720" t="str">
        <f>INDEX([1]!Table1[tenantname],MATCH(invoices[[#This Row],[allotment_id]],[1]!Table1[TenantAllotmentID],0))</f>
        <v>Kirithiga N (D21-B2)</v>
      </c>
      <c r="W2720" t="s">
        <v>14060</v>
      </c>
      <c r="X2720" t="s">
        <v>14061</v>
      </c>
      <c r="Y2720" s="4">
        <v>45658</v>
      </c>
      <c r="Z2720" t="s">
        <v>15806</v>
      </c>
      <c r="AA2720">
        <v>9450</v>
      </c>
      <c r="AB2720">
        <v>3432</v>
      </c>
      <c r="AC2720">
        <v>618</v>
      </c>
      <c r="AD2720" s="7">
        <f>invoices[[#This Row],[Rent]]+invoices[[#This Row],[Services]]+invoices[[#This Row],[GST]]</f>
        <v>13500</v>
      </c>
      <c r="AE2720" s="7">
        <f>invoices[[#This Row],[Total]]-invoices[[#This Row],[rent_amount]]</f>
        <v>0</v>
      </c>
      <c r="AF2720">
        <v>5686</v>
      </c>
      <c r="AG2720">
        <v>1085</v>
      </c>
      <c r="AH2720">
        <f>invoices[[#This Row],[EB Amount]]-invoices[[#This Row],[electricity_amount]]</f>
        <v>0</v>
      </c>
    </row>
    <row r="2721" spans="1:34">
      <c r="A2721" t="s">
        <v>12800</v>
      </c>
      <c r="B2721" t="s">
        <v>22</v>
      </c>
      <c r="C2721" t="s">
        <v>406</v>
      </c>
      <c r="D2721" t="s">
        <v>24</v>
      </c>
      <c r="E2721" t="s">
        <v>42</v>
      </c>
      <c r="F2721" t="s">
        <v>43</v>
      </c>
      <c r="G2721" t="s">
        <v>12801</v>
      </c>
      <c r="H2721" s="1">
        <f>DATE(YEAR(invoices[[#This Row],[due_date]]),MONTH(invoices[[#This Row],[due_date]]),1)</f>
        <v>45658</v>
      </c>
      <c r="I2721" s="1">
        <v>45664</v>
      </c>
      <c r="J2721">
        <v>13500</v>
      </c>
      <c r="K2721">
        <v>1147</v>
      </c>
      <c r="L2721">
        <v>0</v>
      </c>
      <c r="M2721">
        <f>invoices[[#This Row],[rent_amount]]+invoices[[#This Row],[electricity_amount]]+invoices[[#This Row],[other_charges]]</f>
        <v>14647</v>
      </c>
      <c r="N2721" t="s">
        <v>28</v>
      </c>
      <c r="O2721" t="s">
        <v>204</v>
      </c>
      <c r="P2721">
        <v>0</v>
      </c>
      <c r="Q2721" t="b">
        <v>0</v>
      </c>
      <c r="R2721" t="s">
        <v>205</v>
      </c>
      <c r="S2721">
        <v>0</v>
      </c>
      <c r="T2721">
        <f>invoices[[#This Row],[total_amount]]</f>
        <v>14647</v>
      </c>
      <c r="U2721" t="s">
        <v>408</v>
      </c>
      <c r="V2721" t="str">
        <f>INDEX([1]!Table1[tenantname],MATCH(invoices[[#This Row],[allotment_id]],[1]!Table1[TenantAllotmentID],0))</f>
        <v>Subarana Dutta Biswas (C24-C1)</v>
      </c>
      <c r="W2721" t="s">
        <v>14098</v>
      </c>
      <c r="X2721" t="s">
        <v>14099</v>
      </c>
      <c r="Y2721" s="4">
        <v>45658</v>
      </c>
      <c r="Z2721" t="s">
        <v>15806</v>
      </c>
      <c r="AA2721">
        <v>8100</v>
      </c>
      <c r="AB2721">
        <v>4576</v>
      </c>
      <c r="AC2721">
        <v>824</v>
      </c>
      <c r="AD2721" s="7">
        <f>invoices[[#This Row],[Rent]]+invoices[[#This Row],[Services]]+invoices[[#This Row],[GST]]</f>
        <v>13500</v>
      </c>
      <c r="AE2721" s="7">
        <f>invoices[[#This Row],[Total]]-invoices[[#This Row],[rent_amount]]</f>
        <v>0</v>
      </c>
      <c r="AF2721">
        <v>5744</v>
      </c>
      <c r="AG2721">
        <v>1147</v>
      </c>
      <c r="AH2721">
        <f>invoices[[#This Row],[EB Amount]]-invoices[[#This Row],[electricity_amount]]</f>
        <v>0</v>
      </c>
    </row>
    <row r="2722" spans="1:34">
      <c r="A2722" t="s">
        <v>12824</v>
      </c>
      <c r="B2722" t="s">
        <v>22</v>
      </c>
      <c r="C2722" t="s">
        <v>469</v>
      </c>
      <c r="D2722" t="s">
        <v>24</v>
      </c>
      <c r="E2722" t="s">
        <v>104</v>
      </c>
      <c r="F2722" t="s">
        <v>380</v>
      </c>
      <c r="G2722" t="s">
        <v>12825</v>
      </c>
      <c r="H2722" s="1">
        <f>DATE(YEAR(invoices[[#This Row],[due_date]]),MONTH(invoices[[#This Row],[due_date]]),1)</f>
        <v>45658</v>
      </c>
      <c r="I2722" s="1">
        <v>45664</v>
      </c>
      <c r="J2722">
        <v>17500</v>
      </c>
      <c r="K2722">
        <v>589</v>
      </c>
      <c r="L2722">
        <v>0</v>
      </c>
      <c r="M2722">
        <f>invoices[[#This Row],[rent_amount]]+invoices[[#This Row],[electricity_amount]]+invoices[[#This Row],[other_charges]]</f>
        <v>18089</v>
      </c>
      <c r="N2722" t="s">
        <v>28</v>
      </c>
      <c r="O2722" t="s">
        <v>2232</v>
      </c>
      <c r="P2722">
        <v>0</v>
      </c>
      <c r="Q2722" t="b">
        <v>0</v>
      </c>
      <c r="R2722" t="s">
        <v>205</v>
      </c>
      <c r="S2722">
        <v>0</v>
      </c>
      <c r="T2722">
        <f>invoices[[#This Row],[total_amount]]</f>
        <v>18089</v>
      </c>
      <c r="U2722" t="s">
        <v>473</v>
      </c>
      <c r="V2722" t="str">
        <f>INDEX([1]!Table1[tenantname],MATCH(invoices[[#This Row],[allotment_id]],[1]!Table1[TenantAllotmentID],0))</f>
        <v>Lalith Aditya Teegala (B14-A1)</v>
      </c>
      <c r="W2722" t="s">
        <v>14122</v>
      </c>
      <c r="X2722" t="s">
        <v>14123</v>
      </c>
      <c r="Y2722" s="4">
        <v>45658</v>
      </c>
      <c r="Z2722" t="s">
        <v>15806</v>
      </c>
      <c r="AA2722">
        <v>12562</v>
      </c>
      <c r="AB2722">
        <v>4184</v>
      </c>
      <c r="AC2722">
        <v>754</v>
      </c>
      <c r="AD2722" s="7">
        <f>invoices[[#This Row],[Rent]]+invoices[[#This Row],[Services]]+invoices[[#This Row],[GST]]</f>
        <v>17500</v>
      </c>
      <c r="AE2722" s="7">
        <f>invoices[[#This Row],[Total]]-invoices[[#This Row],[rent_amount]]</f>
        <v>0</v>
      </c>
      <c r="AF2722">
        <v>5756</v>
      </c>
      <c r="AG2722">
        <v>589</v>
      </c>
      <c r="AH2722">
        <f>invoices[[#This Row],[EB Amount]]-invoices[[#This Row],[electricity_amount]]</f>
        <v>0</v>
      </c>
    </row>
    <row r="2723" spans="1:34">
      <c r="A2723" t="s">
        <v>12853</v>
      </c>
      <c r="B2723" t="s">
        <v>22</v>
      </c>
      <c r="C2723" t="s">
        <v>1111</v>
      </c>
      <c r="D2723" t="s">
        <v>24</v>
      </c>
      <c r="E2723" t="s">
        <v>569</v>
      </c>
      <c r="F2723" t="s">
        <v>1112</v>
      </c>
      <c r="G2723" t="s">
        <v>12854</v>
      </c>
      <c r="H2723" s="1">
        <f>DATE(YEAR(invoices[[#This Row],[due_date]]),MONTH(invoices[[#This Row],[due_date]]),1)</f>
        <v>45658</v>
      </c>
      <c r="I2723" s="1">
        <v>45664</v>
      </c>
      <c r="J2723">
        <v>13000</v>
      </c>
      <c r="K2723">
        <v>1860</v>
      </c>
      <c r="L2723">
        <v>0</v>
      </c>
      <c r="M2723">
        <f>invoices[[#This Row],[rent_amount]]+invoices[[#This Row],[electricity_amount]]+invoices[[#This Row],[other_charges]]</f>
        <v>14860</v>
      </c>
      <c r="N2723" t="s">
        <v>28</v>
      </c>
      <c r="O2723" t="s">
        <v>1655</v>
      </c>
      <c r="P2723">
        <v>0</v>
      </c>
      <c r="Q2723" t="b">
        <v>0</v>
      </c>
      <c r="R2723" t="s">
        <v>205</v>
      </c>
      <c r="S2723">
        <v>0</v>
      </c>
      <c r="T2723">
        <f>invoices[[#This Row],[total_amount]]</f>
        <v>14860</v>
      </c>
      <c r="U2723" t="s">
        <v>1114</v>
      </c>
      <c r="V2723" t="str">
        <f>INDEX([1]!Table1[tenantname],MATCH(invoices[[#This Row],[allotment_id]],[1]!Table1[TenantAllotmentID],0))</f>
        <v>Muskan Goyal (C12-C2)</v>
      </c>
      <c r="W2723" t="s">
        <v>14352</v>
      </c>
      <c r="X2723" t="s">
        <v>14353</v>
      </c>
      <c r="Y2723" s="4">
        <v>45658</v>
      </c>
      <c r="Z2723" t="s">
        <v>15806</v>
      </c>
      <c r="AA2723">
        <v>7949</v>
      </c>
      <c r="AB2723">
        <v>4280</v>
      </c>
      <c r="AC2723">
        <v>771</v>
      </c>
      <c r="AD2723" s="7">
        <f>invoices[[#This Row],[Rent]]+invoices[[#This Row],[Services]]+invoices[[#This Row],[GST]]</f>
        <v>13000</v>
      </c>
      <c r="AE2723" s="7">
        <f>invoices[[#This Row],[Total]]-invoices[[#This Row],[rent_amount]]</f>
        <v>0</v>
      </c>
      <c r="AF2723">
        <v>5770</v>
      </c>
      <c r="AG2723">
        <v>1860</v>
      </c>
      <c r="AH2723">
        <f>invoices[[#This Row],[EB Amount]]-invoices[[#This Row],[electricity_amount]]</f>
        <v>0</v>
      </c>
    </row>
    <row r="2724" spans="1:34">
      <c r="A2724" t="s">
        <v>13005</v>
      </c>
      <c r="B2724" t="s">
        <v>22</v>
      </c>
      <c r="C2724" t="s">
        <v>794</v>
      </c>
      <c r="D2724" t="s">
        <v>24</v>
      </c>
      <c r="E2724" t="s">
        <v>342</v>
      </c>
      <c r="F2724" t="s">
        <v>795</v>
      </c>
      <c r="G2724" t="s">
        <v>13006</v>
      </c>
      <c r="H2724" s="1">
        <f>DATE(YEAR(invoices[[#This Row],[due_date]]),MONTH(invoices[[#This Row],[due_date]]),1)</f>
        <v>45658</v>
      </c>
      <c r="I2724" s="1">
        <v>45664</v>
      </c>
      <c r="J2724">
        <v>13000</v>
      </c>
      <c r="K2724">
        <v>1152</v>
      </c>
      <c r="L2724">
        <v>0</v>
      </c>
      <c r="M2724">
        <f>invoices[[#This Row],[rent_amount]]+invoices[[#This Row],[electricity_amount]]+invoices[[#This Row],[other_charges]]</f>
        <v>14152</v>
      </c>
      <c r="N2724" t="s">
        <v>28</v>
      </c>
      <c r="O2724" t="s">
        <v>2232</v>
      </c>
      <c r="P2724">
        <v>0</v>
      </c>
      <c r="Q2724" t="b">
        <v>0</v>
      </c>
      <c r="R2724" t="s">
        <v>205</v>
      </c>
      <c r="S2724">
        <v>0</v>
      </c>
      <c r="T2724">
        <f>invoices[[#This Row],[total_amount]]</f>
        <v>14152</v>
      </c>
      <c r="U2724" t="s">
        <v>797</v>
      </c>
      <c r="V2724" t="str">
        <f>INDEX([1]!Table1[tenantname],MATCH(invoices[[#This Row],[allotment_id]],[1]!Table1[TenantAllotmentID],0))</f>
        <v>Dhivya Parthasarthy (D11-D2)</v>
      </c>
      <c r="W2724" t="s">
        <v>14235</v>
      </c>
      <c r="X2724" t="s">
        <v>14236</v>
      </c>
      <c r="Y2724" s="4">
        <v>45658</v>
      </c>
      <c r="Z2724" t="s">
        <v>15806</v>
      </c>
      <c r="AA2724">
        <v>8085</v>
      </c>
      <c r="AB2724">
        <v>4165</v>
      </c>
      <c r="AC2724">
        <v>750</v>
      </c>
      <c r="AD2724" s="7">
        <f>invoices[[#This Row],[Rent]]+invoices[[#This Row],[Services]]+invoices[[#This Row],[GST]]</f>
        <v>13000</v>
      </c>
      <c r="AE2724" s="7">
        <f>invoices[[#This Row],[Total]]-invoices[[#This Row],[rent_amount]]</f>
        <v>0</v>
      </c>
      <c r="AF2724">
        <v>5856</v>
      </c>
      <c r="AG2724">
        <v>1152</v>
      </c>
      <c r="AH2724">
        <f>invoices[[#This Row],[EB Amount]]-invoices[[#This Row],[electricity_amount]]</f>
        <v>0</v>
      </c>
    </row>
    <row r="2725" spans="1:34">
      <c r="A2725" t="s">
        <v>13206</v>
      </c>
      <c r="B2725" t="s">
        <v>22</v>
      </c>
      <c r="C2725" t="s">
        <v>2122</v>
      </c>
      <c r="D2725" t="s">
        <v>24</v>
      </c>
      <c r="E2725" t="s">
        <v>140</v>
      </c>
      <c r="F2725" t="s">
        <v>675</v>
      </c>
      <c r="G2725" t="s">
        <v>13207</v>
      </c>
      <c r="H2725" s="1">
        <f>DATE(YEAR(invoices[[#This Row],[due_date]]),MONTH(invoices[[#This Row],[due_date]]),1)</f>
        <v>45658</v>
      </c>
      <c r="I2725" s="1">
        <v>45664</v>
      </c>
      <c r="J2725">
        <v>13500</v>
      </c>
      <c r="K2725">
        <v>1240</v>
      </c>
      <c r="L2725">
        <v>0</v>
      </c>
      <c r="M2725">
        <f>invoices[[#This Row],[rent_amount]]+invoices[[#This Row],[electricity_amount]]+invoices[[#This Row],[other_charges]]</f>
        <v>14740</v>
      </c>
      <c r="N2725" t="s">
        <v>28</v>
      </c>
      <c r="O2725" t="s">
        <v>1655</v>
      </c>
      <c r="P2725">
        <v>0</v>
      </c>
      <c r="Q2725" t="b">
        <v>0</v>
      </c>
      <c r="R2725" t="s">
        <v>205</v>
      </c>
      <c r="S2725">
        <v>0</v>
      </c>
      <c r="T2725">
        <f>invoices[[#This Row],[total_amount]]</f>
        <v>14740</v>
      </c>
      <c r="U2725" t="s">
        <v>2124</v>
      </c>
      <c r="V2725" t="str">
        <f>INDEX([1]!Table1[tenantname],MATCH(invoices[[#This Row],[allotment_id]],[1]!Table1[TenantAllotmentID],0))</f>
        <v>Prakash Kumar Rangasamy (A41-C1)</v>
      </c>
      <c r="W2725" t="s">
        <v>14716</v>
      </c>
      <c r="X2725" t="s">
        <v>14717</v>
      </c>
      <c r="Y2725" s="4">
        <v>45658</v>
      </c>
      <c r="Z2725" t="s">
        <v>15806</v>
      </c>
      <c r="AA2725">
        <v>8396</v>
      </c>
      <c r="AB2725">
        <v>4325</v>
      </c>
      <c r="AC2725">
        <v>779</v>
      </c>
      <c r="AD2725" s="7">
        <f>invoices[[#This Row],[Rent]]+invoices[[#This Row],[Services]]+invoices[[#This Row],[GST]]</f>
        <v>13500</v>
      </c>
      <c r="AE2725" s="7">
        <f>invoices[[#This Row],[Total]]-invoices[[#This Row],[rent_amount]]</f>
        <v>0</v>
      </c>
      <c r="AF2725">
        <v>5964</v>
      </c>
      <c r="AG2725">
        <v>1240</v>
      </c>
      <c r="AH2725">
        <f>invoices[[#This Row],[EB Amount]]-invoices[[#This Row],[electricity_amount]]</f>
        <v>0</v>
      </c>
    </row>
    <row r="2726" spans="1:34">
      <c r="A2726" t="s">
        <v>13418</v>
      </c>
      <c r="B2726" t="s">
        <v>22</v>
      </c>
      <c r="C2726" t="s">
        <v>240</v>
      </c>
      <c r="D2726" t="s">
        <v>24</v>
      </c>
      <c r="E2726" t="s">
        <v>72</v>
      </c>
      <c r="F2726" t="s">
        <v>241</v>
      </c>
      <c r="G2726" t="s">
        <v>13419</v>
      </c>
      <c r="H2726" s="1">
        <f>DATE(YEAR(invoices[[#This Row],[due_date]]),MONTH(invoices[[#This Row],[due_date]]),1)</f>
        <v>45658</v>
      </c>
      <c r="I2726" s="1">
        <v>45664</v>
      </c>
      <c r="J2726">
        <v>13500</v>
      </c>
      <c r="K2726">
        <v>713</v>
      </c>
      <c r="L2726">
        <v>0</v>
      </c>
      <c r="M2726">
        <f>invoices[[#This Row],[rent_amount]]+invoices[[#This Row],[electricity_amount]]+invoices[[#This Row],[other_charges]]</f>
        <v>14213</v>
      </c>
      <c r="N2726" t="s">
        <v>28</v>
      </c>
      <c r="O2726" t="s">
        <v>2232</v>
      </c>
      <c r="P2726">
        <v>0</v>
      </c>
      <c r="Q2726" t="b">
        <v>0</v>
      </c>
      <c r="R2726" t="s">
        <v>205</v>
      </c>
      <c r="S2726">
        <v>0</v>
      </c>
      <c r="T2726">
        <f>invoices[[#This Row],[total_amount]]</f>
        <v>14213</v>
      </c>
      <c r="U2726" t="s">
        <v>244</v>
      </c>
      <c r="V2726" t="str">
        <f>INDEX([1]!Table1[tenantname],MATCH(invoices[[#This Row],[allotment_id]],[1]!Table1[TenantAllotmentID],0))</f>
        <v>Khushboo Sahani (C34-C2)</v>
      </c>
      <c r="W2726" t="s">
        <v>14042</v>
      </c>
      <c r="X2726" t="s">
        <v>14043</v>
      </c>
      <c r="Y2726" s="4">
        <v>45658</v>
      </c>
      <c r="Z2726" t="s">
        <v>15806</v>
      </c>
      <c r="AA2726">
        <v>9691</v>
      </c>
      <c r="AB2726">
        <v>3228</v>
      </c>
      <c r="AC2726">
        <v>581</v>
      </c>
      <c r="AD2726" s="7">
        <f>invoices[[#This Row],[Rent]]+invoices[[#This Row],[Services]]+invoices[[#This Row],[GST]]</f>
        <v>13500</v>
      </c>
      <c r="AE2726" s="7">
        <f>invoices[[#This Row],[Total]]-invoices[[#This Row],[rent_amount]]</f>
        <v>0</v>
      </c>
      <c r="AF2726">
        <v>6083</v>
      </c>
      <c r="AG2726">
        <v>713</v>
      </c>
      <c r="AH2726">
        <f>invoices[[#This Row],[EB Amount]]-invoices[[#This Row],[electricity_amount]]</f>
        <v>0</v>
      </c>
    </row>
    <row r="2727" spans="1:34">
      <c r="A2727" t="s">
        <v>13430</v>
      </c>
      <c r="B2727" t="s">
        <v>22</v>
      </c>
      <c r="C2727" t="s">
        <v>166</v>
      </c>
      <c r="D2727" t="s">
        <v>24</v>
      </c>
      <c r="E2727" t="s">
        <v>167</v>
      </c>
      <c r="F2727" t="s">
        <v>168</v>
      </c>
      <c r="G2727" t="s">
        <v>13431</v>
      </c>
      <c r="H2727" s="1">
        <f>DATE(YEAR(invoices[[#This Row],[due_date]]),MONTH(invoices[[#This Row],[due_date]]),1)</f>
        <v>45658</v>
      </c>
      <c r="I2727" s="1">
        <v>45664</v>
      </c>
      <c r="J2727">
        <v>13500</v>
      </c>
      <c r="K2727">
        <v>765</v>
      </c>
      <c r="L2727">
        <v>0</v>
      </c>
      <c r="M2727">
        <f>invoices[[#This Row],[rent_amount]]+invoices[[#This Row],[electricity_amount]]+invoices[[#This Row],[other_charges]]</f>
        <v>14265</v>
      </c>
      <c r="N2727" t="s">
        <v>28</v>
      </c>
      <c r="O2727" t="s">
        <v>204</v>
      </c>
      <c r="P2727">
        <v>0</v>
      </c>
      <c r="Q2727" t="b">
        <v>0</v>
      </c>
      <c r="R2727" t="s">
        <v>205</v>
      </c>
      <c r="S2727">
        <v>0</v>
      </c>
      <c r="T2727">
        <f>invoices[[#This Row],[total_amount]]</f>
        <v>14265</v>
      </c>
      <c r="U2727" t="s">
        <v>171</v>
      </c>
      <c r="V2727" t="str">
        <f>INDEX([1]!Table1[tenantname],MATCH(invoices[[#This Row],[allotment_id]],[1]!Table1[TenantAllotmentID],0))</f>
        <v>Shubhashish . (B42-C2)</v>
      </c>
      <c r="W2727" t="s">
        <v>14022</v>
      </c>
      <c r="X2727" t="s">
        <v>14023</v>
      </c>
      <c r="Y2727" s="4">
        <v>45658</v>
      </c>
      <c r="Z2727" t="s">
        <v>15806</v>
      </c>
      <c r="AA2727">
        <v>9691</v>
      </c>
      <c r="AB2727">
        <v>3228</v>
      </c>
      <c r="AC2727">
        <v>581</v>
      </c>
      <c r="AD2727" s="7">
        <f>invoices[[#This Row],[Rent]]+invoices[[#This Row],[Services]]+invoices[[#This Row],[GST]]</f>
        <v>13500</v>
      </c>
      <c r="AE2727" s="7">
        <f>invoices[[#This Row],[Total]]-invoices[[#This Row],[rent_amount]]</f>
        <v>0</v>
      </c>
      <c r="AF2727">
        <v>6089</v>
      </c>
      <c r="AG2727">
        <v>765</v>
      </c>
      <c r="AH2727">
        <f>invoices[[#This Row],[EB Amount]]-invoices[[#This Row],[electricity_amount]]</f>
        <v>0</v>
      </c>
    </row>
    <row r="2728" spans="1:34">
      <c r="A2728" t="s">
        <v>13476</v>
      </c>
      <c r="B2728" t="s">
        <v>22</v>
      </c>
      <c r="C2728" t="s">
        <v>7983</v>
      </c>
      <c r="D2728" t="s">
        <v>24</v>
      </c>
      <c r="E2728" t="s">
        <v>592</v>
      </c>
      <c r="F2728" t="s">
        <v>593</v>
      </c>
      <c r="G2728" t="s">
        <v>13477</v>
      </c>
      <c r="H2728" s="1">
        <f>DATE(YEAR(invoices[[#This Row],[due_date]]),MONTH(invoices[[#This Row],[due_date]]),1)</f>
        <v>45658</v>
      </c>
      <c r="I2728" s="1">
        <v>45664</v>
      </c>
      <c r="J2728">
        <v>11322</v>
      </c>
      <c r="K2728">
        <v>0</v>
      </c>
      <c r="L2728">
        <v>0</v>
      </c>
      <c r="M2728">
        <f>invoices[[#This Row],[rent_amount]]+invoices[[#This Row],[electricity_amount]]+invoices[[#This Row],[other_charges]]</f>
        <v>11322</v>
      </c>
      <c r="N2728" t="s">
        <v>28</v>
      </c>
      <c r="O2728" t="s">
        <v>1655</v>
      </c>
      <c r="P2728">
        <v>0</v>
      </c>
      <c r="Q2728" t="b">
        <v>0</v>
      </c>
      <c r="R2728" t="s">
        <v>205</v>
      </c>
      <c r="S2728">
        <v>0</v>
      </c>
      <c r="T2728">
        <f>invoices[[#This Row],[total_amount]]</f>
        <v>11322</v>
      </c>
      <c r="U2728" t="s">
        <v>7985</v>
      </c>
      <c r="V2728" t="str">
        <f>INDEX([1]!Table1[tenantname],MATCH(invoices[[#This Row],[allotment_id]],[1]!Table1[TenantAllotmentID],0))</f>
        <v>Purva Rokad (A44-C2)</v>
      </c>
      <c r="W2728" t="s">
        <v>15585</v>
      </c>
      <c r="X2728" t="s">
        <v>15586</v>
      </c>
      <c r="Y2728" s="4">
        <v>45658</v>
      </c>
      <c r="Z2728" t="s">
        <v>15806</v>
      </c>
      <c r="AA2728">
        <v>7925</v>
      </c>
      <c r="AB2728">
        <v>2879</v>
      </c>
      <c r="AC2728">
        <v>518</v>
      </c>
      <c r="AD2728" s="7">
        <f>invoices[[#This Row],[Rent]]+invoices[[#This Row],[Services]]+invoices[[#This Row],[GST]]</f>
        <v>11322</v>
      </c>
      <c r="AE2728" s="7">
        <f>invoices[[#This Row],[Total]]-invoices[[#This Row],[rent_amount]]</f>
        <v>0</v>
      </c>
      <c r="AF2728">
        <v>6115</v>
      </c>
      <c r="AG2728">
        <v>0</v>
      </c>
      <c r="AH2728">
        <f>invoices[[#This Row],[EB Amount]]-invoices[[#This Row],[electricity_amount]]</f>
        <v>0</v>
      </c>
    </row>
    <row r="2729" spans="1:34">
      <c r="A2729" t="s">
        <v>13570</v>
      </c>
      <c r="B2729" t="s">
        <v>22</v>
      </c>
      <c r="C2729" t="s">
        <v>1514</v>
      </c>
      <c r="D2729" t="s">
        <v>24</v>
      </c>
      <c r="E2729" t="s">
        <v>592</v>
      </c>
      <c r="F2729" t="s">
        <v>883</v>
      </c>
      <c r="G2729" t="s">
        <v>13571</v>
      </c>
      <c r="H2729" s="1">
        <f>DATE(YEAR(invoices[[#This Row],[due_date]]),MONTH(invoices[[#This Row],[due_date]]),1)</f>
        <v>45658</v>
      </c>
      <c r="I2729" s="1">
        <v>45664</v>
      </c>
      <c r="J2729">
        <v>12161</v>
      </c>
      <c r="K2729">
        <v>0</v>
      </c>
      <c r="L2729">
        <v>0</v>
      </c>
      <c r="M2729">
        <f>invoices[[#This Row],[rent_amount]]+invoices[[#This Row],[electricity_amount]]+invoices[[#This Row],[other_charges]]</f>
        <v>12161</v>
      </c>
      <c r="N2729" t="s">
        <v>28</v>
      </c>
      <c r="O2729" t="s">
        <v>2232</v>
      </c>
      <c r="P2729">
        <v>0</v>
      </c>
      <c r="Q2729" t="b">
        <v>0</v>
      </c>
      <c r="R2729" t="s">
        <v>205</v>
      </c>
      <c r="S2729">
        <v>0</v>
      </c>
      <c r="T2729">
        <f>invoices[[#This Row],[total_amount]]</f>
        <v>12161</v>
      </c>
      <c r="U2729" t="s">
        <v>1516</v>
      </c>
      <c r="V2729" t="str">
        <f>INDEX([1]!Table1[tenantname],MATCH(invoices[[#This Row],[allotment_id]],[1]!Table1[TenantAllotmentID],0))</f>
        <v>Dev Patel (A44-B1)</v>
      </c>
      <c r="W2729" t="s">
        <v>14502</v>
      </c>
      <c r="X2729" t="s">
        <v>14503</v>
      </c>
      <c r="Y2729" s="4">
        <v>45658</v>
      </c>
      <c r="Z2729" t="s">
        <v>15806</v>
      </c>
      <c r="AA2729">
        <v>8513</v>
      </c>
      <c r="AB2729">
        <v>3091</v>
      </c>
      <c r="AC2729">
        <v>557</v>
      </c>
      <c r="AD2729" s="7">
        <f>invoices[[#This Row],[Rent]]+invoices[[#This Row],[Services]]+invoices[[#This Row],[GST]]</f>
        <v>12161</v>
      </c>
      <c r="AE2729" s="7">
        <f>invoices[[#This Row],[Total]]-invoices[[#This Row],[rent_amount]]</f>
        <v>0</v>
      </c>
      <c r="AF2729">
        <v>6166</v>
      </c>
      <c r="AG2729">
        <v>0</v>
      </c>
      <c r="AH2729">
        <f>invoices[[#This Row],[EB Amount]]-invoices[[#This Row],[electricity_amount]]</f>
        <v>0</v>
      </c>
    </row>
    <row r="2730" spans="1:34">
      <c r="A2730" t="s">
        <v>13650</v>
      </c>
      <c r="B2730" t="s">
        <v>22</v>
      </c>
      <c r="C2730" t="s">
        <v>604</v>
      </c>
      <c r="D2730" t="s">
        <v>24</v>
      </c>
      <c r="E2730" t="s">
        <v>181</v>
      </c>
      <c r="F2730" t="s">
        <v>452</v>
      </c>
      <c r="G2730" t="s">
        <v>13651</v>
      </c>
      <c r="H2730" s="1">
        <f>DATE(YEAR(invoices[[#This Row],[due_date]]),MONTH(invoices[[#This Row],[due_date]]),1)</f>
        <v>45658</v>
      </c>
      <c r="I2730" s="1">
        <v>45664</v>
      </c>
      <c r="J2730">
        <v>13000</v>
      </c>
      <c r="K2730">
        <v>84</v>
      </c>
      <c r="L2730">
        <v>0</v>
      </c>
      <c r="M2730">
        <f>invoices[[#This Row],[rent_amount]]+invoices[[#This Row],[electricity_amount]]+invoices[[#This Row],[other_charges]]</f>
        <v>13084</v>
      </c>
      <c r="N2730" t="s">
        <v>28</v>
      </c>
      <c r="O2730" t="s">
        <v>1655</v>
      </c>
      <c r="P2730">
        <v>0</v>
      </c>
      <c r="Q2730" t="b">
        <v>0</v>
      </c>
      <c r="R2730" t="s">
        <v>205</v>
      </c>
      <c r="S2730">
        <v>0</v>
      </c>
      <c r="T2730">
        <f>invoices[[#This Row],[total_amount]]</f>
        <v>13084</v>
      </c>
      <c r="U2730" t="s">
        <v>606</v>
      </c>
      <c r="V2730" t="str">
        <f>INDEX([1]!Table1[tenantname],MATCH(invoices[[#This Row],[allotment_id]],[1]!Table1[TenantAllotmentID],0))</f>
        <v>Palak Mahato (B24-B1)</v>
      </c>
      <c r="W2730" t="s">
        <v>14167</v>
      </c>
      <c r="X2730" t="s">
        <v>14168</v>
      </c>
      <c r="Y2730" s="4">
        <v>45658</v>
      </c>
      <c r="Z2730" t="s">
        <v>15806</v>
      </c>
      <c r="AA2730">
        <v>9100</v>
      </c>
      <c r="AB2730">
        <v>3305</v>
      </c>
      <c r="AC2730">
        <v>595</v>
      </c>
      <c r="AD2730" s="7">
        <f>invoices[[#This Row],[Rent]]+invoices[[#This Row],[Services]]+invoices[[#This Row],[GST]]</f>
        <v>13000</v>
      </c>
      <c r="AE2730" s="7">
        <f>invoices[[#This Row],[Total]]-invoices[[#This Row],[rent_amount]]</f>
        <v>0</v>
      </c>
      <c r="AF2730">
        <v>6209</v>
      </c>
      <c r="AG2730">
        <v>84</v>
      </c>
      <c r="AH2730">
        <f>invoices[[#This Row],[EB Amount]]-invoices[[#This Row],[electricity_amount]]</f>
        <v>0</v>
      </c>
    </row>
    <row r="2731" spans="1:34">
      <c r="A2731" t="s">
        <v>13752</v>
      </c>
      <c r="B2731" t="s">
        <v>22</v>
      </c>
      <c r="C2731" t="s">
        <v>253</v>
      </c>
      <c r="D2731" t="s">
        <v>24</v>
      </c>
      <c r="E2731" t="s">
        <v>254</v>
      </c>
      <c r="F2731" t="s">
        <v>255</v>
      </c>
      <c r="G2731" t="s">
        <v>13753</v>
      </c>
      <c r="H2731" s="1">
        <f>DATE(YEAR(invoices[[#This Row],[due_date]]),MONTH(invoices[[#This Row],[due_date]]),1)</f>
        <v>45658</v>
      </c>
      <c r="I2731" s="1">
        <v>45664</v>
      </c>
      <c r="J2731">
        <v>19000</v>
      </c>
      <c r="K2731">
        <v>2511</v>
      </c>
      <c r="L2731">
        <v>0</v>
      </c>
      <c r="M2731">
        <f>invoices[[#This Row],[rent_amount]]+invoices[[#This Row],[electricity_amount]]+invoices[[#This Row],[other_charges]]</f>
        <v>21511</v>
      </c>
      <c r="N2731" t="s">
        <v>28</v>
      </c>
      <c r="O2731" t="s">
        <v>582</v>
      </c>
      <c r="P2731">
        <v>0</v>
      </c>
      <c r="Q2731" t="b">
        <v>0</v>
      </c>
      <c r="R2731" t="s">
        <v>205</v>
      </c>
      <c r="S2731">
        <v>0</v>
      </c>
      <c r="T2731">
        <f>invoices[[#This Row],[total_amount]]</f>
        <v>21511</v>
      </c>
      <c r="U2731" t="s">
        <v>258</v>
      </c>
      <c r="V2731" t="str">
        <f>INDEX([1]!Table1[tenantname],MATCH(invoices[[#This Row],[allotment_id]],[1]!Table1[TenantAllotmentID],0))</f>
        <v>Akshuni Raghuwanshi (C42-A1)</v>
      </c>
      <c r="W2731" t="s">
        <v>14046</v>
      </c>
      <c r="X2731" t="s">
        <v>14047</v>
      </c>
      <c r="Y2731" s="4">
        <v>45658</v>
      </c>
      <c r="Z2731" t="s">
        <v>15806</v>
      </c>
      <c r="AA2731">
        <v>11618</v>
      </c>
      <c r="AB2731">
        <v>6256</v>
      </c>
      <c r="AC2731">
        <v>1126</v>
      </c>
      <c r="AD2731" s="7">
        <f>invoices[[#This Row],[Rent]]+invoices[[#This Row],[Services]]+invoices[[#This Row],[GST]]</f>
        <v>19000</v>
      </c>
      <c r="AE2731" s="7">
        <f>invoices[[#This Row],[Total]]-invoices[[#This Row],[rent_amount]]</f>
        <v>0</v>
      </c>
      <c r="AF2731">
        <v>6260</v>
      </c>
      <c r="AG2731">
        <v>2511</v>
      </c>
      <c r="AH2731">
        <f>invoices[[#This Row],[EB Amount]]-invoices[[#This Row],[electricity_amount]]</f>
        <v>0</v>
      </c>
    </row>
    <row r="2732" spans="1:34">
      <c r="A2732" t="s">
        <v>13782</v>
      </c>
      <c r="B2732" t="s">
        <v>22</v>
      </c>
      <c r="C2732" t="s">
        <v>2710</v>
      </c>
      <c r="D2732" t="s">
        <v>24</v>
      </c>
      <c r="E2732" t="s">
        <v>88</v>
      </c>
      <c r="F2732" t="s">
        <v>1314</v>
      </c>
      <c r="G2732" t="s">
        <v>13783</v>
      </c>
      <c r="H2732" s="1">
        <f>DATE(YEAR(invoices[[#This Row],[due_date]]),MONTH(invoices[[#This Row],[due_date]]),1)</f>
        <v>45658</v>
      </c>
      <c r="I2732" s="1">
        <v>45664</v>
      </c>
      <c r="J2732">
        <v>14500</v>
      </c>
      <c r="K2732">
        <v>1023</v>
      </c>
      <c r="L2732">
        <v>0</v>
      </c>
      <c r="M2732">
        <f>invoices[[#This Row],[rent_amount]]+invoices[[#This Row],[electricity_amount]]+invoices[[#This Row],[other_charges]]</f>
        <v>15523</v>
      </c>
      <c r="N2732" t="s">
        <v>28</v>
      </c>
      <c r="O2732" t="s">
        <v>1655</v>
      </c>
      <c r="P2732">
        <v>0</v>
      </c>
      <c r="Q2732" t="b">
        <v>0</v>
      </c>
      <c r="R2732" t="s">
        <v>205</v>
      </c>
      <c r="S2732">
        <v>0</v>
      </c>
      <c r="T2732">
        <f>invoices[[#This Row],[total_amount]]</f>
        <v>15523</v>
      </c>
      <c r="U2732" t="s">
        <v>2712</v>
      </c>
      <c r="V2732" t="str">
        <f>INDEX([1]!Table1[tenantname],MATCH(invoices[[#This Row],[allotment_id]],[1]!Table1[TenantAllotmentID],0))</f>
        <v>Ram Roshan R (B13-B1)</v>
      </c>
      <c r="W2732" t="s">
        <v>14873</v>
      </c>
      <c r="X2732" t="s">
        <v>14874</v>
      </c>
      <c r="Y2732" s="4">
        <v>45658</v>
      </c>
      <c r="Z2732" t="s">
        <v>15806</v>
      </c>
      <c r="AA2732">
        <v>10409</v>
      </c>
      <c r="AB2732">
        <v>3467</v>
      </c>
      <c r="AC2732">
        <v>624</v>
      </c>
      <c r="AD2732" s="7">
        <f>invoices[[#This Row],[Rent]]+invoices[[#This Row],[Services]]+invoices[[#This Row],[GST]]</f>
        <v>14500</v>
      </c>
      <c r="AE2732" s="7">
        <f>invoices[[#This Row],[Total]]-invoices[[#This Row],[rent_amount]]</f>
        <v>0</v>
      </c>
      <c r="AF2732">
        <v>6275</v>
      </c>
      <c r="AG2732">
        <v>1023</v>
      </c>
      <c r="AH2732">
        <f>invoices[[#This Row],[EB Amount]]-invoices[[#This Row],[electricity_amount]]</f>
        <v>0</v>
      </c>
    </row>
    <row r="2733" spans="1:34">
      <c r="A2733" t="s">
        <v>13840</v>
      </c>
      <c r="B2733" t="s">
        <v>22</v>
      </c>
      <c r="C2733" t="s">
        <v>988</v>
      </c>
      <c r="D2733" t="s">
        <v>24</v>
      </c>
      <c r="E2733" t="s">
        <v>80</v>
      </c>
      <c r="F2733" t="s">
        <v>989</v>
      </c>
      <c r="G2733" t="s">
        <v>13841</v>
      </c>
      <c r="H2733" s="1">
        <f>DATE(YEAR(invoices[[#This Row],[due_date]]),MONTH(invoices[[#This Row],[due_date]]),1)</f>
        <v>45658</v>
      </c>
      <c r="I2733" s="1">
        <v>45664</v>
      </c>
      <c r="J2733">
        <v>13000</v>
      </c>
      <c r="K2733">
        <v>1550</v>
      </c>
      <c r="L2733">
        <v>0</v>
      </c>
      <c r="M2733">
        <f>invoices[[#This Row],[rent_amount]]+invoices[[#This Row],[electricity_amount]]+invoices[[#This Row],[other_charges]]</f>
        <v>14550</v>
      </c>
      <c r="N2733" t="s">
        <v>28</v>
      </c>
      <c r="O2733" t="s">
        <v>204</v>
      </c>
      <c r="P2733">
        <v>0</v>
      </c>
      <c r="Q2733" t="b">
        <v>0</v>
      </c>
      <c r="R2733" t="s">
        <v>205</v>
      </c>
      <c r="S2733">
        <v>0</v>
      </c>
      <c r="T2733">
        <f>invoices[[#This Row],[total_amount]]</f>
        <v>14550</v>
      </c>
      <c r="U2733" t="s">
        <v>991</v>
      </c>
      <c r="V2733" t="str">
        <f>INDEX([1]!Table1[tenantname],MATCH(invoices[[#This Row],[allotment_id]],[1]!Table1[TenantAllotmentID],0))</f>
        <v>Varsha Darshini SM (D21-C2)</v>
      </c>
      <c r="W2733" t="s">
        <v>14306</v>
      </c>
      <c r="X2733" t="s">
        <v>14307</v>
      </c>
      <c r="Y2733" s="4">
        <v>45658</v>
      </c>
      <c r="Z2733" t="s">
        <v>15806</v>
      </c>
      <c r="AA2733">
        <v>9100</v>
      </c>
      <c r="AB2733">
        <v>3305</v>
      </c>
      <c r="AC2733">
        <v>595</v>
      </c>
      <c r="AD2733" s="7">
        <f>invoices[[#This Row],[Rent]]+invoices[[#This Row],[Services]]+invoices[[#This Row],[GST]]</f>
        <v>13000</v>
      </c>
      <c r="AE2733" s="7">
        <f>invoices[[#This Row],[Total]]-invoices[[#This Row],[rent_amount]]</f>
        <v>0</v>
      </c>
      <c r="AF2733">
        <v>6309</v>
      </c>
      <c r="AG2733">
        <v>1550</v>
      </c>
      <c r="AH2733">
        <f>invoices[[#This Row],[EB Amount]]-invoices[[#This Row],[electricity_amount]]</f>
        <v>0</v>
      </c>
    </row>
    <row r="2734" spans="1:34">
      <c r="A2734" t="s">
        <v>13892</v>
      </c>
      <c r="B2734" t="s">
        <v>22</v>
      </c>
      <c r="C2734" t="s">
        <v>2027</v>
      </c>
      <c r="D2734" t="s">
        <v>24</v>
      </c>
      <c r="E2734" t="s">
        <v>80</v>
      </c>
      <c r="F2734" t="s">
        <v>1824</v>
      </c>
      <c r="G2734" t="s">
        <v>13893</v>
      </c>
      <c r="H2734" s="1">
        <f>DATE(YEAR(invoices[[#This Row],[due_date]]),MONTH(invoices[[#This Row],[due_date]]),1)</f>
        <v>45658</v>
      </c>
      <c r="I2734" s="1">
        <v>45664</v>
      </c>
      <c r="J2734">
        <v>24000</v>
      </c>
      <c r="K2734">
        <v>1085</v>
      </c>
      <c r="L2734">
        <v>0</v>
      </c>
      <c r="M2734">
        <f>invoices[[#This Row],[rent_amount]]+invoices[[#This Row],[electricity_amount]]+invoices[[#This Row],[other_charges]]</f>
        <v>25085</v>
      </c>
      <c r="N2734" t="s">
        <v>28</v>
      </c>
      <c r="O2734" t="s">
        <v>204</v>
      </c>
      <c r="P2734">
        <v>0</v>
      </c>
      <c r="Q2734" t="b">
        <v>0</v>
      </c>
      <c r="R2734" t="s">
        <v>205</v>
      </c>
      <c r="S2734">
        <v>0</v>
      </c>
      <c r="T2734">
        <f>invoices[[#This Row],[total_amount]]</f>
        <v>25085</v>
      </c>
      <c r="U2734" t="s">
        <v>2029</v>
      </c>
      <c r="V2734" t="str">
        <f>INDEX([1]!Table1[tenantname],MATCH(invoices[[#This Row],[allotment_id]],[1]!Table1[TenantAllotmentID],0))</f>
        <v>Sagarika Das (D21-A1)</v>
      </c>
      <c r="W2734" t="s">
        <v>14679</v>
      </c>
      <c r="X2734" t="s">
        <v>14680</v>
      </c>
      <c r="Y2734" s="4">
        <v>45658</v>
      </c>
      <c r="Z2734" t="s">
        <v>15806</v>
      </c>
      <c r="AA2734">
        <v>16800</v>
      </c>
      <c r="AB2734">
        <v>6102</v>
      </c>
      <c r="AC2734">
        <v>1098</v>
      </c>
      <c r="AD2734" s="7">
        <f>invoices[[#This Row],[Rent]]+invoices[[#This Row],[Services]]+invoices[[#This Row],[GST]]</f>
        <v>24000</v>
      </c>
      <c r="AE2734" s="7">
        <f>invoices[[#This Row],[Total]]-invoices[[#This Row],[rent_amount]]</f>
        <v>0</v>
      </c>
      <c r="AF2734">
        <v>6336</v>
      </c>
      <c r="AG2734">
        <v>1085</v>
      </c>
      <c r="AH2734">
        <f>invoices[[#This Row],[EB Amount]]-invoices[[#This Row],[electricity_amount]]</f>
        <v>0</v>
      </c>
    </row>
    <row r="2735" spans="1:34">
      <c r="A2735" t="s">
        <v>13896</v>
      </c>
      <c r="B2735" t="s">
        <v>22</v>
      </c>
      <c r="C2735" t="s">
        <v>893</v>
      </c>
      <c r="D2735" t="s">
        <v>24</v>
      </c>
      <c r="E2735" t="s">
        <v>104</v>
      </c>
      <c r="F2735" t="s">
        <v>894</v>
      </c>
      <c r="G2735" t="s">
        <v>13897</v>
      </c>
      <c r="H2735" s="1">
        <f>DATE(YEAR(invoices[[#This Row],[due_date]]),MONTH(invoices[[#This Row],[due_date]]),1)</f>
        <v>45658</v>
      </c>
      <c r="I2735" s="1">
        <v>45664</v>
      </c>
      <c r="J2735">
        <v>14500</v>
      </c>
      <c r="K2735">
        <v>589</v>
      </c>
      <c r="L2735">
        <v>0</v>
      </c>
      <c r="M2735">
        <f>invoices[[#This Row],[rent_amount]]+invoices[[#This Row],[electricity_amount]]+invoices[[#This Row],[other_charges]]</f>
        <v>15089</v>
      </c>
      <c r="N2735" t="s">
        <v>28</v>
      </c>
      <c r="O2735" t="s">
        <v>2232</v>
      </c>
      <c r="P2735">
        <v>0</v>
      </c>
      <c r="Q2735" t="b">
        <v>0</v>
      </c>
      <c r="R2735" t="s">
        <v>205</v>
      </c>
      <c r="S2735">
        <v>0</v>
      </c>
      <c r="T2735">
        <f>invoices[[#This Row],[total_amount]]</f>
        <v>15089</v>
      </c>
      <c r="U2735" t="s">
        <v>895</v>
      </c>
      <c r="V2735" t="str">
        <f>INDEX([1]!Table1[tenantname],MATCH(invoices[[#This Row],[allotment_id]],[1]!Table1[TenantAllotmentID],0))</f>
        <v>Kumaraswamy K (B14-B1)</v>
      </c>
      <c r="W2735" t="s">
        <v>14271</v>
      </c>
      <c r="X2735" t="s">
        <v>14272</v>
      </c>
      <c r="Y2735" s="4">
        <v>45658</v>
      </c>
      <c r="Z2735" t="s">
        <v>15806</v>
      </c>
      <c r="AA2735">
        <v>10409</v>
      </c>
      <c r="AB2735">
        <v>3467</v>
      </c>
      <c r="AC2735">
        <v>624</v>
      </c>
      <c r="AD2735" s="7">
        <f>invoices[[#This Row],[Rent]]+invoices[[#This Row],[Services]]+invoices[[#This Row],[GST]]</f>
        <v>14500</v>
      </c>
      <c r="AE2735" s="7">
        <f>invoices[[#This Row],[Total]]-invoices[[#This Row],[rent_amount]]</f>
        <v>0</v>
      </c>
      <c r="AF2735">
        <v>6339</v>
      </c>
      <c r="AG2735">
        <v>589</v>
      </c>
      <c r="AH2735">
        <f>invoices[[#This Row],[EB Amount]]-invoices[[#This Row],[electricity_amount]]</f>
        <v>0</v>
      </c>
    </row>
    <row r="2736" spans="1:34">
      <c r="A2736" t="s">
        <v>13900</v>
      </c>
      <c r="B2736" t="s">
        <v>22</v>
      </c>
      <c r="C2736" t="s">
        <v>937</v>
      </c>
      <c r="D2736" t="s">
        <v>24</v>
      </c>
      <c r="E2736" t="s">
        <v>140</v>
      </c>
      <c r="F2736" t="s">
        <v>938</v>
      </c>
      <c r="G2736" t="s">
        <v>13901</v>
      </c>
      <c r="H2736" s="1">
        <f>DATE(YEAR(invoices[[#This Row],[due_date]]),MONTH(invoices[[#This Row],[due_date]]),1)</f>
        <v>45658</v>
      </c>
      <c r="I2736" s="1">
        <v>45664</v>
      </c>
      <c r="J2736">
        <v>19000</v>
      </c>
      <c r="K2736">
        <v>760</v>
      </c>
      <c r="L2736">
        <v>0</v>
      </c>
      <c r="M2736">
        <f>invoices[[#This Row],[rent_amount]]+invoices[[#This Row],[electricity_amount]]+invoices[[#This Row],[other_charges]]</f>
        <v>19760</v>
      </c>
      <c r="N2736" t="s">
        <v>28</v>
      </c>
      <c r="O2736" t="s">
        <v>204</v>
      </c>
      <c r="P2736">
        <v>0</v>
      </c>
      <c r="Q2736" t="b">
        <v>0</v>
      </c>
      <c r="R2736" t="s">
        <v>205</v>
      </c>
      <c r="S2736">
        <v>0</v>
      </c>
      <c r="T2736">
        <f>invoices[[#This Row],[total_amount]]</f>
        <v>19760</v>
      </c>
      <c r="U2736" t="s">
        <v>940</v>
      </c>
      <c r="V2736" t="str">
        <f>INDEX([1]!Table1[tenantname],MATCH(invoices[[#This Row],[allotment_id]],[1]!Table1[TenantAllotmentID],0))</f>
        <v>Sri Maruthi Ram (A41-A1)</v>
      </c>
      <c r="W2736" t="s">
        <v>14286</v>
      </c>
      <c r="X2736" t="s">
        <v>14287</v>
      </c>
      <c r="Y2736" s="4">
        <v>45658</v>
      </c>
      <c r="Z2736" t="s">
        <v>15806</v>
      </c>
      <c r="AA2736">
        <v>11817</v>
      </c>
      <c r="AB2736">
        <v>6087</v>
      </c>
      <c r="AC2736">
        <v>1096</v>
      </c>
      <c r="AD2736" s="7">
        <f>invoices[[#This Row],[Rent]]+invoices[[#This Row],[Services]]+invoices[[#This Row],[GST]]</f>
        <v>19000</v>
      </c>
      <c r="AE2736" s="7">
        <f>invoices[[#This Row],[Total]]-invoices[[#This Row],[rent_amount]]</f>
        <v>0</v>
      </c>
      <c r="AF2736">
        <v>6341</v>
      </c>
      <c r="AG2736">
        <v>760</v>
      </c>
      <c r="AH2736">
        <f>invoices[[#This Row],[EB Amount]]-invoices[[#This Row],[electricity_amount]]</f>
        <v>0</v>
      </c>
    </row>
    <row r="2737" spans="1:34">
      <c r="A2737" t="s">
        <v>397</v>
      </c>
      <c r="B2737" t="s">
        <v>22</v>
      </c>
      <c r="C2737" t="s">
        <v>398</v>
      </c>
      <c r="D2737" t="s">
        <v>24</v>
      </c>
      <c r="E2737" t="s">
        <v>399</v>
      </c>
      <c r="F2737" t="s">
        <v>400</v>
      </c>
      <c r="G2737" t="s">
        <v>401</v>
      </c>
      <c r="H2737" s="1">
        <f>DATE(YEAR(invoices[[#This Row],[due_date]]),MONTH(invoices[[#This Row],[due_date]]),1)</f>
        <v>45627</v>
      </c>
      <c r="I2737" s="1">
        <v>45633</v>
      </c>
      <c r="J2737">
        <v>14500</v>
      </c>
      <c r="K2737">
        <v>690</v>
      </c>
      <c r="L2737">
        <v>0</v>
      </c>
      <c r="M2737">
        <f>invoices[[#This Row],[rent_amount]]+invoices[[#This Row],[electricity_amount]]+invoices[[#This Row],[other_charges]]</f>
        <v>15190</v>
      </c>
      <c r="N2737" t="s">
        <v>28</v>
      </c>
      <c r="O2737" t="s">
        <v>402</v>
      </c>
      <c r="P2737">
        <v>0</v>
      </c>
      <c r="Q2737" t="b">
        <v>0</v>
      </c>
      <c r="R2737" t="s">
        <v>403</v>
      </c>
      <c r="S2737">
        <v>0</v>
      </c>
      <c r="T2737">
        <f>invoices[[#This Row],[total_amount]]</f>
        <v>15190</v>
      </c>
      <c r="U2737" t="s">
        <v>404</v>
      </c>
      <c r="V2737" t="str">
        <f>INDEX([1]!Table1[tenantname],MATCH(invoices[[#This Row],[allotment_id]],[1]!Table1[TenantAllotmentID],0))</f>
        <v>Sheethala  (B22-B2)</v>
      </c>
      <c r="W2737" t="s">
        <v>14096</v>
      </c>
      <c r="X2737" t="s">
        <v>14097</v>
      </c>
      <c r="Y2737" s="4">
        <v>45627</v>
      </c>
      <c r="Z2737" t="s">
        <v>15806</v>
      </c>
      <c r="AA2737">
        <v>10150</v>
      </c>
      <c r="AB2737">
        <v>3686</v>
      </c>
      <c r="AC2737">
        <v>664</v>
      </c>
      <c r="AD2737" s="7">
        <f>invoices[[#This Row],[Rent]]+invoices[[#This Row],[Services]]+invoices[[#This Row],[GST]]</f>
        <v>14500</v>
      </c>
      <c r="AE2737" s="7">
        <f>invoices[[#This Row],[Total]]-invoices[[#This Row],[rent_amount]]</f>
        <v>0</v>
      </c>
      <c r="AF2737">
        <v>58</v>
      </c>
      <c r="AG2737">
        <v>690</v>
      </c>
      <c r="AH2737">
        <f>invoices[[#This Row],[EB Amount]]-invoices[[#This Row],[electricity_amount]]</f>
        <v>0</v>
      </c>
    </row>
    <row r="2738" spans="1:34">
      <c r="A2738" t="s">
        <v>421</v>
      </c>
      <c r="B2738" t="s">
        <v>22</v>
      </c>
      <c r="C2738" t="s">
        <v>422</v>
      </c>
      <c r="D2738" t="s">
        <v>24</v>
      </c>
      <c r="E2738" t="s">
        <v>181</v>
      </c>
      <c r="F2738" t="s">
        <v>182</v>
      </c>
      <c r="G2738" t="s">
        <v>423</v>
      </c>
      <c r="H2738" s="1">
        <f>DATE(YEAR(invoices[[#This Row],[due_date]]),MONTH(invoices[[#This Row],[due_date]]),1)</f>
        <v>45627</v>
      </c>
      <c r="I2738" s="1">
        <v>45633</v>
      </c>
      <c r="J2738">
        <v>13000</v>
      </c>
      <c r="K2738">
        <v>2070</v>
      </c>
      <c r="L2738">
        <v>0</v>
      </c>
      <c r="M2738">
        <f>invoices[[#This Row],[rent_amount]]+invoices[[#This Row],[electricity_amount]]+invoices[[#This Row],[other_charges]]</f>
        <v>15070</v>
      </c>
      <c r="N2738" t="s">
        <v>28</v>
      </c>
      <c r="O2738" t="s">
        <v>424</v>
      </c>
      <c r="P2738">
        <v>0</v>
      </c>
      <c r="Q2738" t="b">
        <v>0</v>
      </c>
      <c r="R2738" t="s">
        <v>403</v>
      </c>
      <c r="S2738">
        <v>0</v>
      </c>
      <c r="T2738">
        <f>invoices[[#This Row],[total_amount]]</f>
        <v>15070</v>
      </c>
      <c r="U2738" t="s">
        <v>425</v>
      </c>
      <c r="V2738" t="str">
        <f>INDEX([1]!Table1[tenantname],MATCH(invoices[[#This Row],[allotment_id]],[1]!Table1[TenantAllotmentID],0))</f>
        <v>Bhuvanikha S (B24-B3)</v>
      </c>
      <c r="W2738" t="s">
        <v>14104</v>
      </c>
      <c r="X2738" t="s">
        <v>14105</v>
      </c>
      <c r="Y2738" s="4">
        <v>45627</v>
      </c>
      <c r="Z2738" t="s">
        <v>15806</v>
      </c>
      <c r="AA2738">
        <v>9100</v>
      </c>
      <c r="AB2738">
        <v>3305</v>
      </c>
      <c r="AC2738">
        <v>595</v>
      </c>
      <c r="AD2738" s="7">
        <f>invoices[[#This Row],[Rent]]+invoices[[#This Row],[Services]]+invoices[[#This Row],[GST]]</f>
        <v>13000</v>
      </c>
      <c r="AE2738" s="7">
        <f>invoices[[#This Row],[Total]]-invoices[[#This Row],[rent_amount]]</f>
        <v>0</v>
      </c>
      <c r="AF2738">
        <v>62</v>
      </c>
      <c r="AG2738">
        <v>2070</v>
      </c>
      <c r="AH2738">
        <f>invoices[[#This Row],[EB Amount]]-invoices[[#This Row],[electricity_amount]]</f>
        <v>0</v>
      </c>
    </row>
    <row r="2739" spans="1:34">
      <c r="A2739" t="s">
        <v>653</v>
      </c>
      <c r="B2739" t="s">
        <v>22</v>
      </c>
      <c r="C2739" t="s">
        <v>654</v>
      </c>
      <c r="D2739" t="s">
        <v>24</v>
      </c>
      <c r="E2739" t="s">
        <v>195</v>
      </c>
      <c r="F2739" t="s">
        <v>375</v>
      </c>
      <c r="G2739" t="s">
        <v>655</v>
      </c>
      <c r="H2739" s="1">
        <f>DATE(YEAR(invoices[[#This Row],[due_date]]),MONTH(invoices[[#This Row],[due_date]]),1)</f>
        <v>45627</v>
      </c>
      <c r="I2739" s="1">
        <v>45633</v>
      </c>
      <c r="J2739">
        <v>3048</v>
      </c>
      <c r="K2739">
        <v>1020</v>
      </c>
      <c r="L2739">
        <v>2250</v>
      </c>
      <c r="M2739">
        <f>invoices[[#This Row],[rent_amount]]+invoices[[#This Row],[electricity_amount]]+invoices[[#This Row],[other_charges]]</f>
        <v>6318</v>
      </c>
      <c r="N2739" t="s">
        <v>28</v>
      </c>
      <c r="O2739" t="s">
        <v>424</v>
      </c>
      <c r="P2739">
        <v>0</v>
      </c>
      <c r="Q2739" t="b">
        <v>0</v>
      </c>
      <c r="R2739" t="s">
        <v>403</v>
      </c>
      <c r="S2739">
        <v>0</v>
      </c>
      <c r="T2739">
        <f>invoices[[#This Row],[total_amount]]</f>
        <v>6318</v>
      </c>
      <c r="U2739" t="s">
        <v>656</v>
      </c>
      <c r="V2739" t="str">
        <f>INDEX([1]!Table1[tenantname],MATCH(invoices[[#This Row],[allotment_id]],[1]!Table1[TenantAllotmentID],0))</f>
        <v>Keerthana Gadireddy (D41-C2)</v>
      </c>
      <c r="W2739" t="s">
        <v>14185</v>
      </c>
      <c r="X2739" t="s">
        <v>14186</v>
      </c>
      <c r="Y2739" s="4">
        <v>45627</v>
      </c>
      <c r="Z2739" t="s">
        <v>15806</v>
      </c>
      <c r="AA2739">
        <v>2188</v>
      </c>
      <c r="AB2739">
        <v>729</v>
      </c>
      <c r="AC2739">
        <v>131</v>
      </c>
      <c r="AD2739" s="7">
        <f>invoices[[#This Row],[Rent]]+invoices[[#This Row],[Services]]+invoices[[#This Row],[GST]]</f>
        <v>3048</v>
      </c>
      <c r="AE2739" s="7">
        <f>invoices[[#This Row],[Total]]-invoices[[#This Row],[rent_amount]]</f>
        <v>0</v>
      </c>
      <c r="AF2739">
        <v>112</v>
      </c>
      <c r="AG2739">
        <v>1020</v>
      </c>
      <c r="AH2739">
        <f>invoices[[#This Row],[EB Amount]]-invoices[[#This Row],[electricity_amount]]</f>
        <v>0</v>
      </c>
    </row>
    <row r="2740" spans="1:34">
      <c r="A2740" t="s">
        <v>1038</v>
      </c>
      <c r="B2740" t="s">
        <v>22</v>
      </c>
      <c r="C2740" t="s">
        <v>1039</v>
      </c>
      <c r="D2740" t="s">
        <v>24</v>
      </c>
      <c r="E2740" t="s">
        <v>476</v>
      </c>
      <c r="F2740" t="s">
        <v>620</v>
      </c>
      <c r="G2740" t="s">
        <v>1040</v>
      </c>
      <c r="H2740" s="1">
        <f>DATE(YEAR(invoices[[#This Row],[due_date]]),MONTH(invoices[[#This Row],[due_date]]),1)</f>
        <v>45627</v>
      </c>
      <c r="I2740" s="1">
        <v>45633</v>
      </c>
      <c r="J2740">
        <v>870</v>
      </c>
      <c r="K2740">
        <v>0</v>
      </c>
      <c r="L2740">
        <v>0</v>
      </c>
      <c r="M2740">
        <f>invoices[[#This Row],[rent_amount]]+invoices[[#This Row],[electricity_amount]]+invoices[[#This Row],[other_charges]]</f>
        <v>870</v>
      </c>
      <c r="N2740" t="s">
        <v>28</v>
      </c>
      <c r="O2740" t="s">
        <v>424</v>
      </c>
      <c r="P2740">
        <v>0</v>
      </c>
      <c r="Q2740" t="b">
        <v>0</v>
      </c>
      <c r="R2740" t="s">
        <v>403</v>
      </c>
      <c r="S2740">
        <v>0</v>
      </c>
      <c r="T2740">
        <f>invoices[[#This Row],[total_amount]]</f>
        <v>870</v>
      </c>
      <c r="U2740" t="s">
        <v>1041</v>
      </c>
      <c r="V2740" t="str">
        <f>INDEX([1]!Table1[tenantname],MATCH(invoices[[#This Row],[allotment_id]],[1]!Table1[TenantAllotmentID],0))</f>
        <v>Arindraja Kundu (B41-C1)</v>
      </c>
      <c r="W2740" t="s">
        <v>14325</v>
      </c>
      <c r="X2740" t="s">
        <v>14326</v>
      </c>
      <c r="Y2740" s="4">
        <v>45627</v>
      </c>
      <c r="Z2740" t="s">
        <v>15806</v>
      </c>
      <c r="AA2740">
        <v>609</v>
      </c>
      <c r="AB2740">
        <v>221</v>
      </c>
      <c r="AC2740">
        <v>40</v>
      </c>
      <c r="AD2740" s="7">
        <f>invoices[[#This Row],[Rent]]+invoices[[#This Row],[Services]]+invoices[[#This Row],[GST]]</f>
        <v>870</v>
      </c>
      <c r="AE2740" s="7">
        <f>invoices[[#This Row],[Total]]-invoices[[#This Row],[rent_amount]]</f>
        <v>0</v>
      </c>
      <c r="AF2740">
        <v>204</v>
      </c>
      <c r="AG2740">
        <v>0</v>
      </c>
      <c r="AH2740">
        <f>invoices[[#This Row],[EB Amount]]-invoices[[#This Row],[electricity_amount]]</f>
        <v>0</v>
      </c>
    </row>
    <row r="2741" spans="1:34">
      <c r="A2741" t="s">
        <v>1128</v>
      </c>
      <c r="B2741" t="s">
        <v>22</v>
      </c>
      <c r="C2741" t="s">
        <v>475</v>
      </c>
      <c r="D2741" t="s">
        <v>24</v>
      </c>
      <c r="E2741" t="s">
        <v>476</v>
      </c>
      <c r="F2741" t="s">
        <v>477</v>
      </c>
      <c r="G2741" t="s">
        <v>1129</v>
      </c>
      <c r="H2741" s="1">
        <f>DATE(YEAR(invoices[[#This Row],[due_date]]),MONTH(invoices[[#This Row],[due_date]]),1)</f>
        <v>45627</v>
      </c>
      <c r="I2741" s="1">
        <v>45633</v>
      </c>
      <c r="J2741">
        <v>22000</v>
      </c>
      <c r="K2741">
        <v>1770</v>
      </c>
      <c r="L2741">
        <v>0</v>
      </c>
      <c r="M2741">
        <f>invoices[[#This Row],[rent_amount]]+invoices[[#This Row],[electricity_amount]]+invoices[[#This Row],[other_charges]]</f>
        <v>23770</v>
      </c>
      <c r="N2741" t="s">
        <v>28</v>
      </c>
      <c r="O2741" t="s">
        <v>1130</v>
      </c>
      <c r="P2741">
        <v>0</v>
      </c>
      <c r="Q2741" t="b">
        <v>0</v>
      </c>
      <c r="R2741" t="s">
        <v>403</v>
      </c>
      <c r="S2741">
        <v>0</v>
      </c>
      <c r="T2741">
        <f>invoices[[#This Row],[total_amount]]</f>
        <v>23770</v>
      </c>
      <c r="U2741" t="s">
        <v>479</v>
      </c>
      <c r="V2741" t="str">
        <f>INDEX([1]!Table1[tenantname],MATCH(invoices[[#This Row],[allotment_id]],[1]!Table1[TenantAllotmentID],0))</f>
        <v>Aurobinda Bharat Maharana (B41-D1)</v>
      </c>
      <c r="W2741" t="s">
        <v>14124</v>
      </c>
      <c r="X2741" t="s">
        <v>14125</v>
      </c>
      <c r="Y2741" s="4">
        <v>45627</v>
      </c>
      <c r="Z2741" t="s">
        <v>15806</v>
      </c>
      <c r="AA2741">
        <v>15793</v>
      </c>
      <c r="AB2741">
        <v>5260</v>
      </c>
      <c r="AC2741">
        <v>947</v>
      </c>
      <c r="AD2741" s="7">
        <f>invoices[[#This Row],[Rent]]+invoices[[#This Row],[Services]]+invoices[[#This Row],[GST]]</f>
        <v>22000</v>
      </c>
      <c r="AE2741" s="7">
        <f>invoices[[#This Row],[Total]]-invoices[[#This Row],[rent_amount]]</f>
        <v>0</v>
      </c>
      <c r="AF2741">
        <v>225</v>
      </c>
      <c r="AG2741">
        <v>1770</v>
      </c>
      <c r="AH2741">
        <f>invoices[[#This Row],[EB Amount]]-invoices[[#This Row],[electricity_amount]]</f>
        <v>0</v>
      </c>
    </row>
    <row r="2742" spans="1:34">
      <c r="A2742" t="s">
        <v>1216</v>
      </c>
      <c r="B2742" t="s">
        <v>22</v>
      </c>
      <c r="C2742" t="s">
        <v>1217</v>
      </c>
      <c r="D2742" t="s">
        <v>24</v>
      </c>
      <c r="E2742" t="s">
        <v>349</v>
      </c>
      <c r="F2742" t="s">
        <v>1218</v>
      </c>
      <c r="G2742" t="s">
        <v>1219</v>
      </c>
      <c r="H2742" s="1">
        <f>DATE(YEAR(invoices[[#This Row],[due_date]]),MONTH(invoices[[#This Row],[due_date]]),1)</f>
        <v>45627</v>
      </c>
      <c r="I2742" s="1">
        <v>45633</v>
      </c>
      <c r="J2742">
        <v>13500</v>
      </c>
      <c r="K2742">
        <v>50</v>
      </c>
      <c r="L2742">
        <v>0</v>
      </c>
      <c r="M2742">
        <f>invoices[[#This Row],[rent_amount]]+invoices[[#This Row],[electricity_amount]]+invoices[[#This Row],[other_charges]]</f>
        <v>13550</v>
      </c>
      <c r="N2742" t="s">
        <v>28</v>
      </c>
      <c r="O2742" t="s">
        <v>402</v>
      </c>
      <c r="P2742">
        <v>0</v>
      </c>
      <c r="Q2742" t="b">
        <v>0</v>
      </c>
      <c r="R2742" t="s">
        <v>403</v>
      </c>
      <c r="S2742">
        <v>0</v>
      </c>
      <c r="T2742">
        <f>invoices[[#This Row],[total_amount]]</f>
        <v>13550</v>
      </c>
      <c r="U2742" t="s">
        <v>1220</v>
      </c>
      <c r="V2742" t="str">
        <f>INDEX([1]!Table1[tenantname],MATCH(invoices[[#This Row],[allotment_id]],[1]!Table1[TenantAllotmentID],0))</f>
        <v>Naga Raja Kurakula (B11-C2)</v>
      </c>
      <c r="W2742" t="s">
        <v>14386</v>
      </c>
      <c r="X2742" t="s">
        <v>14387</v>
      </c>
      <c r="Y2742" s="4">
        <v>45627</v>
      </c>
      <c r="Z2742" t="s">
        <v>15806</v>
      </c>
      <c r="AA2742">
        <v>9691</v>
      </c>
      <c r="AB2742">
        <v>3228</v>
      </c>
      <c r="AC2742">
        <v>581</v>
      </c>
      <c r="AD2742" s="7">
        <f>invoices[[#This Row],[Rent]]+invoices[[#This Row],[Services]]+invoices[[#This Row],[GST]]</f>
        <v>13500</v>
      </c>
      <c r="AE2742" s="7">
        <f>invoices[[#This Row],[Total]]-invoices[[#This Row],[rent_amount]]</f>
        <v>0</v>
      </c>
      <c r="AF2742">
        <v>254</v>
      </c>
      <c r="AG2742">
        <v>50</v>
      </c>
      <c r="AH2742">
        <f>invoices[[#This Row],[EB Amount]]-invoices[[#This Row],[electricity_amount]]</f>
        <v>0</v>
      </c>
    </row>
    <row r="2743" spans="1:34">
      <c r="A2743" t="s">
        <v>1355</v>
      </c>
      <c r="B2743" t="s">
        <v>22</v>
      </c>
      <c r="C2743" t="s">
        <v>1356</v>
      </c>
      <c r="D2743" t="s">
        <v>24</v>
      </c>
      <c r="E2743" t="s">
        <v>155</v>
      </c>
      <c r="F2743" t="s">
        <v>156</v>
      </c>
      <c r="G2743" t="s">
        <v>1357</v>
      </c>
      <c r="H2743" s="1">
        <f>DATE(YEAR(invoices[[#This Row],[due_date]]),MONTH(invoices[[#This Row],[due_date]]),1)</f>
        <v>45627</v>
      </c>
      <c r="I2743" s="1">
        <v>45633</v>
      </c>
      <c r="J2743">
        <v>18000</v>
      </c>
      <c r="K2743">
        <v>1380</v>
      </c>
      <c r="L2743">
        <v>0</v>
      </c>
      <c r="M2743">
        <f>invoices[[#This Row],[rent_amount]]+invoices[[#This Row],[electricity_amount]]+invoices[[#This Row],[other_charges]]</f>
        <v>19380</v>
      </c>
      <c r="N2743" t="s">
        <v>28</v>
      </c>
      <c r="O2743" t="s">
        <v>402</v>
      </c>
      <c r="P2743">
        <v>0</v>
      </c>
      <c r="Q2743" t="b">
        <v>0</v>
      </c>
      <c r="R2743" t="s">
        <v>403</v>
      </c>
      <c r="S2743">
        <v>0</v>
      </c>
      <c r="T2743">
        <f>invoices[[#This Row],[total_amount]]</f>
        <v>19380</v>
      </c>
      <c r="U2743" t="s">
        <v>1358</v>
      </c>
      <c r="V2743" t="str">
        <f>INDEX([1]!Table1[tenantname],MATCH(invoices[[#This Row],[allotment_id]],[1]!Table1[TenantAllotmentID],0))</f>
        <v>Nijin PM  (C44-A1)</v>
      </c>
      <c r="W2743" t="s">
        <v>14442</v>
      </c>
      <c r="X2743" t="s">
        <v>14443</v>
      </c>
      <c r="Y2743" s="4">
        <v>45627</v>
      </c>
      <c r="Z2743" t="s">
        <v>15806</v>
      </c>
      <c r="AA2743">
        <v>11007</v>
      </c>
      <c r="AB2743">
        <v>5927</v>
      </c>
      <c r="AC2743">
        <v>1066</v>
      </c>
      <c r="AD2743" s="7">
        <f>invoices[[#This Row],[Rent]]+invoices[[#This Row],[Services]]+invoices[[#This Row],[GST]]</f>
        <v>18000</v>
      </c>
      <c r="AE2743" s="7">
        <f>invoices[[#This Row],[Total]]-invoices[[#This Row],[rent_amount]]</f>
        <v>0</v>
      </c>
      <c r="AF2743">
        <v>290</v>
      </c>
      <c r="AG2743">
        <v>1380</v>
      </c>
      <c r="AH2743">
        <f>invoices[[#This Row],[EB Amount]]-invoices[[#This Row],[electricity_amount]]</f>
        <v>0</v>
      </c>
    </row>
    <row r="2744" spans="1:34">
      <c r="A2744" t="s">
        <v>1521</v>
      </c>
      <c r="B2744" t="s">
        <v>22</v>
      </c>
      <c r="C2744" t="s">
        <v>260</v>
      </c>
      <c r="D2744" t="s">
        <v>24</v>
      </c>
      <c r="E2744" t="s">
        <v>226</v>
      </c>
      <c r="F2744" t="s">
        <v>261</v>
      </c>
      <c r="G2744" t="s">
        <v>1522</v>
      </c>
      <c r="H2744" s="1">
        <f>DATE(YEAR(invoices[[#This Row],[due_date]]),MONTH(invoices[[#This Row],[due_date]]),1)</f>
        <v>45627</v>
      </c>
      <c r="I2744" s="1">
        <v>45633</v>
      </c>
      <c r="J2744">
        <v>13500</v>
      </c>
      <c r="K2744">
        <v>1470</v>
      </c>
      <c r="L2744">
        <v>0</v>
      </c>
      <c r="M2744">
        <f>invoices[[#This Row],[rent_amount]]+invoices[[#This Row],[electricity_amount]]+invoices[[#This Row],[other_charges]]</f>
        <v>14970</v>
      </c>
      <c r="N2744" t="s">
        <v>28</v>
      </c>
      <c r="O2744" t="s">
        <v>424</v>
      </c>
      <c r="P2744">
        <v>0</v>
      </c>
      <c r="Q2744" t="b">
        <v>0</v>
      </c>
      <c r="R2744" t="s">
        <v>403</v>
      </c>
      <c r="S2744">
        <v>0</v>
      </c>
      <c r="T2744">
        <f>invoices[[#This Row],[total_amount]]</f>
        <v>14970</v>
      </c>
      <c r="U2744" t="s">
        <v>265</v>
      </c>
      <c r="V2744" t="str">
        <f>INDEX([1]!Table1[tenantname],MATCH(invoices[[#This Row],[allotment_id]],[1]!Table1[TenantAllotmentID],0))</f>
        <v>Indira Ch (B12-C1)</v>
      </c>
      <c r="W2744" t="s">
        <v>14048</v>
      </c>
      <c r="X2744" t="s">
        <v>14049</v>
      </c>
      <c r="Y2744" s="4">
        <v>45627</v>
      </c>
      <c r="Z2744" t="s">
        <v>15806</v>
      </c>
      <c r="AA2744">
        <v>9691</v>
      </c>
      <c r="AB2744">
        <v>3228</v>
      </c>
      <c r="AC2744">
        <v>581</v>
      </c>
      <c r="AD2744" s="7">
        <f>invoices[[#This Row],[Rent]]+invoices[[#This Row],[Services]]+invoices[[#This Row],[GST]]</f>
        <v>13500</v>
      </c>
      <c r="AE2744" s="7">
        <f>invoices[[#This Row],[Total]]-invoices[[#This Row],[rent_amount]]</f>
        <v>0</v>
      </c>
      <c r="AF2744">
        <v>339</v>
      </c>
      <c r="AG2744">
        <v>1470</v>
      </c>
      <c r="AH2744">
        <f>invoices[[#This Row],[EB Amount]]-invoices[[#This Row],[electricity_amount]]</f>
        <v>0</v>
      </c>
    </row>
    <row r="2745" spans="1:34">
      <c r="A2745" t="s">
        <v>1769</v>
      </c>
      <c r="B2745" t="s">
        <v>22</v>
      </c>
      <c r="C2745" t="s">
        <v>765</v>
      </c>
      <c r="D2745" t="s">
        <v>24</v>
      </c>
      <c r="E2745" t="s">
        <v>50</v>
      </c>
      <c r="F2745" t="s">
        <v>766</v>
      </c>
      <c r="G2745" t="s">
        <v>1770</v>
      </c>
      <c r="H2745" s="1">
        <f>DATE(YEAR(invoices[[#This Row],[due_date]]),MONTH(invoices[[#This Row],[due_date]]),1)</f>
        <v>45627</v>
      </c>
      <c r="I2745" s="1">
        <v>45633</v>
      </c>
      <c r="J2745">
        <v>19000</v>
      </c>
      <c r="K2745">
        <v>1950</v>
      </c>
      <c r="L2745">
        <v>0</v>
      </c>
      <c r="M2745">
        <f>invoices[[#This Row],[rent_amount]]+invoices[[#This Row],[electricity_amount]]+invoices[[#This Row],[other_charges]]</f>
        <v>20950</v>
      </c>
      <c r="N2745" t="s">
        <v>28</v>
      </c>
      <c r="O2745" t="s">
        <v>424</v>
      </c>
      <c r="P2745">
        <v>0</v>
      </c>
      <c r="Q2745" t="b">
        <v>0</v>
      </c>
      <c r="R2745" t="s">
        <v>403</v>
      </c>
      <c r="S2745">
        <v>0</v>
      </c>
      <c r="T2745">
        <f>invoices[[#This Row],[total_amount]]</f>
        <v>20950</v>
      </c>
      <c r="U2745" t="s">
        <v>769</v>
      </c>
      <c r="V2745" t="str">
        <f>INDEX([1]!Table1[tenantname],MATCH(invoices[[#This Row],[allotment_id]],[1]!Table1[TenantAllotmentID],0))</f>
        <v>Dhanaganapathy Madhavan (B32-A1)</v>
      </c>
      <c r="W2745" t="s">
        <v>14223</v>
      </c>
      <c r="X2745" t="s">
        <v>14224</v>
      </c>
      <c r="Y2745" s="4">
        <v>45627</v>
      </c>
      <c r="Z2745" t="s">
        <v>15806</v>
      </c>
      <c r="AA2745">
        <v>11618</v>
      </c>
      <c r="AB2745">
        <v>6256</v>
      </c>
      <c r="AC2745">
        <v>1126</v>
      </c>
      <c r="AD2745" s="7">
        <f>invoices[[#This Row],[Rent]]+invoices[[#This Row],[Services]]+invoices[[#This Row],[GST]]</f>
        <v>19000</v>
      </c>
      <c r="AE2745" s="7">
        <f>invoices[[#This Row],[Total]]-invoices[[#This Row],[rent_amount]]</f>
        <v>0</v>
      </c>
      <c r="AF2745">
        <v>414</v>
      </c>
      <c r="AG2745">
        <v>1950</v>
      </c>
      <c r="AH2745">
        <f>invoices[[#This Row],[EB Amount]]-invoices[[#This Row],[electricity_amount]]</f>
        <v>0</v>
      </c>
    </row>
    <row r="2746" spans="1:34">
      <c r="A2746" t="s">
        <v>1960</v>
      </c>
      <c r="B2746" t="s">
        <v>22</v>
      </c>
      <c r="C2746" t="s">
        <v>1470</v>
      </c>
      <c r="D2746" t="s">
        <v>24</v>
      </c>
      <c r="E2746" t="s">
        <v>112</v>
      </c>
      <c r="F2746" s="2" t="s">
        <v>1471</v>
      </c>
      <c r="G2746" t="s">
        <v>1961</v>
      </c>
      <c r="H2746" s="1">
        <f>DATE(YEAR(invoices[[#This Row],[due_date]]),MONTH(invoices[[#This Row],[due_date]]),1)</f>
        <v>45627</v>
      </c>
      <c r="I2746" s="1">
        <v>45633</v>
      </c>
      <c r="J2746">
        <v>13500</v>
      </c>
      <c r="K2746">
        <v>2280</v>
      </c>
      <c r="L2746">
        <v>0</v>
      </c>
      <c r="M2746">
        <f>invoices[[#This Row],[rent_amount]]+invoices[[#This Row],[electricity_amount]]+invoices[[#This Row],[other_charges]]</f>
        <v>15780</v>
      </c>
      <c r="N2746" t="s">
        <v>28</v>
      </c>
      <c r="O2746" t="s">
        <v>402</v>
      </c>
      <c r="P2746">
        <v>0</v>
      </c>
      <c r="Q2746" t="b">
        <v>0</v>
      </c>
      <c r="R2746" t="s">
        <v>403</v>
      </c>
      <c r="S2746">
        <v>0</v>
      </c>
      <c r="T2746">
        <f>invoices[[#This Row],[total_amount]]</f>
        <v>15780</v>
      </c>
      <c r="U2746" t="s">
        <v>1473</v>
      </c>
      <c r="V2746" t="str">
        <f>INDEX([1]!Table1[tenantname],MATCH(invoices[[#This Row],[allotment_id]],[1]!Table1[TenantAllotmentID],0))</f>
        <v>Krishanu Kashyap (A23-C2)</v>
      </c>
      <c r="W2746" t="s">
        <v>14487</v>
      </c>
      <c r="X2746" t="s">
        <v>14488</v>
      </c>
      <c r="Y2746" s="4">
        <v>45627</v>
      </c>
      <c r="Z2746" t="s">
        <v>15806</v>
      </c>
      <c r="AA2746">
        <v>9450</v>
      </c>
      <c r="AB2746">
        <v>3432</v>
      </c>
      <c r="AC2746">
        <v>618</v>
      </c>
      <c r="AD2746" s="7">
        <f>invoices[[#This Row],[Rent]]+invoices[[#This Row],[Services]]+invoices[[#This Row],[GST]]</f>
        <v>13500</v>
      </c>
      <c r="AE2746" s="7">
        <f>invoices[[#This Row],[Total]]-invoices[[#This Row],[rent_amount]]</f>
        <v>0</v>
      </c>
      <c r="AF2746">
        <v>478</v>
      </c>
      <c r="AG2746">
        <v>2280</v>
      </c>
      <c r="AH2746">
        <f>invoices[[#This Row],[EB Amount]]-invoices[[#This Row],[electricity_amount]]</f>
        <v>0</v>
      </c>
    </row>
    <row r="2747" spans="1:34">
      <c r="A2747" t="s">
        <v>2293</v>
      </c>
      <c r="B2747" t="s">
        <v>22</v>
      </c>
      <c r="C2747" t="s">
        <v>1757</v>
      </c>
      <c r="D2747" t="s">
        <v>24</v>
      </c>
      <c r="E2747" t="s">
        <v>234</v>
      </c>
      <c r="F2747" t="s">
        <v>286</v>
      </c>
      <c r="G2747" t="s">
        <v>2294</v>
      </c>
      <c r="H2747" s="1">
        <f>DATE(YEAR(invoices[[#This Row],[due_date]]),MONTH(invoices[[#This Row],[due_date]]),1)</f>
        <v>45627</v>
      </c>
      <c r="I2747" s="1">
        <v>45633</v>
      </c>
      <c r="J2747">
        <v>14500</v>
      </c>
      <c r="K2747">
        <v>468</v>
      </c>
      <c r="L2747">
        <v>0</v>
      </c>
      <c r="M2747">
        <f>invoices[[#This Row],[rent_amount]]+invoices[[#This Row],[electricity_amount]]+invoices[[#This Row],[other_charges]]</f>
        <v>14968</v>
      </c>
      <c r="N2747" t="s">
        <v>28</v>
      </c>
      <c r="O2747" t="s">
        <v>402</v>
      </c>
      <c r="P2747">
        <v>0</v>
      </c>
      <c r="Q2747" t="b">
        <v>0</v>
      </c>
      <c r="R2747" t="s">
        <v>403</v>
      </c>
      <c r="S2747">
        <v>0</v>
      </c>
      <c r="T2747">
        <f>invoices[[#This Row],[total_amount]]</f>
        <v>14968</v>
      </c>
      <c r="U2747" t="s">
        <v>1759</v>
      </c>
      <c r="V2747" t="str">
        <f>INDEX([1]!Table1[tenantname],MATCH(invoices[[#This Row],[allotment_id]],[1]!Table1[TenantAllotmentID],0))</f>
        <v>Manisha V (D12-B1)</v>
      </c>
      <c r="W2747" t="s">
        <v>14585</v>
      </c>
      <c r="X2747" t="s">
        <v>14586</v>
      </c>
      <c r="Y2747" s="4">
        <v>45627</v>
      </c>
      <c r="Z2747" t="s">
        <v>15806</v>
      </c>
      <c r="AA2747">
        <v>10150</v>
      </c>
      <c r="AB2747">
        <v>3686</v>
      </c>
      <c r="AC2747">
        <v>664</v>
      </c>
      <c r="AD2747" s="7">
        <f>invoices[[#This Row],[Rent]]+invoices[[#This Row],[Services]]+invoices[[#This Row],[GST]]</f>
        <v>14500</v>
      </c>
      <c r="AE2747" s="7">
        <f>invoices[[#This Row],[Total]]-invoices[[#This Row],[rent_amount]]</f>
        <v>0</v>
      </c>
      <c r="AF2747">
        <v>593</v>
      </c>
      <c r="AG2747">
        <v>468</v>
      </c>
      <c r="AH2747">
        <f>invoices[[#This Row],[EB Amount]]-invoices[[#This Row],[electricity_amount]]</f>
        <v>0</v>
      </c>
    </row>
    <row r="2748" spans="1:34">
      <c r="A2748" t="s">
        <v>2484</v>
      </c>
      <c r="B2748" t="s">
        <v>22</v>
      </c>
      <c r="C2748" t="s">
        <v>732</v>
      </c>
      <c r="D2748" t="s">
        <v>24</v>
      </c>
      <c r="E2748" t="s">
        <v>112</v>
      </c>
      <c r="F2748" t="s">
        <v>1305</v>
      </c>
      <c r="G2748" t="s">
        <v>2485</v>
      </c>
      <c r="H2748" s="1">
        <f>DATE(YEAR(invoices[[#This Row],[due_date]]),MONTH(invoices[[#This Row],[due_date]]),1)</f>
        <v>45627</v>
      </c>
      <c r="I2748" s="1">
        <v>45633</v>
      </c>
      <c r="J2748">
        <v>14500</v>
      </c>
      <c r="K2748">
        <v>2280</v>
      </c>
      <c r="L2748">
        <v>0</v>
      </c>
      <c r="M2748">
        <f>invoices[[#This Row],[rent_amount]]+invoices[[#This Row],[electricity_amount]]+invoices[[#This Row],[other_charges]]</f>
        <v>16780</v>
      </c>
      <c r="N2748" t="s">
        <v>28</v>
      </c>
      <c r="O2748" t="s">
        <v>2486</v>
      </c>
      <c r="P2748">
        <v>0</v>
      </c>
      <c r="Q2748" t="b">
        <v>0</v>
      </c>
      <c r="R2748" t="s">
        <v>403</v>
      </c>
      <c r="S2748">
        <v>0</v>
      </c>
      <c r="T2748">
        <f>invoices[[#This Row],[total_amount]]</f>
        <v>16780</v>
      </c>
      <c r="U2748" t="s">
        <v>2239</v>
      </c>
      <c r="V2748" t="str">
        <f>INDEX([1]!Table1[tenantname],MATCH(invoices[[#This Row],[allotment_id]],[1]!Table1[TenantAllotmentID],0))</f>
        <v>Harshith Gavara (A23-B1)</v>
      </c>
      <c r="W2748" t="s">
        <v>14211</v>
      </c>
      <c r="X2748" t="s">
        <v>14749</v>
      </c>
      <c r="Y2748" s="4">
        <v>45627</v>
      </c>
      <c r="Z2748" t="s">
        <v>15806</v>
      </c>
      <c r="AA2748">
        <v>10150</v>
      </c>
      <c r="AB2748">
        <v>3686</v>
      </c>
      <c r="AC2748">
        <v>664</v>
      </c>
      <c r="AD2748" s="7">
        <f>invoices[[#This Row],[Rent]]+invoices[[#This Row],[Services]]+invoices[[#This Row],[GST]]</f>
        <v>14500</v>
      </c>
      <c r="AE2748" s="7">
        <f>invoices[[#This Row],[Total]]-invoices[[#This Row],[rent_amount]]</f>
        <v>0</v>
      </c>
      <c r="AF2748">
        <v>666</v>
      </c>
      <c r="AG2748">
        <v>2280</v>
      </c>
      <c r="AH2748">
        <f>invoices[[#This Row],[EB Amount]]-invoices[[#This Row],[electricity_amount]]</f>
        <v>0</v>
      </c>
    </row>
    <row r="2749" spans="1:34">
      <c r="A2749" t="s">
        <v>2515</v>
      </c>
      <c r="B2749" t="s">
        <v>22</v>
      </c>
      <c r="C2749" t="s">
        <v>2516</v>
      </c>
      <c r="D2749" t="s">
        <v>24</v>
      </c>
      <c r="E2749" t="s">
        <v>254</v>
      </c>
      <c r="F2749" t="s">
        <v>790</v>
      </c>
      <c r="G2749" t="s">
        <v>2517</v>
      </c>
      <c r="H2749" s="1">
        <f>DATE(YEAR(invoices[[#This Row],[due_date]]),MONTH(invoices[[#This Row],[due_date]]),1)</f>
        <v>45627</v>
      </c>
      <c r="I2749" s="1">
        <v>45633</v>
      </c>
      <c r="J2749">
        <v>13500</v>
      </c>
      <c r="K2749">
        <v>2640</v>
      </c>
      <c r="L2749">
        <v>0</v>
      </c>
      <c r="M2749">
        <f>invoices[[#This Row],[rent_amount]]+invoices[[#This Row],[electricity_amount]]+invoices[[#This Row],[other_charges]]</f>
        <v>16140</v>
      </c>
      <c r="N2749" t="s">
        <v>28</v>
      </c>
      <c r="O2749" t="s">
        <v>1130</v>
      </c>
      <c r="P2749">
        <v>0</v>
      </c>
      <c r="Q2749" t="b">
        <v>0</v>
      </c>
      <c r="R2749" t="s">
        <v>403</v>
      </c>
      <c r="S2749">
        <v>0</v>
      </c>
      <c r="T2749">
        <f>invoices[[#This Row],[total_amount]]</f>
        <v>16140</v>
      </c>
      <c r="U2749" t="s">
        <v>2518</v>
      </c>
      <c r="V2749" t="str">
        <f>INDEX([1]!Table1[tenantname],MATCH(invoices[[#This Row],[allotment_id]],[1]!Table1[TenantAllotmentID],0))</f>
        <v>Aakarshni V (C42-C2)</v>
      </c>
      <c r="W2749" t="s">
        <v>14824</v>
      </c>
      <c r="X2749" t="s">
        <v>14825</v>
      </c>
      <c r="Y2749" s="4">
        <v>45627</v>
      </c>
      <c r="Z2749" t="s">
        <v>15806</v>
      </c>
      <c r="AA2749">
        <v>8255</v>
      </c>
      <c r="AB2749">
        <v>4445</v>
      </c>
      <c r="AC2749">
        <v>800</v>
      </c>
      <c r="AD2749" s="7">
        <f>invoices[[#This Row],[Rent]]+invoices[[#This Row],[Services]]+invoices[[#This Row],[GST]]</f>
        <v>13500</v>
      </c>
      <c r="AE2749" s="7">
        <f>invoices[[#This Row],[Total]]-invoices[[#This Row],[rent_amount]]</f>
        <v>0</v>
      </c>
      <c r="AF2749">
        <v>679</v>
      </c>
      <c r="AG2749">
        <v>2640</v>
      </c>
      <c r="AH2749">
        <f>invoices[[#This Row],[EB Amount]]-invoices[[#This Row],[electricity_amount]]</f>
        <v>0</v>
      </c>
    </row>
    <row r="2750" spans="1:34">
      <c r="A2750" t="s">
        <v>2675</v>
      </c>
      <c r="B2750" t="s">
        <v>22</v>
      </c>
      <c r="C2750" t="s">
        <v>2676</v>
      </c>
      <c r="D2750" t="s">
        <v>24</v>
      </c>
      <c r="E2750" t="s">
        <v>181</v>
      </c>
      <c r="F2750" t="s">
        <v>609</v>
      </c>
      <c r="G2750" t="s">
        <v>2677</v>
      </c>
      <c r="H2750" s="1">
        <f>DATE(YEAR(invoices[[#This Row],[due_date]]),MONTH(invoices[[#This Row],[due_date]]),1)</f>
        <v>45627</v>
      </c>
      <c r="I2750" s="1">
        <v>45633</v>
      </c>
      <c r="J2750">
        <v>18500</v>
      </c>
      <c r="K2750">
        <v>2070</v>
      </c>
      <c r="L2750">
        <v>2250</v>
      </c>
      <c r="M2750">
        <f>invoices[[#This Row],[rent_amount]]+invoices[[#This Row],[electricity_amount]]+invoices[[#This Row],[other_charges]]</f>
        <v>22820</v>
      </c>
      <c r="N2750" t="s">
        <v>28</v>
      </c>
      <c r="O2750" t="s">
        <v>2486</v>
      </c>
      <c r="P2750">
        <v>0</v>
      </c>
      <c r="Q2750" t="b">
        <v>0</v>
      </c>
      <c r="R2750" t="s">
        <v>403</v>
      </c>
      <c r="S2750">
        <v>0</v>
      </c>
      <c r="T2750">
        <f>invoices[[#This Row],[total_amount]]</f>
        <v>22820</v>
      </c>
      <c r="U2750" t="s">
        <v>2678</v>
      </c>
      <c r="V2750" t="str">
        <f>INDEX([1]!Table1[tenantname],MATCH(invoices[[#This Row],[allotment_id]],[1]!Table1[TenantAllotmentID],0))</f>
        <v>Rakshnana VR (B24-A1)</v>
      </c>
      <c r="W2750" t="s">
        <v>14864</v>
      </c>
      <c r="X2750" t="s">
        <v>14865</v>
      </c>
      <c r="Y2750" s="4">
        <v>45627</v>
      </c>
      <c r="Z2750" t="s">
        <v>15806</v>
      </c>
      <c r="AA2750">
        <v>12950</v>
      </c>
      <c r="AB2750">
        <v>4703</v>
      </c>
      <c r="AC2750">
        <v>847</v>
      </c>
      <c r="AD2750" s="7">
        <f>invoices[[#This Row],[Rent]]+invoices[[#This Row],[Services]]+invoices[[#This Row],[GST]]</f>
        <v>18500</v>
      </c>
      <c r="AE2750" s="7">
        <f>invoices[[#This Row],[Total]]-invoices[[#This Row],[rent_amount]]</f>
        <v>0</v>
      </c>
      <c r="AF2750">
        <v>745</v>
      </c>
      <c r="AG2750">
        <v>2070</v>
      </c>
      <c r="AH2750">
        <f>invoices[[#This Row],[EB Amount]]-invoices[[#This Row],[electricity_amount]]</f>
        <v>0</v>
      </c>
    </row>
    <row r="2751" spans="1:34">
      <c r="A2751" t="s">
        <v>2866</v>
      </c>
      <c r="B2751" t="s">
        <v>22</v>
      </c>
      <c r="C2751" t="s">
        <v>937</v>
      </c>
      <c r="D2751" t="s">
        <v>24</v>
      </c>
      <c r="E2751" t="s">
        <v>140</v>
      </c>
      <c r="F2751" t="s">
        <v>938</v>
      </c>
      <c r="G2751" t="s">
        <v>2867</v>
      </c>
      <c r="H2751" s="1">
        <f>DATE(YEAR(invoices[[#This Row],[due_date]]),MONTH(invoices[[#This Row],[due_date]]),1)</f>
        <v>45627</v>
      </c>
      <c r="I2751" s="1">
        <v>45633</v>
      </c>
      <c r="J2751">
        <v>19000</v>
      </c>
      <c r="K2751">
        <v>1215</v>
      </c>
      <c r="L2751">
        <v>0</v>
      </c>
      <c r="M2751">
        <f>invoices[[#This Row],[rent_amount]]+invoices[[#This Row],[electricity_amount]]+invoices[[#This Row],[other_charges]]</f>
        <v>20215</v>
      </c>
      <c r="N2751" t="s">
        <v>28</v>
      </c>
      <c r="O2751" t="s">
        <v>2486</v>
      </c>
      <c r="P2751">
        <v>0</v>
      </c>
      <c r="Q2751" t="b">
        <v>0</v>
      </c>
      <c r="R2751" t="s">
        <v>403</v>
      </c>
      <c r="S2751">
        <v>0</v>
      </c>
      <c r="T2751">
        <f>invoices[[#This Row],[total_amount]]</f>
        <v>20215</v>
      </c>
      <c r="U2751" t="s">
        <v>940</v>
      </c>
      <c r="V2751" t="str">
        <f>INDEX([1]!Table1[tenantname],MATCH(invoices[[#This Row],[allotment_id]],[1]!Table1[TenantAllotmentID],0))</f>
        <v>Sri Maruthi Ram (A41-A1)</v>
      </c>
      <c r="W2751" t="s">
        <v>14286</v>
      </c>
      <c r="X2751" t="s">
        <v>14287</v>
      </c>
      <c r="Y2751" s="4">
        <v>45627</v>
      </c>
      <c r="Z2751" t="s">
        <v>15806</v>
      </c>
      <c r="AA2751">
        <v>11817</v>
      </c>
      <c r="AB2751">
        <v>6087</v>
      </c>
      <c r="AC2751">
        <v>1096</v>
      </c>
      <c r="AD2751" s="7">
        <f>invoices[[#This Row],[Rent]]+invoices[[#This Row],[Services]]+invoices[[#This Row],[GST]]</f>
        <v>19000</v>
      </c>
      <c r="AE2751" s="7">
        <f>invoices[[#This Row],[Total]]-invoices[[#This Row],[rent_amount]]</f>
        <v>0</v>
      </c>
      <c r="AF2751">
        <v>820</v>
      </c>
      <c r="AG2751">
        <v>1215</v>
      </c>
      <c r="AH2751">
        <f>invoices[[#This Row],[EB Amount]]-invoices[[#This Row],[electricity_amount]]</f>
        <v>0</v>
      </c>
    </row>
    <row r="2752" spans="1:34">
      <c r="A2752" t="s">
        <v>2909</v>
      </c>
      <c r="B2752" t="s">
        <v>22</v>
      </c>
      <c r="C2752" t="s">
        <v>494</v>
      </c>
      <c r="D2752" t="s">
        <v>24</v>
      </c>
      <c r="E2752" t="s">
        <v>167</v>
      </c>
      <c r="F2752" t="s">
        <v>495</v>
      </c>
      <c r="G2752" t="s">
        <v>2910</v>
      </c>
      <c r="H2752" s="1">
        <f>DATE(YEAR(invoices[[#This Row],[due_date]]),MONTH(invoices[[#This Row],[due_date]]),1)</f>
        <v>45627</v>
      </c>
      <c r="I2752" s="1">
        <v>45633</v>
      </c>
      <c r="J2752">
        <v>13500</v>
      </c>
      <c r="K2752">
        <v>1620</v>
      </c>
      <c r="L2752">
        <v>0</v>
      </c>
      <c r="M2752">
        <f>invoices[[#This Row],[rent_amount]]+invoices[[#This Row],[electricity_amount]]+invoices[[#This Row],[other_charges]]</f>
        <v>15120</v>
      </c>
      <c r="N2752" t="s">
        <v>28</v>
      </c>
      <c r="O2752" t="s">
        <v>2486</v>
      </c>
      <c r="P2752">
        <v>0</v>
      </c>
      <c r="Q2752" t="b">
        <v>0</v>
      </c>
      <c r="R2752" t="s">
        <v>403</v>
      </c>
      <c r="S2752">
        <v>0</v>
      </c>
      <c r="T2752">
        <f>invoices[[#This Row],[total_amount]]</f>
        <v>15120</v>
      </c>
      <c r="U2752" t="s">
        <v>498</v>
      </c>
      <c r="V2752" t="str">
        <f>INDEX([1]!Table1[tenantname],MATCH(invoices[[#This Row],[allotment_id]],[1]!Table1[TenantAllotmentID],0))</f>
        <v>TANVEER MUSTAFA (B42-C1)</v>
      </c>
      <c r="W2752" t="s">
        <v>14130</v>
      </c>
      <c r="X2752" t="s">
        <v>14131</v>
      </c>
      <c r="Y2752" s="4">
        <v>45627</v>
      </c>
      <c r="Z2752" t="s">
        <v>15806</v>
      </c>
      <c r="AA2752">
        <v>9691</v>
      </c>
      <c r="AB2752">
        <v>3228</v>
      </c>
      <c r="AC2752">
        <v>581</v>
      </c>
      <c r="AD2752" s="7">
        <f>invoices[[#This Row],[Rent]]+invoices[[#This Row],[Services]]+invoices[[#This Row],[GST]]</f>
        <v>13500</v>
      </c>
      <c r="AE2752" s="7">
        <f>invoices[[#This Row],[Total]]-invoices[[#This Row],[rent_amount]]</f>
        <v>0</v>
      </c>
      <c r="AF2752">
        <v>836</v>
      </c>
      <c r="AG2752">
        <v>1620</v>
      </c>
      <c r="AH2752">
        <f>invoices[[#This Row],[EB Amount]]-invoices[[#This Row],[electricity_amount]]</f>
        <v>0</v>
      </c>
    </row>
    <row r="2753" spans="1:34">
      <c r="A2753" t="s">
        <v>3016</v>
      </c>
      <c r="B2753" t="s">
        <v>22</v>
      </c>
      <c r="C2753" t="s">
        <v>484</v>
      </c>
      <c r="D2753" t="s">
        <v>24</v>
      </c>
      <c r="E2753" t="s">
        <v>50</v>
      </c>
      <c r="F2753" t="s">
        <v>485</v>
      </c>
      <c r="G2753" t="s">
        <v>3017</v>
      </c>
      <c r="H2753" s="1">
        <f>DATE(YEAR(invoices[[#This Row],[due_date]]),MONTH(invoices[[#This Row],[due_date]]),1)</f>
        <v>45627</v>
      </c>
      <c r="I2753" s="1">
        <v>45633</v>
      </c>
      <c r="J2753">
        <v>14500</v>
      </c>
      <c r="K2753">
        <v>1950</v>
      </c>
      <c r="L2753">
        <v>0</v>
      </c>
      <c r="M2753">
        <f>invoices[[#This Row],[rent_amount]]+invoices[[#This Row],[electricity_amount]]+invoices[[#This Row],[other_charges]]</f>
        <v>16450</v>
      </c>
      <c r="N2753" t="s">
        <v>28</v>
      </c>
      <c r="O2753" t="s">
        <v>2486</v>
      </c>
      <c r="P2753">
        <v>0</v>
      </c>
      <c r="Q2753" t="b">
        <v>0</v>
      </c>
      <c r="R2753" t="s">
        <v>403</v>
      </c>
      <c r="S2753">
        <v>0</v>
      </c>
      <c r="T2753">
        <f>invoices[[#This Row],[total_amount]]</f>
        <v>16450</v>
      </c>
      <c r="U2753" t="s">
        <v>488</v>
      </c>
      <c r="V2753" t="str">
        <f>INDEX([1]!Table1[tenantname],MATCH(invoices[[#This Row],[allotment_id]],[1]!Table1[TenantAllotmentID],0))</f>
        <v>Yaduraj P (B32-B2)</v>
      </c>
      <c r="W2753" t="s">
        <v>14126</v>
      </c>
      <c r="X2753" t="s">
        <v>14127</v>
      </c>
      <c r="Y2753" s="4">
        <v>45627</v>
      </c>
      <c r="Z2753" t="s">
        <v>15806</v>
      </c>
      <c r="AA2753">
        <v>8866</v>
      </c>
      <c r="AB2753">
        <v>4774</v>
      </c>
      <c r="AC2753">
        <v>860</v>
      </c>
      <c r="AD2753" s="7">
        <f>invoices[[#This Row],[Rent]]+invoices[[#This Row],[Services]]+invoices[[#This Row],[GST]]</f>
        <v>14500</v>
      </c>
      <c r="AE2753" s="7">
        <f>invoices[[#This Row],[Total]]-invoices[[#This Row],[rent_amount]]</f>
        <v>0</v>
      </c>
      <c r="AF2753">
        <v>879</v>
      </c>
      <c r="AG2753">
        <v>1950</v>
      </c>
      <c r="AH2753">
        <f>invoices[[#This Row],[EB Amount]]-invoices[[#This Row],[electricity_amount]]</f>
        <v>0</v>
      </c>
    </row>
    <row r="2754" spans="1:34">
      <c r="A2754" t="s">
        <v>3161</v>
      </c>
      <c r="B2754" t="s">
        <v>22</v>
      </c>
      <c r="C2754" t="s">
        <v>3162</v>
      </c>
      <c r="D2754" t="s">
        <v>24</v>
      </c>
      <c r="E2754" t="s">
        <v>25</v>
      </c>
      <c r="F2754" t="s">
        <v>385</v>
      </c>
      <c r="G2754" t="s">
        <v>3163</v>
      </c>
      <c r="H2754" s="1">
        <f>DATE(YEAR(invoices[[#This Row],[due_date]]),MONTH(invoices[[#This Row],[due_date]]),1)</f>
        <v>45627</v>
      </c>
      <c r="I2754" s="1">
        <v>45633</v>
      </c>
      <c r="J2754">
        <v>6289</v>
      </c>
      <c r="K2754">
        <v>1530</v>
      </c>
      <c r="L2754">
        <v>2250</v>
      </c>
      <c r="M2754">
        <f>invoices[[#This Row],[rent_amount]]+invoices[[#This Row],[electricity_amount]]+invoices[[#This Row],[other_charges]]</f>
        <v>10069</v>
      </c>
      <c r="N2754" t="s">
        <v>28</v>
      </c>
      <c r="O2754" t="s">
        <v>424</v>
      </c>
      <c r="P2754">
        <v>0</v>
      </c>
      <c r="Q2754" t="b">
        <v>0</v>
      </c>
      <c r="R2754" t="s">
        <v>403</v>
      </c>
      <c r="S2754">
        <v>0</v>
      </c>
      <c r="T2754">
        <f>invoices[[#This Row],[total_amount]]</f>
        <v>10069</v>
      </c>
      <c r="U2754" t="s">
        <v>3164</v>
      </c>
      <c r="V2754" t="str">
        <f>INDEX([1]!Table1[tenantname],MATCH(invoices[[#This Row],[allotment_id]],[1]!Table1[TenantAllotmentID],0))</f>
        <v>Anshika Mittal (A24-B3)</v>
      </c>
      <c r="W2754" t="s">
        <v>14989</v>
      </c>
      <c r="X2754" t="s">
        <v>14990</v>
      </c>
      <c r="Y2754" s="4">
        <v>45627</v>
      </c>
      <c r="Z2754" t="s">
        <v>15806</v>
      </c>
      <c r="AA2754">
        <v>4403</v>
      </c>
      <c r="AB2754">
        <v>1599</v>
      </c>
      <c r="AC2754">
        <v>287</v>
      </c>
      <c r="AD2754" s="7">
        <f>invoices[[#This Row],[Rent]]+invoices[[#This Row],[Services]]+invoices[[#This Row],[GST]]</f>
        <v>6289</v>
      </c>
      <c r="AE2754" s="7">
        <f>invoices[[#This Row],[Total]]-invoices[[#This Row],[rent_amount]]</f>
        <v>0</v>
      </c>
      <c r="AF2754">
        <v>937</v>
      </c>
      <c r="AG2754">
        <v>1530</v>
      </c>
      <c r="AH2754">
        <f>invoices[[#This Row],[EB Amount]]-invoices[[#This Row],[electricity_amount]]</f>
        <v>0</v>
      </c>
    </row>
    <row r="2755" spans="1:34">
      <c r="A2755" t="s">
        <v>3213</v>
      </c>
      <c r="B2755" t="s">
        <v>22</v>
      </c>
      <c r="C2755" t="s">
        <v>823</v>
      </c>
      <c r="D2755" t="s">
        <v>24</v>
      </c>
      <c r="E2755" t="s">
        <v>519</v>
      </c>
      <c r="F2755" t="s">
        <v>824</v>
      </c>
      <c r="G2755" t="s">
        <v>3214</v>
      </c>
      <c r="H2755" s="1">
        <f>DATE(YEAR(invoices[[#This Row],[due_date]]),MONTH(invoices[[#This Row],[due_date]]),1)</f>
        <v>45627</v>
      </c>
      <c r="I2755" s="1">
        <v>45633</v>
      </c>
      <c r="J2755">
        <v>24000</v>
      </c>
      <c r="K2755">
        <v>1800</v>
      </c>
      <c r="L2755">
        <v>0</v>
      </c>
      <c r="M2755">
        <f>invoices[[#This Row],[rent_amount]]+invoices[[#This Row],[electricity_amount]]+invoices[[#This Row],[other_charges]]</f>
        <v>25800</v>
      </c>
      <c r="N2755" t="s">
        <v>28</v>
      </c>
      <c r="O2755" t="s">
        <v>402</v>
      </c>
      <c r="P2755">
        <v>0</v>
      </c>
      <c r="Q2755" t="b">
        <v>0</v>
      </c>
      <c r="R2755" t="s">
        <v>403</v>
      </c>
      <c r="S2755">
        <v>0</v>
      </c>
      <c r="T2755">
        <f>invoices[[#This Row],[total_amount]]</f>
        <v>25800</v>
      </c>
      <c r="U2755" t="s">
        <v>827</v>
      </c>
      <c r="V2755" t="str">
        <f>INDEX([1]!Table1[tenantname],MATCH(invoices[[#This Row],[allotment_id]],[1]!Table1[TenantAllotmentID],0))</f>
        <v>Prateek Sharma (C41-D1)</v>
      </c>
      <c r="W2755" t="s">
        <v>14245</v>
      </c>
      <c r="X2755" t="s">
        <v>14246</v>
      </c>
      <c r="Y2755" s="4">
        <v>45627</v>
      </c>
      <c r="Z2755" t="s">
        <v>15806</v>
      </c>
      <c r="AA2755">
        <v>14675</v>
      </c>
      <c r="AB2755">
        <v>7902</v>
      </c>
      <c r="AC2755">
        <v>1423</v>
      </c>
      <c r="AD2755" s="7">
        <f>invoices[[#This Row],[Rent]]+invoices[[#This Row],[Services]]+invoices[[#This Row],[GST]]</f>
        <v>24000</v>
      </c>
      <c r="AE2755" s="7">
        <f>invoices[[#This Row],[Total]]-invoices[[#This Row],[rent_amount]]</f>
        <v>0</v>
      </c>
      <c r="AF2755">
        <v>958</v>
      </c>
      <c r="AG2755">
        <v>1800</v>
      </c>
      <c r="AH2755">
        <f>invoices[[#This Row],[EB Amount]]-invoices[[#This Row],[electricity_amount]]</f>
        <v>0</v>
      </c>
    </row>
    <row r="2756" spans="1:34">
      <c r="A2756" s="2" t="s">
        <v>3219</v>
      </c>
      <c r="B2756" t="s">
        <v>22</v>
      </c>
      <c r="C2756" t="s">
        <v>3220</v>
      </c>
      <c r="D2756" t="s">
        <v>24</v>
      </c>
      <c r="E2756" t="s">
        <v>247</v>
      </c>
      <c r="F2756" t="s">
        <v>248</v>
      </c>
      <c r="G2756" t="s">
        <v>3221</v>
      </c>
      <c r="H2756" s="1">
        <f>DATE(YEAR(invoices[[#This Row],[due_date]]),MONTH(invoices[[#This Row],[due_date]]),1)</f>
        <v>45627</v>
      </c>
      <c r="I2756" s="1">
        <v>45633</v>
      </c>
      <c r="J2756">
        <v>11645</v>
      </c>
      <c r="K2756">
        <v>1530</v>
      </c>
      <c r="L2756">
        <v>2250</v>
      </c>
      <c r="M2756">
        <f>invoices[[#This Row],[rent_amount]]+invoices[[#This Row],[electricity_amount]]+invoices[[#This Row],[other_charges]]</f>
        <v>15425</v>
      </c>
      <c r="N2756" t="s">
        <v>28</v>
      </c>
      <c r="O2756" t="s">
        <v>402</v>
      </c>
      <c r="P2756">
        <v>0</v>
      </c>
      <c r="Q2756" t="b">
        <v>0</v>
      </c>
      <c r="R2756" t="s">
        <v>403</v>
      </c>
      <c r="S2756">
        <v>0</v>
      </c>
      <c r="T2756">
        <f>invoices[[#This Row],[total_amount]]</f>
        <v>15425</v>
      </c>
      <c r="U2756" t="s">
        <v>3222</v>
      </c>
      <c r="V2756" t="str">
        <f>INDEX([1]!Table1[tenantname],MATCH(invoices[[#This Row],[allotment_id]],[1]!Table1[TenantAllotmentID],0))</f>
        <v>Ragavendran Ramesh (C11-A1)</v>
      </c>
      <c r="W2756" t="s">
        <v>15001</v>
      </c>
      <c r="X2756" t="s">
        <v>15002</v>
      </c>
      <c r="Y2756" s="4">
        <v>45627</v>
      </c>
      <c r="Z2756" t="s">
        <v>15806</v>
      </c>
      <c r="AA2756">
        <v>8359</v>
      </c>
      <c r="AB2756">
        <v>2785</v>
      </c>
      <c r="AC2756">
        <v>501</v>
      </c>
      <c r="AD2756" s="7">
        <f>invoices[[#This Row],[Rent]]+invoices[[#This Row],[Services]]+invoices[[#This Row],[GST]]</f>
        <v>11645</v>
      </c>
      <c r="AE2756" s="7">
        <f>invoices[[#This Row],[Total]]-invoices[[#This Row],[rent_amount]]</f>
        <v>0</v>
      </c>
      <c r="AF2756">
        <v>961</v>
      </c>
      <c r="AG2756">
        <v>1530</v>
      </c>
      <c r="AH2756">
        <f>invoices[[#This Row],[EB Amount]]-invoices[[#This Row],[electricity_amount]]</f>
        <v>0</v>
      </c>
    </row>
    <row r="2757" spans="1:34">
      <c r="A2757" s="2" t="s">
        <v>3223</v>
      </c>
      <c r="B2757" t="s">
        <v>22</v>
      </c>
      <c r="C2757" t="s">
        <v>855</v>
      </c>
      <c r="D2757" t="s">
        <v>24</v>
      </c>
      <c r="E2757" t="s">
        <v>140</v>
      </c>
      <c r="F2757" t="s">
        <v>293</v>
      </c>
      <c r="G2757" t="s">
        <v>3224</v>
      </c>
      <c r="H2757" s="1">
        <f>DATE(YEAR(invoices[[#This Row],[due_date]]),MONTH(invoices[[#This Row],[due_date]]),1)</f>
        <v>45627</v>
      </c>
      <c r="I2757" s="1">
        <v>45633</v>
      </c>
      <c r="J2757">
        <v>13000</v>
      </c>
      <c r="K2757">
        <v>1350</v>
      </c>
      <c r="L2757">
        <v>0</v>
      </c>
      <c r="M2757">
        <f>invoices[[#This Row],[rent_amount]]+invoices[[#This Row],[electricity_amount]]+invoices[[#This Row],[other_charges]]</f>
        <v>14350</v>
      </c>
      <c r="N2757" t="s">
        <v>28</v>
      </c>
      <c r="O2757" t="s">
        <v>424</v>
      </c>
      <c r="P2757">
        <v>0</v>
      </c>
      <c r="Q2757" t="b">
        <v>0</v>
      </c>
      <c r="R2757" t="s">
        <v>403</v>
      </c>
      <c r="S2757">
        <v>0</v>
      </c>
      <c r="T2757">
        <f>invoices[[#This Row],[total_amount]]</f>
        <v>14350</v>
      </c>
      <c r="U2757" t="s">
        <v>857</v>
      </c>
      <c r="V2757" t="str">
        <f>INDEX([1]!Table1[tenantname],MATCH(invoices[[#This Row],[allotment_id]],[1]!Table1[TenantAllotmentID],0))</f>
        <v>Hari Vignesh (A41-B1)</v>
      </c>
      <c r="W2757" t="s">
        <v>14257</v>
      </c>
      <c r="X2757" t="s">
        <v>14258</v>
      </c>
      <c r="Y2757" s="4">
        <v>45627</v>
      </c>
      <c r="Z2757" t="s">
        <v>15806</v>
      </c>
      <c r="AA2757">
        <v>8085</v>
      </c>
      <c r="AB2757">
        <v>4165</v>
      </c>
      <c r="AC2757">
        <v>750</v>
      </c>
      <c r="AD2757" s="7">
        <f>invoices[[#This Row],[Rent]]+invoices[[#This Row],[Services]]+invoices[[#This Row],[GST]]</f>
        <v>13000</v>
      </c>
      <c r="AE2757" s="7">
        <f>invoices[[#This Row],[Total]]-invoices[[#This Row],[rent_amount]]</f>
        <v>0</v>
      </c>
      <c r="AF2757">
        <v>962</v>
      </c>
      <c r="AG2757">
        <v>1350</v>
      </c>
      <c r="AH2757">
        <f>invoices[[#This Row],[EB Amount]]-invoices[[#This Row],[electricity_amount]]</f>
        <v>0</v>
      </c>
    </row>
    <row r="2758" spans="1:34">
      <c r="A2758" t="s">
        <v>3266</v>
      </c>
      <c r="B2758" t="s">
        <v>22</v>
      </c>
      <c r="C2758" t="s">
        <v>1091</v>
      </c>
      <c r="D2758" t="s">
        <v>24</v>
      </c>
      <c r="E2758" t="s">
        <v>254</v>
      </c>
      <c r="F2758" t="s">
        <v>1092</v>
      </c>
      <c r="G2758" t="s">
        <v>3267</v>
      </c>
      <c r="H2758" s="1">
        <f>DATE(YEAR(invoices[[#This Row],[due_date]]),MONTH(invoices[[#This Row],[due_date]]),1)</f>
        <v>45627</v>
      </c>
      <c r="I2758" s="1">
        <v>45633</v>
      </c>
      <c r="J2758">
        <v>13600</v>
      </c>
      <c r="K2758">
        <v>2640</v>
      </c>
      <c r="L2758">
        <v>0</v>
      </c>
      <c r="M2758">
        <f>invoices[[#This Row],[rent_amount]]+invoices[[#This Row],[electricity_amount]]+invoices[[#This Row],[other_charges]]</f>
        <v>16240</v>
      </c>
      <c r="N2758" t="s">
        <v>28</v>
      </c>
      <c r="O2758" t="s">
        <v>402</v>
      </c>
      <c r="P2758">
        <v>0</v>
      </c>
      <c r="Q2758" t="b">
        <v>0</v>
      </c>
      <c r="R2758" t="s">
        <v>403</v>
      </c>
      <c r="S2758">
        <v>0</v>
      </c>
      <c r="T2758">
        <f>invoices[[#This Row],[total_amount]]</f>
        <v>16240</v>
      </c>
      <c r="U2758" t="s">
        <v>1094</v>
      </c>
      <c r="V2758" t="str">
        <f>INDEX([1]!Table1[tenantname],MATCH(invoices[[#This Row],[allotment_id]],[1]!Table1[TenantAllotmentID],0))</f>
        <v>Meghna Ravuru (C42-B2)</v>
      </c>
      <c r="W2758" t="s">
        <v>14344</v>
      </c>
      <c r="X2758" t="s">
        <v>14345</v>
      </c>
      <c r="Y2758" s="4">
        <v>45627</v>
      </c>
      <c r="Z2758" t="s">
        <v>15806</v>
      </c>
      <c r="AA2758">
        <v>8316</v>
      </c>
      <c r="AB2758">
        <v>4478</v>
      </c>
      <c r="AC2758">
        <v>806</v>
      </c>
      <c r="AD2758" s="7">
        <f>invoices[[#This Row],[Rent]]+invoices[[#This Row],[Services]]+invoices[[#This Row],[GST]]</f>
        <v>13600</v>
      </c>
      <c r="AE2758" s="7">
        <f>invoices[[#This Row],[Total]]-invoices[[#This Row],[rent_amount]]</f>
        <v>0</v>
      </c>
      <c r="AF2758">
        <v>979</v>
      </c>
      <c r="AG2758">
        <v>2640</v>
      </c>
      <c r="AH2758">
        <f>invoices[[#This Row],[EB Amount]]-invoices[[#This Row],[electricity_amount]]</f>
        <v>0</v>
      </c>
    </row>
    <row r="2759" spans="1:34">
      <c r="A2759" t="s">
        <v>3339</v>
      </c>
      <c r="B2759" t="s">
        <v>22</v>
      </c>
      <c r="C2759" t="s">
        <v>771</v>
      </c>
      <c r="D2759" t="s">
        <v>24</v>
      </c>
      <c r="E2759" t="s">
        <v>72</v>
      </c>
      <c r="F2759" t="s">
        <v>665</v>
      </c>
      <c r="G2759" t="s">
        <v>3340</v>
      </c>
      <c r="H2759" s="1">
        <f>DATE(YEAR(invoices[[#This Row],[due_date]]),MONTH(invoices[[#This Row],[due_date]]),1)</f>
        <v>45627</v>
      </c>
      <c r="I2759" s="1">
        <v>45633</v>
      </c>
      <c r="J2759">
        <v>18000</v>
      </c>
      <c r="K2759">
        <v>660</v>
      </c>
      <c r="L2759">
        <v>0</v>
      </c>
      <c r="M2759">
        <f>invoices[[#This Row],[rent_amount]]+invoices[[#This Row],[electricity_amount]]+invoices[[#This Row],[other_charges]]</f>
        <v>18660</v>
      </c>
      <c r="N2759" t="s">
        <v>28</v>
      </c>
      <c r="O2759" t="s">
        <v>402</v>
      </c>
      <c r="P2759">
        <v>0</v>
      </c>
      <c r="Q2759" t="b">
        <v>0</v>
      </c>
      <c r="R2759" t="s">
        <v>403</v>
      </c>
      <c r="S2759">
        <v>0</v>
      </c>
      <c r="T2759">
        <f>invoices[[#This Row],[total_amount]]</f>
        <v>18660</v>
      </c>
      <c r="U2759" t="s">
        <v>773</v>
      </c>
      <c r="V2759" t="str">
        <f>INDEX([1]!Table1[tenantname],MATCH(invoices[[#This Row],[allotment_id]],[1]!Table1[TenantAllotmentID],0))</f>
        <v>Ramya Vaalendena (C34-A1)</v>
      </c>
      <c r="W2759" t="s">
        <v>14225</v>
      </c>
      <c r="X2759" t="s">
        <v>14226</v>
      </c>
      <c r="Y2759" s="4">
        <v>45627</v>
      </c>
      <c r="Z2759" t="s">
        <v>15806</v>
      </c>
      <c r="AA2759">
        <v>12921</v>
      </c>
      <c r="AB2759">
        <v>4304</v>
      </c>
      <c r="AC2759">
        <v>775</v>
      </c>
      <c r="AD2759" s="7">
        <f>invoices[[#This Row],[Rent]]+invoices[[#This Row],[Services]]+invoices[[#This Row],[GST]]</f>
        <v>18000</v>
      </c>
      <c r="AE2759" s="7">
        <f>invoices[[#This Row],[Total]]-invoices[[#This Row],[rent_amount]]</f>
        <v>0</v>
      </c>
      <c r="AF2759">
        <v>1013</v>
      </c>
      <c r="AG2759">
        <v>660</v>
      </c>
      <c r="AH2759">
        <f>invoices[[#This Row],[EB Amount]]-invoices[[#This Row],[electricity_amount]]</f>
        <v>0</v>
      </c>
    </row>
    <row r="2760" spans="1:34">
      <c r="A2760" t="s">
        <v>3346</v>
      </c>
      <c r="B2760" t="s">
        <v>22</v>
      </c>
      <c r="C2760" t="s">
        <v>3347</v>
      </c>
      <c r="D2760" t="s">
        <v>24</v>
      </c>
      <c r="E2760" t="s">
        <v>226</v>
      </c>
      <c r="F2760" t="s">
        <v>586</v>
      </c>
      <c r="G2760" t="s">
        <v>3348</v>
      </c>
      <c r="H2760" s="1">
        <f>DATE(YEAR(invoices[[#This Row],[due_date]]),MONTH(invoices[[#This Row],[due_date]]),1)</f>
        <v>45627</v>
      </c>
      <c r="I2760" s="1">
        <v>45633</v>
      </c>
      <c r="J2760">
        <v>13500</v>
      </c>
      <c r="K2760">
        <v>1470</v>
      </c>
      <c r="L2760">
        <v>2250</v>
      </c>
      <c r="M2760">
        <f>invoices[[#This Row],[rent_amount]]+invoices[[#This Row],[electricity_amount]]+invoices[[#This Row],[other_charges]]</f>
        <v>17220</v>
      </c>
      <c r="N2760" t="s">
        <v>28</v>
      </c>
      <c r="O2760" t="s">
        <v>402</v>
      </c>
      <c r="P2760">
        <v>0</v>
      </c>
      <c r="Q2760" t="b">
        <v>0</v>
      </c>
      <c r="R2760" t="s">
        <v>403</v>
      </c>
      <c r="S2760">
        <v>0</v>
      </c>
      <c r="T2760">
        <f>invoices[[#This Row],[total_amount]]</f>
        <v>17220</v>
      </c>
      <c r="U2760" t="s">
        <v>3349</v>
      </c>
      <c r="V2760" t="str">
        <f>INDEX([1]!Table1[tenantname],MATCH(invoices[[#This Row],[allotment_id]],[1]!Table1[TenantAllotmentID],0))</f>
        <v>Manasi K Iyer (B12-C2)</v>
      </c>
      <c r="W2760" t="s">
        <v>15032</v>
      </c>
      <c r="X2760" t="s">
        <v>15033</v>
      </c>
      <c r="Y2760" s="4">
        <v>45627</v>
      </c>
      <c r="Z2760" t="s">
        <v>15806</v>
      </c>
      <c r="AA2760">
        <v>9691</v>
      </c>
      <c r="AB2760">
        <v>3228</v>
      </c>
      <c r="AC2760">
        <v>581</v>
      </c>
      <c r="AD2760" s="7">
        <f>invoices[[#This Row],[Rent]]+invoices[[#This Row],[Services]]+invoices[[#This Row],[GST]]</f>
        <v>13500</v>
      </c>
      <c r="AE2760" s="7">
        <f>invoices[[#This Row],[Total]]-invoices[[#This Row],[rent_amount]]</f>
        <v>0</v>
      </c>
      <c r="AF2760">
        <v>1015</v>
      </c>
      <c r="AG2760">
        <v>1470</v>
      </c>
      <c r="AH2760">
        <f>invoices[[#This Row],[EB Amount]]-invoices[[#This Row],[electricity_amount]]</f>
        <v>0</v>
      </c>
    </row>
    <row r="2761" spans="1:34">
      <c r="A2761" t="s">
        <v>3472</v>
      </c>
      <c r="B2761" t="s">
        <v>22</v>
      </c>
      <c r="C2761" t="s">
        <v>3473</v>
      </c>
      <c r="D2761" t="s">
        <v>24</v>
      </c>
      <c r="E2761" t="s">
        <v>342</v>
      </c>
      <c r="F2761" t="s">
        <v>343</v>
      </c>
      <c r="G2761" t="s">
        <v>3474</v>
      </c>
      <c r="H2761" s="1">
        <f>DATE(YEAR(invoices[[#This Row],[due_date]]),MONTH(invoices[[#This Row],[due_date]]),1)</f>
        <v>45627</v>
      </c>
      <c r="I2761" s="1">
        <v>45633</v>
      </c>
      <c r="J2761">
        <v>4645</v>
      </c>
      <c r="K2761">
        <v>0</v>
      </c>
      <c r="L2761">
        <v>0</v>
      </c>
      <c r="M2761">
        <f>invoices[[#This Row],[rent_amount]]+invoices[[#This Row],[electricity_amount]]+invoices[[#This Row],[other_charges]]</f>
        <v>4645</v>
      </c>
      <c r="N2761" t="s">
        <v>28</v>
      </c>
      <c r="O2761" t="s">
        <v>402</v>
      </c>
      <c r="P2761">
        <v>0</v>
      </c>
      <c r="Q2761" t="b">
        <v>0</v>
      </c>
      <c r="R2761" t="s">
        <v>403</v>
      </c>
      <c r="S2761">
        <v>0</v>
      </c>
      <c r="T2761">
        <f>invoices[[#This Row],[total_amount]]</f>
        <v>4645</v>
      </c>
      <c r="U2761" t="s">
        <v>3475</v>
      </c>
      <c r="V2761" t="str">
        <f>INDEX([1]!Table1[tenantname],MATCH(invoices[[#This Row],[allotment_id]],[1]!Table1[TenantAllotmentID],0))</f>
        <v>Kumari Nisha Singh (D11-B1)</v>
      </c>
      <c r="W2761" t="s">
        <v>15062</v>
      </c>
      <c r="X2761" t="s">
        <v>15063</v>
      </c>
      <c r="Y2761" s="4">
        <v>45627</v>
      </c>
      <c r="Z2761" t="s">
        <v>15806</v>
      </c>
      <c r="AA2761">
        <v>3252</v>
      </c>
      <c r="AB2761">
        <v>1181</v>
      </c>
      <c r="AC2761">
        <v>212</v>
      </c>
      <c r="AD2761" s="7">
        <f>invoices[[#This Row],[Rent]]+invoices[[#This Row],[Services]]+invoices[[#This Row],[GST]]</f>
        <v>4645</v>
      </c>
      <c r="AE2761" s="7">
        <f>invoices[[#This Row],[Total]]-invoices[[#This Row],[rent_amount]]</f>
        <v>0</v>
      </c>
      <c r="AF2761">
        <v>1070</v>
      </c>
      <c r="AG2761">
        <v>0</v>
      </c>
      <c r="AH2761">
        <f>invoices[[#This Row],[EB Amount]]-invoices[[#This Row],[electricity_amount]]</f>
        <v>0</v>
      </c>
    </row>
    <row r="2762" spans="1:34">
      <c r="A2762" t="s">
        <v>3506</v>
      </c>
      <c r="B2762" t="s">
        <v>22</v>
      </c>
      <c r="C2762" t="s">
        <v>1587</v>
      </c>
      <c r="D2762" t="s">
        <v>24</v>
      </c>
      <c r="E2762" t="s">
        <v>181</v>
      </c>
      <c r="F2762" t="s">
        <v>427</v>
      </c>
      <c r="G2762" t="s">
        <v>3507</v>
      </c>
      <c r="H2762" s="1">
        <f>DATE(YEAR(invoices[[#This Row],[due_date]]),MONTH(invoices[[#This Row],[due_date]]),1)</f>
        <v>45627</v>
      </c>
      <c r="I2762" s="1">
        <v>45633</v>
      </c>
      <c r="J2762">
        <v>13000</v>
      </c>
      <c r="K2762">
        <v>2070</v>
      </c>
      <c r="L2762">
        <v>0</v>
      </c>
      <c r="M2762">
        <f>invoices[[#This Row],[rent_amount]]+invoices[[#This Row],[electricity_amount]]+invoices[[#This Row],[other_charges]]</f>
        <v>15070</v>
      </c>
      <c r="N2762" t="s">
        <v>28</v>
      </c>
      <c r="O2762" t="s">
        <v>2486</v>
      </c>
      <c r="P2762">
        <v>0</v>
      </c>
      <c r="Q2762" t="b">
        <v>0</v>
      </c>
      <c r="R2762" t="s">
        <v>403</v>
      </c>
      <c r="S2762">
        <v>0</v>
      </c>
      <c r="T2762">
        <f>invoices[[#This Row],[total_amount]]</f>
        <v>15070</v>
      </c>
      <c r="U2762" t="s">
        <v>1589</v>
      </c>
      <c r="V2762" t="str">
        <f>INDEX([1]!Table1[tenantname],MATCH(invoices[[#This Row],[allotment_id]],[1]!Table1[TenantAllotmentID],0))</f>
        <v>Shreeya Vyawahare (B24-B2)</v>
      </c>
      <c r="W2762" t="s">
        <v>14528</v>
      </c>
      <c r="X2762" t="s">
        <v>14529</v>
      </c>
      <c r="Y2762" s="4">
        <v>45627</v>
      </c>
      <c r="Z2762" t="s">
        <v>15806</v>
      </c>
      <c r="AA2762">
        <v>9100</v>
      </c>
      <c r="AB2762">
        <v>3305</v>
      </c>
      <c r="AC2762">
        <v>595</v>
      </c>
      <c r="AD2762" s="7">
        <f>invoices[[#This Row],[Rent]]+invoices[[#This Row],[Services]]+invoices[[#This Row],[GST]]</f>
        <v>13000</v>
      </c>
      <c r="AE2762" s="7">
        <f>invoices[[#This Row],[Total]]-invoices[[#This Row],[rent_amount]]</f>
        <v>0</v>
      </c>
      <c r="AF2762">
        <v>1082</v>
      </c>
      <c r="AG2762">
        <v>2070</v>
      </c>
      <c r="AH2762">
        <f>invoices[[#This Row],[EB Amount]]-invoices[[#This Row],[electricity_amount]]</f>
        <v>0</v>
      </c>
    </row>
    <row r="2763" spans="1:34">
      <c r="A2763" t="s">
        <v>3518</v>
      </c>
      <c r="B2763" t="s">
        <v>22</v>
      </c>
      <c r="C2763" t="s">
        <v>2112</v>
      </c>
      <c r="D2763" t="s">
        <v>24</v>
      </c>
      <c r="E2763" t="s">
        <v>147</v>
      </c>
      <c r="F2763" t="s">
        <v>733</v>
      </c>
      <c r="G2763" t="s">
        <v>3519</v>
      </c>
      <c r="H2763" s="1">
        <f>DATE(YEAR(invoices[[#This Row],[due_date]]),MONTH(invoices[[#This Row],[due_date]]),1)</f>
        <v>45627</v>
      </c>
      <c r="I2763" s="1">
        <v>45633</v>
      </c>
      <c r="J2763">
        <v>14500</v>
      </c>
      <c r="K2763">
        <v>960</v>
      </c>
      <c r="L2763">
        <v>0</v>
      </c>
      <c r="M2763">
        <f>invoices[[#This Row],[rent_amount]]+invoices[[#This Row],[electricity_amount]]+invoices[[#This Row],[other_charges]]</f>
        <v>15460</v>
      </c>
      <c r="N2763" t="s">
        <v>28</v>
      </c>
      <c r="O2763" t="s">
        <v>2486</v>
      </c>
      <c r="P2763">
        <v>0</v>
      </c>
      <c r="Q2763" t="b">
        <v>0</v>
      </c>
      <c r="R2763" t="s">
        <v>403</v>
      </c>
      <c r="S2763">
        <v>0</v>
      </c>
      <c r="T2763">
        <f>invoices[[#This Row],[total_amount]]</f>
        <v>15460</v>
      </c>
      <c r="U2763" t="s">
        <v>2114</v>
      </c>
      <c r="V2763" t="str">
        <f>INDEX([1]!Table1[tenantname],MATCH(invoices[[#This Row],[allotment_id]],[1]!Table1[TenantAllotmentID],0))</f>
        <v>Sathiyan G (C31-B2)</v>
      </c>
      <c r="W2763" t="s">
        <v>14712</v>
      </c>
      <c r="X2763" t="s">
        <v>14713</v>
      </c>
      <c r="Y2763" s="4">
        <v>45627</v>
      </c>
      <c r="Z2763" t="s">
        <v>15806</v>
      </c>
      <c r="AA2763">
        <v>10409</v>
      </c>
      <c r="AB2763">
        <v>3467</v>
      </c>
      <c r="AC2763">
        <v>624</v>
      </c>
      <c r="AD2763" s="7">
        <f>invoices[[#This Row],[Rent]]+invoices[[#This Row],[Services]]+invoices[[#This Row],[GST]]</f>
        <v>14500</v>
      </c>
      <c r="AE2763" s="7">
        <f>invoices[[#This Row],[Total]]-invoices[[#This Row],[rent_amount]]</f>
        <v>0</v>
      </c>
      <c r="AF2763">
        <v>1088</v>
      </c>
      <c r="AG2763">
        <v>960</v>
      </c>
      <c r="AH2763">
        <f>invoices[[#This Row],[EB Amount]]-invoices[[#This Row],[electricity_amount]]</f>
        <v>0</v>
      </c>
    </row>
    <row r="2764" spans="1:34">
      <c r="A2764" t="s">
        <v>3766</v>
      </c>
      <c r="B2764" t="s">
        <v>22</v>
      </c>
      <c r="C2764" t="s">
        <v>1274</v>
      </c>
      <c r="D2764" t="s">
        <v>24</v>
      </c>
      <c r="E2764" t="s">
        <v>195</v>
      </c>
      <c r="F2764" t="s">
        <v>1753</v>
      </c>
      <c r="G2764" t="s">
        <v>3767</v>
      </c>
      <c r="H2764" s="1">
        <f>DATE(YEAR(invoices[[#This Row],[due_date]]),MONTH(invoices[[#This Row],[due_date]]),1)</f>
        <v>45627</v>
      </c>
      <c r="I2764" s="1">
        <v>45633</v>
      </c>
      <c r="J2764">
        <v>17700</v>
      </c>
      <c r="K2764">
        <v>1020</v>
      </c>
      <c r="L2764">
        <v>0</v>
      </c>
      <c r="M2764">
        <f>invoices[[#This Row],[rent_amount]]+invoices[[#This Row],[electricity_amount]]+invoices[[#This Row],[other_charges]]</f>
        <v>18720</v>
      </c>
      <c r="N2764" t="s">
        <v>28</v>
      </c>
      <c r="O2764" t="s">
        <v>424</v>
      </c>
      <c r="P2764">
        <v>0</v>
      </c>
      <c r="Q2764" t="b">
        <v>0</v>
      </c>
      <c r="R2764" t="s">
        <v>403</v>
      </c>
      <c r="S2764">
        <v>0</v>
      </c>
      <c r="T2764">
        <f>invoices[[#This Row],[total_amount]]</f>
        <v>18720</v>
      </c>
      <c r="U2764" t="s">
        <v>1755</v>
      </c>
      <c r="V2764" t="str">
        <f>INDEX([1]!Table1[tenantname],MATCH(invoices[[#This Row],[allotment_id]],[1]!Table1[TenantAllotmentID],0))</f>
        <v>Sreyashi Chowdhury (D41-A1)</v>
      </c>
      <c r="W2764" t="s">
        <v>14409</v>
      </c>
      <c r="X2764" t="s">
        <v>14584</v>
      </c>
      <c r="Y2764" s="4">
        <v>45627</v>
      </c>
      <c r="Z2764" t="s">
        <v>15806</v>
      </c>
      <c r="AA2764">
        <v>12706</v>
      </c>
      <c r="AB2764">
        <v>4232</v>
      </c>
      <c r="AC2764">
        <v>762</v>
      </c>
      <c r="AD2764" s="7">
        <f>invoices[[#This Row],[Rent]]+invoices[[#This Row],[Services]]+invoices[[#This Row],[GST]]</f>
        <v>17700</v>
      </c>
      <c r="AE2764" s="7">
        <f>invoices[[#This Row],[Total]]-invoices[[#This Row],[rent_amount]]</f>
        <v>0</v>
      </c>
      <c r="AF2764">
        <v>1190</v>
      </c>
      <c r="AG2764">
        <v>1020</v>
      </c>
      <c r="AH2764">
        <f>invoices[[#This Row],[EB Amount]]-invoices[[#This Row],[electricity_amount]]</f>
        <v>0</v>
      </c>
    </row>
    <row r="2765" spans="1:34">
      <c r="A2765" t="s">
        <v>3784</v>
      </c>
      <c r="B2765" t="s">
        <v>22</v>
      </c>
      <c r="C2765" t="s">
        <v>869</v>
      </c>
      <c r="D2765" t="s">
        <v>24</v>
      </c>
      <c r="E2765" t="s">
        <v>247</v>
      </c>
      <c r="F2765" t="s">
        <v>870</v>
      </c>
      <c r="G2765" t="s">
        <v>3785</v>
      </c>
      <c r="H2765" s="1">
        <f>DATE(YEAR(invoices[[#This Row],[due_date]]),MONTH(invoices[[#This Row],[due_date]]),1)</f>
        <v>45627</v>
      </c>
      <c r="I2765" s="1">
        <v>45633</v>
      </c>
      <c r="J2765">
        <v>14500</v>
      </c>
      <c r="K2765">
        <v>612</v>
      </c>
      <c r="L2765">
        <v>0</v>
      </c>
      <c r="M2765">
        <f>invoices[[#This Row],[rent_amount]]+invoices[[#This Row],[electricity_amount]]+invoices[[#This Row],[other_charges]]</f>
        <v>15112</v>
      </c>
      <c r="N2765" t="s">
        <v>28</v>
      </c>
      <c r="O2765" t="s">
        <v>2486</v>
      </c>
      <c r="P2765">
        <v>0</v>
      </c>
      <c r="Q2765" t="b">
        <v>0</v>
      </c>
      <c r="R2765" t="s">
        <v>403</v>
      </c>
      <c r="S2765">
        <v>0</v>
      </c>
      <c r="T2765">
        <f>invoices[[#This Row],[total_amount]]</f>
        <v>15112</v>
      </c>
      <c r="U2765" t="s">
        <v>873</v>
      </c>
      <c r="V2765" t="str">
        <f>INDEX([1]!Table1[tenantname],MATCH(invoices[[#This Row],[allotment_id]],[1]!Table1[TenantAllotmentID],0))</f>
        <v>Sidharthan BS (C11-B1)</v>
      </c>
      <c r="W2765" t="s">
        <v>14263</v>
      </c>
      <c r="X2765" t="s">
        <v>14264</v>
      </c>
      <c r="Y2765" s="4">
        <v>45627</v>
      </c>
      <c r="Z2765" t="s">
        <v>15806</v>
      </c>
      <c r="AA2765">
        <v>10409</v>
      </c>
      <c r="AB2765">
        <v>3467</v>
      </c>
      <c r="AC2765">
        <v>624</v>
      </c>
      <c r="AD2765" s="7">
        <f>invoices[[#This Row],[Rent]]+invoices[[#This Row],[Services]]+invoices[[#This Row],[GST]]</f>
        <v>14500</v>
      </c>
      <c r="AE2765" s="7">
        <f>invoices[[#This Row],[Total]]-invoices[[#This Row],[rent_amount]]</f>
        <v>0</v>
      </c>
      <c r="AF2765">
        <v>1198</v>
      </c>
      <c r="AG2765">
        <v>612</v>
      </c>
      <c r="AH2765">
        <f>invoices[[#This Row],[EB Amount]]-invoices[[#This Row],[electricity_amount]]</f>
        <v>0</v>
      </c>
    </row>
    <row r="2766" spans="1:34">
      <c r="A2766" t="s">
        <v>3794</v>
      </c>
      <c r="B2766" t="s">
        <v>22</v>
      </c>
      <c r="C2766" t="s">
        <v>3729</v>
      </c>
      <c r="D2766" t="s">
        <v>24</v>
      </c>
      <c r="E2766" t="s">
        <v>112</v>
      </c>
      <c r="F2766" t="s">
        <v>1343</v>
      </c>
      <c r="G2766" t="s">
        <v>3795</v>
      </c>
      <c r="H2766" s="1">
        <f>DATE(YEAR(invoices[[#This Row],[due_date]]),MONTH(invoices[[#This Row],[due_date]]),1)</f>
        <v>45627</v>
      </c>
      <c r="I2766" s="1">
        <v>45633</v>
      </c>
      <c r="J2766">
        <v>19000</v>
      </c>
      <c r="K2766">
        <v>2280</v>
      </c>
      <c r="L2766">
        <v>0</v>
      </c>
      <c r="M2766">
        <f>invoices[[#This Row],[rent_amount]]+invoices[[#This Row],[electricity_amount]]+invoices[[#This Row],[other_charges]]</f>
        <v>21280</v>
      </c>
      <c r="N2766" t="s">
        <v>28</v>
      </c>
      <c r="O2766" t="s">
        <v>402</v>
      </c>
      <c r="P2766">
        <v>0</v>
      </c>
      <c r="Q2766" t="b">
        <v>0</v>
      </c>
      <c r="R2766" t="s">
        <v>403</v>
      </c>
      <c r="S2766">
        <v>0</v>
      </c>
      <c r="T2766">
        <f>invoices[[#This Row],[total_amount]]</f>
        <v>21280</v>
      </c>
      <c r="U2766" t="s">
        <v>3731</v>
      </c>
      <c r="V2766" t="str">
        <f>INDEX([1]!Table1[tenantname],MATCH(invoices[[#This Row],[allotment_id]],[1]!Table1[TenantAllotmentID],0))</f>
        <v>Phaniraj Vuyyuri (A23-A1)</v>
      </c>
      <c r="W2766" t="s">
        <v>15116</v>
      </c>
      <c r="X2766" t="s">
        <v>15117</v>
      </c>
      <c r="Y2766" s="4">
        <v>45627</v>
      </c>
      <c r="Z2766" t="s">
        <v>15806</v>
      </c>
      <c r="AA2766">
        <v>13300</v>
      </c>
      <c r="AB2766">
        <v>4831</v>
      </c>
      <c r="AC2766">
        <v>869</v>
      </c>
      <c r="AD2766" s="7">
        <f>invoices[[#This Row],[Rent]]+invoices[[#This Row],[Services]]+invoices[[#This Row],[GST]]</f>
        <v>19000</v>
      </c>
      <c r="AE2766" s="7">
        <f>invoices[[#This Row],[Total]]-invoices[[#This Row],[rent_amount]]</f>
        <v>0</v>
      </c>
      <c r="AF2766">
        <v>1202</v>
      </c>
      <c r="AG2766">
        <v>2280</v>
      </c>
      <c r="AH2766">
        <f>invoices[[#This Row],[EB Amount]]-invoices[[#This Row],[electricity_amount]]</f>
        <v>0</v>
      </c>
    </row>
    <row r="2767" spans="1:34">
      <c r="A2767" t="s">
        <v>3804</v>
      </c>
      <c r="B2767" t="s">
        <v>22</v>
      </c>
      <c r="C2767" t="s">
        <v>3805</v>
      </c>
      <c r="D2767" t="s">
        <v>24</v>
      </c>
      <c r="E2767" t="s">
        <v>25</v>
      </c>
      <c r="F2767" t="s">
        <v>908</v>
      </c>
      <c r="G2767" t="s">
        <v>3806</v>
      </c>
      <c r="H2767" s="1">
        <f>DATE(YEAR(invoices[[#This Row],[due_date]]),MONTH(invoices[[#This Row],[due_date]]),1)</f>
        <v>45627</v>
      </c>
      <c r="I2767" s="1">
        <v>45633</v>
      </c>
      <c r="J2767">
        <v>1258</v>
      </c>
      <c r="K2767">
        <v>580</v>
      </c>
      <c r="L2767">
        <v>2250</v>
      </c>
      <c r="M2767">
        <f>invoices[[#This Row],[rent_amount]]+invoices[[#This Row],[electricity_amount]]+invoices[[#This Row],[other_charges]]</f>
        <v>4088</v>
      </c>
      <c r="N2767" t="s">
        <v>28</v>
      </c>
      <c r="O2767" t="s">
        <v>2486</v>
      </c>
      <c r="P2767">
        <v>0</v>
      </c>
      <c r="Q2767" t="b">
        <v>0</v>
      </c>
      <c r="R2767" t="s">
        <v>403</v>
      </c>
      <c r="S2767">
        <v>0</v>
      </c>
      <c r="T2767">
        <f>invoices[[#This Row],[total_amount]]</f>
        <v>4088</v>
      </c>
      <c r="U2767" t="s">
        <v>3807</v>
      </c>
      <c r="V2767" t="str">
        <f>INDEX([1]!Table1[tenantname],MATCH(invoices[[#This Row],[allotment_id]],[1]!Table1[TenantAllotmentID],0))</f>
        <v>Shubhangi Sirohi (A24-B1)</v>
      </c>
      <c r="W2767" t="s">
        <v>15130</v>
      </c>
      <c r="X2767" t="s">
        <v>15131</v>
      </c>
      <c r="Y2767" s="4">
        <v>45627</v>
      </c>
      <c r="Z2767" t="s">
        <v>15806</v>
      </c>
      <c r="AA2767">
        <v>881</v>
      </c>
      <c r="AB2767">
        <v>320</v>
      </c>
      <c r="AC2767">
        <v>57</v>
      </c>
      <c r="AD2767" s="7">
        <f>invoices[[#This Row],[Rent]]+invoices[[#This Row],[Services]]+invoices[[#This Row],[GST]]</f>
        <v>1258</v>
      </c>
      <c r="AE2767" s="7">
        <f>invoices[[#This Row],[Total]]-invoices[[#This Row],[rent_amount]]</f>
        <v>0</v>
      </c>
      <c r="AF2767">
        <v>1207</v>
      </c>
      <c r="AG2767">
        <v>580</v>
      </c>
      <c r="AH2767">
        <f>invoices[[#This Row],[EB Amount]]-invoices[[#This Row],[electricity_amount]]</f>
        <v>0</v>
      </c>
    </row>
    <row r="2768" spans="1:34">
      <c r="A2768" t="s">
        <v>3822</v>
      </c>
      <c r="B2768" t="s">
        <v>22</v>
      </c>
      <c r="C2768" t="s">
        <v>2682</v>
      </c>
      <c r="D2768" t="s">
        <v>24</v>
      </c>
      <c r="E2768" t="s">
        <v>42</v>
      </c>
      <c r="F2768" t="s">
        <v>2100</v>
      </c>
      <c r="G2768" t="s">
        <v>3823</v>
      </c>
      <c r="H2768" s="1">
        <f>DATE(YEAR(invoices[[#This Row],[due_date]]),MONTH(invoices[[#This Row],[due_date]]),1)</f>
        <v>45627</v>
      </c>
      <c r="I2768" s="1">
        <v>45633</v>
      </c>
      <c r="J2768">
        <v>13500</v>
      </c>
      <c r="K2768">
        <v>1740</v>
      </c>
      <c r="L2768">
        <v>0</v>
      </c>
      <c r="M2768">
        <f>invoices[[#This Row],[rent_amount]]+invoices[[#This Row],[electricity_amount]]+invoices[[#This Row],[other_charges]]</f>
        <v>15240</v>
      </c>
      <c r="N2768" t="s">
        <v>28</v>
      </c>
      <c r="O2768" t="s">
        <v>424</v>
      </c>
      <c r="P2768">
        <v>0</v>
      </c>
      <c r="Q2768" t="b">
        <v>0</v>
      </c>
      <c r="R2768" t="s">
        <v>403</v>
      </c>
      <c r="S2768">
        <v>0</v>
      </c>
      <c r="T2768">
        <f>invoices[[#This Row],[total_amount]]</f>
        <v>15240</v>
      </c>
      <c r="U2768" t="s">
        <v>3079</v>
      </c>
      <c r="V2768" t="str">
        <f>INDEX([1]!Table1[tenantname],MATCH(invoices[[#This Row],[allotment_id]],[1]!Table1[TenantAllotmentID],0))</f>
        <v>Amita Asthana (C24-B1)</v>
      </c>
      <c r="W2768" t="s">
        <v>14866</v>
      </c>
      <c r="X2768" t="s">
        <v>14965</v>
      </c>
      <c r="Y2768" s="4">
        <v>45627</v>
      </c>
      <c r="Z2768" t="s">
        <v>15806</v>
      </c>
      <c r="AA2768">
        <v>9450</v>
      </c>
      <c r="AB2768">
        <v>3432</v>
      </c>
      <c r="AC2768">
        <v>618</v>
      </c>
      <c r="AD2768" s="7">
        <f>invoices[[#This Row],[Rent]]+invoices[[#This Row],[Services]]+invoices[[#This Row],[GST]]</f>
        <v>13500</v>
      </c>
      <c r="AE2768" s="7">
        <f>invoices[[#This Row],[Total]]-invoices[[#This Row],[rent_amount]]</f>
        <v>0</v>
      </c>
      <c r="AF2768">
        <v>1215</v>
      </c>
      <c r="AG2768">
        <v>1740</v>
      </c>
      <c r="AH2768">
        <f>invoices[[#This Row],[EB Amount]]-invoices[[#This Row],[electricity_amount]]</f>
        <v>0</v>
      </c>
    </row>
    <row r="2769" spans="1:34">
      <c r="A2769" t="s">
        <v>3882</v>
      </c>
      <c r="B2769" t="s">
        <v>22</v>
      </c>
      <c r="C2769" t="s">
        <v>518</v>
      </c>
      <c r="D2769" t="s">
        <v>24</v>
      </c>
      <c r="E2769" t="s">
        <v>519</v>
      </c>
      <c r="F2769" t="s">
        <v>520</v>
      </c>
      <c r="G2769" t="s">
        <v>3883</v>
      </c>
      <c r="H2769" s="1">
        <f>DATE(YEAR(invoices[[#This Row],[due_date]]),MONTH(invoices[[#This Row],[due_date]]),1)</f>
        <v>45627</v>
      </c>
      <c r="I2769" s="1">
        <v>45633</v>
      </c>
      <c r="J2769">
        <v>19000</v>
      </c>
      <c r="K2769">
        <v>1800</v>
      </c>
      <c r="L2769">
        <v>0</v>
      </c>
      <c r="M2769">
        <f>invoices[[#This Row],[rent_amount]]+invoices[[#This Row],[electricity_amount]]+invoices[[#This Row],[other_charges]]</f>
        <v>20800</v>
      </c>
      <c r="N2769" t="s">
        <v>28</v>
      </c>
      <c r="O2769" t="s">
        <v>424</v>
      </c>
      <c r="P2769">
        <v>0</v>
      </c>
      <c r="Q2769" t="b">
        <v>0</v>
      </c>
      <c r="R2769" t="s">
        <v>403</v>
      </c>
      <c r="S2769">
        <v>0</v>
      </c>
      <c r="T2769">
        <f>invoices[[#This Row],[total_amount]]</f>
        <v>20800</v>
      </c>
      <c r="U2769" t="s">
        <v>524</v>
      </c>
      <c r="V2769" t="str">
        <f>INDEX([1]!Table1[tenantname],MATCH(invoices[[#This Row],[allotment_id]],[1]!Table1[TenantAllotmentID],0))</f>
        <v>Avilekh Gautam (C41-A1)</v>
      </c>
      <c r="W2769" t="s">
        <v>14140</v>
      </c>
      <c r="X2769" t="s">
        <v>14141</v>
      </c>
      <c r="Y2769" s="4">
        <v>45627</v>
      </c>
      <c r="Z2769" t="s">
        <v>15806</v>
      </c>
      <c r="AA2769">
        <v>11618</v>
      </c>
      <c r="AB2769">
        <v>6256</v>
      </c>
      <c r="AC2769">
        <v>1126</v>
      </c>
      <c r="AD2769" s="7">
        <f>invoices[[#This Row],[Rent]]+invoices[[#This Row],[Services]]+invoices[[#This Row],[GST]]</f>
        <v>19000</v>
      </c>
      <c r="AE2769" s="7">
        <f>invoices[[#This Row],[Total]]-invoices[[#This Row],[rent_amount]]</f>
        <v>0</v>
      </c>
      <c r="AF2769">
        <v>1241</v>
      </c>
      <c r="AG2769">
        <v>1800</v>
      </c>
      <c r="AH2769">
        <f>invoices[[#This Row],[EB Amount]]-invoices[[#This Row],[electricity_amount]]</f>
        <v>0</v>
      </c>
    </row>
    <row r="2770" spans="1:34">
      <c r="A2770" t="s">
        <v>3954</v>
      </c>
      <c r="B2770" t="s">
        <v>22</v>
      </c>
      <c r="C2770" t="s">
        <v>166</v>
      </c>
      <c r="D2770" t="s">
        <v>24</v>
      </c>
      <c r="E2770" t="s">
        <v>167</v>
      </c>
      <c r="F2770" t="s">
        <v>168</v>
      </c>
      <c r="G2770" t="s">
        <v>3955</v>
      </c>
      <c r="H2770" s="1">
        <f>DATE(YEAR(invoices[[#This Row],[due_date]]),MONTH(invoices[[#This Row],[due_date]]),1)</f>
        <v>45627</v>
      </c>
      <c r="I2770" s="1">
        <v>45633</v>
      </c>
      <c r="J2770">
        <v>13500</v>
      </c>
      <c r="K2770">
        <v>918</v>
      </c>
      <c r="L2770">
        <v>0</v>
      </c>
      <c r="M2770">
        <f>invoices[[#This Row],[rent_amount]]+invoices[[#This Row],[electricity_amount]]+invoices[[#This Row],[other_charges]]</f>
        <v>14418</v>
      </c>
      <c r="N2770" t="s">
        <v>28</v>
      </c>
      <c r="O2770" t="s">
        <v>2486</v>
      </c>
      <c r="P2770">
        <v>0</v>
      </c>
      <c r="Q2770" t="b">
        <v>0</v>
      </c>
      <c r="R2770" t="s">
        <v>403</v>
      </c>
      <c r="S2770">
        <v>0</v>
      </c>
      <c r="T2770">
        <f>invoices[[#This Row],[total_amount]]</f>
        <v>14418</v>
      </c>
      <c r="U2770" t="s">
        <v>171</v>
      </c>
      <c r="V2770" t="str">
        <f>INDEX([1]!Table1[tenantname],MATCH(invoices[[#This Row],[allotment_id]],[1]!Table1[TenantAllotmentID],0))</f>
        <v>Shubhashish . (B42-C2)</v>
      </c>
      <c r="W2770" t="s">
        <v>14022</v>
      </c>
      <c r="X2770" t="s">
        <v>14023</v>
      </c>
      <c r="Y2770" s="4">
        <v>45627</v>
      </c>
      <c r="Z2770" t="s">
        <v>15806</v>
      </c>
      <c r="AA2770">
        <v>9691</v>
      </c>
      <c r="AB2770">
        <v>3228</v>
      </c>
      <c r="AC2770">
        <v>581</v>
      </c>
      <c r="AD2770" s="7">
        <f>invoices[[#This Row],[Rent]]+invoices[[#This Row],[Services]]+invoices[[#This Row],[GST]]</f>
        <v>13500</v>
      </c>
      <c r="AE2770" s="7">
        <f>invoices[[#This Row],[Total]]-invoices[[#This Row],[rent_amount]]</f>
        <v>0</v>
      </c>
      <c r="AF2770">
        <v>1275</v>
      </c>
      <c r="AG2770">
        <v>918</v>
      </c>
      <c r="AH2770">
        <f>invoices[[#This Row],[EB Amount]]-invoices[[#This Row],[electricity_amount]]</f>
        <v>0</v>
      </c>
    </row>
    <row r="2771" spans="1:34">
      <c r="A2771" t="s">
        <v>4037</v>
      </c>
      <c r="B2771" t="s">
        <v>22</v>
      </c>
      <c r="C2771" t="s">
        <v>1497</v>
      </c>
      <c r="D2771" t="s">
        <v>24</v>
      </c>
      <c r="E2771" t="s">
        <v>519</v>
      </c>
      <c r="F2771" t="s">
        <v>984</v>
      </c>
      <c r="G2771" t="s">
        <v>4038</v>
      </c>
      <c r="H2771" s="1">
        <f>DATE(YEAR(invoices[[#This Row],[due_date]]),MONTH(invoices[[#This Row],[due_date]]),1)</f>
        <v>45627</v>
      </c>
      <c r="I2771" s="1">
        <v>45633</v>
      </c>
      <c r="J2771">
        <v>14500</v>
      </c>
      <c r="K2771">
        <v>1140</v>
      </c>
      <c r="L2771">
        <v>0</v>
      </c>
      <c r="M2771">
        <f>invoices[[#This Row],[rent_amount]]+invoices[[#This Row],[electricity_amount]]+invoices[[#This Row],[other_charges]]</f>
        <v>15640</v>
      </c>
      <c r="N2771" t="s">
        <v>28</v>
      </c>
      <c r="O2771" t="s">
        <v>424</v>
      </c>
      <c r="P2771">
        <v>0</v>
      </c>
      <c r="Q2771" t="b">
        <v>0</v>
      </c>
      <c r="R2771" t="s">
        <v>403</v>
      </c>
      <c r="S2771">
        <v>0</v>
      </c>
      <c r="T2771">
        <f>invoices[[#This Row],[total_amount]]</f>
        <v>15640</v>
      </c>
      <c r="U2771" t="s">
        <v>1499</v>
      </c>
      <c r="V2771" t="str">
        <f>INDEX([1]!Table1[tenantname],MATCH(invoices[[#This Row],[allotment_id]],[1]!Table1[TenantAllotmentID],0))</f>
        <v>Debargha Adhikary (C41-B1)</v>
      </c>
      <c r="W2771" t="s">
        <v>14495</v>
      </c>
      <c r="X2771" t="s">
        <v>14496</v>
      </c>
      <c r="Y2771" s="4">
        <v>45627</v>
      </c>
      <c r="Z2771" t="s">
        <v>15806</v>
      </c>
      <c r="AA2771">
        <v>8866</v>
      </c>
      <c r="AB2771">
        <v>4774</v>
      </c>
      <c r="AC2771">
        <v>860</v>
      </c>
      <c r="AD2771" s="7">
        <f>invoices[[#This Row],[Rent]]+invoices[[#This Row],[Services]]+invoices[[#This Row],[GST]]</f>
        <v>14500</v>
      </c>
      <c r="AE2771" s="7">
        <f>invoices[[#This Row],[Total]]-invoices[[#This Row],[rent_amount]]</f>
        <v>0</v>
      </c>
      <c r="AF2771">
        <v>1311</v>
      </c>
      <c r="AG2771">
        <v>1140</v>
      </c>
      <c r="AH2771">
        <f>invoices[[#This Row],[EB Amount]]-invoices[[#This Row],[electricity_amount]]</f>
        <v>0</v>
      </c>
    </row>
    <row r="2772" spans="1:34">
      <c r="A2772" t="s">
        <v>4087</v>
      </c>
      <c r="B2772" t="s">
        <v>22</v>
      </c>
      <c r="C2772" t="s">
        <v>462</v>
      </c>
      <c r="D2772" t="s">
        <v>24</v>
      </c>
      <c r="E2772" t="s">
        <v>201</v>
      </c>
      <c r="F2772" t="s">
        <v>463</v>
      </c>
      <c r="G2772" t="s">
        <v>4088</v>
      </c>
      <c r="H2772" s="1">
        <f>DATE(YEAR(invoices[[#This Row],[due_date]]),MONTH(invoices[[#This Row],[due_date]]),1)</f>
        <v>45627</v>
      </c>
      <c r="I2772" s="1">
        <v>45633</v>
      </c>
      <c r="J2772">
        <v>14500</v>
      </c>
      <c r="K2772">
        <v>0</v>
      </c>
      <c r="L2772">
        <v>0</v>
      </c>
      <c r="M2772">
        <f>invoices[[#This Row],[rent_amount]]+invoices[[#This Row],[electricity_amount]]+invoices[[#This Row],[other_charges]]</f>
        <v>14500</v>
      </c>
      <c r="N2772" t="s">
        <v>28</v>
      </c>
      <c r="O2772" t="s">
        <v>424</v>
      </c>
      <c r="P2772">
        <v>0</v>
      </c>
      <c r="Q2772" t="b">
        <v>0</v>
      </c>
      <c r="R2772" t="s">
        <v>403</v>
      </c>
      <c r="S2772">
        <v>0</v>
      </c>
      <c r="T2772">
        <f>invoices[[#This Row],[total_amount]]</f>
        <v>14500</v>
      </c>
      <c r="U2772" t="s">
        <v>465</v>
      </c>
      <c r="V2772" t="str">
        <f>INDEX([1]!Table1[tenantname],MATCH(invoices[[#This Row],[allotment_id]],[1]!Table1[TenantAllotmentID],0))</f>
        <v>Aman Kumar Agarwala (B31-B2)</v>
      </c>
      <c r="W2772" t="s">
        <v>14120</v>
      </c>
      <c r="X2772" t="s">
        <v>14121</v>
      </c>
      <c r="Y2772" s="4">
        <v>45627</v>
      </c>
      <c r="Z2772" t="s">
        <v>15806</v>
      </c>
      <c r="AA2772">
        <v>10150</v>
      </c>
      <c r="AB2772">
        <v>3686</v>
      </c>
      <c r="AC2772">
        <v>664</v>
      </c>
      <c r="AD2772" s="7">
        <f>invoices[[#This Row],[Rent]]+invoices[[#This Row],[Services]]+invoices[[#This Row],[GST]]</f>
        <v>14500</v>
      </c>
      <c r="AE2772" s="7">
        <f>invoices[[#This Row],[Total]]-invoices[[#This Row],[rent_amount]]</f>
        <v>0</v>
      </c>
      <c r="AF2772">
        <v>1333</v>
      </c>
      <c r="AG2772">
        <v>0</v>
      </c>
      <c r="AH2772">
        <f>invoices[[#This Row],[EB Amount]]-invoices[[#This Row],[electricity_amount]]</f>
        <v>0</v>
      </c>
    </row>
    <row r="2773" spans="1:34">
      <c r="A2773" t="s">
        <v>4173</v>
      </c>
      <c r="B2773" t="s">
        <v>22</v>
      </c>
      <c r="C2773" t="s">
        <v>1278</v>
      </c>
      <c r="D2773" t="s">
        <v>24</v>
      </c>
      <c r="E2773" t="s">
        <v>342</v>
      </c>
      <c r="F2773" t="s">
        <v>1279</v>
      </c>
      <c r="G2773" t="s">
        <v>4174</v>
      </c>
      <c r="H2773" s="1">
        <f>DATE(YEAR(invoices[[#This Row],[due_date]]),MONTH(invoices[[#This Row],[due_date]]),1)</f>
        <v>45627</v>
      </c>
      <c r="I2773" s="1">
        <v>45633</v>
      </c>
      <c r="J2773">
        <v>14500</v>
      </c>
      <c r="K2773">
        <v>1650</v>
      </c>
      <c r="L2773">
        <v>0</v>
      </c>
      <c r="M2773">
        <f>invoices[[#This Row],[rent_amount]]+invoices[[#This Row],[electricity_amount]]+invoices[[#This Row],[other_charges]]</f>
        <v>16150</v>
      </c>
      <c r="N2773" t="s">
        <v>28</v>
      </c>
      <c r="O2773" t="s">
        <v>2486</v>
      </c>
      <c r="P2773">
        <v>0</v>
      </c>
      <c r="Q2773" t="b">
        <v>0</v>
      </c>
      <c r="R2773" t="s">
        <v>403</v>
      </c>
      <c r="S2773">
        <v>0</v>
      </c>
      <c r="T2773">
        <f>invoices[[#This Row],[total_amount]]</f>
        <v>16150</v>
      </c>
      <c r="U2773" t="s">
        <v>1281</v>
      </c>
      <c r="V2773" t="str">
        <f>INDEX([1]!Table1[tenantname],MATCH(invoices[[#This Row],[allotment_id]],[1]!Table1[TenantAllotmentID],0))</f>
        <v>Sowbarnigaa K S (D11-C2)</v>
      </c>
      <c r="W2773" t="s">
        <v>14411</v>
      </c>
      <c r="X2773" t="s">
        <v>14412</v>
      </c>
      <c r="Y2773" s="4">
        <v>45627</v>
      </c>
      <c r="Z2773" t="s">
        <v>15806</v>
      </c>
      <c r="AA2773">
        <v>9018</v>
      </c>
      <c r="AB2773">
        <v>4646</v>
      </c>
      <c r="AC2773">
        <v>836</v>
      </c>
      <c r="AD2773" s="7">
        <f>invoices[[#This Row],[Rent]]+invoices[[#This Row],[Services]]+invoices[[#This Row],[GST]]</f>
        <v>14500</v>
      </c>
      <c r="AE2773" s="7">
        <f>invoices[[#This Row],[Total]]-invoices[[#This Row],[rent_amount]]</f>
        <v>0</v>
      </c>
      <c r="AF2773">
        <v>1375</v>
      </c>
      <c r="AG2773">
        <v>1650</v>
      </c>
      <c r="AH2773">
        <f>invoices[[#This Row],[EB Amount]]-invoices[[#This Row],[electricity_amount]]</f>
        <v>0</v>
      </c>
    </row>
    <row r="2774" spans="1:34">
      <c r="A2774" t="s">
        <v>4338</v>
      </c>
      <c r="B2774" t="s">
        <v>22</v>
      </c>
      <c r="C2774" t="s">
        <v>978</v>
      </c>
      <c r="D2774" t="s">
        <v>24</v>
      </c>
      <c r="E2774" t="s">
        <v>275</v>
      </c>
      <c r="F2774" t="s">
        <v>505</v>
      </c>
      <c r="G2774" t="s">
        <v>4339</v>
      </c>
      <c r="H2774" s="1">
        <f>DATE(YEAR(invoices[[#This Row],[due_date]]),MONTH(invoices[[#This Row],[due_date]]),1)</f>
        <v>45627</v>
      </c>
      <c r="I2774" s="1">
        <v>45633</v>
      </c>
      <c r="J2774">
        <v>13064</v>
      </c>
      <c r="K2774">
        <v>1290</v>
      </c>
      <c r="L2774">
        <v>2250</v>
      </c>
      <c r="M2774">
        <f>invoices[[#This Row],[rent_amount]]+invoices[[#This Row],[electricity_amount]]+invoices[[#This Row],[other_charges]]</f>
        <v>16604</v>
      </c>
      <c r="N2774" t="s">
        <v>28</v>
      </c>
      <c r="O2774" t="s">
        <v>402</v>
      </c>
      <c r="P2774">
        <v>0</v>
      </c>
      <c r="Q2774" t="b">
        <v>0</v>
      </c>
      <c r="R2774" t="s">
        <v>403</v>
      </c>
      <c r="S2774">
        <v>0</v>
      </c>
      <c r="T2774">
        <f>invoices[[#This Row],[total_amount]]</f>
        <v>16604</v>
      </c>
      <c r="U2774" t="s">
        <v>981</v>
      </c>
      <c r="V2774" t="str">
        <f>INDEX([1]!Table1[tenantname],MATCH(invoices[[#This Row],[allotment_id]],[1]!Table1[TenantAllotmentID],0))</f>
        <v>Muskan Chauhan (B44-C1)</v>
      </c>
      <c r="W2774" t="s">
        <v>14302</v>
      </c>
      <c r="X2774" t="s">
        <v>14303</v>
      </c>
      <c r="Y2774" s="4">
        <v>45627</v>
      </c>
      <c r="Z2774" t="s">
        <v>15806</v>
      </c>
      <c r="AA2774">
        <v>9378</v>
      </c>
      <c r="AB2774">
        <v>3124</v>
      </c>
      <c r="AC2774">
        <v>562</v>
      </c>
      <c r="AD2774" s="7">
        <f>invoices[[#This Row],[Rent]]+invoices[[#This Row],[Services]]+invoices[[#This Row],[GST]]</f>
        <v>13064</v>
      </c>
      <c r="AE2774" s="7">
        <f>invoices[[#This Row],[Total]]-invoices[[#This Row],[rent_amount]]</f>
        <v>0</v>
      </c>
      <c r="AF2774">
        <v>1444</v>
      </c>
      <c r="AG2774">
        <v>1290</v>
      </c>
      <c r="AH2774">
        <f>invoices[[#This Row],[EB Amount]]-invoices[[#This Row],[electricity_amount]]</f>
        <v>0</v>
      </c>
    </row>
    <row r="2775" spans="1:34">
      <c r="A2775" t="s">
        <v>4406</v>
      </c>
      <c r="B2775" t="s">
        <v>22</v>
      </c>
      <c r="C2775" t="s">
        <v>4407</v>
      </c>
      <c r="D2775" t="s">
        <v>24</v>
      </c>
      <c r="E2775" t="s">
        <v>25</v>
      </c>
      <c r="F2775" t="s">
        <v>908</v>
      </c>
      <c r="G2775" t="s">
        <v>4408</v>
      </c>
      <c r="H2775" s="1">
        <f>DATE(YEAR(invoices[[#This Row],[due_date]]),MONTH(invoices[[#This Row],[due_date]]),1)</f>
        <v>45627</v>
      </c>
      <c r="I2775" s="1">
        <v>45633</v>
      </c>
      <c r="J2775">
        <v>6290</v>
      </c>
      <c r="K2775">
        <v>0</v>
      </c>
      <c r="L2775">
        <v>0</v>
      </c>
      <c r="M2775">
        <f>invoices[[#This Row],[rent_amount]]+invoices[[#This Row],[electricity_amount]]+invoices[[#This Row],[other_charges]]</f>
        <v>6290</v>
      </c>
      <c r="N2775" t="s">
        <v>28</v>
      </c>
      <c r="O2775" t="s">
        <v>402</v>
      </c>
      <c r="P2775">
        <v>0</v>
      </c>
      <c r="Q2775" t="b">
        <v>0</v>
      </c>
      <c r="R2775" t="s">
        <v>403</v>
      </c>
      <c r="S2775">
        <v>0</v>
      </c>
      <c r="T2775">
        <f>invoices[[#This Row],[total_amount]]</f>
        <v>6290</v>
      </c>
      <c r="U2775" t="s">
        <v>4409</v>
      </c>
      <c r="V2775" t="str">
        <f>INDEX([1]!Table1[tenantname],MATCH(invoices[[#This Row],[allotment_id]],[1]!Table1[TenantAllotmentID],0))</f>
        <v>Pooja Sri (A24-B1)</v>
      </c>
      <c r="W2775" t="s">
        <v>15227</v>
      </c>
      <c r="X2775" t="s">
        <v>15228</v>
      </c>
      <c r="Y2775" s="4">
        <v>45627</v>
      </c>
      <c r="Z2775" t="s">
        <v>15806</v>
      </c>
      <c r="AA2775">
        <v>4403</v>
      </c>
      <c r="AB2775">
        <v>1599</v>
      </c>
      <c r="AC2775">
        <v>288</v>
      </c>
      <c r="AD2775" s="7">
        <f>invoices[[#This Row],[Rent]]+invoices[[#This Row],[Services]]+invoices[[#This Row],[GST]]</f>
        <v>6290</v>
      </c>
      <c r="AE2775" s="7">
        <f>invoices[[#This Row],[Total]]-invoices[[#This Row],[rent_amount]]</f>
        <v>0</v>
      </c>
      <c r="AF2775">
        <v>1472</v>
      </c>
      <c r="AG2775">
        <v>0</v>
      </c>
      <c r="AH2775">
        <f>invoices[[#This Row],[EB Amount]]-invoices[[#This Row],[electricity_amount]]</f>
        <v>0</v>
      </c>
    </row>
    <row r="2776" spans="1:34">
      <c r="A2776" t="s">
        <v>4670</v>
      </c>
      <c r="B2776" t="s">
        <v>22</v>
      </c>
      <c r="C2776" t="s">
        <v>1309</v>
      </c>
      <c r="D2776" t="s">
        <v>24</v>
      </c>
      <c r="E2776" t="s">
        <v>399</v>
      </c>
      <c r="F2776" t="s">
        <v>933</v>
      </c>
      <c r="G2776" t="s">
        <v>4671</v>
      </c>
      <c r="H2776" s="1">
        <f>DATE(YEAR(invoices[[#This Row],[due_date]]),MONTH(invoices[[#This Row],[due_date]]),1)</f>
        <v>45627</v>
      </c>
      <c r="I2776" s="1">
        <v>45633</v>
      </c>
      <c r="J2776">
        <v>13500</v>
      </c>
      <c r="K2776">
        <v>690</v>
      </c>
      <c r="L2776">
        <v>0</v>
      </c>
      <c r="M2776">
        <f>invoices[[#This Row],[rent_amount]]+invoices[[#This Row],[electricity_amount]]+invoices[[#This Row],[other_charges]]</f>
        <v>14190</v>
      </c>
      <c r="N2776" t="s">
        <v>28</v>
      </c>
      <c r="O2776" t="s">
        <v>2486</v>
      </c>
      <c r="P2776">
        <v>0</v>
      </c>
      <c r="Q2776" t="b">
        <v>0</v>
      </c>
      <c r="R2776" t="s">
        <v>403</v>
      </c>
      <c r="S2776">
        <v>0</v>
      </c>
      <c r="T2776">
        <f>invoices[[#This Row],[total_amount]]</f>
        <v>14190</v>
      </c>
      <c r="U2776" t="s">
        <v>3467</v>
      </c>
      <c r="V2776" t="str">
        <f>INDEX([1]!Table1[tenantname],MATCH(invoices[[#This Row],[allotment_id]],[1]!Table1[TenantAllotmentID],0))</f>
        <v>Vijayashree Seenivasan (B22-C2)</v>
      </c>
      <c r="W2776" t="s">
        <v>14422</v>
      </c>
      <c r="X2776" t="s">
        <v>15059</v>
      </c>
      <c r="Y2776" s="4">
        <v>45627</v>
      </c>
      <c r="Z2776" t="s">
        <v>15806</v>
      </c>
      <c r="AA2776">
        <v>9450</v>
      </c>
      <c r="AB2776">
        <v>3432</v>
      </c>
      <c r="AC2776">
        <v>618</v>
      </c>
      <c r="AD2776" s="7">
        <f>invoices[[#This Row],[Rent]]+invoices[[#This Row],[Services]]+invoices[[#This Row],[GST]]</f>
        <v>13500</v>
      </c>
      <c r="AE2776" s="7">
        <f>invoices[[#This Row],[Total]]-invoices[[#This Row],[rent_amount]]</f>
        <v>0</v>
      </c>
      <c r="AF2776">
        <v>1590</v>
      </c>
      <c r="AG2776">
        <v>690</v>
      </c>
      <c r="AH2776">
        <f>invoices[[#This Row],[EB Amount]]-invoices[[#This Row],[electricity_amount]]</f>
        <v>0</v>
      </c>
    </row>
    <row r="2777" spans="1:34">
      <c r="A2777" t="s">
        <v>4686</v>
      </c>
      <c r="B2777" t="s">
        <v>22</v>
      </c>
      <c r="C2777" t="s">
        <v>173</v>
      </c>
      <c r="D2777" t="s">
        <v>24</v>
      </c>
      <c r="E2777" t="s">
        <v>140</v>
      </c>
      <c r="F2777" t="s">
        <v>174</v>
      </c>
      <c r="G2777" t="s">
        <v>4687</v>
      </c>
      <c r="H2777" s="1">
        <f>DATE(YEAR(invoices[[#This Row],[due_date]]),MONTH(invoices[[#This Row],[due_date]]),1)</f>
        <v>45627</v>
      </c>
      <c r="I2777" s="1">
        <v>45633</v>
      </c>
      <c r="J2777">
        <v>14500</v>
      </c>
      <c r="K2777">
        <v>1350</v>
      </c>
      <c r="L2777">
        <v>0</v>
      </c>
      <c r="M2777">
        <f>invoices[[#This Row],[rent_amount]]+invoices[[#This Row],[electricity_amount]]+invoices[[#This Row],[other_charges]]</f>
        <v>15850</v>
      </c>
      <c r="N2777" t="s">
        <v>28</v>
      </c>
      <c r="O2777" t="s">
        <v>2486</v>
      </c>
      <c r="P2777">
        <v>0</v>
      </c>
      <c r="Q2777" t="b">
        <v>0</v>
      </c>
      <c r="R2777" t="s">
        <v>403</v>
      </c>
      <c r="S2777">
        <v>0</v>
      </c>
      <c r="T2777">
        <f>invoices[[#This Row],[total_amount]]</f>
        <v>15850</v>
      </c>
      <c r="U2777" t="s">
        <v>178</v>
      </c>
      <c r="V2777" t="str">
        <f>INDEX([1]!Table1[tenantname],MATCH(invoices[[#This Row],[allotment_id]],[1]!Table1[TenantAllotmentID],0))</f>
        <v>VijayaSekar P (A41-D1)</v>
      </c>
      <c r="W2777" t="s">
        <v>14024</v>
      </c>
      <c r="X2777" t="s">
        <v>14025</v>
      </c>
      <c r="Y2777" s="4">
        <v>45627</v>
      </c>
      <c r="Z2777" t="s">
        <v>15806</v>
      </c>
      <c r="AA2777">
        <v>9018</v>
      </c>
      <c r="AB2777">
        <v>4646</v>
      </c>
      <c r="AC2777">
        <v>836</v>
      </c>
      <c r="AD2777" s="7">
        <f>invoices[[#This Row],[Rent]]+invoices[[#This Row],[Services]]+invoices[[#This Row],[GST]]</f>
        <v>14500</v>
      </c>
      <c r="AE2777" s="7">
        <f>invoices[[#This Row],[Total]]-invoices[[#This Row],[rent_amount]]</f>
        <v>0</v>
      </c>
      <c r="AF2777">
        <v>1597</v>
      </c>
      <c r="AG2777">
        <v>1350</v>
      </c>
      <c r="AH2777">
        <f>invoices[[#This Row],[EB Amount]]-invoices[[#This Row],[electricity_amount]]</f>
        <v>0</v>
      </c>
    </row>
    <row r="2778" spans="1:34">
      <c r="A2778" t="s">
        <v>4751</v>
      </c>
      <c r="B2778" t="s">
        <v>22</v>
      </c>
      <c r="C2778" t="s">
        <v>1103</v>
      </c>
      <c r="D2778" t="s">
        <v>24</v>
      </c>
      <c r="E2778" t="s">
        <v>42</v>
      </c>
      <c r="F2778" t="s">
        <v>316</v>
      </c>
      <c r="G2778" t="s">
        <v>4752</v>
      </c>
      <c r="H2778" s="1">
        <f>DATE(YEAR(invoices[[#This Row],[due_date]]),MONTH(invoices[[#This Row],[due_date]]),1)</f>
        <v>45627</v>
      </c>
      <c r="I2778" s="1">
        <v>45633</v>
      </c>
      <c r="J2778">
        <v>13500</v>
      </c>
      <c r="K2778">
        <v>1110</v>
      </c>
      <c r="L2778">
        <v>2250</v>
      </c>
      <c r="M2778">
        <f>invoices[[#This Row],[rent_amount]]+invoices[[#This Row],[electricity_amount]]+invoices[[#This Row],[other_charges]]</f>
        <v>16860</v>
      </c>
      <c r="N2778" t="s">
        <v>28</v>
      </c>
      <c r="O2778" t="s">
        <v>1130</v>
      </c>
      <c r="P2778">
        <v>0</v>
      </c>
      <c r="Q2778" t="b">
        <v>0</v>
      </c>
      <c r="R2778" t="s">
        <v>403</v>
      </c>
      <c r="S2778">
        <v>0</v>
      </c>
      <c r="T2778">
        <f>invoices[[#This Row],[total_amount]]</f>
        <v>16860</v>
      </c>
      <c r="U2778" t="s">
        <v>1105</v>
      </c>
      <c r="V2778" t="str">
        <f>INDEX([1]!Table1[tenantname],MATCH(invoices[[#This Row],[allotment_id]],[1]!Table1[TenantAllotmentID],0))</f>
        <v>Aditi Karra (C24-C2)</v>
      </c>
      <c r="W2778" t="s">
        <v>14348</v>
      </c>
      <c r="X2778" t="s">
        <v>14349</v>
      </c>
      <c r="Y2778" s="4">
        <v>45627</v>
      </c>
      <c r="Z2778" t="s">
        <v>15806</v>
      </c>
      <c r="AA2778">
        <v>8100</v>
      </c>
      <c r="AB2778">
        <v>4576</v>
      </c>
      <c r="AC2778">
        <v>824</v>
      </c>
      <c r="AD2778" s="7">
        <f>invoices[[#This Row],[Rent]]+invoices[[#This Row],[Services]]+invoices[[#This Row],[GST]]</f>
        <v>13500</v>
      </c>
      <c r="AE2778" s="7">
        <f>invoices[[#This Row],[Total]]-invoices[[#This Row],[rent_amount]]</f>
        <v>0</v>
      </c>
      <c r="AF2778">
        <v>1627</v>
      </c>
      <c r="AG2778">
        <v>1110</v>
      </c>
      <c r="AH2778">
        <f>invoices[[#This Row],[EB Amount]]-invoices[[#This Row],[electricity_amount]]</f>
        <v>0</v>
      </c>
    </row>
    <row r="2779" spans="1:34">
      <c r="A2779" t="s">
        <v>4779</v>
      </c>
      <c r="B2779" t="s">
        <v>22</v>
      </c>
      <c r="C2779" t="s">
        <v>1322</v>
      </c>
      <c r="D2779" t="s">
        <v>24</v>
      </c>
      <c r="E2779" t="s">
        <v>329</v>
      </c>
      <c r="F2779" t="s">
        <v>330</v>
      </c>
      <c r="G2779" t="s">
        <v>4780</v>
      </c>
      <c r="H2779" s="1">
        <f>DATE(YEAR(invoices[[#This Row],[due_date]]),MONTH(invoices[[#This Row],[due_date]]),1)</f>
        <v>45627</v>
      </c>
      <c r="I2779" s="1">
        <v>45633</v>
      </c>
      <c r="J2779">
        <v>19000</v>
      </c>
      <c r="K2779">
        <v>1740</v>
      </c>
      <c r="L2779">
        <v>0</v>
      </c>
      <c r="M2779">
        <f>invoices[[#This Row],[rent_amount]]+invoices[[#This Row],[electricity_amount]]+invoices[[#This Row],[other_charges]]</f>
        <v>20740</v>
      </c>
      <c r="N2779" t="s">
        <v>28</v>
      </c>
      <c r="O2779" t="s">
        <v>2486</v>
      </c>
      <c r="P2779">
        <v>0</v>
      </c>
      <c r="Q2779" t="b">
        <v>0</v>
      </c>
      <c r="R2779" t="s">
        <v>403</v>
      </c>
      <c r="S2779">
        <v>0</v>
      </c>
      <c r="T2779">
        <f>invoices[[#This Row],[total_amount]]</f>
        <v>20740</v>
      </c>
      <c r="U2779" t="s">
        <v>1324</v>
      </c>
      <c r="V2779" t="str">
        <f>INDEX([1]!Table1[tenantname],MATCH(invoices[[#This Row],[allotment_id]],[1]!Table1[TenantAllotmentID],0))</f>
        <v>Snighdha Rashmi (C43-A1)</v>
      </c>
      <c r="W2779" t="s">
        <v>14428</v>
      </c>
      <c r="X2779" t="s">
        <v>14429</v>
      </c>
      <c r="Y2779" s="4">
        <v>45627</v>
      </c>
      <c r="Z2779" t="s">
        <v>15806</v>
      </c>
      <c r="AA2779">
        <v>11618</v>
      </c>
      <c r="AB2779">
        <v>6256</v>
      </c>
      <c r="AC2779">
        <v>1126</v>
      </c>
      <c r="AD2779" s="7">
        <f>invoices[[#This Row],[Rent]]+invoices[[#This Row],[Services]]+invoices[[#This Row],[GST]]</f>
        <v>19000</v>
      </c>
      <c r="AE2779" s="7">
        <f>invoices[[#This Row],[Total]]-invoices[[#This Row],[rent_amount]]</f>
        <v>0</v>
      </c>
      <c r="AF2779">
        <v>1639</v>
      </c>
      <c r="AG2779">
        <v>1740</v>
      </c>
      <c r="AH2779">
        <f>invoices[[#This Row],[EB Amount]]-invoices[[#This Row],[electricity_amount]]</f>
        <v>0</v>
      </c>
    </row>
    <row r="2780" spans="1:34">
      <c r="A2780" t="s">
        <v>4845</v>
      </c>
      <c r="B2780" t="s">
        <v>22</v>
      </c>
      <c r="C2780" t="s">
        <v>212</v>
      </c>
      <c r="D2780" t="s">
        <v>24</v>
      </c>
      <c r="E2780" t="s">
        <v>140</v>
      </c>
      <c r="F2780" t="s">
        <v>213</v>
      </c>
      <c r="G2780" t="s">
        <v>4846</v>
      </c>
      <c r="H2780" s="1">
        <f>DATE(YEAR(invoices[[#This Row],[due_date]]),MONTH(invoices[[#This Row],[due_date]]),1)</f>
        <v>45627</v>
      </c>
      <c r="I2780" s="1">
        <v>45633</v>
      </c>
      <c r="J2780">
        <v>13000</v>
      </c>
      <c r="K2780">
        <v>945</v>
      </c>
      <c r="L2780">
        <v>0</v>
      </c>
      <c r="M2780">
        <f>invoices[[#This Row],[rent_amount]]+invoices[[#This Row],[electricity_amount]]+invoices[[#This Row],[other_charges]]</f>
        <v>13945</v>
      </c>
      <c r="N2780" t="s">
        <v>28</v>
      </c>
      <c r="O2780" t="s">
        <v>424</v>
      </c>
      <c r="P2780">
        <v>0</v>
      </c>
      <c r="Q2780" t="b">
        <v>0</v>
      </c>
      <c r="R2780" t="s">
        <v>403</v>
      </c>
      <c r="S2780">
        <v>0</v>
      </c>
      <c r="T2780">
        <f>invoices[[#This Row],[total_amount]]</f>
        <v>13945</v>
      </c>
      <c r="U2780" t="s">
        <v>215</v>
      </c>
      <c r="V2780" t="str">
        <f>INDEX([1]!Table1[tenantname],MATCH(invoices[[#This Row],[allotment_id]],[1]!Table1[TenantAllotmentID],0))</f>
        <v>Arnav Raj (A41-B2)</v>
      </c>
      <c r="W2780" t="s">
        <v>14034</v>
      </c>
      <c r="X2780" t="s">
        <v>14035</v>
      </c>
      <c r="Y2780" s="4">
        <v>45627</v>
      </c>
      <c r="Z2780" t="s">
        <v>15806</v>
      </c>
      <c r="AA2780">
        <v>8085</v>
      </c>
      <c r="AB2780">
        <v>4165</v>
      </c>
      <c r="AC2780">
        <v>750</v>
      </c>
      <c r="AD2780" s="7">
        <f>invoices[[#This Row],[Rent]]+invoices[[#This Row],[Services]]+invoices[[#This Row],[GST]]</f>
        <v>13000</v>
      </c>
      <c r="AE2780" s="7">
        <f>invoices[[#This Row],[Total]]-invoices[[#This Row],[rent_amount]]</f>
        <v>0</v>
      </c>
      <c r="AF2780">
        <v>1667</v>
      </c>
      <c r="AG2780">
        <v>945</v>
      </c>
      <c r="AH2780">
        <f>invoices[[#This Row],[EB Amount]]-invoices[[#This Row],[electricity_amount]]</f>
        <v>0</v>
      </c>
    </row>
    <row r="2781" spans="1:34">
      <c r="A2781" t="s">
        <v>5066</v>
      </c>
      <c r="B2781" t="s">
        <v>22</v>
      </c>
      <c r="C2781" t="s">
        <v>2193</v>
      </c>
      <c r="D2781" t="s">
        <v>24</v>
      </c>
      <c r="E2781" t="s">
        <v>80</v>
      </c>
      <c r="F2781" t="s">
        <v>81</v>
      </c>
      <c r="G2781" t="s">
        <v>5067</v>
      </c>
      <c r="H2781" s="1">
        <f>DATE(YEAR(invoices[[#This Row],[due_date]]),MONTH(invoices[[#This Row],[due_date]]),1)</f>
        <v>45627</v>
      </c>
      <c r="I2781" s="1">
        <v>45633</v>
      </c>
      <c r="J2781">
        <v>1403</v>
      </c>
      <c r="K2781">
        <v>0</v>
      </c>
      <c r="L2781">
        <v>0</v>
      </c>
      <c r="M2781">
        <f>invoices[[#This Row],[rent_amount]]+invoices[[#This Row],[electricity_amount]]+invoices[[#This Row],[other_charges]]</f>
        <v>1403</v>
      </c>
      <c r="N2781" t="s">
        <v>28</v>
      </c>
      <c r="O2781" t="s">
        <v>424</v>
      </c>
      <c r="P2781">
        <v>0</v>
      </c>
      <c r="Q2781" t="b">
        <v>0</v>
      </c>
      <c r="R2781" t="s">
        <v>403</v>
      </c>
      <c r="S2781">
        <v>0</v>
      </c>
      <c r="T2781">
        <f>invoices[[#This Row],[total_amount]]</f>
        <v>1403</v>
      </c>
      <c r="U2781" t="s">
        <v>2195</v>
      </c>
      <c r="V2781" t="str">
        <f>INDEX([1]!Table1[tenantname],MATCH(invoices[[#This Row],[allotment_id]],[1]!Table1[TenantAllotmentID],0))</f>
        <v>Darshika Nemani (D21-B1)</v>
      </c>
      <c r="W2781" t="s">
        <v>14736</v>
      </c>
      <c r="X2781" t="s">
        <v>14737</v>
      </c>
      <c r="Y2781" s="4">
        <v>45627</v>
      </c>
      <c r="Z2781" t="s">
        <v>15806</v>
      </c>
      <c r="AA2781">
        <v>982</v>
      </c>
      <c r="AB2781">
        <v>357</v>
      </c>
      <c r="AC2781">
        <v>64</v>
      </c>
      <c r="AD2781" s="7">
        <f>invoices[[#This Row],[Rent]]+invoices[[#This Row],[Services]]+invoices[[#This Row],[GST]]</f>
        <v>1403</v>
      </c>
      <c r="AE2781" s="7">
        <f>invoices[[#This Row],[Total]]-invoices[[#This Row],[rent_amount]]</f>
        <v>0</v>
      </c>
      <c r="AF2781">
        <v>1772</v>
      </c>
      <c r="AG2781">
        <v>0</v>
      </c>
      <c r="AH2781">
        <f>invoices[[#This Row],[EB Amount]]-invoices[[#This Row],[electricity_amount]]</f>
        <v>0</v>
      </c>
    </row>
    <row r="2782" spans="1:34">
      <c r="A2782" t="s">
        <v>5125</v>
      </c>
      <c r="B2782" t="s">
        <v>22</v>
      </c>
      <c r="C2782" t="s">
        <v>1270</v>
      </c>
      <c r="D2782" t="s">
        <v>24</v>
      </c>
      <c r="E2782" t="s">
        <v>275</v>
      </c>
      <c r="F2782" t="s">
        <v>276</v>
      </c>
      <c r="G2782" t="s">
        <v>5126</v>
      </c>
      <c r="H2782" s="1">
        <f>DATE(YEAR(invoices[[#This Row],[due_date]]),MONTH(invoices[[#This Row],[due_date]]),1)</f>
        <v>45627</v>
      </c>
      <c r="I2782" s="1">
        <v>45633</v>
      </c>
      <c r="J2782">
        <v>13500</v>
      </c>
      <c r="K2782">
        <v>1290</v>
      </c>
      <c r="L2782">
        <v>0</v>
      </c>
      <c r="M2782">
        <f>invoices[[#This Row],[rent_amount]]+invoices[[#This Row],[electricity_amount]]+invoices[[#This Row],[other_charges]]</f>
        <v>14790</v>
      </c>
      <c r="N2782" t="s">
        <v>28</v>
      </c>
      <c r="O2782" t="s">
        <v>2486</v>
      </c>
      <c r="P2782">
        <v>0</v>
      </c>
      <c r="Q2782" t="b">
        <v>0</v>
      </c>
      <c r="R2782" t="s">
        <v>403</v>
      </c>
      <c r="S2782">
        <v>0</v>
      </c>
      <c r="T2782">
        <f>invoices[[#This Row],[total_amount]]</f>
        <v>14790</v>
      </c>
      <c r="U2782" t="s">
        <v>1272</v>
      </c>
      <c r="V2782" t="str">
        <f>INDEX([1]!Table1[tenantname],MATCH(invoices[[#This Row],[allotment_id]],[1]!Table1[TenantAllotmentID],0))</f>
        <v>Smita Parial (B44-C2)</v>
      </c>
      <c r="W2782" t="s">
        <v>14407</v>
      </c>
      <c r="X2782" t="s">
        <v>14408</v>
      </c>
      <c r="Y2782" s="4">
        <v>45627</v>
      </c>
      <c r="Z2782" t="s">
        <v>15806</v>
      </c>
      <c r="AA2782">
        <v>9691</v>
      </c>
      <c r="AB2782">
        <v>3228</v>
      </c>
      <c r="AC2782">
        <v>581</v>
      </c>
      <c r="AD2782" s="7">
        <f>invoices[[#This Row],[Rent]]+invoices[[#This Row],[Services]]+invoices[[#This Row],[GST]]</f>
        <v>13500</v>
      </c>
      <c r="AE2782" s="7">
        <f>invoices[[#This Row],[Total]]-invoices[[#This Row],[rent_amount]]</f>
        <v>0</v>
      </c>
      <c r="AF2782">
        <v>1801</v>
      </c>
      <c r="AG2782">
        <v>1290</v>
      </c>
      <c r="AH2782">
        <f>invoices[[#This Row],[EB Amount]]-invoices[[#This Row],[electricity_amount]]</f>
        <v>0</v>
      </c>
    </row>
    <row r="2783" spans="1:34">
      <c r="A2783" t="s">
        <v>5189</v>
      </c>
      <c r="B2783" t="s">
        <v>22</v>
      </c>
      <c r="C2783" t="s">
        <v>5190</v>
      </c>
      <c r="D2783" t="s">
        <v>24</v>
      </c>
      <c r="E2783" t="s">
        <v>201</v>
      </c>
      <c r="F2783" t="s">
        <v>202</v>
      </c>
      <c r="G2783" t="s">
        <v>5191</v>
      </c>
      <c r="H2783" s="1">
        <f>DATE(YEAR(invoices[[#This Row],[due_date]]),MONTH(invoices[[#This Row],[due_date]]),1)</f>
        <v>45627</v>
      </c>
      <c r="I2783" s="1">
        <v>45633</v>
      </c>
      <c r="J2783">
        <v>12193</v>
      </c>
      <c r="K2783">
        <v>0</v>
      </c>
      <c r="L2783">
        <v>2250</v>
      </c>
      <c r="M2783">
        <f>invoices[[#This Row],[rent_amount]]+invoices[[#This Row],[electricity_amount]]+invoices[[#This Row],[other_charges]]</f>
        <v>14443</v>
      </c>
      <c r="N2783" t="s">
        <v>28</v>
      </c>
      <c r="O2783" t="s">
        <v>2486</v>
      </c>
      <c r="P2783">
        <v>0</v>
      </c>
      <c r="Q2783" t="b">
        <v>0</v>
      </c>
      <c r="R2783" t="s">
        <v>403</v>
      </c>
      <c r="S2783">
        <v>0</v>
      </c>
      <c r="T2783">
        <f>invoices[[#This Row],[total_amount]]</f>
        <v>14443</v>
      </c>
      <c r="U2783" t="s">
        <v>5192</v>
      </c>
      <c r="V2783" t="str">
        <f>INDEX([1]!Table1[tenantname],MATCH(invoices[[#This Row],[allotment_id]],[1]!Table1[TenantAllotmentID],0))</f>
        <v>Vivek Patel (B31-C2)</v>
      </c>
      <c r="W2783" t="s">
        <v>15347</v>
      </c>
      <c r="X2783" t="s">
        <v>15348</v>
      </c>
      <c r="Y2783" s="4">
        <v>45627</v>
      </c>
      <c r="Z2783" t="s">
        <v>15806</v>
      </c>
      <c r="AA2783">
        <v>8535</v>
      </c>
      <c r="AB2783">
        <v>3100</v>
      </c>
      <c r="AC2783">
        <v>558</v>
      </c>
      <c r="AD2783" s="7">
        <f>invoices[[#This Row],[Rent]]+invoices[[#This Row],[Services]]+invoices[[#This Row],[GST]]</f>
        <v>12193</v>
      </c>
      <c r="AE2783" s="7">
        <f>invoices[[#This Row],[Total]]-invoices[[#This Row],[rent_amount]]</f>
        <v>0</v>
      </c>
      <c r="AF2783">
        <v>1830</v>
      </c>
      <c r="AG2783">
        <v>0</v>
      </c>
      <c r="AH2783">
        <f>invoices[[#This Row],[EB Amount]]-invoices[[#This Row],[electricity_amount]]</f>
        <v>0</v>
      </c>
    </row>
    <row r="2784" spans="1:34">
      <c r="A2784" t="s">
        <v>5211</v>
      </c>
      <c r="B2784" t="s">
        <v>22</v>
      </c>
      <c r="C2784" t="s">
        <v>1853</v>
      </c>
      <c r="D2784" t="s">
        <v>24</v>
      </c>
      <c r="E2784" t="s">
        <v>234</v>
      </c>
      <c r="F2784" t="s">
        <v>1854</v>
      </c>
      <c r="G2784" t="s">
        <v>5212</v>
      </c>
      <c r="H2784" s="1">
        <f>DATE(YEAR(invoices[[#This Row],[due_date]]),MONTH(invoices[[#This Row],[due_date]]),1)</f>
        <v>45627</v>
      </c>
      <c r="I2784" s="1">
        <v>45633</v>
      </c>
      <c r="J2784">
        <v>13500</v>
      </c>
      <c r="K2784">
        <v>1560</v>
      </c>
      <c r="L2784">
        <v>0</v>
      </c>
      <c r="M2784">
        <f>invoices[[#This Row],[rent_amount]]+invoices[[#This Row],[electricity_amount]]+invoices[[#This Row],[other_charges]]</f>
        <v>15060</v>
      </c>
      <c r="N2784" t="s">
        <v>28</v>
      </c>
      <c r="O2784" t="s">
        <v>424</v>
      </c>
      <c r="P2784">
        <v>0</v>
      </c>
      <c r="Q2784" t="b">
        <v>0</v>
      </c>
      <c r="R2784" t="s">
        <v>403</v>
      </c>
      <c r="S2784">
        <v>0</v>
      </c>
      <c r="T2784">
        <f>invoices[[#This Row],[total_amount]]</f>
        <v>15060</v>
      </c>
      <c r="U2784" t="s">
        <v>1856</v>
      </c>
      <c r="V2784" t="str">
        <f>INDEX([1]!Table1[tenantname],MATCH(invoices[[#This Row],[allotment_id]],[1]!Table1[TenantAllotmentID],0))</f>
        <v>Hema Varshini Gnanavel (D12-C1)</v>
      </c>
      <c r="W2784" t="s">
        <v>14619</v>
      </c>
      <c r="X2784" t="s">
        <v>14620</v>
      </c>
      <c r="Y2784" s="4">
        <v>45627</v>
      </c>
      <c r="Z2784" t="s">
        <v>15806</v>
      </c>
      <c r="AA2784">
        <v>9450</v>
      </c>
      <c r="AB2784">
        <v>3432</v>
      </c>
      <c r="AC2784">
        <v>618</v>
      </c>
      <c r="AD2784" s="7">
        <f>invoices[[#This Row],[Rent]]+invoices[[#This Row],[Services]]+invoices[[#This Row],[GST]]</f>
        <v>13500</v>
      </c>
      <c r="AE2784" s="7">
        <f>invoices[[#This Row],[Total]]-invoices[[#This Row],[rent_amount]]</f>
        <v>0</v>
      </c>
      <c r="AF2784">
        <v>1840</v>
      </c>
      <c r="AG2784">
        <v>1560</v>
      </c>
      <c r="AH2784">
        <f>invoices[[#This Row],[EB Amount]]-invoices[[#This Row],[electricity_amount]]</f>
        <v>0</v>
      </c>
    </row>
    <row r="2785" spans="1:34">
      <c r="A2785" t="s">
        <v>5237</v>
      </c>
      <c r="B2785" t="s">
        <v>22</v>
      </c>
      <c r="C2785" t="s">
        <v>2934</v>
      </c>
      <c r="D2785" t="s">
        <v>24</v>
      </c>
      <c r="E2785" t="s">
        <v>476</v>
      </c>
      <c r="F2785" t="s">
        <v>1388</v>
      </c>
      <c r="G2785" t="s">
        <v>5238</v>
      </c>
      <c r="H2785" s="1">
        <f>DATE(YEAR(invoices[[#This Row],[due_date]]),MONTH(invoices[[#This Row],[due_date]]),1)</f>
        <v>45627</v>
      </c>
      <c r="I2785" s="1">
        <v>45633</v>
      </c>
      <c r="J2785">
        <v>14032</v>
      </c>
      <c r="K2785">
        <v>0</v>
      </c>
      <c r="L2785">
        <v>0</v>
      </c>
      <c r="M2785">
        <f>invoices[[#This Row],[rent_amount]]+invoices[[#This Row],[electricity_amount]]+invoices[[#This Row],[other_charges]]</f>
        <v>14032</v>
      </c>
      <c r="N2785" t="s">
        <v>28</v>
      </c>
      <c r="O2785" t="s">
        <v>402</v>
      </c>
      <c r="P2785">
        <v>0</v>
      </c>
      <c r="Q2785" t="b">
        <v>0</v>
      </c>
      <c r="R2785" t="s">
        <v>403</v>
      </c>
      <c r="S2785">
        <v>0</v>
      </c>
      <c r="T2785">
        <f>invoices[[#This Row],[total_amount]]</f>
        <v>14032</v>
      </c>
      <c r="U2785" t="s">
        <v>2936</v>
      </c>
      <c r="V2785" t="str">
        <f>INDEX([1]!Table1[tenantname],MATCH(invoices[[#This Row],[allotment_id]],[1]!Table1[TenantAllotmentID],0))</f>
        <v>Murali Mano J (B41-B1)</v>
      </c>
      <c r="W2785" t="s">
        <v>14927</v>
      </c>
      <c r="X2785" t="s">
        <v>14928</v>
      </c>
      <c r="Y2785" s="4">
        <v>45627</v>
      </c>
      <c r="Z2785" t="s">
        <v>15806</v>
      </c>
      <c r="AA2785">
        <v>9822</v>
      </c>
      <c r="AB2785">
        <v>3567</v>
      </c>
      <c r="AC2785">
        <v>643</v>
      </c>
      <c r="AD2785" s="7">
        <f>invoices[[#This Row],[Rent]]+invoices[[#This Row],[Services]]+invoices[[#This Row],[GST]]</f>
        <v>14032</v>
      </c>
      <c r="AE2785" s="7">
        <f>invoices[[#This Row],[Total]]-invoices[[#This Row],[rent_amount]]</f>
        <v>0</v>
      </c>
      <c r="AF2785">
        <v>1852</v>
      </c>
      <c r="AG2785">
        <v>0</v>
      </c>
      <c r="AH2785">
        <f>invoices[[#This Row],[EB Amount]]-invoices[[#This Row],[electricity_amount]]</f>
        <v>0</v>
      </c>
    </row>
    <row r="2786" spans="1:34">
      <c r="A2786" t="s">
        <v>5254</v>
      </c>
      <c r="B2786" t="s">
        <v>22</v>
      </c>
      <c r="C2786" t="s">
        <v>604</v>
      </c>
      <c r="D2786" t="s">
        <v>24</v>
      </c>
      <c r="E2786" t="s">
        <v>181</v>
      </c>
      <c r="F2786" t="s">
        <v>452</v>
      </c>
      <c r="G2786" t="s">
        <v>5255</v>
      </c>
      <c r="H2786" s="1">
        <f>DATE(YEAR(invoices[[#This Row],[due_date]]),MONTH(invoices[[#This Row],[due_date]]),1)</f>
        <v>45627</v>
      </c>
      <c r="I2786" s="1">
        <v>45633</v>
      </c>
      <c r="J2786">
        <v>13000</v>
      </c>
      <c r="K2786">
        <v>2070</v>
      </c>
      <c r="L2786">
        <v>0</v>
      </c>
      <c r="M2786">
        <f>invoices[[#This Row],[rent_amount]]+invoices[[#This Row],[electricity_amount]]+invoices[[#This Row],[other_charges]]</f>
        <v>15070</v>
      </c>
      <c r="N2786" t="s">
        <v>28</v>
      </c>
      <c r="O2786" t="s">
        <v>402</v>
      </c>
      <c r="P2786">
        <v>0</v>
      </c>
      <c r="Q2786" t="b">
        <v>0</v>
      </c>
      <c r="R2786" t="s">
        <v>403</v>
      </c>
      <c r="S2786">
        <v>0</v>
      </c>
      <c r="T2786">
        <f>invoices[[#This Row],[total_amount]]</f>
        <v>15070</v>
      </c>
      <c r="U2786" t="s">
        <v>606</v>
      </c>
      <c r="V2786" t="str">
        <f>INDEX([1]!Table1[tenantname],MATCH(invoices[[#This Row],[allotment_id]],[1]!Table1[TenantAllotmentID],0))</f>
        <v>Palak Mahato (B24-B1)</v>
      </c>
      <c r="W2786" t="s">
        <v>14167</v>
      </c>
      <c r="X2786" t="s">
        <v>14168</v>
      </c>
      <c r="Y2786" s="4">
        <v>45627</v>
      </c>
      <c r="Z2786" t="s">
        <v>15806</v>
      </c>
      <c r="AA2786">
        <v>9100</v>
      </c>
      <c r="AB2786">
        <v>3305</v>
      </c>
      <c r="AC2786">
        <v>595</v>
      </c>
      <c r="AD2786" s="7">
        <f>invoices[[#This Row],[Rent]]+invoices[[#This Row],[Services]]+invoices[[#This Row],[GST]]</f>
        <v>13000</v>
      </c>
      <c r="AE2786" s="7">
        <f>invoices[[#This Row],[Total]]-invoices[[#This Row],[rent_amount]]</f>
        <v>0</v>
      </c>
      <c r="AF2786">
        <v>1860</v>
      </c>
      <c r="AG2786">
        <v>2070</v>
      </c>
      <c r="AH2786">
        <f>invoices[[#This Row],[EB Amount]]-invoices[[#This Row],[electricity_amount]]</f>
        <v>0</v>
      </c>
    </row>
    <row r="2787" spans="1:34">
      <c r="A2787" t="s">
        <v>5327</v>
      </c>
      <c r="B2787" t="s">
        <v>22</v>
      </c>
      <c r="C2787" t="s">
        <v>2319</v>
      </c>
      <c r="D2787" t="s">
        <v>24</v>
      </c>
      <c r="E2787" t="s">
        <v>112</v>
      </c>
      <c r="F2787" t="s">
        <v>2320</v>
      </c>
      <c r="G2787" t="s">
        <v>5328</v>
      </c>
      <c r="H2787" s="1">
        <f>DATE(YEAR(invoices[[#This Row],[due_date]]),MONTH(invoices[[#This Row],[due_date]]),1)</f>
        <v>45627</v>
      </c>
      <c r="I2787" s="1">
        <v>45633</v>
      </c>
      <c r="J2787">
        <v>14500</v>
      </c>
      <c r="K2787">
        <v>2280</v>
      </c>
      <c r="L2787">
        <v>0</v>
      </c>
      <c r="M2787">
        <f>invoices[[#This Row],[rent_amount]]+invoices[[#This Row],[electricity_amount]]+invoices[[#This Row],[other_charges]]</f>
        <v>16780</v>
      </c>
      <c r="N2787" t="s">
        <v>28</v>
      </c>
      <c r="O2787" t="s">
        <v>402</v>
      </c>
      <c r="P2787">
        <v>0</v>
      </c>
      <c r="Q2787" t="b">
        <v>0</v>
      </c>
      <c r="R2787" t="s">
        <v>403</v>
      </c>
      <c r="S2787">
        <v>0</v>
      </c>
      <c r="T2787">
        <f>invoices[[#This Row],[total_amount]]</f>
        <v>16780</v>
      </c>
      <c r="U2787" t="s">
        <v>2322</v>
      </c>
      <c r="V2787" t="str">
        <f>INDEX([1]!Table1[tenantname],MATCH(invoices[[#This Row],[allotment_id]],[1]!Table1[TenantAllotmentID],0))</f>
        <v>Rangabashyam S (A23-B2)</v>
      </c>
      <c r="W2787" t="s">
        <v>14772</v>
      </c>
      <c r="X2787" t="s">
        <v>14773</v>
      </c>
      <c r="Y2787" s="4">
        <v>45627</v>
      </c>
      <c r="Z2787" t="s">
        <v>15806</v>
      </c>
      <c r="AA2787">
        <v>10150</v>
      </c>
      <c r="AB2787">
        <v>3686</v>
      </c>
      <c r="AC2787">
        <v>664</v>
      </c>
      <c r="AD2787" s="7">
        <f>invoices[[#This Row],[Rent]]+invoices[[#This Row],[Services]]+invoices[[#This Row],[GST]]</f>
        <v>14500</v>
      </c>
      <c r="AE2787" s="7">
        <f>invoices[[#This Row],[Total]]-invoices[[#This Row],[rent_amount]]</f>
        <v>0</v>
      </c>
      <c r="AF2787">
        <v>1898</v>
      </c>
      <c r="AG2787">
        <v>2280</v>
      </c>
      <c r="AH2787">
        <f>invoices[[#This Row],[EB Amount]]-invoices[[#This Row],[electricity_amount]]</f>
        <v>0</v>
      </c>
    </row>
    <row r="2788" spans="1:34">
      <c r="A2788" t="s">
        <v>5454</v>
      </c>
      <c r="B2788" t="s">
        <v>22</v>
      </c>
      <c r="C2788" t="s">
        <v>901</v>
      </c>
      <c r="D2788" t="s">
        <v>24</v>
      </c>
      <c r="E2788" t="s">
        <v>329</v>
      </c>
      <c r="F2788" t="s">
        <v>902</v>
      </c>
      <c r="G2788" t="s">
        <v>5455</v>
      </c>
      <c r="H2788" s="1">
        <f>DATE(YEAR(invoices[[#This Row],[due_date]]),MONTH(invoices[[#This Row],[due_date]]),1)</f>
        <v>45627</v>
      </c>
      <c r="I2788" s="1">
        <v>45633</v>
      </c>
      <c r="J2788">
        <v>13500</v>
      </c>
      <c r="K2788">
        <v>1740</v>
      </c>
      <c r="L2788">
        <v>0</v>
      </c>
      <c r="M2788">
        <f>invoices[[#This Row],[rent_amount]]+invoices[[#This Row],[electricity_amount]]+invoices[[#This Row],[other_charges]]</f>
        <v>15240</v>
      </c>
      <c r="N2788" t="s">
        <v>28</v>
      </c>
      <c r="O2788" t="s">
        <v>424</v>
      </c>
      <c r="P2788">
        <v>0</v>
      </c>
      <c r="Q2788" t="b">
        <v>0</v>
      </c>
      <c r="R2788" t="s">
        <v>403</v>
      </c>
      <c r="S2788">
        <v>0</v>
      </c>
      <c r="T2788">
        <f>invoices[[#This Row],[total_amount]]</f>
        <v>15240</v>
      </c>
      <c r="U2788" t="s">
        <v>905</v>
      </c>
      <c r="V2788" t="str">
        <f>INDEX([1]!Table1[tenantname],MATCH(invoices[[#This Row],[allotment_id]],[1]!Table1[TenantAllotmentID],0))</f>
        <v>Kaarthika K (C43-C2)</v>
      </c>
      <c r="W2788" t="s">
        <v>14275</v>
      </c>
      <c r="X2788" t="s">
        <v>14275</v>
      </c>
      <c r="Y2788" s="4">
        <v>45627</v>
      </c>
      <c r="Z2788" t="s">
        <v>15806</v>
      </c>
      <c r="AA2788">
        <v>8255</v>
      </c>
      <c r="AB2788">
        <v>4445</v>
      </c>
      <c r="AC2788">
        <v>800</v>
      </c>
      <c r="AD2788" s="7">
        <f>invoices[[#This Row],[Rent]]+invoices[[#This Row],[Services]]+invoices[[#This Row],[GST]]</f>
        <v>13500</v>
      </c>
      <c r="AE2788" s="7">
        <f>invoices[[#This Row],[Total]]-invoices[[#This Row],[rent_amount]]</f>
        <v>0</v>
      </c>
      <c r="AF2788">
        <v>1961</v>
      </c>
      <c r="AG2788">
        <v>1740</v>
      </c>
      <c r="AH2788">
        <f>invoices[[#This Row],[EB Amount]]-invoices[[#This Row],[electricity_amount]]</f>
        <v>0</v>
      </c>
    </row>
    <row r="2789" spans="1:34">
      <c r="A2789" t="s">
        <v>5483</v>
      </c>
      <c r="B2789" t="s">
        <v>22</v>
      </c>
      <c r="C2789" t="s">
        <v>580</v>
      </c>
      <c r="D2789" t="s">
        <v>24</v>
      </c>
      <c r="E2789" t="s">
        <v>34</v>
      </c>
      <c r="F2789" t="s">
        <v>58</v>
      </c>
      <c r="G2789" t="s">
        <v>5484</v>
      </c>
      <c r="H2789" s="1">
        <f>DATE(YEAR(invoices[[#This Row],[due_date]]),MONTH(invoices[[#This Row],[due_date]]),1)</f>
        <v>45627</v>
      </c>
      <c r="I2789" s="1">
        <v>45633</v>
      </c>
      <c r="J2789">
        <v>14500</v>
      </c>
      <c r="K2789">
        <v>0</v>
      </c>
      <c r="L2789">
        <v>0</v>
      </c>
      <c r="M2789">
        <f>invoices[[#This Row],[rent_amount]]+invoices[[#This Row],[electricity_amount]]+invoices[[#This Row],[other_charges]]</f>
        <v>14500</v>
      </c>
      <c r="N2789" t="s">
        <v>28</v>
      </c>
      <c r="O2789" t="s">
        <v>1130</v>
      </c>
      <c r="P2789">
        <v>0</v>
      </c>
      <c r="Q2789" t="b">
        <v>0</v>
      </c>
      <c r="R2789" t="s">
        <v>403</v>
      </c>
      <c r="S2789">
        <v>0</v>
      </c>
      <c r="T2789">
        <f>invoices[[#This Row],[total_amount]]</f>
        <v>14500</v>
      </c>
      <c r="U2789" t="s">
        <v>583</v>
      </c>
      <c r="V2789" t="str">
        <f>INDEX([1]!Table1[tenantname],MATCH(invoices[[#This Row],[allotment_id]],[1]!Table1[TenantAllotmentID],0))</f>
        <v>Aditi Yadav (B43-B2)</v>
      </c>
      <c r="W2789" t="s">
        <v>14159</v>
      </c>
      <c r="X2789" t="s">
        <v>14160</v>
      </c>
      <c r="Y2789" s="4">
        <v>45627</v>
      </c>
      <c r="Z2789" t="s">
        <v>15806</v>
      </c>
      <c r="AA2789">
        <v>10409</v>
      </c>
      <c r="AB2789">
        <v>3467</v>
      </c>
      <c r="AC2789">
        <v>624</v>
      </c>
      <c r="AD2789" s="7">
        <f>invoices[[#This Row],[Rent]]+invoices[[#This Row],[Services]]+invoices[[#This Row],[GST]]</f>
        <v>14500</v>
      </c>
      <c r="AE2789" s="7">
        <f>invoices[[#This Row],[Total]]-invoices[[#This Row],[rent_amount]]</f>
        <v>0</v>
      </c>
      <c r="AF2789">
        <v>1973</v>
      </c>
      <c r="AG2789">
        <v>0</v>
      </c>
      <c r="AH2789">
        <f>invoices[[#This Row],[EB Amount]]-invoices[[#This Row],[electricity_amount]]</f>
        <v>0</v>
      </c>
    </row>
    <row r="2790" spans="1:34">
      <c r="A2790" t="s">
        <v>5605</v>
      </c>
      <c r="B2790" t="s">
        <v>22</v>
      </c>
      <c r="C2790" t="s">
        <v>2027</v>
      </c>
      <c r="D2790" t="s">
        <v>24</v>
      </c>
      <c r="E2790" t="s">
        <v>80</v>
      </c>
      <c r="F2790" t="s">
        <v>1824</v>
      </c>
      <c r="G2790" t="s">
        <v>5606</v>
      </c>
      <c r="H2790" s="1">
        <f>DATE(YEAR(invoices[[#This Row],[due_date]]),MONTH(invoices[[#This Row],[due_date]]),1)</f>
        <v>45627</v>
      </c>
      <c r="I2790" s="1">
        <v>45633</v>
      </c>
      <c r="J2790">
        <v>24000</v>
      </c>
      <c r="K2790">
        <v>1560</v>
      </c>
      <c r="L2790">
        <v>0</v>
      </c>
      <c r="M2790">
        <f>invoices[[#This Row],[rent_amount]]+invoices[[#This Row],[electricity_amount]]+invoices[[#This Row],[other_charges]]</f>
        <v>25560</v>
      </c>
      <c r="N2790" t="s">
        <v>28</v>
      </c>
      <c r="O2790" t="s">
        <v>2486</v>
      </c>
      <c r="P2790">
        <v>0</v>
      </c>
      <c r="Q2790" t="b">
        <v>0</v>
      </c>
      <c r="R2790" t="s">
        <v>403</v>
      </c>
      <c r="S2790">
        <v>0</v>
      </c>
      <c r="T2790">
        <f>invoices[[#This Row],[total_amount]]</f>
        <v>25560</v>
      </c>
      <c r="U2790" t="s">
        <v>2029</v>
      </c>
      <c r="V2790" t="str">
        <f>INDEX([1]!Table1[tenantname],MATCH(invoices[[#This Row],[allotment_id]],[1]!Table1[TenantAllotmentID],0))</f>
        <v>Sagarika Das (D21-A1)</v>
      </c>
      <c r="W2790" t="s">
        <v>14679</v>
      </c>
      <c r="X2790" t="s">
        <v>14680</v>
      </c>
      <c r="Y2790" s="4">
        <v>45627</v>
      </c>
      <c r="Z2790" t="s">
        <v>15806</v>
      </c>
      <c r="AA2790">
        <v>16800</v>
      </c>
      <c r="AB2790">
        <v>6102</v>
      </c>
      <c r="AC2790">
        <v>1098</v>
      </c>
      <c r="AD2790" s="7">
        <f>invoices[[#This Row],[Rent]]+invoices[[#This Row],[Services]]+invoices[[#This Row],[GST]]</f>
        <v>24000</v>
      </c>
      <c r="AE2790" s="7">
        <f>invoices[[#This Row],[Total]]-invoices[[#This Row],[rent_amount]]</f>
        <v>0</v>
      </c>
      <c r="AF2790">
        <v>2028</v>
      </c>
      <c r="AG2790">
        <v>1560</v>
      </c>
      <c r="AH2790">
        <f>invoices[[#This Row],[EB Amount]]-invoices[[#This Row],[electricity_amount]]</f>
        <v>0</v>
      </c>
    </row>
    <row r="2791" spans="1:34">
      <c r="A2791" t="s">
        <v>5611</v>
      </c>
      <c r="B2791" t="s">
        <v>22</v>
      </c>
      <c r="C2791" t="s">
        <v>757</v>
      </c>
      <c r="D2791" t="s">
        <v>24</v>
      </c>
      <c r="E2791" t="s">
        <v>181</v>
      </c>
      <c r="F2791" t="s">
        <v>758</v>
      </c>
      <c r="G2791" t="s">
        <v>5612</v>
      </c>
      <c r="H2791" s="1">
        <f>DATE(YEAR(invoices[[#This Row],[due_date]]),MONTH(invoices[[#This Row],[due_date]]),1)</f>
        <v>45627</v>
      </c>
      <c r="I2791" s="1">
        <v>45633</v>
      </c>
      <c r="J2791">
        <v>13500</v>
      </c>
      <c r="K2791">
        <v>207</v>
      </c>
      <c r="L2791">
        <v>0</v>
      </c>
      <c r="M2791">
        <f>invoices[[#This Row],[rent_amount]]+invoices[[#This Row],[electricity_amount]]+invoices[[#This Row],[other_charges]]</f>
        <v>13707</v>
      </c>
      <c r="N2791" t="s">
        <v>28</v>
      </c>
      <c r="O2791" t="s">
        <v>2486</v>
      </c>
      <c r="P2791">
        <v>0</v>
      </c>
      <c r="Q2791" t="b">
        <v>0</v>
      </c>
      <c r="R2791" t="s">
        <v>403</v>
      </c>
      <c r="S2791">
        <v>0</v>
      </c>
      <c r="T2791">
        <f>invoices[[#This Row],[total_amount]]</f>
        <v>13707</v>
      </c>
      <c r="U2791" t="s">
        <v>761</v>
      </c>
      <c r="V2791" t="str">
        <f>INDEX([1]!Table1[tenantname],MATCH(invoices[[#This Row],[allotment_id]],[1]!Table1[TenantAllotmentID],0))</f>
        <v>Shivani Kumari (B24-C2)</v>
      </c>
      <c r="W2791" t="s">
        <v>14221</v>
      </c>
      <c r="X2791" t="s">
        <v>14222</v>
      </c>
      <c r="Y2791" s="4">
        <v>45627</v>
      </c>
      <c r="Z2791" t="s">
        <v>15806</v>
      </c>
      <c r="AA2791">
        <v>9450</v>
      </c>
      <c r="AB2791">
        <v>3432</v>
      </c>
      <c r="AC2791">
        <v>618</v>
      </c>
      <c r="AD2791" s="7">
        <f>invoices[[#This Row],[Rent]]+invoices[[#This Row],[Services]]+invoices[[#This Row],[GST]]</f>
        <v>13500</v>
      </c>
      <c r="AE2791" s="7">
        <f>invoices[[#This Row],[Total]]-invoices[[#This Row],[rent_amount]]</f>
        <v>0</v>
      </c>
      <c r="AF2791">
        <v>2031</v>
      </c>
      <c r="AG2791">
        <v>207</v>
      </c>
      <c r="AH2791">
        <f>invoices[[#This Row],[EB Amount]]-invoices[[#This Row],[electricity_amount]]</f>
        <v>0</v>
      </c>
    </row>
    <row r="2792" spans="1:34">
      <c r="A2792" t="s">
        <v>5679</v>
      </c>
      <c r="B2792" t="s">
        <v>22</v>
      </c>
      <c r="C2792" t="s">
        <v>2122</v>
      </c>
      <c r="D2792" t="s">
        <v>24</v>
      </c>
      <c r="E2792" t="s">
        <v>140</v>
      </c>
      <c r="F2792" t="s">
        <v>675</v>
      </c>
      <c r="G2792" t="s">
        <v>5680</v>
      </c>
      <c r="H2792" s="1">
        <f>DATE(YEAR(invoices[[#This Row],[due_date]]),MONTH(invoices[[#This Row],[due_date]]),1)</f>
        <v>45627</v>
      </c>
      <c r="I2792" s="1">
        <v>45633</v>
      </c>
      <c r="J2792">
        <v>13500</v>
      </c>
      <c r="K2792">
        <v>1350</v>
      </c>
      <c r="L2792">
        <v>0</v>
      </c>
      <c r="M2792">
        <f>invoices[[#This Row],[rent_amount]]+invoices[[#This Row],[electricity_amount]]+invoices[[#This Row],[other_charges]]</f>
        <v>14850</v>
      </c>
      <c r="N2792" t="s">
        <v>28</v>
      </c>
      <c r="O2792" t="s">
        <v>402</v>
      </c>
      <c r="P2792">
        <v>0</v>
      </c>
      <c r="Q2792" t="b">
        <v>0</v>
      </c>
      <c r="R2792" t="s">
        <v>403</v>
      </c>
      <c r="S2792">
        <v>0</v>
      </c>
      <c r="T2792">
        <f>invoices[[#This Row],[total_amount]]</f>
        <v>14850</v>
      </c>
      <c r="U2792" t="s">
        <v>2124</v>
      </c>
      <c r="V2792" t="str">
        <f>INDEX([1]!Table1[tenantname],MATCH(invoices[[#This Row],[allotment_id]],[1]!Table1[TenantAllotmentID],0))</f>
        <v>Prakash Kumar Rangasamy (A41-C1)</v>
      </c>
      <c r="W2792" t="s">
        <v>14716</v>
      </c>
      <c r="X2792" t="s">
        <v>14717</v>
      </c>
      <c r="Y2792" s="4">
        <v>45627</v>
      </c>
      <c r="Z2792" t="s">
        <v>15806</v>
      </c>
      <c r="AA2792">
        <v>8396</v>
      </c>
      <c r="AB2792">
        <v>4325</v>
      </c>
      <c r="AC2792">
        <v>779</v>
      </c>
      <c r="AD2792" s="7">
        <f>invoices[[#This Row],[Rent]]+invoices[[#This Row],[Services]]+invoices[[#This Row],[GST]]</f>
        <v>13500</v>
      </c>
      <c r="AE2792" s="7">
        <f>invoices[[#This Row],[Total]]-invoices[[#This Row],[rent_amount]]</f>
        <v>0</v>
      </c>
      <c r="AF2792">
        <v>2065</v>
      </c>
      <c r="AG2792">
        <v>1350</v>
      </c>
      <c r="AH2792">
        <f>invoices[[#This Row],[EB Amount]]-invoices[[#This Row],[electricity_amount]]</f>
        <v>0</v>
      </c>
    </row>
    <row r="2793" spans="1:34">
      <c r="A2793" t="s">
        <v>5940</v>
      </c>
      <c r="B2793" t="s">
        <v>22</v>
      </c>
      <c r="C2793" t="s">
        <v>2246</v>
      </c>
      <c r="D2793" t="s">
        <v>24</v>
      </c>
      <c r="E2793" t="s">
        <v>399</v>
      </c>
      <c r="F2793" t="s">
        <v>2247</v>
      </c>
      <c r="G2793" t="s">
        <v>5941</v>
      </c>
      <c r="H2793" s="1">
        <f>DATE(YEAR(invoices[[#This Row],[due_date]]),MONTH(invoices[[#This Row],[due_date]]),1)</f>
        <v>45627</v>
      </c>
      <c r="I2793" s="1">
        <v>45633</v>
      </c>
      <c r="J2793">
        <v>13500</v>
      </c>
      <c r="K2793">
        <v>299</v>
      </c>
      <c r="L2793">
        <v>0</v>
      </c>
      <c r="M2793">
        <f>invoices[[#This Row],[rent_amount]]+invoices[[#This Row],[electricity_amount]]+invoices[[#This Row],[other_charges]]</f>
        <v>13799</v>
      </c>
      <c r="N2793" t="s">
        <v>28</v>
      </c>
      <c r="O2793" t="s">
        <v>2486</v>
      </c>
      <c r="P2793">
        <v>0</v>
      </c>
      <c r="Q2793" t="b">
        <v>0</v>
      </c>
      <c r="R2793" t="s">
        <v>403</v>
      </c>
      <c r="S2793">
        <v>0</v>
      </c>
      <c r="T2793">
        <f>invoices[[#This Row],[total_amount]]</f>
        <v>13799</v>
      </c>
      <c r="U2793" t="s">
        <v>2249</v>
      </c>
      <c r="V2793" t="str">
        <f>INDEX([1]!Table1[tenantname],MATCH(invoices[[#This Row],[allotment_id]],[1]!Table1[TenantAllotmentID],0))</f>
        <v>Shristi Suman (B22-C1)</v>
      </c>
      <c r="W2793" t="s">
        <v>14752</v>
      </c>
      <c r="X2793" t="s">
        <v>14753</v>
      </c>
      <c r="Y2793" s="4">
        <v>45627</v>
      </c>
      <c r="Z2793" t="s">
        <v>15806</v>
      </c>
      <c r="AA2793">
        <v>9450</v>
      </c>
      <c r="AB2793">
        <v>3432</v>
      </c>
      <c r="AC2793">
        <v>618</v>
      </c>
      <c r="AD2793" s="7">
        <f>invoices[[#This Row],[Rent]]+invoices[[#This Row],[Services]]+invoices[[#This Row],[GST]]</f>
        <v>13500</v>
      </c>
      <c r="AE2793" s="7">
        <f>invoices[[#This Row],[Total]]-invoices[[#This Row],[rent_amount]]</f>
        <v>0</v>
      </c>
      <c r="AF2793">
        <v>2193</v>
      </c>
      <c r="AG2793">
        <v>299</v>
      </c>
      <c r="AH2793">
        <f>invoices[[#This Row],[EB Amount]]-invoices[[#This Row],[electricity_amount]]</f>
        <v>0</v>
      </c>
    </row>
    <row r="2794" spans="1:34">
      <c r="A2794" t="s">
        <v>5970</v>
      </c>
      <c r="B2794" t="s">
        <v>22</v>
      </c>
      <c r="C2794" t="s">
        <v>233</v>
      </c>
      <c r="D2794" t="s">
        <v>24</v>
      </c>
      <c r="E2794" t="s">
        <v>234</v>
      </c>
      <c r="F2794" t="s">
        <v>235</v>
      </c>
      <c r="G2794" t="s">
        <v>5971</v>
      </c>
      <c r="H2794" s="1">
        <f>DATE(YEAR(invoices[[#This Row],[due_date]]),MONTH(invoices[[#This Row],[due_date]]),1)</f>
        <v>45627</v>
      </c>
      <c r="I2794" s="1">
        <v>45633</v>
      </c>
      <c r="J2794">
        <v>19000</v>
      </c>
      <c r="K2794">
        <v>1248</v>
      </c>
      <c r="L2794">
        <v>0</v>
      </c>
      <c r="M2794">
        <f>invoices[[#This Row],[rent_amount]]+invoices[[#This Row],[electricity_amount]]+invoices[[#This Row],[other_charges]]</f>
        <v>20248</v>
      </c>
      <c r="N2794" t="s">
        <v>28</v>
      </c>
      <c r="O2794" t="s">
        <v>424</v>
      </c>
      <c r="P2794">
        <v>0</v>
      </c>
      <c r="Q2794" t="b">
        <v>0</v>
      </c>
      <c r="R2794" t="s">
        <v>403</v>
      </c>
      <c r="S2794">
        <v>0</v>
      </c>
      <c r="T2794">
        <f>invoices[[#This Row],[total_amount]]</f>
        <v>20248</v>
      </c>
      <c r="U2794" t="s">
        <v>238</v>
      </c>
      <c r="V2794" t="str">
        <f>INDEX([1]!Table1[tenantname],MATCH(invoices[[#This Row],[allotment_id]],[1]!Table1[TenantAllotmentID],0))</f>
        <v>Aldreena Dsouza (D12-A1)</v>
      </c>
      <c r="W2794" t="s">
        <v>14040</v>
      </c>
      <c r="X2794" t="s">
        <v>14041</v>
      </c>
      <c r="Y2794" s="4">
        <v>45627</v>
      </c>
      <c r="Z2794" t="s">
        <v>15806</v>
      </c>
      <c r="AA2794">
        <v>13300</v>
      </c>
      <c r="AB2794">
        <v>4831</v>
      </c>
      <c r="AC2794">
        <v>869</v>
      </c>
      <c r="AD2794" s="7">
        <f>invoices[[#This Row],[Rent]]+invoices[[#This Row],[Services]]+invoices[[#This Row],[GST]]</f>
        <v>19000</v>
      </c>
      <c r="AE2794" s="7">
        <f>invoices[[#This Row],[Total]]-invoices[[#This Row],[rent_amount]]</f>
        <v>0</v>
      </c>
      <c r="AF2794">
        <v>2210</v>
      </c>
      <c r="AG2794">
        <v>1248</v>
      </c>
      <c r="AH2794">
        <f>invoices[[#This Row],[EB Amount]]-invoices[[#This Row],[electricity_amount]]</f>
        <v>0</v>
      </c>
    </row>
    <row r="2795" spans="1:34">
      <c r="A2795" t="s">
        <v>6145</v>
      </c>
      <c r="B2795" t="s">
        <v>22</v>
      </c>
      <c r="C2795" t="s">
        <v>2270</v>
      </c>
      <c r="D2795" t="s">
        <v>24</v>
      </c>
      <c r="E2795" t="s">
        <v>112</v>
      </c>
      <c r="F2795" t="s">
        <v>113</v>
      </c>
      <c r="G2795" t="s">
        <v>6146</v>
      </c>
      <c r="H2795" s="1">
        <f>DATE(YEAR(invoices[[#This Row],[due_date]]),MONTH(invoices[[#This Row],[due_date]]),1)</f>
        <v>45627</v>
      </c>
      <c r="I2795" s="1">
        <v>45633</v>
      </c>
      <c r="J2795">
        <v>13500</v>
      </c>
      <c r="K2795">
        <v>1596</v>
      </c>
      <c r="L2795">
        <v>0</v>
      </c>
      <c r="M2795">
        <f>invoices[[#This Row],[rent_amount]]+invoices[[#This Row],[electricity_amount]]+invoices[[#This Row],[other_charges]]</f>
        <v>15096</v>
      </c>
      <c r="N2795" t="s">
        <v>28</v>
      </c>
      <c r="O2795" t="s">
        <v>402</v>
      </c>
      <c r="P2795">
        <v>0</v>
      </c>
      <c r="Q2795" t="b">
        <v>0</v>
      </c>
      <c r="R2795" t="s">
        <v>403</v>
      </c>
      <c r="S2795">
        <v>0</v>
      </c>
      <c r="T2795">
        <f>invoices[[#This Row],[total_amount]]</f>
        <v>15096</v>
      </c>
      <c r="U2795" t="s">
        <v>2272</v>
      </c>
      <c r="V2795" t="str">
        <f>INDEX([1]!Table1[tenantname],MATCH(invoices[[#This Row],[allotment_id]],[1]!Table1[TenantAllotmentID],0))</f>
        <v>Mihir Kadve (A23-C1)</v>
      </c>
      <c r="W2795" t="s">
        <v>14758</v>
      </c>
      <c r="X2795" t="s">
        <v>14759</v>
      </c>
      <c r="Y2795" s="4">
        <v>45627</v>
      </c>
      <c r="Z2795" t="s">
        <v>15806</v>
      </c>
      <c r="AA2795">
        <v>9450</v>
      </c>
      <c r="AB2795">
        <v>3432</v>
      </c>
      <c r="AC2795">
        <v>618</v>
      </c>
      <c r="AD2795" s="7">
        <f>invoices[[#This Row],[Rent]]+invoices[[#This Row],[Services]]+invoices[[#This Row],[GST]]</f>
        <v>13500</v>
      </c>
      <c r="AE2795" s="7">
        <f>invoices[[#This Row],[Total]]-invoices[[#This Row],[rent_amount]]</f>
        <v>0</v>
      </c>
      <c r="AF2795">
        <v>2295</v>
      </c>
      <c r="AG2795">
        <v>1596</v>
      </c>
      <c r="AH2795">
        <f>invoices[[#This Row],[EB Amount]]-invoices[[#This Row],[electricity_amount]]</f>
        <v>0</v>
      </c>
    </row>
    <row r="2796" spans="1:34">
      <c r="A2796" t="s">
        <v>6154</v>
      </c>
      <c r="B2796" t="s">
        <v>22</v>
      </c>
      <c r="C2796" t="s">
        <v>1674</v>
      </c>
      <c r="D2796" t="s">
        <v>24</v>
      </c>
      <c r="E2796" t="s">
        <v>329</v>
      </c>
      <c r="F2796" t="s">
        <v>1352</v>
      </c>
      <c r="G2796" t="s">
        <v>6155</v>
      </c>
      <c r="H2796" s="1">
        <f>DATE(YEAR(invoices[[#This Row],[due_date]]),MONTH(invoices[[#This Row],[due_date]]),1)</f>
        <v>45627</v>
      </c>
      <c r="I2796" s="1">
        <v>45633</v>
      </c>
      <c r="J2796">
        <v>14500</v>
      </c>
      <c r="K2796">
        <v>1740</v>
      </c>
      <c r="L2796">
        <v>0</v>
      </c>
      <c r="M2796">
        <f>invoices[[#This Row],[rent_amount]]+invoices[[#This Row],[electricity_amount]]+invoices[[#This Row],[other_charges]]</f>
        <v>16240</v>
      </c>
      <c r="N2796" t="s">
        <v>28</v>
      </c>
      <c r="O2796" t="s">
        <v>402</v>
      </c>
      <c r="P2796">
        <v>0</v>
      </c>
      <c r="Q2796" t="b">
        <v>0</v>
      </c>
      <c r="R2796" t="s">
        <v>403</v>
      </c>
      <c r="S2796">
        <v>0</v>
      </c>
      <c r="T2796">
        <f>invoices[[#This Row],[total_amount]]</f>
        <v>16240</v>
      </c>
      <c r="U2796" t="s">
        <v>1677</v>
      </c>
      <c r="V2796" t="str">
        <f>INDEX([1]!Table1[tenantname],MATCH(invoices[[#This Row],[allotment_id]],[1]!Table1[TenantAllotmentID],0))</f>
        <v>Oviya S (C43-B1)</v>
      </c>
      <c r="W2796" t="s">
        <v>14557</v>
      </c>
      <c r="X2796" t="s">
        <v>14557</v>
      </c>
      <c r="Y2796" s="4">
        <v>45627</v>
      </c>
      <c r="Z2796" t="s">
        <v>15806</v>
      </c>
      <c r="AA2796">
        <v>8866</v>
      </c>
      <c r="AB2796">
        <v>4774</v>
      </c>
      <c r="AC2796">
        <v>860</v>
      </c>
      <c r="AD2796" s="7">
        <f>invoices[[#This Row],[Rent]]+invoices[[#This Row],[Services]]+invoices[[#This Row],[GST]]</f>
        <v>14500</v>
      </c>
      <c r="AE2796" s="7">
        <f>invoices[[#This Row],[Total]]-invoices[[#This Row],[rent_amount]]</f>
        <v>0</v>
      </c>
      <c r="AF2796">
        <v>2300</v>
      </c>
      <c r="AG2796">
        <v>1740</v>
      </c>
      <c r="AH2796">
        <f>invoices[[#This Row],[EB Amount]]-invoices[[#This Row],[electricity_amount]]</f>
        <v>0</v>
      </c>
    </row>
    <row r="2797" spans="1:34">
      <c r="A2797" s="2" t="s">
        <v>6234</v>
      </c>
      <c r="B2797" t="s">
        <v>22</v>
      </c>
      <c r="C2797" t="s">
        <v>3712</v>
      </c>
      <c r="D2797" t="s">
        <v>24</v>
      </c>
      <c r="E2797" t="s">
        <v>519</v>
      </c>
      <c r="F2797" t="s">
        <v>2225</v>
      </c>
      <c r="G2797" t="s">
        <v>6235</v>
      </c>
      <c r="H2797" s="1">
        <f>DATE(YEAR(invoices[[#This Row],[due_date]]),MONTH(invoices[[#This Row],[due_date]]),1)</f>
        <v>45627</v>
      </c>
      <c r="I2797" s="1">
        <v>45633</v>
      </c>
      <c r="J2797">
        <v>9354</v>
      </c>
      <c r="K2797">
        <v>1620</v>
      </c>
      <c r="L2797">
        <v>2250</v>
      </c>
      <c r="M2797">
        <f>invoices[[#This Row],[rent_amount]]+invoices[[#This Row],[electricity_amount]]+invoices[[#This Row],[other_charges]]</f>
        <v>13224</v>
      </c>
      <c r="N2797" t="s">
        <v>28</v>
      </c>
      <c r="O2797" t="s">
        <v>424</v>
      </c>
      <c r="P2797">
        <v>0</v>
      </c>
      <c r="Q2797" t="b">
        <v>0</v>
      </c>
      <c r="R2797" t="s">
        <v>403</v>
      </c>
      <c r="S2797">
        <v>0</v>
      </c>
      <c r="T2797">
        <f>invoices[[#This Row],[total_amount]]</f>
        <v>13224</v>
      </c>
      <c r="U2797" t="s">
        <v>3715</v>
      </c>
      <c r="V2797" t="str">
        <f>INDEX([1]!Table1[tenantname],MATCH(invoices[[#This Row],[allotment_id]],[1]!Table1[TenantAllotmentID],0))</f>
        <v>Akshay Bhole (C41-B2)</v>
      </c>
      <c r="W2797" t="s">
        <v>15114</v>
      </c>
      <c r="X2797" t="s">
        <v>15115</v>
      </c>
      <c r="Y2797" s="4">
        <v>45627</v>
      </c>
      <c r="Z2797" t="s">
        <v>15806</v>
      </c>
      <c r="AA2797">
        <v>5720</v>
      </c>
      <c r="AB2797">
        <v>3080</v>
      </c>
      <c r="AC2797">
        <v>554</v>
      </c>
      <c r="AD2797" s="7">
        <f>invoices[[#This Row],[Rent]]+invoices[[#This Row],[Services]]+invoices[[#This Row],[GST]]</f>
        <v>9354</v>
      </c>
      <c r="AE2797" s="7">
        <f>invoices[[#This Row],[Total]]-invoices[[#This Row],[rent_amount]]</f>
        <v>0</v>
      </c>
      <c r="AF2797">
        <v>2337</v>
      </c>
      <c r="AG2797">
        <v>1620</v>
      </c>
      <c r="AH2797">
        <f>invoices[[#This Row],[EB Amount]]-invoices[[#This Row],[electricity_amount]]</f>
        <v>0</v>
      </c>
    </row>
    <row r="2798" spans="1:34">
      <c r="A2798" t="s">
        <v>6274</v>
      </c>
      <c r="B2798" t="s">
        <v>22</v>
      </c>
      <c r="C2798" t="s">
        <v>1836</v>
      </c>
      <c r="D2798" t="s">
        <v>24</v>
      </c>
      <c r="E2798" t="s">
        <v>247</v>
      </c>
      <c r="F2798" t="s">
        <v>2658</v>
      </c>
      <c r="G2798" t="s">
        <v>6275</v>
      </c>
      <c r="H2798" s="1">
        <f>DATE(YEAR(invoices[[#This Row],[due_date]]),MONTH(invoices[[#This Row],[due_date]]),1)</f>
        <v>45627</v>
      </c>
      <c r="I2798" s="1">
        <v>45633</v>
      </c>
      <c r="J2798">
        <v>13500</v>
      </c>
      <c r="K2798">
        <v>1071</v>
      </c>
      <c r="L2798">
        <v>0</v>
      </c>
      <c r="M2798">
        <f>invoices[[#This Row],[rent_amount]]+invoices[[#This Row],[electricity_amount]]+invoices[[#This Row],[other_charges]]</f>
        <v>14571</v>
      </c>
      <c r="N2798" t="s">
        <v>28</v>
      </c>
      <c r="O2798" t="s">
        <v>402</v>
      </c>
      <c r="P2798">
        <v>0</v>
      </c>
      <c r="Q2798" t="b">
        <v>0</v>
      </c>
      <c r="R2798" t="s">
        <v>403</v>
      </c>
      <c r="S2798">
        <v>0</v>
      </c>
      <c r="T2798">
        <f>invoices[[#This Row],[total_amount]]</f>
        <v>14571</v>
      </c>
      <c r="U2798" t="s">
        <v>2817</v>
      </c>
      <c r="V2798" t="str">
        <f>INDEX([1]!Table1[tenantname],MATCH(invoices[[#This Row],[allotment_id]],[1]!Table1[TenantAllotmentID],0))</f>
        <v>Paras Katal (C11-C2)</v>
      </c>
      <c r="W2798" t="s">
        <v>14613</v>
      </c>
      <c r="X2798" t="s">
        <v>14900</v>
      </c>
      <c r="Y2798" s="4">
        <v>45627</v>
      </c>
      <c r="Z2798" t="s">
        <v>15806</v>
      </c>
      <c r="AA2798">
        <v>9691</v>
      </c>
      <c r="AB2798">
        <v>3228</v>
      </c>
      <c r="AC2798">
        <v>581</v>
      </c>
      <c r="AD2798" s="7">
        <f>invoices[[#This Row],[Rent]]+invoices[[#This Row],[Services]]+invoices[[#This Row],[GST]]</f>
        <v>13500</v>
      </c>
      <c r="AE2798" s="7">
        <f>invoices[[#This Row],[Total]]-invoices[[#This Row],[rent_amount]]</f>
        <v>0</v>
      </c>
      <c r="AF2798">
        <v>2364</v>
      </c>
      <c r="AG2798">
        <v>1071</v>
      </c>
      <c r="AH2798">
        <f>invoices[[#This Row],[EB Amount]]-invoices[[#This Row],[electricity_amount]]</f>
        <v>0</v>
      </c>
    </row>
    <row r="2799" spans="1:34">
      <c r="A2799" t="s">
        <v>6373</v>
      </c>
      <c r="B2799" t="s">
        <v>22</v>
      </c>
      <c r="C2799" t="s">
        <v>281</v>
      </c>
      <c r="D2799" t="s">
        <v>24</v>
      </c>
      <c r="E2799" t="s">
        <v>34</v>
      </c>
      <c r="F2799" t="s">
        <v>282</v>
      </c>
      <c r="G2799" t="s">
        <v>6374</v>
      </c>
      <c r="H2799" s="1">
        <f>DATE(YEAR(invoices[[#This Row],[due_date]]),MONTH(invoices[[#This Row],[due_date]]),1)</f>
        <v>45627</v>
      </c>
      <c r="I2799" s="1">
        <v>45633</v>
      </c>
      <c r="J2799">
        <v>13500</v>
      </c>
      <c r="K2799">
        <v>1980</v>
      </c>
      <c r="L2799">
        <v>0</v>
      </c>
      <c r="M2799">
        <f>invoices[[#This Row],[rent_amount]]+invoices[[#This Row],[electricity_amount]]+invoices[[#This Row],[other_charges]]</f>
        <v>15480</v>
      </c>
      <c r="N2799" t="s">
        <v>28</v>
      </c>
      <c r="O2799" t="s">
        <v>2486</v>
      </c>
      <c r="P2799">
        <v>0</v>
      </c>
      <c r="Q2799" t="b">
        <v>0</v>
      </c>
      <c r="R2799" t="s">
        <v>403</v>
      </c>
      <c r="S2799">
        <v>0</v>
      </c>
      <c r="T2799">
        <f>invoices[[#This Row],[total_amount]]</f>
        <v>15480</v>
      </c>
      <c r="U2799" t="s">
        <v>283</v>
      </c>
      <c r="V2799" t="str">
        <f>INDEX([1]!Table1[tenantname],MATCH(invoices[[#This Row],[allotment_id]],[1]!Table1[TenantAllotmentID],0))</f>
        <v>kiranmai Bhatlapenumarthi (B43-C2)</v>
      </c>
      <c r="W2799" t="s">
        <v>14054</v>
      </c>
      <c r="X2799" t="s">
        <v>14055</v>
      </c>
      <c r="Y2799" s="4">
        <v>45627</v>
      </c>
      <c r="Z2799" t="s">
        <v>15806</v>
      </c>
      <c r="AA2799">
        <v>9691</v>
      </c>
      <c r="AB2799">
        <v>3228</v>
      </c>
      <c r="AC2799">
        <v>581</v>
      </c>
      <c r="AD2799" s="7">
        <f>invoices[[#This Row],[Rent]]+invoices[[#This Row],[Services]]+invoices[[#This Row],[GST]]</f>
        <v>13500</v>
      </c>
      <c r="AE2799" s="7">
        <f>invoices[[#This Row],[Total]]-invoices[[#This Row],[rent_amount]]</f>
        <v>0</v>
      </c>
      <c r="AF2799">
        <v>2417</v>
      </c>
      <c r="AG2799">
        <v>1980</v>
      </c>
      <c r="AH2799">
        <f>invoices[[#This Row],[EB Amount]]-invoices[[#This Row],[electricity_amount]]</f>
        <v>0</v>
      </c>
    </row>
    <row r="2800" spans="1:34">
      <c r="A2800" t="s">
        <v>6484</v>
      </c>
      <c r="B2800" t="s">
        <v>22</v>
      </c>
      <c r="C2800" t="s">
        <v>3357</v>
      </c>
      <c r="D2800" t="s">
        <v>24</v>
      </c>
      <c r="E2800" t="s">
        <v>201</v>
      </c>
      <c r="F2800" t="s">
        <v>1225</v>
      </c>
      <c r="G2800" t="s">
        <v>6485</v>
      </c>
      <c r="H2800" s="1">
        <f>DATE(YEAR(invoices[[#This Row],[due_date]]),MONTH(invoices[[#This Row],[due_date]]),1)</f>
        <v>45627</v>
      </c>
      <c r="I2800" s="1">
        <v>45633</v>
      </c>
      <c r="J2800">
        <v>13500</v>
      </c>
      <c r="K2800">
        <v>0</v>
      </c>
      <c r="L2800">
        <v>0</v>
      </c>
      <c r="M2800">
        <f>invoices[[#This Row],[rent_amount]]+invoices[[#This Row],[electricity_amount]]+invoices[[#This Row],[other_charges]]</f>
        <v>13500</v>
      </c>
      <c r="N2800" t="s">
        <v>28</v>
      </c>
      <c r="O2800" t="s">
        <v>2486</v>
      </c>
      <c r="P2800">
        <v>0</v>
      </c>
      <c r="Q2800" t="b">
        <v>0</v>
      </c>
      <c r="R2800" t="s">
        <v>403</v>
      </c>
      <c r="S2800">
        <v>0</v>
      </c>
      <c r="T2800">
        <f>invoices[[#This Row],[total_amount]]</f>
        <v>13500</v>
      </c>
      <c r="U2800" t="s">
        <v>3359</v>
      </c>
      <c r="V2800" t="str">
        <f>INDEX([1]!Table1[tenantname],MATCH(invoices[[#This Row],[allotment_id]],[1]!Table1[TenantAllotmentID],0))</f>
        <v>Sushant Pargaonkar (B31-C1)</v>
      </c>
      <c r="W2800" t="s">
        <v>15036</v>
      </c>
      <c r="X2800" t="s">
        <v>15037</v>
      </c>
      <c r="Y2800" s="4">
        <v>45627</v>
      </c>
      <c r="Z2800" t="s">
        <v>15806</v>
      </c>
      <c r="AA2800">
        <v>9450</v>
      </c>
      <c r="AB2800">
        <v>3432</v>
      </c>
      <c r="AC2800">
        <v>618</v>
      </c>
      <c r="AD2800" s="7">
        <f>invoices[[#This Row],[Rent]]+invoices[[#This Row],[Services]]+invoices[[#This Row],[GST]]</f>
        <v>13500</v>
      </c>
      <c r="AE2800" s="7">
        <f>invoices[[#This Row],[Total]]-invoices[[#This Row],[rent_amount]]</f>
        <v>0</v>
      </c>
      <c r="AF2800">
        <v>2473</v>
      </c>
      <c r="AG2800">
        <v>0</v>
      </c>
      <c r="AH2800">
        <f>invoices[[#This Row],[EB Amount]]-invoices[[#This Row],[electricity_amount]]</f>
        <v>0</v>
      </c>
    </row>
    <row r="2801" spans="1:34">
      <c r="A2801" t="s">
        <v>6565</v>
      </c>
      <c r="B2801" t="s">
        <v>22</v>
      </c>
      <c r="C2801" t="s">
        <v>1121</v>
      </c>
      <c r="D2801" t="s">
        <v>24</v>
      </c>
      <c r="E2801" t="s">
        <v>147</v>
      </c>
      <c r="F2801" t="s">
        <v>1122</v>
      </c>
      <c r="G2801" t="s">
        <v>6566</v>
      </c>
      <c r="H2801" s="1">
        <f>DATE(YEAR(invoices[[#This Row],[due_date]]),MONTH(invoices[[#This Row],[due_date]]),1)</f>
        <v>45627</v>
      </c>
      <c r="I2801" s="1">
        <v>45633</v>
      </c>
      <c r="J2801">
        <v>14500</v>
      </c>
      <c r="K2801">
        <v>960</v>
      </c>
      <c r="L2801">
        <v>0</v>
      </c>
      <c r="M2801">
        <f>invoices[[#This Row],[rent_amount]]+invoices[[#This Row],[electricity_amount]]+invoices[[#This Row],[other_charges]]</f>
        <v>15460</v>
      </c>
      <c r="N2801" t="s">
        <v>28</v>
      </c>
      <c r="O2801" t="s">
        <v>402</v>
      </c>
      <c r="P2801">
        <v>0</v>
      </c>
      <c r="Q2801" t="b">
        <v>0</v>
      </c>
      <c r="R2801" t="s">
        <v>403</v>
      </c>
      <c r="S2801">
        <v>0</v>
      </c>
      <c r="T2801">
        <f>invoices[[#This Row],[total_amount]]</f>
        <v>15460</v>
      </c>
      <c r="U2801" t="s">
        <v>1125</v>
      </c>
      <c r="V2801" t="str">
        <f>INDEX([1]!Table1[tenantname],MATCH(invoices[[#This Row],[allotment_id]],[1]!Table1[TenantAllotmentID],0))</f>
        <v>Navin Joseph (C31-B1)</v>
      </c>
      <c r="W2801" t="s">
        <v>14356</v>
      </c>
      <c r="X2801" t="s">
        <v>14357</v>
      </c>
      <c r="Y2801" s="4">
        <v>45627</v>
      </c>
      <c r="Z2801" t="s">
        <v>15806</v>
      </c>
      <c r="AA2801">
        <v>10409</v>
      </c>
      <c r="AB2801">
        <v>3467</v>
      </c>
      <c r="AC2801">
        <v>624</v>
      </c>
      <c r="AD2801" s="7">
        <f>invoices[[#This Row],[Rent]]+invoices[[#This Row],[Services]]+invoices[[#This Row],[GST]]</f>
        <v>14500</v>
      </c>
      <c r="AE2801" s="7">
        <f>invoices[[#This Row],[Total]]-invoices[[#This Row],[rent_amount]]</f>
        <v>0</v>
      </c>
      <c r="AF2801">
        <v>2516</v>
      </c>
      <c r="AG2801">
        <v>960</v>
      </c>
      <c r="AH2801">
        <f>invoices[[#This Row],[EB Amount]]-invoices[[#This Row],[electricity_amount]]</f>
        <v>0</v>
      </c>
    </row>
    <row r="2802" spans="1:34">
      <c r="A2802" t="s">
        <v>6602</v>
      </c>
      <c r="B2802" t="s">
        <v>22</v>
      </c>
      <c r="C2802" t="s">
        <v>6046</v>
      </c>
      <c r="D2802" t="s">
        <v>24</v>
      </c>
      <c r="E2802" t="s">
        <v>201</v>
      </c>
      <c r="F2802" s="2" t="s">
        <v>1031</v>
      </c>
      <c r="G2802" t="s">
        <v>6603</v>
      </c>
      <c r="H2802" s="1">
        <f>DATE(YEAR(invoices[[#This Row],[due_date]]),MONTH(invoices[[#This Row],[due_date]]),1)</f>
        <v>45627</v>
      </c>
      <c r="I2802" s="1">
        <v>45633</v>
      </c>
      <c r="J2802">
        <v>14500</v>
      </c>
      <c r="K2802">
        <v>0</v>
      </c>
      <c r="L2802">
        <v>0</v>
      </c>
      <c r="M2802">
        <f>invoices[[#This Row],[rent_amount]]+invoices[[#This Row],[electricity_amount]]+invoices[[#This Row],[other_charges]]</f>
        <v>14500</v>
      </c>
      <c r="N2802" t="s">
        <v>28</v>
      </c>
      <c r="O2802" t="s">
        <v>2486</v>
      </c>
      <c r="P2802">
        <v>0</v>
      </c>
      <c r="Q2802" t="b">
        <v>0</v>
      </c>
      <c r="R2802" t="s">
        <v>403</v>
      </c>
      <c r="S2802">
        <v>0</v>
      </c>
      <c r="T2802">
        <f>invoices[[#This Row],[total_amount]]</f>
        <v>14500</v>
      </c>
      <c r="U2802" t="s">
        <v>6048</v>
      </c>
      <c r="V2802" t="str">
        <f>INDEX([1]!Table1[tenantname],MATCH(invoices[[#This Row],[allotment_id]],[1]!Table1[TenantAllotmentID],0))</f>
        <v>Suvidnya Tipre (B31-B1)</v>
      </c>
      <c r="W2802" t="s">
        <v>15445</v>
      </c>
      <c r="X2802" t="s">
        <v>15446</v>
      </c>
      <c r="Y2802" s="4">
        <v>45627</v>
      </c>
      <c r="Z2802" t="s">
        <v>15806</v>
      </c>
      <c r="AA2802">
        <v>10150</v>
      </c>
      <c r="AB2802">
        <v>3686</v>
      </c>
      <c r="AC2802">
        <v>664</v>
      </c>
      <c r="AD2802" s="7">
        <f>invoices[[#This Row],[Rent]]+invoices[[#This Row],[Services]]+invoices[[#This Row],[GST]]</f>
        <v>14500</v>
      </c>
      <c r="AE2802" s="7">
        <f>invoices[[#This Row],[Total]]-invoices[[#This Row],[rent_amount]]</f>
        <v>0</v>
      </c>
      <c r="AF2802">
        <v>2532</v>
      </c>
      <c r="AG2802">
        <v>0</v>
      </c>
      <c r="AH2802">
        <f>invoices[[#This Row],[EB Amount]]-invoices[[#This Row],[electricity_amount]]</f>
        <v>0</v>
      </c>
    </row>
    <row r="2803" spans="1:34">
      <c r="A2803" t="s">
        <v>6854</v>
      </c>
      <c r="B2803" t="s">
        <v>22</v>
      </c>
      <c r="C2803" t="s">
        <v>1927</v>
      </c>
      <c r="D2803" t="s">
        <v>24</v>
      </c>
      <c r="E2803" t="s">
        <v>592</v>
      </c>
      <c r="F2803" t="s">
        <v>992</v>
      </c>
      <c r="G2803" t="s">
        <v>6855</v>
      </c>
      <c r="H2803" s="1">
        <f>DATE(YEAR(invoices[[#This Row],[due_date]]),MONTH(invoices[[#This Row],[due_date]]),1)</f>
        <v>45627</v>
      </c>
      <c r="I2803" s="1">
        <v>45633</v>
      </c>
      <c r="J2803">
        <v>14500</v>
      </c>
      <c r="K2803">
        <v>1792</v>
      </c>
      <c r="L2803">
        <v>2250</v>
      </c>
      <c r="M2803">
        <f>invoices[[#This Row],[rent_amount]]+invoices[[#This Row],[electricity_amount]]+invoices[[#This Row],[other_charges]]</f>
        <v>18542</v>
      </c>
      <c r="N2803" t="s">
        <v>28</v>
      </c>
      <c r="O2803" t="s">
        <v>402</v>
      </c>
      <c r="P2803">
        <v>0</v>
      </c>
      <c r="Q2803" t="b">
        <v>0</v>
      </c>
      <c r="R2803" t="s">
        <v>403</v>
      </c>
      <c r="S2803">
        <v>0</v>
      </c>
      <c r="T2803">
        <f>invoices[[#This Row],[total_amount]]</f>
        <v>18542</v>
      </c>
      <c r="U2803" t="s">
        <v>5020</v>
      </c>
      <c r="V2803" t="str">
        <f>INDEX([1]!Table1[tenantname],MATCH(invoices[[#This Row],[allotment_id]],[1]!Table1[TenantAllotmentID],0))</f>
        <v>Parth Agarwal (A44-B2)</v>
      </c>
      <c r="W2803" t="s">
        <v>14647</v>
      </c>
      <c r="X2803" t="s">
        <v>15320</v>
      </c>
      <c r="Y2803" s="4">
        <v>45627</v>
      </c>
      <c r="Z2803" t="s">
        <v>15806</v>
      </c>
      <c r="AA2803">
        <v>10409</v>
      </c>
      <c r="AB2803">
        <v>3467</v>
      </c>
      <c r="AC2803">
        <v>624</v>
      </c>
      <c r="AD2803" s="7">
        <f>invoices[[#This Row],[Rent]]+invoices[[#This Row],[Services]]+invoices[[#This Row],[GST]]</f>
        <v>14500</v>
      </c>
      <c r="AE2803" s="7">
        <f>invoices[[#This Row],[Total]]-invoices[[#This Row],[rent_amount]]</f>
        <v>0</v>
      </c>
      <c r="AF2803">
        <v>2660</v>
      </c>
      <c r="AG2803">
        <v>1792</v>
      </c>
      <c r="AH2803">
        <f>invoices[[#This Row],[EB Amount]]-invoices[[#This Row],[electricity_amount]]</f>
        <v>0</v>
      </c>
    </row>
    <row r="2804" spans="1:34">
      <c r="A2804" t="s">
        <v>7028</v>
      </c>
      <c r="B2804" t="s">
        <v>22</v>
      </c>
      <c r="C2804" t="s">
        <v>1035</v>
      </c>
      <c r="D2804" t="s">
        <v>24</v>
      </c>
      <c r="E2804" t="s">
        <v>342</v>
      </c>
      <c r="F2804" t="s">
        <v>343</v>
      </c>
      <c r="G2804" t="s">
        <v>7029</v>
      </c>
      <c r="H2804" s="1">
        <f>DATE(YEAR(invoices[[#This Row],[due_date]]),MONTH(invoices[[#This Row],[due_date]]),1)</f>
        <v>45627</v>
      </c>
      <c r="I2804" s="1">
        <v>45633</v>
      </c>
      <c r="J2804">
        <v>18580</v>
      </c>
      <c r="K2804">
        <v>1485</v>
      </c>
      <c r="L2804">
        <v>2250</v>
      </c>
      <c r="M2804">
        <f>invoices[[#This Row],[rent_amount]]+invoices[[#This Row],[electricity_amount]]+invoices[[#This Row],[other_charges]]</f>
        <v>22315</v>
      </c>
      <c r="N2804" t="s">
        <v>28</v>
      </c>
      <c r="O2804" t="s">
        <v>2486</v>
      </c>
      <c r="P2804">
        <v>0</v>
      </c>
      <c r="Q2804" t="b">
        <v>0</v>
      </c>
      <c r="R2804" t="s">
        <v>403</v>
      </c>
      <c r="S2804">
        <v>0</v>
      </c>
      <c r="T2804">
        <f>invoices[[#This Row],[total_amount]]</f>
        <v>22315</v>
      </c>
      <c r="U2804" t="s">
        <v>1037</v>
      </c>
      <c r="V2804" t="str">
        <f>INDEX([1]!Table1[tenantname],MATCH(invoices[[#This Row],[allotment_id]],[1]!Table1[TenantAllotmentID],0))</f>
        <v>Vijayalakshmi B (D11-B1)</v>
      </c>
      <c r="W2804" t="s">
        <v>14323</v>
      </c>
      <c r="X2804" t="s">
        <v>14324</v>
      </c>
      <c r="Y2804" s="4">
        <v>45627</v>
      </c>
      <c r="Z2804" t="s">
        <v>15806</v>
      </c>
      <c r="AA2804">
        <v>11556</v>
      </c>
      <c r="AB2804">
        <v>5953</v>
      </c>
      <c r="AC2804">
        <v>1071</v>
      </c>
      <c r="AD2804" s="7">
        <f>invoices[[#This Row],[Rent]]+invoices[[#This Row],[Services]]+invoices[[#This Row],[GST]]</f>
        <v>18580</v>
      </c>
      <c r="AE2804" s="7">
        <f>invoices[[#This Row],[Total]]-invoices[[#This Row],[rent_amount]]</f>
        <v>0</v>
      </c>
      <c r="AF2804">
        <v>2747</v>
      </c>
      <c r="AG2804">
        <v>1485</v>
      </c>
      <c r="AH2804">
        <f>invoices[[#This Row],[EB Amount]]-invoices[[#This Row],[electricity_amount]]</f>
        <v>0</v>
      </c>
    </row>
    <row r="2805" spans="1:34">
      <c r="A2805" t="s">
        <v>7088</v>
      </c>
      <c r="B2805" t="s">
        <v>22</v>
      </c>
      <c r="C2805" t="s">
        <v>2326</v>
      </c>
      <c r="D2805" t="s">
        <v>24</v>
      </c>
      <c r="E2805" t="s">
        <v>88</v>
      </c>
      <c r="F2805" t="s">
        <v>89</v>
      </c>
      <c r="G2805" t="s">
        <v>7089</v>
      </c>
      <c r="H2805" s="1">
        <f>DATE(YEAR(invoices[[#This Row],[due_date]]),MONTH(invoices[[#This Row],[due_date]]),1)</f>
        <v>45627</v>
      </c>
      <c r="I2805" s="1">
        <v>45633</v>
      </c>
      <c r="J2805">
        <v>14500</v>
      </c>
      <c r="K2805">
        <v>1500</v>
      </c>
      <c r="L2805">
        <v>0</v>
      </c>
      <c r="M2805">
        <f>invoices[[#This Row],[rent_amount]]+invoices[[#This Row],[electricity_amount]]+invoices[[#This Row],[other_charges]]</f>
        <v>16000</v>
      </c>
      <c r="N2805" t="s">
        <v>28</v>
      </c>
      <c r="O2805" t="s">
        <v>424</v>
      </c>
      <c r="P2805">
        <v>0</v>
      </c>
      <c r="Q2805" t="b">
        <v>0</v>
      </c>
      <c r="R2805" t="s">
        <v>403</v>
      </c>
      <c r="S2805">
        <v>0</v>
      </c>
      <c r="T2805">
        <f>invoices[[#This Row],[total_amount]]</f>
        <v>16000</v>
      </c>
      <c r="U2805" t="s">
        <v>2328</v>
      </c>
      <c r="V2805" t="str">
        <f>INDEX([1]!Table1[tenantname],MATCH(invoices[[#This Row],[allotment_id]],[1]!Table1[TenantAllotmentID],0))</f>
        <v>Jachinn Edwin (B13-B2)</v>
      </c>
      <c r="W2805" t="s">
        <v>14774</v>
      </c>
      <c r="X2805" t="s">
        <v>14775</v>
      </c>
      <c r="Y2805" s="4">
        <v>45627</v>
      </c>
      <c r="Z2805" t="s">
        <v>15806</v>
      </c>
      <c r="AA2805">
        <v>10409</v>
      </c>
      <c r="AB2805">
        <v>3467</v>
      </c>
      <c r="AC2805">
        <v>624</v>
      </c>
      <c r="AD2805" s="7">
        <f>invoices[[#This Row],[Rent]]+invoices[[#This Row],[Services]]+invoices[[#This Row],[GST]]</f>
        <v>14500</v>
      </c>
      <c r="AE2805" s="7">
        <f>invoices[[#This Row],[Total]]-invoices[[#This Row],[rent_amount]]</f>
        <v>0</v>
      </c>
      <c r="AF2805">
        <v>2779</v>
      </c>
      <c r="AG2805">
        <v>1500</v>
      </c>
      <c r="AH2805">
        <f>invoices[[#This Row],[EB Amount]]-invoices[[#This Row],[electricity_amount]]</f>
        <v>0</v>
      </c>
    </row>
    <row r="2806" spans="1:34">
      <c r="A2806" t="s">
        <v>7107</v>
      </c>
      <c r="B2806" t="s">
        <v>22</v>
      </c>
      <c r="C2806" t="s">
        <v>4951</v>
      </c>
      <c r="D2806" t="s">
        <v>24</v>
      </c>
      <c r="E2806" t="s">
        <v>25</v>
      </c>
      <c r="F2806" t="s">
        <v>1865</v>
      </c>
      <c r="G2806" t="s">
        <v>7108</v>
      </c>
      <c r="H2806" s="1">
        <f>DATE(YEAR(invoices[[#This Row],[due_date]]),MONTH(invoices[[#This Row],[due_date]]),1)</f>
        <v>45627</v>
      </c>
      <c r="I2806" s="1">
        <v>45633</v>
      </c>
      <c r="J2806">
        <v>6290</v>
      </c>
      <c r="K2806">
        <v>0</v>
      </c>
      <c r="L2806">
        <v>0</v>
      </c>
      <c r="M2806">
        <f>invoices[[#This Row],[rent_amount]]+invoices[[#This Row],[electricity_amount]]+invoices[[#This Row],[other_charges]]</f>
        <v>6290</v>
      </c>
      <c r="N2806" t="s">
        <v>28</v>
      </c>
      <c r="O2806" t="s">
        <v>402</v>
      </c>
      <c r="P2806">
        <v>0</v>
      </c>
      <c r="Q2806" t="b">
        <v>0</v>
      </c>
      <c r="R2806" t="s">
        <v>403</v>
      </c>
      <c r="S2806">
        <v>0</v>
      </c>
      <c r="T2806">
        <f>invoices[[#This Row],[total_amount]]</f>
        <v>6290</v>
      </c>
      <c r="U2806" t="s">
        <v>4953</v>
      </c>
      <c r="V2806" t="str">
        <f>INDEX([1]!Table1[tenantname],MATCH(invoices[[#This Row],[allotment_id]],[1]!Table1[TenantAllotmentID],0))</f>
        <v>Navika M S (A24-B2)</v>
      </c>
      <c r="W2806" t="s">
        <v>15314</v>
      </c>
      <c r="X2806" t="s">
        <v>15315</v>
      </c>
      <c r="Y2806" s="4">
        <v>45627</v>
      </c>
      <c r="Z2806" t="s">
        <v>15806</v>
      </c>
      <c r="AA2806">
        <v>4403</v>
      </c>
      <c r="AB2806">
        <v>1599</v>
      </c>
      <c r="AC2806">
        <v>288</v>
      </c>
      <c r="AD2806" s="7">
        <f>invoices[[#This Row],[Rent]]+invoices[[#This Row],[Services]]+invoices[[#This Row],[GST]]</f>
        <v>6290</v>
      </c>
      <c r="AE2806" s="7">
        <f>invoices[[#This Row],[Total]]-invoices[[#This Row],[rent_amount]]</f>
        <v>0</v>
      </c>
      <c r="AF2806">
        <v>2788</v>
      </c>
      <c r="AG2806">
        <v>0</v>
      </c>
      <c r="AH2806">
        <f>invoices[[#This Row],[EB Amount]]-invoices[[#This Row],[electricity_amount]]</f>
        <v>0</v>
      </c>
    </row>
    <row r="2807" spans="1:34">
      <c r="A2807" t="s">
        <v>7160</v>
      </c>
      <c r="B2807" t="s">
        <v>22</v>
      </c>
      <c r="C2807" t="s">
        <v>240</v>
      </c>
      <c r="D2807" t="s">
        <v>24</v>
      </c>
      <c r="E2807" t="s">
        <v>72</v>
      </c>
      <c r="F2807" t="s">
        <v>241</v>
      </c>
      <c r="G2807" t="s">
        <v>7161</v>
      </c>
      <c r="H2807" s="1">
        <f>DATE(YEAR(invoices[[#This Row],[due_date]]),MONTH(invoices[[#This Row],[due_date]]),1)</f>
        <v>45627</v>
      </c>
      <c r="I2807" s="1">
        <v>45633</v>
      </c>
      <c r="J2807">
        <v>13500</v>
      </c>
      <c r="K2807">
        <v>990</v>
      </c>
      <c r="L2807">
        <v>0</v>
      </c>
      <c r="M2807">
        <f>invoices[[#This Row],[rent_amount]]+invoices[[#This Row],[electricity_amount]]+invoices[[#This Row],[other_charges]]</f>
        <v>14490</v>
      </c>
      <c r="N2807" t="s">
        <v>28</v>
      </c>
      <c r="O2807" t="s">
        <v>402</v>
      </c>
      <c r="P2807">
        <v>0</v>
      </c>
      <c r="Q2807" t="b">
        <v>0</v>
      </c>
      <c r="R2807" t="s">
        <v>403</v>
      </c>
      <c r="S2807">
        <v>0</v>
      </c>
      <c r="T2807">
        <f>invoices[[#This Row],[total_amount]]</f>
        <v>14490</v>
      </c>
      <c r="U2807" t="s">
        <v>244</v>
      </c>
      <c r="V2807" t="str">
        <f>INDEX([1]!Table1[tenantname],MATCH(invoices[[#This Row],[allotment_id]],[1]!Table1[TenantAllotmentID],0))</f>
        <v>Khushboo Sahani (C34-C2)</v>
      </c>
      <c r="W2807" t="s">
        <v>14042</v>
      </c>
      <c r="X2807" t="s">
        <v>14043</v>
      </c>
      <c r="Y2807" s="4">
        <v>45627</v>
      </c>
      <c r="Z2807" t="s">
        <v>15806</v>
      </c>
      <c r="AA2807">
        <v>9691</v>
      </c>
      <c r="AB2807">
        <v>3228</v>
      </c>
      <c r="AC2807">
        <v>581</v>
      </c>
      <c r="AD2807" s="7">
        <f>invoices[[#This Row],[Rent]]+invoices[[#This Row],[Services]]+invoices[[#This Row],[GST]]</f>
        <v>13500</v>
      </c>
      <c r="AE2807" s="7">
        <f>invoices[[#This Row],[Total]]-invoices[[#This Row],[rent_amount]]</f>
        <v>0</v>
      </c>
      <c r="AF2807">
        <v>2813</v>
      </c>
      <c r="AG2807">
        <v>990</v>
      </c>
      <c r="AH2807">
        <f>invoices[[#This Row],[EB Amount]]-invoices[[#This Row],[electricity_amount]]</f>
        <v>0</v>
      </c>
    </row>
    <row r="2808" spans="1:34">
      <c r="A2808" t="s">
        <v>7279</v>
      </c>
      <c r="B2808" t="s">
        <v>22</v>
      </c>
      <c r="C2808" t="s">
        <v>4810</v>
      </c>
      <c r="D2808" t="s">
        <v>24</v>
      </c>
      <c r="E2808" t="s">
        <v>476</v>
      </c>
      <c r="F2808" t="s">
        <v>1186</v>
      </c>
      <c r="G2808" t="s">
        <v>7280</v>
      </c>
      <c r="H2808" s="1">
        <f>DATE(YEAR(invoices[[#This Row],[due_date]]),MONTH(invoices[[#This Row],[due_date]]),1)</f>
        <v>45627</v>
      </c>
      <c r="I2808" s="1">
        <v>45633</v>
      </c>
      <c r="J2808">
        <v>14500</v>
      </c>
      <c r="K2808">
        <v>1770</v>
      </c>
      <c r="L2808">
        <v>0</v>
      </c>
      <c r="M2808">
        <f>invoices[[#This Row],[rent_amount]]+invoices[[#This Row],[electricity_amount]]+invoices[[#This Row],[other_charges]]</f>
        <v>16270</v>
      </c>
      <c r="N2808" t="s">
        <v>28</v>
      </c>
      <c r="O2808" t="s">
        <v>2486</v>
      </c>
      <c r="P2808">
        <v>0</v>
      </c>
      <c r="Q2808" t="b">
        <v>0</v>
      </c>
      <c r="R2808" t="s">
        <v>403</v>
      </c>
      <c r="S2808">
        <v>0</v>
      </c>
      <c r="T2808">
        <f>invoices[[#This Row],[total_amount]]</f>
        <v>16270</v>
      </c>
      <c r="U2808" t="s">
        <v>4812</v>
      </c>
      <c r="V2808" t="str">
        <f>INDEX([1]!Table1[tenantname],MATCH(invoices[[#This Row],[allotment_id]],[1]!Table1[TenantAllotmentID],0))</f>
        <v>Sahal C (B41-B2)</v>
      </c>
      <c r="W2808" t="s">
        <v>15293</v>
      </c>
      <c r="X2808" t="s">
        <v>15294</v>
      </c>
      <c r="Y2808" s="4">
        <v>45627</v>
      </c>
      <c r="Z2808" t="s">
        <v>15806</v>
      </c>
      <c r="AA2808">
        <v>10409</v>
      </c>
      <c r="AB2808">
        <v>3467</v>
      </c>
      <c r="AC2808">
        <v>624</v>
      </c>
      <c r="AD2808" s="7">
        <f>invoices[[#This Row],[Rent]]+invoices[[#This Row],[Services]]+invoices[[#This Row],[GST]]</f>
        <v>14500</v>
      </c>
      <c r="AE2808" s="7">
        <f>invoices[[#This Row],[Total]]-invoices[[#This Row],[rent_amount]]</f>
        <v>0</v>
      </c>
      <c r="AF2808">
        <v>2870</v>
      </c>
      <c r="AG2808">
        <v>1770</v>
      </c>
      <c r="AH2808">
        <f>invoices[[#This Row],[EB Amount]]-invoices[[#This Row],[electricity_amount]]</f>
        <v>0</v>
      </c>
    </row>
    <row r="2809" spans="1:34">
      <c r="A2809" t="s">
        <v>7421</v>
      </c>
      <c r="B2809" t="s">
        <v>22</v>
      </c>
      <c r="C2809" t="s">
        <v>1421</v>
      </c>
      <c r="D2809" t="s">
        <v>24</v>
      </c>
      <c r="E2809" t="s">
        <v>34</v>
      </c>
      <c r="F2809" t="s">
        <v>805</v>
      </c>
      <c r="G2809" t="s">
        <v>7422</v>
      </c>
      <c r="H2809" s="1">
        <f>DATE(YEAR(invoices[[#This Row],[due_date]]),MONTH(invoices[[#This Row],[due_date]]),1)</f>
        <v>45627</v>
      </c>
      <c r="I2809" s="1">
        <v>45633</v>
      </c>
      <c r="J2809">
        <v>17500</v>
      </c>
      <c r="K2809">
        <v>2610</v>
      </c>
      <c r="L2809">
        <v>0</v>
      </c>
      <c r="M2809">
        <f>invoices[[#This Row],[rent_amount]]+invoices[[#This Row],[electricity_amount]]+invoices[[#This Row],[other_charges]]</f>
        <v>20110</v>
      </c>
      <c r="N2809" t="s">
        <v>28</v>
      </c>
      <c r="O2809" t="s">
        <v>424</v>
      </c>
      <c r="P2809">
        <v>0</v>
      </c>
      <c r="Q2809" t="b">
        <v>0</v>
      </c>
      <c r="R2809" t="s">
        <v>403</v>
      </c>
      <c r="S2809">
        <v>0</v>
      </c>
      <c r="T2809">
        <f>invoices[[#This Row],[total_amount]]</f>
        <v>20110</v>
      </c>
      <c r="U2809" t="s">
        <v>2859</v>
      </c>
      <c r="V2809" t="str">
        <f>INDEX([1]!Table1[tenantname],MATCH(invoices[[#This Row],[allotment_id]],[1]!Table1[TenantAllotmentID],0))</f>
        <v>Sai Roshni  Matta (B43-A1)</v>
      </c>
      <c r="W2809" t="s">
        <v>14466</v>
      </c>
      <c r="X2809" t="s">
        <v>14913</v>
      </c>
      <c r="Y2809" s="4">
        <v>45627</v>
      </c>
      <c r="Z2809" t="s">
        <v>15806</v>
      </c>
      <c r="AA2809">
        <v>12562</v>
      </c>
      <c r="AB2809">
        <v>4184</v>
      </c>
      <c r="AC2809">
        <v>754</v>
      </c>
      <c r="AD2809" s="7">
        <f>invoices[[#This Row],[Rent]]+invoices[[#This Row],[Services]]+invoices[[#This Row],[GST]]</f>
        <v>17500</v>
      </c>
      <c r="AE2809" s="7">
        <f>invoices[[#This Row],[Total]]-invoices[[#This Row],[rent_amount]]</f>
        <v>0</v>
      </c>
      <c r="AF2809">
        <v>2942</v>
      </c>
      <c r="AG2809">
        <v>2610</v>
      </c>
      <c r="AH2809">
        <f>invoices[[#This Row],[EB Amount]]-invoices[[#This Row],[electricity_amount]]</f>
        <v>0</v>
      </c>
    </row>
    <row r="2810" spans="1:34">
      <c r="A2810" t="s">
        <v>7551</v>
      </c>
      <c r="B2810" t="s">
        <v>22</v>
      </c>
      <c r="C2810" t="s">
        <v>3469</v>
      </c>
      <c r="D2810" t="s">
        <v>24</v>
      </c>
      <c r="E2810" t="s">
        <v>42</v>
      </c>
      <c r="F2810" t="s">
        <v>43</v>
      </c>
      <c r="G2810" t="s">
        <v>7552</v>
      </c>
      <c r="H2810" s="1">
        <f>DATE(YEAR(invoices[[#This Row],[due_date]]),MONTH(invoices[[#This Row],[due_date]]),1)</f>
        <v>45627</v>
      </c>
      <c r="I2810" s="1">
        <v>45633</v>
      </c>
      <c r="J2810">
        <v>13500</v>
      </c>
      <c r="K2810">
        <v>1110</v>
      </c>
      <c r="L2810">
        <v>2250</v>
      </c>
      <c r="M2810">
        <f>invoices[[#This Row],[rent_amount]]+invoices[[#This Row],[electricity_amount]]+invoices[[#This Row],[other_charges]]</f>
        <v>16860</v>
      </c>
      <c r="N2810" t="s">
        <v>28</v>
      </c>
      <c r="O2810" t="s">
        <v>424</v>
      </c>
      <c r="P2810">
        <v>0</v>
      </c>
      <c r="Q2810" t="b">
        <v>0</v>
      </c>
      <c r="R2810" t="s">
        <v>403</v>
      </c>
      <c r="S2810">
        <v>0</v>
      </c>
      <c r="T2810">
        <f>invoices[[#This Row],[total_amount]]</f>
        <v>16860</v>
      </c>
      <c r="U2810" t="s">
        <v>3471</v>
      </c>
      <c r="V2810" t="str">
        <f>INDEX([1]!Table1[tenantname],MATCH(invoices[[#This Row],[allotment_id]],[1]!Table1[TenantAllotmentID],0))</f>
        <v>Anuya Karangale (C24-C1)</v>
      </c>
      <c r="W2810" t="s">
        <v>15060</v>
      </c>
      <c r="X2810" t="s">
        <v>15061</v>
      </c>
      <c r="Y2810" s="4">
        <v>45627</v>
      </c>
      <c r="Z2810" t="s">
        <v>15806</v>
      </c>
      <c r="AA2810">
        <v>8100</v>
      </c>
      <c r="AB2810">
        <v>4576</v>
      </c>
      <c r="AC2810">
        <v>824</v>
      </c>
      <c r="AD2810" s="7">
        <f>invoices[[#This Row],[Rent]]+invoices[[#This Row],[Services]]+invoices[[#This Row],[GST]]</f>
        <v>13500</v>
      </c>
      <c r="AE2810" s="7">
        <f>invoices[[#This Row],[Total]]-invoices[[#This Row],[rent_amount]]</f>
        <v>0</v>
      </c>
      <c r="AF2810">
        <v>3009</v>
      </c>
      <c r="AG2810">
        <v>1110</v>
      </c>
      <c r="AH2810">
        <f>invoices[[#This Row],[EB Amount]]-invoices[[#This Row],[electricity_amount]]</f>
        <v>0</v>
      </c>
    </row>
    <row r="2811" spans="1:34">
      <c r="A2811" t="s">
        <v>7582</v>
      </c>
      <c r="B2811" t="s">
        <v>22</v>
      </c>
      <c r="C2811" t="s">
        <v>1185</v>
      </c>
      <c r="D2811" t="s">
        <v>24</v>
      </c>
      <c r="E2811" t="s">
        <v>140</v>
      </c>
      <c r="F2811" t="s">
        <v>437</v>
      </c>
      <c r="G2811" t="s">
        <v>7583</v>
      </c>
      <c r="H2811" s="1">
        <f>DATE(YEAR(invoices[[#This Row],[due_date]]),MONTH(invoices[[#This Row],[due_date]]),1)</f>
        <v>45627</v>
      </c>
      <c r="I2811" s="1">
        <v>45633</v>
      </c>
      <c r="J2811">
        <v>15500</v>
      </c>
      <c r="K2811">
        <v>1350</v>
      </c>
      <c r="L2811">
        <v>0</v>
      </c>
      <c r="M2811">
        <f>invoices[[#This Row],[rent_amount]]+invoices[[#This Row],[electricity_amount]]+invoices[[#This Row],[other_charges]]</f>
        <v>16850</v>
      </c>
      <c r="N2811" t="s">
        <v>28</v>
      </c>
      <c r="O2811" t="s">
        <v>2486</v>
      </c>
      <c r="P2811">
        <v>0</v>
      </c>
      <c r="Q2811" t="b">
        <v>0</v>
      </c>
      <c r="R2811" t="s">
        <v>403</v>
      </c>
      <c r="S2811">
        <v>0</v>
      </c>
      <c r="T2811">
        <f>invoices[[#This Row],[total_amount]]</f>
        <v>16850</v>
      </c>
      <c r="U2811" t="s">
        <v>2722</v>
      </c>
      <c r="V2811" t="str">
        <f>INDEX([1]!Table1[tenantname],MATCH(invoices[[#This Row],[allotment_id]],[1]!Table1[TenantAllotmentID],0))</f>
        <v>Surya Parthipan (A41-C2)</v>
      </c>
      <c r="W2811" t="s">
        <v>14372</v>
      </c>
      <c r="X2811" t="s">
        <v>14879</v>
      </c>
      <c r="Y2811" s="4">
        <v>45627</v>
      </c>
      <c r="Z2811" t="s">
        <v>15806</v>
      </c>
      <c r="AA2811">
        <v>9640</v>
      </c>
      <c r="AB2811">
        <v>4966</v>
      </c>
      <c r="AC2811">
        <v>894</v>
      </c>
      <c r="AD2811" s="7">
        <f>invoices[[#This Row],[Rent]]+invoices[[#This Row],[Services]]+invoices[[#This Row],[GST]]</f>
        <v>15500</v>
      </c>
      <c r="AE2811" s="7">
        <f>invoices[[#This Row],[Total]]-invoices[[#This Row],[rent_amount]]</f>
        <v>0</v>
      </c>
      <c r="AF2811">
        <v>3025</v>
      </c>
      <c r="AG2811">
        <v>1350</v>
      </c>
      <c r="AH2811">
        <f>invoices[[#This Row],[EB Amount]]-invoices[[#This Row],[electricity_amount]]</f>
        <v>0</v>
      </c>
    </row>
    <row r="2812" spans="1:34">
      <c r="A2812" t="s">
        <v>7645</v>
      </c>
      <c r="B2812" t="s">
        <v>22</v>
      </c>
      <c r="C2812" t="s">
        <v>4257</v>
      </c>
      <c r="D2812" t="s">
        <v>24</v>
      </c>
      <c r="E2812" t="s">
        <v>96</v>
      </c>
      <c r="F2812" t="s">
        <v>510</v>
      </c>
      <c r="G2812" t="s">
        <v>7646</v>
      </c>
      <c r="H2812" s="1">
        <f>DATE(YEAR(invoices[[#This Row],[due_date]]),MONTH(invoices[[#This Row],[due_date]]),1)</f>
        <v>45627</v>
      </c>
      <c r="I2812" s="1">
        <v>45633</v>
      </c>
      <c r="J2812">
        <v>6548</v>
      </c>
      <c r="K2812">
        <v>2040</v>
      </c>
      <c r="L2812">
        <v>2250</v>
      </c>
      <c r="M2812">
        <f>invoices[[#This Row],[rent_amount]]+invoices[[#This Row],[electricity_amount]]+invoices[[#This Row],[other_charges]]</f>
        <v>10838</v>
      </c>
      <c r="N2812" t="s">
        <v>28</v>
      </c>
      <c r="O2812" t="s">
        <v>402</v>
      </c>
      <c r="P2812">
        <v>0</v>
      </c>
      <c r="Q2812" t="b">
        <v>0</v>
      </c>
      <c r="R2812" t="s">
        <v>403</v>
      </c>
      <c r="S2812">
        <v>0</v>
      </c>
      <c r="T2812">
        <f>invoices[[#This Row],[total_amount]]</f>
        <v>10838</v>
      </c>
      <c r="U2812" t="s">
        <v>4259</v>
      </c>
      <c r="V2812" t="str">
        <f>INDEX([1]!Table1[tenantname],MATCH(invoices[[#This Row],[allotment_id]],[1]!Table1[TenantAllotmentID],0))</f>
        <v>Madhav Vinnakota (B33-B2)</v>
      </c>
      <c r="W2812" t="s">
        <v>15199</v>
      </c>
      <c r="X2812" t="s">
        <v>15200</v>
      </c>
      <c r="Y2812" s="4">
        <v>45627</v>
      </c>
      <c r="Z2812" t="s">
        <v>15806</v>
      </c>
      <c r="AA2812">
        <v>4004</v>
      </c>
      <c r="AB2812">
        <v>2156</v>
      </c>
      <c r="AC2812">
        <v>388</v>
      </c>
      <c r="AD2812" s="7">
        <f>invoices[[#This Row],[Rent]]+invoices[[#This Row],[Services]]+invoices[[#This Row],[GST]]</f>
        <v>6548</v>
      </c>
      <c r="AE2812" s="7">
        <f>invoices[[#This Row],[Total]]-invoices[[#This Row],[rent_amount]]</f>
        <v>0</v>
      </c>
      <c r="AF2812">
        <v>3054</v>
      </c>
      <c r="AG2812">
        <v>2040</v>
      </c>
      <c r="AH2812">
        <f>invoices[[#This Row],[EB Amount]]-invoices[[#This Row],[electricity_amount]]</f>
        <v>0</v>
      </c>
    </row>
    <row r="2813" spans="1:34">
      <c r="A2813" t="s">
        <v>7657</v>
      </c>
      <c r="B2813" t="s">
        <v>22</v>
      </c>
      <c r="C2813" t="s">
        <v>3438</v>
      </c>
      <c r="D2813" t="s">
        <v>24</v>
      </c>
      <c r="E2813" t="s">
        <v>268</v>
      </c>
      <c r="F2813" t="s">
        <v>323</v>
      </c>
      <c r="G2813" t="s">
        <v>7658</v>
      </c>
      <c r="H2813" s="1">
        <f>DATE(YEAR(invoices[[#This Row],[due_date]]),MONTH(invoices[[#This Row],[due_date]]),1)</f>
        <v>45627</v>
      </c>
      <c r="I2813" s="1">
        <v>45633</v>
      </c>
      <c r="J2813">
        <v>19000</v>
      </c>
      <c r="K2813">
        <v>1809</v>
      </c>
      <c r="L2813">
        <v>0</v>
      </c>
      <c r="M2813">
        <f>invoices[[#This Row],[rent_amount]]+invoices[[#This Row],[electricity_amount]]+invoices[[#This Row],[other_charges]]</f>
        <v>20809</v>
      </c>
      <c r="N2813" t="s">
        <v>28</v>
      </c>
      <c r="O2813" t="s">
        <v>2486</v>
      </c>
      <c r="P2813">
        <v>0</v>
      </c>
      <c r="Q2813" t="b">
        <v>0</v>
      </c>
      <c r="R2813" t="s">
        <v>403</v>
      </c>
      <c r="S2813">
        <v>0</v>
      </c>
      <c r="T2813">
        <f>invoices[[#This Row],[total_amount]]</f>
        <v>20809</v>
      </c>
      <c r="U2813" t="s">
        <v>3440</v>
      </c>
      <c r="V2813" t="str">
        <f>INDEX([1]!Table1[tenantname],MATCH(invoices[[#This Row],[allotment_id]],[1]!Table1[TenantAllotmentID],0))</f>
        <v>Sushil Kumar (C21-A1)</v>
      </c>
      <c r="W2813" t="s">
        <v>15051</v>
      </c>
      <c r="X2813" t="s">
        <v>15052</v>
      </c>
      <c r="Y2813" s="4">
        <v>45627</v>
      </c>
      <c r="Z2813" t="s">
        <v>15806</v>
      </c>
      <c r="AA2813">
        <v>13639</v>
      </c>
      <c r="AB2813">
        <v>4543</v>
      </c>
      <c r="AC2813">
        <v>818</v>
      </c>
      <c r="AD2813" s="7">
        <f>invoices[[#This Row],[Rent]]+invoices[[#This Row],[Services]]+invoices[[#This Row],[GST]]</f>
        <v>19000</v>
      </c>
      <c r="AE2813" s="7">
        <f>invoices[[#This Row],[Total]]-invoices[[#This Row],[rent_amount]]</f>
        <v>0</v>
      </c>
      <c r="AF2813">
        <v>3060</v>
      </c>
      <c r="AG2813">
        <v>1809</v>
      </c>
      <c r="AH2813">
        <f>invoices[[#This Row],[EB Amount]]-invoices[[#This Row],[electricity_amount]]</f>
        <v>0</v>
      </c>
    </row>
    <row r="2814" spans="1:34">
      <c r="A2814" t="s">
        <v>7826</v>
      </c>
      <c r="B2814" t="s">
        <v>22</v>
      </c>
      <c r="C2814" t="s">
        <v>1938</v>
      </c>
      <c r="D2814" t="s">
        <v>24</v>
      </c>
      <c r="E2814" t="s">
        <v>342</v>
      </c>
      <c r="F2814" t="s">
        <v>1768</v>
      </c>
      <c r="G2814" t="s">
        <v>7827</v>
      </c>
      <c r="H2814" s="1">
        <f>DATE(YEAR(invoices[[#This Row],[due_date]]),MONTH(invoices[[#This Row],[due_date]]),1)</f>
        <v>45627</v>
      </c>
      <c r="I2814" s="1">
        <v>45633</v>
      </c>
      <c r="J2814">
        <v>14500</v>
      </c>
      <c r="K2814">
        <v>1650</v>
      </c>
      <c r="L2814">
        <v>0</v>
      </c>
      <c r="M2814">
        <f>invoices[[#This Row],[rent_amount]]+invoices[[#This Row],[electricity_amount]]+invoices[[#This Row],[other_charges]]</f>
        <v>16150</v>
      </c>
      <c r="N2814" t="s">
        <v>28</v>
      </c>
      <c r="O2814" t="s">
        <v>402</v>
      </c>
      <c r="P2814">
        <v>0</v>
      </c>
      <c r="Q2814" t="b">
        <v>0</v>
      </c>
      <c r="R2814" t="s">
        <v>403</v>
      </c>
      <c r="S2814">
        <v>0</v>
      </c>
      <c r="T2814">
        <f>invoices[[#This Row],[total_amount]]</f>
        <v>16150</v>
      </c>
      <c r="U2814" t="s">
        <v>1940</v>
      </c>
      <c r="V2814" t="str">
        <f>INDEX([1]!Table1[tenantname],MATCH(invoices[[#This Row],[allotment_id]],[1]!Table1[TenantAllotmentID],0))</f>
        <v>Mounika C S (D11-C1)</v>
      </c>
      <c r="W2814" t="s">
        <v>14651</v>
      </c>
      <c r="X2814" t="s">
        <v>14652</v>
      </c>
      <c r="Y2814" s="4">
        <v>45627</v>
      </c>
      <c r="Z2814" t="s">
        <v>15806</v>
      </c>
      <c r="AA2814">
        <v>9018</v>
      </c>
      <c r="AB2814">
        <v>4646</v>
      </c>
      <c r="AC2814">
        <v>836</v>
      </c>
      <c r="AD2814" s="7">
        <f>invoices[[#This Row],[Rent]]+invoices[[#This Row],[Services]]+invoices[[#This Row],[GST]]</f>
        <v>14500</v>
      </c>
      <c r="AE2814" s="7">
        <f>invoices[[#This Row],[Total]]-invoices[[#This Row],[rent_amount]]</f>
        <v>0</v>
      </c>
      <c r="AF2814">
        <v>3151</v>
      </c>
      <c r="AG2814">
        <v>1650</v>
      </c>
      <c r="AH2814">
        <f>invoices[[#This Row],[EB Amount]]-invoices[[#This Row],[electricity_amount]]</f>
        <v>0</v>
      </c>
    </row>
    <row r="2815" spans="1:34">
      <c r="A2815" t="s">
        <v>7866</v>
      </c>
      <c r="B2815" t="s">
        <v>22</v>
      </c>
      <c r="C2815" t="s">
        <v>2577</v>
      </c>
      <c r="D2815" t="s">
        <v>24</v>
      </c>
      <c r="E2815" t="s">
        <v>275</v>
      </c>
      <c r="F2815" t="s">
        <v>782</v>
      </c>
      <c r="G2815" t="s">
        <v>7867</v>
      </c>
      <c r="H2815" s="1">
        <f>DATE(YEAR(invoices[[#This Row],[due_date]]),MONTH(invoices[[#This Row],[due_date]]),1)</f>
        <v>45627</v>
      </c>
      <c r="I2815" s="1">
        <v>45633</v>
      </c>
      <c r="J2815">
        <v>19000</v>
      </c>
      <c r="K2815">
        <v>1290</v>
      </c>
      <c r="L2815">
        <v>0</v>
      </c>
      <c r="M2815">
        <f>invoices[[#This Row],[rent_amount]]+invoices[[#This Row],[electricity_amount]]+invoices[[#This Row],[other_charges]]</f>
        <v>20290</v>
      </c>
      <c r="N2815" t="s">
        <v>28</v>
      </c>
      <c r="O2815" t="s">
        <v>2486</v>
      </c>
      <c r="P2815">
        <v>0</v>
      </c>
      <c r="Q2815" t="b">
        <v>0</v>
      </c>
      <c r="R2815" t="s">
        <v>403</v>
      </c>
      <c r="S2815">
        <v>0</v>
      </c>
      <c r="T2815">
        <f>invoices[[#This Row],[total_amount]]</f>
        <v>20290</v>
      </c>
      <c r="U2815" t="s">
        <v>2579</v>
      </c>
      <c r="V2815" t="str">
        <f>INDEX([1]!Table1[tenantname],MATCH(invoices[[#This Row],[allotment_id]],[1]!Table1[TenantAllotmentID],0))</f>
        <v>Supritha A (B44-A1)</v>
      </c>
      <c r="W2815" t="s">
        <v>14841</v>
      </c>
      <c r="X2815" t="s">
        <v>14842</v>
      </c>
      <c r="Y2815" s="4">
        <v>45627</v>
      </c>
      <c r="Z2815" t="s">
        <v>15806</v>
      </c>
      <c r="AA2815">
        <v>13639</v>
      </c>
      <c r="AB2815">
        <v>4543</v>
      </c>
      <c r="AC2815">
        <v>818</v>
      </c>
      <c r="AD2815" s="7">
        <f>invoices[[#This Row],[Rent]]+invoices[[#This Row],[Services]]+invoices[[#This Row],[GST]]</f>
        <v>19000</v>
      </c>
      <c r="AE2815" s="7">
        <f>invoices[[#This Row],[Total]]-invoices[[#This Row],[rent_amount]]</f>
        <v>0</v>
      </c>
      <c r="AF2815">
        <v>3171</v>
      </c>
      <c r="AG2815">
        <v>1290</v>
      </c>
      <c r="AH2815">
        <f>invoices[[#This Row],[EB Amount]]-invoices[[#This Row],[electricity_amount]]</f>
        <v>0</v>
      </c>
    </row>
    <row r="2816" spans="1:34">
      <c r="A2816" t="s">
        <v>7962</v>
      </c>
      <c r="B2816" t="s">
        <v>22</v>
      </c>
      <c r="C2816" t="s">
        <v>1973</v>
      </c>
      <c r="D2816" t="s">
        <v>24</v>
      </c>
      <c r="E2816" t="s">
        <v>50</v>
      </c>
      <c r="F2816" t="s">
        <v>1942</v>
      </c>
      <c r="G2816" t="s">
        <v>7963</v>
      </c>
      <c r="H2816" s="1">
        <f>DATE(YEAR(invoices[[#This Row],[due_date]]),MONTH(invoices[[#This Row],[due_date]]),1)</f>
        <v>45627</v>
      </c>
      <c r="I2816" s="1">
        <v>45633</v>
      </c>
      <c r="J2816">
        <v>14500</v>
      </c>
      <c r="K2816">
        <v>1950</v>
      </c>
      <c r="L2816">
        <v>0</v>
      </c>
      <c r="M2816">
        <f>invoices[[#This Row],[rent_amount]]+invoices[[#This Row],[electricity_amount]]+invoices[[#This Row],[other_charges]]</f>
        <v>16450</v>
      </c>
      <c r="N2816" t="s">
        <v>28</v>
      </c>
      <c r="O2816" t="s">
        <v>2486</v>
      </c>
      <c r="P2816">
        <v>0</v>
      </c>
      <c r="Q2816" t="b">
        <v>0</v>
      </c>
      <c r="R2816" t="s">
        <v>403</v>
      </c>
      <c r="S2816">
        <v>0</v>
      </c>
      <c r="T2816">
        <f>invoices[[#This Row],[total_amount]]</f>
        <v>16450</v>
      </c>
      <c r="U2816" t="s">
        <v>1975</v>
      </c>
      <c r="V2816" t="str">
        <f>INDEX([1]!Table1[tenantname],MATCH(invoices[[#This Row],[allotment_id]],[1]!Table1[TenantAllotmentID],0))</f>
        <v>Subham Tewari (B32-B1)</v>
      </c>
      <c r="W2816" t="s">
        <v>14663</v>
      </c>
      <c r="X2816" t="s">
        <v>14664</v>
      </c>
      <c r="Y2816" s="4">
        <v>45627</v>
      </c>
      <c r="Z2816" t="s">
        <v>15806</v>
      </c>
      <c r="AA2816">
        <v>8866</v>
      </c>
      <c r="AB2816">
        <v>4774</v>
      </c>
      <c r="AC2816">
        <v>860</v>
      </c>
      <c r="AD2816" s="7">
        <f>invoices[[#This Row],[Rent]]+invoices[[#This Row],[Services]]+invoices[[#This Row],[GST]]</f>
        <v>14500</v>
      </c>
      <c r="AE2816" s="7">
        <f>invoices[[#This Row],[Total]]-invoices[[#This Row],[rent_amount]]</f>
        <v>0</v>
      </c>
      <c r="AF2816">
        <v>3219</v>
      </c>
      <c r="AG2816">
        <v>1950</v>
      </c>
      <c r="AH2816">
        <f>invoices[[#This Row],[EB Amount]]-invoices[[#This Row],[electricity_amount]]</f>
        <v>0</v>
      </c>
    </row>
    <row r="2817" spans="1:34">
      <c r="A2817" t="s">
        <v>8151</v>
      </c>
      <c r="B2817" t="s">
        <v>22</v>
      </c>
      <c r="C2817" t="s">
        <v>410</v>
      </c>
      <c r="D2817" t="s">
        <v>24</v>
      </c>
      <c r="E2817" t="s">
        <v>275</v>
      </c>
      <c r="F2817" t="s">
        <v>411</v>
      </c>
      <c r="G2817" t="s">
        <v>8152</v>
      </c>
      <c r="H2817" s="1">
        <f>DATE(YEAR(invoices[[#This Row],[due_date]]),MONTH(invoices[[#This Row],[due_date]]),1)</f>
        <v>45627</v>
      </c>
      <c r="I2817" s="1">
        <v>45633</v>
      </c>
      <c r="J2817">
        <v>14500</v>
      </c>
      <c r="K2817">
        <v>1290</v>
      </c>
      <c r="L2817">
        <v>0</v>
      </c>
      <c r="M2817">
        <f>invoices[[#This Row],[rent_amount]]+invoices[[#This Row],[electricity_amount]]+invoices[[#This Row],[other_charges]]</f>
        <v>15790</v>
      </c>
      <c r="N2817" t="s">
        <v>28</v>
      </c>
      <c r="O2817" t="s">
        <v>424</v>
      </c>
      <c r="P2817">
        <v>0</v>
      </c>
      <c r="Q2817" t="b">
        <v>0</v>
      </c>
      <c r="R2817" t="s">
        <v>403</v>
      </c>
      <c r="S2817">
        <v>0</v>
      </c>
      <c r="T2817">
        <f>invoices[[#This Row],[total_amount]]</f>
        <v>15790</v>
      </c>
      <c r="U2817" t="s">
        <v>414</v>
      </c>
      <c r="V2817" t="str">
        <f>INDEX([1]!Table1[tenantname],MATCH(invoices[[#This Row],[allotment_id]],[1]!Table1[TenantAllotmentID],0))</f>
        <v>Brinda Vivek (B44-B2)</v>
      </c>
      <c r="W2817" t="s">
        <v>14100</v>
      </c>
      <c r="X2817" t="s">
        <v>14101</v>
      </c>
      <c r="Y2817" s="4">
        <v>45627</v>
      </c>
      <c r="Z2817" t="s">
        <v>15806</v>
      </c>
      <c r="AA2817">
        <v>10409</v>
      </c>
      <c r="AB2817">
        <v>3467</v>
      </c>
      <c r="AC2817">
        <v>624</v>
      </c>
      <c r="AD2817" s="7">
        <f>invoices[[#This Row],[Rent]]+invoices[[#This Row],[Services]]+invoices[[#This Row],[GST]]</f>
        <v>14500</v>
      </c>
      <c r="AE2817" s="7">
        <f>invoices[[#This Row],[Total]]-invoices[[#This Row],[rent_amount]]</f>
        <v>0</v>
      </c>
      <c r="AF2817">
        <v>3312</v>
      </c>
      <c r="AG2817">
        <v>1290</v>
      </c>
      <c r="AH2817">
        <f>invoices[[#This Row],[EB Amount]]-invoices[[#This Row],[electricity_amount]]</f>
        <v>0</v>
      </c>
    </row>
    <row r="2818" spans="1:34">
      <c r="A2818" t="s">
        <v>8194</v>
      </c>
      <c r="B2818" t="s">
        <v>22</v>
      </c>
      <c r="C2818" t="s">
        <v>2835</v>
      </c>
      <c r="D2818" t="s">
        <v>24</v>
      </c>
      <c r="E2818" t="s">
        <v>226</v>
      </c>
      <c r="F2818" t="s">
        <v>2836</v>
      </c>
      <c r="G2818" t="s">
        <v>8195</v>
      </c>
      <c r="H2818" s="1">
        <f>DATE(YEAR(invoices[[#This Row],[due_date]]),MONTH(invoices[[#This Row],[due_date]]),1)</f>
        <v>45627</v>
      </c>
      <c r="I2818" s="1">
        <v>45633</v>
      </c>
      <c r="J2818">
        <v>14500</v>
      </c>
      <c r="K2818">
        <v>931</v>
      </c>
      <c r="L2818">
        <v>0</v>
      </c>
      <c r="M2818">
        <f>invoices[[#This Row],[rent_amount]]+invoices[[#This Row],[electricity_amount]]+invoices[[#This Row],[other_charges]]</f>
        <v>15431</v>
      </c>
      <c r="N2818" t="s">
        <v>28</v>
      </c>
      <c r="O2818" t="s">
        <v>402</v>
      </c>
      <c r="P2818">
        <v>0</v>
      </c>
      <c r="Q2818" t="b">
        <v>0</v>
      </c>
      <c r="R2818" t="s">
        <v>403</v>
      </c>
      <c r="S2818">
        <v>0</v>
      </c>
      <c r="T2818">
        <f>invoices[[#This Row],[total_amount]]</f>
        <v>15431</v>
      </c>
      <c r="U2818" s="2" t="s">
        <v>2838</v>
      </c>
      <c r="V2818" t="str">
        <f>INDEX([1]!Table1[tenantname],MATCH(invoices[[#This Row],[allotment_id]],[1]!Table1[TenantAllotmentID],0))</f>
        <v>Nivetha Marimuthu (B12-B1)</v>
      </c>
      <c r="W2818" t="s">
        <v>14907</v>
      </c>
      <c r="X2818" t="s">
        <v>14908</v>
      </c>
      <c r="Y2818" s="4">
        <v>45627</v>
      </c>
      <c r="Z2818" t="s">
        <v>15806</v>
      </c>
      <c r="AA2818">
        <v>10409</v>
      </c>
      <c r="AB2818">
        <v>3467</v>
      </c>
      <c r="AC2818">
        <v>624</v>
      </c>
      <c r="AD2818" s="7">
        <f>invoices[[#This Row],[Rent]]+invoices[[#This Row],[Services]]+invoices[[#This Row],[GST]]</f>
        <v>14500</v>
      </c>
      <c r="AE2818" s="7">
        <f>invoices[[#This Row],[Total]]-invoices[[#This Row],[rent_amount]]</f>
        <v>0</v>
      </c>
      <c r="AF2818">
        <v>3333</v>
      </c>
      <c r="AG2818">
        <v>931</v>
      </c>
      <c r="AH2818">
        <f>invoices[[#This Row],[EB Amount]]-invoices[[#This Row],[electricity_amount]]</f>
        <v>0</v>
      </c>
    </row>
    <row r="2819" spans="1:34">
      <c r="A2819" t="s">
        <v>8347</v>
      </c>
      <c r="B2819" t="s">
        <v>22</v>
      </c>
      <c r="C2819" t="s">
        <v>8348</v>
      </c>
      <c r="D2819" t="s">
        <v>24</v>
      </c>
      <c r="E2819" t="s">
        <v>247</v>
      </c>
      <c r="F2819" t="s">
        <v>248</v>
      </c>
      <c r="G2819" t="s">
        <v>8349</v>
      </c>
      <c r="H2819" s="1">
        <f>DATE(YEAR(invoices[[#This Row],[due_date]]),MONTH(invoices[[#This Row],[due_date]]),1)</f>
        <v>45627</v>
      </c>
      <c r="I2819" s="1">
        <v>45633</v>
      </c>
      <c r="J2819">
        <v>9290</v>
      </c>
      <c r="K2819">
        <v>0</v>
      </c>
      <c r="L2819">
        <v>0</v>
      </c>
      <c r="M2819">
        <f>invoices[[#This Row],[rent_amount]]+invoices[[#This Row],[electricity_amount]]+invoices[[#This Row],[other_charges]]</f>
        <v>9290</v>
      </c>
      <c r="N2819" t="s">
        <v>28</v>
      </c>
      <c r="O2819" t="s">
        <v>402</v>
      </c>
      <c r="P2819">
        <v>0</v>
      </c>
      <c r="Q2819" t="b">
        <v>0</v>
      </c>
      <c r="R2819" t="s">
        <v>403</v>
      </c>
      <c r="S2819">
        <v>0</v>
      </c>
      <c r="T2819">
        <f>invoices[[#This Row],[total_amount]]</f>
        <v>9290</v>
      </c>
      <c r="U2819" t="s">
        <v>8350</v>
      </c>
      <c r="V2819" t="str">
        <f>INDEX([1]!Table1[tenantname],MATCH(invoices[[#This Row],[allotment_id]],[1]!Table1[TenantAllotmentID],0))</f>
        <v>Sanath Baburam (C11-A1)</v>
      </c>
      <c r="W2819" t="s">
        <v>15613</v>
      </c>
      <c r="X2819" t="s">
        <v>15614</v>
      </c>
      <c r="Y2819" s="4">
        <v>45627</v>
      </c>
      <c r="Z2819" t="s">
        <v>15806</v>
      </c>
      <c r="AA2819">
        <v>6669</v>
      </c>
      <c r="AB2819">
        <v>2221</v>
      </c>
      <c r="AC2819">
        <v>400</v>
      </c>
      <c r="AD2819" s="7">
        <f>invoices[[#This Row],[Rent]]+invoices[[#This Row],[Services]]+invoices[[#This Row],[GST]]</f>
        <v>9290</v>
      </c>
      <c r="AE2819" s="7">
        <f>invoices[[#This Row],[Total]]-invoices[[#This Row],[rent_amount]]</f>
        <v>0</v>
      </c>
      <c r="AF2819">
        <v>3406</v>
      </c>
      <c r="AG2819">
        <v>0</v>
      </c>
      <c r="AH2819">
        <f>invoices[[#This Row],[EB Amount]]-invoices[[#This Row],[electricity_amount]]</f>
        <v>0</v>
      </c>
    </row>
    <row r="2820" spans="1:34">
      <c r="A2820" t="s">
        <v>8365</v>
      </c>
      <c r="B2820" t="s">
        <v>22</v>
      </c>
      <c r="C2820" t="s">
        <v>4247</v>
      </c>
      <c r="D2820" t="s">
        <v>24</v>
      </c>
      <c r="E2820" t="s">
        <v>569</v>
      </c>
      <c r="F2820" t="s">
        <v>727</v>
      </c>
      <c r="G2820" t="s">
        <v>8366</v>
      </c>
      <c r="H2820" s="1">
        <f>DATE(YEAR(invoices[[#This Row],[due_date]]),MONTH(invoices[[#This Row],[due_date]]),1)</f>
        <v>45627</v>
      </c>
      <c r="I2820" s="1">
        <v>45633</v>
      </c>
      <c r="J2820">
        <v>13000</v>
      </c>
      <c r="K2820">
        <v>2289</v>
      </c>
      <c r="L2820">
        <v>0</v>
      </c>
      <c r="M2820">
        <f>invoices[[#This Row],[rent_amount]]+invoices[[#This Row],[electricity_amount]]+invoices[[#This Row],[other_charges]]</f>
        <v>15289</v>
      </c>
      <c r="N2820" t="s">
        <v>28</v>
      </c>
      <c r="O2820" t="s">
        <v>2486</v>
      </c>
      <c r="P2820">
        <v>0</v>
      </c>
      <c r="Q2820" t="b">
        <v>0</v>
      </c>
      <c r="R2820" t="s">
        <v>403</v>
      </c>
      <c r="S2820">
        <v>0</v>
      </c>
      <c r="T2820">
        <f>invoices[[#This Row],[total_amount]]</f>
        <v>15289</v>
      </c>
      <c r="U2820" t="s">
        <v>4249</v>
      </c>
      <c r="V2820" t="str">
        <f>INDEX([1]!Table1[tenantname],MATCH(invoices[[#This Row],[allotment_id]],[1]!Table1[TenantAllotmentID],0))</f>
        <v>Swarali Kadam (C12-C3)</v>
      </c>
      <c r="W2820" t="s">
        <v>15195</v>
      </c>
      <c r="X2820" t="s">
        <v>15196</v>
      </c>
      <c r="Y2820" s="4">
        <v>45627</v>
      </c>
      <c r="Z2820" t="s">
        <v>15806</v>
      </c>
      <c r="AA2820">
        <v>7949</v>
      </c>
      <c r="AB2820">
        <v>4280</v>
      </c>
      <c r="AC2820">
        <v>771</v>
      </c>
      <c r="AD2820" s="7">
        <f>invoices[[#This Row],[Rent]]+invoices[[#This Row],[Services]]+invoices[[#This Row],[GST]]</f>
        <v>13000</v>
      </c>
      <c r="AE2820" s="7">
        <f>invoices[[#This Row],[Total]]-invoices[[#This Row],[rent_amount]]</f>
        <v>0</v>
      </c>
      <c r="AF2820">
        <v>3416</v>
      </c>
      <c r="AG2820">
        <v>2289</v>
      </c>
      <c r="AH2820">
        <f>invoices[[#This Row],[EB Amount]]-invoices[[#This Row],[electricity_amount]]</f>
        <v>0</v>
      </c>
    </row>
    <row r="2821" spans="1:34">
      <c r="A2821" t="s">
        <v>8385</v>
      </c>
      <c r="B2821" t="s">
        <v>22</v>
      </c>
      <c r="C2821" t="s">
        <v>3005</v>
      </c>
      <c r="D2821" t="s">
        <v>24</v>
      </c>
      <c r="E2821" t="s">
        <v>104</v>
      </c>
      <c r="F2821" t="s">
        <v>551</v>
      </c>
      <c r="G2821" t="s">
        <v>8386</v>
      </c>
      <c r="H2821" s="1">
        <f>DATE(YEAR(invoices[[#This Row],[due_date]]),MONTH(invoices[[#This Row],[due_date]]),1)</f>
        <v>45627</v>
      </c>
      <c r="I2821" s="1">
        <v>45633</v>
      </c>
      <c r="J2821">
        <v>13500</v>
      </c>
      <c r="K2821">
        <v>990</v>
      </c>
      <c r="L2821">
        <v>0</v>
      </c>
      <c r="M2821">
        <f>invoices[[#This Row],[rent_amount]]+invoices[[#This Row],[electricity_amount]]+invoices[[#This Row],[other_charges]]</f>
        <v>14490</v>
      </c>
      <c r="N2821" t="s">
        <v>28</v>
      </c>
      <c r="O2821" t="s">
        <v>402</v>
      </c>
      <c r="P2821">
        <v>0</v>
      </c>
      <c r="Q2821" t="b">
        <v>0</v>
      </c>
      <c r="R2821" t="s">
        <v>403</v>
      </c>
      <c r="S2821">
        <v>0</v>
      </c>
      <c r="T2821">
        <f>invoices[[#This Row],[total_amount]]</f>
        <v>14490</v>
      </c>
      <c r="U2821" t="s">
        <v>3007</v>
      </c>
      <c r="V2821" t="str">
        <f>INDEX([1]!Table1[tenantname],MATCH(invoices[[#This Row],[allotment_id]],[1]!Table1[TenantAllotmentID],0))</f>
        <v>Navneet Nitin Tagore (B14-C2)</v>
      </c>
      <c r="W2821" t="s">
        <v>14949</v>
      </c>
      <c r="X2821" t="s">
        <v>14950</v>
      </c>
      <c r="Y2821" s="4">
        <v>45627</v>
      </c>
      <c r="Z2821" t="s">
        <v>15806</v>
      </c>
      <c r="AA2821">
        <v>9691</v>
      </c>
      <c r="AB2821">
        <v>3228</v>
      </c>
      <c r="AC2821">
        <v>581</v>
      </c>
      <c r="AD2821" s="7">
        <f>invoices[[#This Row],[Rent]]+invoices[[#This Row],[Services]]+invoices[[#This Row],[GST]]</f>
        <v>13500</v>
      </c>
      <c r="AE2821" s="7">
        <f>invoices[[#This Row],[Total]]-invoices[[#This Row],[rent_amount]]</f>
        <v>0</v>
      </c>
      <c r="AF2821">
        <v>3426</v>
      </c>
      <c r="AG2821">
        <v>990</v>
      </c>
      <c r="AH2821">
        <f>invoices[[#This Row],[EB Amount]]-invoices[[#This Row],[electricity_amount]]</f>
        <v>0</v>
      </c>
    </row>
    <row r="2822" spans="1:34">
      <c r="A2822" t="s">
        <v>8404</v>
      </c>
      <c r="B2822" t="s">
        <v>22</v>
      </c>
      <c r="C2822" t="s">
        <v>1138</v>
      </c>
      <c r="D2822" t="s">
        <v>24</v>
      </c>
      <c r="E2822" t="s">
        <v>167</v>
      </c>
      <c r="F2822" t="s">
        <v>930</v>
      </c>
      <c r="G2822" t="s">
        <v>8405</v>
      </c>
      <c r="H2822" s="1">
        <f>DATE(YEAR(invoices[[#This Row],[due_date]]),MONTH(invoices[[#This Row],[due_date]]),1)</f>
        <v>45627</v>
      </c>
      <c r="I2822" s="1">
        <v>45633</v>
      </c>
      <c r="J2822">
        <v>14500</v>
      </c>
      <c r="K2822">
        <v>1620</v>
      </c>
      <c r="L2822">
        <v>0</v>
      </c>
      <c r="M2822">
        <f>invoices[[#This Row],[rent_amount]]+invoices[[#This Row],[electricity_amount]]+invoices[[#This Row],[other_charges]]</f>
        <v>16120</v>
      </c>
      <c r="N2822" t="s">
        <v>28</v>
      </c>
      <c r="O2822" t="s">
        <v>424</v>
      </c>
      <c r="P2822">
        <v>0</v>
      </c>
      <c r="Q2822" t="b">
        <v>0</v>
      </c>
      <c r="R2822" t="s">
        <v>403</v>
      </c>
      <c r="S2822">
        <v>0</v>
      </c>
      <c r="T2822">
        <f>invoices[[#This Row],[total_amount]]</f>
        <v>16120</v>
      </c>
      <c r="U2822" t="s">
        <v>1140</v>
      </c>
      <c r="V2822" t="str">
        <f>INDEX([1]!Table1[tenantname],MATCH(invoices[[#This Row],[allotment_id]],[1]!Table1[TenantAllotmentID],0))</f>
        <v>Akshit Pulluri (B42-B2)</v>
      </c>
      <c r="W2822" t="s">
        <v>14358</v>
      </c>
      <c r="X2822" t="s">
        <v>14359</v>
      </c>
      <c r="Y2822" s="4">
        <v>45627</v>
      </c>
      <c r="Z2822" t="s">
        <v>15806</v>
      </c>
      <c r="AA2822">
        <v>10409</v>
      </c>
      <c r="AB2822">
        <v>3467</v>
      </c>
      <c r="AC2822">
        <v>624</v>
      </c>
      <c r="AD2822" s="7">
        <f>invoices[[#This Row],[Rent]]+invoices[[#This Row],[Services]]+invoices[[#This Row],[GST]]</f>
        <v>14500</v>
      </c>
      <c r="AE2822" s="7">
        <f>invoices[[#This Row],[Total]]-invoices[[#This Row],[rent_amount]]</f>
        <v>0</v>
      </c>
      <c r="AF2822">
        <v>3434</v>
      </c>
      <c r="AG2822">
        <v>1620</v>
      </c>
      <c r="AH2822">
        <f>invoices[[#This Row],[EB Amount]]-invoices[[#This Row],[electricity_amount]]</f>
        <v>0</v>
      </c>
    </row>
    <row r="2823" spans="1:34">
      <c r="A2823" t="s">
        <v>8464</v>
      </c>
      <c r="B2823" t="s">
        <v>22</v>
      </c>
      <c r="C2823" t="s">
        <v>49</v>
      </c>
      <c r="D2823" t="s">
        <v>24</v>
      </c>
      <c r="E2823" t="s">
        <v>50</v>
      </c>
      <c r="F2823" t="s">
        <v>51</v>
      </c>
      <c r="G2823" t="s">
        <v>8465</v>
      </c>
      <c r="H2823" s="1">
        <f>DATE(YEAR(invoices[[#This Row],[due_date]]),MONTH(invoices[[#This Row],[due_date]]),1)</f>
        <v>45627</v>
      </c>
      <c r="I2823" s="1">
        <v>45633</v>
      </c>
      <c r="J2823">
        <v>13500</v>
      </c>
      <c r="K2823">
        <v>910</v>
      </c>
      <c r="L2823">
        <v>0</v>
      </c>
      <c r="M2823">
        <f>invoices[[#This Row],[rent_amount]]+invoices[[#This Row],[electricity_amount]]+invoices[[#This Row],[other_charges]]</f>
        <v>14410</v>
      </c>
      <c r="N2823" t="s">
        <v>28</v>
      </c>
      <c r="O2823" t="s">
        <v>2486</v>
      </c>
      <c r="P2823">
        <v>0</v>
      </c>
      <c r="Q2823" t="b">
        <v>0</v>
      </c>
      <c r="R2823" t="s">
        <v>403</v>
      </c>
      <c r="S2823">
        <v>0</v>
      </c>
      <c r="T2823">
        <f>invoices[[#This Row],[total_amount]]</f>
        <v>14410</v>
      </c>
      <c r="U2823" t="s">
        <v>55</v>
      </c>
      <c r="V2823" t="str">
        <f>INDEX([1]!Table1[tenantname],MATCH(invoices[[#This Row],[allotment_id]],[1]!Table1[TenantAllotmentID],0))</f>
        <v>Umansh Agarwal (B32-C2)</v>
      </c>
      <c r="W2823" t="s">
        <v>13990</v>
      </c>
      <c r="X2823" t="s">
        <v>13991</v>
      </c>
      <c r="Y2823" s="4">
        <v>45627</v>
      </c>
      <c r="Z2823" t="s">
        <v>15806</v>
      </c>
      <c r="AA2823">
        <v>8255</v>
      </c>
      <c r="AB2823">
        <v>4445</v>
      </c>
      <c r="AC2823">
        <v>800</v>
      </c>
      <c r="AD2823" s="7">
        <f>invoices[[#This Row],[Rent]]+invoices[[#This Row],[Services]]+invoices[[#This Row],[GST]]</f>
        <v>13500</v>
      </c>
      <c r="AE2823" s="7">
        <f>invoices[[#This Row],[Total]]-invoices[[#This Row],[rent_amount]]</f>
        <v>0</v>
      </c>
      <c r="AF2823">
        <v>3470</v>
      </c>
      <c r="AG2823">
        <v>910</v>
      </c>
      <c r="AH2823">
        <f>invoices[[#This Row],[EB Amount]]-invoices[[#This Row],[electricity_amount]]</f>
        <v>0</v>
      </c>
    </row>
    <row r="2824" spans="1:34">
      <c r="A2824" t="s">
        <v>8490</v>
      </c>
      <c r="B2824" t="s">
        <v>22</v>
      </c>
      <c r="C2824" t="s">
        <v>1237</v>
      </c>
      <c r="D2824" t="s">
        <v>24</v>
      </c>
      <c r="E2824" t="s">
        <v>226</v>
      </c>
      <c r="F2824" t="s">
        <v>1238</v>
      </c>
      <c r="G2824" t="s">
        <v>8491</v>
      </c>
      <c r="H2824" s="1">
        <f>DATE(YEAR(invoices[[#This Row],[due_date]]),MONTH(invoices[[#This Row],[due_date]]),1)</f>
        <v>45627</v>
      </c>
      <c r="I2824" s="1">
        <v>45633</v>
      </c>
      <c r="J2824">
        <v>19000</v>
      </c>
      <c r="K2824">
        <v>1470</v>
      </c>
      <c r="L2824">
        <v>0</v>
      </c>
      <c r="M2824">
        <f>invoices[[#This Row],[rent_amount]]+invoices[[#This Row],[electricity_amount]]+invoices[[#This Row],[other_charges]]</f>
        <v>20470</v>
      </c>
      <c r="N2824" t="s">
        <v>28</v>
      </c>
      <c r="O2824" t="s">
        <v>2486</v>
      </c>
      <c r="P2824">
        <v>0</v>
      </c>
      <c r="Q2824" t="b">
        <v>0</v>
      </c>
      <c r="R2824" t="s">
        <v>403</v>
      </c>
      <c r="S2824">
        <v>0</v>
      </c>
      <c r="T2824">
        <f>invoices[[#This Row],[total_amount]]</f>
        <v>20470</v>
      </c>
      <c r="U2824" t="s">
        <v>1241</v>
      </c>
      <c r="V2824" t="str">
        <f>INDEX([1]!Table1[tenantname],MATCH(invoices[[#This Row],[allotment_id]],[1]!Table1[TenantAllotmentID],0))</f>
        <v>Surbhi Sharma (B12-A1)</v>
      </c>
      <c r="W2824" t="s">
        <v>14394</v>
      </c>
      <c r="X2824" t="s">
        <v>14395</v>
      </c>
      <c r="Y2824" s="4">
        <v>45627</v>
      </c>
      <c r="Z2824" t="s">
        <v>15806</v>
      </c>
      <c r="AA2824">
        <v>13639</v>
      </c>
      <c r="AB2824">
        <v>4543</v>
      </c>
      <c r="AC2824">
        <v>818</v>
      </c>
      <c r="AD2824" s="7">
        <f>invoices[[#This Row],[Rent]]+invoices[[#This Row],[Services]]+invoices[[#This Row],[GST]]</f>
        <v>19000</v>
      </c>
      <c r="AE2824" s="7">
        <f>invoices[[#This Row],[Total]]-invoices[[#This Row],[rent_amount]]</f>
        <v>0</v>
      </c>
      <c r="AF2824">
        <v>3484</v>
      </c>
      <c r="AG2824">
        <v>1470</v>
      </c>
      <c r="AH2824">
        <f>invoices[[#This Row],[EB Amount]]-invoices[[#This Row],[electricity_amount]]</f>
        <v>0</v>
      </c>
    </row>
    <row r="2825" spans="1:34">
      <c r="A2825" t="s">
        <v>8563</v>
      </c>
      <c r="B2825" t="s">
        <v>22</v>
      </c>
      <c r="C2825" t="s">
        <v>1111</v>
      </c>
      <c r="D2825" t="s">
        <v>24</v>
      </c>
      <c r="E2825" t="s">
        <v>569</v>
      </c>
      <c r="F2825" t="s">
        <v>1112</v>
      </c>
      <c r="G2825" t="s">
        <v>8564</v>
      </c>
      <c r="H2825" s="1">
        <f>DATE(YEAR(invoices[[#This Row],[due_date]]),MONTH(invoices[[#This Row],[due_date]]),1)</f>
        <v>45627</v>
      </c>
      <c r="I2825" s="1">
        <v>45633</v>
      </c>
      <c r="J2825">
        <v>13000</v>
      </c>
      <c r="K2825">
        <v>2289</v>
      </c>
      <c r="L2825">
        <v>0</v>
      </c>
      <c r="M2825">
        <f>invoices[[#This Row],[rent_amount]]+invoices[[#This Row],[electricity_amount]]+invoices[[#This Row],[other_charges]]</f>
        <v>15289</v>
      </c>
      <c r="N2825" t="s">
        <v>28</v>
      </c>
      <c r="O2825" t="s">
        <v>402</v>
      </c>
      <c r="P2825">
        <v>0</v>
      </c>
      <c r="Q2825" t="b">
        <v>0</v>
      </c>
      <c r="R2825" t="s">
        <v>403</v>
      </c>
      <c r="S2825">
        <v>0</v>
      </c>
      <c r="T2825">
        <f>invoices[[#This Row],[total_amount]]</f>
        <v>15289</v>
      </c>
      <c r="U2825" t="s">
        <v>1114</v>
      </c>
      <c r="V2825" t="str">
        <f>INDEX([1]!Table1[tenantname],MATCH(invoices[[#This Row],[allotment_id]],[1]!Table1[TenantAllotmentID],0))</f>
        <v>Muskan Goyal (C12-C2)</v>
      </c>
      <c r="W2825" t="s">
        <v>14352</v>
      </c>
      <c r="X2825" t="s">
        <v>14353</v>
      </c>
      <c r="Y2825" s="4">
        <v>45627</v>
      </c>
      <c r="Z2825" t="s">
        <v>15806</v>
      </c>
      <c r="AA2825">
        <v>7949</v>
      </c>
      <c r="AB2825">
        <v>4280</v>
      </c>
      <c r="AC2825">
        <v>771</v>
      </c>
      <c r="AD2825" s="7">
        <f>invoices[[#This Row],[Rent]]+invoices[[#This Row],[Services]]+invoices[[#This Row],[GST]]</f>
        <v>13000</v>
      </c>
      <c r="AE2825" s="7">
        <f>invoices[[#This Row],[Total]]-invoices[[#This Row],[rent_amount]]</f>
        <v>0</v>
      </c>
      <c r="AF2825">
        <v>3523</v>
      </c>
      <c r="AG2825">
        <v>2289</v>
      </c>
      <c r="AH2825">
        <f>invoices[[#This Row],[EB Amount]]-invoices[[#This Row],[electricity_amount]]</f>
        <v>0</v>
      </c>
    </row>
    <row r="2826" spans="1:34">
      <c r="A2826" t="s">
        <v>8812</v>
      </c>
      <c r="B2826" t="s">
        <v>22</v>
      </c>
      <c r="C2826" t="s">
        <v>4160</v>
      </c>
      <c r="D2826" t="s">
        <v>24</v>
      </c>
      <c r="E2826" t="s">
        <v>155</v>
      </c>
      <c r="F2826" t="s">
        <v>1928</v>
      </c>
      <c r="G2826" t="s">
        <v>8813</v>
      </c>
      <c r="H2826" s="1">
        <f>DATE(YEAR(invoices[[#This Row],[due_date]]),MONTH(invoices[[#This Row],[due_date]]),1)</f>
        <v>45627</v>
      </c>
      <c r="I2826" s="1">
        <v>45633</v>
      </c>
      <c r="J2826">
        <v>20533</v>
      </c>
      <c r="K2826">
        <v>368</v>
      </c>
      <c r="L2826">
        <v>2250</v>
      </c>
      <c r="M2826">
        <f>invoices[[#This Row],[rent_amount]]+invoices[[#This Row],[electricity_amount]]+invoices[[#This Row],[other_charges]]</f>
        <v>23151</v>
      </c>
      <c r="N2826" t="s">
        <v>28</v>
      </c>
      <c r="O2826" t="s">
        <v>2486</v>
      </c>
      <c r="P2826">
        <v>0</v>
      </c>
      <c r="Q2826" t="b">
        <v>0</v>
      </c>
      <c r="R2826" t="s">
        <v>403</v>
      </c>
      <c r="S2826">
        <v>0</v>
      </c>
      <c r="T2826">
        <f>invoices[[#This Row],[total_amount]]</f>
        <v>23151</v>
      </c>
      <c r="U2826" t="s">
        <v>4162</v>
      </c>
      <c r="V2826" t="str">
        <f>INDEX([1]!Table1[tenantname],MATCH(invoices[[#This Row],[allotment_id]],[1]!Table1[TenantAllotmentID],0))</f>
        <v>Aswin T (C44-B1)</v>
      </c>
      <c r="W2826" t="s">
        <v>15181</v>
      </c>
      <c r="X2826" t="s">
        <v>15182</v>
      </c>
      <c r="Y2826" s="4">
        <v>45627</v>
      </c>
      <c r="Z2826" t="s">
        <v>15806</v>
      </c>
      <c r="AA2826">
        <v>14374</v>
      </c>
      <c r="AB2826">
        <v>5220</v>
      </c>
      <c r="AC2826">
        <v>939</v>
      </c>
      <c r="AD2826" s="7">
        <f>invoices[[#This Row],[Rent]]+invoices[[#This Row],[Services]]+invoices[[#This Row],[GST]]</f>
        <v>20533</v>
      </c>
      <c r="AE2826" s="7">
        <f>invoices[[#This Row],[Total]]-invoices[[#This Row],[rent_amount]]</f>
        <v>0</v>
      </c>
      <c r="AF2826">
        <v>3654</v>
      </c>
      <c r="AG2826">
        <v>368</v>
      </c>
      <c r="AH2826">
        <f>invoices[[#This Row],[EB Amount]]-invoices[[#This Row],[electricity_amount]]</f>
        <v>0</v>
      </c>
    </row>
    <row r="2827" spans="1:34">
      <c r="A2827" t="s">
        <v>8952</v>
      </c>
      <c r="B2827" t="s">
        <v>22</v>
      </c>
      <c r="C2827" t="s">
        <v>394</v>
      </c>
      <c r="D2827" t="s">
        <v>24</v>
      </c>
      <c r="E2827" t="s">
        <v>147</v>
      </c>
      <c r="F2827" t="s">
        <v>336</v>
      </c>
      <c r="G2827" t="s">
        <v>8953</v>
      </c>
      <c r="H2827" s="1">
        <f>DATE(YEAR(invoices[[#This Row],[due_date]]),MONTH(invoices[[#This Row],[due_date]]),1)</f>
        <v>45627</v>
      </c>
      <c r="I2827" s="1">
        <v>45633</v>
      </c>
      <c r="J2827">
        <v>24000</v>
      </c>
      <c r="K2827">
        <v>960</v>
      </c>
      <c r="L2827">
        <v>0</v>
      </c>
      <c r="M2827">
        <f>invoices[[#This Row],[rent_amount]]+invoices[[#This Row],[electricity_amount]]+invoices[[#This Row],[other_charges]]</f>
        <v>24960</v>
      </c>
      <c r="N2827" t="s">
        <v>28</v>
      </c>
      <c r="O2827" t="s">
        <v>402</v>
      </c>
      <c r="P2827">
        <v>0</v>
      </c>
      <c r="Q2827" t="b">
        <v>0</v>
      </c>
      <c r="R2827" t="s">
        <v>403</v>
      </c>
      <c r="S2827">
        <v>0</v>
      </c>
      <c r="T2827">
        <f>invoices[[#This Row],[total_amount]]</f>
        <v>24960</v>
      </c>
      <c r="U2827" t="s">
        <v>396</v>
      </c>
      <c r="V2827" t="str">
        <f>INDEX([1]!Table1[tenantname],MATCH(invoices[[#This Row],[allotment_id]],[1]!Table1[TenantAllotmentID],0))</f>
        <v>Rahul Kapoor (C31-D1)</v>
      </c>
      <c r="W2827" t="s">
        <v>14094</v>
      </c>
      <c r="X2827" t="s">
        <v>14095</v>
      </c>
      <c r="Y2827" s="4">
        <v>45627</v>
      </c>
      <c r="Z2827" t="s">
        <v>15806</v>
      </c>
      <c r="AA2827">
        <v>17228</v>
      </c>
      <c r="AB2827">
        <v>5739</v>
      </c>
      <c r="AC2827">
        <v>1033</v>
      </c>
      <c r="AD2827" s="7">
        <f>invoices[[#This Row],[Rent]]+invoices[[#This Row],[Services]]+invoices[[#This Row],[GST]]</f>
        <v>24000</v>
      </c>
      <c r="AE2827" s="7">
        <f>invoices[[#This Row],[Total]]-invoices[[#This Row],[rent_amount]]</f>
        <v>0</v>
      </c>
      <c r="AF2827">
        <v>3732</v>
      </c>
      <c r="AG2827">
        <v>960</v>
      </c>
      <c r="AH2827">
        <f>invoices[[#This Row],[EB Amount]]-invoices[[#This Row],[electricity_amount]]</f>
        <v>0</v>
      </c>
    </row>
    <row r="2828" spans="1:34">
      <c r="A2828" t="s">
        <v>9100</v>
      </c>
      <c r="B2828" t="s">
        <v>22</v>
      </c>
      <c r="C2828" t="s">
        <v>246</v>
      </c>
      <c r="D2828" t="s">
        <v>24</v>
      </c>
      <c r="E2828" t="s">
        <v>476</v>
      </c>
      <c r="F2828" t="s">
        <v>1087</v>
      </c>
      <c r="G2828" t="s">
        <v>9101</v>
      </c>
      <c r="H2828" s="1">
        <f>DATE(YEAR(invoices[[#This Row],[due_date]]),MONTH(invoices[[#This Row],[due_date]]),1)</f>
        <v>45627</v>
      </c>
      <c r="I2828" s="1">
        <v>45633</v>
      </c>
      <c r="J2828">
        <v>19000</v>
      </c>
      <c r="K2828">
        <v>1770</v>
      </c>
      <c r="L2828">
        <v>0</v>
      </c>
      <c r="M2828">
        <f>invoices[[#This Row],[rent_amount]]+invoices[[#This Row],[electricity_amount]]+invoices[[#This Row],[other_charges]]</f>
        <v>20770</v>
      </c>
      <c r="N2828" t="s">
        <v>28</v>
      </c>
      <c r="O2828" t="s">
        <v>424</v>
      </c>
      <c r="P2828">
        <v>0</v>
      </c>
      <c r="Q2828" t="b">
        <v>0</v>
      </c>
      <c r="R2828" t="s">
        <v>403</v>
      </c>
      <c r="S2828">
        <v>0</v>
      </c>
      <c r="T2828">
        <f>invoices[[#This Row],[total_amount]]</f>
        <v>20770</v>
      </c>
      <c r="U2828" t="s">
        <v>1089</v>
      </c>
      <c r="V2828" t="str">
        <f>INDEX([1]!Table1[tenantname],MATCH(invoices[[#This Row],[allotment_id]],[1]!Table1[TenantAllotmentID],0))</f>
        <v>Dinesh kumar (B41-A1)</v>
      </c>
      <c r="W2828" t="s">
        <v>14044</v>
      </c>
      <c r="X2828" t="s">
        <v>14343</v>
      </c>
      <c r="Y2828" s="4">
        <v>45627</v>
      </c>
      <c r="Z2828" t="s">
        <v>15806</v>
      </c>
      <c r="AA2828">
        <v>13639</v>
      </c>
      <c r="AB2828">
        <v>4543</v>
      </c>
      <c r="AC2828">
        <v>818</v>
      </c>
      <c r="AD2828" s="7">
        <f>invoices[[#This Row],[Rent]]+invoices[[#This Row],[Services]]+invoices[[#This Row],[GST]]</f>
        <v>19000</v>
      </c>
      <c r="AE2828" s="7">
        <f>invoices[[#This Row],[Total]]-invoices[[#This Row],[rent_amount]]</f>
        <v>0</v>
      </c>
      <c r="AF2828">
        <v>3812</v>
      </c>
      <c r="AG2828">
        <v>1770</v>
      </c>
      <c r="AH2828">
        <f>invoices[[#This Row],[EB Amount]]-invoices[[#This Row],[electricity_amount]]</f>
        <v>0</v>
      </c>
    </row>
    <row r="2829" spans="1:34">
      <c r="A2829" t="s">
        <v>9148</v>
      </c>
      <c r="B2829" t="s">
        <v>22</v>
      </c>
      <c r="C2829" t="s">
        <v>1020</v>
      </c>
      <c r="D2829" t="s">
        <v>24</v>
      </c>
      <c r="E2829" t="s">
        <v>329</v>
      </c>
      <c r="F2829" t="s">
        <v>1021</v>
      </c>
      <c r="G2829" t="s">
        <v>9149</v>
      </c>
      <c r="H2829" s="1">
        <f>DATE(YEAR(invoices[[#This Row],[due_date]]),MONTH(invoices[[#This Row],[due_date]]),1)</f>
        <v>45627</v>
      </c>
      <c r="I2829" s="1">
        <v>45633</v>
      </c>
      <c r="J2829">
        <v>14500</v>
      </c>
      <c r="K2829">
        <v>1740</v>
      </c>
      <c r="L2829">
        <v>0</v>
      </c>
      <c r="M2829">
        <f>invoices[[#This Row],[rent_amount]]+invoices[[#This Row],[electricity_amount]]+invoices[[#This Row],[other_charges]]</f>
        <v>16240</v>
      </c>
      <c r="N2829" t="s">
        <v>28</v>
      </c>
      <c r="O2829" t="s">
        <v>2486</v>
      </c>
      <c r="P2829">
        <v>0</v>
      </c>
      <c r="Q2829" t="b">
        <v>0</v>
      </c>
      <c r="R2829" t="s">
        <v>403</v>
      </c>
      <c r="S2829">
        <v>0</v>
      </c>
      <c r="T2829">
        <f>invoices[[#This Row],[total_amount]]</f>
        <v>16240</v>
      </c>
      <c r="U2829" t="s">
        <v>1024</v>
      </c>
      <c r="V2829" t="str">
        <f>INDEX([1]!Table1[tenantname],MATCH(invoices[[#This Row],[allotment_id]],[1]!Table1[TenantAllotmentID],0))</f>
        <v>Sruthi Naya P (C43-B2)</v>
      </c>
      <c r="W2829" t="s">
        <v>14318</v>
      </c>
      <c r="X2829" t="s">
        <v>14318</v>
      </c>
      <c r="Y2829" s="4">
        <v>45627</v>
      </c>
      <c r="Z2829" t="s">
        <v>15806</v>
      </c>
      <c r="AA2829">
        <v>8866</v>
      </c>
      <c r="AB2829">
        <v>4774</v>
      </c>
      <c r="AC2829">
        <v>860</v>
      </c>
      <c r="AD2829" s="7">
        <f>invoices[[#This Row],[Rent]]+invoices[[#This Row],[Services]]+invoices[[#This Row],[GST]]</f>
        <v>14500</v>
      </c>
      <c r="AE2829" s="7">
        <f>invoices[[#This Row],[Total]]-invoices[[#This Row],[rent_amount]]</f>
        <v>0</v>
      </c>
      <c r="AF2829">
        <v>3838</v>
      </c>
      <c r="AG2829">
        <v>1740</v>
      </c>
      <c r="AH2829">
        <f>invoices[[#This Row],[EB Amount]]-invoices[[#This Row],[electricity_amount]]</f>
        <v>0</v>
      </c>
    </row>
    <row r="2830" spans="1:34">
      <c r="A2830" t="s">
        <v>9160</v>
      </c>
      <c r="B2830" t="s">
        <v>22</v>
      </c>
      <c r="C2830" t="s">
        <v>9161</v>
      </c>
      <c r="D2830" t="s">
        <v>24</v>
      </c>
      <c r="E2830" t="s">
        <v>592</v>
      </c>
      <c r="F2830" t="s">
        <v>1184</v>
      </c>
      <c r="G2830" t="s">
        <v>9162</v>
      </c>
      <c r="H2830" s="1">
        <f>DATE(YEAR(invoices[[#This Row],[due_date]]),MONTH(invoices[[#This Row],[due_date]]),1)</f>
        <v>45627</v>
      </c>
      <c r="I2830" s="1">
        <v>45633</v>
      </c>
      <c r="J2830">
        <v>10838</v>
      </c>
      <c r="K2830">
        <v>0</v>
      </c>
      <c r="L2830">
        <v>0</v>
      </c>
      <c r="M2830">
        <f>invoices[[#This Row],[rent_amount]]+invoices[[#This Row],[electricity_amount]]+invoices[[#This Row],[other_charges]]</f>
        <v>10838</v>
      </c>
      <c r="N2830" t="s">
        <v>28</v>
      </c>
      <c r="O2830" t="s">
        <v>2486</v>
      </c>
      <c r="P2830">
        <v>0</v>
      </c>
      <c r="Q2830" t="b">
        <v>0</v>
      </c>
      <c r="R2830" t="s">
        <v>403</v>
      </c>
      <c r="S2830">
        <v>0</v>
      </c>
      <c r="T2830">
        <f>invoices[[#This Row],[total_amount]]</f>
        <v>10838</v>
      </c>
      <c r="U2830" t="s">
        <v>9163</v>
      </c>
      <c r="V2830" t="str">
        <f>INDEX([1]!Table1[tenantname],MATCH(invoices[[#This Row],[allotment_id]],[1]!Table1[TenantAllotmentID],0))</f>
        <v>Vaishnev Prabhakaran (A44-D1)</v>
      </c>
      <c r="W2830" t="s">
        <v>15649</v>
      </c>
      <c r="X2830" t="s">
        <v>15650</v>
      </c>
      <c r="Y2830" s="4">
        <v>45627</v>
      </c>
      <c r="Z2830" t="s">
        <v>15806</v>
      </c>
      <c r="AA2830">
        <v>7587</v>
      </c>
      <c r="AB2830">
        <v>2755</v>
      </c>
      <c r="AC2830">
        <v>496</v>
      </c>
      <c r="AD2830" s="7">
        <f>invoices[[#This Row],[Rent]]+invoices[[#This Row],[Services]]+invoices[[#This Row],[GST]]</f>
        <v>10838</v>
      </c>
      <c r="AE2830" s="7">
        <f>invoices[[#This Row],[Total]]-invoices[[#This Row],[rent_amount]]</f>
        <v>0</v>
      </c>
      <c r="AF2830">
        <v>3844</v>
      </c>
      <c r="AG2830">
        <v>0</v>
      </c>
      <c r="AH2830">
        <f>invoices[[#This Row],[EB Amount]]-invoices[[#This Row],[electricity_amount]]</f>
        <v>0</v>
      </c>
    </row>
    <row r="2831" spans="1:34">
      <c r="A2831" t="s">
        <v>9212</v>
      </c>
      <c r="B2831" t="s">
        <v>22</v>
      </c>
      <c r="C2831" t="s">
        <v>3495</v>
      </c>
      <c r="D2831" t="s">
        <v>24</v>
      </c>
      <c r="E2831" t="s">
        <v>96</v>
      </c>
      <c r="F2831" t="s">
        <v>1426</v>
      </c>
      <c r="G2831" t="s">
        <v>9213</v>
      </c>
      <c r="H2831" s="1">
        <f>DATE(YEAR(invoices[[#This Row],[due_date]]),MONTH(invoices[[#This Row],[due_date]]),1)</f>
        <v>45627</v>
      </c>
      <c r="I2831" s="1">
        <v>45633</v>
      </c>
      <c r="J2831">
        <v>3741</v>
      </c>
      <c r="K2831">
        <v>0</v>
      </c>
      <c r="L2831">
        <v>0</v>
      </c>
      <c r="M2831">
        <f>invoices[[#This Row],[rent_amount]]+invoices[[#This Row],[electricity_amount]]+invoices[[#This Row],[other_charges]]</f>
        <v>3741</v>
      </c>
      <c r="N2831" t="s">
        <v>28</v>
      </c>
      <c r="O2831" t="s">
        <v>424</v>
      </c>
      <c r="P2831">
        <v>0</v>
      </c>
      <c r="Q2831" t="b">
        <v>0</v>
      </c>
      <c r="R2831" t="s">
        <v>403</v>
      </c>
      <c r="S2831">
        <v>0</v>
      </c>
      <c r="T2831">
        <f>invoices[[#This Row],[total_amount]]</f>
        <v>3741</v>
      </c>
      <c r="U2831" t="s">
        <v>5092</v>
      </c>
      <c r="V2831" t="str">
        <f>INDEX([1]!Table1[tenantname],MATCH(invoices[[#This Row],[allotment_id]],[1]!Table1[TenantAllotmentID],0))</f>
        <v>Ebrahim Marakka (B33-B1)</v>
      </c>
      <c r="W2831" t="s">
        <v>15332</v>
      </c>
      <c r="X2831" t="s">
        <v>15333</v>
      </c>
      <c r="Y2831" s="4">
        <v>45627</v>
      </c>
      <c r="Z2831" t="s">
        <v>15806</v>
      </c>
      <c r="AA2831">
        <v>2619</v>
      </c>
      <c r="AB2831">
        <v>951</v>
      </c>
      <c r="AC2831">
        <v>171</v>
      </c>
      <c r="AD2831" s="7">
        <f>invoices[[#This Row],[Rent]]+invoices[[#This Row],[Services]]+invoices[[#This Row],[GST]]</f>
        <v>3741</v>
      </c>
      <c r="AE2831" s="7">
        <f>invoices[[#This Row],[Total]]-invoices[[#This Row],[rent_amount]]</f>
        <v>0</v>
      </c>
      <c r="AF2831">
        <v>3870</v>
      </c>
      <c r="AG2831">
        <v>0</v>
      </c>
      <c r="AH2831">
        <f>invoices[[#This Row],[EB Amount]]-invoices[[#This Row],[electricity_amount]]</f>
        <v>0</v>
      </c>
    </row>
    <row r="2832" spans="1:34">
      <c r="A2832" t="s">
        <v>9391</v>
      </c>
      <c r="B2832" t="s">
        <v>22</v>
      </c>
      <c r="C2832" t="s">
        <v>3787</v>
      </c>
      <c r="D2832" t="s">
        <v>24</v>
      </c>
      <c r="E2832" t="s">
        <v>42</v>
      </c>
      <c r="F2832" t="s">
        <v>2100</v>
      </c>
      <c r="G2832" t="s">
        <v>9392</v>
      </c>
      <c r="H2832" s="1">
        <f>DATE(YEAR(invoices[[#This Row],[due_date]]),MONTH(invoices[[#This Row],[due_date]]),1)</f>
        <v>45627</v>
      </c>
      <c r="I2832" s="1">
        <v>45633</v>
      </c>
      <c r="J2832">
        <v>13000</v>
      </c>
      <c r="K2832">
        <v>1110</v>
      </c>
      <c r="L2832">
        <v>0</v>
      </c>
      <c r="M2832">
        <f>invoices[[#This Row],[rent_amount]]+invoices[[#This Row],[electricity_amount]]+invoices[[#This Row],[other_charges]]</f>
        <v>14110</v>
      </c>
      <c r="N2832" t="s">
        <v>28</v>
      </c>
      <c r="O2832" t="s">
        <v>2486</v>
      </c>
      <c r="P2832">
        <v>0</v>
      </c>
      <c r="Q2832" t="b">
        <v>0</v>
      </c>
      <c r="R2832" t="s">
        <v>403</v>
      </c>
      <c r="S2832">
        <v>0</v>
      </c>
      <c r="T2832">
        <f>invoices[[#This Row],[total_amount]]</f>
        <v>14110</v>
      </c>
      <c r="U2832" t="s">
        <v>3789</v>
      </c>
      <c r="V2832" t="str">
        <f>INDEX([1]!Table1[tenantname],MATCH(invoices[[#This Row],[allotment_id]],[1]!Table1[TenantAllotmentID],0))</f>
        <v>Sanjju Shree (C24-B1)</v>
      </c>
      <c r="W2832" t="s">
        <v>15124</v>
      </c>
      <c r="X2832" t="s">
        <v>15125</v>
      </c>
      <c r="Y2832" s="4">
        <v>45627</v>
      </c>
      <c r="Z2832" t="s">
        <v>15806</v>
      </c>
      <c r="AA2832">
        <v>7800</v>
      </c>
      <c r="AB2832">
        <v>4407</v>
      </c>
      <c r="AC2832">
        <v>793</v>
      </c>
      <c r="AD2832" s="7">
        <f>invoices[[#This Row],[Rent]]+invoices[[#This Row],[Services]]+invoices[[#This Row],[GST]]</f>
        <v>13000</v>
      </c>
      <c r="AE2832" s="7">
        <f>invoices[[#This Row],[Total]]-invoices[[#This Row],[rent_amount]]</f>
        <v>0</v>
      </c>
      <c r="AF2832">
        <v>3967</v>
      </c>
      <c r="AG2832">
        <v>1110</v>
      </c>
      <c r="AH2832">
        <f>invoices[[#This Row],[EB Amount]]-invoices[[#This Row],[electricity_amount]]</f>
        <v>0</v>
      </c>
    </row>
    <row r="2833" spans="1:34">
      <c r="A2833" t="s">
        <v>9431</v>
      </c>
      <c r="B2833" t="s">
        <v>22</v>
      </c>
      <c r="C2833" t="s">
        <v>3034</v>
      </c>
      <c r="D2833" t="s">
        <v>24</v>
      </c>
      <c r="E2833" t="s">
        <v>354</v>
      </c>
      <c r="F2833" t="s">
        <v>431</v>
      </c>
      <c r="G2833" t="s">
        <v>9432</v>
      </c>
      <c r="H2833" s="1">
        <f>DATE(YEAR(invoices[[#This Row],[due_date]]),MONTH(invoices[[#This Row],[due_date]]),1)</f>
        <v>45627</v>
      </c>
      <c r="I2833" s="1">
        <v>45633</v>
      </c>
      <c r="J2833">
        <v>18000</v>
      </c>
      <c r="K2833">
        <v>1134</v>
      </c>
      <c r="L2833">
        <v>0</v>
      </c>
      <c r="M2833">
        <f>invoices[[#This Row],[rent_amount]]+invoices[[#This Row],[electricity_amount]]+invoices[[#This Row],[other_charges]]</f>
        <v>19134</v>
      </c>
      <c r="N2833" t="s">
        <v>28</v>
      </c>
      <c r="O2833" t="s">
        <v>424</v>
      </c>
      <c r="P2833">
        <v>0</v>
      </c>
      <c r="Q2833" t="b">
        <v>0</v>
      </c>
      <c r="R2833" t="s">
        <v>403</v>
      </c>
      <c r="S2833">
        <v>0</v>
      </c>
      <c r="T2833">
        <f>invoices[[#This Row],[total_amount]]</f>
        <v>19134</v>
      </c>
      <c r="U2833" t="s">
        <v>3036</v>
      </c>
      <c r="V2833" t="str">
        <f>INDEX([1]!Table1[tenantname],MATCH(invoices[[#This Row],[allotment_id]],[1]!Table1[TenantAllotmentID],0))</f>
        <v>Aditya Bakshi (B34-A1)</v>
      </c>
      <c r="W2833" t="s">
        <v>14955</v>
      </c>
      <c r="X2833" t="s">
        <v>14956</v>
      </c>
      <c r="Y2833" s="4">
        <v>45627</v>
      </c>
      <c r="Z2833" t="s">
        <v>15806</v>
      </c>
      <c r="AA2833">
        <v>11007</v>
      </c>
      <c r="AB2833">
        <v>5927</v>
      </c>
      <c r="AC2833">
        <v>1066</v>
      </c>
      <c r="AD2833" s="7">
        <f>invoices[[#This Row],[Rent]]+invoices[[#This Row],[Services]]+invoices[[#This Row],[GST]]</f>
        <v>18000</v>
      </c>
      <c r="AE2833" s="7">
        <f>invoices[[#This Row],[Total]]-invoices[[#This Row],[rent_amount]]</f>
        <v>0</v>
      </c>
      <c r="AF2833">
        <v>3988</v>
      </c>
      <c r="AG2833">
        <v>1134</v>
      </c>
      <c r="AH2833">
        <f>invoices[[#This Row],[EB Amount]]-invoices[[#This Row],[electricity_amount]]</f>
        <v>0</v>
      </c>
    </row>
    <row r="2834" spans="1:34">
      <c r="A2834" t="s">
        <v>9449</v>
      </c>
      <c r="B2834" t="s">
        <v>22</v>
      </c>
      <c r="C2834" t="s">
        <v>1571</v>
      </c>
      <c r="D2834" t="s">
        <v>24</v>
      </c>
      <c r="E2834" t="s">
        <v>104</v>
      </c>
      <c r="F2834" t="s">
        <v>1572</v>
      </c>
      <c r="G2834" t="s">
        <v>9450</v>
      </c>
      <c r="H2834" s="1">
        <f>DATE(YEAR(invoices[[#This Row],[due_date]]),MONTH(invoices[[#This Row],[due_date]]),1)</f>
        <v>45627</v>
      </c>
      <c r="I2834" s="1">
        <v>45633</v>
      </c>
      <c r="J2834">
        <v>14500</v>
      </c>
      <c r="K2834">
        <v>990</v>
      </c>
      <c r="L2834">
        <v>0</v>
      </c>
      <c r="M2834">
        <f>invoices[[#This Row],[rent_amount]]+invoices[[#This Row],[electricity_amount]]+invoices[[#This Row],[other_charges]]</f>
        <v>15490</v>
      </c>
      <c r="N2834" t="s">
        <v>28</v>
      </c>
      <c r="O2834" t="s">
        <v>402</v>
      </c>
      <c r="P2834">
        <v>0</v>
      </c>
      <c r="Q2834" t="b">
        <v>0</v>
      </c>
      <c r="R2834" t="s">
        <v>403</v>
      </c>
      <c r="S2834">
        <v>0</v>
      </c>
      <c r="T2834">
        <f>invoices[[#This Row],[total_amount]]</f>
        <v>15490</v>
      </c>
      <c r="U2834" t="s">
        <v>1574</v>
      </c>
      <c r="V2834" t="str">
        <f>INDEX([1]!Table1[tenantname],MATCH(invoices[[#This Row],[allotment_id]],[1]!Table1[TenantAllotmentID],0))</f>
        <v>Ravi S (B14-B2)</v>
      </c>
      <c r="W2834" t="s">
        <v>14522</v>
      </c>
      <c r="X2834" t="s">
        <v>14523</v>
      </c>
      <c r="Y2834" s="4">
        <v>45627</v>
      </c>
      <c r="Z2834" t="s">
        <v>15806</v>
      </c>
      <c r="AA2834">
        <v>10409</v>
      </c>
      <c r="AB2834">
        <v>3467</v>
      </c>
      <c r="AC2834">
        <v>624</v>
      </c>
      <c r="AD2834" s="7">
        <f>invoices[[#This Row],[Rent]]+invoices[[#This Row],[Services]]+invoices[[#This Row],[GST]]</f>
        <v>14500</v>
      </c>
      <c r="AE2834" s="7">
        <f>invoices[[#This Row],[Total]]-invoices[[#This Row],[rent_amount]]</f>
        <v>0</v>
      </c>
      <c r="AF2834">
        <v>3998</v>
      </c>
      <c r="AG2834">
        <v>990</v>
      </c>
      <c r="AH2834">
        <f>invoices[[#This Row],[EB Amount]]-invoices[[#This Row],[electricity_amount]]</f>
        <v>0</v>
      </c>
    </row>
    <row r="2835" spans="1:34">
      <c r="A2835" t="s">
        <v>9666</v>
      </c>
      <c r="B2835" t="s">
        <v>22</v>
      </c>
      <c r="C2835" t="s">
        <v>4170</v>
      </c>
      <c r="D2835" t="s">
        <v>24</v>
      </c>
      <c r="E2835" t="s">
        <v>349</v>
      </c>
      <c r="F2835" t="s">
        <v>878</v>
      </c>
      <c r="G2835" t="s">
        <v>9667</v>
      </c>
      <c r="H2835" s="1">
        <f>DATE(YEAR(invoices[[#This Row],[due_date]]),MONTH(invoices[[#This Row],[due_date]]),1)</f>
        <v>45627</v>
      </c>
      <c r="I2835" s="1">
        <v>45633</v>
      </c>
      <c r="J2835">
        <v>19000</v>
      </c>
      <c r="K2835">
        <v>1500</v>
      </c>
      <c r="L2835">
        <v>0</v>
      </c>
      <c r="M2835">
        <f>invoices[[#This Row],[rent_amount]]+invoices[[#This Row],[electricity_amount]]+invoices[[#This Row],[other_charges]]</f>
        <v>20500</v>
      </c>
      <c r="N2835" t="s">
        <v>28</v>
      </c>
      <c r="O2835" t="s">
        <v>2486</v>
      </c>
      <c r="P2835">
        <v>0</v>
      </c>
      <c r="Q2835" t="b">
        <v>0</v>
      </c>
      <c r="R2835" t="s">
        <v>403</v>
      </c>
      <c r="S2835">
        <v>0</v>
      </c>
      <c r="T2835">
        <f>invoices[[#This Row],[total_amount]]</f>
        <v>20500</v>
      </c>
      <c r="U2835" t="s">
        <v>4172</v>
      </c>
      <c r="V2835" t="str">
        <f>INDEX([1]!Table1[tenantname],MATCH(invoices[[#This Row],[allotment_id]],[1]!Table1[TenantAllotmentID],0))</f>
        <v>Sudip Sudan Manchare (B11-A1)</v>
      </c>
      <c r="W2835" t="s">
        <v>15185</v>
      </c>
      <c r="X2835" t="s">
        <v>15186</v>
      </c>
      <c r="Y2835" s="4">
        <v>45627</v>
      </c>
      <c r="Z2835" t="s">
        <v>15806</v>
      </c>
      <c r="AA2835">
        <v>13639</v>
      </c>
      <c r="AB2835">
        <v>4543</v>
      </c>
      <c r="AC2835">
        <v>818</v>
      </c>
      <c r="AD2835" s="7">
        <f>invoices[[#This Row],[Rent]]+invoices[[#This Row],[Services]]+invoices[[#This Row],[GST]]</f>
        <v>19000</v>
      </c>
      <c r="AE2835" s="7">
        <f>invoices[[#This Row],[Total]]-invoices[[#This Row],[rent_amount]]</f>
        <v>0</v>
      </c>
      <c r="AF2835">
        <v>4109</v>
      </c>
      <c r="AG2835">
        <v>1500</v>
      </c>
      <c r="AH2835">
        <f>invoices[[#This Row],[EB Amount]]-invoices[[#This Row],[electricity_amount]]</f>
        <v>0</v>
      </c>
    </row>
    <row r="2836" spans="1:34">
      <c r="A2836" t="s">
        <v>9727</v>
      </c>
      <c r="B2836" t="s">
        <v>22</v>
      </c>
      <c r="C2836" t="s">
        <v>1189</v>
      </c>
      <c r="D2836" t="s">
        <v>24</v>
      </c>
      <c r="E2836" t="s">
        <v>354</v>
      </c>
      <c r="F2836" t="s">
        <v>540</v>
      </c>
      <c r="G2836" t="s">
        <v>9728</v>
      </c>
      <c r="H2836" s="1">
        <f>DATE(YEAR(invoices[[#This Row],[due_date]]),MONTH(invoices[[#This Row],[due_date]]),1)</f>
        <v>45627</v>
      </c>
      <c r="I2836" s="1">
        <v>45633</v>
      </c>
      <c r="J2836">
        <v>5225</v>
      </c>
      <c r="K2836">
        <v>0</v>
      </c>
      <c r="L2836">
        <v>0</v>
      </c>
      <c r="M2836">
        <f>invoices[[#This Row],[rent_amount]]+invoices[[#This Row],[electricity_amount]]+invoices[[#This Row],[other_charges]]</f>
        <v>5225</v>
      </c>
      <c r="N2836" t="s">
        <v>28</v>
      </c>
      <c r="O2836" t="s">
        <v>2486</v>
      </c>
      <c r="P2836">
        <v>0</v>
      </c>
      <c r="Q2836" t="b">
        <v>0</v>
      </c>
      <c r="R2836" t="s">
        <v>403</v>
      </c>
      <c r="S2836">
        <v>0</v>
      </c>
      <c r="T2836">
        <f>invoices[[#This Row],[total_amount]]</f>
        <v>5225</v>
      </c>
      <c r="U2836" t="s">
        <v>1191</v>
      </c>
      <c r="V2836" t="str">
        <f>INDEX([1]!Table1[tenantname],MATCH(invoices[[#This Row],[allotment_id]],[1]!Table1[TenantAllotmentID],0))</f>
        <v>Vardaan Mongia (B34-C1)</v>
      </c>
      <c r="W2836" t="s">
        <v>14374</v>
      </c>
      <c r="X2836" t="s">
        <v>14375</v>
      </c>
      <c r="Y2836" s="4">
        <v>45627</v>
      </c>
      <c r="Z2836" t="s">
        <v>15806</v>
      </c>
      <c r="AA2836">
        <v>3658</v>
      </c>
      <c r="AB2836">
        <v>1328</v>
      </c>
      <c r="AC2836">
        <v>239</v>
      </c>
      <c r="AD2836" s="7">
        <f>invoices[[#This Row],[Rent]]+invoices[[#This Row],[Services]]+invoices[[#This Row],[GST]]</f>
        <v>5225</v>
      </c>
      <c r="AE2836" s="7">
        <f>invoices[[#This Row],[Total]]-invoices[[#This Row],[rent_amount]]</f>
        <v>0</v>
      </c>
      <c r="AF2836">
        <v>4137</v>
      </c>
      <c r="AG2836">
        <v>0</v>
      </c>
      <c r="AH2836">
        <f>invoices[[#This Row],[EB Amount]]-invoices[[#This Row],[electricity_amount]]</f>
        <v>0</v>
      </c>
    </row>
    <row r="2837" spans="1:34">
      <c r="A2837" t="s">
        <v>9761</v>
      </c>
      <c r="B2837" t="s">
        <v>22</v>
      </c>
      <c r="C2837" t="s">
        <v>893</v>
      </c>
      <c r="D2837" t="s">
        <v>24</v>
      </c>
      <c r="E2837" t="s">
        <v>104</v>
      </c>
      <c r="F2837" t="s">
        <v>894</v>
      </c>
      <c r="G2837" t="s">
        <v>9762</v>
      </c>
      <c r="H2837" s="1">
        <f>DATE(YEAR(invoices[[#This Row],[due_date]]),MONTH(invoices[[#This Row],[due_date]]),1)</f>
        <v>45627</v>
      </c>
      <c r="I2837" s="1">
        <v>45633</v>
      </c>
      <c r="J2837">
        <v>14500</v>
      </c>
      <c r="K2837">
        <v>990</v>
      </c>
      <c r="L2837">
        <v>0</v>
      </c>
      <c r="M2837">
        <f>invoices[[#This Row],[rent_amount]]+invoices[[#This Row],[electricity_amount]]+invoices[[#This Row],[other_charges]]</f>
        <v>15490</v>
      </c>
      <c r="N2837" t="s">
        <v>28</v>
      </c>
      <c r="O2837" t="s">
        <v>402</v>
      </c>
      <c r="P2837">
        <v>0</v>
      </c>
      <c r="Q2837" t="b">
        <v>0</v>
      </c>
      <c r="R2837" t="s">
        <v>403</v>
      </c>
      <c r="S2837">
        <v>0</v>
      </c>
      <c r="T2837">
        <f>invoices[[#This Row],[total_amount]]</f>
        <v>15490</v>
      </c>
      <c r="U2837" t="s">
        <v>895</v>
      </c>
      <c r="V2837" t="str">
        <f>INDEX([1]!Table1[tenantname],MATCH(invoices[[#This Row],[allotment_id]],[1]!Table1[TenantAllotmentID],0))</f>
        <v>Kumaraswamy K (B14-B1)</v>
      </c>
      <c r="W2837" t="s">
        <v>14271</v>
      </c>
      <c r="X2837" t="s">
        <v>14272</v>
      </c>
      <c r="Y2837" s="4">
        <v>45627</v>
      </c>
      <c r="Z2837" t="s">
        <v>15806</v>
      </c>
      <c r="AA2837">
        <v>10409</v>
      </c>
      <c r="AB2837">
        <v>3467</v>
      </c>
      <c r="AC2837">
        <v>624</v>
      </c>
      <c r="AD2837" s="7">
        <f>invoices[[#This Row],[Rent]]+invoices[[#This Row],[Services]]+invoices[[#This Row],[GST]]</f>
        <v>14500</v>
      </c>
      <c r="AE2837" s="7">
        <f>invoices[[#This Row],[Total]]-invoices[[#This Row],[rent_amount]]</f>
        <v>0</v>
      </c>
      <c r="AF2837">
        <v>4154</v>
      </c>
      <c r="AG2837">
        <v>990</v>
      </c>
      <c r="AH2837">
        <f>invoices[[#This Row],[EB Amount]]-invoices[[#This Row],[electricity_amount]]</f>
        <v>0</v>
      </c>
    </row>
    <row r="2838" spans="1:34">
      <c r="A2838" t="s">
        <v>9793</v>
      </c>
      <c r="B2838" t="s">
        <v>22</v>
      </c>
      <c r="C2838" t="s">
        <v>955</v>
      </c>
      <c r="D2838" t="s">
        <v>24</v>
      </c>
      <c r="E2838" t="s">
        <v>329</v>
      </c>
      <c r="F2838" t="s">
        <v>956</v>
      </c>
      <c r="G2838" t="s">
        <v>9794</v>
      </c>
      <c r="H2838" s="1">
        <f>DATE(YEAR(invoices[[#This Row],[due_date]]),MONTH(invoices[[#This Row],[due_date]]),1)</f>
        <v>45627</v>
      </c>
      <c r="I2838" s="1">
        <v>45633</v>
      </c>
      <c r="J2838">
        <v>3483</v>
      </c>
      <c r="K2838">
        <v>348</v>
      </c>
      <c r="L2838">
        <v>2250</v>
      </c>
      <c r="M2838">
        <f>invoices[[#This Row],[rent_amount]]+invoices[[#This Row],[electricity_amount]]+invoices[[#This Row],[other_charges]]</f>
        <v>6081</v>
      </c>
      <c r="N2838" t="s">
        <v>28</v>
      </c>
      <c r="O2838" t="s">
        <v>1130</v>
      </c>
      <c r="P2838">
        <v>0</v>
      </c>
      <c r="Q2838" t="b">
        <v>0</v>
      </c>
      <c r="R2838" t="s">
        <v>403</v>
      </c>
      <c r="S2838">
        <v>0</v>
      </c>
      <c r="T2838">
        <f>invoices[[#This Row],[total_amount]]</f>
        <v>6081</v>
      </c>
      <c r="U2838" t="s">
        <v>959</v>
      </c>
      <c r="V2838" t="str">
        <f>INDEX([1]!Table1[tenantname],MATCH(invoices[[#This Row],[allotment_id]],[1]!Table1[TenantAllotmentID],0))</f>
        <v>Anjali Saluja (C43-C1)</v>
      </c>
      <c r="W2838" t="s">
        <v>14292</v>
      </c>
      <c r="X2838" t="s">
        <v>14293</v>
      </c>
      <c r="Y2838" s="4">
        <v>45627</v>
      </c>
      <c r="Z2838" t="s">
        <v>15806</v>
      </c>
      <c r="AA2838">
        <v>2130</v>
      </c>
      <c r="AB2838">
        <v>1147</v>
      </c>
      <c r="AC2838">
        <v>206</v>
      </c>
      <c r="AD2838" s="7">
        <f>invoices[[#This Row],[Rent]]+invoices[[#This Row],[Services]]+invoices[[#This Row],[GST]]</f>
        <v>3483</v>
      </c>
      <c r="AE2838" s="7">
        <f>invoices[[#This Row],[Total]]-invoices[[#This Row],[rent_amount]]</f>
        <v>0</v>
      </c>
      <c r="AF2838">
        <v>4169</v>
      </c>
      <c r="AG2838">
        <v>348</v>
      </c>
      <c r="AH2838">
        <f>invoices[[#This Row],[EB Amount]]-invoices[[#This Row],[electricity_amount]]</f>
        <v>0</v>
      </c>
    </row>
    <row r="2839" spans="1:34">
      <c r="A2839" t="s">
        <v>9833</v>
      </c>
      <c r="B2839" t="s">
        <v>22</v>
      </c>
      <c r="C2839" t="s">
        <v>1233</v>
      </c>
      <c r="D2839" t="s">
        <v>24</v>
      </c>
      <c r="E2839" t="s">
        <v>34</v>
      </c>
      <c r="F2839" t="s">
        <v>837</v>
      </c>
      <c r="G2839" t="s">
        <v>9834</v>
      </c>
      <c r="H2839" s="1">
        <f>DATE(YEAR(invoices[[#This Row],[due_date]]),MONTH(invoices[[#This Row],[due_date]]),1)</f>
        <v>45627</v>
      </c>
      <c r="I2839" s="1">
        <v>45633</v>
      </c>
      <c r="J2839">
        <v>13500</v>
      </c>
      <c r="K2839">
        <v>2700</v>
      </c>
      <c r="L2839">
        <v>0</v>
      </c>
      <c r="M2839">
        <f>invoices[[#This Row],[rent_amount]]+invoices[[#This Row],[electricity_amount]]+invoices[[#This Row],[other_charges]]</f>
        <v>16200</v>
      </c>
      <c r="N2839" t="s">
        <v>28</v>
      </c>
      <c r="O2839" t="s">
        <v>402</v>
      </c>
      <c r="P2839">
        <v>0</v>
      </c>
      <c r="Q2839" t="b">
        <v>0</v>
      </c>
      <c r="R2839" t="s">
        <v>403</v>
      </c>
      <c r="S2839">
        <v>0</v>
      </c>
      <c r="T2839">
        <f>invoices[[#This Row],[total_amount]]</f>
        <v>16200</v>
      </c>
      <c r="U2839" t="s">
        <v>1235</v>
      </c>
      <c r="V2839" t="str">
        <f>INDEX([1]!Table1[tenantname],MATCH(invoices[[#This Row],[allotment_id]],[1]!Table1[TenantAllotmentID],0))</f>
        <v>Reena Manci (B43-C1)</v>
      </c>
      <c r="W2839" t="s">
        <v>14392</v>
      </c>
      <c r="X2839" t="s">
        <v>14393</v>
      </c>
      <c r="Y2839" s="4">
        <v>45627</v>
      </c>
      <c r="Z2839" t="s">
        <v>15806</v>
      </c>
      <c r="AA2839">
        <v>9691</v>
      </c>
      <c r="AB2839">
        <v>3228</v>
      </c>
      <c r="AC2839">
        <v>581</v>
      </c>
      <c r="AD2839" s="7">
        <f>invoices[[#This Row],[Rent]]+invoices[[#This Row],[Services]]+invoices[[#This Row],[GST]]</f>
        <v>13500</v>
      </c>
      <c r="AE2839" s="7">
        <f>invoices[[#This Row],[Total]]-invoices[[#This Row],[rent_amount]]</f>
        <v>0</v>
      </c>
      <c r="AF2839">
        <v>4192</v>
      </c>
      <c r="AG2839">
        <v>2700</v>
      </c>
      <c r="AH2839">
        <f>invoices[[#This Row],[EB Amount]]-invoices[[#This Row],[electricity_amount]]</f>
        <v>0</v>
      </c>
    </row>
    <row r="2840" spans="1:34">
      <c r="A2840" t="s">
        <v>9943</v>
      </c>
      <c r="B2840" t="s">
        <v>22</v>
      </c>
      <c r="C2840" t="s">
        <v>125</v>
      </c>
      <c r="D2840" t="s">
        <v>24</v>
      </c>
      <c r="E2840" t="s">
        <v>88</v>
      </c>
      <c r="F2840" t="s">
        <v>126</v>
      </c>
      <c r="G2840" t="s">
        <v>9944</v>
      </c>
      <c r="H2840" s="1">
        <f>DATE(YEAR(invoices[[#This Row],[due_date]]),MONTH(invoices[[#This Row],[due_date]]),1)</f>
        <v>45627</v>
      </c>
      <c r="I2840" s="1">
        <v>45633</v>
      </c>
      <c r="J2840">
        <v>13500</v>
      </c>
      <c r="K2840">
        <v>0</v>
      </c>
      <c r="L2840">
        <v>0</v>
      </c>
      <c r="M2840">
        <f>invoices[[#This Row],[rent_amount]]+invoices[[#This Row],[electricity_amount]]+invoices[[#This Row],[other_charges]]</f>
        <v>13500</v>
      </c>
      <c r="N2840" t="s">
        <v>28</v>
      </c>
      <c r="O2840" t="s">
        <v>402</v>
      </c>
      <c r="P2840">
        <v>0</v>
      </c>
      <c r="Q2840" t="b">
        <v>0</v>
      </c>
      <c r="R2840" t="s">
        <v>403</v>
      </c>
      <c r="S2840">
        <v>0</v>
      </c>
      <c r="T2840">
        <f>invoices[[#This Row],[total_amount]]</f>
        <v>13500</v>
      </c>
      <c r="U2840" t="s">
        <v>130</v>
      </c>
      <c r="V2840" t="str">
        <f>INDEX([1]!Table1[tenantname],MATCH(invoices[[#This Row],[allotment_id]],[1]!Table1[TenantAllotmentID],0))</f>
        <v>Martin Rodgers (B13-C2)</v>
      </c>
      <c r="W2840" t="s">
        <v>14010</v>
      </c>
      <c r="X2840" t="s">
        <v>14011</v>
      </c>
      <c r="Y2840" s="4">
        <v>45627</v>
      </c>
      <c r="Z2840" t="s">
        <v>15806</v>
      </c>
      <c r="AA2840">
        <v>9690.9230769230762</v>
      </c>
      <c r="AB2840">
        <v>3228.0312907431558</v>
      </c>
      <c r="AC2840">
        <v>581.04563233376803</v>
      </c>
      <c r="AD2840" s="7">
        <f>invoices[[#This Row],[Rent]]+invoices[[#This Row],[Services]]+invoices[[#This Row],[GST]]</f>
        <v>13500</v>
      </c>
      <c r="AE2840" s="7">
        <f>invoices[[#This Row],[Total]]-invoices[[#This Row],[rent_amount]]</f>
        <v>0</v>
      </c>
      <c r="AF2840">
        <v>4251</v>
      </c>
      <c r="AG2840">
        <v>0</v>
      </c>
      <c r="AH2840">
        <f>invoices[[#This Row],[EB Amount]]-invoices[[#This Row],[electricity_amount]]</f>
        <v>0</v>
      </c>
    </row>
    <row r="2841" spans="1:34">
      <c r="A2841" t="s">
        <v>10116</v>
      </c>
      <c r="B2841" t="s">
        <v>22</v>
      </c>
      <c r="C2841" t="s">
        <v>146</v>
      </c>
      <c r="D2841" t="s">
        <v>24</v>
      </c>
      <c r="E2841" t="s">
        <v>147</v>
      </c>
      <c r="F2841" t="s">
        <v>148</v>
      </c>
      <c r="G2841" t="s">
        <v>10117</v>
      </c>
      <c r="H2841" s="1">
        <f>DATE(YEAR(invoices[[#This Row],[due_date]]),MONTH(invoices[[#This Row],[due_date]]),1)</f>
        <v>45627</v>
      </c>
      <c r="I2841" s="1">
        <v>45633</v>
      </c>
      <c r="J2841">
        <v>13500</v>
      </c>
      <c r="K2841">
        <v>960</v>
      </c>
      <c r="L2841">
        <v>0</v>
      </c>
      <c r="M2841">
        <f>invoices[[#This Row],[rent_amount]]+invoices[[#This Row],[electricity_amount]]+invoices[[#This Row],[other_charges]]</f>
        <v>14460</v>
      </c>
      <c r="N2841" t="s">
        <v>28</v>
      </c>
      <c r="O2841" t="s">
        <v>424</v>
      </c>
      <c r="P2841">
        <v>0</v>
      </c>
      <c r="Q2841" t="b">
        <v>0</v>
      </c>
      <c r="R2841" t="s">
        <v>403</v>
      </c>
      <c r="S2841">
        <v>0</v>
      </c>
      <c r="T2841">
        <f>invoices[[#This Row],[total_amount]]</f>
        <v>14460</v>
      </c>
      <c r="U2841" t="s">
        <v>152</v>
      </c>
      <c r="V2841" t="str">
        <f>INDEX([1]!Table1[tenantname],MATCH(invoices[[#This Row],[allotment_id]],[1]!Table1[TenantAllotmentID],0))</f>
        <v>Akshay R (C31-C1)</v>
      </c>
      <c r="W2841" t="s">
        <v>14016</v>
      </c>
      <c r="X2841" t="s">
        <v>14017</v>
      </c>
      <c r="Y2841" s="4">
        <v>45627</v>
      </c>
      <c r="Z2841" t="s">
        <v>15806</v>
      </c>
      <c r="AA2841">
        <v>9691</v>
      </c>
      <c r="AB2841">
        <v>3228</v>
      </c>
      <c r="AC2841">
        <v>581</v>
      </c>
      <c r="AD2841" s="7">
        <f>invoices[[#This Row],[Rent]]+invoices[[#This Row],[Services]]+invoices[[#This Row],[GST]]</f>
        <v>13500</v>
      </c>
      <c r="AE2841" s="7">
        <f>invoices[[#This Row],[Total]]-invoices[[#This Row],[rent_amount]]</f>
        <v>0</v>
      </c>
      <c r="AF2841">
        <v>4343</v>
      </c>
      <c r="AG2841">
        <v>960</v>
      </c>
      <c r="AH2841">
        <f>invoices[[#This Row],[EB Amount]]-invoices[[#This Row],[electricity_amount]]</f>
        <v>0</v>
      </c>
    </row>
    <row r="2842" spans="1:34">
      <c r="A2842" t="s">
        <v>10206</v>
      </c>
      <c r="B2842" t="s">
        <v>22</v>
      </c>
      <c r="C2842" t="s">
        <v>3376</v>
      </c>
      <c r="D2842" t="s">
        <v>24</v>
      </c>
      <c r="E2842" t="s">
        <v>354</v>
      </c>
      <c r="F2842" t="s">
        <v>1506</v>
      </c>
      <c r="G2842" t="s">
        <v>10207</v>
      </c>
      <c r="H2842" s="1">
        <f>DATE(YEAR(invoices[[#This Row],[due_date]]),MONTH(invoices[[#This Row],[due_date]]),1)</f>
        <v>45627</v>
      </c>
      <c r="I2842" s="1">
        <v>45633</v>
      </c>
      <c r="J2842">
        <v>13500</v>
      </c>
      <c r="K2842">
        <v>1620</v>
      </c>
      <c r="L2842">
        <v>0</v>
      </c>
      <c r="M2842">
        <f>invoices[[#This Row],[rent_amount]]+invoices[[#This Row],[electricity_amount]]+invoices[[#This Row],[other_charges]]</f>
        <v>15120</v>
      </c>
      <c r="N2842" t="s">
        <v>28</v>
      </c>
      <c r="O2842" t="s">
        <v>402</v>
      </c>
      <c r="P2842">
        <v>0</v>
      </c>
      <c r="Q2842" t="b">
        <v>0</v>
      </c>
      <c r="R2842" t="s">
        <v>403</v>
      </c>
      <c r="S2842">
        <v>0</v>
      </c>
      <c r="T2842">
        <f>invoices[[#This Row],[total_amount]]</f>
        <v>15120</v>
      </c>
      <c r="U2842" t="s">
        <v>3378</v>
      </c>
      <c r="V2842" t="str">
        <f>INDEX([1]!Table1[tenantname],MATCH(invoices[[#This Row],[allotment_id]],[1]!Table1[TenantAllotmentID],0))</f>
        <v>Prem CH (B34-C2)</v>
      </c>
      <c r="W2842" t="s">
        <v>15042</v>
      </c>
      <c r="X2842" t="s">
        <v>15043</v>
      </c>
      <c r="Y2842" s="4">
        <v>45627</v>
      </c>
      <c r="Z2842" t="s">
        <v>15806</v>
      </c>
      <c r="AA2842">
        <v>8255</v>
      </c>
      <c r="AB2842">
        <v>4445</v>
      </c>
      <c r="AC2842">
        <v>800</v>
      </c>
      <c r="AD2842" s="7">
        <f>invoices[[#This Row],[Rent]]+invoices[[#This Row],[Services]]+invoices[[#This Row],[GST]]</f>
        <v>13500</v>
      </c>
      <c r="AE2842" s="7">
        <f>invoices[[#This Row],[Total]]-invoices[[#This Row],[rent_amount]]</f>
        <v>0</v>
      </c>
      <c r="AF2842">
        <v>4392</v>
      </c>
      <c r="AG2842">
        <v>1620</v>
      </c>
      <c r="AH2842">
        <f>invoices[[#This Row],[EB Amount]]-invoices[[#This Row],[electricity_amount]]</f>
        <v>0</v>
      </c>
    </row>
    <row r="2843" spans="1:34">
      <c r="A2843" t="s">
        <v>10230</v>
      </c>
      <c r="B2843" t="s">
        <v>22</v>
      </c>
      <c r="C2843" t="s">
        <v>1981</v>
      </c>
      <c r="D2843" t="s">
        <v>24</v>
      </c>
      <c r="E2843" t="s">
        <v>96</v>
      </c>
      <c r="F2843" t="s">
        <v>1982</v>
      </c>
      <c r="G2843" t="s">
        <v>10231</v>
      </c>
      <c r="H2843" s="1">
        <f>DATE(YEAR(invoices[[#This Row],[due_date]]),MONTH(invoices[[#This Row],[due_date]]),1)</f>
        <v>45627</v>
      </c>
      <c r="I2843" s="1">
        <v>45633</v>
      </c>
      <c r="J2843">
        <v>13500</v>
      </c>
      <c r="K2843">
        <v>1564</v>
      </c>
      <c r="L2843">
        <v>0</v>
      </c>
      <c r="M2843">
        <f>invoices[[#This Row],[rent_amount]]+invoices[[#This Row],[electricity_amount]]+invoices[[#This Row],[other_charges]]</f>
        <v>15064</v>
      </c>
      <c r="N2843" t="s">
        <v>28</v>
      </c>
      <c r="O2843" t="s">
        <v>402</v>
      </c>
      <c r="P2843">
        <v>0</v>
      </c>
      <c r="Q2843" t="b">
        <v>0</v>
      </c>
      <c r="R2843" t="s">
        <v>403</v>
      </c>
      <c r="S2843">
        <v>0</v>
      </c>
      <c r="T2843">
        <f>invoices[[#This Row],[total_amount]]</f>
        <v>15064</v>
      </c>
      <c r="U2843" t="s">
        <v>1984</v>
      </c>
      <c r="V2843" t="str">
        <f>INDEX([1]!Table1[tenantname],MATCH(invoices[[#This Row],[allotment_id]],[1]!Table1[TenantAllotmentID],0))</f>
        <v>Nitin Chanpuriya (B33-C1)</v>
      </c>
      <c r="W2843" t="s">
        <v>14667</v>
      </c>
      <c r="X2843" t="s">
        <v>14668</v>
      </c>
      <c r="Y2843" s="4">
        <v>45627</v>
      </c>
      <c r="Z2843" t="s">
        <v>15806</v>
      </c>
      <c r="AA2843">
        <v>8255</v>
      </c>
      <c r="AB2843">
        <v>4445</v>
      </c>
      <c r="AC2843">
        <v>800</v>
      </c>
      <c r="AD2843" s="7">
        <f>invoices[[#This Row],[Rent]]+invoices[[#This Row],[Services]]+invoices[[#This Row],[GST]]</f>
        <v>13500</v>
      </c>
      <c r="AE2843" s="7">
        <f>invoices[[#This Row],[Total]]-invoices[[#This Row],[rent_amount]]</f>
        <v>0</v>
      </c>
      <c r="AF2843">
        <v>4404</v>
      </c>
      <c r="AG2843">
        <v>1564</v>
      </c>
      <c r="AH2843">
        <f>invoices[[#This Row],[EB Amount]]-invoices[[#This Row],[electricity_amount]]</f>
        <v>0</v>
      </c>
    </row>
    <row r="2844" spans="1:34">
      <c r="A2844" t="s">
        <v>10234</v>
      </c>
      <c r="B2844" t="s">
        <v>22</v>
      </c>
      <c r="C2844" t="s">
        <v>384</v>
      </c>
      <c r="D2844" t="s">
        <v>24</v>
      </c>
      <c r="E2844" t="s">
        <v>42</v>
      </c>
      <c r="F2844" t="s">
        <v>627</v>
      </c>
      <c r="G2844" t="s">
        <v>10235</v>
      </c>
      <c r="H2844" s="1">
        <f>DATE(YEAR(invoices[[#This Row],[due_date]]),MONTH(invoices[[#This Row],[due_date]]),1)</f>
        <v>45627</v>
      </c>
      <c r="I2844" s="1">
        <v>45633</v>
      </c>
      <c r="J2844">
        <v>13000</v>
      </c>
      <c r="K2844">
        <v>1110</v>
      </c>
      <c r="L2844">
        <v>0</v>
      </c>
      <c r="M2844">
        <f>invoices[[#This Row],[rent_amount]]+invoices[[#This Row],[electricity_amount]]+invoices[[#This Row],[other_charges]]</f>
        <v>14110</v>
      </c>
      <c r="N2844" t="s">
        <v>28</v>
      </c>
      <c r="O2844" t="s">
        <v>424</v>
      </c>
      <c r="P2844">
        <v>0</v>
      </c>
      <c r="Q2844" t="b">
        <v>0</v>
      </c>
      <c r="R2844" t="s">
        <v>403</v>
      </c>
      <c r="S2844">
        <v>0</v>
      </c>
      <c r="T2844">
        <f>invoices[[#This Row],[total_amount]]</f>
        <v>14110</v>
      </c>
      <c r="U2844" t="s">
        <v>3652</v>
      </c>
      <c r="V2844" t="str">
        <f>INDEX([1]!Table1[tenantname],MATCH(invoices[[#This Row],[allotment_id]],[1]!Table1[TenantAllotmentID],0))</f>
        <v>Aruna Govindarajan (C24-B3)</v>
      </c>
      <c r="W2844" t="s">
        <v>14090</v>
      </c>
      <c r="X2844" t="s">
        <v>15099</v>
      </c>
      <c r="Y2844" s="4">
        <v>45627</v>
      </c>
      <c r="Z2844" t="s">
        <v>15806</v>
      </c>
      <c r="AA2844">
        <v>7800</v>
      </c>
      <c r="AB2844">
        <v>4407</v>
      </c>
      <c r="AC2844">
        <v>793</v>
      </c>
      <c r="AD2844" s="7">
        <f>invoices[[#This Row],[Rent]]+invoices[[#This Row],[Services]]+invoices[[#This Row],[GST]]</f>
        <v>13000</v>
      </c>
      <c r="AE2844" s="7">
        <f>invoices[[#This Row],[Total]]-invoices[[#This Row],[rent_amount]]</f>
        <v>0</v>
      </c>
      <c r="AF2844">
        <v>4407</v>
      </c>
      <c r="AG2844">
        <v>1110</v>
      </c>
      <c r="AH2844">
        <f>invoices[[#This Row],[EB Amount]]-invoices[[#This Row],[electricity_amount]]</f>
        <v>0</v>
      </c>
    </row>
    <row r="2845" spans="1:34">
      <c r="A2845" t="s">
        <v>10261</v>
      </c>
      <c r="B2845" t="s">
        <v>22</v>
      </c>
      <c r="C2845" t="s">
        <v>2950</v>
      </c>
      <c r="D2845" t="s">
        <v>24</v>
      </c>
      <c r="E2845" t="s">
        <v>349</v>
      </c>
      <c r="F2845" t="s">
        <v>716</v>
      </c>
      <c r="G2845" t="s">
        <v>10262</v>
      </c>
      <c r="H2845" s="1">
        <f>DATE(YEAR(invoices[[#This Row],[due_date]]),MONTH(invoices[[#This Row],[due_date]]),1)</f>
        <v>45627</v>
      </c>
      <c r="I2845" s="1">
        <v>45633</v>
      </c>
      <c r="J2845">
        <v>22000</v>
      </c>
      <c r="K2845">
        <v>1500</v>
      </c>
      <c r="L2845">
        <v>0</v>
      </c>
      <c r="M2845">
        <f>invoices[[#This Row],[rent_amount]]+invoices[[#This Row],[electricity_amount]]+invoices[[#This Row],[other_charges]]</f>
        <v>23500</v>
      </c>
      <c r="N2845" t="s">
        <v>28</v>
      </c>
      <c r="O2845" t="s">
        <v>424</v>
      </c>
      <c r="P2845">
        <v>0</v>
      </c>
      <c r="Q2845" t="b">
        <v>0</v>
      </c>
      <c r="R2845" t="s">
        <v>403</v>
      </c>
      <c r="S2845">
        <v>0</v>
      </c>
      <c r="T2845">
        <f>invoices[[#This Row],[total_amount]]</f>
        <v>23500</v>
      </c>
      <c r="U2845" t="s">
        <v>2952</v>
      </c>
      <c r="V2845" t="str">
        <f>INDEX([1]!Table1[tenantname],MATCH(invoices[[#This Row],[allotment_id]],[1]!Table1[TenantAllotmentID],0))</f>
        <v>Sandeep K (B11-D1)</v>
      </c>
      <c r="W2845" t="s">
        <v>14931</v>
      </c>
      <c r="X2845" t="s">
        <v>14932</v>
      </c>
      <c r="Y2845" s="4">
        <v>45627</v>
      </c>
      <c r="Z2845" t="s">
        <v>15806</v>
      </c>
      <c r="AA2845">
        <v>15793</v>
      </c>
      <c r="AB2845">
        <v>5260</v>
      </c>
      <c r="AC2845">
        <v>947</v>
      </c>
      <c r="AD2845" s="7">
        <f>invoices[[#This Row],[Rent]]+invoices[[#This Row],[Services]]+invoices[[#This Row],[GST]]</f>
        <v>22000</v>
      </c>
      <c r="AE2845" s="7">
        <f>invoices[[#This Row],[Total]]-invoices[[#This Row],[rent_amount]]</f>
        <v>0</v>
      </c>
      <c r="AF2845">
        <v>4420</v>
      </c>
      <c r="AG2845">
        <v>1500</v>
      </c>
      <c r="AH2845">
        <f>invoices[[#This Row],[EB Amount]]-invoices[[#This Row],[electricity_amount]]</f>
        <v>0</v>
      </c>
    </row>
    <row r="2846" spans="1:34">
      <c r="A2846" t="s">
        <v>10297</v>
      </c>
      <c r="B2846" t="s">
        <v>22</v>
      </c>
      <c r="C2846" t="s">
        <v>4263</v>
      </c>
      <c r="D2846" t="s">
        <v>24</v>
      </c>
      <c r="E2846" t="s">
        <v>96</v>
      </c>
      <c r="F2846" t="s">
        <v>1426</v>
      </c>
      <c r="G2846" t="s">
        <v>10298</v>
      </c>
      <c r="H2846" s="1">
        <f>DATE(YEAR(invoices[[#This Row],[due_date]]),MONTH(invoices[[#This Row],[due_date]]),1)</f>
        <v>45627</v>
      </c>
      <c r="I2846" s="1">
        <v>45633</v>
      </c>
      <c r="J2846">
        <v>6548</v>
      </c>
      <c r="K2846">
        <v>2040</v>
      </c>
      <c r="L2846">
        <v>2250</v>
      </c>
      <c r="M2846">
        <f>invoices[[#This Row],[rent_amount]]+invoices[[#This Row],[electricity_amount]]+invoices[[#This Row],[other_charges]]</f>
        <v>10838</v>
      </c>
      <c r="N2846" t="s">
        <v>28</v>
      </c>
      <c r="O2846" t="s">
        <v>1130</v>
      </c>
      <c r="P2846">
        <v>0</v>
      </c>
      <c r="Q2846" t="b">
        <v>0</v>
      </c>
      <c r="R2846" t="s">
        <v>403</v>
      </c>
      <c r="S2846">
        <v>0</v>
      </c>
      <c r="T2846">
        <f>invoices[[#This Row],[total_amount]]</f>
        <v>10838</v>
      </c>
      <c r="U2846" t="s">
        <v>4265</v>
      </c>
      <c r="V2846" t="str">
        <f>INDEX([1]!Table1[tenantname],MATCH(invoices[[#This Row],[allotment_id]],[1]!Table1[TenantAllotmentID],0))</f>
        <v>Aditya srivardhan (B33-B1)</v>
      </c>
      <c r="W2846" t="s">
        <v>15201</v>
      </c>
      <c r="X2846" t="s">
        <v>15202</v>
      </c>
      <c r="Y2846" s="4">
        <v>45627</v>
      </c>
      <c r="Z2846" t="s">
        <v>15806</v>
      </c>
      <c r="AA2846">
        <v>4004</v>
      </c>
      <c r="AB2846">
        <v>2156</v>
      </c>
      <c r="AC2846">
        <v>388</v>
      </c>
      <c r="AD2846" s="7">
        <f>invoices[[#This Row],[Rent]]+invoices[[#This Row],[Services]]+invoices[[#This Row],[GST]]</f>
        <v>6548</v>
      </c>
      <c r="AE2846" s="7">
        <f>invoices[[#This Row],[Total]]-invoices[[#This Row],[rent_amount]]</f>
        <v>0</v>
      </c>
      <c r="AF2846">
        <v>4438</v>
      </c>
      <c r="AG2846">
        <v>2040</v>
      </c>
      <c r="AH2846">
        <f>invoices[[#This Row],[EB Amount]]-invoices[[#This Row],[electricity_amount]]</f>
        <v>0</v>
      </c>
    </row>
    <row r="2847" spans="1:34">
      <c r="A2847" t="s">
        <v>10303</v>
      </c>
      <c r="B2847" t="s">
        <v>22</v>
      </c>
      <c r="C2847" t="s">
        <v>406</v>
      </c>
      <c r="D2847" t="s">
        <v>24</v>
      </c>
      <c r="E2847" t="s">
        <v>42</v>
      </c>
      <c r="F2847" t="s">
        <v>6008</v>
      </c>
      <c r="G2847" t="s">
        <v>10304</v>
      </c>
      <c r="H2847" s="1">
        <f>DATE(YEAR(invoices[[#This Row],[due_date]]),MONTH(invoices[[#This Row],[due_date]]),1)</f>
        <v>45627</v>
      </c>
      <c r="I2847" s="1">
        <v>45633</v>
      </c>
      <c r="J2847">
        <v>13000</v>
      </c>
      <c r="K2847">
        <v>1100</v>
      </c>
      <c r="L2847">
        <v>2250</v>
      </c>
      <c r="M2847">
        <f>invoices[[#This Row],[rent_amount]]+invoices[[#This Row],[electricity_amount]]+invoices[[#This Row],[other_charges]]</f>
        <v>16350</v>
      </c>
      <c r="N2847" t="s">
        <v>28</v>
      </c>
      <c r="O2847" t="s">
        <v>2486</v>
      </c>
      <c r="P2847">
        <v>0</v>
      </c>
      <c r="Q2847" t="b">
        <v>0</v>
      </c>
      <c r="R2847" t="s">
        <v>403</v>
      </c>
      <c r="S2847">
        <v>0</v>
      </c>
      <c r="T2847">
        <f>invoices[[#This Row],[total_amount]]</f>
        <v>16350</v>
      </c>
      <c r="U2847" t="s">
        <v>10254</v>
      </c>
      <c r="V2847" t="str">
        <f>INDEX([1]!Table1[tenantname],MATCH(invoices[[#This Row],[allotment_id]],[1]!Table1[TenantAllotmentID],0))</f>
        <v>Subarana Dutta Biswas (C24-B2)</v>
      </c>
      <c r="W2847" t="s">
        <v>14098</v>
      </c>
      <c r="X2847" t="s">
        <v>15693</v>
      </c>
      <c r="Y2847" s="4">
        <v>45627</v>
      </c>
      <c r="Z2847" t="s">
        <v>15806</v>
      </c>
      <c r="AA2847">
        <v>7800</v>
      </c>
      <c r="AB2847">
        <v>4407</v>
      </c>
      <c r="AC2847">
        <v>793</v>
      </c>
      <c r="AD2847" s="7">
        <f>invoices[[#This Row],[Rent]]+invoices[[#This Row],[Services]]+invoices[[#This Row],[GST]]</f>
        <v>13000</v>
      </c>
      <c r="AE2847" s="7">
        <f>invoices[[#This Row],[Total]]-invoices[[#This Row],[rent_amount]]</f>
        <v>0</v>
      </c>
      <c r="AF2847">
        <v>4441</v>
      </c>
      <c r="AG2847">
        <v>1100</v>
      </c>
      <c r="AH2847">
        <f>invoices[[#This Row],[EB Amount]]-invoices[[#This Row],[electricity_amount]]</f>
        <v>0</v>
      </c>
    </row>
    <row r="2848" spans="1:34">
      <c r="A2848" t="s">
        <v>10339</v>
      </c>
      <c r="B2848" t="s">
        <v>22</v>
      </c>
      <c r="C2848" t="s">
        <v>1630</v>
      </c>
      <c r="D2848" t="s">
        <v>24</v>
      </c>
      <c r="E2848" t="s">
        <v>140</v>
      </c>
      <c r="F2848" t="s">
        <v>1166</v>
      </c>
      <c r="G2848" t="s">
        <v>10340</v>
      </c>
      <c r="H2848" s="1">
        <f>DATE(YEAR(invoices[[#This Row],[due_date]]),MONTH(invoices[[#This Row],[due_date]]),1)</f>
        <v>45627</v>
      </c>
      <c r="I2848" s="1">
        <v>45633</v>
      </c>
      <c r="J2848">
        <v>13000</v>
      </c>
      <c r="K2848">
        <v>1215</v>
      </c>
      <c r="L2848">
        <v>0</v>
      </c>
      <c r="M2848">
        <f>invoices[[#This Row],[rent_amount]]+invoices[[#This Row],[electricity_amount]]+invoices[[#This Row],[other_charges]]</f>
        <v>14215</v>
      </c>
      <c r="N2848" t="s">
        <v>28</v>
      </c>
      <c r="O2848" t="s">
        <v>2486</v>
      </c>
      <c r="P2848">
        <v>0</v>
      </c>
      <c r="Q2848" t="b">
        <v>0</v>
      </c>
      <c r="R2848" t="s">
        <v>403</v>
      </c>
      <c r="S2848">
        <v>0</v>
      </c>
      <c r="T2848">
        <f>invoices[[#This Row],[total_amount]]</f>
        <v>14215</v>
      </c>
      <c r="U2848" t="s">
        <v>1632</v>
      </c>
      <c r="V2848" t="str">
        <f>INDEX([1]!Table1[tenantname],MATCH(invoices[[#This Row],[allotment_id]],[1]!Table1[TenantAllotmentID],0))</f>
        <v>Roger John (A41-B3)</v>
      </c>
      <c r="W2848" t="s">
        <v>14543</v>
      </c>
      <c r="X2848" t="s">
        <v>14544</v>
      </c>
      <c r="Y2848" s="4">
        <v>45627</v>
      </c>
      <c r="Z2848" t="s">
        <v>15806</v>
      </c>
      <c r="AA2848">
        <v>8085</v>
      </c>
      <c r="AB2848">
        <v>4165</v>
      </c>
      <c r="AC2848">
        <v>750</v>
      </c>
      <c r="AD2848" s="7">
        <f>invoices[[#This Row],[Rent]]+invoices[[#This Row],[Services]]+invoices[[#This Row],[GST]]</f>
        <v>13000</v>
      </c>
      <c r="AE2848" s="7">
        <f>invoices[[#This Row],[Total]]-invoices[[#This Row],[rent_amount]]</f>
        <v>0</v>
      </c>
      <c r="AF2848">
        <v>4461</v>
      </c>
      <c r="AG2848">
        <v>1215</v>
      </c>
      <c r="AH2848">
        <f>invoices[[#This Row],[EB Amount]]-invoices[[#This Row],[electricity_amount]]</f>
        <v>0</v>
      </c>
    </row>
    <row r="2849" spans="1:34">
      <c r="A2849" t="s">
        <v>10349</v>
      </c>
      <c r="B2849" t="s">
        <v>22</v>
      </c>
      <c r="C2849" t="s">
        <v>253</v>
      </c>
      <c r="D2849" t="s">
        <v>24</v>
      </c>
      <c r="E2849" t="s">
        <v>254</v>
      </c>
      <c r="F2849" t="s">
        <v>255</v>
      </c>
      <c r="G2849" t="s">
        <v>10350</v>
      </c>
      <c r="H2849" s="1">
        <f>DATE(YEAR(invoices[[#This Row],[due_date]]),MONTH(invoices[[#This Row],[due_date]]),1)</f>
        <v>45627</v>
      </c>
      <c r="I2849" s="1">
        <v>45633</v>
      </c>
      <c r="J2849">
        <v>19000</v>
      </c>
      <c r="K2849">
        <v>616</v>
      </c>
      <c r="L2849">
        <v>0</v>
      </c>
      <c r="M2849">
        <f>invoices[[#This Row],[rent_amount]]+invoices[[#This Row],[electricity_amount]]+invoices[[#This Row],[other_charges]]</f>
        <v>19616</v>
      </c>
      <c r="N2849" t="s">
        <v>28</v>
      </c>
      <c r="O2849" t="s">
        <v>424</v>
      </c>
      <c r="P2849">
        <v>0</v>
      </c>
      <c r="Q2849" t="b">
        <v>0</v>
      </c>
      <c r="R2849" t="s">
        <v>403</v>
      </c>
      <c r="S2849">
        <v>0</v>
      </c>
      <c r="T2849">
        <f>invoices[[#This Row],[total_amount]]</f>
        <v>19616</v>
      </c>
      <c r="U2849" t="s">
        <v>258</v>
      </c>
      <c r="V2849" t="str">
        <f>INDEX([1]!Table1[tenantname],MATCH(invoices[[#This Row],[allotment_id]],[1]!Table1[TenantAllotmentID],0))</f>
        <v>Akshuni Raghuwanshi (C42-A1)</v>
      </c>
      <c r="W2849" t="s">
        <v>14046</v>
      </c>
      <c r="X2849" t="s">
        <v>14047</v>
      </c>
      <c r="Y2849" s="4">
        <v>45627</v>
      </c>
      <c r="Z2849" t="s">
        <v>15806</v>
      </c>
      <c r="AA2849">
        <v>11618</v>
      </c>
      <c r="AB2849">
        <v>6256</v>
      </c>
      <c r="AC2849">
        <v>1126</v>
      </c>
      <c r="AD2849" s="7">
        <f>invoices[[#This Row],[Rent]]+invoices[[#This Row],[Services]]+invoices[[#This Row],[GST]]</f>
        <v>19000</v>
      </c>
      <c r="AE2849" s="7">
        <f>invoices[[#This Row],[Total]]-invoices[[#This Row],[rent_amount]]</f>
        <v>0</v>
      </c>
      <c r="AF2849">
        <v>4466</v>
      </c>
      <c r="AG2849">
        <v>616</v>
      </c>
      <c r="AH2849">
        <f>invoices[[#This Row],[EB Amount]]-invoices[[#This Row],[electricity_amount]]</f>
        <v>0</v>
      </c>
    </row>
    <row r="2850" spans="1:34">
      <c r="A2850" t="s">
        <v>10494</v>
      </c>
      <c r="B2850" t="s">
        <v>22</v>
      </c>
      <c r="C2850" t="s">
        <v>1847</v>
      </c>
      <c r="D2850" t="s">
        <v>24</v>
      </c>
      <c r="E2850" t="s">
        <v>569</v>
      </c>
      <c r="F2850" t="s">
        <v>670</v>
      </c>
      <c r="G2850" t="s">
        <v>10495</v>
      </c>
      <c r="H2850" s="1">
        <f>DATE(YEAR(invoices[[#This Row],[due_date]]),MONTH(invoices[[#This Row],[due_date]]),1)</f>
        <v>45627</v>
      </c>
      <c r="I2850" s="1">
        <v>45633</v>
      </c>
      <c r="J2850">
        <v>19000</v>
      </c>
      <c r="K2850">
        <v>3052</v>
      </c>
      <c r="L2850">
        <v>0</v>
      </c>
      <c r="M2850">
        <f>invoices[[#This Row],[rent_amount]]+invoices[[#This Row],[electricity_amount]]+invoices[[#This Row],[other_charges]]</f>
        <v>22052</v>
      </c>
      <c r="N2850" t="s">
        <v>28</v>
      </c>
      <c r="O2850" t="s">
        <v>1130</v>
      </c>
      <c r="P2850">
        <v>0</v>
      </c>
      <c r="Q2850" t="b">
        <v>0</v>
      </c>
      <c r="R2850" t="s">
        <v>403</v>
      </c>
      <c r="S2850">
        <v>0</v>
      </c>
      <c r="T2850">
        <f>invoices[[#This Row],[total_amount]]</f>
        <v>22052</v>
      </c>
      <c r="U2850" t="s">
        <v>1849</v>
      </c>
      <c r="V2850" t="str">
        <f>INDEX([1]!Table1[tenantname],MATCH(invoices[[#This Row],[allotment_id]],[1]!Table1[TenantAllotmentID],0))</f>
        <v>Aditi Maurya (C12-A1)</v>
      </c>
      <c r="W2850" t="s">
        <v>14617</v>
      </c>
      <c r="X2850" t="s">
        <v>14618</v>
      </c>
      <c r="Y2850" s="4">
        <v>45627</v>
      </c>
      <c r="Z2850" t="s">
        <v>15806</v>
      </c>
      <c r="AA2850">
        <v>11618</v>
      </c>
      <c r="AB2850">
        <v>6256</v>
      </c>
      <c r="AC2850">
        <v>1126</v>
      </c>
      <c r="AD2850" s="7">
        <f>invoices[[#This Row],[Rent]]+invoices[[#This Row],[Services]]+invoices[[#This Row],[GST]]</f>
        <v>19000</v>
      </c>
      <c r="AE2850" s="7">
        <f>invoices[[#This Row],[Total]]-invoices[[#This Row],[rent_amount]]</f>
        <v>0</v>
      </c>
      <c r="AF2850">
        <v>4537</v>
      </c>
      <c r="AG2850">
        <v>3052</v>
      </c>
      <c r="AH2850">
        <f>invoices[[#This Row],[EB Amount]]-invoices[[#This Row],[electricity_amount]]</f>
        <v>0</v>
      </c>
    </row>
    <row r="2851" spans="1:34">
      <c r="A2851" t="s">
        <v>10568</v>
      </c>
      <c r="B2851" t="s">
        <v>22</v>
      </c>
      <c r="C2851" t="s">
        <v>613</v>
      </c>
      <c r="D2851" t="s">
        <v>24</v>
      </c>
      <c r="E2851" t="s">
        <v>72</v>
      </c>
      <c r="F2851" t="s">
        <v>559</v>
      </c>
      <c r="G2851" t="s">
        <v>10569</v>
      </c>
      <c r="H2851" s="1">
        <f>DATE(YEAR(invoices[[#This Row],[due_date]]),MONTH(invoices[[#This Row],[due_date]]),1)</f>
        <v>45627</v>
      </c>
      <c r="I2851" s="1">
        <v>45633</v>
      </c>
      <c r="J2851">
        <v>14500</v>
      </c>
      <c r="K2851">
        <v>462</v>
      </c>
      <c r="L2851">
        <v>0</v>
      </c>
      <c r="M2851">
        <f>invoices[[#This Row],[rent_amount]]+invoices[[#This Row],[electricity_amount]]+invoices[[#This Row],[other_charges]]</f>
        <v>14962</v>
      </c>
      <c r="N2851" t="s">
        <v>28</v>
      </c>
      <c r="O2851" t="s">
        <v>424</v>
      </c>
      <c r="P2851">
        <v>0</v>
      </c>
      <c r="Q2851" t="b">
        <v>0</v>
      </c>
      <c r="R2851" t="s">
        <v>403</v>
      </c>
      <c r="S2851">
        <v>0</v>
      </c>
      <c r="T2851">
        <f>invoices[[#This Row],[total_amount]]</f>
        <v>14962</v>
      </c>
      <c r="U2851" t="s">
        <v>615</v>
      </c>
      <c r="V2851" t="str">
        <f>INDEX([1]!Table1[tenantname],MATCH(invoices[[#This Row],[allotment_id]],[1]!Table1[TenantAllotmentID],0))</f>
        <v>Keerthana M C (C34-B2)</v>
      </c>
      <c r="W2851" t="s">
        <v>14171</v>
      </c>
      <c r="X2851" t="s">
        <v>14172</v>
      </c>
      <c r="Y2851" s="4">
        <v>45627</v>
      </c>
      <c r="Z2851" t="s">
        <v>15806</v>
      </c>
      <c r="AA2851">
        <v>10409</v>
      </c>
      <c r="AB2851">
        <v>3467</v>
      </c>
      <c r="AC2851">
        <v>624</v>
      </c>
      <c r="AD2851" s="7">
        <f>invoices[[#This Row],[Rent]]+invoices[[#This Row],[Services]]+invoices[[#This Row],[GST]]</f>
        <v>14500</v>
      </c>
      <c r="AE2851" s="7">
        <f>invoices[[#This Row],[Total]]-invoices[[#This Row],[rent_amount]]</f>
        <v>0</v>
      </c>
      <c r="AF2851">
        <v>4576</v>
      </c>
      <c r="AG2851">
        <v>462</v>
      </c>
      <c r="AH2851">
        <f>invoices[[#This Row],[EB Amount]]-invoices[[#This Row],[electricity_amount]]</f>
        <v>0</v>
      </c>
    </row>
    <row r="2852" spans="1:34">
      <c r="A2852" t="s">
        <v>10576</v>
      </c>
      <c r="B2852" t="s">
        <v>22</v>
      </c>
      <c r="C2852" t="s">
        <v>1161</v>
      </c>
      <c r="D2852" t="s">
        <v>24</v>
      </c>
      <c r="E2852" t="s">
        <v>519</v>
      </c>
      <c r="F2852" t="s">
        <v>527</v>
      </c>
      <c r="G2852" t="s">
        <v>10577</v>
      </c>
      <c r="H2852" s="1">
        <f>DATE(YEAR(invoices[[#This Row],[due_date]]),MONTH(invoices[[#This Row],[due_date]]),1)</f>
        <v>45627</v>
      </c>
      <c r="I2852" s="1">
        <v>45633</v>
      </c>
      <c r="J2852">
        <v>13500</v>
      </c>
      <c r="K2852">
        <v>1800</v>
      </c>
      <c r="L2852">
        <v>0</v>
      </c>
      <c r="M2852">
        <f>invoices[[#This Row],[rent_amount]]+invoices[[#This Row],[electricity_amount]]+invoices[[#This Row],[other_charges]]</f>
        <v>15300</v>
      </c>
      <c r="N2852" t="s">
        <v>28</v>
      </c>
      <c r="O2852" t="s">
        <v>424</v>
      </c>
      <c r="P2852">
        <v>0</v>
      </c>
      <c r="Q2852" t="b">
        <v>0</v>
      </c>
      <c r="R2852" t="s">
        <v>403</v>
      </c>
      <c r="S2852">
        <v>0</v>
      </c>
      <c r="T2852">
        <f>invoices[[#This Row],[total_amount]]</f>
        <v>15300</v>
      </c>
      <c r="U2852" t="s">
        <v>2715</v>
      </c>
      <c r="V2852" t="str">
        <f>INDEX([1]!Table1[tenantname],MATCH(invoices[[#This Row],[allotment_id]],[1]!Table1[TenantAllotmentID],0))</f>
        <v>Harissh G (C41-C2)</v>
      </c>
      <c r="W2852" t="s">
        <v>14875</v>
      </c>
      <c r="X2852" t="s">
        <v>14876</v>
      </c>
      <c r="Y2852" s="4">
        <v>45627</v>
      </c>
      <c r="Z2852" t="s">
        <v>15806</v>
      </c>
      <c r="AA2852">
        <v>8255</v>
      </c>
      <c r="AB2852">
        <v>4445</v>
      </c>
      <c r="AC2852">
        <v>800</v>
      </c>
      <c r="AD2852" s="7">
        <f>invoices[[#This Row],[Rent]]+invoices[[#This Row],[Services]]+invoices[[#This Row],[GST]]</f>
        <v>13500</v>
      </c>
      <c r="AE2852" s="7">
        <f>invoices[[#This Row],[Total]]-invoices[[#This Row],[rent_amount]]</f>
        <v>0</v>
      </c>
      <c r="AF2852">
        <v>4580</v>
      </c>
      <c r="AG2852">
        <v>1800</v>
      </c>
      <c r="AH2852">
        <f>invoices[[#This Row],[EB Amount]]-invoices[[#This Row],[electricity_amount]]</f>
        <v>0</v>
      </c>
    </row>
    <row r="2853" spans="1:34">
      <c r="A2853" t="s">
        <v>10713</v>
      </c>
      <c r="B2853" t="s">
        <v>22</v>
      </c>
      <c r="C2853" t="s">
        <v>2021</v>
      </c>
      <c r="D2853" t="s">
        <v>24</v>
      </c>
      <c r="E2853" t="s">
        <v>476</v>
      </c>
      <c r="F2853" t="s">
        <v>1388</v>
      </c>
      <c r="G2853" t="s">
        <v>10714</v>
      </c>
      <c r="H2853" s="1">
        <f>DATE(YEAR(invoices[[#This Row],[due_date]]),MONTH(invoices[[#This Row],[due_date]]),1)</f>
        <v>45627</v>
      </c>
      <c r="I2853" s="1">
        <v>45633</v>
      </c>
      <c r="J2853">
        <v>936</v>
      </c>
      <c r="K2853">
        <v>1770</v>
      </c>
      <c r="L2853">
        <v>2250</v>
      </c>
      <c r="M2853">
        <f>invoices[[#This Row],[rent_amount]]+invoices[[#This Row],[electricity_amount]]+invoices[[#This Row],[other_charges]]</f>
        <v>4956</v>
      </c>
      <c r="N2853" t="s">
        <v>28</v>
      </c>
      <c r="O2853" t="s">
        <v>424</v>
      </c>
      <c r="P2853">
        <v>0</v>
      </c>
      <c r="Q2853" t="b">
        <v>0</v>
      </c>
      <c r="R2853" t="s">
        <v>403</v>
      </c>
      <c r="S2853">
        <v>0</v>
      </c>
      <c r="T2853">
        <f>invoices[[#This Row],[total_amount]]</f>
        <v>4956</v>
      </c>
      <c r="U2853" t="s">
        <v>2023</v>
      </c>
      <c r="V2853" t="str">
        <f>INDEX([1]!Table1[tenantname],MATCH(invoices[[#This Row],[allotment_id]],[1]!Table1[TenantAllotmentID],0))</f>
        <v>Janarthana Krishna Venkatesan (B41-B1)</v>
      </c>
      <c r="W2853" t="s">
        <v>14677</v>
      </c>
      <c r="X2853" t="s">
        <v>14678</v>
      </c>
      <c r="Y2853" s="4">
        <v>45627</v>
      </c>
      <c r="Z2853" t="s">
        <v>15806</v>
      </c>
      <c r="AA2853">
        <v>672</v>
      </c>
      <c r="AB2853">
        <v>224</v>
      </c>
      <c r="AC2853">
        <v>40</v>
      </c>
      <c r="AD2853" s="7">
        <f>invoices[[#This Row],[Rent]]+invoices[[#This Row],[Services]]+invoices[[#This Row],[GST]]</f>
        <v>936</v>
      </c>
      <c r="AE2853" s="7">
        <f>invoices[[#This Row],[Total]]-invoices[[#This Row],[rent_amount]]</f>
        <v>0</v>
      </c>
      <c r="AF2853">
        <v>4650</v>
      </c>
      <c r="AG2853">
        <v>1770</v>
      </c>
      <c r="AH2853">
        <f>invoices[[#This Row],[EB Amount]]-invoices[[#This Row],[electricity_amount]]</f>
        <v>0</v>
      </c>
    </row>
    <row r="2854" spans="1:34">
      <c r="A2854" t="s">
        <v>10733</v>
      </c>
      <c r="B2854" t="s">
        <v>22</v>
      </c>
      <c r="C2854" t="s">
        <v>10734</v>
      </c>
      <c r="D2854" t="s">
        <v>24</v>
      </c>
      <c r="E2854" t="s">
        <v>195</v>
      </c>
      <c r="F2854" t="s">
        <v>650</v>
      </c>
      <c r="G2854" t="s">
        <v>10735</v>
      </c>
      <c r="H2854" s="1">
        <f>DATE(YEAR(invoices[[#This Row],[due_date]]),MONTH(invoices[[#This Row],[due_date]]),1)</f>
        <v>45627</v>
      </c>
      <c r="I2854" s="1">
        <v>45633</v>
      </c>
      <c r="J2854">
        <v>14500</v>
      </c>
      <c r="K2854">
        <v>0</v>
      </c>
      <c r="L2854">
        <v>2250</v>
      </c>
      <c r="M2854">
        <f>invoices[[#This Row],[rent_amount]]+invoices[[#This Row],[electricity_amount]]+invoices[[#This Row],[other_charges]]</f>
        <v>16750</v>
      </c>
      <c r="N2854" t="s">
        <v>28</v>
      </c>
      <c r="O2854" t="s">
        <v>424</v>
      </c>
      <c r="P2854">
        <v>0</v>
      </c>
      <c r="Q2854" t="b">
        <v>0</v>
      </c>
      <c r="R2854" t="s">
        <v>403</v>
      </c>
      <c r="S2854">
        <v>0</v>
      </c>
      <c r="T2854">
        <f>invoices[[#This Row],[total_amount]]</f>
        <v>16750</v>
      </c>
      <c r="U2854" t="s">
        <v>10736</v>
      </c>
      <c r="V2854" t="str">
        <f>INDEX([1]!Table1[tenantname],MATCH(invoices[[#This Row],[allotment_id]],[1]!Table1[TenantAllotmentID],0))</f>
        <v>Kaviya Ravi (D41-B2)</v>
      </c>
      <c r="W2854" t="s">
        <v>15713</v>
      </c>
      <c r="X2854" t="s">
        <v>15714</v>
      </c>
      <c r="Y2854" s="4">
        <v>45627</v>
      </c>
      <c r="Z2854" t="s">
        <v>15806</v>
      </c>
      <c r="AA2854">
        <v>10409</v>
      </c>
      <c r="AB2854">
        <v>3467</v>
      </c>
      <c r="AC2854">
        <v>624</v>
      </c>
      <c r="AD2854" s="7">
        <f>invoices[[#This Row],[Rent]]+invoices[[#This Row],[Services]]+invoices[[#This Row],[GST]]</f>
        <v>14500</v>
      </c>
      <c r="AE2854" s="7">
        <f>invoices[[#This Row],[Total]]-invoices[[#This Row],[rent_amount]]</f>
        <v>0</v>
      </c>
      <c r="AF2854">
        <v>4660</v>
      </c>
      <c r="AG2854">
        <v>0</v>
      </c>
      <c r="AH2854">
        <f>invoices[[#This Row],[EB Amount]]-invoices[[#This Row],[electricity_amount]]</f>
        <v>0</v>
      </c>
    </row>
    <row r="2855" spans="1:34">
      <c r="A2855" t="s">
        <v>10805</v>
      </c>
      <c r="B2855" t="s">
        <v>22</v>
      </c>
      <c r="C2855" t="s">
        <v>353</v>
      </c>
      <c r="D2855" t="s">
        <v>24</v>
      </c>
      <c r="E2855" t="s">
        <v>354</v>
      </c>
      <c r="F2855" t="s">
        <v>355</v>
      </c>
      <c r="G2855" t="s">
        <v>10806</v>
      </c>
      <c r="H2855" s="1">
        <f>DATE(YEAR(invoices[[#This Row],[due_date]]),MONTH(invoices[[#This Row],[due_date]]),1)</f>
        <v>45627</v>
      </c>
      <c r="I2855" s="1">
        <v>45633</v>
      </c>
      <c r="J2855">
        <v>14500</v>
      </c>
      <c r="K2855">
        <v>1620</v>
      </c>
      <c r="L2855">
        <v>0</v>
      </c>
      <c r="M2855">
        <f>invoices[[#This Row],[rent_amount]]+invoices[[#This Row],[electricity_amount]]+invoices[[#This Row],[other_charges]]</f>
        <v>16120</v>
      </c>
      <c r="N2855" t="s">
        <v>28</v>
      </c>
      <c r="O2855" t="s">
        <v>2486</v>
      </c>
      <c r="P2855">
        <v>0</v>
      </c>
      <c r="Q2855" t="b">
        <v>0</v>
      </c>
      <c r="R2855" t="s">
        <v>403</v>
      </c>
      <c r="S2855">
        <v>0</v>
      </c>
      <c r="T2855">
        <f>invoices[[#This Row],[total_amount]]</f>
        <v>16120</v>
      </c>
      <c r="U2855" t="s">
        <v>356</v>
      </c>
      <c r="V2855" t="str">
        <f>INDEX([1]!Table1[tenantname],MATCH(invoices[[#This Row],[allotment_id]],[1]!Table1[TenantAllotmentID],0))</f>
        <v>Sai Sundeep (B34-B1)</v>
      </c>
      <c r="W2855" t="s">
        <v>14078</v>
      </c>
      <c r="X2855" t="s">
        <v>14079</v>
      </c>
      <c r="Y2855" s="4">
        <v>45627</v>
      </c>
      <c r="Z2855" t="s">
        <v>15806</v>
      </c>
      <c r="AA2855">
        <v>8866</v>
      </c>
      <c r="AB2855">
        <v>4774</v>
      </c>
      <c r="AC2855">
        <v>860</v>
      </c>
      <c r="AD2855" s="7">
        <f>invoices[[#This Row],[Rent]]+invoices[[#This Row],[Services]]+invoices[[#This Row],[GST]]</f>
        <v>14500</v>
      </c>
      <c r="AE2855" s="7">
        <f>invoices[[#This Row],[Total]]-invoices[[#This Row],[rent_amount]]</f>
        <v>0</v>
      </c>
      <c r="AF2855">
        <v>4698</v>
      </c>
      <c r="AG2855">
        <v>1620</v>
      </c>
      <c r="AH2855">
        <f>invoices[[#This Row],[EB Amount]]-invoices[[#This Row],[electricity_amount]]</f>
        <v>0</v>
      </c>
    </row>
    <row r="2856" spans="1:34">
      <c r="A2856" t="s">
        <v>10811</v>
      </c>
      <c r="B2856" t="s">
        <v>22</v>
      </c>
      <c r="C2856" t="s">
        <v>5519</v>
      </c>
      <c r="D2856" t="s">
        <v>24</v>
      </c>
      <c r="E2856" t="s">
        <v>96</v>
      </c>
      <c r="F2856" t="s">
        <v>390</v>
      </c>
      <c r="G2856" t="s">
        <v>10812</v>
      </c>
      <c r="H2856" s="1">
        <f>DATE(YEAR(invoices[[#This Row],[due_date]]),MONTH(invoices[[#This Row],[due_date]]),1)</f>
        <v>45627</v>
      </c>
      <c r="I2856" s="1">
        <v>45633</v>
      </c>
      <c r="J2856">
        <v>9806</v>
      </c>
      <c r="K2856">
        <v>0</v>
      </c>
      <c r="L2856">
        <v>0</v>
      </c>
      <c r="M2856">
        <f>invoices[[#This Row],[rent_amount]]+invoices[[#This Row],[electricity_amount]]+invoices[[#This Row],[other_charges]]</f>
        <v>9806</v>
      </c>
      <c r="N2856" t="s">
        <v>28</v>
      </c>
      <c r="O2856" t="s">
        <v>402</v>
      </c>
      <c r="P2856">
        <v>0</v>
      </c>
      <c r="Q2856" t="b">
        <v>0</v>
      </c>
      <c r="R2856" t="s">
        <v>403</v>
      </c>
      <c r="S2856">
        <v>0</v>
      </c>
      <c r="T2856">
        <f>invoices[[#This Row],[total_amount]]</f>
        <v>9806</v>
      </c>
      <c r="U2856" t="s">
        <v>5521</v>
      </c>
      <c r="V2856" t="str">
        <f>INDEX([1]!Table1[tenantname],MATCH(invoices[[#This Row],[allotment_id]],[1]!Table1[TenantAllotmentID],0))</f>
        <v>Jetin Raju Chamarathi (B33-A1)</v>
      </c>
      <c r="W2856" t="s">
        <v>15386</v>
      </c>
      <c r="X2856" t="s">
        <v>15387</v>
      </c>
      <c r="Y2856" s="4">
        <v>45627</v>
      </c>
      <c r="Z2856" t="s">
        <v>15806</v>
      </c>
      <c r="AA2856">
        <v>6864</v>
      </c>
      <c r="AB2856">
        <v>2493</v>
      </c>
      <c r="AC2856">
        <v>449</v>
      </c>
      <c r="AD2856" s="7">
        <f>invoices[[#This Row],[Rent]]+invoices[[#This Row],[Services]]+invoices[[#This Row],[GST]]</f>
        <v>9806</v>
      </c>
      <c r="AE2856" s="7">
        <f>invoices[[#This Row],[Total]]-invoices[[#This Row],[rent_amount]]</f>
        <v>0</v>
      </c>
      <c r="AF2856">
        <v>4701</v>
      </c>
      <c r="AG2856">
        <v>0</v>
      </c>
      <c r="AH2856">
        <f>invoices[[#This Row],[EB Amount]]-invoices[[#This Row],[electricity_amount]]</f>
        <v>0</v>
      </c>
    </row>
    <row r="2857" spans="1:34">
      <c r="A2857" t="s">
        <v>10830</v>
      </c>
      <c r="B2857" t="s">
        <v>22</v>
      </c>
      <c r="C2857" t="s">
        <v>304</v>
      </c>
      <c r="D2857" t="s">
        <v>24</v>
      </c>
      <c r="E2857" t="s">
        <v>181</v>
      </c>
      <c r="F2857" t="s">
        <v>305</v>
      </c>
      <c r="G2857" t="s">
        <v>10831</v>
      </c>
      <c r="H2857" s="1">
        <f>DATE(YEAR(invoices[[#This Row],[due_date]]),MONTH(invoices[[#This Row],[due_date]]),1)</f>
        <v>45627</v>
      </c>
      <c r="I2857" s="1">
        <v>45633</v>
      </c>
      <c r="J2857">
        <v>13500</v>
      </c>
      <c r="K2857">
        <v>1000</v>
      </c>
      <c r="L2857">
        <v>0</v>
      </c>
      <c r="M2857">
        <f>invoices[[#This Row],[rent_amount]]+invoices[[#This Row],[electricity_amount]]+invoices[[#This Row],[other_charges]]</f>
        <v>14500</v>
      </c>
      <c r="N2857" t="s">
        <v>28</v>
      </c>
      <c r="O2857" t="s">
        <v>424</v>
      </c>
      <c r="P2857">
        <v>0</v>
      </c>
      <c r="Q2857" t="b">
        <v>0</v>
      </c>
      <c r="R2857" t="s">
        <v>403</v>
      </c>
      <c r="S2857">
        <v>0</v>
      </c>
      <c r="T2857">
        <f>invoices[[#This Row],[total_amount]]</f>
        <v>14500</v>
      </c>
      <c r="U2857" t="s">
        <v>309</v>
      </c>
      <c r="V2857" t="str">
        <f>INDEX([1]!Table1[tenantname],MATCH(invoices[[#This Row],[allotment_id]],[1]!Table1[TenantAllotmentID],0))</f>
        <v>Chandana Sai Bade (B24-C1)</v>
      </c>
      <c r="W2857" t="s">
        <v>14062</v>
      </c>
      <c r="X2857" t="s">
        <v>14063</v>
      </c>
      <c r="Y2857" s="4">
        <v>45627</v>
      </c>
      <c r="Z2857" t="s">
        <v>15806</v>
      </c>
      <c r="AA2857">
        <v>9450</v>
      </c>
      <c r="AB2857">
        <v>3432</v>
      </c>
      <c r="AC2857">
        <v>618</v>
      </c>
      <c r="AD2857" s="7">
        <f>invoices[[#This Row],[Rent]]+invoices[[#This Row],[Services]]+invoices[[#This Row],[GST]]</f>
        <v>13500</v>
      </c>
      <c r="AE2857" s="7">
        <f>invoices[[#This Row],[Total]]-invoices[[#This Row],[rent_amount]]</f>
        <v>0</v>
      </c>
      <c r="AF2857">
        <v>4711</v>
      </c>
      <c r="AG2857">
        <v>1000</v>
      </c>
      <c r="AH2857">
        <f>invoices[[#This Row],[EB Amount]]-invoices[[#This Row],[electricity_amount]]</f>
        <v>0</v>
      </c>
    </row>
    <row r="2858" spans="1:34">
      <c r="A2858" t="s">
        <v>10995</v>
      </c>
      <c r="B2858" t="s">
        <v>22</v>
      </c>
      <c r="C2858" t="s">
        <v>79</v>
      </c>
      <c r="D2858" t="s">
        <v>24</v>
      </c>
      <c r="E2858" t="s">
        <v>80</v>
      </c>
      <c r="F2858" t="s">
        <v>81</v>
      </c>
      <c r="G2858" t="s">
        <v>10996</v>
      </c>
      <c r="H2858" s="1">
        <f>DATE(YEAR(invoices[[#This Row],[due_date]]),MONTH(invoices[[#This Row],[due_date]]),1)</f>
        <v>45627</v>
      </c>
      <c r="I2858" s="1">
        <v>45633</v>
      </c>
      <c r="J2858">
        <v>14500</v>
      </c>
      <c r="K2858">
        <v>1352</v>
      </c>
      <c r="L2858">
        <v>2250</v>
      </c>
      <c r="M2858">
        <f>invoices[[#This Row],[rent_amount]]+invoices[[#This Row],[electricity_amount]]+invoices[[#This Row],[other_charges]]</f>
        <v>18102</v>
      </c>
      <c r="N2858" t="s">
        <v>28</v>
      </c>
      <c r="O2858" t="s">
        <v>402</v>
      </c>
      <c r="P2858">
        <v>0</v>
      </c>
      <c r="Q2858" t="b">
        <v>0</v>
      </c>
      <c r="R2858" t="s">
        <v>403</v>
      </c>
      <c r="S2858">
        <v>0</v>
      </c>
      <c r="T2858">
        <f>invoices[[#This Row],[total_amount]]</f>
        <v>18102</v>
      </c>
      <c r="U2858" t="s">
        <v>85</v>
      </c>
      <c r="V2858" t="str">
        <f>INDEX([1]!Table1[tenantname],MATCH(invoices[[#This Row],[allotment_id]],[1]!Table1[TenantAllotmentID],0))</f>
        <v>Parul Dagar (D21-B1)</v>
      </c>
      <c r="W2858" t="s">
        <v>13998</v>
      </c>
      <c r="X2858" t="s">
        <v>13999</v>
      </c>
      <c r="Y2858" s="4">
        <v>45627</v>
      </c>
      <c r="Z2858" t="s">
        <v>15806</v>
      </c>
      <c r="AA2858">
        <v>10150</v>
      </c>
      <c r="AB2858">
        <v>3686</v>
      </c>
      <c r="AC2858">
        <v>664</v>
      </c>
      <c r="AD2858" s="7">
        <f>invoices[[#This Row],[Rent]]+invoices[[#This Row],[Services]]+invoices[[#This Row],[GST]]</f>
        <v>14500</v>
      </c>
      <c r="AE2858" s="7">
        <f>invoices[[#This Row],[Total]]-invoices[[#This Row],[rent_amount]]</f>
        <v>0</v>
      </c>
      <c r="AF2858">
        <v>4795</v>
      </c>
      <c r="AG2858">
        <v>1352</v>
      </c>
      <c r="AH2858">
        <f>invoices[[#This Row],[EB Amount]]-invoices[[#This Row],[electricity_amount]]</f>
        <v>0</v>
      </c>
    </row>
    <row r="2859" spans="1:34">
      <c r="A2859" t="s">
        <v>11077</v>
      </c>
      <c r="B2859" t="s">
        <v>22</v>
      </c>
      <c r="C2859" t="s">
        <v>364</v>
      </c>
      <c r="D2859" t="s">
        <v>24</v>
      </c>
      <c r="E2859" t="s">
        <v>247</v>
      </c>
      <c r="F2859" t="s">
        <v>365</v>
      </c>
      <c r="G2859" t="s">
        <v>11078</v>
      </c>
      <c r="H2859" s="1">
        <f>DATE(YEAR(invoices[[#This Row],[due_date]]),MONTH(invoices[[#This Row],[due_date]]),1)</f>
        <v>45627</v>
      </c>
      <c r="I2859" s="1">
        <v>45633</v>
      </c>
      <c r="J2859">
        <v>13500</v>
      </c>
      <c r="K2859">
        <v>255</v>
      </c>
      <c r="L2859">
        <v>0</v>
      </c>
      <c r="M2859">
        <f>invoices[[#This Row],[rent_amount]]+invoices[[#This Row],[electricity_amount]]+invoices[[#This Row],[other_charges]]</f>
        <v>13755</v>
      </c>
      <c r="N2859" t="s">
        <v>28</v>
      </c>
      <c r="O2859" t="s">
        <v>402</v>
      </c>
      <c r="P2859">
        <v>0</v>
      </c>
      <c r="Q2859" t="b">
        <v>0</v>
      </c>
      <c r="R2859" t="s">
        <v>403</v>
      </c>
      <c r="S2859">
        <v>0</v>
      </c>
      <c r="T2859">
        <f>invoices[[#This Row],[total_amount]]</f>
        <v>13755</v>
      </c>
      <c r="U2859" t="s">
        <v>367</v>
      </c>
      <c r="V2859" t="str">
        <f>INDEX([1]!Table1[tenantname],MATCH(invoices[[#This Row],[allotment_id]],[1]!Table1[TenantAllotmentID],0))</f>
        <v>Rahul Deshmukh (C11-C1)</v>
      </c>
      <c r="W2859" t="s">
        <v>14082</v>
      </c>
      <c r="X2859" t="s">
        <v>14083</v>
      </c>
      <c r="Y2859" s="4">
        <v>45627</v>
      </c>
      <c r="Z2859" t="s">
        <v>15806</v>
      </c>
      <c r="AA2859">
        <v>9691</v>
      </c>
      <c r="AB2859">
        <v>3228</v>
      </c>
      <c r="AC2859">
        <v>581</v>
      </c>
      <c r="AD2859" s="7">
        <f>invoices[[#This Row],[Rent]]+invoices[[#This Row],[Services]]+invoices[[#This Row],[GST]]</f>
        <v>13500</v>
      </c>
      <c r="AE2859" s="7">
        <f>invoices[[#This Row],[Total]]-invoices[[#This Row],[rent_amount]]</f>
        <v>0</v>
      </c>
      <c r="AF2859">
        <v>4840</v>
      </c>
      <c r="AG2859">
        <v>255</v>
      </c>
      <c r="AH2859">
        <f>invoices[[#This Row],[EB Amount]]-invoices[[#This Row],[electricity_amount]]</f>
        <v>0</v>
      </c>
    </row>
    <row r="2860" spans="1:34">
      <c r="A2860" t="s">
        <v>11283</v>
      </c>
      <c r="B2860" t="s">
        <v>22</v>
      </c>
      <c r="C2860" t="s">
        <v>859</v>
      </c>
      <c r="D2860" t="s">
        <v>24</v>
      </c>
      <c r="E2860" t="s">
        <v>268</v>
      </c>
      <c r="F2860" t="s">
        <v>860</v>
      </c>
      <c r="G2860" t="s">
        <v>11284</v>
      </c>
      <c r="H2860" s="1">
        <f>DATE(YEAR(invoices[[#This Row],[due_date]]),MONTH(invoices[[#This Row],[due_date]]),1)</f>
        <v>45627</v>
      </c>
      <c r="I2860" s="1">
        <v>45633</v>
      </c>
      <c r="J2860">
        <v>14500</v>
      </c>
      <c r="K2860">
        <v>2010</v>
      </c>
      <c r="L2860">
        <v>0</v>
      </c>
      <c r="M2860">
        <f>invoices[[#This Row],[rent_amount]]+invoices[[#This Row],[electricity_amount]]+invoices[[#This Row],[other_charges]]</f>
        <v>16510</v>
      </c>
      <c r="N2860" t="s">
        <v>28</v>
      </c>
      <c r="O2860" t="s">
        <v>2486</v>
      </c>
      <c r="P2860">
        <v>0</v>
      </c>
      <c r="Q2860" t="b">
        <v>0</v>
      </c>
      <c r="R2860" t="s">
        <v>403</v>
      </c>
      <c r="S2860">
        <v>0</v>
      </c>
      <c r="T2860">
        <f>invoices[[#This Row],[total_amount]]</f>
        <v>16510</v>
      </c>
      <c r="U2860" t="s">
        <v>862</v>
      </c>
      <c r="V2860" t="str">
        <f>INDEX([1]!Table1[tenantname],MATCH(invoices[[#This Row],[allotment_id]],[1]!Table1[TenantAllotmentID],0))</f>
        <v>Ramkumar Ganesan (C21-B2)</v>
      </c>
      <c r="W2860" t="s">
        <v>14259</v>
      </c>
      <c r="X2860" t="s">
        <v>14260</v>
      </c>
      <c r="Y2860" s="4">
        <v>45627</v>
      </c>
      <c r="Z2860" t="s">
        <v>15806</v>
      </c>
      <c r="AA2860">
        <v>10409</v>
      </c>
      <c r="AB2860">
        <v>3467</v>
      </c>
      <c r="AC2860">
        <v>624</v>
      </c>
      <c r="AD2860" s="7">
        <f>invoices[[#This Row],[Rent]]+invoices[[#This Row],[Services]]+invoices[[#This Row],[GST]]</f>
        <v>14500</v>
      </c>
      <c r="AE2860" s="7">
        <f>invoices[[#This Row],[Total]]-invoices[[#This Row],[rent_amount]]</f>
        <v>0</v>
      </c>
      <c r="AF2860">
        <v>4940</v>
      </c>
      <c r="AG2860">
        <v>2010</v>
      </c>
      <c r="AH2860">
        <f>invoices[[#This Row],[EB Amount]]-invoices[[#This Row],[electricity_amount]]</f>
        <v>0</v>
      </c>
    </row>
    <row r="2861" spans="1:34">
      <c r="A2861" t="s">
        <v>11307</v>
      </c>
      <c r="B2861" t="s">
        <v>22</v>
      </c>
      <c r="C2861" t="s">
        <v>11308</v>
      </c>
      <c r="D2861" t="s">
        <v>24</v>
      </c>
      <c r="E2861" t="s">
        <v>195</v>
      </c>
      <c r="F2861" t="s">
        <v>196</v>
      </c>
      <c r="G2861" t="s">
        <v>11309</v>
      </c>
      <c r="H2861" s="1">
        <f>DATE(YEAR(invoices[[#This Row],[due_date]]),MONTH(invoices[[#This Row],[due_date]]),1)</f>
        <v>45627</v>
      </c>
      <c r="I2861" s="1">
        <v>45633</v>
      </c>
      <c r="J2861">
        <v>14500.000000000002</v>
      </c>
      <c r="K2861">
        <v>0</v>
      </c>
      <c r="L2861">
        <v>2250</v>
      </c>
      <c r="M2861">
        <f>invoices[[#This Row],[rent_amount]]+invoices[[#This Row],[electricity_amount]]+invoices[[#This Row],[other_charges]]</f>
        <v>16750</v>
      </c>
      <c r="N2861" t="s">
        <v>28</v>
      </c>
      <c r="O2861" t="s">
        <v>424</v>
      </c>
      <c r="P2861">
        <v>0</v>
      </c>
      <c r="Q2861" t="b">
        <v>0</v>
      </c>
      <c r="R2861" t="s">
        <v>403</v>
      </c>
      <c r="S2861">
        <v>0</v>
      </c>
      <c r="T2861">
        <f>invoices[[#This Row],[total_amount]]</f>
        <v>16750</v>
      </c>
      <c r="U2861" t="s">
        <v>11310</v>
      </c>
      <c r="V2861" t="str">
        <f>INDEX([1]!Table1[tenantname],MATCH(invoices[[#This Row],[allotment_id]],[1]!Table1[TenantAllotmentID],0))</f>
        <v>Kaviya Matta (D41-B1)</v>
      </c>
      <c r="W2861" t="s">
        <v>15733</v>
      </c>
      <c r="X2861" t="s">
        <v>15734</v>
      </c>
      <c r="Y2861" s="4">
        <v>45627</v>
      </c>
      <c r="Z2861" t="s">
        <v>15806</v>
      </c>
      <c r="AA2861">
        <v>10408.76923076923</v>
      </c>
      <c r="AB2861">
        <v>3467.1447196870931</v>
      </c>
      <c r="AC2861">
        <v>624.08604954367672</v>
      </c>
      <c r="AD2861" s="7">
        <f>invoices[[#This Row],[Rent]]+invoices[[#This Row],[Services]]+invoices[[#This Row],[GST]]</f>
        <v>14500.000000000002</v>
      </c>
      <c r="AE2861" s="7">
        <f>invoices[[#This Row],[Total]]-invoices[[#This Row],[rent_amount]]</f>
        <v>0</v>
      </c>
      <c r="AF2861">
        <v>4952</v>
      </c>
      <c r="AG2861">
        <v>0</v>
      </c>
      <c r="AH2861">
        <f>invoices[[#This Row],[EB Amount]]-invoices[[#This Row],[electricity_amount]]</f>
        <v>0</v>
      </c>
    </row>
    <row r="2862" spans="1:34">
      <c r="A2862" t="s">
        <v>11367</v>
      </c>
      <c r="B2862" t="s">
        <v>22</v>
      </c>
      <c r="C2862" t="s">
        <v>946</v>
      </c>
      <c r="D2862" t="s">
        <v>24</v>
      </c>
      <c r="E2862" t="s">
        <v>349</v>
      </c>
      <c r="F2862" t="s">
        <v>947</v>
      </c>
      <c r="G2862" t="s">
        <v>11368</v>
      </c>
      <c r="H2862" s="1">
        <f>DATE(YEAR(invoices[[#This Row],[due_date]]),MONTH(invoices[[#This Row],[due_date]]),1)</f>
        <v>45627</v>
      </c>
      <c r="I2862" s="1">
        <v>45633</v>
      </c>
      <c r="J2862">
        <v>14500</v>
      </c>
      <c r="K2862">
        <v>1500</v>
      </c>
      <c r="L2862">
        <v>0</v>
      </c>
      <c r="M2862">
        <f>invoices[[#This Row],[rent_amount]]+invoices[[#This Row],[electricity_amount]]+invoices[[#This Row],[other_charges]]</f>
        <v>16000</v>
      </c>
      <c r="N2862" t="s">
        <v>28</v>
      </c>
      <c r="O2862" t="s">
        <v>424</v>
      </c>
      <c r="P2862">
        <v>0</v>
      </c>
      <c r="Q2862" t="b">
        <v>0</v>
      </c>
      <c r="R2862" t="s">
        <v>403</v>
      </c>
      <c r="S2862">
        <v>0</v>
      </c>
      <c r="T2862">
        <f>invoices[[#This Row],[total_amount]]</f>
        <v>16000</v>
      </c>
      <c r="U2862" t="s">
        <v>949</v>
      </c>
      <c r="V2862" t="str">
        <f>INDEX([1]!Table1[tenantname],MATCH(invoices[[#This Row],[allotment_id]],[1]!Table1[TenantAllotmentID],0))</f>
        <v>Harikrishnan P (B11-B1)</v>
      </c>
      <c r="W2862" t="s">
        <v>14288</v>
      </c>
      <c r="X2862" t="s">
        <v>14289</v>
      </c>
      <c r="Y2862" s="4">
        <v>45627</v>
      </c>
      <c r="Z2862" t="s">
        <v>15806</v>
      </c>
      <c r="AA2862">
        <v>10409</v>
      </c>
      <c r="AB2862">
        <v>3467</v>
      </c>
      <c r="AC2862">
        <v>624</v>
      </c>
      <c r="AD2862" s="7">
        <f>invoices[[#This Row],[Rent]]+invoices[[#This Row],[Services]]+invoices[[#This Row],[GST]]</f>
        <v>14500</v>
      </c>
      <c r="AE2862" s="7">
        <f>invoices[[#This Row],[Total]]-invoices[[#This Row],[rent_amount]]</f>
        <v>0</v>
      </c>
      <c r="AF2862">
        <v>4980</v>
      </c>
      <c r="AG2862">
        <v>1500</v>
      </c>
      <c r="AH2862">
        <f>invoices[[#This Row],[EB Amount]]-invoices[[#This Row],[electricity_amount]]</f>
        <v>0</v>
      </c>
    </row>
    <row r="2863" spans="1:34">
      <c r="A2863" t="s">
        <v>11539</v>
      </c>
      <c r="B2863" t="s">
        <v>22</v>
      </c>
      <c r="C2863" t="s">
        <v>3879</v>
      </c>
      <c r="D2863" t="s">
        <v>24</v>
      </c>
      <c r="E2863" t="s">
        <v>592</v>
      </c>
      <c r="F2863" t="s">
        <v>1184</v>
      </c>
      <c r="G2863" t="s">
        <v>11540</v>
      </c>
      <c r="H2863" s="1">
        <f>DATE(YEAR(invoices[[#This Row],[due_date]]),MONTH(invoices[[#This Row],[due_date]]),1)</f>
        <v>45627</v>
      </c>
      <c r="I2863" s="1">
        <v>45633</v>
      </c>
      <c r="J2863">
        <v>5419</v>
      </c>
      <c r="K2863">
        <v>1728</v>
      </c>
      <c r="L2863">
        <v>2250</v>
      </c>
      <c r="M2863">
        <f>invoices[[#This Row],[rent_amount]]+invoices[[#This Row],[electricity_amount]]+invoices[[#This Row],[other_charges]]</f>
        <v>9397</v>
      </c>
      <c r="N2863" t="s">
        <v>28</v>
      </c>
      <c r="O2863" t="s">
        <v>424</v>
      </c>
      <c r="P2863">
        <v>0</v>
      </c>
      <c r="Q2863" t="b">
        <v>0</v>
      </c>
      <c r="R2863" t="s">
        <v>403</v>
      </c>
      <c r="S2863">
        <v>0</v>
      </c>
      <c r="T2863">
        <f>invoices[[#This Row],[total_amount]]</f>
        <v>9397</v>
      </c>
      <c r="U2863" t="s">
        <v>3881</v>
      </c>
      <c r="V2863" t="str">
        <f>INDEX([1]!Table1[tenantname],MATCH(invoices[[#This Row],[allotment_id]],[1]!Table1[TenantAllotmentID],0))</f>
        <v>Ibrahim Hamid Kazi (A44-D1)</v>
      </c>
      <c r="W2863" t="s">
        <v>14939</v>
      </c>
      <c r="X2863" t="s">
        <v>15145</v>
      </c>
      <c r="Y2863" s="4">
        <v>45627</v>
      </c>
      <c r="Z2863" t="s">
        <v>15806</v>
      </c>
      <c r="AA2863">
        <v>3890</v>
      </c>
      <c r="AB2863">
        <v>1296</v>
      </c>
      <c r="AC2863">
        <v>233</v>
      </c>
      <c r="AD2863" s="7">
        <f>invoices[[#This Row],[Rent]]+invoices[[#This Row],[Services]]+invoices[[#This Row],[GST]]</f>
        <v>5419</v>
      </c>
      <c r="AE2863" s="7">
        <f>invoices[[#This Row],[Total]]-invoices[[#This Row],[rent_amount]]</f>
        <v>0</v>
      </c>
      <c r="AF2863">
        <v>5067</v>
      </c>
      <c r="AG2863">
        <v>1728</v>
      </c>
      <c r="AH2863">
        <f>invoices[[#This Row],[EB Amount]]-invoices[[#This Row],[electricity_amount]]</f>
        <v>0</v>
      </c>
    </row>
    <row r="2864" spans="1:34">
      <c r="A2864" t="s">
        <v>11595</v>
      </c>
      <c r="B2864" t="s">
        <v>22</v>
      </c>
      <c r="C2864" t="s">
        <v>416</v>
      </c>
      <c r="D2864" t="s">
        <v>24</v>
      </c>
      <c r="E2864" t="s">
        <v>247</v>
      </c>
      <c r="F2864" t="s">
        <v>417</v>
      </c>
      <c r="G2864" t="s">
        <v>11596</v>
      </c>
      <c r="H2864" s="1">
        <f>DATE(YEAR(invoices[[#This Row],[due_date]]),MONTH(invoices[[#This Row],[due_date]]),1)</f>
        <v>45627</v>
      </c>
      <c r="I2864" s="1">
        <v>45633</v>
      </c>
      <c r="J2864">
        <v>13500</v>
      </c>
      <c r="K2864">
        <v>918</v>
      </c>
      <c r="L2864">
        <v>0</v>
      </c>
      <c r="M2864">
        <f>invoices[[#This Row],[rent_amount]]+invoices[[#This Row],[electricity_amount]]+invoices[[#This Row],[other_charges]]</f>
        <v>14418</v>
      </c>
      <c r="N2864" t="s">
        <v>28</v>
      </c>
      <c r="O2864" t="s">
        <v>424</v>
      </c>
      <c r="P2864">
        <v>0</v>
      </c>
      <c r="Q2864" t="b">
        <v>0</v>
      </c>
      <c r="R2864" t="s">
        <v>403</v>
      </c>
      <c r="S2864">
        <v>0</v>
      </c>
      <c r="T2864">
        <f>invoices[[#This Row],[total_amount]]</f>
        <v>14418</v>
      </c>
      <c r="U2864" t="s">
        <v>420</v>
      </c>
      <c r="V2864" t="str">
        <f>INDEX([1]!Table1[tenantname],MATCH(invoices[[#This Row],[allotment_id]],[1]!Table1[TenantAllotmentID],0))</f>
        <v>Ashuthosh N B (C11-B2)</v>
      </c>
      <c r="W2864" t="s">
        <v>14102</v>
      </c>
      <c r="X2864" t="s">
        <v>14103</v>
      </c>
      <c r="Y2864" s="4">
        <v>45627</v>
      </c>
      <c r="Z2864" t="s">
        <v>15806</v>
      </c>
      <c r="AA2864">
        <v>9691</v>
      </c>
      <c r="AB2864">
        <v>3228</v>
      </c>
      <c r="AC2864">
        <v>581</v>
      </c>
      <c r="AD2864" s="7">
        <f>invoices[[#This Row],[Rent]]+invoices[[#This Row],[Services]]+invoices[[#This Row],[GST]]</f>
        <v>13500</v>
      </c>
      <c r="AE2864" s="7">
        <f>invoices[[#This Row],[Total]]-invoices[[#This Row],[rent_amount]]</f>
        <v>0</v>
      </c>
      <c r="AF2864">
        <v>5101</v>
      </c>
      <c r="AG2864">
        <v>918</v>
      </c>
      <c r="AH2864">
        <f>invoices[[#This Row],[EB Amount]]-invoices[[#This Row],[electricity_amount]]</f>
        <v>0</v>
      </c>
    </row>
    <row r="2865" spans="1:34">
      <c r="A2865" t="s">
        <v>11647</v>
      </c>
      <c r="B2865" t="s">
        <v>22</v>
      </c>
      <c r="C2865" t="s">
        <v>11648</v>
      </c>
      <c r="D2865" t="s">
        <v>24</v>
      </c>
      <c r="E2865" t="s">
        <v>195</v>
      </c>
      <c r="F2865" t="s">
        <v>375</v>
      </c>
      <c r="G2865" t="s">
        <v>11649</v>
      </c>
      <c r="H2865" s="1">
        <f>DATE(YEAR(invoices[[#This Row],[due_date]]),MONTH(invoices[[#This Row],[due_date]]),1)</f>
        <v>45627</v>
      </c>
      <c r="I2865" s="1">
        <v>45633</v>
      </c>
      <c r="J2865">
        <v>14500</v>
      </c>
      <c r="K2865">
        <v>0</v>
      </c>
      <c r="L2865">
        <v>2250</v>
      </c>
      <c r="M2865">
        <f>invoices[[#This Row],[rent_amount]]+invoices[[#This Row],[electricity_amount]]+invoices[[#This Row],[other_charges]]</f>
        <v>16750</v>
      </c>
      <c r="N2865" t="s">
        <v>28</v>
      </c>
      <c r="O2865" t="s">
        <v>2486</v>
      </c>
      <c r="P2865">
        <v>0</v>
      </c>
      <c r="Q2865" t="b">
        <v>0</v>
      </c>
      <c r="R2865" t="s">
        <v>403</v>
      </c>
      <c r="S2865">
        <v>0</v>
      </c>
      <c r="T2865">
        <f>invoices[[#This Row],[total_amount]]</f>
        <v>16750</v>
      </c>
      <c r="U2865" t="s">
        <v>11650</v>
      </c>
      <c r="V2865" t="str">
        <f>INDEX([1]!Table1[tenantname],MATCH(invoices[[#This Row],[allotment_id]],[1]!Table1[TenantAllotmentID],0))</f>
        <v>Swetha S (D41-C2)</v>
      </c>
      <c r="W2865" t="s">
        <v>15745</v>
      </c>
      <c r="X2865" t="s">
        <v>15746</v>
      </c>
      <c r="Y2865" s="4">
        <v>45627</v>
      </c>
      <c r="Z2865" t="s">
        <v>15806</v>
      </c>
      <c r="AA2865">
        <v>10409</v>
      </c>
      <c r="AB2865">
        <v>3467</v>
      </c>
      <c r="AC2865">
        <v>624</v>
      </c>
      <c r="AD2865" s="7">
        <f>invoices[[#This Row],[Rent]]+invoices[[#This Row],[Services]]+invoices[[#This Row],[GST]]</f>
        <v>14500</v>
      </c>
      <c r="AE2865" s="7">
        <f>invoices[[#This Row],[Total]]-invoices[[#This Row],[rent_amount]]</f>
        <v>0</v>
      </c>
      <c r="AF2865">
        <v>5131</v>
      </c>
      <c r="AG2865">
        <v>0</v>
      </c>
      <c r="AH2865">
        <f>invoices[[#This Row],[EB Amount]]-invoices[[#This Row],[electricity_amount]]</f>
        <v>0</v>
      </c>
    </row>
    <row r="2866" spans="1:34">
      <c r="A2866" t="s">
        <v>12047</v>
      </c>
      <c r="B2866" t="s">
        <v>22</v>
      </c>
      <c r="C2866" t="s">
        <v>3897</v>
      </c>
      <c r="D2866" t="s">
        <v>24</v>
      </c>
      <c r="E2866" t="s">
        <v>275</v>
      </c>
      <c r="F2866" t="s">
        <v>1397</v>
      </c>
      <c r="G2866" t="s">
        <v>12048</v>
      </c>
      <c r="H2866" s="1">
        <f>DATE(YEAR(invoices[[#This Row],[due_date]]),MONTH(invoices[[#This Row],[due_date]]),1)</f>
        <v>45627</v>
      </c>
      <c r="I2866" s="1">
        <v>45633</v>
      </c>
      <c r="J2866">
        <v>14500</v>
      </c>
      <c r="K2866">
        <v>860</v>
      </c>
      <c r="L2866">
        <v>0</v>
      </c>
      <c r="M2866">
        <f>invoices[[#This Row],[rent_amount]]+invoices[[#This Row],[electricity_amount]]+invoices[[#This Row],[other_charges]]</f>
        <v>15360</v>
      </c>
      <c r="N2866" t="s">
        <v>28</v>
      </c>
      <c r="O2866" t="s">
        <v>402</v>
      </c>
      <c r="P2866">
        <v>0</v>
      </c>
      <c r="Q2866" t="b">
        <v>0</v>
      </c>
      <c r="R2866" t="s">
        <v>403</v>
      </c>
      <c r="S2866">
        <v>0</v>
      </c>
      <c r="T2866">
        <f>invoices[[#This Row],[total_amount]]</f>
        <v>15360</v>
      </c>
      <c r="U2866" t="s">
        <v>3899</v>
      </c>
      <c r="V2866" t="str">
        <f>INDEX([1]!Table1[tenantname],MATCH(invoices[[#This Row],[allotment_id]],[1]!Table1[TenantAllotmentID],0))</f>
        <v>Malavika Rajesh Nair (B44-B1)</v>
      </c>
      <c r="W2866" t="s">
        <v>15148</v>
      </c>
      <c r="X2866" t="s">
        <v>15149</v>
      </c>
      <c r="Y2866" s="4">
        <v>45627</v>
      </c>
      <c r="Z2866" t="s">
        <v>15806</v>
      </c>
      <c r="AA2866">
        <v>10409</v>
      </c>
      <c r="AB2866">
        <v>3467</v>
      </c>
      <c r="AC2866">
        <v>624</v>
      </c>
      <c r="AD2866" s="7">
        <f>invoices[[#This Row],[Rent]]+invoices[[#This Row],[Services]]+invoices[[#This Row],[GST]]</f>
        <v>14500</v>
      </c>
      <c r="AE2866" s="7">
        <f>invoices[[#This Row],[Total]]-invoices[[#This Row],[rent_amount]]</f>
        <v>0</v>
      </c>
      <c r="AF2866">
        <v>5345</v>
      </c>
      <c r="AG2866">
        <v>860</v>
      </c>
      <c r="AH2866">
        <f>invoices[[#This Row],[EB Amount]]-invoices[[#This Row],[electricity_amount]]</f>
        <v>0</v>
      </c>
    </row>
    <row r="2867" spans="1:34">
      <c r="A2867" t="s">
        <v>12145</v>
      </c>
      <c r="B2867" t="s">
        <v>22</v>
      </c>
      <c r="C2867" t="s">
        <v>1202</v>
      </c>
      <c r="D2867" t="s">
        <v>24</v>
      </c>
      <c r="E2867" t="s">
        <v>167</v>
      </c>
      <c r="F2867" t="s">
        <v>1203</v>
      </c>
      <c r="G2867" t="s">
        <v>12146</v>
      </c>
      <c r="H2867" s="1">
        <f>DATE(YEAR(invoices[[#This Row],[due_date]]),MONTH(invoices[[#This Row],[due_date]]),1)</f>
        <v>45627</v>
      </c>
      <c r="I2867" s="1">
        <v>45633</v>
      </c>
      <c r="J2867">
        <v>14500</v>
      </c>
      <c r="K2867">
        <v>1242</v>
      </c>
      <c r="L2867">
        <v>0</v>
      </c>
      <c r="M2867">
        <f>invoices[[#This Row],[rent_amount]]+invoices[[#This Row],[electricity_amount]]+invoices[[#This Row],[other_charges]]</f>
        <v>15742</v>
      </c>
      <c r="N2867" t="s">
        <v>28</v>
      </c>
      <c r="O2867" t="s">
        <v>2486</v>
      </c>
      <c r="P2867">
        <v>0</v>
      </c>
      <c r="Q2867" t="b">
        <v>0</v>
      </c>
      <c r="R2867" t="s">
        <v>403</v>
      </c>
      <c r="S2867">
        <v>0</v>
      </c>
      <c r="T2867">
        <f>invoices[[#This Row],[total_amount]]</f>
        <v>15742</v>
      </c>
      <c r="U2867" t="s">
        <v>1205</v>
      </c>
      <c r="V2867" t="str">
        <f>INDEX([1]!Table1[tenantname],MATCH(invoices[[#This Row],[allotment_id]],[1]!Table1[TenantAllotmentID],0))</f>
        <v>Surya Nikhil Mallampalli (B42-B1)</v>
      </c>
      <c r="W2867" t="s">
        <v>14380</v>
      </c>
      <c r="X2867" t="s">
        <v>14381</v>
      </c>
      <c r="Y2867" s="4">
        <v>45627</v>
      </c>
      <c r="Z2867" t="s">
        <v>15806</v>
      </c>
      <c r="AA2867">
        <v>10409</v>
      </c>
      <c r="AB2867">
        <v>3467</v>
      </c>
      <c r="AC2867">
        <v>624</v>
      </c>
      <c r="AD2867" s="7">
        <f>invoices[[#This Row],[Rent]]+invoices[[#This Row],[Services]]+invoices[[#This Row],[GST]]</f>
        <v>14500</v>
      </c>
      <c r="AE2867" s="7">
        <f>invoices[[#This Row],[Total]]-invoices[[#This Row],[rent_amount]]</f>
        <v>0</v>
      </c>
      <c r="AF2867">
        <v>5398</v>
      </c>
      <c r="AG2867">
        <v>1242</v>
      </c>
      <c r="AH2867">
        <f>invoices[[#This Row],[EB Amount]]-invoices[[#This Row],[electricity_amount]]</f>
        <v>0</v>
      </c>
    </row>
    <row r="2868" spans="1:34">
      <c r="A2868" t="s">
        <v>12265</v>
      </c>
      <c r="B2868" t="s">
        <v>22</v>
      </c>
      <c r="C2868" t="s">
        <v>3123</v>
      </c>
      <c r="D2868" t="s">
        <v>24</v>
      </c>
      <c r="E2868" t="s">
        <v>399</v>
      </c>
      <c r="F2868" t="s">
        <v>1525</v>
      </c>
      <c r="G2868" t="s">
        <v>12266</v>
      </c>
      <c r="H2868" s="1">
        <f>DATE(YEAR(invoices[[#This Row],[due_date]]),MONTH(invoices[[#This Row],[due_date]]),1)</f>
        <v>45627</v>
      </c>
      <c r="I2868" s="1">
        <v>45633</v>
      </c>
      <c r="J2868">
        <v>14500</v>
      </c>
      <c r="K2868">
        <v>690</v>
      </c>
      <c r="L2868">
        <v>0</v>
      </c>
      <c r="M2868">
        <f>invoices[[#This Row],[rent_amount]]+invoices[[#This Row],[electricity_amount]]+invoices[[#This Row],[other_charges]]</f>
        <v>15190</v>
      </c>
      <c r="N2868" t="s">
        <v>28</v>
      </c>
      <c r="O2868" t="s">
        <v>424</v>
      </c>
      <c r="P2868">
        <v>0</v>
      </c>
      <c r="Q2868" t="b">
        <v>0</v>
      </c>
      <c r="R2868" t="s">
        <v>403</v>
      </c>
      <c r="S2868">
        <v>0</v>
      </c>
      <c r="T2868">
        <f>invoices[[#This Row],[total_amount]]</f>
        <v>15190</v>
      </c>
      <c r="U2868" t="s">
        <v>3125</v>
      </c>
      <c r="V2868" t="str">
        <f>INDEX([1]!Table1[tenantname],MATCH(invoices[[#This Row],[allotment_id]],[1]!Table1[TenantAllotmentID],0))</f>
        <v>Ananaya B (B22-B1)</v>
      </c>
      <c r="W2868" t="s">
        <v>14980</v>
      </c>
      <c r="X2868" t="s">
        <v>14981</v>
      </c>
      <c r="Y2868" s="4">
        <v>45627</v>
      </c>
      <c r="Z2868" t="s">
        <v>15806</v>
      </c>
      <c r="AA2868">
        <v>10150</v>
      </c>
      <c r="AB2868">
        <v>3686</v>
      </c>
      <c r="AC2868">
        <v>664</v>
      </c>
      <c r="AD2868" s="7">
        <f>invoices[[#This Row],[Rent]]+invoices[[#This Row],[Services]]+invoices[[#This Row],[GST]]</f>
        <v>14500</v>
      </c>
      <c r="AE2868" s="7">
        <f>invoices[[#This Row],[Total]]-invoices[[#This Row],[rent_amount]]</f>
        <v>0</v>
      </c>
      <c r="AF2868">
        <v>5460</v>
      </c>
      <c r="AG2868">
        <v>690</v>
      </c>
      <c r="AH2868">
        <f>invoices[[#This Row],[EB Amount]]-invoices[[#This Row],[electricity_amount]]</f>
        <v>0</v>
      </c>
    </row>
    <row r="2869" spans="1:34">
      <c r="A2869" t="s">
        <v>12328</v>
      </c>
      <c r="B2869" t="s">
        <v>22</v>
      </c>
      <c r="C2869" t="s">
        <v>1604</v>
      </c>
      <c r="D2869" t="s">
        <v>24</v>
      </c>
      <c r="E2869" t="s">
        <v>147</v>
      </c>
      <c r="F2869" t="s">
        <v>1605</v>
      </c>
      <c r="G2869" t="s">
        <v>12329</v>
      </c>
      <c r="H2869" s="1">
        <f>DATE(YEAR(invoices[[#This Row],[due_date]]),MONTH(invoices[[#This Row],[due_date]]),1)</f>
        <v>45627</v>
      </c>
      <c r="I2869" s="1">
        <v>45633</v>
      </c>
      <c r="J2869">
        <v>13500</v>
      </c>
      <c r="K2869">
        <v>960</v>
      </c>
      <c r="L2869">
        <v>0</v>
      </c>
      <c r="M2869">
        <f>invoices[[#This Row],[rent_amount]]+invoices[[#This Row],[electricity_amount]]+invoices[[#This Row],[other_charges]]</f>
        <v>14460</v>
      </c>
      <c r="N2869" t="s">
        <v>28</v>
      </c>
      <c r="O2869" t="s">
        <v>402</v>
      </c>
      <c r="P2869">
        <v>0</v>
      </c>
      <c r="Q2869" t="b">
        <v>0</v>
      </c>
      <c r="R2869" t="s">
        <v>403</v>
      </c>
      <c r="S2869">
        <v>0</v>
      </c>
      <c r="T2869">
        <f>invoices[[#This Row],[total_amount]]</f>
        <v>14460</v>
      </c>
      <c r="U2869" t="s">
        <v>1607</v>
      </c>
      <c r="V2869" t="str">
        <f>INDEX([1]!Table1[tenantname],MATCH(invoices[[#This Row],[allotment_id]],[1]!Table1[TenantAllotmentID],0))</f>
        <v>Pushparaja Shanmugam (C31-C2)</v>
      </c>
      <c r="W2869" t="s">
        <v>14532</v>
      </c>
      <c r="X2869" t="s">
        <v>14533</v>
      </c>
      <c r="Y2869" s="4">
        <v>45627</v>
      </c>
      <c r="Z2869" t="s">
        <v>15806</v>
      </c>
      <c r="AA2869">
        <v>9691</v>
      </c>
      <c r="AB2869">
        <v>3228</v>
      </c>
      <c r="AC2869">
        <v>581</v>
      </c>
      <c r="AD2869" s="7">
        <f>invoices[[#This Row],[Rent]]+invoices[[#This Row],[Services]]+invoices[[#This Row],[GST]]</f>
        <v>13500</v>
      </c>
      <c r="AE2869" s="7">
        <f>invoices[[#This Row],[Total]]-invoices[[#This Row],[rent_amount]]</f>
        <v>0</v>
      </c>
      <c r="AF2869">
        <v>5493</v>
      </c>
      <c r="AG2869">
        <v>960</v>
      </c>
      <c r="AH2869">
        <f>invoices[[#This Row],[EB Amount]]-invoices[[#This Row],[electricity_amount]]</f>
        <v>0</v>
      </c>
    </row>
    <row r="2870" spans="1:34">
      <c r="A2870" t="s">
        <v>12350</v>
      </c>
      <c r="B2870" t="s">
        <v>22</v>
      </c>
      <c r="C2870" t="s">
        <v>1375</v>
      </c>
      <c r="D2870" t="s">
        <v>24</v>
      </c>
      <c r="E2870" t="s">
        <v>226</v>
      </c>
      <c r="F2870" t="s">
        <v>227</v>
      </c>
      <c r="G2870" t="s">
        <v>12351</v>
      </c>
      <c r="H2870" s="1">
        <f>DATE(YEAR(invoices[[#This Row],[due_date]]),MONTH(invoices[[#This Row],[due_date]]),1)</f>
        <v>45627</v>
      </c>
      <c r="I2870" s="1">
        <v>45633</v>
      </c>
      <c r="J2870">
        <v>14500</v>
      </c>
      <c r="K2870">
        <v>1470</v>
      </c>
      <c r="L2870">
        <v>0</v>
      </c>
      <c r="M2870">
        <f>invoices[[#This Row],[rent_amount]]+invoices[[#This Row],[electricity_amount]]+invoices[[#This Row],[other_charges]]</f>
        <v>15970</v>
      </c>
      <c r="N2870" t="s">
        <v>28</v>
      </c>
      <c r="O2870" t="s">
        <v>402</v>
      </c>
      <c r="P2870">
        <v>0</v>
      </c>
      <c r="Q2870" t="b">
        <v>0</v>
      </c>
      <c r="R2870" t="s">
        <v>403</v>
      </c>
      <c r="S2870">
        <v>0</v>
      </c>
      <c r="T2870">
        <f>invoices[[#This Row],[total_amount]]</f>
        <v>15970</v>
      </c>
      <c r="U2870" t="s">
        <v>1377</v>
      </c>
      <c r="V2870" t="str">
        <f>INDEX([1]!Table1[tenantname],MATCH(invoices[[#This Row],[allotment_id]],[1]!Table1[TenantAllotmentID],0))</f>
        <v>Priyadarshini C (B12-B2)</v>
      </c>
      <c r="W2870" t="s">
        <v>14448</v>
      </c>
      <c r="X2870" t="s">
        <v>14449</v>
      </c>
      <c r="Y2870" s="4">
        <v>45627</v>
      </c>
      <c r="Z2870" t="s">
        <v>15806</v>
      </c>
      <c r="AA2870">
        <v>10409</v>
      </c>
      <c r="AB2870">
        <v>3467</v>
      </c>
      <c r="AC2870">
        <v>624</v>
      </c>
      <c r="AD2870" s="7">
        <f>invoices[[#This Row],[Rent]]+invoices[[#This Row],[Services]]+invoices[[#This Row],[GST]]</f>
        <v>14500</v>
      </c>
      <c r="AE2870" s="7">
        <f>invoices[[#This Row],[Total]]-invoices[[#This Row],[rent_amount]]</f>
        <v>0</v>
      </c>
      <c r="AF2870">
        <v>5505</v>
      </c>
      <c r="AG2870">
        <v>1470</v>
      </c>
      <c r="AH2870">
        <f>invoices[[#This Row],[EB Amount]]-invoices[[#This Row],[electricity_amount]]</f>
        <v>0</v>
      </c>
    </row>
    <row r="2871" spans="1:34">
      <c r="A2871" t="s">
        <v>12441</v>
      </c>
      <c r="B2871" t="s">
        <v>22</v>
      </c>
      <c r="C2871" t="s">
        <v>299</v>
      </c>
      <c r="D2871" t="s">
        <v>24</v>
      </c>
      <c r="E2871" t="s">
        <v>80</v>
      </c>
      <c r="F2871" t="s">
        <v>300</v>
      </c>
      <c r="G2871" t="s">
        <v>12442</v>
      </c>
      <c r="H2871" s="1">
        <f>DATE(YEAR(invoices[[#This Row],[due_date]]),MONTH(invoices[[#This Row],[due_date]]),1)</f>
        <v>45627</v>
      </c>
      <c r="I2871" s="1">
        <v>45633</v>
      </c>
      <c r="J2871">
        <v>13500</v>
      </c>
      <c r="K2871">
        <v>1560</v>
      </c>
      <c r="L2871">
        <v>0</v>
      </c>
      <c r="M2871">
        <f>invoices[[#This Row],[rent_amount]]+invoices[[#This Row],[electricity_amount]]+invoices[[#This Row],[other_charges]]</f>
        <v>15060</v>
      </c>
      <c r="N2871" t="s">
        <v>28</v>
      </c>
      <c r="O2871" t="s">
        <v>402</v>
      </c>
      <c r="P2871">
        <v>0</v>
      </c>
      <c r="Q2871" t="b">
        <v>0</v>
      </c>
      <c r="R2871" t="s">
        <v>403</v>
      </c>
      <c r="S2871">
        <v>0</v>
      </c>
      <c r="T2871">
        <f>invoices[[#This Row],[total_amount]]</f>
        <v>15060</v>
      </c>
      <c r="U2871" t="s">
        <v>302</v>
      </c>
      <c r="V2871" t="str">
        <f>INDEX([1]!Table1[tenantname],MATCH(invoices[[#This Row],[allotment_id]],[1]!Table1[TenantAllotmentID],0))</f>
        <v>Kirithiga N (D21-B2)</v>
      </c>
      <c r="W2871" t="s">
        <v>14060</v>
      </c>
      <c r="X2871" t="s">
        <v>14061</v>
      </c>
      <c r="Y2871" s="4">
        <v>45627</v>
      </c>
      <c r="Z2871" t="s">
        <v>15806</v>
      </c>
      <c r="AA2871">
        <v>9450</v>
      </c>
      <c r="AB2871">
        <v>3432</v>
      </c>
      <c r="AC2871">
        <v>618</v>
      </c>
      <c r="AD2871" s="7">
        <f>invoices[[#This Row],[Rent]]+invoices[[#This Row],[Services]]+invoices[[#This Row],[GST]]</f>
        <v>13500</v>
      </c>
      <c r="AE2871" s="7">
        <f>invoices[[#This Row],[Total]]-invoices[[#This Row],[rent_amount]]</f>
        <v>0</v>
      </c>
      <c r="AF2871">
        <v>5555</v>
      </c>
      <c r="AG2871">
        <v>1560</v>
      </c>
      <c r="AH2871">
        <f>invoices[[#This Row],[EB Amount]]-invoices[[#This Row],[electricity_amount]]</f>
        <v>0</v>
      </c>
    </row>
    <row r="2872" spans="1:34">
      <c r="A2872" t="s">
        <v>12451</v>
      </c>
      <c r="B2872" t="s">
        <v>22</v>
      </c>
      <c r="C2872" t="s">
        <v>457</v>
      </c>
      <c r="D2872" t="s">
        <v>24</v>
      </c>
      <c r="E2872" t="s">
        <v>140</v>
      </c>
      <c r="F2872" t="s">
        <v>141</v>
      </c>
      <c r="G2872" t="s">
        <v>12452</v>
      </c>
      <c r="H2872" s="1">
        <f>DATE(YEAR(invoices[[#This Row],[due_date]]),MONTH(invoices[[#This Row],[due_date]]),1)</f>
        <v>45627</v>
      </c>
      <c r="I2872" s="1">
        <v>45633</v>
      </c>
      <c r="J2872">
        <v>14032</v>
      </c>
      <c r="K2872">
        <v>1350</v>
      </c>
      <c r="L2872">
        <v>2250</v>
      </c>
      <c r="M2872">
        <f>invoices[[#This Row],[rent_amount]]+invoices[[#This Row],[electricity_amount]]+invoices[[#This Row],[other_charges]]</f>
        <v>17632</v>
      </c>
      <c r="N2872" t="s">
        <v>28</v>
      </c>
      <c r="O2872" t="s">
        <v>2486</v>
      </c>
      <c r="P2872">
        <v>0</v>
      </c>
      <c r="Q2872" t="b">
        <v>0</v>
      </c>
      <c r="R2872" t="s">
        <v>403</v>
      </c>
      <c r="S2872">
        <v>0</v>
      </c>
      <c r="T2872">
        <f>invoices[[#This Row],[total_amount]]</f>
        <v>17632</v>
      </c>
      <c r="U2872" t="s">
        <v>460</v>
      </c>
      <c r="V2872" t="str">
        <f>INDEX([1]!Table1[tenantname],MATCH(invoices[[#This Row],[allotment_id]],[1]!Table1[TenantAllotmentID],0))</f>
        <v>Shivam Mani Silswal (A41-D2)</v>
      </c>
      <c r="W2872" t="s">
        <v>14118</v>
      </c>
      <c r="X2872" t="s">
        <v>14119</v>
      </c>
      <c r="Y2872" s="4">
        <v>45627</v>
      </c>
      <c r="Z2872" t="s">
        <v>15806</v>
      </c>
      <c r="AA2872">
        <v>8727</v>
      </c>
      <c r="AB2872">
        <v>4496</v>
      </c>
      <c r="AC2872">
        <v>809</v>
      </c>
      <c r="AD2872" s="7">
        <f>invoices[[#This Row],[Rent]]+invoices[[#This Row],[Services]]+invoices[[#This Row],[GST]]</f>
        <v>14032</v>
      </c>
      <c r="AE2872" s="7">
        <f>invoices[[#This Row],[Total]]-invoices[[#This Row],[rent_amount]]</f>
        <v>0</v>
      </c>
      <c r="AF2872">
        <v>5561</v>
      </c>
      <c r="AG2872">
        <v>1350</v>
      </c>
      <c r="AH2872">
        <f>invoices[[#This Row],[EB Amount]]-invoices[[#This Row],[electricity_amount]]</f>
        <v>0</v>
      </c>
    </row>
    <row r="2873" spans="1:34">
      <c r="A2873" t="s">
        <v>12503</v>
      </c>
      <c r="B2873" t="s">
        <v>22</v>
      </c>
      <c r="C2873" t="s">
        <v>2207</v>
      </c>
      <c r="D2873" t="s">
        <v>24</v>
      </c>
      <c r="E2873" t="s">
        <v>234</v>
      </c>
      <c r="F2873" t="s">
        <v>544</v>
      </c>
      <c r="G2873" t="s">
        <v>12504</v>
      </c>
      <c r="H2873" s="1">
        <f>DATE(YEAR(invoices[[#This Row],[due_date]]),MONTH(invoices[[#This Row],[due_date]]),1)</f>
        <v>45627</v>
      </c>
      <c r="I2873" s="1">
        <v>45633</v>
      </c>
      <c r="J2873">
        <v>14500</v>
      </c>
      <c r="K2873">
        <v>988</v>
      </c>
      <c r="L2873">
        <v>0</v>
      </c>
      <c r="M2873">
        <f>invoices[[#This Row],[rent_amount]]+invoices[[#This Row],[electricity_amount]]+invoices[[#This Row],[other_charges]]</f>
        <v>15488</v>
      </c>
      <c r="N2873" t="s">
        <v>28</v>
      </c>
      <c r="O2873" t="s">
        <v>2486</v>
      </c>
      <c r="P2873">
        <v>0</v>
      </c>
      <c r="Q2873" t="b">
        <v>0</v>
      </c>
      <c r="R2873" t="s">
        <v>403</v>
      </c>
      <c r="S2873">
        <v>0</v>
      </c>
      <c r="T2873">
        <f>invoices[[#This Row],[total_amount]]</f>
        <v>15488</v>
      </c>
      <c r="U2873" t="s">
        <v>2209</v>
      </c>
      <c r="V2873" t="str">
        <f>INDEX([1]!Table1[tenantname],MATCH(invoices[[#This Row],[allotment_id]],[1]!Table1[TenantAllotmentID],0))</f>
        <v>Rishika Gupta (D12-B2)</v>
      </c>
      <c r="W2873" t="s">
        <v>14742</v>
      </c>
      <c r="X2873" t="s">
        <v>14743</v>
      </c>
      <c r="Y2873" s="4">
        <v>45627</v>
      </c>
      <c r="Z2873" t="s">
        <v>15806</v>
      </c>
      <c r="AA2873">
        <v>10150</v>
      </c>
      <c r="AB2873">
        <v>3686</v>
      </c>
      <c r="AC2873">
        <v>664</v>
      </c>
      <c r="AD2873" s="7">
        <f>invoices[[#This Row],[Rent]]+invoices[[#This Row],[Services]]+invoices[[#This Row],[GST]]</f>
        <v>14500</v>
      </c>
      <c r="AE2873" s="7">
        <f>invoices[[#This Row],[Total]]-invoices[[#This Row],[rent_amount]]</f>
        <v>0</v>
      </c>
      <c r="AF2873">
        <v>5589</v>
      </c>
      <c r="AG2873">
        <v>988</v>
      </c>
      <c r="AH2873">
        <f>invoices[[#This Row],[EB Amount]]-invoices[[#This Row],[electricity_amount]]</f>
        <v>0</v>
      </c>
    </row>
    <row r="2874" spans="1:34">
      <c r="A2874" t="s">
        <v>12748</v>
      </c>
      <c r="B2874" t="s">
        <v>22</v>
      </c>
      <c r="C2874" t="s">
        <v>358</v>
      </c>
      <c r="D2874" t="s">
        <v>24</v>
      </c>
      <c r="E2874" t="s">
        <v>268</v>
      </c>
      <c r="F2874" t="s">
        <v>359</v>
      </c>
      <c r="G2874" t="s">
        <v>12749</v>
      </c>
      <c r="H2874" s="1">
        <f>DATE(YEAR(invoices[[#This Row],[due_date]]),MONTH(invoices[[#This Row],[due_date]]),1)</f>
        <v>45627</v>
      </c>
      <c r="I2874" s="1">
        <v>45633</v>
      </c>
      <c r="J2874">
        <v>24000</v>
      </c>
      <c r="K2874">
        <v>2010</v>
      </c>
      <c r="L2874">
        <v>0</v>
      </c>
      <c r="M2874">
        <f>invoices[[#This Row],[rent_amount]]+invoices[[#This Row],[electricity_amount]]+invoices[[#This Row],[other_charges]]</f>
        <v>26010</v>
      </c>
      <c r="N2874" t="s">
        <v>28</v>
      </c>
      <c r="O2874" t="s">
        <v>424</v>
      </c>
      <c r="P2874">
        <v>0</v>
      </c>
      <c r="Q2874" t="b">
        <v>0</v>
      </c>
      <c r="R2874" t="s">
        <v>403</v>
      </c>
      <c r="S2874">
        <v>0</v>
      </c>
      <c r="T2874">
        <f>invoices[[#This Row],[total_amount]]</f>
        <v>26010</v>
      </c>
      <c r="U2874" t="s">
        <v>362</v>
      </c>
      <c r="V2874" t="str">
        <f>INDEX([1]!Table1[tenantname],MATCH(invoices[[#This Row],[allotment_id]],[1]!Table1[TenantAllotmentID],0))</f>
        <v>Jithin K (C21-D1)</v>
      </c>
      <c r="W2874" t="s">
        <v>14080</v>
      </c>
      <c r="X2874" t="s">
        <v>14081</v>
      </c>
      <c r="Y2874" s="4">
        <v>45627</v>
      </c>
      <c r="Z2874" t="s">
        <v>15806</v>
      </c>
      <c r="AA2874">
        <v>17228</v>
      </c>
      <c r="AB2874">
        <v>5739</v>
      </c>
      <c r="AC2874">
        <v>1033</v>
      </c>
      <c r="AD2874" s="7">
        <f>invoices[[#This Row],[Rent]]+invoices[[#This Row],[Services]]+invoices[[#This Row],[GST]]</f>
        <v>24000</v>
      </c>
      <c r="AE2874" s="7">
        <f>invoices[[#This Row],[Total]]-invoices[[#This Row],[rent_amount]]</f>
        <v>0</v>
      </c>
      <c r="AF2874">
        <v>5718</v>
      </c>
      <c r="AG2874">
        <v>2010</v>
      </c>
      <c r="AH2874">
        <f>invoices[[#This Row],[EB Amount]]-invoices[[#This Row],[electricity_amount]]</f>
        <v>0</v>
      </c>
    </row>
    <row r="2875" spans="1:34">
      <c r="A2875" t="s">
        <v>12849</v>
      </c>
      <c r="B2875" t="s">
        <v>22</v>
      </c>
      <c r="C2875" t="s">
        <v>132</v>
      </c>
      <c r="D2875" t="s">
        <v>24</v>
      </c>
      <c r="E2875" t="s">
        <v>50</v>
      </c>
      <c r="F2875" t="s">
        <v>133</v>
      </c>
      <c r="G2875" t="s">
        <v>12850</v>
      </c>
      <c r="H2875" s="1">
        <f>DATE(YEAR(invoices[[#This Row],[due_date]]),MONTH(invoices[[#This Row],[due_date]]),1)</f>
        <v>45627</v>
      </c>
      <c r="I2875" s="1">
        <v>45633</v>
      </c>
      <c r="J2875">
        <v>13500</v>
      </c>
      <c r="K2875">
        <v>1950</v>
      </c>
      <c r="L2875">
        <v>0</v>
      </c>
      <c r="M2875">
        <f>invoices[[#This Row],[rent_amount]]+invoices[[#This Row],[electricity_amount]]+invoices[[#This Row],[other_charges]]</f>
        <v>15450</v>
      </c>
      <c r="N2875" t="s">
        <v>28</v>
      </c>
      <c r="O2875" t="s">
        <v>2486</v>
      </c>
      <c r="P2875">
        <v>0</v>
      </c>
      <c r="Q2875" t="b">
        <v>0</v>
      </c>
      <c r="R2875" t="s">
        <v>403</v>
      </c>
      <c r="S2875">
        <v>0</v>
      </c>
      <c r="T2875">
        <f>invoices[[#This Row],[total_amount]]</f>
        <v>15450</v>
      </c>
      <c r="U2875" t="s">
        <v>137</v>
      </c>
      <c r="V2875" t="str">
        <f>INDEX([1]!Table1[tenantname],MATCH(invoices[[#This Row],[allotment_id]],[1]!Table1[TenantAllotmentID],0))</f>
        <v>Uma Saikumar Torikonda (B32-C1)</v>
      </c>
      <c r="W2875" t="s">
        <v>14012</v>
      </c>
      <c r="X2875" t="s">
        <v>14013</v>
      </c>
      <c r="Y2875" s="4">
        <v>45627</v>
      </c>
      <c r="Z2875" t="s">
        <v>15806</v>
      </c>
      <c r="AA2875">
        <v>8255</v>
      </c>
      <c r="AB2875">
        <v>4445</v>
      </c>
      <c r="AC2875">
        <v>800</v>
      </c>
      <c r="AD2875" s="7">
        <f>invoices[[#This Row],[Rent]]+invoices[[#This Row],[Services]]+invoices[[#This Row],[GST]]</f>
        <v>13500</v>
      </c>
      <c r="AE2875" s="7">
        <f>invoices[[#This Row],[Total]]-invoices[[#This Row],[rent_amount]]</f>
        <v>0</v>
      </c>
      <c r="AF2875">
        <v>5768</v>
      </c>
      <c r="AG2875">
        <v>1950</v>
      </c>
      <c r="AH2875">
        <f>invoices[[#This Row],[EB Amount]]-invoices[[#This Row],[electricity_amount]]</f>
        <v>0</v>
      </c>
    </row>
    <row r="2876" spans="1:34">
      <c r="A2876" t="s">
        <v>12895</v>
      </c>
      <c r="B2876" t="s">
        <v>22</v>
      </c>
      <c r="C2876" t="s">
        <v>2629</v>
      </c>
      <c r="D2876" t="s">
        <v>24</v>
      </c>
      <c r="E2876" t="s">
        <v>254</v>
      </c>
      <c r="F2876" t="s">
        <v>2299</v>
      </c>
      <c r="G2876" t="s">
        <v>12896</v>
      </c>
      <c r="H2876" s="1">
        <f>DATE(YEAR(invoices[[#This Row],[due_date]]),MONTH(invoices[[#This Row],[due_date]]),1)</f>
        <v>45627</v>
      </c>
      <c r="I2876" s="1">
        <v>45633</v>
      </c>
      <c r="J2876">
        <v>13500</v>
      </c>
      <c r="K2876">
        <v>2640</v>
      </c>
      <c r="L2876">
        <v>0</v>
      </c>
      <c r="M2876">
        <f>invoices[[#This Row],[rent_amount]]+invoices[[#This Row],[electricity_amount]]+invoices[[#This Row],[other_charges]]</f>
        <v>16140</v>
      </c>
      <c r="N2876" t="s">
        <v>28</v>
      </c>
      <c r="O2876" t="s">
        <v>424</v>
      </c>
      <c r="P2876">
        <v>0</v>
      </c>
      <c r="Q2876" t="b">
        <v>0</v>
      </c>
      <c r="R2876" t="s">
        <v>403</v>
      </c>
      <c r="S2876">
        <v>0</v>
      </c>
      <c r="T2876">
        <f>invoices[[#This Row],[total_amount]]</f>
        <v>16140</v>
      </c>
      <c r="U2876" t="s">
        <v>2631</v>
      </c>
      <c r="V2876" t="str">
        <f>INDEX([1]!Table1[tenantname],MATCH(invoices[[#This Row],[allotment_id]],[1]!Table1[TenantAllotmentID],0))</f>
        <v>Divya Ponnuvel (C42-C1)</v>
      </c>
      <c r="W2876" t="s">
        <v>14853</v>
      </c>
      <c r="X2876" t="s">
        <v>14854</v>
      </c>
      <c r="Y2876" s="4">
        <v>45627</v>
      </c>
      <c r="Z2876" t="s">
        <v>15806</v>
      </c>
      <c r="AA2876">
        <v>8255</v>
      </c>
      <c r="AB2876">
        <v>4445</v>
      </c>
      <c r="AC2876">
        <v>800</v>
      </c>
      <c r="AD2876" s="7">
        <f>invoices[[#This Row],[Rent]]+invoices[[#This Row],[Services]]+invoices[[#This Row],[GST]]</f>
        <v>13500</v>
      </c>
      <c r="AE2876" s="7">
        <f>invoices[[#This Row],[Total]]-invoices[[#This Row],[rent_amount]]</f>
        <v>0</v>
      </c>
      <c r="AF2876">
        <v>5794</v>
      </c>
      <c r="AG2876">
        <v>2640</v>
      </c>
      <c r="AH2876">
        <f>invoices[[#This Row],[EB Amount]]-invoices[[#This Row],[electricity_amount]]</f>
        <v>0</v>
      </c>
    </row>
    <row r="2877" spans="1:34">
      <c r="A2877" t="s">
        <v>12927</v>
      </c>
      <c r="B2877" t="s">
        <v>22</v>
      </c>
      <c r="C2877" t="s">
        <v>469</v>
      </c>
      <c r="D2877" t="s">
        <v>24</v>
      </c>
      <c r="E2877" t="s">
        <v>104</v>
      </c>
      <c r="F2877" t="s">
        <v>380</v>
      </c>
      <c r="G2877" t="s">
        <v>12928</v>
      </c>
      <c r="H2877" s="1">
        <f>DATE(YEAR(invoices[[#This Row],[due_date]]),MONTH(invoices[[#This Row],[due_date]]),1)</f>
        <v>45627</v>
      </c>
      <c r="I2877" s="1">
        <v>45633</v>
      </c>
      <c r="J2877">
        <v>17500</v>
      </c>
      <c r="K2877">
        <v>990</v>
      </c>
      <c r="L2877">
        <v>0</v>
      </c>
      <c r="M2877">
        <f>invoices[[#This Row],[rent_amount]]+invoices[[#This Row],[electricity_amount]]+invoices[[#This Row],[other_charges]]</f>
        <v>18490</v>
      </c>
      <c r="N2877" t="s">
        <v>28</v>
      </c>
      <c r="O2877" t="s">
        <v>424</v>
      </c>
      <c r="P2877">
        <v>0</v>
      </c>
      <c r="Q2877" t="b">
        <v>0</v>
      </c>
      <c r="R2877" t="s">
        <v>403</v>
      </c>
      <c r="S2877">
        <v>0</v>
      </c>
      <c r="T2877">
        <f>invoices[[#This Row],[total_amount]]</f>
        <v>18490</v>
      </c>
      <c r="U2877" t="s">
        <v>473</v>
      </c>
      <c r="V2877" t="str">
        <f>INDEX([1]!Table1[tenantname],MATCH(invoices[[#This Row],[allotment_id]],[1]!Table1[TenantAllotmentID],0))</f>
        <v>Lalith Aditya Teegala (B14-A1)</v>
      </c>
      <c r="W2877" t="s">
        <v>14122</v>
      </c>
      <c r="X2877" t="s">
        <v>14123</v>
      </c>
      <c r="Y2877" s="4">
        <v>45627</v>
      </c>
      <c r="Z2877" t="s">
        <v>15806</v>
      </c>
      <c r="AA2877">
        <v>12562</v>
      </c>
      <c r="AB2877">
        <v>4184</v>
      </c>
      <c r="AC2877">
        <v>754</v>
      </c>
      <c r="AD2877" s="7">
        <f>invoices[[#This Row],[Rent]]+invoices[[#This Row],[Services]]+invoices[[#This Row],[GST]]</f>
        <v>17500</v>
      </c>
      <c r="AE2877" s="7">
        <f>invoices[[#This Row],[Total]]-invoices[[#This Row],[rent_amount]]</f>
        <v>0</v>
      </c>
      <c r="AF2877">
        <v>5809</v>
      </c>
      <c r="AG2877">
        <v>990</v>
      </c>
      <c r="AH2877">
        <f>invoices[[#This Row],[EB Amount]]-invoices[[#This Row],[electricity_amount]]</f>
        <v>0</v>
      </c>
    </row>
    <row r="2878" spans="1:34">
      <c r="A2878" t="s">
        <v>12941</v>
      </c>
      <c r="B2878" t="s">
        <v>22</v>
      </c>
      <c r="C2878" t="s">
        <v>2365</v>
      </c>
      <c r="D2878" t="s">
        <v>24</v>
      </c>
      <c r="E2878" t="s">
        <v>234</v>
      </c>
      <c r="F2878" t="s">
        <v>2143</v>
      </c>
      <c r="G2878" t="s">
        <v>12942</v>
      </c>
      <c r="H2878" s="1">
        <f>DATE(YEAR(invoices[[#This Row],[due_date]]),MONTH(invoices[[#This Row],[due_date]]),1)</f>
        <v>45627</v>
      </c>
      <c r="I2878" s="1">
        <v>45633</v>
      </c>
      <c r="J2878">
        <v>13500</v>
      </c>
      <c r="K2878">
        <v>1248</v>
      </c>
      <c r="L2878">
        <v>0</v>
      </c>
      <c r="M2878">
        <f>invoices[[#This Row],[rent_amount]]+invoices[[#This Row],[electricity_amount]]+invoices[[#This Row],[other_charges]]</f>
        <v>14748</v>
      </c>
      <c r="N2878" t="s">
        <v>28</v>
      </c>
      <c r="O2878" t="s">
        <v>424</v>
      </c>
      <c r="P2878">
        <v>0</v>
      </c>
      <c r="Q2878" t="b">
        <v>0</v>
      </c>
      <c r="R2878" t="s">
        <v>403</v>
      </c>
      <c r="S2878">
        <v>0</v>
      </c>
      <c r="T2878">
        <f>invoices[[#This Row],[total_amount]]</f>
        <v>14748</v>
      </c>
      <c r="U2878" t="s">
        <v>2367</v>
      </c>
      <c r="V2878" t="str">
        <f>INDEX([1]!Table1[tenantname],MATCH(invoices[[#This Row],[allotment_id]],[1]!Table1[TenantAllotmentID],0))</f>
        <v>Padmaja Ananthalakshmi (D12-C2)</v>
      </c>
      <c r="W2878" t="s">
        <v>14788</v>
      </c>
      <c r="X2878" t="s">
        <v>14789</v>
      </c>
      <c r="Y2878" s="4">
        <v>45627</v>
      </c>
      <c r="Z2878" t="s">
        <v>15806</v>
      </c>
      <c r="AA2878">
        <v>9450</v>
      </c>
      <c r="AB2878">
        <v>3432</v>
      </c>
      <c r="AC2878">
        <v>618</v>
      </c>
      <c r="AD2878" s="7">
        <f>invoices[[#This Row],[Rent]]+invoices[[#This Row],[Services]]+invoices[[#This Row],[GST]]</f>
        <v>13500</v>
      </c>
      <c r="AE2878" s="7">
        <f>invoices[[#This Row],[Total]]-invoices[[#This Row],[rent_amount]]</f>
        <v>0</v>
      </c>
      <c r="AF2878">
        <v>5817</v>
      </c>
      <c r="AG2878">
        <v>1248</v>
      </c>
      <c r="AH2878">
        <f>invoices[[#This Row],[EB Amount]]-invoices[[#This Row],[electricity_amount]]</f>
        <v>0</v>
      </c>
    </row>
    <row r="2879" spans="1:34">
      <c r="A2879" t="s">
        <v>12957</v>
      </c>
      <c r="B2879" t="s">
        <v>22</v>
      </c>
      <c r="C2879" t="s">
        <v>7435</v>
      </c>
      <c r="D2879" t="s">
        <v>24</v>
      </c>
      <c r="E2879" t="s">
        <v>569</v>
      </c>
      <c r="F2879" t="s">
        <v>1493</v>
      </c>
      <c r="G2879" t="s">
        <v>12958</v>
      </c>
      <c r="H2879" s="1">
        <f>DATE(YEAR(invoices[[#This Row],[due_date]]),MONTH(invoices[[#This Row],[due_date]]),1)</f>
        <v>45627</v>
      </c>
      <c r="I2879" s="1">
        <v>45633</v>
      </c>
      <c r="J2879">
        <v>7129</v>
      </c>
      <c r="K2879">
        <v>0</v>
      </c>
      <c r="L2879">
        <v>0</v>
      </c>
      <c r="M2879">
        <f>invoices[[#This Row],[rent_amount]]+invoices[[#This Row],[electricity_amount]]+invoices[[#This Row],[other_charges]]</f>
        <v>7129</v>
      </c>
      <c r="N2879" t="s">
        <v>28</v>
      </c>
      <c r="O2879" t="s">
        <v>402</v>
      </c>
      <c r="P2879">
        <v>0</v>
      </c>
      <c r="Q2879" t="b">
        <v>0</v>
      </c>
      <c r="R2879" t="s">
        <v>403</v>
      </c>
      <c r="S2879">
        <v>0</v>
      </c>
      <c r="T2879">
        <f>invoices[[#This Row],[total_amount]]</f>
        <v>7129</v>
      </c>
      <c r="U2879" t="s">
        <v>7437</v>
      </c>
      <c r="V2879" t="str">
        <f>INDEX([1]!Table1[tenantname],MATCH(invoices[[#This Row],[allotment_id]],[1]!Table1[TenantAllotmentID],0))</f>
        <v>Nirmala B (C12-C1)</v>
      </c>
      <c r="W2879" t="s">
        <v>15551</v>
      </c>
      <c r="X2879" t="s">
        <v>15552</v>
      </c>
      <c r="Y2879" s="4">
        <v>45627</v>
      </c>
      <c r="Z2879" t="s">
        <v>15806</v>
      </c>
      <c r="AA2879">
        <v>4990</v>
      </c>
      <c r="AB2879">
        <v>1812</v>
      </c>
      <c r="AC2879">
        <v>327</v>
      </c>
      <c r="AD2879" s="7">
        <f>invoices[[#This Row],[Rent]]+invoices[[#This Row],[Services]]+invoices[[#This Row],[GST]]</f>
        <v>7129</v>
      </c>
      <c r="AE2879" s="7">
        <f>invoices[[#This Row],[Total]]-invoices[[#This Row],[rent_amount]]</f>
        <v>0</v>
      </c>
      <c r="AF2879">
        <v>5829</v>
      </c>
      <c r="AG2879">
        <v>0</v>
      </c>
      <c r="AH2879">
        <f>invoices[[#This Row],[EB Amount]]-invoices[[#This Row],[electricity_amount]]</f>
        <v>0</v>
      </c>
    </row>
    <row r="2880" spans="1:34">
      <c r="A2880" t="s">
        <v>13103</v>
      </c>
      <c r="B2880" t="s">
        <v>22</v>
      </c>
      <c r="C2880" t="s">
        <v>348</v>
      </c>
      <c r="D2880" t="s">
        <v>24</v>
      </c>
      <c r="E2880" t="s">
        <v>349</v>
      </c>
      <c r="F2880" t="s">
        <v>350</v>
      </c>
      <c r="G2880" t="s">
        <v>13104</v>
      </c>
      <c r="H2880" s="1">
        <f>DATE(YEAR(invoices[[#This Row],[due_date]]),MONTH(invoices[[#This Row],[due_date]]),1)</f>
        <v>45627</v>
      </c>
      <c r="I2880" s="1">
        <v>45633</v>
      </c>
      <c r="J2880">
        <v>13500</v>
      </c>
      <c r="K2880">
        <v>1500</v>
      </c>
      <c r="L2880">
        <v>0</v>
      </c>
      <c r="M2880">
        <f>invoices[[#This Row],[rent_amount]]+invoices[[#This Row],[electricity_amount]]+invoices[[#This Row],[other_charges]]</f>
        <v>15000</v>
      </c>
      <c r="N2880" t="s">
        <v>28</v>
      </c>
      <c r="O2880" t="s">
        <v>402</v>
      </c>
      <c r="P2880">
        <v>0</v>
      </c>
      <c r="Q2880" t="b">
        <v>0</v>
      </c>
      <c r="R2880" t="s">
        <v>403</v>
      </c>
      <c r="S2880">
        <v>0</v>
      </c>
      <c r="T2880">
        <f>invoices[[#This Row],[total_amount]]</f>
        <v>15000</v>
      </c>
      <c r="U2880" t="s">
        <v>352</v>
      </c>
      <c r="V2880" t="str">
        <f>INDEX([1]!Table1[tenantname],MATCH(invoices[[#This Row],[allotment_id]],[1]!Table1[TenantAllotmentID],0))</f>
        <v>Nithya Gopal Chakraborty (B11-C1)</v>
      </c>
      <c r="W2880" t="s">
        <v>14076</v>
      </c>
      <c r="X2880" t="s">
        <v>14077</v>
      </c>
      <c r="Y2880" s="4">
        <v>45627</v>
      </c>
      <c r="Z2880" t="s">
        <v>15806</v>
      </c>
      <c r="AA2880">
        <v>9691</v>
      </c>
      <c r="AB2880">
        <v>3228</v>
      </c>
      <c r="AC2880">
        <v>581</v>
      </c>
      <c r="AD2880" s="7">
        <f>invoices[[#This Row],[Rent]]+invoices[[#This Row],[Services]]+invoices[[#This Row],[GST]]</f>
        <v>13500</v>
      </c>
      <c r="AE2880" s="7">
        <f>invoices[[#This Row],[Total]]-invoices[[#This Row],[rent_amount]]</f>
        <v>0</v>
      </c>
      <c r="AF2880">
        <v>5911</v>
      </c>
      <c r="AG2880">
        <v>1500</v>
      </c>
      <c r="AH2880">
        <f>invoices[[#This Row],[EB Amount]]-invoices[[#This Row],[electricity_amount]]</f>
        <v>0</v>
      </c>
    </row>
    <row r="2881" spans="1:34">
      <c r="A2881" t="s">
        <v>13113</v>
      </c>
      <c r="B2881" t="s">
        <v>22</v>
      </c>
      <c r="C2881" t="s">
        <v>1892</v>
      </c>
      <c r="D2881" t="s">
        <v>24</v>
      </c>
      <c r="E2881" t="s">
        <v>34</v>
      </c>
      <c r="F2881" t="s">
        <v>35</v>
      </c>
      <c r="G2881" t="s">
        <v>13114</v>
      </c>
      <c r="H2881" s="1">
        <f>DATE(YEAR(invoices[[#This Row],[due_date]]),MONTH(invoices[[#This Row],[due_date]]),1)</f>
        <v>45627</v>
      </c>
      <c r="I2881" s="1">
        <v>45633</v>
      </c>
      <c r="J2881">
        <v>14500</v>
      </c>
      <c r="K2881">
        <v>2430</v>
      </c>
      <c r="L2881">
        <v>0</v>
      </c>
      <c r="M2881">
        <f>invoices[[#This Row],[rent_amount]]+invoices[[#This Row],[electricity_amount]]+invoices[[#This Row],[other_charges]]</f>
        <v>16930</v>
      </c>
      <c r="N2881" t="s">
        <v>28</v>
      </c>
      <c r="O2881" t="s">
        <v>2486</v>
      </c>
      <c r="P2881">
        <v>0</v>
      </c>
      <c r="Q2881" t="b">
        <v>0</v>
      </c>
      <c r="R2881" t="s">
        <v>403</v>
      </c>
      <c r="S2881">
        <v>0</v>
      </c>
      <c r="T2881">
        <f>invoices[[#This Row],[total_amount]]</f>
        <v>16930</v>
      </c>
      <c r="U2881" s="2" t="s">
        <v>1894</v>
      </c>
      <c r="V2881" t="str">
        <f>INDEX([1]!Table1[tenantname],MATCH(invoices[[#This Row],[allotment_id]],[1]!Table1[TenantAllotmentID],0))</f>
        <v>Sarada manaswini (B43-B1)</v>
      </c>
      <c r="W2881" t="s">
        <v>14633</v>
      </c>
      <c r="X2881" t="s">
        <v>14634</v>
      </c>
      <c r="Y2881" s="4">
        <v>45627</v>
      </c>
      <c r="Z2881" t="s">
        <v>15806</v>
      </c>
      <c r="AA2881">
        <v>10409</v>
      </c>
      <c r="AB2881">
        <v>3467</v>
      </c>
      <c r="AC2881">
        <v>624</v>
      </c>
      <c r="AD2881" s="7">
        <f>invoices[[#This Row],[Rent]]+invoices[[#This Row],[Services]]+invoices[[#This Row],[GST]]</f>
        <v>14500</v>
      </c>
      <c r="AE2881" s="7">
        <f>invoices[[#This Row],[Total]]-invoices[[#This Row],[rent_amount]]</f>
        <v>0</v>
      </c>
      <c r="AF2881">
        <v>5916</v>
      </c>
      <c r="AG2881">
        <v>2430</v>
      </c>
      <c r="AH2881">
        <f>invoices[[#This Row],[EB Amount]]-invoices[[#This Row],[electricity_amount]]</f>
        <v>0</v>
      </c>
    </row>
    <row r="2882" spans="1:34">
      <c r="A2882" t="s">
        <v>13135</v>
      </c>
      <c r="B2882" t="s">
        <v>22</v>
      </c>
      <c r="C2882" t="s">
        <v>9262</v>
      </c>
      <c r="D2882" t="s">
        <v>24</v>
      </c>
      <c r="E2882" t="s">
        <v>25</v>
      </c>
      <c r="F2882" t="s">
        <v>1865</v>
      </c>
      <c r="G2882" t="s">
        <v>13136</v>
      </c>
      <c r="H2882" s="1">
        <f>DATE(YEAR(invoices[[#This Row],[due_date]]),MONTH(invoices[[#This Row],[due_date]]),1)</f>
        <v>45627</v>
      </c>
      <c r="I2882" s="1">
        <v>45633</v>
      </c>
      <c r="J2882">
        <v>6289</v>
      </c>
      <c r="K2882">
        <v>1740</v>
      </c>
      <c r="L2882">
        <v>2250</v>
      </c>
      <c r="M2882">
        <f>invoices[[#This Row],[rent_amount]]+invoices[[#This Row],[electricity_amount]]+invoices[[#This Row],[other_charges]]</f>
        <v>10279</v>
      </c>
      <c r="N2882" t="s">
        <v>28</v>
      </c>
      <c r="O2882" t="s">
        <v>424</v>
      </c>
      <c r="P2882">
        <v>0</v>
      </c>
      <c r="Q2882" t="b">
        <v>0</v>
      </c>
      <c r="R2882" t="s">
        <v>403</v>
      </c>
      <c r="S2882">
        <v>0</v>
      </c>
      <c r="T2882">
        <f>invoices[[#This Row],[total_amount]]</f>
        <v>10279</v>
      </c>
      <c r="U2882" t="s">
        <v>9264</v>
      </c>
      <c r="V2882" t="str">
        <f>INDEX([1]!Table1[tenantname],MATCH(invoices[[#This Row],[allotment_id]],[1]!Table1[TenantAllotmentID],0))</f>
        <v>Juveriyah Hassan (A24-B2)</v>
      </c>
      <c r="W2882" t="s">
        <v>15652</v>
      </c>
      <c r="X2882" t="s">
        <v>15653</v>
      </c>
      <c r="Y2882" s="4">
        <v>45627</v>
      </c>
      <c r="Z2882" t="s">
        <v>15806</v>
      </c>
      <c r="AA2882">
        <v>4403</v>
      </c>
      <c r="AB2882">
        <v>1599</v>
      </c>
      <c r="AC2882">
        <v>287</v>
      </c>
      <c r="AD2882" s="7">
        <f>invoices[[#This Row],[Rent]]+invoices[[#This Row],[Services]]+invoices[[#This Row],[GST]]</f>
        <v>6289</v>
      </c>
      <c r="AE2882" s="7">
        <f>invoices[[#This Row],[Total]]-invoices[[#This Row],[rent_amount]]</f>
        <v>0</v>
      </c>
      <c r="AF2882">
        <v>5928</v>
      </c>
      <c r="AG2882">
        <v>1740</v>
      </c>
      <c r="AH2882">
        <f>invoices[[#This Row],[EB Amount]]-invoices[[#This Row],[electricity_amount]]</f>
        <v>0</v>
      </c>
    </row>
    <row r="2883" spans="1:34">
      <c r="A2883" t="s">
        <v>13181</v>
      </c>
      <c r="B2883" t="s">
        <v>22</v>
      </c>
      <c r="C2883" t="s">
        <v>389</v>
      </c>
      <c r="D2883" t="s">
        <v>24</v>
      </c>
      <c r="E2883" t="s">
        <v>96</v>
      </c>
      <c r="F2883" t="s">
        <v>390</v>
      </c>
      <c r="G2883" t="s">
        <v>13182</v>
      </c>
      <c r="H2883" s="1">
        <f>DATE(YEAR(invoices[[#This Row],[due_date]]),MONTH(invoices[[#This Row],[due_date]]),1)</f>
        <v>45627</v>
      </c>
      <c r="I2883" s="1">
        <v>45633</v>
      </c>
      <c r="J2883">
        <v>10235</v>
      </c>
      <c r="K2883">
        <v>1088</v>
      </c>
      <c r="L2883">
        <v>0</v>
      </c>
      <c r="M2883">
        <f>invoices[[#This Row],[rent_amount]]+invoices[[#This Row],[electricity_amount]]+invoices[[#This Row],[other_charges]]</f>
        <v>11323</v>
      </c>
      <c r="N2883" t="s">
        <v>28</v>
      </c>
      <c r="O2883" t="s">
        <v>1130</v>
      </c>
      <c r="P2883">
        <v>0</v>
      </c>
      <c r="Q2883" t="b">
        <v>0</v>
      </c>
      <c r="R2883" t="s">
        <v>403</v>
      </c>
      <c r="S2883">
        <v>0</v>
      </c>
      <c r="T2883">
        <f>invoices[[#This Row],[total_amount]]</f>
        <v>11323</v>
      </c>
      <c r="U2883" t="s">
        <v>392</v>
      </c>
      <c r="V2883" t="str">
        <f>INDEX([1]!Table1[tenantname],MATCH(invoices[[#This Row],[allotment_id]],[1]!Table1[TenantAllotmentID],0))</f>
        <v>Vikram Shingadi (B33-A1)</v>
      </c>
      <c r="W2883" t="s">
        <v>14092</v>
      </c>
      <c r="X2883" t="s">
        <v>14093</v>
      </c>
      <c r="Y2883" s="4">
        <v>45627</v>
      </c>
      <c r="Z2883" t="s">
        <v>15806</v>
      </c>
      <c r="AA2883">
        <v>6259</v>
      </c>
      <c r="AB2883">
        <v>3370</v>
      </c>
      <c r="AC2883">
        <v>606</v>
      </c>
      <c r="AD2883" s="7">
        <f>invoices[[#This Row],[Rent]]+invoices[[#This Row],[Services]]+invoices[[#This Row],[GST]]</f>
        <v>10235</v>
      </c>
      <c r="AE2883" s="7">
        <f>invoices[[#This Row],[Total]]-invoices[[#This Row],[rent_amount]]</f>
        <v>0</v>
      </c>
      <c r="AF2883">
        <v>5952</v>
      </c>
      <c r="AG2883">
        <v>1088</v>
      </c>
      <c r="AH2883">
        <f>invoices[[#This Row],[EB Amount]]-invoices[[#This Row],[electricity_amount]]</f>
        <v>0</v>
      </c>
    </row>
    <row r="2884" spans="1:34">
      <c r="A2884" t="s">
        <v>13222</v>
      </c>
      <c r="B2884" t="s">
        <v>22</v>
      </c>
      <c r="C2884" t="s">
        <v>658</v>
      </c>
      <c r="D2884" t="s">
        <v>24</v>
      </c>
      <c r="E2884" t="s">
        <v>72</v>
      </c>
      <c r="F2884" t="s">
        <v>659</v>
      </c>
      <c r="G2884" t="s">
        <v>13223</v>
      </c>
      <c r="H2884" s="1">
        <f>DATE(YEAR(invoices[[#This Row],[due_date]]),MONTH(invoices[[#This Row],[due_date]]),1)</f>
        <v>45627</v>
      </c>
      <c r="I2884" s="1">
        <v>45633</v>
      </c>
      <c r="J2884">
        <v>13500</v>
      </c>
      <c r="K2884">
        <v>594</v>
      </c>
      <c r="L2884">
        <v>0</v>
      </c>
      <c r="M2884">
        <f>invoices[[#This Row],[rent_amount]]+invoices[[#This Row],[electricity_amount]]+invoices[[#This Row],[other_charges]]</f>
        <v>14094</v>
      </c>
      <c r="N2884" t="s">
        <v>28</v>
      </c>
      <c r="O2884" t="s">
        <v>402</v>
      </c>
      <c r="P2884">
        <v>0</v>
      </c>
      <c r="Q2884" t="b">
        <v>0</v>
      </c>
      <c r="R2884" t="s">
        <v>403</v>
      </c>
      <c r="S2884">
        <v>0</v>
      </c>
      <c r="T2884">
        <f>invoices[[#This Row],[total_amount]]</f>
        <v>14094</v>
      </c>
      <c r="U2884" t="s">
        <v>662</v>
      </c>
      <c r="V2884" t="str">
        <f>INDEX([1]!Table1[tenantname],MATCH(invoices[[#This Row],[allotment_id]],[1]!Table1[TenantAllotmentID],0))</f>
        <v>Raghavi C (C34-C1)</v>
      </c>
      <c r="W2884" t="s">
        <v>14187</v>
      </c>
      <c r="X2884" t="s">
        <v>14188</v>
      </c>
      <c r="Y2884" s="4">
        <v>45627</v>
      </c>
      <c r="Z2884" t="s">
        <v>15806</v>
      </c>
      <c r="AA2884">
        <v>9691</v>
      </c>
      <c r="AB2884">
        <v>3228</v>
      </c>
      <c r="AC2884">
        <v>581</v>
      </c>
      <c r="AD2884" s="7">
        <f>invoices[[#This Row],[Rent]]+invoices[[#This Row],[Services]]+invoices[[#This Row],[GST]]</f>
        <v>13500</v>
      </c>
      <c r="AE2884" s="7">
        <f>invoices[[#This Row],[Total]]-invoices[[#This Row],[rent_amount]]</f>
        <v>0</v>
      </c>
      <c r="AF2884">
        <v>5976</v>
      </c>
      <c r="AG2884">
        <v>594</v>
      </c>
      <c r="AH2884">
        <f>invoices[[#This Row],[EB Amount]]-invoices[[#This Row],[electricity_amount]]</f>
        <v>0</v>
      </c>
    </row>
    <row r="2885" spans="1:34">
      <c r="A2885" t="s">
        <v>13238</v>
      </c>
      <c r="B2885" t="s">
        <v>22</v>
      </c>
      <c r="C2885" t="s">
        <v>3253</v>
      </c>
      <c r="D2885" t="s">
        <v>24</v>
      </c>
      <c r="E2885" t="s">
        <v>399</v>
      </c>
      <c r="F2885" t="s">
        <v>2169</v>
      </c>
      <c r="G2885" t="s">
        <v>13239</v>
      </c>
      <c r="H2885" s="1">
        <f>DATE(YEAR(invoices[[#This Row],[due_date]]),MONTH(invoices[[#This Row],[due_date]]),1)</f>
        <v>45627</v>
      </c>
      <c r="I2885" s="1">
        <v>45633</v>
      </c>
      <c r="J2885">
        <v>13710</v>
      </c>
      <c r="K2885">
        <v>690</v>
      </c>
      <c r="L2885">
        <v>2250</v>
      </c>
      <c r="M2885">
        <f>invoices[[#This Row],[rent_amount]]+invoices[[#This Row],[electricity_amount]]+invoices[[#This Row],[other_charges]]</f>
        <v>16650</v>
      </c>
      <c r="N2885" t="s">
        <v>28</v>
      </c>
      <c r="O2885" t="s">
        <v>424</v>
      </c>
      <c r="P2885">
        <v>0</v>
      </c>
      <c r="Q2885" t="b">
        <v>0</v>
      </c>
      <c r="R2885" t="s">
        <v>403</v>
      </c>
      <c r="S2885">
        <v>0</v>
      </c>
      <c r="T2885">
        <f>invoices[[#This Row],[total_amount]]</f>
        <v>16650</v>
      </c>
      <c r="U2885" t="s">
        <v>3255</v>
      </c>
      <c r="V2885" t="str">
        <f>INDEX([1]!Table1[tenantname],MATCH(invoices[[#This Row],[allotment_id]],[1]!Table1[TenantAllotmentID],0))</f>
        <v>Aishwarya E V (B22-A1)</v>
      </c>
      <c r="W2885" t="s">
        <v>15006</v>
      </c>
      <c r="X2885" t="s">
        <v>15007</v>
      </c>
      <c r="Y2885" s="4">
        <v>45627</v>
      </c>
      <c r="Z2885" t="s">
        <v>15806</v>
      </c>
      <c r="AA2885">
        <v>9597</v>
      </c>
      <c r="AB2885">
        <v>3486</v>
      </c>
      <c r="AC2885">
        <v>627</v>
      </c>
      <c r="AD2885" s="7">
        <f>invoices[[#This Row],[Rent]]+invoices[[#This Row],[Services]]+invoices[[#This Row],[GST]]</f>
        <v>13710</v>
      </c>
      <c r="AE2885" s="7">
        <f>invoices[[#This Row],[Total]]-invoices[[#This Row],[rent_amount]]</f>
        <v>0</v>
      </c>
      <c r="AF2885">
        <v>5984</v>
      </c>
      <c r="AG2885">
        <v>690</v>
      </c>
      <c r="AH2885">
        <f>invoices[[#This Row],[EB Amount]]-invoices[[#This Row],[electricity_amount]]</f>
        <v>0</v>
      </c>
    </row>
    <row r="2886" spans="1:34">
      <c r="A2886" t="s">
        <v>13354</v>
      </c>
      <c r="B2886" t="s">
        <v>22</v>
      </c>
      <c r="C2886" t="s">
        <v>71</v>
      </c>
      <c r="D2886" t="s">
        <v>24</v>
      </c>
      <c r="E2886" t="s">
        <v>72</v>
      </c>
      <c r="F2886" t="s">
        <v>73</v>
      </c>
      <c r="G2886" t="s">
        <v>13355</v>
      </c>
      <c r="H2886" s="1">
        <f>DATE(YEAR(invoices[[#This Row],[due_date]]),MONTH(invoices[[#This Row],[due_date]]),1)</f>
        <v>45627</v>
      </c>
      <c r="I2886" s="1">
        <v>45633</v>
      </c>
      <c r="J2886">
        <v>14500</v>
      </c>
      <c r="K2886">
        <v>726</v>
      </c>
      <c r="L2886">
        <v>0</v>
      </c>
      <c r="M2886">
        <f>invoices[[#This Row],[rent_amount]]+invoices[[#This Row],[electricity_amount]]+invoices[[#This Row],[other_charges]]</f>
        <v>15226</v>
      </c>
      <c r="N2886" t="s">
        <v>28</v>
      </c>
      <c r="O2886" t="s">
        <v>402</v>
      </c>
      <c r="P2886">
        <v>0</v>
      </c>
      <c r="Q2886" t="b">
        <v>0</v>
      </c>
      <c r="R2886" t="s">
        <v>403</v>
      </c>
      <c r="S2886">
        <v>0</v>
      </c>
      <c r="T2886">
        <f>invoices[[#This Row],[total_amount]]</f>
        <v>15226</v>
      </c>
      <c r="U2886" t="s">
        <v>77</v>
      </c>
      <c r="V2886" t="str">
        <f>INDEX([1]!Table1[tenantname],MATCH(invoices[[#This Row],[allotment_id]],[1]!Table1[TenantAllotmentID],0))</f>
        <v>Nirmala  A (C34-B1)</v>
      </c>
      <c r="W2886" t="s">
        <v>13996</v>
      </c>
      <c r="X2886" t="s">
        <v>13997</v>
      </c>
      <c r="Y2886" s="4">
        <v>45627</v>
      </c>
      <c r="Z2886" t="s">
        <v>15806</v>
      </c>
      <c r="AA2886">
        <v>10409</v>
      </c>
      <c r="AB2886">
        <v>3467</v>
      </c>
      <c r="AC2886">
        <v>624</v>
      </c>
      <c r="AD2886" s="7">
        <f>invoices[[#This Row],[Rent]]+invoices[[#This Row],[Services]]+invoices[[#This Row],[GST]]</f>
        <v>14500</v>
      </c>
      <c r="AE2886" s="7">
        <f>invoices[[#This Row],[Total]]-invoices[[#This Row],[rent_amount]]</f>
        <v>0</v>
      </c>
      <c r="AF2886">
        <v>6045</v>
      </c>
      <c r="AG2886">
        <v>726</v>
      </c>
      <c r="AH2886">
        <f>invoices[[#This Row],[EB Amount]]-invoices[[#This Row],[electricity_amount]]</f>
        <v>0</v>
      </c>
    </row>
    <row r="2887" spans="1:34">
      <c r="A2887" t="s">
        <v>13388</v>
      </c>
      <c r="B2887" t="s">
        <v>22</v>
      </c>
      <c r="C2887" t="s">
        <v>3590</v>
      </c>
      <c r="D2887" t="s">
        <v>24</v>
      </c>
      <c r="E2887" t="s">
        <v>167</v>
      </c>
      <c r="F2887" t="s">
        <v>2258</v>
      </c>
      <c r="G2887" t="s">
        <v>13389</v>
      </c>
      <c r="H2887" s="1">
        <f>DATE(YEAR(invoices[[#This Row],[due_date]]),MONTH(invoices[[#This Row],[due_date]]),1)</f>
        <v>45627</v>
      </c>
      <c r="I2887" s="1">
        <v>45633</v>
      </c>
      <c r="J2887">
        <v>19000</v>
      </c>
      <c r="K2887">
        <v>1620</v>
      </c>
      <c r="L2887">
        <v>0</v>
      </c>
      <c r="M2887">
        <f>invoices[[#This Row],[rent_amount]]+invoices[[#This Row],[electricity_amount]]+invoices[[#This Row],[other_charges]]</f>
        <v>20620</v>
      </c>
      <c r="N2887" t="s">
        <v>28</v>
      </c>
      <c r="O2887" t="s">
        <v>2486</v>
      </c>
      <c r="P2887">
        <v>0</v>
      </c>
      <c r="Q2887" t="b">
        <v>0</v>
      </c>
      <c r="R2887" t="s">
        <v>403</v>
      </c>
      <c r="S2887">
        <v>0</v>
      </c>
      <c r="T2887">
        <f>invoices[[#This Row],[total_amount]]</f>
        <v>20620</v>
      </c>
      <c r="U2887" s="2" t="s">
        <v>3592</v>
      </c>
      <c r="V2887" t="str">
        <f>INDEX([1]!Table1[tenantname],MATCH(invoices[[#This Row],[allotment_id]],[1]!Table1[TenantAllotmentID],0))</f>
        <v>Srichand Ganesh (B42-A1)</v>
      </c>
      <c r="W2887" t="s">
        <v>15088</v>
      </c>
      <c r="X2887" t="s">
        <v>15089</v>
      </c>
      <c r="Y2887" s="4">
        <v>45627</v>
      </c>
      <c r="Z2887" t="s">
        <v>15806</v>
      </c>
      <c r="AA2887">
        <v>13639</v>
      </c>
      <c r="AB2887">
        <v>4543</v>
      </c>
      <c r="AC2887">
        <v>818</v>
      </c>
      <c r="AD2887" s="7">
        <f>invoices[[#This Row],[Rent]]+invoices[[#This Row],[Services]]+invoices[[#This Row],[GST]]</f>
        <v>19000</v>
      </c>
      <c r="AE2887" s="7">
        <f>invoices[[#This Row],[Total]]-invoices[[#This Row],[rent_amount]]</f>
        <v>0</v>
      </c>
      <c r="AF2887">
        <v>6064</v>
      </c>
      <c r="AG2887">
        <v>1620</v>
      </c>
      <c r="AH2887">
        <f>invoices[[#This Row],[EB Amount]]-invoices[[#This Row],[electricity_amount]]</f>
        <v>0</v>
      </c>
    </row>
    <row r="2888" spans="1:34">
      <c r="A2888" t="s">
        <v>13544</v>
      </c>
      <c r="B2888" t="s">
        <v>22</v>
      </c>
      <c r="C2888" t="s">
        <v>1026</v>
      </c>
      <c r="D2888" t="s">
        <v>24</v>
      </c>
      <c r="E2888" t="s">
        <v>88</v>
      </c>
      <c r="F2888" t="s">
        <v>921</v>
      </c>
      <c r="G2888" t="s">
        <v>13545</v>
      </c>
      <c r="H2888" s="1">
        <f>DATE(YEAR(invoices[[#This Row],[due_date]]),MONTH(invoices[[#This Row],[due_date]]),1)</f>
        <v>45627</v>
      </c>
      <c r="I2888" s="1">
        <v>45633</v>
      </c>
      <c r="J2888">
        <v>13500</v>
      </c>
      <c r="K2888">
        <v>1500</v>
      </c>
      <c r="L2888">
        <v>0</v>
      </c>
      <c r="M2888">
        <f>invoices[[#This Row],[rent_amount]]+invoices[[#This Row],[electricity_amount]]+invoices[[#This Row],[other_charges]]</f>
        <v>15000</v>
      </c>
      <c r="N2888" t="s">
        <v>28</v>
      </c>
      <c r="O2888" t="s">
        <v>424</v>
      </c>
      <c r="P2888">
        <v>0</v>
      </c>
      <c r="Q2888" t="b">
        <v>0</v>
      </c>
      <c r="R2888" t="s">
        <v>403</v>
      </c>
      <c r="S2888">
        <v>0</v>
      </c>
      <c r="T2888">
        <f>invoices[[#This Row],[total_amount]]</f>
        <v>15000</v>
      </c>
      <c r="U2888" t="s">
        <v>1028</v>
      </c>
      <c r="V2888" t="str">
        <f>INDEX([1]!Table1[tenantname],MATCH(invoices[[#This Row],[allotment_id]],[1]!Table1[TenantAllotmentID],0))</f>
        <v>Ganesha M (B13-C1)</v>
      </c>
      <c r="W2888" t="s">
        <v>14319</v>
      </c>
      <c r="X2888" t="s">
        <v>14320</v>
      </c>
      <c r="Y2888" s="4">
        <v>45627</v>
      </c>
      <c r="Z2888" t="s">
        <v>15806</v>
      </c>
      <c r="AA2888">
        <v>9691</v>
      </c>
      <c r="AB2888">
        <v>3228</v>
      </c>
      <c r="AC2888">
        <v>581</v>
      </c>
      <c r="AD2888" s="7">
        <f>invoices[[#This Row],[Rent]]+invoices[[#This Row],[Services]]+invoices[[#This Row],[GST]]</f>
        <v>13500</v>
      </c>
      <c r="AE2888" s="7">
        <f>invoices[[#This Row],[Total]]-invoices[[#This Row],[rent_amount]]</f>
        <v>0</v>
      </c>
      <c r="AF2888">
        <v>6152</v>
      </c>
      <c r="AG2888">
        <v>1500</v>
      </c>
      <c r="AH2888">
        <f>invoices[[#This Row],[EB Amount]]-invoices[[#This Row],[electricity_amount]]</f>
        <v>0</v>
      </c>
    </row>
    <row r="2889" spans="1:34">
      <c r="A2889" t="s">
        <v>13566</v>
      </c>
      <c r="B2889" t="s">
        <v>22</v>
      </c>
      <c r="C2889" t="s">
        <v>95</v>
      </c>
      <c r="D2889" t="s">
        <v>24</v>
      </c>
      <c r="E2889" t="s">
        <v>96</v>
      </c>
      <c r="F2889" t="s">
        <v>97</v>
      </c>
      <c r="G2889" t="s">
        <v>13567</v>
      </c>
      <c r="H2889" s="1">
        <f>DATE(YEAR(invoices[[#This Row],[due_date]]),MONTH(invoices[[#This Row],[due_date]]),1)</f>
        <v>45627</v>
      </c>
      <c r="I2889" s="1">
        <v>45633</v>
      </c>
      <c r="J2889">
        <v>13500</v>
      </c>
      <c r="K2889">
        <v>1768</v>
      </c>
      <c r="L2889">
        <v>0</v>
      </c>
      <c r="M2889">
        <f>invoices[[#This Row],[rent_amount]]+invoices[[#This Row],[electricity_amount]]+invoices[[#This Row],[other_charges]]</f>
        <v>15268</v>
      </c>
      <c r="N2889" t="s">
        <v>28</v>
      </c>
      <c r="O2889" t="s">
        <v>424</v>
      </c>
      <c r="P2889">
        <v>0</v>
      </c>
      <c r="Q2889" t="b">
        <v>0</v>
      </c>
      <c r="R2889" t="s">
        <v>403</v>
      </c>
      <c r="S2889">
        <v>0</v>
      </c>
      <c r="T2889">
        <f>invoices[[#This Row],[total_amount]]</f>
        <v>15268</v>
      </c>
      <c r="U2889" t="s">
        <v>101</v>
      </c>
      <c r="V2889" t="str">
        <f>INDEX([1]!Table1[tenantname],MATCH(invoices[[#This Row],[allotment_id]],[1]!Table1[TenantAllotmentID],0))</f>
        <v>Athreya Guru (B33-C2)</v>
      </c>
      <c r="W2889" t="s">
        <v>14002</v>
      </c>
      <c r="X2889" t="s">
        <v>14003</v>
      </c>
      <c r="Y2889" s="4">
        <v>45627</v>
      </c>
      <c r="Z2889" t="s">
        <v>15806</v>
      </c>
      <c r="AA2889">
        <v>8255</v>
      </c>
      <c r="AB2889">
        <v>4445</v>
      </c>
      <c r="AC2889">
        <v>800</v>
      </c>
      <c r="AD2889" s="7">
        <f>invoices[[#This Row],[Rent]]+invoices[[#This Row],[Services]]+invoices[[#This Row],[GST]]</f>
        <v>13500</v>
      </c>
      <c r="AE2889" s="7">
        <f>invoices[[#This Row],[Total]]-invoices[[#This Row],[rent_amount]]</f>
        <v>0</v>
      </c>
      <c r="AF2889">
        <v>6164</v>
      </c>
      <c r="AG2889">
        <v>1768</v>
      </c>
      <c r="AH2889">
        <f>invoices[[#This Row],[EB Amount]]-invoices[[#This Row],[electricity_amount]]</f>
        <v>0</v>
      </c>
    </row>
    <row r="2890" spans="1:34">
      <c r="A2890" t="s">
        <v>13608</v>
      </c>
      <c r="B2890" t="s">
        <v>22</v>
      </c>
      <c r="C2890" t="s">
        <v>847</v>
      </c>
      <c r="D2890" t="s">
        <v>24</v>
      </c>
      <c r="E2890" t="s">
        <v>354</v>
      </c>
      <c r="F2890" t="s">
        <v>812</v>
      </c>
      <c r="G2890" t="s">
        <v>13609</v>
      </c>
      <c r="H2890" s="1">
        <f>DATE(YEAR(invoices[[#This Row],[due_date]]),MONTH(invoices[[#This Row],[due_date]]),1)</f>
        <v>45627</v>
      </c>
      <c r="I2890" s="1">
        <v>45633</v>
      </c>
      <c r="J2890">
        <v>14500</v>
      </c>
      <c r="K2890">
        <v>1404</v>
      </c>
      <c r="L2890">
        <v>0</v>
      </c>
      <c r="M2890">
        <f>invoices[[#This Row],[rent_amount]]+invoices[[#This Row],[electricity_amount]]+invoices[[#This Row],[other_charges]]</f>
        <v>15904</v>
      </c>
      <c r="N2890" t="s">
        <v>28</v>
      </c>
      <c r="O2890" t="s">
        <v>402</v>
      </c>
      <c r="P2890">
        <v>0</v>
      </c>
      <c r="Q2890" t="b">
        <v>0</v>
      </c>
      <c r="R2890" t="s">
        <v>403</v>
      </c>
      <c r="S2890">
        <v>0</v>
      </c>
      <c r="T2890">
        <f>invoices[[#This Row],[total_amount]]</f>
        <v>15904</v>
      </c>
      <c r="U2890" t="s">
        <v>849</v>
      </c>
      <c r="V2890" t="str">
        <f>INDEX([1]!Table1[tenantname],MATCH(invoices[[#This Row],[allotment_id]],[1]!Table1[TenantAllotmentID],0))</f>
        <v>Narendhren RR (B34-B2)</v>
      </c>
      <c r="W2890" t="s">
        <v>14253</v>
      </c>
      <c r="X2890" t="s">
        <v>14254</v>
      </c>
      <c r="Y2890" s="4">
        <v>45627</v>
      </c>
      <c r="Z2890" t="s">
        <v>15806</v>
      </c>
      <c r="AA2890">
        <v>8866</v>
      </c>
      <c r="AB2890">
        <v>4774</v>
      </c>
      <c r="AC2890">
        <v>860</v>
      </c>
      <c r="AD2890" s="7">
        <f>invoices[[#This Row],[Rent]]+invoices[[#This Row],[Services]]+invoices[[#This Row],[GST]]</f>
        <v>14500</v>
      </c>
      <c r="AE2890" s="7">
        <f>invoices[[#This Row],[Total]]-invoices[[#This Row],[rent_amount]]</f>
        <v>0</v>
      </c>
      <c r="AF2890">
        <v>6187</v>
      </c>
      <c r="AG2890">
        <v>1404</v>
      </c>
      <c r="AH2890">
        <f>invoices[[#This Row],[EB Amount]]-invoices[[#This Row],[electricity_amount]]</f>
        <v>0</v>
      </c>
    </row>
    <row r="2891" spans="1:34">
      <c r="A2891" t="s">
        <v>13634</v>
      </c>
      <c r="B2891" t="s">
        <v>22</v>
      </c>
      <c r="C2891" t="s">
        <v>41</v>
      </c>
      <c r="D2891" t="s">
        <v>24</v>
      </c>
      <c r="E2891" t="s">
        <v>42</v>
      </c>
      <c r="F2891" t="s">
        <v>43</v>
      </c>
      <c r="G2891" t="s">
        <v>13635</v>
      </c>
      <c r="H2891" s="1">
        <f>DATE(YEAR(invoices[[#This Row],[due_date]]),MONTH(invoices[[#This Row],[due_date]]),1)</f>
        <v>45627</v>
      </c>
      <c r="I2891" s="1">
        <v>45633</v>
      </c>
      <c r="J2891">
        <v>13500</v>
      </c>
      <c r="K2891">
        <v>714</v>
      </c>
      <c r="L2891">
        <v>0</v>
      </c>
      <c r="M2891">
        <f>invoices[[#This Row],[rent_amount]]+invoices[[#This Row],[electricity_amount]]+invoices[[#This Row],[other_charges]]</f>
        <v>14214</v>
      </c>
      <c r="N2891" t="s">
        <v>28</v>
      </c>
      <c r="O2891" t="s">
        <v>424</v>
      </c>
      <c r="P2891">
        <v>0</v>
      </c>
      <c r="Q2891" t="b">
        <v>0</v>
      </c>
      <c r="R2891" t="s">
        <v>403</v>
      </c>
      <c r="S2891">
        <v>0</v>
      </c>
      <c r="T2891">
        <f>invoices[[#This Row],[total_amount]]</f>
        <v>14214</v>
      </c>
      <c r="U2891" t="s">
        <v>47</v>
      </c>
      <c r="V2891" t="str">
        <f>INDEX([1]!Table1[tenantname],MATCH(invoices[[#This Row],[allotment_id]],[1]!Table1[TenantAllotmentID],0))</f>
        <v>Harrsha T (C24-C1)</v>
      </c>
      <c r="W2891" t="s">
        <v>13988</v>
      </c>
      <c r="X2891" t="s">
        <v>13989</v>
      </c>
      <c r="Y2891" s="4">
        <v>45627</v>
      </c>
      <c r="Z2891" t="s">
        <v>15806</v>
      </c>
      <c r="AA2891">
        <v>9450</v>
      </c>
      <c r="AB2891">
        <v>3432</v>
      </c>
      <c r="AC2891">
        <v>618</v>
      </c>
      <c r="AD2891" s="7">
        <f>invoices[[#This Row],[Rent]]+invoices[[#This Row],[Services]]+invoices[[#This Row],[GST]]</f>
        <v>13500</v>
      </c>
      <c r="AE2891" s="7">
        <f>invoices[[#This Row],[Total]]-invoices[[#This Row],[rent_amount]]</f>
        <v>0</v>
      </c>
      <c r="AF2891">
        <v>6200</v>
      </c>
      <c r="AG2891">
        <v>714</v>
      </c>
      <c r="AH2891">
        <f>invoices[[#This Row],[EB Amount]]-invoices[[#This Row],[electricity_amount]]</f>
        <v>0</v>
      </c>
    </row>
    <row r="2892" spans="1:34">
      <c r="A2892" t="s">
        <v>13654</v>
      </c>
      <c r="B2892" t="s">
        <v>22</v>
      </c>
      <c r="C2892" t="s">
        <v>2625</v>
      </c>
      <c r="D2892" t="s">
        <v>24</v>
      </c>
      <c r="E2892" t="s">
        <v>195</v>
      </c>
      <c r="F2892" s="2" t="s">
        <v>1745</v>
      </c>
      <c r="G2892" t="s">
        <v>13655</v>
      </c>
      <c r="H2892" s="1">
        <f>DATE(YEAR(invoices[[#This Row],[due_date]]),MONTH(invoices[[#This Row],[due_date]]),1)</f>
        <v>45627</v>
      </c>
      <c r="I2892" s="1">
        <v>45633</v>
      </c>
      <c r="J2892">
        <v>13500</v>
      </c>
      <c r="K2892">
        <v>1020</v>
      </c>
      <c r="L2892">
        <v>0</v>
      </c>
      <c r="M2892">
        <f>invoices[[#This Row],[rent_amount]]+invoices[[#This Row],[electricity_amount]]+invoices[[#This Row],[other_charges]]</f>
        <v>14520</v>
      </c>
      <c r="N2892" t="s">
        <v>28</v>
      </c>
      <c r="O2892" t="s">
        <v>424</v>
      </c>
      <c r="P2892">
        <v>0</v>
      </c>
      <c r="Q2892" t="b">
        <v>0</v>
      </c>
      <c r="R2892" t="s">
        <v>403</v>
      </c>
      <c r="S2892">
        <v>0</v>
      </c>
      <c r="T2892">
        <f>invoices[[#This Row],[total_amount]]</f>
        <v>14520</v>
      </c>
      <c r="U2892" t="s">
        <v>2627</v>
      </c>
      <c r="V2892" t="str">
        <f>INDEX([1]!Table1[tenantname],MATCH(invoices[[#This Row],[allotment_id]],[1]!Table1[TenantAllotmentID],0))</f>
        <v>Aswini BT (D41-C1)</v>
      </c>
      <c r="W2892" t="s">
        <v>14851</v>
      </c>
      <c r="X2892" t="s">
        <v>14852</v>
      </c>
      <c r="Y2892" s="4">
        <v>45627</v>
      </c>
      <c r="Z2892" t="s">
        <v>15806</v>
      </c>
      <c r="AA2892">
        <v>9691</v>
      </c>
      <c r="AB2892">
        <v>3228</v>
      </c>
      <c r="AC2892">
        <v>581</v>
      </c>
      <c r="AD2892" s="7">
        <f>invoices[[#This Row],[Rent]]+invoices[[#This Row],[Services]]+invoices[[#This Row],[GST]]</f>
        <v>13500</v>
      </c>
      <c r="AE2892" s="7">
        <f>invoices[[#This Row],[Total]]-invoices[[#This Row],[rent_amount]]</f>
        <v>0</v>
      </c>
      <c r="AF2892">
        <v>6211</v>
      </c>
      <c r="AG2892">
        <v>1020</v>
      </c>
      <c r="AH2892">
        <f>invoices[[#This Row],[EB Amount]]-invoices[[#This Row],[electricity_amount]]</f>
        <v>0</v>
      </c>
    </row>
    <row r="2893" spans="1:34">
      <c r="A2893" t="s">
        <v>13696</v>
      </c>
      <c r="B2893" t="s">
        <v>22</v>
      </c>
      <c r="C2893" t="s">
        <v>2710</v>
      </c>
      <c r="D2893" t="s">
        <v>24</v>
      </c>
      <c r="E2893" t="s">
        <v>88</v>
      </c>
      <c r="F2893" t="s">
        <v>1314</v>
      </c>
      <c r="G2893" t="s">
        <v>13697</v>
      </c>
      <c r="H2893" s="1">
        <f>DATE(YEAR(invoices[[#This Row],[due_date]]),MONTH(invoices[[#This Row],[due_date]]),1)</f>
        <v>45627</v>
      </c>
      <c r="I2893" s="1">
        <v>45633</v>
      </c>
      <c r="J2893">
        <v>14500</v>
      </c>
      <c r="K2893">
        <v>1500</v>
      </c>
      <c r="L2893">
        <v>0</v>
      </c>
      <c r="M2893">
        <f>invoices[[#This Row],[rent_amount]]+invoices[[#This Row],[electricity_amount]]+invoices[[#This Row],[other_charges]]</f>
        <v>16000</v>
      </c>
      <c r="N2893" t="s">
        <v>28</v>
      </c>
      <c r="O2893" t="s">
        <v>2486</v>
      </c>
      <c r="P2893">
        <v>0</v>
      </c>
      <c r="Q2893" t="b">
        <v>0</v>
      </c>
      <c r="R2893" t="s">
        <v>403</v>
      </c>
      <c r="S2893">
        <v>0</v>
      </c>
      <c r="T2893">
        <f>invoices[[#This Row],[total_amount]]</f>
        <v>16000</v>
      </c>
      <c r="U2893" t="s">
        <v>2712</v>
      </c>
      <c r="V2893" t="str">
        <f>INDEX([1]!Table1[tenantname],MATCH(invoices[[#This Row],[allotment_id]],[1]!Table1[TenantAllotmentID],0))</f>
        <v>Ram Roshan R (B13-B1)</v>
      </c>
      <c r="W2893" t="s">
        <v>14873</v>
      </c>
      <c r="X2893" t="s">
        <v>14874</v>
      </c>
      <c r="Y2893" s="4">
        <v>45627</v>
      </c>
      <c r="Z2893" t="s">
        <v>15806</v>
      </c>
      <c r="AA2893">
        <v>10409</v>
      </c>
      <c r="AB2893">
        <v>3467</v>
      </c>
      <c r="AC2893">
        <v>624</v>
      </c>
      <c r="AD2893" s="7">
        <f>invoices[[#This Row],[Rent]]+invoices[[#This Row],[Services]]+invoices[[#This Row],[GST]]</f>
        <v>14500</v>
      </c>
      <c r="AE2893" s="7">
        <f>invoices[[#This Row],[Total]]-invoices[[#This Row],[rent_amount]]</f>
        <v>0</v>
      </c>
      <c r="AF2893">
        <v>6231</v>
      </c>
      <c r="AG2893">
        <v>1500</v>
      </c>
      <c r="AH2893">
        <f>invoices[[#This Row],[EB Amount]]-invoices[[#This Row],[electricity_amount]]</f>
        <v>0</v>
      </c>
    </row>
    <row r="2894" spans="1:34">
      <c r="A2894" t="s">
        <v>13846</v>
      </c>
      <c r="B2894" t="s">
        <v>22</v>
      </c>
      <c r="C2894" t="s">
        <v>1048</v>
      </c>
      <c r="D2894" t="s">
        <v>24</v>
      </c>
      <c r="E2894" t="s">
        <v>88</v>
      </c>
      <c r="F2894" t="s">
        <v>442</v>
      </c>
      <c r="G2894" t="s">
        <v>13847</v>
      </c>
      <c r="H2894" s="1">
        <f>DATE(YEAR(invoices[[#This Row],[due_date]]),MONTH(invoices[[#This Row],[due_date]]),1)</f>
        <v>45627</v>
      </c>
      <c r="I2894" s="1">
        <v>45633</v>
      </c>
      <c r="J2894">
        <v>19000</v>
      </c>
      <c r="K2894">
        <v>1500</v>
      </c>
      <c r="L2894">
        <v>0</v>
      </c>
      <c r="M2894">
        <f>invoices[[#This Row],[rent_amount]]+invoices[[#This Row],[electricity_amount]]+invoices[[#This Row],[other_charges]]</f>
        <v>20500</v>
      </c>
      <c r="N2894" t="s">
        <v>28</v>
      </c>
      <c r="O2894" t="s">
        <v>2486</v>
      </c>
      <c r="P2894">
        <v>0</v>
      </c>
      <c r="Q2894" t="b">
        <v>0</v>
      </c>
      <c r="R2894" t="s">
        <v>403</v>
      </c>
      <c r="S2894">
        <v>0</v>
      </c>
      <c r="T2894">
        <f>invoices[[#This Row],[total_amount]]</f>
        <v>20500</v>
      </c>
      <c r="U2894" t="s">
        <v>1051</v>
      </c>
      <c r="V2894" t="str">
        <f>INDEX([1]!Table1[tenantname],MATCH(invoices[[#This Row],[allotment_id]],[1]!Table1[TenantAllotmentID],0))</f>
        <v>Sairam CT (B13-A1)</v>
      </c>
      <c r="W2894" t="s">
        <v>14329</v>
      </c>
      <c r="X2894" t="s">
        <v>14330</v>
      </c>
      <c r="Y2894" s="4">
        <v>45627</v>
      </c>
      <c r="Z2894" t="s">
        <v>15806</v>
      </c>
      <c r="AA2894">
        <v>13639</v>
      </c>
      <c r="AB2894">
        <v>4543</v>
      </c>
      <c r="AC2894">
        <v>818</v>
      </c>
      <c r="AD2894" s="7">
        <f>invoices[[#This Row],[Rent]]+invoices[[#This Row],[Services]]+invoices[[#This Row],[GST]]</f>
        <v>19000</v>
      </c>
      <c r="AE2894" s="7">
        <f>invoices[[#This Row],[Total]]-invoices[[#This Row],[rent_amount]]</f>
        <v>0</v>
      </c>
      <c r="AF2894">
        <v>6312</v>
      </c>
      <c r="AG2894">
        <v>1500</v>
      </c>
      <c r="AH2894">
        <f>invoices[[#This Row],[EB Amount]]-invoices[[#This Row],[electricity_amount]]</f>
        <v>0</v>
      </c>
    </row>
    <row r="2895" spans="1:34">
      <c r="A2895" t="s">
        <v>78</v>
      </c>
      <c r="B2895" t="s">
        <v>22</v>
      </c>
      <c r="C2895" t="s">
        <v>79</v>
      </c>
      <c r="D2895" t="s">
        <v>24</v>
      </c>
      <c r="E2895" t="s">
        <v>80</v>
      </c>
      <c r="F2895" t="s">
        <v>81</v>
      </c>
      <c r="G2895" t="s">
        <v>82</v>
      </c>
      <c r="H2895" s="1">
        <f>DATE(YEAR(invoices[[#This Row],[due_date]]),MONTH(invoices[[#This Row],[due_date]]),1)</f>
        <v>45597</v>
      </c>
      <c r="I2895" s="1">
        <v>45603</v>
      </c>
      <c r="J2895">
        <v>13050</v>
      </c>
      <c r="K2895">
        <v>0</v>
      </c>
      <c r="L2895">
        <v>0</v>
      </c>
      <c r="M2895">
        <f>invoices[[#This Row],[rent_amount]]+invoices[[#This Row],[electricity_amount]]+invoices[[#This Row],[other_charges]]</f>
        <v>13050</v>
      </c>
      <c r="N2895" t="s">
        <v>28</v>
      </c>
      <c r="O2895" t="s">
        <v>83</v>
      </c>
      <c r="P2895">
        <v>0</v>
      </c>
      <c r="Q2895" t="b">
        <v>0</v>
      </c>
      <c r="R2895" t="s">
        <v>84</v>
      </c>
      <c r="S2895">
        <v>0</v>
      </c>
      <c r="T2895">
        <f>invoices[[#This Row],[total_amount]]</f>
        <v>13050</v>
      </c>
      <c r="U2895" t="s">
        <v>85</v>
      </c>
      <c r="V2895" t="str">
        <f>INDEX([1]!Table1[tenantname],MATCH(invoices[[#This Row],[allotment_id]],[1]!Table1[TenantAllotmentID],0))</f>
        <v>Parul Dagar (D21-B1)</v>
      </c>
      <c r="W2895" t="s">
        <v>13998</v>
      </c>
      <c r="X2895" t="s">
        <v>13999</v>
      </c>
      <c r="Y2895" s="4">
        <v>45597</v>
      </c>
      <c r="Z2895" t="s">
        <v>15806</v>
      </c>
      <c r="AA2895">
        <v>9135</v>
      </c>
      <c r="AB2895">
        <v>3318</v>
      </c>
      <c r="AC2895">
        <v>597</v>
      </c>
      <c r="AD2895" s="7">
        <f>invoices[[#This Row],[Rent]]+invoices[[#This Row],[Services]]+invoices[[#This Row],[GST]]</f>
        <v>13050</v>
      </c>
      <c r="AE2895" s="7">
        <f>invoices[[#This Row],[Total]]-invoices[[#This Row],[rent_amount]]</f>
        <v>0</v>
      </c>
      <c r="AF2895">
        <v>8</v>
      </c>
      <c r="AG2895">
        <v>0</v>
      </c>
      <c r="AH2895">
        <f>invoices[[#This Row],[EB Amount]]-invoices[[#This Row],[electricity_amount]]</f>
        <v>0</v>
      </c>
    </row>
    <row r="2896" spans="1:34">
      <c r="A2896" t="s">
        <v>415</v>
      </c>
      <c r="B2896" t="s">
        <v>22</v>
      </c>
      <c r="C2896" t="s">
        <v>416</v>
      </c>
      <c r="D2896" t="s">
        <v>24</v>
      </c>
      <c r="E2896" t="s">
        <v>247</v>
      </c>
      <c r="F2896" t="s">
        <v>417</v>
      </c>
      <c r="G2896" t="s">
        <v>418</v>
      </c>
      <c r="H2896" s="1">
        <f>DATE(YEAR(invoices[[#This Row],[due_date]]),MONTH(invoices[[#This Row],[due_date]]),1)</f>
        <v>45597</v>
      </c>
      <c r="I2896" s="1">
        <v>45603</v>
      </c>
      <c r="J2896">
        <v>13500</v>
      </c>
      <c r="K2896">
        <v>988</v>
      </c>
      <c r="L2896">
        <v>0</v>
      </c>
      <c r="M2896">
        <f>invoices[[#This Row],[rent_amount]]+invoices[[#This Row],[electricity_amount]]+invoices[[#This Row],[other_charges]]</f>
        <v>14488</v>
      </c>
      <c r="N2896" t="s">
        <v>28</v>
      </c>
      <c r="O2896" t="s">
        <v>419</v>
      </c>
      <c r="P2896">
        <v>0</v>
      </c>
      <c r="Q2896" t="b">
        <v>0</v>
      </c>
      <c r="R2896" t="s">
        <v>84</v>
      </c>
      <c r="S2896">
        <v>0</v>
      </c>
      <c r="T2896">
        <f>invoices[[#This Row],[total_amount]]</f>
        <v>14488</v>
      </c>
      <c r="U2896" t="s">
        <v>420</v>
      </c>
      <c r="V2896" t="str">
        <f>INDEX([1]!Table1[tenantname],MATCH(invoices[[#This Row],[allotment_id]],[1]!Table1[TenantAllotmentID],0))</f>
        <v>Ashuthosh N B (C11-B2)</v>
      </c>
      <c r="W2896" t="s">
        <v>14102</v>
      </c>
      <c r="X2896" t="s">
        <v>14103</v>
      </c>
      <c r="Y2896" s="4">
        <v>45597</v>
      </c>
      <c r="Z2896" t="s">
        <v>15806</v>
      </c>
      <c r="AA2896">
        <v>9691</v>
      </c>
      <c r="AB2896">
        <v>3228</v>
      </c>
      <c r="AC2896">
        <v>581</v>
      </c>
      <c r="AD2896" s="7">
        <f>invoices[[#This Row],[Rent]]+invoices[[#This Row],[Services]]+invoices[[#This Row],[GST]]</f>
        <v>13500</v>
      </c>
      <c r="AE2896" s="7">
        <f>invoices[[#This Row],[Total]]-invoices[[#This Row],[rent_amount]]</f>
        <v>0</v>
      </c>
      <c r="AF2896">
        <v>61</v>
      </c>
      <c r="AG2896">
        <v>988</v>
      </c>
      <c r="AH2896">
        <f>invoices[[#This Row],[EB Amount]]-invoices[[#This Row],[electricity_amount]]</f>
        <v>0</v>
      </c>
    </row>
    <row r="2897" spans="1:34">
      <c r="A2897" t="s">
        <v>461</v>
      </c>
      <c r="B2897" t="s">
        <v>22</v>
      </c>
      <c r="C2897" t="s">
        <v>462</v>
      </c>
      <c r="D2897" t="s">
        <v>24</v>
      </c>
      <c r="E2897" t="s">
        <v>201</v>
      </c>
      <c r="F2897" t="s">
        <v>463</v>
      </c>
      <c r="G2897" t="s">
        <v>464</v>
      </c>
      <c r="H2897" s="1">
        <f>DATE(YEAR(invoices[[#This Row],[due_date]]),MONTH(invoices[[#This Row],[due_date]]),1)</f>
        <v>45597</v>
      </c>
      <c r="I2897" s="1">
        <v>45603</v>
      </c>
      <c r="J2897">
        <v>14500</v>
      </c>
      <c r="K2897">
        <v>0</v>
      </c>
      <c r="L2897">
        <v>0</v>
      </c>
      <c r="M2897">
        <f>invoices[[#This Row],[rent_amount]]+invoices[[#This Row],[electricity_amount]]+invoices[[#This Row],[other_charges]]</f>
        <v>14500</v>
      </c>
      <c r="N2897" t="s">
        <v>28</v>
      </c>
      <c r="O2897" t="s">
        <v>419</v>
      </c>
      <c r="P2897">
        <v>0</v>
      </c>
      <c r="Q2897" t="b">
        <v>0</v>
      </c>
      <c r="R2897" t="s">
        <v>84</v>
      </c>
      <c r="S2897">
        <v>0</v>
      </c>
      <c r="T2897">
        <f>invoices[[#This Row],[total_amount]]</f>
        <v>14500</v>
      </c>
      <c r="U2897" t="s">
        <v>465</v>
      </c>
      <c r="V2897" t="str">
        <f>INDEX([1]!Table1[tenantname],MATCH(invoices[[#This Row],[allotment_id]],[1]!Table1[TenantAllotmentID],0))</f>
        <v>Aman Kumar Agarwala (B31-B2)</v>
      </c>
      <c r="W2897" t="s">
        <v>14120</v>
      </c>
      <c r="X2897" t="s">
        <v>14121</v>
      </c>
      <c r="Y2897" s="4">
        <v>45597</v>
      </c>
      <c r="Z2897" t="s">
        <v>15806</v>
      </c>
      <c r="AA2897">
        <v>10150</v>
      </c>
      <c r="AB2897">
        <v>3686</v>
      </c>
      <c r="AC2897">
        <v>664</v>
      </c>
      <c r="AD2897" s="7">
        <f>invoices[[#This Row],[Rent]]+invoices[[#This Row],[Services]]+invoices[[#This Row],[GST]]</f>
        <v>14500</v>
      </c>
      <c r="AE2897" s="7">
        <f>invoices[[#This Row],[Total]]-invoices[[#This Row],[rent_amount]]</f>
        <v>0</v>
      </c>
      <c r="AF2897">
        <v>70</v>
      </c>
      <c r="AG2897">
        <v>0</v>
      </c>
      <c r="AH2897">
        <f>invoices[[#This Row],[EB Amount]]-invoices[[#This Row],[electricity_amount]]</f>
        <v>0</v>
      </c>
    </row>
    <row r="2898" spans="1:34">
      <c r="A2898" t="s">
        <v>483</v>
      </c>
      <c r="B2898" t="s">
        <v>22</v>
      </c>
      <c r="C2898" t="s">
        <v>484</v>
      </c>
      <c r="D2898" t="s">
        <v>24</v>
      </c>
      <c r="E2898" t="s">
        <v>50</v>
      </c>
      <c r="F2898" t="s">
        <v>485</v>
      </c>
      <c r="G2898" t="s">
        <v>486</v>
      </c>
      <c r="H2898" s="1">
        <f>DATE(YEAR(invoices[[#This Row],[due_date]]),MONTH(invoices[[#This Row],[due_date]]),1)</f>
        <v>45597</v>
      </c>
      <c r="I2898" s="1">
        <v>45603</v>
      </c>
      <c r="J2898">
        <v>14500</v>
      </c>
      <c r="K2898">
        <v>1794</v>
      </c>
      <c r="L2898">
        <v>0</v>
      </c>
      <c r="M2898">
        <f>invoices[[#This Row],[rent_amount]]+invoices[[#This Row],[electricity_amount]]+invoices[[#This Row],[other_charges]]</f>
        <v>16294</v>
      </c>
      <c r="N2898" t="s">
        <v>28</v>
      </c>
      <c r="O2898" t="s">
        <v>487</v>
      </c>
      <c r="P2898">
        <v>0</v>
      </c>
      <c r="Q2898" t="b">
        <v>0</v>
      </c>
      <c r="R2898" t="s">
        <v>84</v>
      </c>
      <c r="S2898">
        <v>0</v>
      </c>
      <c r="T2898">
        <f>invoices[[#This Row],[total_amount]]</f>
        <v>16294</v>
      </c>
      <c r="U2898" t="s">
        <v>488</v>
      </c>
      <c r="V2898" t="str">
        <f>INDEX([1]!Table1[tenantname],MATCH(invoices[[#This Row],[allotment_id]],[1]!Table1[TenantAllotmentID],0))</f>
        <v>Yaduraj P (B32-B2)</v>
      </c>
      <c r="W2898" t="s">
        <v>14126</v>
      </c>
      <c r="X2898" t="s">
        <v>14127</v>
      </c>
      <c r="Y2898" s="4">
        <v>45597</v>
      </c>
      <c r="Z2898" t="s">
        <v>15806</v>
      </c>
      <c r="AA2898">
        <v>8866</v>
      </c>
      <c r="AB2898">
        <v>4774</v>
      </c>
      <c r="AC2898">
        <v>860</v>
      </c>
      <c r="AD2898" s="7">
        <f>invoices[[#This Row],[Rent]]+invoices[[#This Row],[Services]]+invoices[[#This Row],[GST]]</f>
        <v>14500</v>
      </c>
      <c r="AE2898" s="7">
        <f>invoices[[#This Row],[Total]]-invoices[[#This Row],[rent_amount]]</f>
        <v>0</v>
      </c>
      <c r="AF2898">
        <v>75</v>
      </c>
      <c r="AG2898">
        <v>1794</v>
      </c>
      <c r="AH2898">
        <f>invoices[[#This Row],[EB Amount]]-invoices[[#This Row],[electricity_amount]]</f>
        <v>0</v>
      </c>
    </row>
    <row r="2899" spans="1:34">
      <c r="A2899" t="s">
        <v>770</v>
      </c>
      <c r="B2899" t="s">
        <v>22</v>
      </c>
      <c r="C2899" t="s">
        <v>771</v>
      </c>
      <c r="D2899" t="s">
        <v>24</v>
      </c>
      <c r="E2899" t="s">
        <v>72</v>
      </c>
      <c r="F2899" t="s">
        <v>665</v>
      </c>
      <c r="G2899" t="s">
        <v>772</v>
      </c>
      <c r="H2899" s="1">
        <f>DATE(YEAR(invoices[[#This Row],[due_date]]),MONTH(invoices[[#This Row],[due_date]]),1)</f>
        <v>45597</v>
      </c>
      <c r="I2899" s="1">
        <v>45603</v>
      </c>
      <c r="J2899">
        <v>12600</v>
      </c>
      <c r="K2899">
        <v>0</v>
      </c>
      <c r="L2899">
        <v>0</v>
      </c>
      <c r="M2899">
        <f>invoices[[#This Row],[rent_amount]]+invoices[[#This Row],[electricity_amount]]+invoices[[#This Row],[other_charges]]</f>
        <v>12600</v>
      </c>
      <c r="N2899" t="s">
        <v>28</v>
      </c>
      <c r="O2899" t="s">
        <v>83</v>
      </c>
      <c r="P2899">
        <v>0</v>
      </c>
      <c r="Q2899" t="b">
        <v>0</v>
      </c>
      <c r="R2899" t="s">
        <v>84</v>
      </c>
      <c r="S2899">
        <v>0</v>
      </c>
      <c r="T2899">
        <f>invoices[[#This Row],[total_amount]]</f>
        <v>12600</v>
      </c>
      <c r="U2899" t="s">
        <v>773</v>
      </c>
      <c r="V2899" t="str">
        <f>INDEX([1]!Table1[tenantname],MATCH(invoices[[#This Row],[allotment_id]],[1]!Table1[TenantAllotmentID],0))</f>
        <v>Ramya Vaalendena (C34-A1)</v>
      </c>
      <c r="W2899" t="s">
        <v>14225</v>
      </c>
      <c r="X2899" t="s">
        <v>14226</v>
      </c>
      <c r="Y2899" s="4">
        <v>45597</v>
      </c>
      <c r="Z2899" t="s">
        <v>15806</v>
      </c>
      <c r="AA2899">
        <v>8820</v>
      </c>
      <c r="AB2899">
        <v>3203</v>
      </c>
      <c r="AC2899">
        <v>577</v>
      </c>
      <c r="AD2899" s="7">
        <f>invoices[[#This Row],[Rent]]+invoices[[#This Row],[Services]]+invoices[[#This Row],[GST]]</f>
        <v>12600</v>
      </c>
      <c r="AE2899" s="7">
        <f>invoices[[#This Row],[Total]]-invoices[[#This Row],[rent_amount]]</f>
        <v>0</v>
      </c>
      <c r="AF2899">
        <v>137</v>
      </c>
      <c r="AG2899">
        <v>0</v>
      </c>
      <c r="AH2899">
        <f>invoices[[#This Row],[EB Amount]]-invoices[[#This Row],[electricity_amount]]</f>
        <v>0</v>
      </c>
    </row>
    <row r="2900" spans="1:34">
      <c r="A2900" t="s">
        <v>881</v>
      </c>
      <c r="B2900" t="s">
        <v>22</v>
      </c>
      <c r="C2900" t="s">
        <v>882</v>
      </c>
      <c r="D2900" t="s">
        <v>24</v>
      </c>
      <c r="E2900" t="s">
        <v>592</v>
      </c>
      <c r="F2900" t="s">
        <v>883</v>
      </c>
      <c r="G2900" t="s">
        <v>884</v>
      </c>
      <c r="H2900" s="1">
        <f>DATE(YEAR(invoices[[#This Row],[due_date]]),MONTH(invoices[[#This Row],[due_date]]),1)</f>
        <v>45597</v>
      </c>
      <c r="I2900" s="1">
        <v>45603</v>
      </c>
      <c r="J2900">
        <v>10633</v>
      </c>
      <c r="K2900">
        <v>135</v>
      </c>
      <c r="L2900">
        <v>2250</v>
      </c>
      <c r="M2900">
        <f>invoices[[#This Row],[rent_amount]]+invoices[[#This Row],[electricity_amount]]+invoices[[#This Row],[other_charges]]</f>
        <v>13018</v>
      </c>
      <c r="N2900" t="s">
        <v>28</v>
      </c>
      <c r="O2900" t="s">
        <v>885</v>
      </c>
      <c r="P2900">
        <v>0</v>
      </c>
      <c r="Q2900" t="b">
        <v>0</v>
      </c>
      <c r="R2900" t="s">
        <v>84</v>
      </c>
      <c r="S2900">
        <v>0</v>
      </c>
      <c r="T2900">
        <f>invoices[[#This Row],[total_amount]]</f>
        <v>13018</v>
      </c>
      <c r="U2900" t="s">
        <v>886</v>
      </c>
      <c r="V2900" t="str">
        <f>INDEX([1]!Table1[tenantname],MATCH(invoices[[#This Row],[allotment_id]],[1]!Table1[TenantAllotmentID],0))</f>
        <v>Abhishek murarka (A44-B1)</v>
      </c>
      <c r="W2900" t="s">
        <v>14267</v>
      </c>
      <c r="X2900" t="s">
        <v>14268</v>
      </c>
      <c r="Y2900" s="4">
        <v>45597</v>
      </c>
      <c r="Z2900" t="s">
        <v>15806</v>
      </c>
      <c r="AA2900">
        <v>7633</v>
      </c>
      <c r="AB2900">
        <v>2543</v>
      </c>
      <c r="AC2900">
        <v>457</v>
      </c>
      <c r="AD2900" s="7">
        <f>invoices[[#This Row],[Rent]]+invoices[[#This Row],[Services]]+invoices[[#This Row],[GST]]</f>
        <v>10633</v>
      </c>
      <c r="AE2900" s="7">
        <f>invoices[[#This Row],[Total]]-invoices[[#This Row],[rent_amount]]</f>
        <v>0</v>
      </c>
      <c r="AF2900">
        <v>164</v>
      </c>
      <c r="AG2900">
        <v>135</v>
      </c>
      <c r="AH2900">
        <f>invoices[[#This Row],[EB Amount]]-invoices[[#This Row],[electricity_amount]]</f>
        <v>0</v>
      </c>
    </row>
    <row r="2901" spans="1:34">
      <c r="A2901" t="s">
        <v>1102</v>
      </c>
      <c r="B2901" t="s">
        <v>22</v>
      </c>
      <c r="C2901" t="s">
        <v>1103</v>
      </c>
      <c r="D2901" t="s">
        <v>24</v>
      </c>
      <c r="E2901" t="s">
        <v>42</v>
      </c>
      <c r="F2901" t="s">
        <v>316</v>
      </c>
      <c r="G2901" t="s">
        <v>1104</v>
      </c>
      <c r="H2901" s="1">
        <f>DATE(YEAR(invoices[[#This Row],[due_date]]),MONTH(invoices[[#This Row],[due_date]]),1)</f>
        <v>45597</v>
      </c>
      <c r="I2901" s="1">
        <v>45603</v>
      </c>
      <c r="J2901">
        <v>13500</v>
      </c>
      <c r="K2901">
        <v>1054</v>
      </c>
      <c r="L2901">
        <v>0</v>
      </c>
      <c r="M2901">
        <f>invoices[[#This Row],[rent_amount]]+invoices[[#This Row],[electricity_amount]]+invoices[[#This Row],[other_charges]]</f>
        <v>14554</v>
      </c>
      <c r="N2901" t="s">
        <v>28</v>
      </c>
      <c r="O2901" t="s">
        <v>885</v>
      </c>
      <c r="P2901">
        <v>0</v>
      </c>
      <c r="Q2901" t="b">
        <v>0</v>
      </c>
      <c r="R2901" t="s">
        <v>84</v>
      </c>
      <c r="S2901">
        <v>0</v>
      </c>
      <c r="T2901">
        <f>invoices[[#This Row],[total_amount]]</f>
        <v>14554</v>
      </c>
      <c r="U2901" t="s">
        <v>1105</v>
      </c>
      <c r="V2901" t="str">
        <f>INDEX([1]!Table1[tenantname],MATCH(invoices[[#This Row],[allotment_id]],[1]!Table1[TenantAllotmentID],0))</f>
        <v>Aditi Karra (C24-C2)</v>
      </c>
      <c r="W2901" t="s">
        <v>14348</v>
      </c>
      <c r="X2901" t="s">
        <v>14349</v>
      </c>
      <c r="Y2901" s="4">
        <v>45597</v>
      </c>
      <c r="Z2901" t="s">
        <v>15806</v>
      </c>
      <c r="AA2901">
        <v>8100</v>
      </c>
      <c r="AB2901">
        <v>4576</v>
      </c>
      <c r="AC2901">
        <v>824</v>
      </c>
      <c r="AD2901" s="7">
        <f>invoices[[#This Row],[Rent]]+invoices[[#This Row],[Services]]+invoices[[#This Row],[GST]]</f>
        <v>13500</v>
      </c>
      <c r="AE2901" s="7">
        <f>invoices[[#This Row],[Total]]-invoices[[#This Row],[rent_amount]]</f>
        <v>0</v>
      </c>
      <c r="AF2901">
        <v>219</v>
      </c>
      <c r="AG2901">
        <v>1054</v>
      </c>
      <c r="AH2901">
        <f>invoices[[#This Row],[EB Amount]]-invoices[[#This Row],[electricity_amount]]</f>
        <v>0</v>
      </c>
    </row>
    <row r="2902" spans="1:34">
      <c r="A2902" t="s">
        <v>1172</v>
      </c>
      <c r="B2902" t="s">
        <v>22</v>
      </c>
      <c r="C2902" t="s">
        <v>233</v>
      </c>
      <c r="D2902" t="s">
        <v>24</v>
      </c>
      <c r="E2902" t="s">
        <v>234</v>
      </c>
      <c r="F2902" t="s">
        <v>235</v>
      </c>
      <c r="G2902" t="s">
        <v>1173</v>
      </c>
      <c r="H2902" s="1">
        <f>DATE(YEAR(invoices[[#This Row],[due_date]]),MONTH(invoices[[#This Row],[due_date]]),1)</f>
        <v>45597</v>
      </c>
      <c r="I2902" s="1">
        <v>45603</v>
      </c>
      <c r="J2902">
        <v>19000</v>
      </c>
      <c r="K2902">
        <v>1100</v>
      </c>
      <c r="L2902">
        <v>0</v>
      </c>
      <c r="M2902">
        <f>invoices[[#This Row],[rent_amount]]+invoices[[#This Row],[electricity_amount]]+invoices[[#This Row],[other_charges]]</f>
        <v>20100</v>
      </c>
      <c r="N2902" t="s">
        <v>28</v>
      </c>
      <c r="O2902" t="s">
        <v>419</v>
      </c>
      <c r="P2902">
        <v>0</v>
      </c>
      <c r="Q2902" t="b">
        <v>0</v>
      </c>
      <c r="R2902" t="s">
        <v>84</v>
      </c>
      <c r="S2902">
        <v>0</v>
      </c>
      <c r="T2902">
        <f>invoices[[#This Row],[total_amount]]</f>
        <v>20100</v>
      </c>
      <c r="U2902" t="s">
        <v>238</v>
      </c>
      <c r="V2902" t="str">
        <f>INDEX([1]!Table1[tenantname],MATCH(invoices[[#This Row],[allotment_id]],[1]!Table1[TenantAllotmentID],0))</f>
        <v>Aldreena Dsouza (D12-A1)</v>
      </c>
      <c r="W2902" t="s">
        <v>14040</v>
      </c>
      <c r="X2902" t="s">
        <v>14041</v>
      </c>
      <c r="Y2902" s="4">
        <v>45597</v>
      </c>
      <c r="Z2902" t="s">
        <v>15806</v>
      </c>
      <c r="AA2902">
        <v>13300</v>
      </c>
      <c r="AB2902">
        <v>4831</v>
      </c>
      <c r="AC2902">
        <v>869</v>
      </c>
      <c r="AD2902" s="7">
        <f>invoices[[#This Row],[Rent]]+invoices[[#This Row],[Services]]+invoices[[#This Row],[GST]]</f>
        <v>19000</v>
      </c>
      <c r="AE2902" s="7">
        <f>invoices[[#This Row],[Total]]-invoices[[#This Row],[rent_amount]]</f>
        <v>0</v>
      </c>
      <c r="AF2902">
        <v>239</v>
      </c>
      <c r="AG2902">
        <v>1100</v>
      </c>
      <c r="AH2902">
        <f>invoices[[#This Row],[EB Amount]]-invoices[[#This Row],[electricity_amount]]</f>
        <v>0</v>
      </c>
    </row>
    <row r="2903" spans="1:34">
      <c r="A2903" t="s">
        <v>1440</v>
      </c>
      <c r="B2903" t="s">
        <v>22</v>
      </c>
      <c r="C2903" t="s">
        <v>1441</v>
      </c>
      <c r="D2903" t="s">
        <v>24</v>
      </c>
      <c r="E2903" t="s">
        <v>592</v>
      </c>
      <c r="F2903" t="s">
        <v>593</v>
      </c>
      <c r="G2903" t="s">
        <v>1442</v>
      </c>
      <c r="H2903" s="1">
        <f>DATE(YEAR(invoices[[#This Row],[due_date]]),MONTH(invoices[[#This Row],[due_date]]),1)</f>
        <v>45597</v>
      </c>
      <c r="I2903" s="1">
        <v>45603</v>
      </c>
      <c r="J2903">
        <v>13500</v>
      </c>
      <c r="K2903">
        <v>1224</v>
      </c>
      <c r="L2903">
        <v>2250</v>
      </c>
      <c r="M2903">
        <f>invoices[[#This Row],[rent_amount]]+invoices[[#This Row],[electricity_amount]]+invoices[[#This Row],[other_charges]]</f>
        <v>16974</v>
      </c>
      <c r="N2903" t="s">
        <v>28</v>
      </c>
      <c r="O2903" t="s">
        <v>885</v>
      </c>
      <c r="P2903">
        <v>0</v>
      </c>
      <c r="Q2903" t="b">
        <v>0</v>
      </c>
      <c r="R2903" t="s">
        <v>84</v>
      </c>
      <c r="S2903">
        <v>0</v>
      </c>
      <c r="T2903">
        <f>invoices[[#This Row],[total_amount]]</f>
        <v>16974</v>
      </c>
      <c r="U2903" t="s">
        <v>1443</v>
      </c>
      <c r="V2903" t="str">
        <f>INDEX([1]!Table1[tenantname],MATCH(invoices[[#This Row],[allotment_id]],[1]!Table1[TenantAllotmentID],0))</f>
        <v>Abu Saleha MD (A44-C2)</v>
      </c>
      <c r="W2903" t="s">
        <v>14474</v>
      </c>
      <c r="X2903" t="s">
        <v>14475</v>
      </c>
      <c r="Y2903" s="4">
        <v>45597</v>
      </c>
      <c r="Z2903" t="s">
        <v>15806</v>
      </c>
      <c r="AA2903">
        <v>9691</v>
      </c>
      <c r="AB2903">
        <v>3228</v>
      </c>
      <c r="AC2903">
        <v>581</v>
      </c>
      <c r="AD2903" s="7">
        <f>invoices[[#This Row],[Rent]]+invoices[[#This Row],[Services]]+invoices[[#This Row],[GST]]</f>
        <v>13500</v>
      </c>
      <c r="AE2903" s="7">
        <f>invoices[[#This Row],[Total]]-invoices[[#This Row],[rent_amount]]</f>
        <v>0</v>
      </c>
      <c r="AF2903">
        <v>315</v>
      </c>
      <c r="AG2903">
        <v>1224</v>
      </c>
      <c r="AH2903">
        <f>invoices[[#This Row],[EB Amount]]-invoices[[#This Row],[electricity_amount]]</f>
        <v>0</v>
      </c>
    </row>
    <row r="2904" spans="1:34">
      <c r="A2904" t="s">
        <v>1474</v>
      </c>
      <c r="B2904" t="s">
        <v>22</v>
      </c>
      <c r="C2904" t="s">
        <v>859</v>
      </c>
      <c r="D2904" t="s">
        <v>24</v>
      </c>
      <c r="E2904" t="s">
        <v>268</v>
      </c>
      <c r="F2904" t="s">
        <v>860</v>
      </c>
      <c r="G2904" t="s">
        <v>1475</v>
      </c>
      <c r="H2904" s="1">
        <f>DATE(YEAR(invoices[[#This Row],[due_date]]),MONTH(invoices[[#This Row],[due_date]]),1)</f>
        <v>45597</v>
      </c>
      <c r="I2904" s="1">
        <v>45603</v>
      </c>
      <c r="J2904">
        <v>14500</v>
      </c>
      <c r="K2904">
        <v>1550</v>
      </c>
      <c r="L2904">
        <v>0</v>
      </c>
      <c r="M2904">
        <f>invoices[[#This Row],[rent_amount]]+invoices[[#This Row],[electricity_amount]]+invoices[[#This Row],[other_charges]]</f>
        <v>16050</v>
      </c>
      <c r="N2904" t="s">
        <v>28</v>
      </c>
      <c r="O2904" t="s">
        <v>487</v>
      </c>
      <c r="P2904">
        <v>0</v>
      </c>
      <c r="Q2904" t="b">
        <v>0</v>
      </c>
      <c r="R2904" t="s">
        <v>84</v>
      </c>
      <c r="S2904">
        <v>0</v>
      </c>
      <c r="T2904">
        <f>invoices[[#This Row],[total_amount]]</f>
        <v>16050</v>
      </c>
      <c r="U2904" t="s">
        <v>862</v>
      </c>
      <c r="V2904" t="str">
        <f>INDEX([1]!Table1[tenantname],MATCH(invoices[[#This Row],[allotment_id]],[1]!Table1[TenantAllotmentID],0))</f>
        <v>Ramkumar Ganesan (C21-B2)</v>
      </c>
      <c r="W2904" t="s">
        <v>14259</v>
      </c>
      <c r="X2904" t="s">
        <v>14260</v>
      </c>
      <c r="Y2904" s="4">
        <v>45597</v>
      </c>
      <c r="Z2904" t="s">
        <v>15806</v>
      </c>
      <c r="AA2904">
        <v>10409</v>
      </c>
      <c r="AB2904">
        <v>3467</v>
      </c>
      <c r="AC2904">
        <v>624</v>
      </c>
      <c r="AD2904" s="7">
        <f>invoices[[#This Row],[Rent]]+invoices[[#This Row],[Services]]+invoices[[#This Row],[GST]]</f>
        <v>14500</v>
      </c>
      <c r="AE2904" s="7">
        <f>invoices[[#This Row],[Total]]-invoices[[#This Row],[rent_amount]]</f>
        <v>0</v>
      </c>
      <c r="AF2904">
        <v>325</v>
      </c>
      <c r="AG2904">
        <v>1550</v>
      </c>
      <c r="AH2904">
        <f>invoices[[#This Row],[EB Amount]]-invoices[[#This Row],[electricity_amount]]</f>
        <v>0</v>
      </c>
    </row>
    <row r="2905" spans="1:34">
      <c r="A2905" s="2" t="s">
        <v>1570</v>
      </c>
      <c r="B2905" t="s">
        <v>22</v>
      </c>
      <c r="C2905" t="s">
        <v>1571</v>
      </c>
      <c r="D2905" t="s">
        <v>24</v>
      </c>
      <c r="E2905" t="s">
        <v>104</v>
      </c>
      <c r="F2905" t="s">
        <v>1572</v>
      </c>
      <c r="G2905" t="s">
        <v>1573</v>
      </c>
      <c r="H2905" s="1">
        <f>DATE(YEAR(invoices[[#This Row],[due_date]]),MONTH(invoices[[#This Row],[due_date]]),1)</f>
        <v>45597</v>
      </c>
      <c r="I2905" s="1">
        <v>45603</v>
      </c>
      <c r="J2905">
        <v>14500</v>
      </c>
      <c r="K2905">
        <v>1271</v>
      </c>
      <c r="L2905">
        <v>0</v>
      </c>
      <c r="M2905">
        <f>invoices[[#This Row],[rent_amount]]+invoices[[#This Row],[electricity_amount]]+invoices[[#This Row],[other_charges]]</f>
        <v>15771</v>
      </c>
      <c r="N2905" t="s">
        <v>28</v>
      </c>
      <c r="O2905" t="s">
        <v>83</v>
      </c>
      <c r="P2905">
        <v>0</v>
      </c>
      <c r="Q2905" t="b">
        <v>0</v>
      </c>
      <c r="R2905" t="s">
        <v>84</v>
      </c>
      <c r="S2905">
        <v>0</v>
      </c>
      <c r="T2905">
        <f>invoices[[#This Row],[total_amount]]</f>
        <v>15771</v>
      </c>
      <c r="U2905" t="s">
        <v>1574</v>
      </c>
      <c r="V2905" t="str">
        <f>INDEX([1]!Table1[tenantname],MATCH(invoices[[#This Row],[allotment_id]],[1]!Table1[TenantAllotmentID],0))</f>
        <v>Ravi S (B14-B2)</v>
      </c>
      <c r="W2905" t="s">
        <v>14522</v>
      </c>
      <c r="X2905" t="s">
        <v>14523</v>
      </c>
      <c r="Y2905" s="4">
        <v>45597</v>
      </c>
      <c r="Z2905" t="s">
        <v>15806</v>
      </c>
      <c r="AA2905">
        <v>10409</v>
      </c>
      <c r="AB2905">
        <v>3467</v>
      </c>
      <c r="AC2905">
        <v>624</v>
      </c>
      <c r="AD2905" s="7">
        <f>invoices[[#This Row],[Rent]]+invoices[[#This Row],[Services]]+invoices[[#This Row],[GST]]</f>
        <v>14500</v>
      </c>
      <c r="AE2905" s="7">
        <f>invoices[[#This Row],[Total]]-invoices[[#This Row],[rent_amount]]</f>
        <v>0</v>
      </c>
      <c r="AF2905">
        <v>354</v>
      </c>
      <c r="AG2905">
        <v>1271</v>
      </c>
      <c r="AH2905">
        <f>invoices[[#This Row],[EB Amount]]-invoices[[#This Row],[electricity_amount]]</f>
        <v>0</v>
      </c>
    </row>
    <row r="2906" spans="1:34">
      <c r="A2906" t="s">
        <v>2131</v>
      </c>
      <c r="B2906" t="s">
        <v>22</v>
      </c>
      <c r="C2906" t="s">
        <v>1121</v>
      </c>
      <c r="D2906" t="s">
        <v>24</v>
      </c>
      <c r="E2906" t="s">
        <v>147</v>
      </c>
      <c r="F2906" t="s">
        <v>1122</v>
      </c>
      <c r="G2906" t="s">
        <v>2132</v>
      </c>
      <c r="H2906" s="1">
        <f>DATE(YEAR(invoices[[#This Row],[due_date]]),MONTH(invoices[[#This Row],[due_date]]),1)</f>
        <v>45597</v>
      </c>
      <c r="I2906" s="1">
        <v>45603</v>
      </c>
      <c r="J2906">
        <v>14500</v>
      </c>
      <c r="K2906">
        <v>1240</v>
      </c>
      <c r="L2906">
        <v>0</v>
      </c>
      <c r="M2906">
        <f>invoices[[#This Row],[rent_amount]]+invoices[[#This Row],[electricity_amount]]+invoices[[#This Row],[other_charges]]</f>
        <v>15740</v>
      </c>
      <c r="N2906" t="s">
        <v>28</v>
      </c>
      <c r="O2906" t="s">
        <v>83</v>
      </c>
      <c r="P2906">
        <v>0</v>
      </c>
      <c r="Q2906" t="b">
        <v>0</v>
      </c>
      <c r="R2906" t="s">
        <v>84</v>
      </c>
      <c r="S2906">
        <v>0</v>
      </c>
      <c r="T2906">
        <f>invoices[[#This Row],[total_amount]]</f>
        <v>15740</v>
      </c>
      <c r="U2906" t="s">
        <v>1125</v>
      </c>
      <c r="V2906" t="str">
        <f>INDEX([1]!Table1[tenantname],MATCH(invoices[[#This Row],[allotment_id]],[1]!Table1[TenantAllotmentID],0))</f>
        <v>Navin Joseph (C31-B1)</v>
      </c>
      <c r="W2906" t="s">
        <v>14356</v>
      </c>
      <c r="X2906" t="s">
        <v>14357</v>
      </c>
      <c r="Y2906" s="4">
        <v>45597</v>
      </c>
      <c r="Z2906" t="s">
        <v>15806</v>
      </c>
      <c r="AA2906">
        <v>10409</v>
      </c>
      <c r="AB2906">
        <v>3467</v>
      </c>
      <c r="AC2906">
        <v>624</v>
      </c>
      <c r="AD2906" s="7">
        <f>invoices[[#This Row],[Rent]]+invoices[[#This Row],[Services]]+invoices[[#This Row],[GST]]</f>
        <v>14500</v>
      </c>
      <c r="AE2906" s="7">
        <f>invoices[[#This Row],[Total]]-invoices[[#This Row],[rent_amount]]</f>
        <v>0</v>
      </c>
      <c r="AF2906">
        <v>536</v>
      </c>
      <c r="AG2906">
        <v>1240</v>
      </c>
      <c r="AH2906">
        <f>invoices[[#This Row],[EB Amount]]-invoices[[#This Row],[electricity_amount]]</f>
        <v>0</v>
      </c>
    </row>
    <row r="2907" spans="1:34">
      <c r="A2907" t="s">
        <v>2200</v>
      </c>
      <c r="B2907" t="s">
        <v>22</v>
      </c>
      <c r="C2907" t="s">
        <v>358</v>
      </c>
      <c r="D2907" t="s">
        <v>24</v>
      </c>
      <c r="E2907" t="s">
        <v>268</v>
      </c>
      <c r="F2907" t="s">
        <v>359</v>
      </c>
      <c r="G2907" t="s">
        <v>2201</v>
      </c>
      <c r="H2907" s="1">
        <f>DATE(YEAR(invoices[[#This Row],[due_date]]),MONTH(invoices[[#This Row],[due_date]]),1)</f>
        <v>45597</v>
      </c>
      <c r="I2907" s="1">
        <v>45603</v>
      </c>
      <c r="J2907">
        <v>24000</v>
      </c>
      <c r="K2907">
        <v>1550</v>
      </c>
      <c r="L2907">
        <v>0</v>
      </c>
      <c r="M2907">
        <f>invoices[[#This Row],[rent_amount]]+invoices[[#This Row],[electricity_amount]]+invoices[[#This Row],[other_charges]]</f>
        <v>25550</v>
      </c>
      <c r="N2907" t="s">
        <v>28</v>
      </c>
      <c r="O2907" t="s">
        <v>419</v>
      </c>
      <c r="P2907">
        <v>0</v>
      </c>
      <c r="Q2907" t="b">
        <v>0</v>
      </c>
      <c r="R2907" t="s">
        <v>84</v>
      </c>
      <c r="S2907">
        <v>0</v>
      </c>
      <c r="T2907">
        <f>invoices[[#This Row],[total_amount]]</f>
        <v>25550</v>
      </c>
      <c r="U2907" t="s">
        <v>362</v>
      </c>
      <c r="V2907" t="str">
        <f>INDEX([1]!Table1[tenantname],MATCH(invoices[[#This Row],[allotment_id]],[1]!Table1[TenantAllotmentID],0))</f>
        <v>Jithin K (C21-D1)</v>
      </c>
      <c r="W2907" t="s">
        <v>14080</v>
      </c>
      <c r="X2907" t="s">
        <v>14081</v>
      </c>
      <c r="Y2907" s="4">
        <v>45597</v>
      </c>
      <c r="Z2907" t="s">
        <v>15806</v>
      </c>
      <c r="AA2907">
        <v>17228</v>
      </c>
      <c r="AB2907">
        <v>5739</v>
      </c>
      <c r="AC2907">
        <v>1033</v>
      </c>
      <c r="AD2907" s="7">
        <f>invoices[[#This Row],[Rent]]+invoices[[#This Row],[Services]]+invoices[[#This Row],[GST]]</f>
        <v>24000</v>
      </c>
      <c r="AE2907" s="7">
        <f>invoices[[#This Row],[Total]]-invoices[[#This Row],[rent_amount]]</f>
        <v>0</v>
      </c>
      <c r="AF2907">
        <v>561</v>
      </c>
      <c r="AG2907">
        <v>1550</v>
      </c>
      <c r="AH2907">
        <f>invoices[[#This Row],[EB Amount]]-invoices[[#This Row],[electricity_amount]]</f>
        <v>0</v>
      </c>
    </row>
    <row r="2908" spans="1:34">
      <c r="A2908" t="s">
        <v>2233</v>
      </c>
      <c r="B2908" t="s">
        <v>22</v>
      </c>
      <c r="C2908" t="s">
        <v>1274</v>
      </c>
      <c r="D2908" t="s">
        <v>24</v>
      </c>
      <c r="E2908" t="s">
        <v>195</v>
      </c>
      <c r="F2908" t="s">
        <v>1753</v>
      </c>
      <c r="G2908" t="s">
        <v>2234</v>
      </c>
      <c r="H2908" s="1">
        <f>DATE(YEAR(invoices[[#This Row],[due_date]]),MONTH(invoices[[#This Row],[due_date]]),1)</f>
        <v>45597</v>
      </c>
      <c r="I2908" s="1">
        <v>45603</v>
      </c>
      <c r="J2908">
        <v>17700</v>
      </c>
      <c r="K2908">
        <v>0</v>
      </c>
      <c r="L2908">
        <v>0</v>
      </c>
      <c r="M2908">
        <f>invoices[[#This Row],[rent_amount]]+invoices[[#This Row],[electricity_amount]]+invoices[[#This Row],[other_charges]]</f>
        <v>17700</v>
      </c>
      <c r="N2908" t="s">
        <v>28</v>
      </c>
      <c r="O2908" t="s">
        <v>419</v>
      </c>
      <c r="P2908">
        <v>0</v>
      </c>
      <c r="Q2908" t="b">
        <v>0</v>
      </c>
      <c r="R2908" t="s">
        <v>84</v>
      </c>
      <c r="S2908">
        <v>0</v>
      </c>
      <c r="T2908">
        <f>invoices[[#This Row],[total_amount]]</f>
        <v>17700</v>
      </c>
      <c r="U2908" t="s">
        <v>1755</v>
      </c>
      <c r="V2908" t="str">
        <f>INDEX([1]!Table1[tenantname],MATCH(invoices[[#This Row],[allotment_id]],[1]!Table1[TenantAllotmentID],0))</f>
        <v>Sreyashi Chowdhury (D41-A1)</v>
      </c>
      <c r="W2908" t="s">
        <v>14409</v>
      </c>
      <c r="X2908" t="s">
        <v>14584</v>
      </c>
      <c r="Y2908" s="4">
        <v>45597</v>
      </c>
      <c r="Z2908" t="s">
        <v>15806</v>
      </c>
      <c r="AA2908">
        <v>12706</v>
      </c>
      <c r="AB2908">
        <v>4232</v>
      </c>
      <c r="AC2908">
        <v>762</v>
      </c>
      <c r="AD2908" s="7">
        <f>invoices[[#This Row],[Rent]]+invoices[[#This Row],[Services]]+invoices[[#This Row],[GST]]</f>
        <v>17700</v>
      </c>
      <c r="AE2908" s="7">
        <f>invoices[[#This Row],[Total]]-invoices[[#This Row],[rent_amount]]</f>
        <v>0</v>
      </c>
      <c r="AF2908">
        <v>572</v>
      </c>
      <c r="AG2908">
        <v>0</v>
      </c>
      <c r="AH2908">
        <f>invoices[[#This Row],[EB Amount]]-invoices[[#This Row],[electricity_amount]]</f>
        <v>0</v>
      </c>
    </row>
    <row r="2909" spans="1:34">
      <c r="A2909" t="s">
        <v>2289</v>
      </c>
      <c r="B2909" t="s">
        <v>22</v>
      </c>
      <c r="C2909" t="s">
        <v>2290</v>
      </c>
      <c r="D2909" t="s">
        <v>24</v>
      </c>
      <c r="E2909" t="s">
        <v>155</v>
      </c>
      <c r="F2909" t="s">
        <v>742</v>
      </c>
      <c r="G2909" t="s">
        <v>2291</v>
      </c>
      <c r="H2909" s="1">
        <f>DATE(YEAR(invoices[[#This Row],[due_date]]),MONTH(invoices[[#This Row],[due_date]]),1)</f>
        <v>45597</v>
      </c>
      <c r="I2909" s="1">
        <v>45603</v>
      </c>
      <c r="J2909">
        <v>8999</v>
      </c>
      <c r="K2909">
        <v>1426</v>
      </c>
      <c r="L2909">
        <v>2250</v>
      </c>
      <c r="M2909">
        <f>invoices[[#This Row],[rent_amount]]+invoices[[#This Row],[electricity_amount]]+invoices[[#This Row],[other_charges]]</f>
        <v>12675</v>
      </c>
      <c r="N2909" t="s">
        <v>28</v>
      </c>
      <c r="O2909" t="s">
        <v>487</v>
      </c>
      <c r="P2909">
        <v>0</v>
      </c>
      <c r="Q2909" t="b">
        <v>0</v>
      </c>
      <c r="R2909" t="s">
        <v>84</v>
      </c>
      <c r="S2909">
        <v>0</v>
      </c>
      <c r="T2909">
        <f>invoices[[#This Row],[total_amount]]</f>
        <v>12675</v>
      </c>
      <c r="U2909" t="s">
        <v>2292</v>
      </c>
      <c r="V2909" t="str">
        <f>INDEX([1]!Table1[tenantname],MATCH(invoices[[#This Row],[allotment_id]],[1]!Table1[TenantAllotmentID],0))</f>
        <v>Santhanam B (C44-C1)</v>
      </c>
      <c r="W2909" t="s">
        <v>14764</v>
      </c>
      <c r="X2909" t="s">
        <v>14765</v>
      </c>
      <c r="Y2909" s="4">
        <v>45597</v>
      </c>
      <c r="Z2909" t="s">
        <v>15806</v>
      </c>
      <c r="AA2909">
        <v>5503</v>
      </c>
      <c r="AB2909">
        <v>2963</v>
      </c>
      <c r="AC2909">
        <v>533</v>
      </c>
      <c r="AD2909" s="7">
        <f>invoices[[#This Row],[Rent]]+invoices[[#This Row],[Services]]+invoices[[#This Row],[GST]]</f>
        <v>8999</v>
      </c>
      <c r="AE2909" s="7">
        <f>invoices[[#This Row],[Total]]-invoices[[#This Row],[rent_amount]]</f>
        <v>0</v>
      </c>
      <c r="AF2909">
        <v>592</v>
      </c>
      <c r="AG2909">
        <v>1426</v>
      </c>
      <c r="AH2909">
        <f>invoices[[#This Row],[EB Amount]]-invoices[[#This Row],[electricity_amount]]</f>
        <v>0</v>
      </c>
    </row>
    <row r="2910" spans="1:34">
      <c r="A2910" t="s">
        <v>2323</v>
      </c>
      <c r="B2910" t="s">
        <v>22</v>
      </c>
      <c r="C2910" t="s">
        <v>978</v>
      </c>
      <c r="D2910" t="s">
        <v>24</v>
      </c>
      <c r="E2910" t="s">
        <v>275</v>
      </c>
      <c r="F2910" t="s">
        <v>505</v>
      </c>
      <c r="G2910" t="s">
        <v>2324</v>
      </c>
      <c r="H2910" s="1">
        <f>DATE(YEAR(invoices[[#This Row],[due_date]]),MONTH(invoices[[#This Row],[due_date]]),1)</f>
        <v>45597</v>
      </c>
      <c r="I2910" s="1">
        <v>45603</v>
      </c>
      <c r="J2910">
        <v>13500</v>
      </c>
      <c r="K2910">
        <v>2077</v>
      </c>
      <c r="L2910">
        <v>0</v>
      </c>
      <c r="M2910">
        <f>invoices[[#This Row],[rent_amount]]+invoices[[#This Row],[electricity_amount]]+invoices[[#This Row],[other_charges]]</f>
        <v>15577</v>
      </c>
      <c r="N2910" t="s">
        <v>28</v>
      </c>
      <c r="O2910" t="s">
        <v>83</v>
      </c>
      <c r="P2910">
        <v>0</v>
      </c>
      <c r="Q2910" t="b">
        <v>0</v>
      </c>
      <c r="R2910" t="s">
        <v>84</v>
      </c>
      <c r="S2910">
        <v>0</v>
      </c>
      <c r="T2910">
        <f>invoices[[#This Row],[total_amount]]</f>
        <v>15577</v>
      </c>
      <c r="U2910" t="s">
        <v>981</v>
      </c>
      <c r="V2910" t="str">
        <f>INDEX([1]!Table1[tenantname],MATCH(invoices[[#This Row],[allotment_id]],[1]!Table1[TenantAllotmentID],0))</f>
        <v>Muskan Chauhan (B44-C1)</v>
      </c>
      <c r="W2910" t="s">
        <v>14302</v>
      </c>
      <c r="X2910" t="s">
        <v>14303</v>
      </c>
      <c r="Y2910" s="4">
        <v>45597</v>
      </c>
      <c r="Z2910" t="s">
        <v>15806</v>
      </c>
      <c r="AA2910">
        <v>9691</v>
      </c>
      <c r="AB2910">
        <v>3228</v>
      </c>
      <c r="AC2910">
        <v>581</v>
      </c>
      <c r="AD2910" s="7">
        <f>invoices[[#This Row],[Rent]]+invoices[[#This Row],[Services]]+invoices[[#This Row],[GST]]</f>
        <v>13500</v>
      </c>
      <c r="AE2910" s="7">
        <f>invoices[[#This Row],[Total]]-invoices[[#This Row],[rent_amount]]</f>
        <v>0</v>
      </c>
      <c r="AF2910">
        <v>603</v>
      </c>
      <c r="AG2910">
        <v>2077</v>
      </c>
      <c r="AH2910">
        <f>invoices[[#This Row],[EB Amount]]-invoices[[#This Row],[electricity_amount]]</f>
        <v>0</v>
      </c>
    </row>
    <row r="2911" spans="1:34">
      <c r="A2911" t="s">
        <v>2438</v>
      </c>
      <c r="B2911" t="s">
        <v>22</v>
      </c>
      <c r="C2911" t="s">
        <v>1270</v>
      </c>
      <c r="D2911" t="s">
        <v>24</v>
      </c>
      <c r="E2911" t="s">
        <v>275</v>
      </c>
      <c r="F2911" t="s">
        <v>276</v>
      </c>
      <c r="G2911" t="s">
        <v>2439</v>
      </c>
      <c r="H2911" s="1">
        <f>DATE(YEAR(invoices[[#This Row],[due_date]]),MONTH(invoices[[#This Row],[due_date]]),1)</f>
        <v>45597</v>
      </c>
      <c r="I2911" s="1">
        <v>45603</v>
      </c>
      <c r="J2911">
        <v>13500</v>
      </c>
      <c r="K2911">
        <v>2077</v>
      </c>
      <c r="L2911">
        <v>0</v>
      </c>
      <c r="M2911">
        <f>invoices[[#This Row],[rent_amount]]+invoices[[#This Row],[electricity_amount]]+invoices[[#This Row],[other_charges]]</f>
        <v>15577</v>
      </c>
      <c r="N2911" t="s">
        <v>28</v>
      </c>
      <c r="O2911" t="s">
        <v>487</v>
      </c>
      <c r="P2911">
        <v>0</v>
      </c>
      <c r="Q2911" t="b">
        <v>0</v>
      </c>
      <c r="R2911" t="s">
        <v>84</v>
      </c>
      <c r="S2911">
        <v>0</v>
      </c>
      <c r="T2911">
        <f>invoices[[#This Row],[total_amount]]</f>
        <v>15577</v>
      </c>
      <c r="U2911" t="s">
        <v>1272</v>
      </c>
      <c r="V2911" t="str">
        <f>INDEX([1]!Table1[tenantname],MATCH(invoices[[#This Row],[allotment_id]],[1]!Table1[TenantAllotmentID],0))</f>
        <v>Smita Parial (B44-C2)</v>
      </c>
      <c r="W2911" t="s">
        <v>14407</v>
      </c>
      <c r="X2911" t="s">
        <v>14408</v>
      </c>
      <c r="Y2911" s="4">
        <v>45597</v>
      </c>
      <c r="Z2911" t="s">
        <v>15806</v>
      </c>
      <c r="AA2911">
        <v>9691</v>
      </c>
      <c r="AB2911">
        <v>3228</v>
      </c>
      <c r="AC2911">
        <v>581</v>
      </c>
      <c r="AD2911" s="7">
        <f>invoices[[#This Row],[Rent]]+invoices[[#This Row],[Services]]+invoices[[#This Row],[GST]]</f>
        <v>13500</v>
      </c>
      <c r="AE2911" s="7">
        <f>invoices[[#This Row],[Total]]-invoices[[#This Row],[rent_amount]]</f>
        <v>0</v>
      </c>
      <c r="AF2911">
        <v>646</v>
      </c>
      <c r="AG2911">
        <v>2077</v>
      </c>
      <c r="AH2911">
        <f>invoices[[#This Row],[EB Amount]]-invoices[[#This Row],[electricity_amount]]</f>
        <v>0</v>
      </c>
    </row>
    <row r="2912" spans="1:34">
      <c r="A2912" t="s">
        <v>2594</v>
      </c>
      <c r="B2912" t="s">
        <v>22</v>
      </c>
      <c r="C2912" t="s">
        <v>394</v>
      </c>
      <c r="D2912" t="s">
        <v>24</v>
      </c>
      <c r="E2912" t="s">
        <v>147</v>
      </c>
      <c r="F2912" t="s">
        <v>336</v>
      </c>
      <c r="G2912" t="s">
        <v>2595</v>
      </c>
      <c r="H2912" s="1">
        <f>DATE(YEAR(invoices[[#This Row],[due_date]]),MONTH(invoices[[#This Row],[due_date]]),1)</f>
        <v>45597</v>
      </c>
      <c r="I2912" s="1">
        <v>45603</v>
      </c>
      <c r="J2912">
        <v>24000</v>
      </c>
      <c r="K2912">
        <v>1240</v>
      </c>
      <c r="L2912">
        <v>0</v>
      </c>
      <c r="M2912">
        <f>invoices[[#This Row],[rent_amount]]+invoices[[#This Row],[electricity_amount]]+invoices[[#This Row],[other_charges]]</f>
        <v>25240</v>
      </c>
      <c r="N2912" t="s">
        <v>28</v>
      </c>
      <c r="O2912" t="s">
        <v>83</v>
      </c>
      <c r="P2912">
        <v>0</v>
      </c>
      <c r="Q2912" t="b">
        <v>0</v>
      </c>
      <c r="R2912" t="s">
        <v>84</v>
      </c>
      <c r="S2912">
        <v>0</v>
      </c>
      <c r="T2912">
        <f>invoices[[#This Row],[total_amount]]</f>
        <v>25240</v>
      </c>
      <c r="U2912" t="s">
        <v>396</v>
      </c>
      <c r="V2912" t="str">
        <f>INDEX([1]!Table1[tenantname],MATCH(invoices[[#This Row],[allotment_id]],[1]!Table1[TenantAllotmentID],0))</f>
        <v>Rahul Kapoor (C31-D1)</v>
      </c>
      <c r="W2912" t="s">
        <v>14094</v>
      </c>
      <c r="X2912" t="s">
        <v>14095</v>
      </c>
      <c r="Y2912" s="4">
        <v>45597</v>
      </c>
      <c r="Z2912" t="s">
        <v>15806</v>
      </c>
      <c r="AA2912">
        <v>17228</v>
      </c>
      <c r="AB2912">
        <v>5739</v>
      </c>
      <c r="AC2912">
        <v>1033</v>
      </c>
      <c r="AD2912" s="7">
        <f>invoices[[#This Row],[Rent]]+invoices[[#This Row],[Services]]+invoices[[#This Row],[GST]]</f>
        <v>24000</v>
      </c>
      <c r="AE2912" s="7">
        <f>invoices[[#This Row],[Total]]-invoices[[#This Row],[rent_amount]]</f>
        <v>0</v>
      </c>
      <c r="AF2912">
        <v>709</v>
      </c>
      <c r="AG2912">
        <v>1240</v>
      </c>
      <c r="AH2912">
        <f>invoices[[#This Row],[EB Amount]]-invoices[[#This Row],[electricity_amount]]</f>
        <v>0</v>
      </c>
    </row>
    <row r="2913" spans="1:34">
      <c r="A2913" t="s">
        <v>2884</v>
      </c>
      <c r="B2913" t="s">
        <v>22</v>
      </c>
      <c r="C2913" t="s">
        <v>1185</v>
      </c>
      <c r="D2913" t="s">
        <v>24</v>
      </c>
      <c r="E2913" t="s">
        <v>140</v>
      </c>
      <c r="F2913" t="s">
        <v>437</v>
      </c>
      <c r="G2913" t="s">
        <v>2885</v>
      </c>
      <c r="H2913" s="1">
        <f>DATE(YEAR(invoices[[#This Row],[due_date]]),MONTH(invoices[[#This Row],[due_date]]),1)</f>
        <v>45597</v>
      </c>
      <c r="I2913" s="1">
        <v>45603</v>
      </c>
      <c r="J2913">
        <v>15500</v>
      </c>
      <c r="K2913">
        <v>1581</v>
      </c>
      <c r="L2913">
        <v>0</v>
      </c>
      <c r="M2913">
        <f>invoices[[#This Row],[rent_amount]]+invoices[[#This Row],[electricity_amount]]+invoices[[#This Row],[other_charges]]</f>
        <v>17081</v>
      </c>
      <c r="N2913" t="s">
        <v>28</v>
      </c>
      <c r="O2913" t="s">
        <v>487</v>
      </c>
      <c r="P2913">
        <v>0</v>
      </c>
      <c r="Q2913" t="b">
        <v>0</v>
      </c>
      <c r="R2913" t="s">
        <v>84</v>
      </c>
      <c r="S2913">
        <v>0</v>
      </c>
      <c r="T2913">
        <f>invoices[[#This Row],[total_amount]]</f>
        <v>17081</v>
      </c>
      <c r="U2913" t="s">
        <v>2722</v>
      </c>
      <c r="V2913" t="str">
        <f>INDEX([1]!Table1[tenantname],MATCH(invoices[[#This Row],[allotment_id]],[1]!Table1[TenantAllotmentID],0))</f>
        <v>Surya Parthipan (A41-C2)</v>
      </c>
      <c r="W2913" t="s">
        <v>14372</v>
      </c>
      <c r="X2913" t="s">
        <v>14879</v>
      </c>
      <c r="Y2913" s="4">
        <v>45597</v>
      </c>
      <c r="Z2913" t="s">
        <v>15806</v>
      </c>
      <c r="AA2913">
        <v>9640</v>
      </c>
      <c r="AB2913">
        <v>4966</v>
      </c>
      <c r="AC2913">
        <v>894</v>
      </c>
      <c r="AD2913" s="7">
        <f>invoices[[#This Row],[Rent]]+invoices[[#This Row],[Services]]+invoices[[#This Row],[GST]]</f>
        <v>15500</v>
      </c>
      <c r="AE2913" s="7">
        <f>invoices[[#This Row],[Total]]-invoices[[#This Row],[rent_amount]]</f>
        <v>0</v>
      </c>
      <c r="AF2913">
        <v>827</v>
      </c>
      <c r="AG2913">
        <v>1581</v>
      </c>
      <c r="AH2913">
        <f>invoices[[#This Row],[EB Amount]]-invoices[[#This Row],[electricity_amount]]</f>
        <v>0</v>
      </c>
    </row>
    <row r="2914" spans="1:34">
      <c r="A2914" t="s">
        <v>2955</v>
      </c>
      <c r="B2914" t="s">
        <v>22</v>
      </c>
      <c r="C2914" t="s">
        <v>518</v>
      </c>
      <c r="D2914" t="s">
        <v>24</v>
      </c>
      <c r="E2914" t="s">
        <v>519</v>
      </c>
      <c r="F2914" t="s">
        <v>520</v>
      </c>
      <c r="G2914" t="s">
        <v>2956</v>
      </c>
      <c r="H2914" s="1">
        <f>DATE(YEAR(invoices[[#This Row],[due_date]]),MONTH(invoices[[#This Row],[due_date]]),1)</f>
        <v>45597</v>
      </c>
      <c r="I2914" s="1">
        <v>45603</v>
      </c>
      <c r="J2914">
        <v>19000</v>
      </c>
      <c r="K2914">
        <v>2232</v>
      </c>
      <c r="L2914">
        <v>0</v>
      </c>
      <c r="M2914">
        <f>invoices[[#This Row],[rent_amount]]+invoices[[#This Row],[electricity_amount]]+invoices[[#This Row],[other_charges]]</f>
        <v>21232</v>
      </c>
      <c r="N2914" t="s">
        <v>28</v>
      </c>
      <c r="O2914" t="s">
        <v>419</v>
      </c>
      <c r="P2914">
        <v>0</v>
      </c>
      <c r="Q2914" t="b">
        <v>0</v>
      </c>
      <c r="R2914" t="s">
        <v>84</v>
      </c>
      <c r="S2914">
        <v>0</v>
      </c>
      <c r="T2914">
        <f>invoices[[#This Row],[total_amount]]</f>
        <v>21232</v>
      </c>
      <c r="U2914" t="s">
        <v>524</v>
      </c>
      <c r="V2914" t="str">
        <f>INDEX([1]!Table1[tenantname],MATCH(invoices[[#This Row],[allotment_id]],[1]!Table1[TenantAllotmentID],0))</f>
        <v>Avilekh Gautam (C41-A1)</v>
      </c>
      <c r="W2914" t="s">
        <v>14140</v>
      </c>
      <c r="X2914" t="s">
        <v>14141</v>
      </c>
      <c r="Y2914" s="4">
        <v>45597</v>
      </c>
      <c r="Z2914" t="s">
        <v>15806</v>
      </c>
      <c r="AA2914">
        <v>11618</v>
      </c>
      <c r="AB2914">
        <v>6256</v>
      </c>
      <c r="AC2914">
        <v>1126</v>
      </c>
      <c r="AD2914" s="7">
        <f>invoices[[#This Row],[Rent]]+invoices[[#This Row],[Services]]+invoices[[#This Row],[GST]]</f>
        <v>19000</v>
      </c>
      <c r="AE2914" s="7">
        <f>invoices[[#This Row],[Total]]-invoices[[#This Row],[rent_amount]]</f>
        <v>0</v>
      </c>
      <c r="AF2914">
        <v>858</v>
      </c>
      <c r="AG2914">
        <v>2232</v>
      </c>
      <c r="AH2914">
        <f>invoices[[#This Row],[EB Amount]]-invoices[[#This Row],[electricity_amount]]</f>
        <v>0</v>
      </c>
    </row>
    <row r="2915" spans="1:34">
      <c r="A2915" t="s">
        <v>3088</v>
      </c>
      <c r="B2915" t="s">
        <v>22</v>
      </c>
      <c r="C2915" t="s">
        <v>2459</v>
      </c>
      <c r="D2915" t="s">
        <v>24</v>
      </c>
      <c r="E2915" t="s">
        <v>476</v>
      </c>
      <c r="F2915" t="s">
        <v>1069</v>
      </c>
      <c r="G2915" t="s">
        <v>3089</v>
      </c>
      <c r="H2915" s="1">
        <f>DATE(YEAR(invoices[[#This Row],[due_date]]),MONTH(invoices[[#This Row],[due_date]]),1)</f>
        <v>45597</v>
      </c>
      <c r="I2915" s="1">
        <v>45603</v>
      </c>
      <c r="J2915">
        <v>4049</v>
      </c>
      <c r="K2915">
        <v>2821</v>
      </c>
      <c r="L2915">
        <v>2250</v>
      </c>
      <c r="M2915">
        <f>invoices[[#This Row],[rent_amount]]+invoices[[#This Row],[electricity_amount]]+invoices[[#This Row],[other_charges]]</f>
        <v>9120</v>
      </c>
      <c r="N2915" t="s">
        <v>28</v>
      </c>
      <c r="O2915" t="s">
        <v>487</v>
      </c>
      <c r="P2915">
        <v>0</v>
      </c>
      <c r="Q2915" t="b">
        <v>0</v>
      </c>
      <c r="R2915" t="s">
        <v>84</v>
      </c>
      <c r="S2915">
        <v>0</v>
      </c>
      <c r="T2915">
        <f>invoices[[#This Row],[total_amount]]</f>
        <v>9120</v>
      </c>
      <c r="U2915" t="s">
        <v>3090</v>
      </c>
      <c r="V2915" t="str">
        <f>INDEX([1]!Table1[tenantname],MATCH(invoices[[#This Row],[allotment_id]],[1]!Table1[TenantAllotmentID],0))</f>
        <v>Vishal Chandravanshi (B41-C2)</v>
      </c>
      <c r="W2915" t="s">
        <v>14810</v>
      </c>
      <c r="X2915" t="s">
        <v>14968</v>
      </c>
      <c r="Y2915" s="4">
        <v>45597</v>
      </c>
      <c r="Z2915" t="s">
        <v>15806</v>
      </c>
      <c r="AA2915">
        <v>2907</v>
      </c>
      <c r="AB2915">
        <v>968</v>
      </c>
      <c r="AC2915">
        <v>174</v>
      </c>
      <c r="AD2915" s="7">
        <f>invoices[[#This Row],[Rent]]+invoices[[#This Row],[Services]]+invoices[[#This Row],[GST]]</f>
        <v>4049</v>
      </c>
      <c r="AE2915" s="7">
        <f>invoices[[#This Row],[Total]]-invoices[[#This Row],[rent_amount]]</f>
        <v>0</v>
      </c>
      <c r="AF2915">
        <v>908</v>
      </c>
      <c r="AG2915">
        <v>2821</v>
      </c>
      <c r="AH2915">
        <f>invoices[[#This Row],[EB Amount]]-invoices[[#This Row],[electricity_amount]]</f>
        <v>0</v>
      </c>
    </row>
    <row r="2916" spans="1:34">
      <c r="A2916" t="s">
        <v>3122</v>
      </c>
      <c r="B2916" t="s">
        <v>22</v>
      </c>
      <c r="C2916" t="s">
        <v>3123</v>
      </c>
      <c r="D2916" t="s">
        <v>24</v>
      </c>
      <c r="E2916" t="s">
        <v>399</v>
      </c>
      <c r="F2916" t="s">
        <v>1525</v>
      </c>
      <c r="G2916" t="s">
        <v>3124</v>
      </c>
      <c r="H2916" s="1">
        <f>DATE(YEAR(invoices[[#This Row],[due_date]]),MONTH(invoices[[#This Row],[due_date]]),1)</f>
        <v>45597</v>
      </c>
      <c r="I2916" s="1">
        <v>45603</v>
      </c>
      <c r="J2916">
        <v>14500</v>
      </c>
      <c r="K2916">
        <v>860</v>
      </c>
      <c r="L2916">
        <v>0</v>
      </c>
      <c r="M2916">
        <f>invoices[[#This Row],[rent_amount]]+invoices[[#This Row],[electricity_amount]]+invoices[[#This Row],[other_charges]]</f>
        <v>15360</v>
      </c>
      <c r="N2916" t="s">
        <v>28</v>
      </c>
      <c r="O2916" t="s">
        <v>419</v>
      </c>
      <c r="P2916">
        <v>0</v>
      </c>
      <c r="Q2916" t="b">
        <v>0</v>
      </c>
      <c r="R2916" t="s">
        <v>84</v>
      </c>
      <c r="S2916">
        <v>0</v>
      </c>
      <c r="T2916">
        <f>invoices[[#This Row],[total_amount]]</f>
        <v>15360</v>
      </c>
      <c r="U2916" t="s">
        <v>3125</v>
      </c>
      <c r="V2916" t="str">
        <f>INDEX([1]!Table1[tenantname],MATCH(invoices[[#This Row],[allotment_id]],[1]!Table1[TenantAllotmentID],0))</f>
        <v>Ananaya B (B22-B1)</v>
      </c>
      <c r="W2916" t="s">
        <v>14980</v>
      </c>
      <c r="X2916" t="s">
        <v>14981</v>
      </c>
      <c r="Y2916" s="4">
        <v>45597</v>
      </c>
      <c r="Z2916" t="s">
        <v>15806</v>
      </c>
      <c r="AA2916">
        <v>10150</v>
      </c>
      <c r="AB2916">
        <v>3686</v>
      </c>
      <c r="AC2916">
        <v>664</v>
      </c>
      <c r="AD2916" s="7">
        <f>invoices[[#This Row],[Rent]]+invoices[[#This Row],[Services]]+invoices[[#This Row],[GST]]</f>
        <v>14500</v>
      </c>
      <c r="AE2916" s="7">
        <f>invoices[[#This Row],[Total]]-invoices[[#This Row],[rent_amount]]</f>
        <v>0</v>
      </c>
      <c r="AF2916">
        <v>921</v>
      </c>
      <c r="AG2916">
        <v>860</v>
      </c>
      <c r="AH2916">
        <f>invoices[[#This Row],[EB Amount]]-invoices[[#This Row],[electricity_amount]]</f>
        <v>0</v>
      </c>
    </row>
    <row r="2917" spans="1:34">
      <c r="A2917" t="s">
        <v>3136</v>
      </c>
      <c r="B2917" t="s">
        <v>22</v>
      </c>
      <c r="C2917" t="s">
        <v>173</v>
      </c>
      <c r="D2917" t="s">
        <v>24</v>
      </c>
      <c r="E2917" t="s">
        <v>140</v>
      </c>
      <c r="F2917" t="s">
        <v>174</v>
      </c>
      <c r="G2917" t="s">
        <v>3137</v>
      </c>
      <c r="H2917" s="1">
        <f>DATE(YEAR(invoices[[#This Row],[due_date]]),MONTH(invoices[[#This Row],[due_date]]),1)</f>
        <v>45597</v>
      </c>
      <c r="I2917" s="1">
        <v>45603</v>
      </c>
      <c r="J2917">
        <v>14500</v>
      </c>
      <c r="K2917">
        <v>1581</v>
      </c>
      <c r="L2917">
        <v>0</v>
      </c>
      <c r="M2917">
        <f>invoices[[#This Row],[rent_amount]]+invoices[[#This Row],[electricity_amount]]+invoices[[#This Row],[other_charges]]</f>
        <v>16081</v>
      </c>
      <c r="N2917" t="s">
        <v>28</v>
      </c>
      <c r="O2917" t="s">
        <v>487</v>
      </c>
      <c r="P2917">
        <v>0</v>
      </c>
      <c r="Q2917" t="b">
        <v>0</v>
      </c>
      <c r="R2917" t="s">
        <v>84</v>
      </c>
      <c r="S2917">
        <v>0</v>
      </c>
      <c r="T2917">
        <f>invoices[[#This Row],[total_amount]]</f>
        <v>16081</v>
      </c>
      <c r="U2917" t="s">
        <v>178</v>
      </c>
      <c r="V2917" t="str">
        <f>INDEX([1]!Table1[tenantname],MATCH(invoices[[#This Row],[allotment_id]],[1]!Table1[TenantAllotmentID],0))</f>
        <v>VijayaSekar P (A41-D1)</v>
      </c>
      <c r="W2917" t="s">
        <v>14024</v>
      </c>
      <c r="X2917" t="s">
        <v>14025</v>
      </c>
      <c r="Y2917" s="4">
        <v>45597</v>
      </c>
      <c r="Z2917" t="s">
        <v>15806</v>
      </c>
      <c r="AA2917">
        <v>9018</v>
      </c>
      <c r="AB2917">
        <v>4646</v>
      </c>
      <c r="AC2917">
        <v>836</v>
      </c>
      <c r="AD2917" s="7">
        <f>invoices[[#This Row],[Rent]]+invoices[[#This Row],[Services]]+invoices[[#This Row],[GST]]</f>
        <v>14500</v>
      </c>
      <c r="AE2917" s="7">
        <f>invoices[[#This Row],[Total]]-invoices[[#This Row],[rent_amount]]</f>
        <v>0</v>
      </c>
      <c r="AF2917">
        <v>927</v>
      </c>
      <c r="AG2917">
        <v>1581</v>
      </c>
      <c r="AH2917">
        <f>invoices[[#This Row],[EB Amount]]-invoices[[#This Row],[electricity_amount]]</f>
        <v>0</v>
      </c>
    </row>
    <row r="2918" spans="1:34">
      <c r="A2918" t="s">
        <v>3190</v>
      </c>
      <c r="B2918" t="s">
        <v>22</v>
      </c>
      <c r="C2918" t="s">
        <v>1091</v>
      </c>
      <c r="D2918" t="s">
        <v>24</v>
      </c>
      <c r="E2918" t="s">
        <v>254</v>
      </c>
      <c r="F2918" t="s">
        <v>1092</v>
      </c>
      <c r="G2918" t="s">
        <v>3191</v>
      </c>
      <c r="H2918" s="1">
        <f>DATE(YEAR(invoices[[#This Row],[due_date]]),MONTH(invoices[[#This Row],[due_date]]),1)</f>
        <v>45597</v>
      </c>
      <c r="I2918" s="1">
        <v>45603</v>
      </c>
      <c r="J2918">
        <v>13600</v>
      </c>
      <c r="K2918">
        <v>2232</v>
      </c>
      <c r="L2918">
        <v>0</v>
      </c>
      <c r="M2918">
        <f>invoices[[#This Row],[rent_amount]]+invoices[[#This Row],[electricity_amount]]+invoices[[#This Row],[other_charges]]</f>
        <v>15832</v>
      </c>
      <c r="N2918" t="s">
        <v>28</v>
      </c>
      <c r="O2918" t="s">
        <v>83</v>
      </c>
      <c r="P2918">
        <v>0</v>
      </c>
      <c r="Q2918" t="b">
        <v>0</v>
      </c>
      <c r="R2918" t="s">
        <v>84</v>
      </c>
      <c r="S2918">
        <v>0</v>
      </c>
      <c r="T2918">
        <f>invoices[[#This Row],[total_amount]]</f>
        <v>15832</v>
      </c>
      <c r="U2918" t="s">
        <v>1094</v>
      </c>
      <c r="V2918" t="str">
        <f>INDEX([1]!Table1[tenantname],MATCH(invoices[[#This Row],[allotment_id]],[1]!Table1[TenantAllotmentID],0))</f>
        <v>Meghna Ravuru (C42-B2)</v>
      </c>
      <c r="W2918" t="s">
        <v>14344</v>
      </c>
      <c r="X2918" t="s">
        <v>14345</v>
      </c>
      <c r="Y2918" s="4">
        <v>45597</v>
      </c>
      <c r="Z2918" t="s">
        <v>15806</v>
      </c>
      <c r="AA2918">
        <v>8316</v>
      </c>
      <c r="AB2918">
        <v>4478</v>
      </c>
      <c r="AC2918">
        <v>806</v>
      </c>
      <c r="AD2918" s="7">
        <f>invoices[[#This Row],[Rent]]+invoices[[#This Row],[Services]]+invoices[[#This Row],[GST]]</f>
        <v>13600</v>
      </c>
      <c r="AE2918" s="7">
        <f>invoices[[#This Row],[Total]]-invoices[[#This Row],[rent_amount]]</f>
        <v>0</v>
      </c>
      <c r="AF2918">
        <v>949</v>
      </c>
      <c r="AG2918">
        <v>2232</v>
      </c>
      <c r="AH2918">
        <f>invoices[[#This Row],[EB Amount]]-invoices[[#This Row],[electricity_amount]]</f>
        <v>0</v>
      </c>
    </row>
    <row r="2919" spans="1:34">
      <c r="A2919" t="s">
        <v>3240</v>
      </c>
      <c r="B2919" t="s">
        <v>22</v>
      </c>
      <c r="C2919" t="s">
        <v>253</v>
      </c>
      <c r="D2919" t="s">
        <v>24</v>
      </c>
      <c r="E2919" t="s">
        <v>254</v>
      </c>
      <c r="F2919" t="s">
        <v>255</v>
      </c>
      <c r="G2919" t="s">
        <v>3241</v>
      </c>
      <c r="H2919" s="1">
        <f>DATE(YEAR(invoices[[#This Row],[due_date]]),MONTH(invoices[[#This Row],[due_date]]),1)</f>
        <v>45597</v>
      </c>
      <c r="I2919" s="1">
        <v>45603</v>
      </c>
      <c r="J2919">
        <v>19000</v>
      </c>
      <c r="K2919">
        <v>2232</v>
      </c>
      <c r="L2919">
        <v>0</v>
      </c>
      <c r="M2919">
        <f>invoices[[#This Row],[rent_amount]]+invoices[[#This Row],[electricity_amount]]+invoices[[#This Row],[other_charges]]</f>
        <v>21232</v>
      </c>
      <c r="N2919" t="s">
        <v>28</v>
      </c>
      <c r="O2919" t="s">
        <v>419</v>
      </c>
      <c r="P2919">
        <v>0</v>
      </c>
      <c r="Q2919" t="b">
        <v>0</v>
      </c>
      <c r="R2919" t="s">
        <v>84</v>
      </c>
      <c r="S2919">
        <v>0</v>
      </c>
      <c r="T2919">
        <f>invoices[[#This Row],[total_amount]]</f>
        <v>21232</v>
      </c>
      <c r="U2919" t="s">
        <v>258</v>
      </c>
      <c r="V2919" t="str">
        <f>INDEX([1]!Table1[tenantname],MATCH(invoices[[#This Row],[allotment_id]],[1]!Table1[TenantAllotmentID],0))</f>
        <v>Akshuni Raghuwanshi (C42-A1)</v>
      </c>
      <c r="W2919" t="s">
        <v>14046</v>
      </c>
      <c r="X2919" t="s">
        <v>14047</v>
      </c>
      <c r="Y2919" s="4">
        <v>45597</v>
      </c>
      <c r="Z2919" t="s">
        <v>15806</v>
      </c>
      <c r="AA2919">
        <v>11618</v>
      </c>
      <c r="AB2919">
        <v>6256</v>
      </c>
      <c r="AC2919">
        <v>1126</v>
      </c>
      <c r="AD2919" s="7">
        <f>invoices[[#This Row],[Rent]]+invoices[[#This Row],[Services]]+invoices[[#This Row],[GST]]</f>
        <v>19000</v>
      </c>
      <c r="AE2919" s="7">
        <f>invoices[[#This Row],[Total]]-invoices[[#This Row],[rent_amount]]</f>
        <v>0</v>
      </c>
      <c r="AF2919">
        <v>969</v>
      </c>
      <c r="AG2919">
        <v>2232</v>
      </c>
      <c r="AH2919">
        <f>invoices[[#This Row],[EB Amount]]-invoices[[#This Row],[electricity_amount]]</f>
        <v>0</v>
      </c>
    </row>
    <row r="2920" spans="1:34">
      <c r="A2920" t="s">
        <v>3291</v>
      </c>
      <c r="B2920" t="s">
        <v>22</v>
      </c>
      <c r="C2920" t="s">
        <v>49</v>
      </c>
      <c r="D2920" t="s">
        <v>24</v>
      </c>
      <c r="E2920" t="s">
        <v>50</v>
      </c>
      <c r="F2920" t="s">
        <v>51</v>
      </c>
      <c r="G2920" t="s">
        <v>3292</v>
      </c>
      <c r="H2920" s="1">
        <f>DATE(YEAR(invoices[[#This Row],[due_date]]),MONTH(invoices[[#This Row],[due_date]]),1)</f>
        <v>45597</v>
      </c>
      <c r="I2920" s="1">
        <v>45603</v>
      </c>
      <c r="J2920">
        <v>13500</v>
      </c>
      <c r="K2920">
        <v>1518</v>
      </c>
      <c r="L2920">
        <v>0</v>
      </c>
      <c r="M2920">
        <f>invoices[[#This Row],[rent_amount]]+invoices[[#This Row],[electricity_amount]]+invoices[[#This Row],[other_charges]]</f>
        <v>15018</v>
      </c>
      <c r="N2920" t="s">
        <v>28</v>
      </c>
      <c r="O2920" t="s">
        <v>487</v>
      </c>
      <c r="P2920">
        <v>0</v>
      </c>
      <c r="Q2920" t="b">
        <v>0</v>
      </c>
      <c r="R2920" t="s">
        <v>84</v>
      </c>
      <c r="S2920">
        <v>0</v>
      </c>
      <c r="T2920">
        <f>invoices[[#This Row],[total_amount]]</f>
        <v>15018</v>
      </c>
      <c r="U2920" t="s">
        <v>55</v>
      </c>
      <c r="V2920" t="str">
        <f>INDEX([1]!Table1[tenantname],MATCH(invoices[[#This Row],[allotment_id]],[1]!Table1[TenantAllotmentID],0))</f>
        <v>Umansh Agarwal (B32-C2)</v>
      </c>
      <c r="W2920" t="s">
        <v>13990</v>
      </c>
      <c r="X2920" t="s">
        <v>13991</v>
      </c>
      <c r="Y2920" s="4">
        <v>45597</v>
      </c>
      <c r="Z2920" t="s">
        <v>15806</v>
      </c>
      <c r="AA2920">
        <v>8255</v>
      </c>
      <c r="AB2920">
        <v>4445</v>
      </c>
      <c r="AC2920">
        <v>800</v>
      </c>
      <c r="AD2920" s="7">
        <f>invoices[[#This Row],[Rent]]+invoices[[#This Row],[Services]]+invoices[[#This Row],[GST]]</f>
        <v>13500</v>
      </c>
      <c r="AE2920" s="7">
        <f>invoices[[#This Row],[Total]]-invoices[[#This Row],[rent_amount]]</f>
        <v>0</v>
      </c>
      <c r="AF2920">
        <v>988</v>
      </c>
      <c r="AG2920">
        <v>1518</v>
      </c>
      <c r="AH2920">
        <f>invoices[[#This Row],[EB Amount]]-invoices[[#This Row],[electricity_amount]]</f>
        <v>0</v>
      </c>
    </row>
    <row r="2921" spans="1:34">
      <c r="A2921" t="s">
        <v>3431</v>
      </c>
      <c r="B2921" t="s">
        <v>22</v>
      </c>
      <c r="C2921" t="s">
        <v>1630</v>
      </c>
      <c r="D2921" t="s">
        <v>24</v>
      </c>
      <c r="E2921" t="s">
        <v>140</v>
      </c>
      <c r="F2921" t="s">
        <v>1166</v>
      </c>
      <c r="G2921" t="s">
        <v>3432</v>
      </c>
      <c r="H2921" s="1">
        <f>DATE(YEAR(invoices[[#This Row],[due_date]]),MONTH(invoices[[#This Row],[due_date]]),1)</f>
        <v>45597</v>
      </c>
      <c r="I2921" s="1">
        <v>45603</v>
      </c>
      <c r="J2921">
        <v>12133</v>
      </c>
      <c r="K2921">
        <v>0</v>
      </c>
      <c r="L2921">
        <v>0</v>
      </c>
      <c r="M2921">
        <f>invoices[[#This Row],[rent_amount]]+invoices[[#This Row],[electricity_amount]]+invoices[[#This Row],[other_charges]]</f>
        <v>12133</v>
      </c>
      <c r="N2921" t="s">
        <v>28</v>
      </c>
      <c r="O2921" t="s">
        <v>487</v>
      </c>
      <c r="P2921">
        <v>0</v>
      </c>
      <c r="Q2921" t="b">
        <v>0</v>
      </c>
      <c r="R2921" t="s">
        <v>84</v>
      </c>
      <c r="S2921">
        <v>0</v>
      </c>
      <c r="T2921">
        <f>invoices[[#This Row],[total_amount]]</f>
        <v>12133</v>
      </c>
      <c r="U2921" t="s">
        <v>1632</v>
      </c>
      <c r="V2921" t="str">
        <f>INDEX([1]!Table1[tenantname],MATCH(invoices[[#This Row],[allotment_id]],[1]!Table1[TenantAllotmentID],0))</f>
        <v>Roger John (A41-B3)</v>
      </c>
      <c r="W2921" t="s">
        <v>14543</v>
      </c>
      <c r="X2921" t="s">
        <v>14544</v>
      </c>
      <c r="Y2921" s="4">
        <v>45597</v>
      </c>
      <c r="Z2921" t="s">
        <v>15806</v>
      </c>
      <c r="AA2921">
        <v>8493</v>
      </c>
      <c r="AB2921">
        <v>3085</v>
      </c>
      <c r="AC2921">
        <v>555</v>
      </c>
      <c r="AD2921" s="7">
        <f>invoices[[#This Row],[Rent]]+invoices[[#This Row],[Services]]+invoices[[#This Row],[GST]]</f>
        <v>12133</v>
      </c>
      <c r="AE2921" s="7">
        <f>invoices[[#This Row],[Total]]-invoices[[#This Row],[rent_amount]]</f>
        <v>0</v>
      </c>
      <c r="AF2921">
        <v>1052</v>
      </c>
      <c r="AG2921">
        <v>0</v>
      </c>
      <c r="AH2921">
        <f>invoices[[#This Row],[EB Amount]]-invoices[[#This Row],[electricity_amount]]</f>
        <v>0</v>
      </c>
    </row>
    <row r="2922" spans="1:34">
      <c r="A2922" t="s">
        <v>3443</v>
      </c>
      <c r="B2922" t="s">
        <v>22</v>
      </c>
      <c r="C2922" t="s">
        <v>469</v>
      </c>
      <c r="D2922" t="s">
        <v>24</v>
      </c>
      <c r="E2922" t="s">
        <v>104</v>
      </c>
      <c r="F2922" t="s">
        <v>380</v>
      </c>
      <c r="G2922" t="s">
        <v>3444</v>
      </c>
      <c r="H2922" s="1">
        <f>DATE(YEAR(invoices[[#This Row],[due_date]]),MONTH(invoices[[#This Row],[due_date]]),1)</f>
        <v>45597</v>
      </c>
      <c r="I2922" s="1">
        <v>45603</v>
      </c>
      <c r="J2922">
        <v>17500</v>
      </c>
      <c r="K2922">
        <v>1271</v>
      </c>
      <c r="L2922">
        <v>0</v>
      </c>
      <c r="M2922">
        <f>invoices[[#This Row],[rent_amount]]+invoices[[#This Row],[electricity_amount]]+invoices[[#This Row],[other_charges]]</f>
        <v>18771</v>
      </c>
      <c r="N2922" t="s">
        <v>28</v>
      </c>
      <c r="O2922" t="s">
        <v>419</v>
      </c>
      <c r="P2922">
        <v>0</v>
      </c>
      <c r="Q2922" t="b">
        <v>0</v>
      </c>
      <c r="R2922" t="s">
        <v>84</v>
      </c>
      <c r="S2922">
        <v>0</v>
      </c>
      <c r="T2922">
        <f>invoices[[#This Row],[total_amount]]</f>
        <v>18771</v>
      </c>
      <c r="U2922" t="s">
        <v>473</v>
      </c>
      <c r="V2922" t="str">
        <f>INDEX([1]!Table1[tenantname],MATCH(invoices[[#This Row],[allotment_id]],[1]!Table1[TenantAllotmentID],0))</f>
        <v>Lalith Aditya Teegala (B14-A1)</v>
      </c>
      <c r="W2922" t="s">
        <v>14122</v>
      </c>
      <c r="X2922" t="s">
        <v>14123</v>
      </c>
      <c r="Y2922" s="4">
        <v>45597</v>
      </c>
      <c r="Z2922" t="s">
        <v>15806</v>
      </c>
      <c r="AA2922">
        <v>12562</v>
      </c>
      <c r="AB2922">
        <v>4184</v>
      </c>
      <c r="AC2922">
        <v>754</v>
      </c>
      <c r="AD2922" s="7">
        <f>invoices[[#This Row],[Rent]]+invoices[[#This Row],[Services]]+invoices[[#This Row],[GST]]</f>
        <v>17500</v>
      </c>
      <c r="AE2922" s="7">
        <f>invoices[[#This Row],[Total]]-invoices[[#This Row],[rent_amount]]</f>
        <v>0</v>
      </c>
      <c r="AF2922">
        <v>1059</v>
      </c>
      <c r="AG2922">
        <v>1271</v>
      </c>
      <c r="AH2922">
        <f>invoices[[#This Row],[EB Amount]]-invoices[[#This Row],[electricity_amount]]</f>
        <v>0</v>
      </c>
    </row>
    <row r="2923" spans="1:34">
      <c r="A2923" t="s">
        <v>3514</v>
      </c>
      <c r="B2923" t="s">
        <v>22</v>
      </c>
      <c r="C2923" t="s">
        <v>864</v>
      </c>
      <c r="D2923" t="s">
        <v>24</v>
      </c>
      <c r="E2923" t="s">
        <v>155</v>
      </c>
      <c r="F2923" t="s">
        <v>865</v>
      </c>
      <c r="G2923" t="s">
        <v>3515</v>
      </c>
      <c r="H2923" s="1">
        <f>DATE(YEAR(invoices[[#This Row],[due_date]]),MONTH(invoices[[#This Row],[due_date]]),1)</f>
        <v>45597</v>
      </c>
      <c r="I2923" s="1">
        <v>45603</v>
      </c>
      <c r="J2923">
        <v>9666</v>
      </c>
      <c r="K2923">
        <v>1426</v>
      </c>
      <c r="L2923">
        <v>2250</v>
      </c>
      <c r="M2923">
        <f>invoices[[#This Row],[rent_amount]]+invoices[[#This Row],[electricity_amount]]+invoices[[#This Row],[other_charges]]</f>
        <v>13342</v>
      </c>
      <c r="N2923" t="s">
        <v>28</v>
      </c>
      <c r="O2923" t="s">
        <v>487</v>
      </c>
      <c r="P2923">
        <v>0</v>
      </c>
      <c r="Q2923" t="b">
        <v>0</v>
      </c>
      <c r="R2923" t="s">
        <v>84</v>
      </c>
      <c r="S2923">
        <v>0</v>
      </c>
      <c r="T2923">
        <f>invoices[[#This Row],[total_amount]]</f>
        <v>13342</v>
      </c>
      <c r="U2923" t="s">
        <v>867</v>
      </c>
      <c r="V2923" t="str">
        <f>INDEX([1]!Table1[tenantname],MATCH(invoices[[#This Row],[allotment_id]],[1]!Table1[TenantAllotmentID],0))</f>
        <v>Subash G (C44-B2)</v>
      </c>
      <c r="W2923" t="s">
        <v>14261</v>
      </c>
      <c r="X2923" t="s">
        <v>14262</v>
      </c>
      <c r="Y2923" s="4">
        <v>45597</v>
      </c>
      <c r="Z2923" t="s">
        <v>15806</v>
      </c>
      <c r="AA2923">
        <v>5911</v>
      </c>
      <c r="AB2923">
        <v>3183</v>
      </c>
      <c r="AC2923">
        <v>572</v>
      </c>
      <c r="AD2923" s="7">
        <f>invoices[[#This Row],[Rent]]+invoices[[#This Row],[Services]]+invoices[[#This Row],[GST]]</f>
        <v>9666</v>
      </c>
      <c r="AE2923" s="7">
        <f>invoices[[#This Row],[Total]]-invoices[[#This Row],[rent_amount]]</f>
        <v>0</v>
      </c>
      <c r="AF2923">
        <v>1086</v>
      </c>
      <c r="AG2923">
        <v>1426</v>
      </c>
      <c r="AH2923">
        <f>invoices[[#This Row],[EB Amount]]-invoices[[#This Row],[electricity_amount]]</f>
        <v>0</v>
      </c>
    </row>
    <row r="2924" spans="1:34">
      <c r="A2924" t="s">
        <v>3607</v>
      </c>
      <c r="B2924" t="s">
        <v>22</v>
      </c>
      <c r="C2924" t="s">
        <v>1138</v>
      </c>
      <c r="D2924" t="s">
        <v>24</v>
      </c>
      <c r="E2924" t="s">
        <v>167</v>
      </c>
      <c r="F2924" t="s">
        <v>930</v>
      </c>
      <c r="G2924" t="s">
        <v>3608</v>
      </c>
      <c r="H2924" s="1">
        <f>DATE(YEAR(invoices[[#This Row],[due_date]]),MONTH(invoices[[#This Row],[due_date]]),1)</f>
        <v>45597</v>
      </c>
      <c r="I2924" s="1">
        <v>45603</v>
      </c>
      <c r="J2924">
        <v>14500</v>
      </c>
      <c r="K2924">
        <v>768</v>
      </c>
      <c r="L2924">
        <v>0</v>
      </c>
      <c r="M2924">
        <f>invoices[[#This Row],[rent_amount]]+invoices[[#This Row],[electricity_amount]]+invoices[[#This Row],[other_charges]]</f>
        <v>15268</v>
      </c>
      <c r="N2924" t="s">
        <v>28</v>
      </c>
      <c r="O2924" t="s">
        <v>419</v>
      </c>
      <c r="P2924">
        <v>0</v>
      </c>
      <c r="Q2924" t="b">
        <v>0</v>
      </c>
      <c r="R2924" t="s">
        <v>84</v>
      </c>
      <c r="S2924">
        <v>0</v>
      </c>
      <c r="T2924">
        <f>invoices[[#This Row],[total_amount]]</f>
        <v>15268</v>
      </c>
      <c r="U2924" t="s">
        <v>1140</v>
      </c>
      <c r="V2924" t="str">
        <f>INDEX([1]!Table1[tenantname],MATCH(invoices[[#This Row],[allotment_id]],[1]!Table1[TenantAllotmentID],0))</f>
        <v>Akshit Pulluri (B42-B2)</v>
      </c>
      <c r="W2924" t="s">
        <v>14358</v>
      </c>
      <c r="X2924" t="s">
        <v>14359</v>
      </c>
      <c r="Y2924" s="4">
        <v>45597</v>
      </c>
      <c r="Z2924" t="s">
        <v>15806</v>
      </c>
      <c r="AA2924">
        <v>10409</v>
      </c>
      <c r="AB2924">
        <v>3467</v>
      </c>
      <c r="AC2924">
        <v>624</v>
      </c>
      <c r="AD2924" s="7">
        <f>invoices[[#This Row],[Rent]]+invoices[[#This Row],[Services]]+invoices[[#This Row],[GST]]</f>
        <v>14500</v>
      </c>
      <c r="AE2924" s="7">
        <f>invoices[[#This Row],[Total]]-invoices[[#This Row],[rent_amount]]</f>
        <v>0</v>
      </c>
      <c r="AF2924">
        <v>1125</v>
      </c>
      <c r="AG2924">
        <v>768</v>
      </c>
      <c r="AH2924">
        <f>invoices[[#This Row],[EB Amount]]-invoices[[#This Row],[electricity_amount]]</f>
        <v>0</v>
      </c>
    </row>
    <row r="2925" spans="1:34">
      <c r="A2925" t="s">
        <v>3678</v>
      </c>
      <c r="B2925" t="s">
        <v>22</v>
      </c>
      <c r="C2925" t="s">
        <v>2246</v>
      </c>
      <c r="D2925" t="s">
        <v>24</v>
      </c>
      <c r="E2925" t="s">
        <v>399</v>
      </c>
      <c r="F2925" t="s">
        <v>2247</v>
      </c>
      <c r="G2925" t="s">
        <v>3679</v>
      </c>
      <c r="H2925" s="1">
        <f>DATE(YEAR(invoices[[#This Row],[due_date]]),MONTH(invoices[[#This Row],[due_date]]),1)</f>
        <v>45597</v>
      </c>
      <c r="I2925" s="1">
        <v>45603</v>
      </c>
      <c r="J2925">
        <v>13500</v>
      </c>
      <c r="K2925">
        <v>1075</v>
      </c>
      <c r="L2925">
        <v>0</v>
      </c>
      <c r="M2925">
        <f>invoices[[#This Row],[rent_amount]]+invoices[[#This Row],[electricity_amount]]+invoices[[#This Row],[other_charges]]</f>
        <v>14575</v>
      </c>
      <c r="N2925" t="s">
        <v>28</v>
      </c>
      <c r="O2925" t="s">
        <v>487</v>
      </c>
      <c r="P2925">
        <v>0</v>
      </c>
      <c r="Q2925" t="b">
        <v>0</v>
      </c>
      <c r="R2925" t="s">
        <v>84</v>
      </c>
      <c r="S2925">
        <v>0</v>
      </c>
      <c r="T2925">
        <f>invoices[[#This Row],[total_amount]]</f>
        <v>14575</v>
      </c>
      <c r="U2925" t="s">
        <v>2249</v>
      </c>
      <c r="V2925" t="str">
        <f>INDEX([1]!Table1[tenantname],MATCH(invoices[[#This Row],[allotment_id]],[1]!Table1[TenantAllotmentID],0))</f>
        <v>Shristi Suman (B22-C1)</v>
      </c>
      <c r="W2925" t="s">
        <v>14752</v>
      </c>
      <c r="X2925" t="s">
        <v>14753</v>
      </c>
      <c r="Y2925" s="4">
        <v>45597</v>
      </c>
      <c r="Z2925" t="s">
        <v>15806</v>
      </c>
      <c r="AA2925">
        <v>9450</v>
      </c>
      <c r="AB2925">
        <v>3432</v>
      </c>
      <c r="AC2925">
        <v>618</v>
      </c>
      <c r="AD2925" s="7">
        <f>invoices[[#This Row],[Rent]]+invoices[[#This Row],[Services]]+invoices[[#This Row],[GST]]</f>
        <v>13500</v>
      </c>
      <c r="AE2925" s="7">
        <f>invoices[[#This Row],[Total]]-invoices[[#This Row],[rent_amount]]</f>
        <v>0</v>
      </c>
      <c r="AF2925">
        <v>1153</v>
      </c>
      <c r="AG2925">
        <v>1075</v>
      </c>
      <c r="AH2925">
        <f>invoices[[#This Row],[EB Amount]]-invoices[[#This Row],[electricity_amount]]</f>
        <v>0</v>
      </c>
    </row>
    <row r="2926" spans="1:34">
      <c r="A2926" t="s">
        <v>3722</v>
      </c>
      <c r="B2926" t="s">
        <v>22</v>
      </c>
      <c r="C2926" t="s">
        <v>1202</v>
      </c>
      <c r="D2926" t="s">
        <v>24</v>
      </c>
      <c r="E2926" t="s">
        <v>167</v>
      </c>
      <c r="F2926" t="s">
        <v>1203</v>
      </c>
      <c r="G2926" t="s">
        <v>3723</v>
      </c>
      <c r="H2926" s="1">
        <f>DATE(YEAR(invoices[[#This Row],[due_date]]),MONTH(invoices[[#This Row],[due_date]]),1)</f>
        <v>45597</v>
      </c>
      <c r="I2926" s="1">
        <v>45603</v>
      </c>
      <c r="J2926">
        <v>14500</v>
      </c>
      <c r="K2926">
        <v>1728</v>
      </c>
      <c r="L2926">
        <v>0</v>
      </c>
      <c r="M2926">
        <f>invoices[[#This Row],[rent_amount]]+invoices[[#This Row],[electricity_amount]]+invoices[[#This Row],[other_charges]]</f>
        <v>16228</v>
      </c>
      <c r="N2926" t="s">
        <v>28</v>
      </c>
      <c r="O2926" t="s">
        <v>487</v>
      </c>
      <c r="P2926">
        <v>0</v>
      </c>
      <c r="Q2926" t="b">
        <v>0</v>
      </c>
      <c r="R2926" t="s">
        <v>84</v>
      </c>
      <c r="S2926">
        <v>0</v>
      </c>
      <c r="T2926">
        <f>invoices[[#This Row],[total_amount]]</f>
        <v>16228</v>
      </c>
      <c r="U2926" t="s">
        <v>1205</v>
      </c>
      <c r="V2926" t="str">
        <f>INDEX([1]!Table1[tenantname],MATCH(invoices[[#This Row],[allotment_id]],[1]!Table1[TenantAllotmentID],0))</f>
        <v>Surya Nikhil Mallampalli (B42-B1)</v>
      </c>
      <c r="W2926" t="s">
        <v>14380</v>
      </c>
      <c r="X2926" t="s">
        <v>14381</v>
      </c>
      <c r="Y2926" s="4">
        <v>45597</v>
      </c>
      <c r="Z2926" t="s">
        <v>15806</v>
      </c>
      <c r="AA2926">
        <v>10409</v>
      </c>
      <c r="AB2926">
        <v>3467</v>
      </c>
      <c r="AC2926">
        <v>624</v>
      </c>
      <c r="AD2926" s="7">
        <f>invoices[[#This Row],[Rent]]+invoices[[#This Row],[Services]]+invoices[[#This Row],[GST]]</f>
        <v>14500</v>
      </c>
      <c r="AE2926" s="7">
        <f>invoices[[#This Row],[Total]]-invoices[[#This Row],[rent_amount]]</f>
        <v>0</v>
      </c>
      <c r="AF2926">
        <v>1171</v>
      </c>
      <c r="AG2926">
        <v>1728</v>
      </c>
      <c r="AH2926">
        <f>invoices[[#This Row],[EB Amount]]-invoices[[#This Row],[electricity_amount]]</f>
        <v>0</v>
      </c>
    </row>
    <row r="2927" spans="1:34">
      <c r="A2927" t="s">
        <v>3764</v>
      </c>
      <c r="B2927" t="s">
        <v>22</v>
      </c>
      <c r="C2927" t="s">
        <v>1892</v>
      </c>
      <c r="D2927" t="s">
        <v>24</v>
      </c>
      <c r="E2927" t="s">
        <v>34</v>
      </c>
      <c r="F2927" t="s">
        <v>35</v>
      </c>
      <c r="G2927" t="s">
        <v>3765</v>
      </c>
      <c r="H2927" s="1">
        <f>DATE(YEAR(invoices[[#This Row],[due_date]]),MONTH(invoices[[#This Row],[due_date]]),1)</f>
        <v>45597</v>
      </c>
      <c r="I2927" s="1">
        <v>45603</v>
      </c>
      <c r="J2927">
        <v>14500</v>
      </c>
      <c r="K2927">
        <v>1152</v>
      </c>
      <c r="L2927">
        <v>0</v>
      </c>
      <c r="M2927">
        <f>invoices[[#This Row],[rent_amount]]+invoices[[#This Row],[electricity_amount]]+invoices[[#This Row],[other_charges]]</f>
        <v>15652</v>
      </c>
      <c r="N2927" t="s">
        <v>28</v>
      </c>
      <c r="O2927" t="s">
        <v>487</v>
      </c>
      <c r="P2927">
        <v>0</v>
      </c>
      <c r="Q2927" t="b">
        <v>0</v>
      </c>
      <c r="R2927" t="s">
        <v>84</v>
      </c>
      <c r="S2927">
        <v>0</v>
      </c>
      <c r="T2927">
        <f>invoices[[#This Row],[total_amount]]</f>
        <v>15652</v>
      </c>
      <c r="U2927" s="2" t="s">
        <v>1894</v>
      </c>
      <c r="V2927" t="str">
        <f>INDEX([1]!Table1[tenantname],MATCH(invoices[[#This Row],[allotment_id]],[1]!Table1[TenantAllotmentID],0))</f>
        <v>Sarada manaswini (B43-B1)</v>
      </c>
      <c r="W2927" t="s">
        <v>14633</v>
      </c>
      <c r="X2927" t="s">
        <v>14634</v>
      </c>
      <c r="Y2927" s="4">
        <v>45597</v>
      </c>
      <c r="Z2927" t="s">
        <v>15806</v>
      </c>
      <c r="AA2927">
        <v>10409</v>
      </c>
      <c r="AB2927">
        <v>3467</v>
      </c>
      <c r="AC2927">
        <v>624</v>
      </c>
      <c r="AD2927" s="7">
        <f>invoices[[#This Row],[Rent]]+invoices[[#This Row],[Services]]+invoices[[#This Row],[GST]]</f>
        <v>14500</v>
      </c>
      <c r="AE2927" s="7">
        <f>invoices[[#This Row],[Total]]-invoices[[#This Row],[rent_amount]]</f>
        <v>0</v>
      </c>
      <c r="AF2927">
        <v>1189</v>
      </c>
      <c r="AG2927">
        <v>1152</v>
      </c>
      <c r="AH2927">
        <f>invoices[[#This Row],[EB Amount]]-invoices[[#This Row],[electricity_amount]]</f>
        <v>0</v>
      </c>
    </row>
    <row r="2928" spans="1:34">
      <c r="A2928" t="s">
        <v>3792</v>
      </c>
      <c r="B2928" t="s">
        <v>22</v>
      </c>
      <c r="C2928" t="s">
        <v>1405</v>
      </c>
      <c r="D2928" t="s">
        <v>24</v>
      </c>
      <c r="E2928" t="s">
        <v>104</v>
      </c>
      <c r="F2928" t="s">
        <v>105</v>
      </c>
      <c r="G2928" t="s">
        <v>3793</v>
      </c>
      <c r="H2928" s="1">
        <f>DATE(YEAR(invoices[[#This Row],[due_date]]),MONTH(invoices[[#This Row],[due_date]]),1)</f>
        <v>45597</v>
      </c>
      <c r="I2928" s="1">
        <v>45603</v>
      </c>
      <c r="J2928">
        <v>1350</v>
      </c>
      <c r="K2928">
        <v>1271</v>
      </c>
      <c r="L2928">
        <v>2250</v>
      </c>
      <c r="M2928">
        <f>invoices[[#This Row],[rent_amount]]+invoices[[#This Row],[electricity_amount]]+invoices[[#This Row],[other_charges]]</f>
        <v>4871</v>
      </c>
      <c r="N2928" t="s">
        <v>28</v>
      </c>
      <c r="O2928" t="s">
        <v>419</v>
      </c>
      <c r="P2928">
        <v>0</v>
      </c>
      <c r="Q2928" t="b">
        <v>0</v>
      </c>
      <c r="R2928" t="s">
        <v>84</v>
      </c>
      <c r="S2928">
        <v>0</v>
      </c>
      <c r="T2928">
        <f>invoices[[#This Row],[total_amount]]</f>
        <v>4871</v>
      </c>
      <c r="U2928" t="s">
        <v>1407</v>
      </c>
      <c r="V2928" t="str">
        <f>INDEX([1]!Table1[tenantname],MATCH(invoices[[#This Row],[allotment_id]],[1]!Table1[TenantAllotmentID],0))</f>
        <v>Dhanunjai Kullu (B14-C1)</v>
      </c>
      <c r="W2928" t="s">
        <v>14462</v>
      </c>
      <c r="X2928" t="s">
        <v>14463</v>
      </c>
      <c r="Y2928" s="4">
        <v>45597</v>
      </c>
      <c r="Z2928" t="s">
        <v>15806</v>
      </c>
      <c r="AA2928">
        <v>969</v>
      </c>
      <c r="AB2928">
        <v>323</v>
      </c>
      <c r="AC2928">
        <v>58</v>
      </c>
      <c r="AD2928" s="7">
        <f>invoices[[#This Row],[Rent]]+invoices[[#This Row],[Services]]+invoices[[#This Row],[GST]]</f>
        <v>1350</v>
      </c>
      <c r="AE2928" s="7">
        <f>invoices[[#This Row],[Total]]-invoices[[#This Row],[rent_amount]]</f>
        <v>0</v>
      </c>
      <c r="AF2928">
        <v>1201</v>
      </c>
      <c r="AG2928">
        <v>1271</v>
      </c>
      <c r="AH2928">
        <f>invoices[[#This Row],[EB Amount]]-invoices[[#This Row],[electricity_amount]]</f>
        <v>0</v>
      </c>
    </row>
    <row r="2929" spans="1:34">
      <c r="A2929" t="s">
        <v>3878</v>
      </c>
      <c r="B2929" t="s">
        <v>22</v>
      </c>
      <c r="C2929" t="s">
        <v>3879</v>
      </c>
      <c r="D2929" t="s">
        <v>24</v>
      </c>
      <c r="E2929" t="s">
        <v>592</v>
      </c>
      <c r="F2929" t="s">
        <v>1184</v>
      </c>
      <c r="G2929" t="s">
        <v>3880</v>
      </c>
      <c r="H2929" s="1">
        <f>DATE(YEAR(invoices[[#This Row],[due_date]]),MONTH(invoices[[#This Row],[due_date]]),1)</f>
        <v>45597</v>
      </c>
      <c r="I2929" s="1">
        <v>45603</v>
      </c>
      <c r="J2929">
        <v>24000</v>
      </c>
      <c r="K2929">
        <v>1904</v>
      </c>
      <c r="L2929">
        <v>0</v>
      </c>
      <c r="M2929">
        <f>invoices[[#This Row],[rent_amount]]+invoices[[#This Row],[electricity_amount]]+invoices[[#This Row],[other_charges]]</f>
        <v>25904</v>
      </c>
      <c r="N2929" t="s">
        <v>28</v>
      </c>
      <c r="O2929" t="s">
        <v>419</v>
      </c>
      <c r="P2929">
        <v>0</v>
      </c>
      <c r="Q2929" t="b">
        <v>0</v>
      </c>
      <c r="R2929" t="s">
        <v>84</v>
      </c>
      <c r="S2929">
        <v>0</v>
      </c>
      <c r="T2929">
        <f>invoices[[#This Row],[total_amount]]</f>
        <v>25904</v>
      </c>
      <c r="U2929" t="s">
        <v>3881</v>
      </c>
      <c r="V2929" t="str">
        <f>INDEX([1]!Table1[tenantname],MATCH(invoices[[#This Row],[allotment_id]],[1]!Table1[TenantAllotmentID],0))</f>
        <v>Ibrahim Hamid Kazi (A44-D1)</v>
      </c>
      <c r="W2929" t="s">
        <v>14939</v>
      </c>
      <c r="X2929" t="s">
        <v>15145</v>
      </c>
      <c r="Y2929" s="4">
        <v>45597</v>
      </c>
      <c r="Z2929" t="s">
        <v>15806</v>
      </c>
      <c r="AA2929">
        <v>17228</v>
      </c>
      <c r="AB2929">
        <v>5739</v>
      </c>
      <c r="AC2929">
        <v>1033</v>
      </c>
      <c r="AD2929" s="7">
        <f>invoices[[#This Row],[Rent]]+invoices[[#This Row],[Services]]+invoices[[#This Row],[GST]]</f>
        <v>24000</v>
      </c>
      <c r="AE2929" s="7">
        <f>invoices[[#This Row],[Total]]-invoices[[#This Row],[rent_amount]]</f>
        <v>0</v>
      </c>
      <c r="AF2929">
        <v>1240</v>
      </c>
      <c r="AG2929">
        <v>1904</v>
      </c>
      <c r="AH2929">
        <f>invoices[[#This Row],[EB Amount]]-invoices[[#This Row],[electricity_amount]]</f>
        <v>0</v>
      </c>
    </row>
    <row r="2930" spans="1:34">
      <c r="A2930" t="s">
        <v>3900</v>
      </c>
      <c r="B2930" t="s">
        <v>22</v>
      </c>
      <c r="C2930" t="s">
        <v>166</v>
      </c>
      <c r="D2930" t="s">
        <v>24</v>
      </c>
      <c r="E2930" t="s">
        <v>167</v>
      </c>
      <c r="F2930" t="s">
        <v>168</v>
      </c>
      <c r="G2930" t="s">
        <v>3901</v>
      </c>
      <c r="H2930" s="1">
        <f>DATE(YEAR(invoices[[#This Row],[due_date]]),MONTH(invoices[[#This Row],[due_date]]),1)</f>
        <v>45597</v>
      </c>
      <c r="I2930" s="1">
        <v>45603</v>
      </c>
      <c r="J2930">
        <v>13500</v>
      </c>
      <c r="K2930">
        <v>1536</v>
      </c>
      <c r="L2930">
        <v>0</v>
      </c>
      <c r="M2930">
        <f>invoices[[#This Row],[rent_amount]]+invoices[[#This Row],[electricity_amount]]+invoices[[#This Row],[other_charges]]</f>
        <v>15036</v>
      </c>
      <c r="N2930" t="s">
        <v>28</v>
      </c>
      <c r="O2930" t="s">
        <v>487</v>
      </c>
      <c r="P2930">
        <v>0</v>
      </c>
      <c r="Q2930" t="b">
        <v>0</v>
      </c>
      <c r="R2930" t="s">
        <v>84</v>
      </c>
      <c r="S2930">
        <v>0</v>
      </c>
      <c r="T2930">
        <f>invoices[[#This Row],[total_amount]]</f>
        <v>15036</v>
      </c>
      <c r="U2930" t="s">
        <v>171</v>
      </c>
      <c r="V2930" t="str">
        <f>INDEX([1]!Table1[tenantname],MATCH(invoices[[#This Row],[allotment_id]],[1]!Table1[TenantAllotmentID],0))</f>
        <v>Shubhashish . (B42-C2)</v>
      </c>
      <c r="W2930" t="s">
        <v>14022</v>
      </c>
      <c r="X2930" t="s">
        <v>14023</v>
      </c>
      <c r="Y2930" s="4">
        <v>45597</v>
      </c>
      <c r="Z2930" t="s">
        <v>15806</v>
      </c>
      <c r="AA2930">
        <v>9691</v>
      </c>
      <c r="AB2930">
        <v>3228</v>
      </c>
      <c r="AC2930">
        <v>581</v>
      </c>
      <c r="AD2930" s="7">
        <f>invoices[[#This Row],[Rent]]+invoices[[#This Row],[Services]]+invoices[[#This Row],[GST]]</f>
        <v>13500</v>
      </c>
      <c r="AE2930" s="7">
        <f>invoices[[#This Row],[Total]]-invoices[[#This Row],[rent_amount]]</f>
        <v>0</v>
      </c>
      <c r="AF2930">
        <v>1248</v>
      </c>
      <c r="AG2930">
        <v>1536</v>
      </c>
      <c r="AH2930">
        <f>invoices[[#This Row],[EB Amount]]-invoices[[#This Row],[electricity_amount]]</f>
        <v>0</v>
      </c>
    </row>
    <row r="2931" spans="1:34">
      <c r="A2931" t="s">
        <v>3930</v>
      </c>
      <c r="B2931" t="s">
        <v>22</v>
      </c>
      <c r="C2931" t="s">
        <v>3438</v>
      </c>
      <c r="D2931" t="s">
        <v>24</v>
      </c>
      <c r="E2931" t="s">
        <v>268</v>
      </c>
      <c r="F2931" t="s">
        <v>323</v>
      </c>
      <c r="G2931" t="s">
        <v>3931</v>
      </c>
      <c r="H2931" s="1">
        <f>DATE(YEAR(invoices[[#This Row],[due_date]]),MONTH(invoices[[#This Row],[due_date]]),1)</f>
        <v>45597</v>
      </c>
      <c r="I2931" s="1">
        <v>45603</v>
      </c>
      <c r="J2931">
        <v>17733</v>
      </c>
      <c r="K2931">
        <v>0</v>
      </c>
      <c r="L2931">
        <v>0</v>
      </c>
      <c r="M2931">
        <f>invoices[[#This Row],[rent_amount]]+invoices[[#This Row],[electricity_amount]]+invoices[[#This Row],[other_charges]]</f>
        <v>17733</v>
      </c>
      <c r="N2931" t="s">
        <v>28</v>
      </c>
      <c r="O2931" t="s">
        <v>487</v>
      </c>
      <c r="P2931">
        <v>0</v>
      </c>
      <c r="Q2931" t="b">
        <v>0</v>
      </c>
      <c r="R2931" t="s">
        <v>84</v>
      </c>
      <c r="S2931">
        <v>0</v>
      </c>
      <c r="T2931">
        <f>invoices[[#This Row],[total_amount]]</f>
        <v>17733</v>
      </c>
      <c r="U2931" t="s">
        <v>3440</v>
      </c>
      <c r="V2931" t="str">
        <f>INDEX([1]!Table1[tenantname],MATCH(invoices[[#This Row],[allotment_id]],[1]!Table1[TenantAllotmentID],0))</f>
        <v>Sushil Kumar (C21-A1)</v>
      </c>
      <c r="W2931" t="s">
        <v>15051</v>
      </c>
      <c r="X2931" t="s">
        <v>15052</v>
      </c>
      <c r="Y2931" s="4">
        <v>45597</v>
      </c>
      <c r="Z2931" t="s">
        <v>15806</v>
      </c>
      <c r="AA2931">
        <v>12413</v>
      </c>
      <c r="AB2931">
        <v>4509</v>
      </c>
      <c r="AC2931">
        <v>811</v>
      </c>
      <c r="AD2931" s="7">
        <f>invoices[[#This Row],[Rent]]+invoices[[#This Row],[Services]]+invoices[[#This Row],[GST]]</f>
        <v>17733</v>
      </c>
      <c r="AE2931" s="7">
        <f>invoices[[#This Row],[Total]]-invoices[[#This Row],[rent_amount]]</f>
        <v>0</v>
      </c>
      <c r="AF2931">
        <v>1263</v>
      </c>
      <c r="AG2931">
        <v>0</v>
      </c>
      <c r="AH2931">
        <f>invoices[[#This Row],[EB Amount]]-invoices[[#This Row],[electricity_amount]]</f>
        <v>0</v>
      </c>
    </row>
    <row r="2932" spans="1:34">
      <c r="A2932" t="s">
        <v>4047</v>
      </c>
      <c r="B2932" t="s">
        <v>22</v>
      </c>
      <c r="C2932" t="s">
        <v>353</v>
      </c>
      <c r="D2932" t="s">
        <v>24</v>
      </c>
      <c r="E2932" t="s">
        <v>354</v>
      </c>
      <c r="F2932" t="s">
        <v>355</v>
      </c>
      <c r="G2932" t="s">
        <v>4048</v>
      </c>
      <c r="H2932" s="1">
        <f>DATE(YEAR(invoices[[#This Row],[due_date]]),MONTH(invoices[[#This Row],[due_date]]),1)</f>
        <v>45597</v>
      </c>
      <c r="I2932" s="1">
        <v>45603</v>
      </c>
      <c r="J2932">
        <v>14500</v>
      </c>
      <c r="K2932">
        <v>2356</v>
      </c>
      <c r="L2932">
        <v>0</v>
      </c>
      <c r="M2932">
        <f>invoices[[#This Row],[rent_amount]]+invoices[[#This Row],[electricity_amount]]+invoices[[#This Row],[other_charges]]</f>
        <v>16856</v>
      </c>
      <c r="N2932" t="s">
        <v>28</v>
      </c>
      <c r="O2932" t="s">
        <v>83</v>
      </c>
      <c r="P2932">
        <v>0</v>
      </c>
      <c r="Q2932" t="b">
        <v>0</v>
      </c>
      <c r="R2932" t="s">
        <v>84</v>
      </c>
      <c r="S2932">
        <v>0</v>
      </c>
      <c r="T2932">
        <f>invoices[[#This Row],[total_amount]]</f>
        <v>16856</v>
      </c>
      <c r="U2932" t="s">
        <v>356</v>
      </c>
      <c r="V2932" t="str">
        <f>INDEX([1]!Table1[tenantname],MATCH(invoices[[#This Row],[allotment_id]],[1]!Table1[TenantAllotmentID],0))</f>
        <v>Sai Sundeep (B34-B1)</v>
      </c>
      <c r="W2932" t="s">
        <v>14078</v>
      </c>
      <c r="X2932" t="s">
        <v>14079</v>
      </c>
      <c r="Y2932" s="4">
        <v>45597</v>
      </c>
      <c r="Z2932" t="s">
        <v>15806</v>
      </c>
      <c r="AA2932">
        <v>8866</v>
      </c>
      <c r="AB2932">
        <v>4774</v>
      </c>
      <c r="AC2932">
        <v>860</v>
      </c>
      <c r="AD2932" s="7">
        <f>invoices[[#This Row],[Rent]]+invoices[[#This Row],[Services]]+invoices[[#This Row],[GST]]</f>
        <v>14500</v>
      </c>
      <c r="AE2932" s="7">
        <f>invoices[[#This Row],[Total]]-invoices[[#This Row],[rent_amount]]</f>
        <v>0</v>
      </c>
      <c r="AF2932">
        <v>1317</v>
      </c>
      <c r="AG2932">
        <v>2356</v>
      </c>
      <c r="AH2932">
        <f>invoices[[#This Row],[EB Amount]]-invoices[[#This Row],[electricity_amount]]</f>
        <v>0</v>
      </c>
    </row>
    <row r="2933" spans="1:34">
      <c r="A2933" t="s">
        <v>4055</v>
      </c>
      <c r="B2933" t="s">
        <v>22</v>
      </c>
      <c r="C2933" t="s">
        <v>2207</v>
      </c>
      <c r="D2933" t="s">
        <v>24</v>
      </c>
      <c r="E2933" t="s">
        <v>234</v>
      </c>
      <c r="F2933" t="s">
        <v>544</v>
      </c>
      <c r="G2933" t="s">
        <v>4056</v>
      </c>
      <c r="H2933" s="1">
        <f>DATE(YEAR(invoices[[#This Row],[due_date]]),MONTH(invoices[[#This Row],[due_date]]),1)</f>
        <v>45597</v>
      </c>
      <c r="I2933" s="1">
        <v>45603</v>
      </c>
      <c r="J2933">
        <v>14500</v>
      </c>
      <c r="K2933">
        <v>1550</v>
      </c>
      <c r="L2933">
        <v>0</v>
      </c>
      <c r="M2933">
        <f>invoices[[#This Row],[rent_amount]]+invoices[[#This Row],[electricity_amount]]+invoices[[#This Row],[other_charges]]</f>
        <v>16050</v>
      </c>
      <c r="N2933" t="s">
        <v>28</v>
      </c>
      <c r="O2933" t="s">
        <v>83</v>
      </c>
      <c r="P2933">
        <v>0</v>
      </c>
      <c r="Q2933" t="b">
        <v>0</v>
      </c>
      <c r="R2933" t="s">
        <v>84</v>
      </c>
      <c r="S2933">
        <v>0</v>
      </c>
      <c r="T2933">
        <f>invoices[[#This Row],[total_amount]]</f>
        <v>16050</v>
      </c>
      <c r="U2933" t="s">
        <v>2209</v>
      </c>
      <c r="V2933" t="str">
        <f>INDEX([1]!Table1[tenantname],MATCH(invoices[[#This Row],[allotment_id]],[1]!Table1[TenantAllotmentID],0))</f>
        <v>Rishika Gupta (D12-B2)</v>
      </c>
      <c r="W2933" t="s">
        <v>14742</v>
      </c>
      <c r="X2933" t="s">
        <v>14743</v>
      </c>
      <c r="Y2933" s="4">
        <v>45597</v>
      </c>
      <c r="Z2933" t="s">
        <v>15806</v>
      </c>
      <c r="AA2933">
        <v>10150</v>
      </c>
      <c r="AB2933">
        <v>3686</v>
      </c>
      <c r="AC2933">
        <v>664</v>
      </c>
      <c r="AD2933" s="7">
        <f>invoices[[#This Row],[Rent]]+invoices[[#This Row],[Services]]+invoices[[#This Row],[GST]]</f>
        <v>14500</v>
      </c>
      <c r="AE2933" s="7">
        <f>invoices[[#This Row],[Total]]-invoices[[#This Row],[rent_amount]]</f>
        <v>0</v>
      </c>
      <c r="AF2933">
        <v>1320</v>
      </c>
      <c r="AG2933">
        <v>1550</v>
      </c>
      <c r="AH2933">
        <f>invoices[[#This Row],[EB Amount]]-invoices[[#This Row],[electricity_amount]]</f>
        <v>0</v>
      </c>
    </row>
    <row r="2934" spans="1:34">
      <c r="A2934" t="s">
        <v>4119</v>
      </c>
      <c r="B2934" t="s">
        <v>22</v>
      </c>
      <c r="C2934" t="s">
        <v>2950</v>
      </c>
      <c r="D2934" t="s">
        <v>24</v>
      </c>
      <c r="E2934" t="s">
        <v>349</v>
      </c>
      <c r="F2934" t="s">
        <v>716</v>
      </c>
      <c r="G2934" t="s">
        <v>4120</v>
      </c>
      <c r="H2934" s="1">
        <f>DATE(YEAR(invoices[[#This Row],[due_date]]),MONTH(invoices[[#This Row],[due_date]]),1)</f>
        <v>45597</v>
      </c>
      <c r="I2934" s="1">
        <v>45603</v>
      </c>
      <c r="J2934">
        <v>22000</v>
      </c>
      <c r="K2934">
        <v>1612</v>
      </c>
      <c r="L2934">
        <v>0</v>
      </c>
      <c r="M2934">
        <f>invoices[[#This Row],[rent_amount]]+invoices[[#This Row],[electricity_amount]]+invoices[[#This Row],[other_charges]]</f>
        <v>23612</v>
      </c>
      <c r="N2934" t="s">
        <v>28</v>
      </c>
      <c r="O2934" t="s">
        <v>419</v>
      </c>
      <c r="P2934">
        <v>0</v>
      </c>
      <c r="Q2934" t="b">
        <v>0</v>
      </c>
      <c r="R2934" t="s">
        <v>84</v>
      </c>
      <c r="S2934">
        <v>0</v>
      </c>
      <c r="T2934">
        <f>invoices[[#This Row],[total_amount]]</f>
        <v>23612</v>
      </c>
      <c r="U2934" t="s">
        <v>2952</v>
      </c>
      <c r="V2934" t="str">
        <f>INDEX([1]!Table1[tenantname],MATCH(invoices[[#This Row],[allotment_id]],[1]!Table1[TenantAllotmentID],0))</f>
        <v>Sandeep K (B11-D1)</v>
      </c>
      <c r="W2934" t="s">
        <v>14931</v>
      </c>
      <c r="X2934" t="s">
        <v>14932</v>
      </c>
      <c r="Y2934" s="4">
        <v>45597</v>
      </c>
      <c r="Z2934" t="s">
        <v>15806</v>
      </c>
      <c r="AA2934">
        <v>15793</v>
      </c>
      <c r="AB2934">
        <v>5260</v>
      </c>
      <c r="AC2934">
        <v>947</v>
      </c>
      <c r="AD2934" s="7">
        <f>invoices[[#This Row],[Rent]]+invoices[[#This Row],[Services]]+invoices[[#This Row],[GST]]</f>
        <v>22000</v>
      </c>
      <c r="AE2934" s="7">
        <f>invoices[[#This Row],[Total]]-invoices[[#This Row],[rent_amount]]</f>
        <v>0</v>
      </c>
      <c r="AF2934">
        <v>1351</v>
      </c>
      <c r="AG2934">
        <v>1612</v>
      </c>
      <c r="AH2934">
        <f>invoices[[#This Row],[EB Amount]]-invoices[[#This Row],[electricity_amount]]</f>
        <v>0</v>
      </c>
    </row>
    <row r="2935" spans="1:34">
      <c r="A2935" t="s">
        <v>4159</v>
      </c>
      <c r="B2935" t="s">
        <v>22</v>
      </c>
      <c r="C2935" t="s">
        <v>4160</v>
      </c>
      <c r="D2935" t="s">
        <v>24</v>
      </c>
      <c r="E2935" t="s">
        <v>155</v>
      </c>
      <c r="F2935" t="s">
        <v>1928</v>
      </c>
      <c r="G2935" t="s">
        <v>4161</v>
      </c>
      <c r="H2935" s="1">
        <f>DATE(YEAR(invoices[[#This Row],[due_date]]),MONTH(invoices[[#This Row],[due_date]]),1)</f>
        <v>45597</v>
      </c>
      <c r="I2935" s="1">
        <v>45603</v>
      </c>
      <c r="J2935">
        <v>7466.2898305084727</v>
      </c>
      <c r="K2935">
        <v>0</v>
      </c>
      <c r="L2935">
        <v>0</v>
      </c>
      <c r="M2935">
        <f>invoices[[#This Row],[rent_amount]]+invoices[[#This Row],[electricity_amount]]+invoices[[#This Row],[other_charges]]</f>
        <v>7466.2898305084727</v>
      </c>
      <c r="N2935" t="s">
        <v>28</v>
      </c>
      <c r="O2935" t="s">
        <v>487</v>
      </c>
      <c r="P2935">
        <v>0</v>
      </c>
      <c r="Q2935" t="b">
        <v>0</v>
      </c>
      <c r="R2935" t="s">
        <v>84</v>
      </c>
      <c r="S2935">
        <v>0</v>
      </c>
      <c r="T2935">
        <f>invoices[[#This Row],[total_amount]]</f>
        <v>7466.2898305084727</v>
      </c>
      <c r="U2935" t="s">
        <v>4162</v>
      </c>
      <c r="V2935" t="str">
        <f>INDEX([1]!Table1[tenantname],MATCH(invoices[[#This Row],[allotment_id]],[1]!Table1[TenantAllotmentID],0))</f>
        <v>Aswin T (C44-B1)</v>
      </c>
      <c r="W2935" t="s">
        <v>15181</v>
      </c>
      <c r="X2935" t="s">
        <v>15182</v>
      </c>
      <c r="Y2935" s="4">
        <v>45597</v>
      </c>
      <c r="Z2935" t="s">
        <v>15806</v>
      </c>
      <c r="AA2935">
        <v>5226.8999999999996</v>
      </c>
      <c r="AB2935">
        <v>1898.3898305084729</v>
      </c>
      <c r="AC2935">
        <v>341</v>
      </c>
      <c r="AD2935" s="7">
        <f>invoices[[#This Row],[Rent]]+invoices[[#This Row],[Services]]+invoices[[#This Row],[GST]]</f>
        <v>7466.2898305084727</v>
      </c>
      <c r="AE2935" s="7">
        <f>invoices[[#This Row],[Total]]-invoices[[#This Row],[rent_amount]]</f>
        <v>0</v>
      </c>
      <c r="AF2935">
        <v>1370</v>
      </c>
      <c r="AG2935">
        <v>0</v>
      </c>
      <c r="AH2935">
        <f>invoices[[#This Row],[EB Amount]]-invoices[[#This Row],[electricity_amount]]</f>
        <v>0</v>
      </c>
    </row>
    <row r="2936" spans="1:34">
      <c r="A2936" t="s">
        <v>4163</v>
      </c>
      <c r="B2936" t="s">
        <v>22</v>
      </c>
      <c r="C2936" t="s">
        <v>1237</v>
      </c>
      <c r="D2936" t="s">
        <v>24</v>
      </c>
      <c r="E2936" t="s">
        <v>226</v>
      </c>
      <c r="F2936" t="s">
        <v>1238</v>
      </c>
      <c r="G2936" t="s">
        <v>4164</v>
      </c>
      <c r="H2936" s="1">
        <f>DATE(YEAR(invoices[[#This Row],[due_date]]),MONTH(invoices[[#This Row],[due_date]]),1)</f>
        <v>45597</v>
      </c>
      <c r="I2936" s="1">
        <v>45603</v>
      </c>
      <c r="J2936">
        <v>19000</v>
      </c>
      <c r="K2936">
        <v>1426</v>
      </c>
      <c r="L2936">
        <v>0</v>
      </c>
      <c r="M2936">
        <f>invoices[[#This Row],[rent_amount]]+invoices[[#This Row],[electricity_amount]]+invoices[[#This Row],[other_charges]]</f>
        <v>20426</v>
      </c>
      <c r="N2936" t="s">
        <v>28</v>
      </c>
      <c r="O2936" t="s">
        <v>487</v>
      </c>
      <c r="P2936">
        <v>0</v>
      </c>
      <c r="Q2936" t="b">
        <v>0</v>
      </c>
      <c r="R2936" t="s">
        <v>84</v>
      </c>
      <c r="S2936">
        <v>0</v>
      </c>
      <c r="T2936">
        <f>invoices[[#This Row],[total_amount]]</f>
        <v>20426</v>
      </c>
      <c r="U2936" t="s">
        <v>1241</v>
      </c>
      <c r="V2936" t="str">
        <f>INDEX([1]!Table1[tenantname],MATCH(invoices[[#This Row],[allotment_id]],[1]!Table1[TenantAllotmentID],0))</f>
        <v>Surbhi Sharma (B12-A1)</v>
      </c>
      <c r="W2936" t="s">
        <v>14394</v>
      </c>
      <c r="X2936" t="s">
        <v>14395</v>
      </c>
      <c r="Y2936" s="4">
        <v>45597</v>
      </c>
      <c r="Z2936" t="s">
        <v>15806</v>
      </c>
      <c r="AA2936">
        <v>13639</v>
      </c>
      <c r="AB2936">
        <v>4543</v>
      </c>
      <c r="AC2936">
        <v>818</v>
      </c>
      <c r="AD2936" s="7">
        <f>invoices[[#This Row],[Rent]]+invoices[[#This Row],[Services]]+invoices[[#This Row],[GST]]</f>
        <v>19000</v>
      </c>
      <c r="AE2936" s="7">
        <f>invoices[[#This Row],[Total]]-invoices[[#This Row],[rent_amount]]</f>
        <v>0</v>
      </c>
      <c r="AF2936">
        <v>1371</v>
      </c>
      <c r="AG2936">
        <v>1426</v>
      </c>
      <c r="AH2936">
        <f>invoices[[#This Row],[EB Amount]]-invoices[[#This Row],[electricity_amount]]</f>
        <v>0</v>
      </c>
    </row>
    <row r="2937" spans="1:34">
      <c r="A2937" t="s">
        <v>4179</v>
      </c>
      <c r="B2937" t="s">
        <v>22</v>
      </c>
      <c r="C2937" t="s">
        <v>4180</v>
      </c>
      <c r="D2937" t="s">
        <v>24</v>
      </c>
      <c r="E2937" t="s">
        <v>195</v>
      </c>
      <c r="F2937" t="s">
        <v>650</v>
      </c>
      <c r="G2937" t="s">
        <v>4181</v>
      </c>
      <c r="H2937" s="1">
        <f>DATE(YEAR(invoices[[#This Row],[due_date]]),MONTH(invoices[[#This Row],[due_date]]),1)</f>
        <v>45597</v>
      </c>
      <c r="I2937" s="1">
        <v>45603</v>
      </c>
      <c r="J2937">
        <v>0</v>
      </c>
      <c r="K2937">
        <v>0</v>
      </c>
      <c r="L2937">
        <v>2250</v>
      </c>
      <c r="M2937">
        <f>invoices[[#This Row],[rent_amount]]+invoices[[#This Row],[electricity_amount]]+invoices[[#This Row],[other_charges]]</f>
        <v>2250</v>
      </c>
      <c r="N2937" t="s">
        <v>28</v>
      </c>
      <c r="O2937" t="s">
        <v>487</v>
      </c>
      <c r="P2937">
        <v>0</v>
      </c>
      <c r="Q2937" t="b">
        <v>0</v>
      </c>
      <c r="R2937" t="s">
        <v>84</v>
      </c>
      <c r="S2937">
        <v>0</v>
      </c>
      <c r="T2937">
        <f>invoices[[#This Row],[total_amount]]</f>
        <v>2250</v>
      </c>
      <c r="U2937" t="s">
        <v>4182</v>
      </c>
      <c r="V2937" t="str">
        <f>INDEX([1]!Table1[tenantname],MATCH(invoices[[#This Row],[allotment_id]],[1]!Table1[TenantAllotmentID],0))</f>
        <v>Sowmiyaa S L (D41-B2)</v>
      </c>
      <c r="W2937" t="s">
        <v>15187</v>
      </c>
      <c r="X2937" t="s">
        <v>15188</v>
      </c>
      <c r="Y2937" s="4">
        <v>45597</v>
      </c>
      <c r="Z2937" t="s">
        <v>15806</v>
      </c>
      <c r="AA2937">
        <v>0</v>
      </c>
      <c r="AB2937">
        <v>0</v>
      </c>
      <c r="AC2937">
        <v>0</v>
      </c>
      <c r="AD2937" s="7">
        <f>invoices[[#This Row],[Rent]]+invoices[[#This Row],[Services]]+invoices[[#This Row],[GST]]</f>
        <v>0</v>
      </c>
      <c r="AE2937" s="7">
        <f>invoices[[#This Row],[Total]]-invoices[[#This Row],[rent_amount]]</f>
        <v>0</v>
      </c>
      <c r="AF2937">
        <v>1378</v>
      </c>
      <c r="AG2937">
        <v>0</v>
      </c>
      <c r="AH2937">
        <f>invoices[[#This Row],[EB Amount]]-invoices[[#This Row],[electricity_amount]]</f>
        <v>0</v>
      </c>
    </row>
    <row r="2938" spans="1:34">
      <c r="A2938" t="s">
        <v>4206</v>
      </c>
      <c r="B2938" t="s">
        <v>22</v>
      </c>
      <c r="C2938" t="s">
        <v>2262</v>
      </c>
      <c r="D2938" t="s">
        <v>24</v>
      </c>
      <c r="E2938" t="s">
        <v>88</v>
      </c>
      <c r="F2938" t="s">
        <v>126</v>
      </c>
      <c r="G2938" t="s">
        <v>4207</v>
      </c>
      <c r="H2938" s="1">
        <f>DATE(YEAR(invoices[[#This Row],[due_date]]),MONTH(invoices[[#This Row],[due_date]]),1)</f>
        <v>45597</v>
      </c>
      <c r="I2938" s="1">
        <v>45603</v>
      </c>
      <c r="J2938">
        <v>1680</v>
      </c>
      <c r="K2938">
        <v>1767</v>
      </c>
      <c r="L2938">
        <v>0</v>
      </c>
      <c r="M2938">
        <f>invoices[[#This Row],[rent_amount]]+invoices[[#This Row],[electricity_amount]]+invoices[[#This Row],[other_charges]]</f>
        <v>3447</v>
      </c>
      <c r="N2938" t="s">
        <v>28</v>
      </c>
      <c r="O2938" t="s">
        <v>83</v>
      </c>
      <c r="P2938">
        <v>0</v>
      </c>
      <c r="Q2938" t="b">
        <v>0</v>
      </c>
      <c r="R2938" t="s">
        <v>84</v>
      </c>
      <c r="S2938">
        <v>0</v>
      </c>
      <c r="T2938">
        <f>invoices[[#This Row],[total_amount]]</f>
        <v>3447</v>
      </c>
      <c r="U2938" t="s">
        <v>2264</v>
      </c>
      <c r="V2938" t="str">
        <f>INDEX([1]!Table1[tenantname],MATCH(invoices[[#This Row],[allotment_id]],[1]!Table1[TenantAllotmentID],0))</f>
        <v>Dayanithi  (B13-C2)</v>
      </c>
      <c r="W2938" t="s">
        <v>14756</v>
      </c>
      <c r="X2938" t="s">
        <v>14757</v>
      </c>
      <c r="Y2938" s="4">
        <v>45597</v>
      </c>
      <c r="Z2938" t="s">
        <v>15806</v>
      </c>
      <c r="AA2938">
        <v>1206</v>
      </c>
      <c r="AB2938">
        <v>402</v>
      </c>
      <c r="AC2938">
        <v>72</v>
      </c>
      <c r="AD2938" s="7">
        <f>invoices[[#This Row],[Rent]]+invoices[[#This Row],[Services]]+invoices[[#This Row],[GST]]</f>
        <v>1680</v>
      </c>
      <c r="AE2938" s="7">
        <f>invoices[[#This Row],[Total]]-invoices[[#This Row],[rent_amount]]</f>
        <v>0</v>
      </c>
      <c r="AF2938">
        <v>1389</v>
      </c>
      <c r="AG2938">
        <v>1767</v>
      </c>
      <c r="AH2938">
        <f>invoices[[#This Row],[EB Amount]]-invoices[[#This Row],[electricity_amount]]</f>
        <v>0</v>
      </c>
    </row>
    <row r="2939" spans="1:34">
      <c r="A2939" t="s">
        <v>4240</v>
      </c>
      <c r="B2939" t="s">
        <v>22</v>
      </c>
      <c r="C2939" t="s">
        <v>1020</v>
      </c>
      <c r="D2939" t="s">
        <v>24</v>
      </c>
      <c r="E2939" t="s">
        <v>329</v>
      </c>
      <c r="F2939" t="s">
        <v>1021</v>
      </c>
      <c r="G2939" t="s">
        <v>4241</v>
      </c>
      <c r="H2939" s="1">
        <f>DATE(YEAR(invoices[[#This Row],[due_date]]),MONTH(invoices[[#This Row],[due_date]]),1)</f>
        <v>45597</v>
      </c>
      <c r="I2939" s="1">
        <v>45603</v>
      </c>
      <c r="J2939">
        <v>14500</v>
      </c>
      <c r="K2939">
        <v>1984</v>
      </c>
      <c r="L2939">
        <v>0</v>
      </c>
      <c r="M2939">
        <f>invoices[[#This Row],[rent_amount]]+invoices[[#This Row],[electricity_amount]]+invoices[[#This Row],[other_charges]]</f>
        <v>16484</v>
      </c>
      <c r="N2939" t="s">
        <v>28</v>
      </c>
      <c r="O2939" t="s">
        <v>487</v>
      </c>
      <c r="P2939">
        <v>0</v>
      </c>
      <c r="Q2939" t="b">
        <v>0</v>
      </c>
      <c r="R2939" t="s">
        <v>84</v>
      </c>
      <c r="S2939">
        <v>0</v>
      </c>
      <c r="T2939">
        <f>invoices[[#This Row],[total_amount]]</f>
        <v>16484</v>
      </c>
      <c r="U2939" t="s">
        <v>1024</v>
      </c>
      <c r="V2939" t="str">
        <f>INDEX([1]!Table1[tenantname],MATCH(invoices[[#This Row],[allotment_id]],[1]!Table1[TenantAllotmentID],0))</f>
        <v>Sruthi Naya P (C43-B2)</v>
      </c>
      <c r="W2939" t="s">
        <v>14318</v>
      </c>
      <c r="X2939" t="s">
        <v>14318</v>
      </c>
      <c r="Y2939" s="4">
        <v>45597</v>
      </c>
      <c r="Z2939" t="s">
        <v>15806</v>
      </c>
      <c r="AA2939">
        <v>8866</v>
      </c>
      <c r="AB2939">
        <v>4774</v>
      </c>
      <c r="AC2939">
        <v>860</v>
      </c>
      <c r="AD2939" s="7">
        <f>invoices[[#This Row],[Rent]]+invoices[[#This Row],[Services]]+invoices[[#This Row],[GST]]</f>
        <v>14500</v>
      </c>
      <c r="AE2939" s="7">
        <f>invoices[[#This Row],[Total]]-invoices[[#This Row],[rent_amount]]</f>
        <v>0</v>
      </c>
      <c r="AF2939">
        <v>1405</v>
      </c>
      <c r="AG2939">
        <v>1984</v>
      </c>
      <c r="AH2939">
        <f>invoices[[#This Row],[EB Amount]]-invoices[[#This Row],[electricity_amount]]</f>
        <v>0</v>
      </c>
    </row>
    <row r="2940" spans="1:34">
      <c r="A2940" t="s">
        <v>4402</v>
      </c>
      <c r="B2940" t="s">
        <v>22</v>
      </c>
      <c r="C2940" t="s">
        <v>348</v>
      </c>
      <c r="D2940" t="s">
        <v>24</v>
      </c>
      <c r="E2940" t="s">
        <v>349</v>
      </c>
      <c r="F2940" t="s">
        <v>350</v>
      </c>
      <c r="G2940" t="s">
        <v>4403</v>
      </c>
      <c r="H2940" s="1">
        <f>DATE(YEAR(invoices[[#This Row],[due_date]]),MONTH(invoices[[#This Row],[due_date]]),1)</f>
        <v>45597</v>
      </c>
      <c r="I2940" s="1">
        <v>45603</v>
      </c>
      <c r="J2940">
        <v>13500</v>
      </c>
      <c r="K2940">
        <v>624</v>
      </c>
      <c r="L2940">
        <v>0</v>
      </c>
      <c r="M2940">
        <f>invoices[[#This Row],[rent_amount]]+invoices[[#This Row],[electricity_amount]]+invoices[[#This Row],[other_charges]]</f>
        <v>14124</v>
      </c>
      <c r="N2940" t="s">
        <v>28</v>
      </c>
      <c r="O2940" t="s">
        <v>83</v>
      </c>
      <c r="P2940">
        <v>0</v>
      </c>
      <c r="Q2940" t="b">
        <v>0</v>
      </c>
      <c r="R2940" t="s">
        <v>84</v>
      </c>
      <c r="S2940">
        <v>0</v>
      </c>
      <c r="T2940">
        <f>invoices[[#This Row],[total_amount]]</f>
        <v>14124</v>
      </c>
      <c r="U2940" t="s">
        <v>352</v>
      </c>
      <c r="V2940" t="str">
        <f>INDEX([1]!Table1[tenantname],MATCH(invoices[[#This Row],[allotment_id]],[1]!Table1[TenantAllotmentID],0))</f>
        <v>Nithya Gopal Chakraborty (B11-C1)</v>
      </c>
      <c r="W2940" t="s">
        <v>14076</v>
      </c>
      <c r="X2940" t="s">
        <v>14077</v>
      </c>
      <c r="Y2940" s="4">
        <v>45597</v>
      </c>
      <c r="Z2940" t="s">
        <v>15806</v>
      </c>
      <c r="AA2940">
        <v>9691</v>
      </c>
      <c r="AB2940">
        <v>3228</v>
      </c>
      <c r="AC2940">
        <v>581</v>
      </c>
      <c r="AD2940" s="7">
        <f>invoices[[#This Row],[Rent]]+invoices[[#This Row],[Services]]+invoices[[#This Row],[GST]]</f>
        <v>13500</v>
      </c>
      <c r="AE2940" s="7">
        <f>invoices[[#This Row],[Total]]-invoices[[#This Row],[rent_amount]]</f>
        <v>0</v>
      </c>
      <c r="AF2940">
        <v>1470</v>
      </c>
      <c r="AG2940">
        <v>624</v>
      </c>
      <c r="AH2940">
        <f>invoices[[#This Row],[EB Amount]]-invoices[[#This Row],[electricity_amount]]</f>
        <v>0</v>
      </c>
    </row>
    <row r="2941" spans="1:34">
      <c r="A2941" t="s">
        <v>4426</v>
      </c>
      <c r="B2941" t="s">
        <v>22</v>
      </c>
      <c r="C2941" t="s">
        <v>240</v>
      </c>
      <c r="D2941" t="s">
        <v>24</v>
      </c>
      <c r="E2941" t="s">
        <v>72</v>
      </c>
      <c r="F2941" t="s">
        <v>241</v>
      </c>
      <c r="G2941" t="s">
        <v>4427</v>
      </c>
      <c r="H2941" s="1">
        <f>DATE(YEAR(invoices[[#This Row],[due_date]]),MONTH(invoices[[#This Row],[due_date]]),1)</f>
        <v>45597</v>
      </c>
      <c r="I2941" s="1">
        <v>45603</v>
      </c>
      <c r="J2941">
        <v>13500</v>
      </c>
      <c r="K2941">
        <v>1178</v>
      </c>
      <c r="L2941">
        <v>0</v>
      </c>
      <c r="M2941">
        <f>invoices[[#This Row],[rent_amount]]+invoices[[#This Row],[electricity_amount]]+invoices[[#This Row],[other_charges]]</f>
        <v>14678</v>
      </c>
      <c r="N2941" t="s">
        <v>28</v>
      </c>
      <c r="O2941" t="s">
        <v>83</v>
      </c>
      <c r="P2941">
        <v>0</v>
      </c>
      <c r="Q2941" t="b">
        <v>0</v>
      </c>
      <c r="R2941" t="s">
        <v>84</v>
      </c>
      <c r="S2941">
        <v>0</v>
      </c>
      <c r="T2941">
        <f>invoices[[#This Row],[total_amount]]</f>
        <v>14678</v>
      </c>
      <c r="U2941" t="s">
        <v>244</v>
      </c>
      <c r="V2941" t="str">
        <f>INDEX([1]!Table1[tenantname],MATCH(invoices[[#This Row],[allotment_id]],[1]!Table1[TenantAllotmentID],0))</f>
        <v>Khushboo Sahani (C34-C2)</v>
      </c>
      <c r="W2941" t="s">
        <v>14042</v>
      </c>
      <c r="X2941" t="s">
        <v>14043</v>
      </c>
      <c r="Y2941" s="4">
        <v>45597</v>
      </c>
      <c r="Z2941" t="s">
        <v>15806</v>
      </c>
      <c r="AA2941">
        <v>9691</v>
      </c>
      <c r="AB2941">
        <v>3228</v>
      </c>
      <c r="AC2941">
        <v>581</v>
      </c>
      <c r="AD2941" s="7">
        <f>invoices[[#This Row],[Rent]]+invoices[[#This Row],[Services]]+invoices[[#This Row],[GST]]</f>
        <v>13500</v>
      </c>
      <c r="AE2941" s="7">
        <f>invoices[[#This Row],[Total]]-invoices[[#This Row],[rent_amount]]</f>
        <v>0</v>
      </c>
      <c r="AF2941">
        <v>1479</v>
      </c>
      <c r="AG2941">
        <v>1178</v>
      </c>
      <c r="AH2941">
        <f>invoices[[#This Row],[EB Amount]]-invoices[[#This Row],[electricity_amount]]</f>
        <v>0</v>
      </c>
    </row>
    <row r="2942" spans="1:34">
      <c r="A2942" t="s">
        <v>4468</v>
      </c>
      <c r="B2942" t="s">
        <v>22</v>
      </c>
      <c r="C2942" t="s">
        <v>1356</v>
      </c>
      <c r="D2942" t="s">
        <v>24</v>
      </c>
      <c r="E2942" t="s">
        <v>155</v>
      </c>
      <c r="F2942" t="s">
        <v>156</v>
      </c>
      <c r="G2942" t="s">
        <v>4469</v>
      </c>
      <c r="H2942" s="1">
        <f>DATE(YEAR(invoices[[#This Row],[due_date]]),MONTH(invoices[[#This Row],[due_date]]),1)</f>
        <v>45597</v>
      </c>
      <c r="I2942" s="1">
        <v>45603</v>
      </c>
      <c r="J2942">
        <v>18000</v>
      </c>
      <c r="K2942">
        <v>1288</v>
      </c>
      <c r="L2942">
        <v>0</v>
      </c>
      <c r="M2942">
        <f>invoices[[#This Row],[rent_amount]]+invoices[[#This Row],[electricity_amount]]+invoices[[#This Row],[other_charges]]</f>
        <v>19288</v>
      </c>
      <c r="N2942" t="s">
        <v>28</v>
      </c>
      <c r="O2942" t="s">
        <v>83</v>
      </c>
      <c r="P2942">
        <v>0</v>
      </c>
      <c r="Q2942" t="b">
        <v>0</v>
      </c>
      <c r="R2942" t="s">
        <v>84</v>
      </c>
      <c r="S2942">
        <v>0</v>
      </c>
      <c r="T2942">
        <f>invoices[[#This Row],[total_amount]]</f>
        <v>19288</v>
      </c>
      <c r="U2942" t="s">
        <v>1358</v>
      </c>
      <c r="V2942" t="str">
        <f>INDEX([1]!Table1[tenantname],MATCH(invoices[[#This Row],[allotment_id]],[1]!Table1[TenantAllotmentID],0))</f>
        <v>Nijin PM  (C44-A1)</v>
      </c>
      <c r="W2942" t="s">
        <v>14442</v>
      </c>
      <c r="X2942" t="s">
        <v>14443</v>
      </c>
      <c r="Y2942" s="4">
        <v>45597</v>
      </c>
      <c r="Z2942" t="s">
        <v>15806</v>
      </c>
      <c r="AA2942">
        <v>11007</v>
      </c>
      <c r="AB2942">
        <v>5927</v>
      </c>
      <c r="AC2942">
        <v>1066</v>
      </c>
      <c r="AD2942" s="7">
        <f>invoices[[#This Row],[Rent]]+invoices[[#This Row],[Services]]+invoices[[#This Row],[GST]]</f>
        <v>18000</v>
      </c>
      <c r="AE2942" s="7">
        <f>invoices[[#This Row],[Total]]-invoices[[#This Row],[rent_amount]]</f>
        <v>0</v>
      </c>
      <c r="AF2942">
        <v>1498</v>
      </c>
      <c r="AG2942">
        <v>1288</v>
      </c>
      <c r="AH2942">
        <f>invoices[[#This Row],[EB Amount]]-invoices[[#This Row],[electricity_amount]]</f>
        <v>0</v>
      </c>
    </row>
    <row r="2943" spans="1:34">
      <c r="A2943" t="s">
        <v>4515</v>
      </c>
      <c r="B2943" t="s">
        <v>22</v>
      </c>
      <c r="C2943" t="s">
        <v>3737</v>
      </c>
      <c r="D2943" t="s">
        <v>24</v>
      </c>
      <c r="E2943" t="s">
        <v>234</v>
      </c>
      <c r="F2943" t="s">
        <v>286</v>
      </c>
      <c r="G2943" t="s">
        <v>4516</v>
      </c>
      <c r="H2943" s="1">
        <f>DATE(YEAR(invoices[[#This Row],[due_date]]),MONTH(invoices[[#This Row],[due_date]]),1)</f>
        <v>45597</v>
      </c>
      <c r="I2943" s="1">
        <v>45603</v>
      </c>
      <c r="J2943">
        <v>7249</v>
      </c>
      <c r="K2943">
        <v>1550</v>
      </c>
      <c r="L2943">
        <v>2250</v>
      </c>
      <c r="M2943">
        <f>invoices[[#This Row],[rent_amount]]+invoices[[#This Row],[electricity_amount]]+invoices[[#This Row],[other_charges]]</f>
        <v>11049</v>
      </c>
      <c r="N2943" t="s">
        <v>28</v>
      </c>
      <c r="O2943" t="s">
        <v>83</v>
      </c>
      <c r="P2943">
        <v>0</v>
      </c>
      <c r="Q2943" t="b">
        <v>0</v>
      </c>
      <c r="R2943" t="s">
        <v>84</v>
      </c>
      <c r="S2943">
        <v>0</v>
      </c>
      <c r="T2943">
        <f>invoices[[#This Row],[total_amount]]</f>
        <v>11049</v>
      </c>
      <c r="U2943" t="s">
        <v>4517</v>
      </c>
      <c r="V2943" t="str">
        <f>INDEX([1]!Table1[tenantname],MATCH(invoices[[#This Row],[allotment_id]],[1]!Table1[TenantAllotmentID],0))</f>
        <v>Palisha Vohra (D12-B1)</v>
      </c>
      <c r="W2943" t="s">
        <v>15252</v>
      </c>
      <c r="X2943" t="s">
        <v>15253</v>
      </c>
      <c r="Y2943" s="4">
        <v>45597</v>
      </c>
      <c r="Z2943" t="s">
        <v>15806</v>
      </c>
      <c r="AA2943">
        <v>5075</v>
      </c>
      <c r="AB2943">
        <v>1843</v>
      </c>
      <c r="AC2943">
        <v>331</v>
      </c>
      <c r="AD2943" s="7">
        <f>invoices[[#This Row],[Rent]]+invoices[[#This Row],[Services]]+invoices[[#This Row],[GST]]</f>
        <v>7249</v>
      </c>
      <c r="AE2943" s="7">
        <f>invoices[[#This Row],[Total]]-invoices[[#This Row],[rent_amount]]</f>
        <v>0</v>
      </c>
      <c r="AF2943">
        <v>1521</v>
      </c>
      <c r="AG2943">
        <v>1550</v>
      </c>
      <c r="AH2943">
        <f>invoices[[#This Row],[EB Amount]]-invoices[[#This Row],[electricity_amount]]</f>
        <v>0</v>
      </c>
    </row>
    <row r="2944" spans="1:34">
      <c r="A2944" t="s">
        <v>4711</v>
      </c>
      <c r="B2944" t="s">
        <v>22</v>
      </c>
      <c r="C2944" t="s">
        <v>2122</v>
      </c>
      <c r="D2944" t="s">
        <v>24</v>
      </c>
      <c r="E2944" t="s">
        <v>140</v>
      </c>
      <c r="F2944" t="s">
        <v>675</v>
      </c>
      <c r="G2944" t="s">
        <v>4712</v>
      </c>
      <c r="H2944" s="1">
        <f>DATE(YEAR(invoices[[#This Row],[due_date]]),MONTH(invoices[[#This Row],[due_date]]),1)</f>
        <v>45597</v>
      </c>
      <c r="I2944" s="1">
        <v>45603</v>
      </c>
      <c r="J2944">
        <v>13500</v>
      </c>
      <c r="K2944">
        <v>1581</v>
      </c>
      <c r="L2944">
        <v>0</v>
      </c>
      <c r="M2944">
        <f>invoices[[#This Row],[rent_amount]]+invoices[[#This Row],[electricity_amount]]+invoices[[#This Row],[other_charges]]</f>
        <v>15081</v>
      </c>
      <c r="N2944" t="s">
        <v>28</v>
      </c>
      <c r="O2944" t="s">
        <v>83</v>
      </c>
      <c r="P2944">
        <v>0</v>
      </c>
      <c r="Q2944" t="b">
        <v>0</v>
      </c>
      <c r="R2944" t="s">
        <v>84</v>
      </c>
      <c r="S2944">
        <v>0</v>
      </c>
      <c r="T2944">
        <f>invoices[[#This Row],[total_amount]]</f>
        <v>15081</v>
      </c>
      <c r="U2944" t="s">
        <v>2124</v>
      </c>
      <c r="V2944" t="str">
        <f>INDEX([1]!Table1[tenantname],MATCH(invoices[[#This Row],[allotment_id]],[1]!Table1[TenantAllotmentID],0))</f>
        <v>Prakash Kumar Rangasamy (A41-C1)</v>
      </c>
      <c r="W2944" t="s">
        <v>14716</v>
      </c>
      <c r="X2944" t="s">
        <v>14717</v>
      </c>
      <c r="Y2944" s="4">
        <v>45597</v>
      </c>
      <c r="Z2944" t="s">
        <v>15806</v>
      </c>
      <c r="AA2944">
        <v>8396</v>
      </c>
      <c r="AB2944">
        <v>4325</v>
      </c>
      <c r="AC2944">
        <v>779</v>
      </c>
      <c r="AD2944" s="7">
        <f>invoices[[#This Row],[Rent]]+invoices[[#This Row],[Services]]+invoices[[#This Row],[GST]]</f>
        <v>13500</v>
      </c>
      <c r="AE2944" s="7">
        <f>invoices[[#This Row],[Total]]-invoices[[#This Row],[rent_amount]]</f>
        <v>0</v>
      </c>
      <c r="AF2944">
        <v>1608</v>
      </c>
      <c r="AG2944">
        <v>1581</v>
      </c>
      <c r="AH2944">
        <f>invoices[[#This Row],[EB Amount]]-invoices[[#This Row],[electricity_amount]]</f>
        <v>0</v>
      </c>
    </row>
    <row r="2945" spans="1:34">
      <c r="A2945" t="s">
        <v>4905</v>
      </c>
      <c r="B2945" t="s">
        <v>22</v>
      </c>
      <c r="C2945" t="s">
        <v>187</v>
      </c>
      <c r="D2945" t="s">
        <v>24</v>
      </c>
      <c r="E2945" t="s">
        <v>155</v>
      </c>
      <c r="F2945" t="s">
        <v>188</v>
      </c>
      <c r="G2945" t="s">
        <v>4906</v>
      </c>
      <c r="H2945" s="1">
        <f>DATE(YEAR(invoices[[#This Row],[due_date]]),MONTH(invoices[[#This Row],[due_date]]),1)</f>
        <v>45597</v>
      </c>
      <c r="I2945" s="1">
        <v>45603</v>
      </c>
      <c r="J2945">
        <v>8999</v>
      </c>
      <c r="K2945">
        <v>1426</v>
      </c>
      <c r="L2945">
        <v>2250</v>
      </c>
      <c r="M2945">
        <f>invoices[[#This Row],[rent_amount]]+invoices[[#This Row],[electricity_amount]]+invoices[[#This Row],[other_charges]]</f>
        <v>12675</v>
      </c>
      <c r="N2945" t="s">
        <v>28</v>
      </c>
      <c r="O2945" t="s">
        <v>83</v>
      </c>
      <c r="P2945">
        <v>0</v>
      </c>
      <c r="Q2945" t="b">
        <v>0</v>
      </c>
      <c r="R2945" t="s">
        <v>84</v>
      </c>
      <c r="S2945">
        <v>0</v>
      </c>
      <c r="T2945">
        <f>invoices[[#This Row],[total_amount]]</f>
        <v>12675</v>
      </c>
      <c r="U2945" t="s">
        <v>192</v>
      </c>
      <c r="V2945" t="str">
        <f>INDEX([1]!Table1[tenantname],MATCH(invoices[[#This Row],[allotment_id]],[1]!Table1[TenantAllotmentID],0))</f>
        <v>Praveen Kumar R (C44-C2)</v>
      </c>
      <c r="W2945" t="s">
        <v>14028</v>
      </c>
      <c r="X2945" t="s">
        <v>14029</v>
      </c>
      <c r="Y2945" s="4">
        <v>45597</v>
      </c>
      <c r="Z2945" t="s">
        <v>15806</v>
      </c>
      <c r="AA2945">
        <v>5503</v>
      </c>
      <c r="AB2945">
        <v>2963</v>
      </c>
      <c r="AC2945">
        <v>533</v>
      </c>
      <c r="AD2945" s="7">
        <f>invoices[[#This Row],[Rent]]+invoices[[#This Row],[Services]]+invoices[[#This Row],[GST]]</f>
        <v>8999</v>
      </c>
      <c r="AE2945" s="7">
        <f>invoices[[#This Row],[Total]]-invoices[[#This Row],[rent_amount]]</f>
        <v>0</v>
      </c>
      <c r="AF2945">
        <v>1695</v>
      </c>
      <c r="AG2945">
        <v>1426</v>
      </c>
      <c r="AH2945">
        <f>invoices[[#This Row],[EB Amount]]-invoices[[#This Row],[electricity_amount]]</f>
        <v>0</v>
      </c>
    </row>
    <row r="2946" spans="1:34">
      <c r="A2946" t="s">
        <v>4944</v>
      </c>
      <c r="B2946" t="s">
        <v>22</v>
      </c>
      <c r="C2946" t="s">
        <v>4945</v>
      </c>
      <c r="D2946" t="s">
        <v>24</v>
      </c>
      <c r="E2946" t="s">
        <v>592</v>
      </c>
      <c r="F2946" t="s">
        <v>1294</v>
      </c>
      <c r="G2946" t="s">
        <v>4946</v>
      </c>
      <c r="H2946" s="1">
        <f>DATE(YEAR(invoices[[#This Row],[due_date]]),MONTH(invoices[[#This Row],[due_date]]),1)</f>
        <v>45597</v>
      </c>
      <c r="I2946" s="1">
        <v>45603</v>
      </c>
      <c r="J2946">
        <v>16800</v>
      </c>
      <c r="K2946">
        <v>0</v>
      </c>
      <c r="L2946">
        <v>2250</v>
      </c>
      <c r="M2946">
        <f>invoices[[#This Row],[rent_amount]]+invoices[[#This Row],[electricity_amount]]+invoices[[#This Row],[other_charges]]</f>
        <v>19050</v>
      </c>
      <c r="N2946" t="s">
        <v>28</v>
      </c>
      <c r="O2946" t="s">
        <v>83</v>
      </c>
      <c r="P2946">
        <v>0</v>
      </c>
      <c r="Q2946" t="b">
        <v>0</v>
      </c>
      <c r="R2946" t="s">
        <v>84</v>
      </c>
      <c r="S2946">
        <v>0</v>
      </c>
      <c r="T2946">
        <f>invoices[[#This Row],[total_amount]]</f>
        <v>19050</v>
      </c>
      <c r="U2946" t="s">
        <v>4947</v>
      </c>
      <c r="V2946" t="str">
        <f>INDEX([1]!Table1[tenantname],MATCH(invoices[[#This Row],[allotment_id]],[1]!Table1[TenantAllotmentID],0))</f>
        <v>Nitin Agarwal (A44-A1)</v>
      </c>
      <c r="W2946" t="s">
        <v>15312</v>
      </c>
      <c r="X2946" t="s">
        <v>15313</v>
      </c>
      <c r="Y2946" s="4">
        <v>45597</v>
      </c>
      <c r="Z2946" t="s">
        <v>15806</v>
      </c>
      <c r="AA2946">
        <v>11760</v>
      </c>
      <c r="AB2946">
        <v>4271</v>
      </c>
      <c r="AC2946">
        <v>769</v>
      </c>
      <c r="AD2946" s="7">
        <f>invoices[[#This Row],[Rent]]+invoices[[#This Row],[Services]]+invoices[[#This Row],[GST]]</f>
        <v>16800</v>
      </c>
      <c r="AE2946" s="7">
        <f>invoices[[#This Row],[Total]]-invoices[[#This Row],[rent_amount]]</f>
        <v>0</v>
      </c>
      <c r="AF2946">
        <v>1716</v>
      </c>
      <c r="AG2946">
        <v>0</v>
      </c>
      <c r="AH2946">
        <f>invoices[[#This Row],[EB Amount]]-invoices[[#This Row],[electricity_amount]]</f>
        <v>0</v>
      </c>
    </row>
    <row r="2947" spans="1:34">
      <c r="A2947" t="s">
        <v>5056</v>
      </c>
      <c r="B2947" t="s">
        <v>22</v>
      </c>
      <c r="C2947" t="s">
        <v>1587</v>
      </c>
      <c r="D2947" t="s">
        <v>24</v>
      </c>
      <c r="E2947" t="s">
        <v>181</v>
      </c>
      <c r="F2947" t="s">
        <v>427</v>
      </c>
      <c r="G2947" t="s">
        <v>5057</v>
      </c>
      <c r="H2947" s="1">
        <f>DATE(YEAR(invoices[[#This Row],[due_date]]),MONTH(invoices[[#This Row],[due_date]]),1)</f>
        <v>45597</v>
      </c>
      <c r="I2947" s="1">
        <v>45603</v>
      </c>
      <c r="J2947">
        <v>13000</v>
      </c>
      <c r="K2947">
        <v>1333</v>
      </c>
      <c r="L2947">
        <v>0</v>
      </c>
      <c r="M2947">
        <f>invoices[[#This Row],[rent_amount]]+invoices[[#This Row],[electricity_amount]]+invoices[[#This Row],[other_charges]]</f>
        <v>14333</v>
      </c>
      <c r="N2947" t="s">
        <v>28</v>
      </c>
      <c r="O2947" t="s">
        <v>487</v>
      </c>
      <c r="P2947">
        <v>0</v>
      </c>
      <c r="Q2947" t="b">
        <v>0</v>
      </c>
      <c r="R2947" t="s">
        <v>84</v>
      </c>
      <c r="S2947">
        <v>0</v>
      </c>
      <c r="T2947">
        <f>invoices[[#This Row],[total_amount]]</f>
        <v>14333</v>
      </c>
      <c r="U2947" t="s">
        <v>1589</v>
      </c>
      <c r="V2947" t="str">
        <f>INDEX([1]!Table1[tenantname],MATCH(invoices[[#This Row],[allotment_id]],[1]!Table1[TenantAllotmentID],0))</f>
        <v>Shreeya Vyawahare (B24-B2)</v>
      </c>
      <c r="W2947" t="s">
        <v>14528</v>
      </c>
      <c r="X2947" t="s">
        <v>14529</v>
      </c>
      <c r="Y2947" s="4">
        <v>45597</v>
      </c>
      <c r="Z2947" t="s">
        <v>15806</v>
      </c>
      <c r="AA2947">
        <v>9100</v>
      </c>
      <c r="AB2947">
        <v>3305</v>
      </c>
      <c r="AC2947">
        <v>595</v>
      </c>
      <c r="AD2947" s="7">
        <f>invoices[[#This Row],[Rent]]+invoices[[#This Row],[Services]]+invoices[[#This Row],[GST]]</f>
        <v>13000</v>
      </c>
      <c r="AE2947" s="7">
        <f>invoices[[#This Row],[Total]]-invoices[[#This Row],[rent_amount]]</f>
        <v>0</v>
      </c>
      <c r="AF2947">
        <v>1766</v>
      </c>
      <c r="AG2947">
        <v>1333</v>
      </c>
      <c r="AH2947">
        <f>invoices[[#This Row],[EB Amount]]-invoices[[#This Row],[electricity_amount]]</f>
        <v>0</v>
      </c>
    </row>
    <row r="2948" spans="1:34">
      <c r="A2948" t="s">
        <v>5121</v>
      </c>
      <c r="B2948" t="s">
        <v>22</v>
      </c>
      <c r="C2948" t="s">
        <v>1026</v>
      </c>
      <c r="D2948" t="s">
        <v>24</v>
      </c>
      <c r="E2948" t="s">
        <v>88</v>
      </c>
      <c r="F2948" t="s">
        <v>921</v>
      </c>
      <c r="G2948" t="s">
        <v>5122</v>
      </c>
      <c r="H2948" s="1">
        <f>DATE(YEAR(invoices[[#This Row],[due_date]]),MONTH(invoices[[#This Row],[due_date]]),1)</f>
        <v>45597</v>
      </c>
      <c r="I2948" s="1">
        <v>45603</v>
      </c>
      <c r="J2948">
        <v>13500</v>
      </c>
      <c r="K2948">
        <v>1767</v>
      </c>
      <c r="L2948">
        <v>0</v>
      </c>
      <c r="M2948">
        <f>invoices[[#This Row],[rent_amount]]+invoices[[#This Row],[electricity_amount]]+invoices[[#This Row],[other_charges]]</f>
        <v>15267</v>
      </c>
      <c r="N2948" t="s">
        <v>28</v>
      </c>
      <c r="O2948" t="s">
        <v>419</v>
      </c>
      <c r="P2948">
        <v>0</v>
      </c>
      <c r="Q2948" t="b">
        <v>0</v>
      </c>
      <c r="R2948" t="s">
        <v>84</v>
      </c>
      <c r="S2948">
        <v>0</v>
      </c>
      <c r="T2948">
        <f>invoices[[#This Row],[total_amount]]</f>
        <v>15267</v>
      </c>
      <c r="U2948" t="s">
        <v>1028</v>
      </c>
      <c r="V2948" t="str">
        <f>INDEX([1]!Table1[tenantname],MATCH(invoices[[#This Row],[allotment_id]],[1]!Table1[TenantAllotmentID],0))</f>
        <v>Ganesha M (B13-C1)</v>
      </c>
      <c r="W2948" t="s">
        <v>14319</v>
      </c>
      <c r="X2948" t="s">
        <v>14320</v>
      </c>
      <c r="Y2948" s="4">
        <v>45597</v>
      </c>
      <c r="Z2948" t="s">
        <v>15806</v>
      </c>
      <c r="AA2948">
        <v>9691</v>
      </c>
      <c r="AB2948">
        <v>3228</v>
      </c>
      <c r="AC2948">
        <v>581</v>
      </c>
      <c r="AD2948" s="7">
        <f>invoices[[#This Row],[Rent]]+invoices[[#This Row],[Services]]+invoices[[#This Row],[GST]]</f>
        <v>13500</v>
      </c>
      <c r="AE2948" s="7">
        <f>invoices[[#This Row],[Total]]-invoices[[#This Row],[rent_amount]]</f>
        <v>0</v>
      </c>
      <c r="AF2948">
        <v>1799</v>
      </c>
      <c r="AG2948">
        <v>1767</v>
      </c>
      <c r="AH2948">
        <f>invoices[[#This Row],[EB Amount]]-invoices[[#This Row],[electricity_amount]]</f>
        <v>0</v>
      </c>
    </row>
    <row r="2949" spans="1:34">
      <c r="A2949" t="s">
        <v>5131</v>
      </c>
      <c r="B2949" t="s">
        <v>22</v>
      </c>
      <c r="C2949" t="s">
        <v>1674</v>
      </c>
      <c r="D2949" t="s">
        <v>24</v>
      </c>
      <c r="E2949" t="s">
        <v>329</v>
      </c>
      <c r="F2949" t="s">
        <v>1352</v>
      </c>
      <c r="G2949" t="s">
        <v>5132</v>
      </c>
      <c r="H2949" s="1">
        <f>DATE(YEAR(invoices[[#This Row],[due_date]]),MONTH(invoices[[#This Row],[due_date]]),1)</f>
        <v>45597</v>
      </c>
      <c r="I2949" s="1">
        <v>45603</v>
      </c>
      <c r="J2949">
        <v>14500</v>
      </c>
      <c r="K2949">
        <v>1984</v>
      </c>
      <c r="L2949">
        <v>0</v>
      </c>
      <c r="M2949">
        <f>invoices[[#This Row],[rent_amount]]+invoices[[#This Row],[electricity_amount]]+invoices[[#This Row],[other_charges]]</f>
        <v>16484</v>
      </c>
      <c r="N2949" t="s">
        <v>28</v>
      </c>
      <c r="O2949" t="s">
        <v>83</v>
      </c>
      <c r="P2949">
        <v>0</v>
      </c>
      <c r="Q2949" t="b">
        <v>0</v>
      </c>
      <c r="R2949" t="s">
        <v>84</v>
      </c>
      <c r="S2949">
        <v>0</v>
      </c>
      <c r="T2949">
        <f>invoices[[#This Row],[total_amount]]</f>
        <v>16484</v>
      </c>
      <c r="U2949" t="s">
        <v>1677</v>
      </c>
      <c r="V2949" t="str">
        <f>INDEX([1]!Table1[tenantname],MATCH(invoices[[#This Row],[allotment_id]],[1]!Table1[TenantAllotmentID],0))</f>
        <v>Oviya S (C43-B1)</v>
      </c>
      <c r="W2949" t="s">
        <v>14557</v>
      </c>
      <c r="X2949" t="s">
        <v>14557</v>
      </c>
      <c r="Y2949" s="4">
        <v>45597</v>
      </c>
      <c r="Z2949" t="s">
        <v>15806</v>
      </c>
      <c r="AA2949">
        <v>8866</v>
      </c>
      <c r="AB2949">
        <v>4774</v>
      </c>
      <c r="AC2949">
        <v>860</v>
      </c>
      <c r="AD2949" s="7">
        <f>invoices[[#This Row],[Rent]]+invoices[[#This Row],[Services]]+invoices[[#This Row],[GST]]</f>
        <v>14500</v>
      </c>
      <c r="AE2949" s="7">
        <f>invoices[[#This Row],[Total]]-invoices[[#This Row],[rent_amount]]</f>
        <v>0</v>
      </c>
      <c r="AF2949">
        <v>1803</v>
      </c>
      <c r="AG2949">
        <v>1984</v>
      </c>
      <c r="AH2949">
        <f>invoices[[#This Row],[EB Amount]]-invoices[[#This Row],[electricity_amount]]</f>
        <v>0</v>
      </c>
    </row>
    <row r="2950" spans="1:34">
      <c r="A2950" t="s">
        <v>5256</v>
      </c>
      <c r="B2950" t="s">
        <v>22</v>
      </c>
      <c r="C2950" t="s">
        <v>1375</v>
      </c>
      <c r="D2950" t="s">
        <v>24</v>
      </c>
      <c r="E2950" t="s">
        <v>226</v>
      </c>
      <c r="F2950" t="s">
        <v>227</v>
      </c>
      <c r="G2950" t="s">
        <v>5257</v>
      </c>
      <c r="H2950" s="1">
        <f>DATE(YEAR(invoices[[#This Row],[due_date]]),MONTH(invoices[[#This Row],[due_date]]),1)</f>
        <v>45597</v>
      </c>
      <c r="I2950" s="1">
        <v>45603</v>
      </c>
      <c r="J2950">
        <v>14500</v>
      </c>
      <c r="K2950">
        <v>1426</v>
      </c>
      <c r="L2950">
        <v>0</v>
      </c>
      <c r="M2950">
        <f>invoices[[#This Row],[rent_amount]]+invoices[[#This Row],[electricity_amount]]+invoices[[#This Row],[other_charges]]</f>
        <v>15926</v>
      </c>
      <c r="N2950" t="s">
        <v>28</v>
      </c>
      <c r="O2950" t="s">
        <v>83</v>
      </c>
      <c r="P2950">
        <v>0</v>
      </c>
      <c r="Q2950" t="b">
        <v>0</v>
      </c>
      <c r="R2950" t="s">
        <v>84</v>
      </c>
      <c r="S2950">
        <v>0</v>
      </c>
      <c r="T2950">
        <f>invoices[[#This Row],[total_amount]]</f>
        <v>15926</v>
      </c>
      <c r="U2950" t="s">
        <v>1377</v>
      </c>
      <c r="V2950" t="str">
        <f>INDEX([1]!Table1[tenantname],MATCH(invoices[[#This Row],[allotment_id]],[1]!Table1[TenantAllotmentID],0))</f>
        <v>Priyadarshini C (B12-B2)</v>
      </c>
      <c r="W2950" t="s">
        <v>14448</v>
      </c>
      <c r="X2950" t="s">
        <v>14449</v>
      </c>
      <c r="Y2950" s="4">
        <v>45597</v>
      </c>
      <c r="Z2950" t="s">
        <v>15806</v>
      </c>
      <c r="AA2950">
        <v>10409</v>
      </c>
      <c r="AB2950">
        <v>3467</v>
      </c>
      <c r="AC2950">
        <v>624</v>
      </c>
      <c r="AD2950" s="7">
        <f>invoices[[#This Row],[Rent]]+invoices[[#This Row],[Services]]+invoices[[#This Row],[GST]]</f>
        <v>14500</v>
      </c>
      <c r="AE2950" s="7">
        <f>invoices[[#This Row],[Total]]-invoices[[#This Row],[rent_amount]]</f>
        <v>0</v>
      </c>
      <c r="AF2950">
        <v>1861</v>
      </c>
      <c r="AG2950">
        <v>1426</v>
      </c>
      <c r="AH2950">
        <f>invoices[[#This Row],[EB Amount]]-invoices[[#This Row],[electricity_amount]]</f>
        <v>0</v>
      </c>
    </row>
    <row r="2951" spans="1:34">
      <c r="A2951" t="s">
        <v>5266</v>
      </c>
      <c r="B2951" t="s">
        <v>22</v>
      </c>
      <c r="C2951" t="s">
        <v>1927</v>
      </c>
      <c r="D2951" t="s">
        <v>24</v>
      </c>
      <c r="E2951" t="s">
        <v>592</v>
      </c>
      <c r="F2951" t="s">
        <v>992</v>
      </c>
      <c r="G2951" t="s">
        <v>5267</v>
      </c>
      <c r="H2951" s="1">
        <f>DATE(YEAR(invoices[[#This Row],[due_date]]),MONTH(invoices[[#This Row],[due_date]]),1)</f>
        <v>45597</v>
      </c>
      <c r="I2951" s="1">
        <v>45603</v>
      </c>
      <c r="J2951">
        <v>14500</v>
      </c>
      <c r="K2951">
        <v>3400</v>
      </c>
      <c r="L2951">
        <v>0</v>
      </c>
      <c r="M2951">
        <f>invoices[[#This Row],[rent_amount]]+invoices[[#This Row],[electricity_amount]]+invoices[[#This Row],[other_charges]]</f>
        <v>17900</v>
      </c>
      <c r="N2951" t="s">
        <v>28</v>
      </c>
      <c r="O2951" t="s">
        <v>83</v>
      </c>
      <c r="P2951">
        <v>0</v>
      </c>
      <c r="Q2951" t="b">
        <v>0</v>
      </c>
      <c r="R2951" t="s">
        <v>84</v>
      </c>
      <c r="S2951">
        <v>0</v>
      </c>
      <c r="T2951">
        <f>invoices[[#This Row],[total_amount]]</f>
        <v>17900</v>
      </c>
      <c r="U2951" t="s">
        <v>5020</v>
      </c>
      <c r="V2951" t="str">
        <f>INDEX([1]!Table1[tenantname],MATCH(invoices[[#This Row],[allotment_id]],[1]!Table1[TenantAllotmentID],0))</f>
        <v>Parth Agarwal (A44-B2)</v>
      </c>
      <c r="W2951" t="s">
        <v>14647</v>
      </c>
      <c r="X2951" t="s">
        <v>15320</v>
      </c>
      <c r="Y2951" s="4">
        <v>45597</v>
      </c>
      <c r="Z2951" t="s">
        <v>15806</v>
      </c>
      <c r="AA2951">
        <v>10409</v>
      </c>
      <c r="AB2951">
        <v>3467</v>
      </c>
      <c r="AC2951">
        <v>624</v>
      </c>
      <c r="AD2951" s="7">
        <f>invoices[[#This Row],[Rent]]+invoices[[#This Row],[Services]]+invoices[[#This Row],[GST]]</f>
        <v>14500</v>
      </c>
      <c r="AE2951" s="7">
        <f>invoices[[#This Row],[Total]]-invoices[[#This Row],[rent_amount]]</f>
        <v>0</v>
      </c>
      <c r="AF2951">
        <v>1866</v>
      </c>
      <c r="AG2951">
        <v>3400</v>
      </c>
      <c r="AH2951">
        <f>invoices[[#This Row],[EB Amount]]-invoices[[#This Row],[electricity_amount]]</f>
        <v>0</v>
      </c>
    </row>
    <row r="2952" spans="1:34">
      <c r="A2952" t="s">
        <v>5838</v>
      </c>
      <c r="B2952" t="s">
        <v>22</v>
      </c>
      <c r="C2952" t="s">
        <v>1973</v>
      </c>
      <c r="D2952" t="s">
        <v>24</v>
      </c>
      <c r="E2952" t="s">
        <v>50</v>
      </c>
      <c r="F2952" t="s">
        <v>1942</v>
      </c>
      <c r="G2952" t="s">
        <v>5839</v>
      </c>
      <c r="H2952" s="1">
        <f>DATE(YEAR(invoices[[#This Row],[due_date]]),MONTH(invoices[[#This Row],[due_date]]),1)</f>
        <v>45597</v>
      </c>
      <c r="I2952" s="1">
        <v>45603</v>
      </c>
      <c r="J2952">
        <v>14500</v>
      </c>
      <c r="K2952">
        <v>1449</v>
      </c>
      <c r="L2952">
        <v>0</v>
      </c>
      <c r="M2952">
        <f>invoices[[#This Row],[rent_amount]]+invoices[[#This Row],[electricity_amount]]+invoices[[#This Row],[other_charges]]</f>
        <v>15949</v>
      </c>
      <c r="N2952" t="s">
        <v>28</v>
      </c>
      <c r="O2952" t="s">
        <v>487</v>
      </c>
      <c r="P2952">
        <v>0</v>
      </c>
      <c r="Q2952" t="b">
        <v>0</v>
      </c>
      <c r="R2952" t="s">
        <v>84</v>
      </c>
      <c r="S2952">
        <v>0</v>
      </c>
      <c r="T2952">
        <f>invoices[[#This Row],[total_amount]]</f>
        <v>15949</v>
      </c>
      <c r="U2952" t="s">
        <v>1975</v>
      </c>
      <c r="V2952" t="str">
        <f>INDEX([1]!Table1[tenantname],MATCH(invoices[[#This Row],[allotment_id]],[1]!Table1[TenantAllotmentID],0))</f>
        <v>Subham Tewari (B32-B1)</v>
      </c>
      <c r="W2952" t="s">
        <v>14663</v>
      </c>
      <c r="X2952" t="s">
        <v>14664</v>
      </c>
      <c r="Y2952" s="4">
        <v>45597</v>
      </c>
      <c r="Z2952" t="s">
        <v>15806</v>
      </c>
      <c r="AA2952">
        <v>8866</v>
      </c>
      <c r="AB2952">
        <v>4774</v>
      </c>
      <c r="AC2952">
        <v>860</v>
      </c>
      <c r="AD2952" s="7">
        <f>invoices[[#This Row],[Rent]]+invoices[[#This Row],[Services]]+invoices[[#This Row],[GST]]</f>
        <v>14500</v>
      </c>
      <c r="AE2952" s="7">
        <f>invoices[[#This Row],[Total]]-invoices[[#This Row],[rent_amount]]</f>
        <v>0</v>
      </c>
      <c r="AF2952">
        <v>2145</v>
      </c>
      <c r="AG2952">
        <v>1449</v>
      </c>
      <c r="AH2952">
        <f>invoices[[#This Row],[EB Amount]]-invoices[[#This Row],[electricity_amount]]</f>
        <v>0</v>
      </c>
    </row>
    <row r="2953" spans="1:34">
      <c r="A2953" t="s">
        <v>5958</v>
      </c>
      <c r="B2953" t="s">
        <v>22</v>
      </c>
      <c r="C2953" t="s">
        <v>3376</v>
      </c>
      <c r="D2953" t="s">
        <v>24</v>
      </c>
      <c r="E2953" t="s">
        <v>354</v>
      </c>
      <c r="F2953" t="s">
        <v>1506</v>
      </c>
      <c r="G2953" t="s">
        <v>5959</v>
      </c>
      <c r="H2953" s="1">
        <f>DATE(YEAR(invoices[[#This Row],[due_date]]),MONTH(invoices[[#This Row],[due_date]]),1)</f>
        <v>45597</v>
      </c>
      <c r="I2953" s="1">
        <v>45603</v>
      </c>
      <c r="J2953">
        <v>13500</v>
      </c>
      <c r="K2953">
        <v>292</v>
      </c>
      <c r="L2953">
        <v>0</v>
      </c>
      <c r="M2953">
        <f>invoices[[#This Row],[rent_amount]]+invoices[[#This Row],[electricity_amount]]+invoices[[#This Row],[other_charges]]</f>
        <v>13792</v>
      </c>
      <c r="N2953" t="s">
        <v>28</v>
      </c>
      <c r="O2953" t="s">
        <v>83</v>
      </c>
      <c r="P2953">
        <v>0</v>
      </c>
      <c r="Q2953" t="b">
        <v>0</v>
      </c>
      <c r="R2953" t="s">
        <v>84</v>
      </c>
      <c r="S2953">
        <v>0</v>
      </c>
      <c r="T2953">
        <f>invoices[[#This Row],[total_amount]]</f>
        <v>13792</v>
      </c>
      <c r="U2953" t="s">
        <v>3378</v>
      </c>
      <c r="V2953" t="str">
        <f>INDEX([1]!Table1[tenantname],MATCH(invoices[[#This Row],[allotment_id]],[1]!Table1[TenantAllotmentID],0))</f>
        <v>Prem CH (B34-C2)</v>
      </c>
      <c r="W2953" t="s">
        <v>15042</v>
      </c>
      <c r="X2953" t="s">
        <v>15043</v>
      </c>
      <c r="Y2953" s="4">
        <v>45597</v>
      </c>
      <c r="Z2953" t="s">
        <v>15806</v>
      </c>
      <c r="AA2953">
        <v>8255</v>
      </c>
      <c r="AB2953">
        <v>4445</v>
      </c>
      <c r="AC2953">
        <v>800</v>
      </c>
      <c r="AD2953" s="7">
        <f>invoices[[#This Row],[Rent]]+invoices[[#This Row],[Services]]+invoices[[#This Row],[GST]]</f>
        <v>13500</v>
      </c>
      <c r="AE2953" s="7">
        <f>invoices[[#This Row],[Total]]-invoices[[#This Row],[rent_amount]]</f>
        <v>0</v>
      </c>
      <c r="AF2953">
        <v>2203</v>
      </c>
      <c r="AG2953">
        <v>292</v>
      </c>
      <c r="AH2953">
        <f>invoices[[#This Row],[EB Amount]]-invoices[[#This Row],[electricity_amount]]</f>
        <v>0</v>
      </c>
    </row>
    <row r="2954" spans="1:34">
      <c r="A2954" t="s">
        <v>5984</v>
      </c>
      <c r="B2954" t="s">
        <v>22</v>
      </c>
      <c r="C2954" t="s">
        <v>604</v>
      </c>
      <c r="D2954" t="s">
        <v>24</v>
      </c>
      <c r="E2954" t="s">
        <v>181</v>
      </c>
      <c r="F2954" t="s">
        <v>452</v>
      </c>
      <c r="G2954" t="s">
        <v>5985</v>
      </c>
      <c r="H2954" s="1">
        <f>DATE(YEAR(invoices[[#This Row],[due_date]]),MONTH(invoices[[#This Row],[due_date]]),1)</f>
        <v>45597</v>
      </c>
      <c r="I2954" s="1">
        <v>45603</v>
      </c>
      <c r="J2954">
        <v>13000</v>
      </c>
      <c r="K2954">
        <v>1333</v>
      </c>
      <c r="L2954">
        <v>0</v>
      </c>
      <c r="M2954">
        <f>invoices[[#This Row],[rent_amount]]+invoices[[#This Row],[electricity_amount]]+invoices[[#This Row],[other_charges]]</f>
        <v>14333</v>
      </c>
      <c r="N2954" t="s">
        <v>28</v>
      </c>
      <c r="O2954" t="s">
        <v>83</v>
      </c>
      <c r="P2954">
        <v>0</v>
      </c>
      <c r="Q2954" t="b">
        <v>0</v>
      </c>
      <c r="R2954" t="s">
        <v>84</v>
      </c>
      <c r="S2954">
        <v>0</v>
      </c>
      <c r="T2954">
        <f>invoices[[#This Row],[total_amount]]</f>
        <v>14333</v>
      </c>
      <c r="U2954" t="s">
        <v>606</v>
      </c>
      <c r="V2954" t="str">
        <f>INDEX([1]!Table1[tenantname],MATCH(invoices[[#This Row],[allotment_id]],[1]!Table1[TenantAllotmentID],0))</f>
        <v>Palak Mahato (B24-B1)</v>
      </c>
      <c r="W2954" t="s">
        <v>14167</v>
      </c>
      <c r="X2954" t="s">
        <v>14168</v>
      </c>
      <c r="Y2954" s="4">
        <v>45597</v>
      </c>
      <c r="Z2954" t="s">
        <v>15806</v>
      </c>
      <c r="AA2954">
        <v>9100</v>
      </c>
      <c r="AB2954">
        <v>3305</v>
      </c>
      <c r="AC2954">
        <v>595</v>
      </c>
      <c r="AD2954" s="7">
        <f>invoices[[#This Row],[Rent]]+invoices[[#This Row],[Services]]+invoices[[#This Row],[GST]]</f>
        <v>13000</v>
      </c>
      <c r="AE2954" s="7">
        <f>invoices[[#This Row],[Total]]-invoices[[#This Row],[rent_amount]]</f>
        <v>0</v>
      </c>
      <c r="AF2954">
        <v>2218</v>
      </c>
      <c r="AG2954">
        <v>1333</v>
      </c>
      <c r="AH2954">
        <f>invoices[[#This Row],[EB Amount]]-invoices[[#This Row],[electricity_amount]]</f>
        <v>0</v>
      </c>
    </row>
    <row r="2955" spans="1:34">
      <c r="A2955" t="s">
        <v>5986</v>
      </c>
      <c r="B2955" t="s">
        <v>22</v>
      </c>
      <c r="C2955" t="s">
        <v>281</v>
      </c>
      <c r="D2955" t="s">
        <v>24</v>
      </c>
      <c r="E2955" t="s">
        <v>34</v>
      </c>
      <c r="F2955" t="s">
        <v>282</v>
      </c>
      <c r="G2955" t="s">
        <v>5987</v>
      </c>
      <c r="H2955" s="1">
        <f>DATE(YEAR(invoices[[#This Row],[due_date]]),MONTH(invoices[[#This Row],[due_date]]),1)</f>
        <v>45597</v>
      </c>
      <c r="I2955" s="1">
        <v>45603</v>
      </c>
      <c r="J2955">
        <v>13500</v>
      </c>
      <c r="K2955">
        <v>2976</v>
      </c>
      <c r="L2955">
        <v>0</v>
      </c>
      <c r="M2955">
        <f>invoices[[#This Row],[rent_amount]]+invoices[[#This Row],[electricity_amount]]+invoices[[#This Row],[other_charges]]</f>
        <v>16476</v>
      </c>
      <c r="N2955" t="s">
        <v>28</v>
      </c>
      <c r="O2955" t="s">
        <v>487</v>
      </c>
      <c r="P2955">
        <v>0</v>
      </c>
      <c r="Q2955" t="b">
        <v>0</v>
      </c>
      <c r="R2955" t="s">
        <v>84</v>
      </c>
      <c r="S2955">
        <v>0</v>
      </c>
      <c r="T2955">
        <f>invoices[[#This Row],[total_amount]]</f>
        <v>16476</v>
      </c>
      <c r="U2955" t="s">
        <v>283</v>
      </c>
      <c r="V2955" t="str">
        <f>INDEX([1]!Table1[tenantname],MATCH(invoices[[#This Row],[allotment_id]],[1]!Table1[TenantAllotmentID],0))</f>
        <v>kiranmai Bhatlapenumarthi (B43-C2)</v>
      </c>
      <c r="W2955" t="s">
        <v>14054</v>
      </c>
      <c r="X2955" t="s">
        <v>14055</v>
      </c>
      <c r="Y2955" s="4">
        <v>45597</v>
      </c>
      <c r="Z2955" t="s">
        <v>15806</v>
      </c>
      <c r="AA2955">
        <v>9691</v>
      </c>
      <c r="AB2955">
        <v>3228</v>
      </c>
      <c r="AC2955">
        <v>581</v>
      </c>
      <c r="AD2955" s="7">
        <f>invoices[[#This Row],[Rent]]+invoices[[#This Row],[Services]]+invoices[[#This Row],[GST]]</f>
        <v>13500</v>
      </c>
      <c r="AE2955" s="7">
        <f>invoices[[#This Row],[Total]]-invoices[[#This Row],[rent_amount]]</f>
        <v>0</v>
      </c>
      <c r="AF2955">
        <v>2219</v>
      </c>
      <c r="AG2955">
        <v>2976</v>
      </c>
      <c r="AH2955">
        <f>invoices[[#This Row],[EB Amount]]-invoices[[#This Row],[electricity_amount]]</f>
        <v>0</v>
      </c>
    </row>
    <row r="2956" spans="1:34">
      <c r="A2956" t="s">
        <v>6041</v>
      </c>
      <c r="B2956" t="s">
        <v>22</v>
      </c>
      <c r="C2956" t="s">
        <v>410</v>
      </c>
      <c r="D2956" t="s">
        <v>24</v>
      </c>
      <c r="E2956" t="s">
        <v>275</v>
      </c>
      <c r="F2956" t="s">
        <v>411</v>
      </c>
      <c r="G2956" t="s">
        <v>6042</v>
      </c>
      <c r="H2956" s="1">
        <f>DATE(YEAR(invoices[[#This Row],[due_date]]),MONTH(invoices[[#This Row],[due_date]]),1)</f>
        <v>45597</v>
      </c>
      <c r="I2956" s="1">
        <v>45603</v>
      </c>
      <c r="J2956">
        <v>14500</v>
      </c>
      <c r="K2956">
        <v>2077</v>
      </c>
      <c r="L2956">
        <v>0</v>
      </c>
      <c r="M2956">
        <f>invoices[[#This Row],[rent_amount]]+invoices[[#This Row],[electricity_amount]]+invoices[[#This Row],[other_charges]]</f>
        <v>16577</v>
      </c>
      <c r="N2956" t="s">
        <v>28</v>
      </c>
      <c r="O2956" t="s">
        <v>419</v>
      </c>
      <c r="P2956">
        <v>0</v>
      </c>
      <c r="Q2956" t="b">
        <v>0</v>
      </c>
      <c r="R2956" t="s">
        <v>84</v>
      </c>
      <c r="S2956">
        <v>0</v>
      </c>
      <c r="T2956">
        <f>invoices[[#This Row],[total_amount]]</f>
        <v>16577</v>
      </c>
      <c r="U2956" t="s">
        <v>414</v>
      </c>
      <c r="V2956" t="str">
        <f>INDEX([1]!Table1[tenantname],MATCH(invoices[[#This Row],[allotment_id]],[1]!Table1[TenantAllotmentID],0))</f>
        <v>Brinda Vivek (B44-B2)</v>
      </c>
      <c r="W2956" t="s">
        <v>14100</v>
      </c>
      <c r="X2956" t="s">
        <v>14101</v>
      </c>
      <c r="Y2956" s="4">
        <v>45597</v>
      </c>
      <c r="Z2956" t="s">
        <v>15806</v>
      </c>
      <c r="AA2956">
        <v>10409</v>
      </c>
      <c r="AB2956">
        <v>3467</v>
      </c>
      <c r="AC2956">
        <v>624</v>
      </c>
      <c r="AD2956" s="7">
        <f>invoices[[#This Row],[Rent]]+invoices[[#This Row],[Services]]+invoices[[#This Row],[GST]]</f>
        <v>14500</v>
      </c>
      <c r="AE2956" s="7">
        <f>invoices[[#This Row],[Total]]-invoices[[#This Row],[rent_amount]]</f>
        <v>0</v>
      </c>
      <c r="AF2956">
        <v>2245</v>
      </c>
      <c r="AG2956">
        <v>2077</v>
      </c>
      <c r="AH2956">
        <f>invoices[[#This Row],[EB Amount]]-invoices[[#This Row],[electricity_amount]]</f>
        <v>0</v>
      </c>
    </row>
    <row r="2957" spans="1:34">
      <c r="A2957" t="s">
        <v>6063</v>
      </c>
      <c r="B2957" t="s">
        <v>22</v>
      </c>
      <c r="C2957" t="s">
        <v>3469</v>
      </c>
      <c r="D2957" t="s">
        <v>24</v>
      </c>
      <c r="E2957" t="s">
        <v>42</v>
      </c>
      <c r="F2957" t="s">
        <v>43</v>
      </c>
      <c r="G2957" t="s">
        <v>6064</v>
      </c>
      <c r="H2957" s="1">
        <f>DATE(YEAR(invoices[[#This Row],[due_date]]),MONTH(invoices[[#This Row],[due_date]]),1)</f>
        <v>45597</v>
      </c>
      <c r="I2957" s="1">
        <v>45603</v>
      </c>
      <c r="J2957">
        <v>13500</v>
      </c>
      <c r="K2957">
        <v>1054</v>
      </c>
      <c r="L2957">
        <v>0</v>
      </c>
      <c r="M2957">
        <f>invoices[[#This Row],[rent_amount]]+invoices[[#This Row],[electricity_amount]]+invoices[[#This Row],[other_charges]]</f>
        <v>14554</v>
      </c>
      <c r="N2957" t="s">
        <v>28</v>
      </c>
      <c r="O2957" t="s">
        <v>419</v>
      </c>
      <c r="P2957">
        <v>0</v>
      </c>
      <c r="Q2957" t="b">
        <v>0</v>
      </c>
      <c r="R2957" t="s">
        <v>84</v>
      </c>
      <c r="S2957">
        <v>0</v>
      </c>
      <c r="T2957">
        <f>invoices[[#This Row],[total_amount]]</f>
        <v>14554</v>
      </c>
      <c r="U2957" t="s">
        <v>3471</v>
      </c>
      <c r="V2957" t="str">
        <f>INDEX([1]!Table1[tenantname],MATCH(invoices[[#This Row],[allotment_id]],[1]!Table1[TenantAllotmentID],0))</f>
        <v>Anuya Karangale (C24-C1)</v>
      </c>
      <c r="W2957" t="s">
        <v>15060</v>
      </c>
      <c r="X2957" t="s">
        <v>15061</v>
      </c>
      <c r="Y2957" s="4">
        <v>45597</v>
      </c>
      <c r="Z2957" t="s">
        <v>15806</v>
      </c>
      <c r="AA2957">
        <v>8100</v>
      </c>
      <c r="AB2957">
        <v>4576</v>
      </c>
      <c r="AC2957">
        <v>824</v>
      </c>
      <c r="AD2957" s="7">
        <f>invoices[[#This Row],[Rent]]+invoices[[#This Row],[Services]]+invoices[[#This Row],[GST]]</f>
        <v>13500</v>
      </c>
      <c r="AE2957" s="7">
        <f>invoices[[#This Row],[Total]]-invoices[[#This Row],[rent_amount]]</f>
        <v>0</v>
      </c>
      <c r="AF2957">
        <v>2256</v>
      </c>
      <c r="AG2957">
        <v>1054</v>
      </c>
      <c r="AH2957">
        <f>invoices[[#This Row],[EB Amount]]-invoices[[#This Row],[electricity_amount]]</f>
        <v>0</v>
      </c>
    </row>
    <row r="2958" spans="1:34">
      <c r="A2958" t="s">
        <v>6075</v>
      </c>
      <c r="B2958" t="s">
        <v>22</v>
      </c>
      <c r="C2958" t="s">
        <v>937</v>
      </c>
      <c r="D2958" t="s">
        <v>24</v>
      </c>
      <c r="E2958" t="s">
        <v>140</v>
      </c>
      <c r="F2958" t="s">
        <v>938</v>
      </c>
      <c r="G2958" t="s">
        <v>6076</v>
      </c>
      <c r="H2958" s="1">
        <f>DATE(YEAR(invoices[[#This Row],[due_date]]),MONTH(invoices[[#This Row],[due_date]]),1)</f>
        <v>45597</v>
      </c>
      <c r="I2958" s="1">
        <v>45603</v>
      </c>
      <c r="J2958">
        <v>19000</v>
      </c>
      <c r="K2958">
        <v>561</v>
      </c>
      <c r="L2958">
        <v>0</v>
      </c>
      <c r="M2958">
        <f>invoices[[#This Row],[rent_amount]]+invoices[[#This Row],[electricity_amount]]+invoices[[#This Row],[other_charges]]</f>
        <v>19561</v>
      </c>
      <c r="N2958" t="s">
        <v>28</v>
      </c>
      <c r="O2958" t="s">
        <v>487</v>
      </c>
      <c r="P2958">
        <v>0</v>
      </c>
      <c r="Q2958" t="b">
        <v>0</v>
      </c>
      <c r="R2958" t="s">
        <v>84</v>
      </c>
      <c r="S2958">
        <v>0</v>
      </c>
      <c r="T2958">
        <f>invoices[[#This Row],[total_amount]]</f>
        <v>19561</v>
      </c>
      <c r="U2958" t="s">
        <v>940</v>
      </c>
      <c r="V2958" t="str">
        <f>INDEX([1]!Table1[tenantname],MATCH(invoices[[#This Row],[allotment_id]],[1]!Table1[TenantAllotmentID],0))</f>
        <v>Sri Maruthi Ram (A41-A1)</v>
      </c>
      <c r="W2958" t="s">
        <v>14286</v>
      </c>
      <c r="X2958" t="s">
        <v>14287</v>
      </c>
      <c r="Y2958" s="4">
        <v>45597</v>
      </c>
      <c r="Z2958" t="s">
        <v>15806</v>
      </c>
      <c r="AA2958">
        <v>11817</v>
      </c>
      <c r="AB2958">
        <v>6087</v>
      </c>
      <c r="AC2958">
        <v>1096</v>
      </c>
      <c r="AD2958" s="7">
        <f>invoices[[#This Row],[Rent]]+invoices[[#This Row],[Services]]+invoices[[#This Row],[GST]]</f>
        <v>19000</v>
      </c>
      <c r="AE2958" s="7">
        <f>invoices[[#This Row],[Total]]-invoices[[#This Row],[rent_amount]]</f>
        <v>0</v>
      </c>
      <c r="AF2958">
        <v>2262</v>
      </c>
      <c r="AG2958">
        <v>561</v>
      </c>
      <c r="AH2958">
        <f>invoices[[#This Row],[EB Amount]]-invoices[[#This Row],[electricity_amount]]</f>
        <v>0</v>
      </c>
    </row>
    <row r="2959" spans="1:34">
      <c r="A2959" t="s">
        <v>6077</v>
      </c>
      <c r="B2959" t="s">
        <v>22</v>
      </c>
      <c r="C2959" t="s">
        <v>384</v>
      </c>
      <c r="D2959" t="s">
        <v>24</v>
      </c>
      <c r="E2959" t="s">
        <v>42</v>
      </c>
      <c r="F2959" t="s">
        <v>627</v>
      </c>
      <c r="G2959" t="s">
        <v>6078</v>
      </c>
      <c r="H2959" s="1">
        <f>DATE(YEAR(invoices[[#This Row],[due_date]]),MONTH(invoices[[#This Row],[due_date]]),1)</f>
        <v>45597</v>
      </c>
      <c r="I2959" s="1">
        <v>45603</v>
      </c>
      <c r="J2959">
        <v>13000</v>
      </c>
      <c r="K2959">
        <v>1054</v>
      </c>
      <c r="L2959">
        <v>0</v>
      </c>
      <c r="M2959">
        <f>invoices[[#This Row],[rent_amount]]+invoices[[#This Row],[electricity_amount]]+invoices[[#This Row],[other_charges]]</f>
        <v>14054</v>
      </c>
      <c r="N2959" t="s">
        <v>28</v>
      </c>
      <c r="O2959" t="s">
        <v>419</v>
      </c>
      <c r="P2959">
        <v>0</v>
      </c>
      <c r="Q2959" t="b">
        <v>0</v>
      </c>
      <c r="R2959" t="s">
        <v>84</v>
      </c>
      <c r="S2959">
        <v>0</v>
      </c>
      <c r="T2959">
        <f>invoices[[#This Row],[total_amount]]</f>
        <v>14054</v>
      </c>
      <c r="U2959" t="s">
        <v>3652</v>
      </c>
      <c r="V2959" t="str">
        <f>INDEX([1]!Table1[tenantname],MATCH(invoices[[#This Row],[allotment_id]],[1]!Table1[TenantAllotmentID],0))</f>
        <v>Aruna Govindarajan (C24-B3)</v>
      </c>
      <c r="W2959" t="s">
        <v>14090</v>
      </c>
      <c r="X2959" t="s">
        <v>15099</v>
      </c>
      <c r="Y2959" s="4">
        <v>45597</v>
      </c>
      <c r="Z2959" t="s">
        <v>15806</v>
      </c>
      <c r="AA2959">
        <v>7800</v>
      </c>
      <c r="AB2959">
        <v>4407</v>
      </c>
      <c r="AC2959">
        <v>793</v>
      </c>
      <c r="AD2959" s="7">
        <f>invoices[[#This Row],[Rent]]+invoices[[#This Row],[Services]]+invoices[[#This Row],[GST]]</f>
        <v>13000</v>
      </c>
      <c r="AE2959" s="7">
        <f>invoices[[#This Row],[Total]]-invoices[[#This Row],[rent_amount]]</f>
        <v>0</v>
      </c>
      <c r="AF2959">
        <v>2263</v>
      </c>
      <c r="AG2959">
        <v>1054</v>
      </c>
      <c r="AH2959">
        <f>invoices[[#This Row],[EB Amount]]-invoices[[#This Row],[electricity_amount]]</f>
        <v>0</v>
      </c>
    </row>
    <row r="2960" spans="1:34">
      <c r="A2960" t="s">
        <v>6147</v>
      </c>
      <c r="B2960" t="s">
        <v>22</v>
      </c>
      <c r="C2960" t="s">
        <v>2556</v>
      </c>
      <c r="D2960" t="s">
        <v>24</v>
      </c>
      <c r="E2960" t="s">
        <v>155</v>
      </c>
      <c r="F2960" t="s">
        <v>1928</v>
      </c>
      <c r="G2960" t="s">
        <v>6148</v>
      </c>
      <c r="H2960" s="1">
        <f>DATE(YEAR(invoices[[#This Row],[due_date]]),MONTH(invoices[[#This Row],[due_date]]),1)</f>
        <v>45597</v>
      </c>
      <c r="I2960" s="1">
        <v>45603</v>
      </c>
      <c r="J2960">
        <v>9665</v>
      </c>
      <c r="K2960">
        <v>1426</v>
      </c>
      <c r="L2960">
        <v>2250</v>
      </c>
      <c r="M2960">
        <f>invoices[[#This Row],[rent_amount]]+invoices[[#This Row],[electricity_amount]]+invoices[[#This Row],[other_charges]]</f>
        <v>13341</v>
      </c>
      <c r="N2960" t="s">
        <v>28</v>
      </c>
      <c r="O2960" t="s">
        <v>419</v>
      </c>
      <c r="P2960">
        <v>0</v>
      </c>
      <c r="Q2960" t="b">
        <v>0</v>
      </c>
      <c r="R2960" t="s">
        <v>84</v>
      </c>
      <c r="S2960">
        <v>0</v>
      </c>
      <c r="T2960">
        <f>invoices[[#This Row],[total_amount]]</f>
        <v>13341</v>
      </c>
      <c r="U2960" t="s">
        <v>2558</v>
      </c>
      <c r="V2960" t="str">
        <f>INDEX([1]!Table1[tenantname],MATCH(invoices[[#This Row],[allotment_id]],[1]!Table1[TenantAllotmentID],0))</f>
        <v>Hariram M (C44-B1)</v>
      </c>
      <c r="W2960" t="s">
        <v>14836</v>
      </c>
      <c r="X2960" t="s">
        <v>14837</v>
      </c>
      <c r="Y2960" s="4">
        <v>45597</v>
      </c>
      <c r="Z2960" t="s">
        <v>15806</v>
      </c>
      <c r="AA2960">
        <v>5911</v>
      </c>
      <c r="AB2960">
        <v>3183</v>
      </c>
      <c r="AC2960">
        <v>571</v>
      </c>
      <c r="AD2960" s="7">
        <f>invoices[[#This Row],[Rent]]+invoices[[#This Row],[Services]]+invoices[[#This Row],[GST]]</f>
        <v>9665</v>
      </c>
      <c r="AE2960" s="7">
        <f>invoices[[#This Row],[Total]]-invoices[[#This Row],[rent_amount]]</f>
        <v>0</v>
      </c>
      <c r="AF2960">
        <v>2296</v>
      </c>
      <c r="AG2960">
        <v>1426</v>
      </c>
      <c r="AH2960">
        <f>invoices[[#This Row],[EB Amount]]-invoices[[#This Row],[electricity_amount]]</f>
        <v>0</v>
      </c>
    </row>
    <row r="2961" spans="1:34">
      <c r="A2961" t="s">
        <v>6159</v>
      </c>
      <c r="B2961" t="s">
        <v>22</v>
      </c>
      <c r="C2961" t="s">
        <v>2319</v>
      </c>
      <c r="D2961" t="s">
        <v>24</v>
      </c>
      <c r="E2961" t="s">
        <v>112</v>
      </c>
      <c r="F2961" t="s">
        <v>2320</v>
      </c>
      <c r="G2961" t="s">
        <v>6160</v>
      </c>
      <c r="H2961" s="1">
        <f>DATE(YEAR(invoices[[#This Row],[due_date]]),MONTH(invoices[[#This Row],[due_date]]),1)</f>
        <v>45597</v>
      </c>
      <c r="I2961" s="1">
        <v>45603</v>
      </c>
      <c r="J2961">
        <v>14500</v>
      </c>
      <c r="K2961">
        <v>2728</v>
      </c>
      <c r="L2961">
        <v>0</v>
      </c>
      <c r="M2961">
        <f>invoices[[#This Row],[rent_amount]]+invoices[[#This Row],[electricity_amount]]+invoices[[#This Row],[other_charges]]</f>
        <v>17228</v>
      </c>
      <c r="N2961" t="s">
        <v>28</v>
      </c>
      <c r="O2961" t="s">
        <v>83</v>
      </c>
      <c r="P2961">
        <v>0</v>
      </c>
      <c r="Q2961" t="b">
        <v>0</v>
      </c>
      <c r="R2961" t="s">
        <v>84</v>
      </c>
      <c r="S2961">
        <v>0</v>
      </c>
      <c r="T2961">
        <f>invoices[[#This Row],[total_amount]]</f>
        <v>17228</v>
      </c>
      <c r="U2961" t="s">
        <v>2322</v>
      </c>
      <c r="V2961" t="str">
        <f>INDEX([1]!Table1[tenantname],MATCH(invoices[[#This Row],[allotment_id]],[1]!Table1[TenantAllotmentID],0))</f>
        <v>Rangabashyam S (A23-B2)</v>
      </c>
      <c r="W2961" t="s">
        <v>14772</v>
      </c>
      <c r="X2961" t="s">
        <v>14773</v>
      </c>
      <c r="Y2961" s="4">
        <v>45597</v>
      </c>
      <c r="Z2961" t="s">
        <v>15806</v>
      </c>
      <c r="AA2961">
        <v>10150</v>
      </c>
      <c r="AB2961">
        <v>3686</v>
      </c>
      <c r="AC2961">
        <v>664</v>
      </c>
      <c r="AD2961" s="7">
        <f>invoices[[#This Row],[Rent]]+invoices[[#This Row],[Services]]+invoices[[#This Row],[GST]]</f>
        <v>14500</v>
      </c>
      <c r="AE2961" s="7">
        <f>invoices[[#This Row],[Total]]-invoices[[#This Row],[rent_amount]]</f>
        <v>0</v>
      </c>
      <c r="AF2961">
        <v>2302</v>
      </c>
      <c r="AG2961">
        <v>2728</v>
      </c>
      <c r="AH2961">
        <f>invoices[[#This Row],[EB Amount]]-invoices[[#This Row],[electricity_amount]]</f>
        <v>0</v>
      </c>
    </row>
    <row r="2962" spans="1:34">
      <c r="A2962" t="s">
        <v>6230</v>
      </c>
      <c r="B2962" t="s">
        <v>22</v>
      </c>
      <c r="C2962" t="s">
        <v>146</v>
      </c>
      <c r="D2962" t="s">
        <v>24</v>
      </c>
      <c r="E2962" t="s">
        <v>147</v>
      </c>
      <c r="F2962" t="s">
        <v>148</v>
      </c>
      <c r="G2962" t="s">
        <v>6231</v>
      </c>
      <c r="H2962" s="1">
        <f>DATE(YEAR(invoices[[#This Row],[due_date]]),MONTH(invoices[[#This Row],[due_date]]),1)</f>
        <v>45597</v>
      </c>
      <c r="I2962" s="1">
        <v>45603</v>
      </c>
      <c r="J2962">
        <v>13500</v>
      </c>
      <c r="K2962">
        <v>840</v>
      </c>
      <c r="L2962">
        <v>0</v>
      </c>
      <c r="M2962">
        <f>invoices[[#This Row],[rent_amount]]+invoices[[#This Row],[electricity_amount]]+invoices[[#This Row],[other_charges]]</f>
        <v>14340</v>
      </c>
      <c r="N2962" t="s">
        <v>28</v>
      </c>
      <c r="O2962" t="s">
        <v>419</v>
      </c>
      <c r="P2962">
        <v>0</v>
      </c>
      <c r="Q2962" t="b">
        <v>0</v>
      </c>
      <c r="R2962" t="s">
        <v>84</v>
      </c>
      <c r="S2962">
        <v>0</v>
      </c>
      <c r="T2962">
        <f>invoices[[#This Row],[total_amount]]</f>
        <v>14340</v>
      </c>
      <c r="U2962" t="s">
        <v>152</v>
      </c>
      <c r="V2962" t="str">
        <f>INDEX([1]!Table1[tenantname],MATCH(invoices[[#This Row],[allotment_id]],[1]!Table1[TenantAllotmentID],0))</f>
        <v>Akshay R (C31-C1)</v>
      </c>
      <c r="W2962" t="s">
        <v>14016</v>
      </c>
      <c r="X2962" t="s">
        <v>14017</v>
      </c>
      <c r="Y2962" s="4">
        <v>45597</v>
      </c>
      <c r="Z2962" t="s">
        <v>15806</v>
      </c>
      <c r="AA2962">
        <v>9691</v>
      </c>
      <c r="AB2962">
        <v>3228</v>
      </c>
      <c r="AC2962">
        <v>581</v>
      </c>
      <c r="AD2962" s="7">
        <f>invoices[[#This Row],[Rent]]+invoices[[#This Row],[Services]]+invoices[[#This Row],[GST]]</f>
        <v>13500</v>
      </c>
      <c r="AE2962" s="7">
        <f>invoices[[#This Row],[Total]]-invoices[[#This Row],[rent_amount]]</f>
        <v>0</v>
      </c>
      <c r="AF2962">
        <v>2335</v>
      </c>
      <c r="AG2962">
        <v>840</v>
      </c>
      <c r="AH2962">
        <f>invoices[[#This Row],[EB Amount]]-invoices[[#This Row],[electricity_amount]]</f>
        <v>0</v>
      </c>
    </row>
    <row r="2963" spans="1:34">
      <c r="A2963" t="s">
        <v>6254</v>
      </c>
      <c r="B2963" t="s">
        <v>22</v>
      </c>
      <c r="C2963" t="s">
        <v>457</v>
      </c>
      <c r="D2963" t="s">
        <v>24</v>
      </c>
      <c r="E2963" t="s">
        <v>140</v>
      </c>
      <c r="F2963" t="s">
        <v>141</v>
      </c>
      <c r="G2963" t="s">
        <v>6255</v>
      </c>
      <c r="H2963" s="1">
        <f>DATE(YEAR(invoices[[#This Row],[due_date]]),MONTH(invoices[[#This Row],[due_date]]),1)</f>
        <v>45597</v>
      </c>
      <c r="I2963" s="1">
        <v>45603</v>
      </c>
      <c r="J2963">
        <v>14500</v>
      </c>
      <c r="K2963">
        <v>1581</v>
      </c>
      <c r="L2963">
        <v>0</v>
      </c>
      <c r="M2963">
        <f>invoices[[#This Row],[rent_amount]]+invoices[[#This Row],[electricity_amount]]+invoices[[#This Row],[other_charges]]</f>
        <v>16081</v>
      </c>
      <c r="N2963" t="s">
        <v>28</v>
      </c>
      <c r="O2963" t="s">
        <v>487</v>
      </c>
      <c r="P2963">
        <v>0</v>
      </c>
      <c r="Q2963" t="b">
        <v>0</v>
      </c>
      <c r="R2963" t="s">
        <v>84</v>
      </c>
      <c r="S2963">
        <v>0</v>
      </c>
      <c r="T2963">
        <f>invoices[[#This Row],[total_amount]]</f>
        <v>16081</v>
      </c>
      <c r="U2963" t="s">
        <v>460</v>
      </c>
      <c r="V2963" t="str">
        <f>INDEX([1]!Table1[tenantname],MATCH(invoices[[#This Row],[allotment_id]],[1]!Table1[TenantAllotmentID],0))</f>
        <v>Shivam Mani Silswal (A41-D2)</v>
      </c>
      <c r="W2963" t="s">
        <v>14118</v>
      </c>
      <c r="X2963" t="s">
        <v>14119</v>
      </c>
      <c r="Y2963" s="4">
        <v>45597</v>
      </c>
      <c r="Z2963" t="s">
        <v>15806</v>
      </c>
      <c r="AA2963">
        <v>9018</v>
      </c>
      <c r="AB2963">
        <v>4646</v>
      </c>
      <c r="AC2963">
        <v>836</v>
      </c>
      <c r="AD2963" s="7">
        <f>invoices[[#This Row],[Rent]]+invoices[[#This Row],[Services]]+invoices[[#This Row],[GST]]</f>
        <v>14500</v>
      </c>
      <c r="AE2963" s="7">
        <f>invoices[[#This Row],[Total]]-invoices[[#This Row],[rent_amount]]</f>
        <v>0</v>
      </c>
      <c r="AF2963">
        <v>2349</v>
      </c>
      <c r="AG2963">
        <v>1581</v>
      </c>
      <c r="AH2963">
        <f>invoices[[#This Row],[EB Amount]]-invoices[[#This Row],[electricity_amount]]</f>
        <v>0</v>
      </c>
    </row>
    <row r="2964" spans="1:34">
      <c r="A2964" t="s">
        <v>6292</v>
      </c>
      <c r="B2964" t="s">
        <v>22</v>
      </c>
      <c r="C2964" t="s">
        <v>757</v>
      </c>
      <c r="D2964" t="s">
        <v>24</v>
      </c>
      <c r="E2964" t="s">
        <v>181</v>
      </c>
      <c r="F2964" t="s">
        <v>758</v>
      </c>
      <c r="G2964" t="s">
        <v>6293</v>
      </c>
      <c r="H2964" s="1">
        <f>DATE(YEAR(invoices[[#This Row],[due_date]]),MONTH(invoices[[#This Row],[due_date]]),1)</f>
        <v>45597</v>
      </c>
      <c r="I2964" s="1">
        <v>45603</v>
      </c>
      <c r="J2964">
        <v>13500</v>
      </c>
      <c r="K2964">
        <v>1333</v>
      </c>
      <c r="L2964">
        <v>0</v>
      </c>
      <c r="M2964">
        <f>invoices[[#This Row],[rent_amount]]+invoices[[#This Row],[electricity_amount]]+invoices[[#This Row],[other_charges]]</f>
        <v>14833</v>
      </c>
      <c r="N2964" t="s">
        <v>28</v>
      </c>
      <c r="O2964" t="s">
        <v>487</v>
      </c>
      <c r="P2964">
        <v>0</v>
      </c>
      <c r="Q2964" t="b">
        <v>0</v>
      </c>
      <c r="R2964" t="s">
        <v>84</v>
      </c>
      <c r="S2964">
        <v>0</v>
      </c>
      <c r="T2964">
        <f>invoices[[#This Row],[total_amount]]</f>
        <v>14833</v>
      </c>
      <c r="U2964" t="s">
        <v>761</v>
      </c>
      <c r="V2964" t="str">
        <f>INDEX([1]!Table1[tenantname],MATCH(invoices[[#This Row],[allotment_id]],[1]!Table1[TenantAllotmentID],0))</f>
        <v>Shivani Kumari (B24-C2)</v>
      </c>
      <c r="W2964" t="s">
        <v>14221</v>
      </c>
      <c r="X2964" t="s">
        <v>14222</v>
      </c>
      <c r="Y2964" s="4">
        <v>45597</v>
      </c>
      <c r="Z2964" t="s">
        <v>15806</v>
      </c>
      <c r="AA2964">
        <v>9450</v>
      </c>
      <c r="AB2964">
        <v>3432</v>
      </c>
      <c r="AC2964">
        <v>618</v>
      </c>
      <c r="AD2964" s="7">
        <f>invoices[[#This Row],[Rent]]+invoices[[#This Row],[Services]]+invoices[[#This Row],[GST]]</f>
        <v>13500</v>
      </c>
      <c r="AE2964" s="7">
        <f>invoices[[#This Row],[Total]]-invoices[[#This Row],[rent_amount]]</f>
        <v>0</v>
      </c>
      <c r="AF2964">
        <v>2375</v>
      </c>
      <c r="AG2964">
        <v>1333</v>
      </c>
      <c r="AH2964">
        <f>invoices[[#This Row],[EB Amount]]-invoices[[#This Row],[electricity_amount]]</f>
        <v>0</v>
      </c>
    </row>
    <row r="2965" spans="1:34">
      <c r="A2965" t="s">
        <v>6371</v>
      </c>
      <c r="B2965" t="s">
        <v>22</v>
      </c>
      <c r="C2965" t="s">
        <v>422</v>
      </c>
      <c r="D2965" t="s">
        <v>24</v>
      </c>
      <c r="E2965" t="s">
        <v>181</v>
      </c>
      <c r="F2965" t="s">
        <v>182</v>
      </c>
      <c r="G2965" t="s">
        <v>6372</v>
      </c>
      <c r="H2965" s="1">
        <f>DATE(YEAR(invoices[[#This Row],[due_date]]),MONTH(invoices[[#This Row],[due_date]]),1)</f>
        <v>45597</v>
      </c>
      <c r="I2965" s="1">
        <v>45603</v>
      </c>
      <c r="J2965">
        <v>13000</v>
      </c>
      <c r="K2965">
        <v>1333</v>
      </c>
      <c r="L2965">
        <v>0</v>
      </c>
      <c r="M2965">
        <f>invoices[[#This Row],[rent_amount]]+invoices[[#This Row],[electricity_amount]]+invoices[[#This Row],[other_charges]]</f>
        <v>14333</v>
      </c>
      <c r="N2965" t="s">
        <v>28</v>
      </c>
      <c r="O2965" t="s">
        <v>419</v>
      </c>
      <c r="P2965">
        <v>0</v>
      </c>
      <c r="Q2965" t="b">
        <v>0</v>
      </c>
      <c r="R2965" t="s">
        <v>84</v>
      </c>
      <c r="S2965">
        <v>0</v>
      </c>
      <c r="T2965">
        <f>invoices[[#This Row],[total_amount]]</f>
        <v>14333</v>
      </c>
      <c r="U2965" t="s">
        <v>425</v>
      </c>
      <c r="V2965" t="str">
        <f>INDEX([1]!Table1[tenantname],MATCH(invoices[[#This Row],[allotment_id]],[1]!Table1[TenantAllotmentID],0))</f>
        <v>Bhuvanikha S (B24-B3)</v>
      </c>
      <c r="W2965" t="s">
        <v>14104</v>
      </c>
      <c r="X2965" t="s">
        <v>14105</v>
      </c>
      <c r="Y2965" s="4">
        <v>45597</v>
      </c>
      <c r="Z2965" t="s">
        <v>15806</v>
      </c>
      <c r="AA2965">
        <v>9100</v>
      </c>
      <c r="AB2965">
        <v>3305</v>
      </c>
      <c r="AC2965">
        <v>595</v>
      </c>
      <c r="AD2965" s="7">
        <f>invoices[[#This Row],[Rent]]+invoices[[#This Row],[Services]]+invoices[[#This Row],[GST]]</f>
        <v>13000</v>
      </c>
      <c r="AE2965" s="7">
        <f>invoices[[#This Row],[Total]]-invoices[[#This Row],[rent_amount]]</f>
        <v>0</v>
      </c>
      <c r="AF2965">
        <v>2416</v>
      </c>
      <c r="AG2965">
        <v>1333</v>
      </c>
      <c r="AH2965">
        <f>invoices[[#This Row],[EB Amount]]-invoices[[#This Row],[electricity_amount]]</f>
        <v>0</v>
      </c>
    </row>
    <row r="2966" spans="1:34">
      <c r="A2966" t="s">
        <v>6388</v>
      </c>
      <c r="B2966" t="s">
        <v>22</v>
      </c>
      <c r="C2966" t="s">
        <v>613</v>
      </c>
      <c r="D2966" t="s">
        <v>24</v>
      </c>
      <c r="E2966" t="s">
        <v>72</v>
      </c>
      <c r="F2966" t="s">
        <v>559</v>
      </c>
      <c r="G2966" t="s">
        <v>6389</v>
      </c>
      <c r="H2966" s="1">
        <f>DATE(YEAR(invoices[[#This Row],[due_date]]),MONTH(invoices[[#This Row],[due_date]]),1)</f>
        <v>45597</v>
      </c>
      <c r="I2966" s="1">
        <v>45603</v>
      </c>
      <c r="J2966">
        <v>7250</v>
      </c>
      <c r="K2966">
        <v>0</v>
      </c>
      <c r="L2966">
        <v>0</v>
      </c>
      <c r="M2966">
        <f>invoices[[#This Row],[rent_amount]]+invoices[[#This Row],[electricity_amount]]+invoices[[#This Row],[other_charges]]</f>
        <v>7250</v>
      </c>
      <c r="N2966" t="s">
        <v>28</v>
      </c>
      <c r="O2966" t="s">
        <v>419</v>
      </c>
      <c r="P2966">
        <v>0</v>
      </c>
      <c r="Q2966" t="b">
        <v>0</v>
      </c>
      <c r="R2966" t="s">
        <v>84</v>
      </c>
      <c r="S2966">
        <v>0</v>
      </c>
      <c r="T2966">
        <f>invoices[[#This Row],[total_amount]]</f>
        <v>7250</v>
      </c>
      <c r="U2966" t="s">
        <v>615</v>
      </c>
      <c r="V2966" t="str">
        <f>INDEX([1]!Table1[tenantname],MATCH(invoices[[#This Row],[allotment_id]],[1]!Table1[TenantAllotmentID],0))</f>
        <v>Keerthana M C (C34-B2)</v>
      </c>
      <c r="W2966" t="s">
        <v>14171</v>
      </c>
      <c r="X2966" t="s">
        <v>14172</v>
      </c>
      <c r="Y2966" s="4">
        <v>45597</v>
      </c>
      <c r="Z2966" t="s">
        <v>15806</v>
      </c>
      <c r="AA2966">
        <v>5075</v>
      </c>
      <c r="AB2966">
        <v>1843</v>
      </c>
      <c r="AC2966">
        <v>332</v>
      </c>
      <c r="AD2966" s="7">
        <f>invoices[[#This Row],[Rent]]+invoices[[#This Row],[Services]]+invoices[[#This Row],[GST]]</f>
        <v>7250</v>
      </c>
      <c r="AE2966" s="7">
        <f>invoices[[#This Row],[Total]]-invoices[[#This Row],[rent_amount]]</f>
        <v>0</v>
      </c>
      <c r="AF2966">
        <v>2425</v>
      </c>
      <c r="AG2966">
        <v>0</v>
      </c>
      <c r="AH2966">
        <f>invoices[[#This Row],[EB Amount]]-invoices[[#This Row],[electricity_amount]]</f>
        <v>0</v>
      </c>
    </row>
    <row r="2967" spans="1:34">
      <c r="A2967" t="s">
        <v>6458</v>
      </c>
      <c r="B2967" t="s">
        <v>22</v>
      </c>
      <c r="C2967" t="s">
        <v>823</v>
      </c>
      <c r="D2967" t="s">
        <v>24</v>
      </c>
      <c r="E2967" t="s">
        <v>519</v>
      </c>
      <c r="F2967" t="s">
        <v>824</v>
      </c>
      <c r="G2967" t="s">
        <v>6459</v>
      </c>
      <c r="H2967" s="1">
        <f>DATE(YEAR(invoices[[#This Row],[due_date]]),MONTH(invoices[[#This Row],[due_date]]),1)</f>
        <v>45597</v>
      </c>
      <c r="I2967" s="1">
        <v>45603</v>
      </c>
      <c r="J2967">
        <v>24000</v>
      </c>
      <c r="K2967">
        <v>2232</v>
      </c>
      <c r="L2967">
        <v>0</v>
      </c>
      <c r="M2967">
        <f>invoices[[#This Row],[rent_amount]]+invoices[[#This Row],[electricity_amount]]+invoices[[#This Row],[other_charges]]</f>
        <v>26232</v>
      </c>
      <c r="N2967" t="s">
        <v>28</v>
      </c>
      <c r="O2967" t="s">
        <v>83</v>
      </c>
      <c r="P2967">
        <v>0</v>
      </c>
      <c r="Q2967" t="b">
        <v>0</v>
      </c>
      <c r="R2967" t="s">
        <v>84</v>
      </c>
      <c r="S2967">
        <v>0</v>
      </c>
      <c r="T2967">
        <f>invoices[[#This Row],[total_amount]]</f>
        <v>26232</v>
      </c>
      <c r="U2967" t="s">
        <v>827</v>
      </c>
      <c r="V2967" t="str">
        <f>INDEX([1]!Table1[tenantname],MATCH(invoices[[#This Row],[allotment_id]],[1]!Table1[TenantAllotmentID],0))</f>
        <v>Prateek Sharma (C41-D1)</v>
      </c>
      <c r="W2967" t="s">
        <v>14245</v>
      </c>
      <c r="X2967" t="s">
        <v>14246</v>
      </c>
      <c r="Y2967" s="4">
        <v>45597</v>
      </c>
      <c r="Z2967" t="s">
        <v>15806</v>
      </c>
      <c r="AA2967">
        <v>14675</v>
      </c>
      <c r="AB2967">
        <v>7902</v>
      </c>
      <c r="AC2967">
        <v>1423</v>
      </c>
      <c r="AD2967" s="7">
        <f>invoices[[#This Row],[Rent]]+invoices[[#This Row],[Services]]+invoices[[#This Row],[GST]]</f>
        <v>24000</v>
      </c>
      <c r="AE2967" s="7">
        <f>invoices[[#This Row],[Total]]-invoices[[#This Row],[rent_amount]]</f>
        <v>0</v>
      </c>
      <c r="AF2967">
        <v>2459</v>
      </c>
      <c r="AG2967">
        <v>2232</v>
      </c>
      <c r="AH2967">
        <f>invoices[[#This Row],[EB Amount]]-invoices[[#This Row],[electricity_amount]]</f>
        <v>0</v>
      </c>
    </row>
    <row r="2968" spans="1:34">
      <c r="A2968" t="s">
        <v>6754</v>
      </c>
      <c r="B2968" t="s">
        <v>22</v>
      </c>
      <c r="C2968" t="s">
        <v>71</v>
      </c>
      <c r="D2968" t="s">
        <v>24</v>
      </c>
      <c r="E2968" t="s">
        <v>72</v>
      </c>
      <c r="F2968" t="s">
        <v>73</v>
      </c>
      <c r="G2968" t="s">
        <v>6755</v>
      </c>
      <c r="H2968" s="1">
        <f>DATE(YEAR(invoices[[#This Row],[due_date]]),MONTH(invoices[[#This Row],[due_date]]),1)</f>
        <v>45597</v>
      </c>
      <c r="I2968" s="1">
        <v>45603</v>
      </c>
      <c r="J2968">
        <v>14500</v>
      </c>
      <c r="K2968">
        <v>494</v>
      </c>
      <c r="L2968">
        <v>0</v>
      </c>
      <c r="M2968">
        <f>invoices[[#This Row],[rent_amount]]+invoices[[#This Row],[electricity_amount]]+invoices[[#This Row],[other_charges]]</f>
        <v>14994</v>
      </c>
      <c r="N2968" t="s">
        <v>28</v>
      </c>
      <c r="O2968" t="s">
        <v>83</v>
      </c>
      <c r="P2968">
        <v>0</v>
      </c>
      <c r="Q2968" t="b">
        <v>0</v>
      </c>
      <c r="R2968" t="s">
        <v>84</v>
      </c>
      <c r="S2968">
        <v>0</v>
      </c>
      <c r="T2968">
        <f>invoices[[#This Row],[total_amount]]</f>
        <v>14994</v>
      </c>
      <c r="U2968" t="s">
        <v>77</v>
      </c>
      <c r="V2968" t="str">
        <f>INDEX([1]!Table1[tenantname],MATCH(invoices[[#This Row],[allotment_id]],[1]!Table1[TenantAllotmentID],0))</f>
        <v>Nirmala  A (C34-B1)</v>
      </c>
      <c r="W2968" t="s">
        <v>13996</v>
      </c>
      <c r="X2968" t="s">
        <v>13997</v>
      </c>
      <c r="Y2968" s="4">
        <v>45597</v>
      </c>
      <c r="Z2968" t="s">
        <v>15806</v>
      </c>
      <c r="AA2968">
        <v>10409</v>
      </c>
      <c r="AB2968">
        <v>3467</v>
      </c>
      <c r="AC2968">
        <v>624</v>
      </c>
      <c r="AD2968" s="7">
        <f>invoices[[#This Row],[Rent]]+invoices[[#This Row],[Services]]+invoices[[#This Row],[GST]]</f>
        <v>14500</v>
      </c>
      <c r="AE2968" s="7">
        <f>invoices[[#This Row],[Total]]-invoices[[#This Row],[rent_amount]]</f>
        <v>0</v>
      </c>
      <c r="AF2968">
        <v>2605</v>
      </c>
      <c r="AG2968">
        <v>494</v>
      </c>
      <c r="AH2968">
        <f>invoices[[#This Row],[EB Amount]]-invoices[[#This Row],[electricity_amount]]</f>
        <v>0</v>
      </c>
    </row>
    <row r="2969" spans="1:34">
      <c r="A2969" t="s">
        <v>6920</v>
      </c>
      <c r="B2969" t="s">
        <v>22</v>
      </c>
      <c r="C2969" t="s">
        <v>3253</v>
      </c>
      <c r="D2969" t="s">
        <v>24</v>
      </c>
      <c r="E2969" t="s">
        <v>399</v>
      </c>
      <c r="F2969" t="s">
        <v>2169</v>
      </c>
      <c r="G2969" t="s">
        <v>6921</v>
      </c>
      <c r="H2969" s="1">
        <f>DATE(YEAR(invoices[[#This Row],[due_date]]),MONTH(invoices[[#This Row],[due_date]]),1)</f>
        <v>45597</v>
      </c>
      <c r="I2969" s="1">
        <v>45603</v>
      </c>
      <c r="J2969">
        <v>17000</v>
      </c>
      <c r="K2969">
        <v>1333</v>
      </c>
      <c r="L2969">
        <v>0</v>
      </c>
      <c r="M2969">
        <f>invoices[[#This Row],[rent_amount]]+invoices[[#This Row],[electricity_amount]]+invoices[[#This Row],[other_charges]]</f>
        <v>18333</v>
      </c>
      <c r="N2969" t="s">
        <v>28</v>
      </c>
      <c r="O2969" t="s">
        <v>419</v>
      </c>
      <c r="P2969">
        <v>0</v>
      </c>
      <c r="Q2969" t="b">
        <v>0</v>
      </c>
      <c r="R2969" t="s">
        <v>84</v>
      </c>
      <c r="S2969">
        <v>0</v>
      </c>
      <c r="T2969">
        <f>invoices[[#This Row],[total_amount]]</f>
        <v>18333</v>
      </c>
      <c r="U2969" t="s">
        <v>3255</v>
      </c>
      <c r="V2969" t="str">
        <f>INDEX([1]!Table1[tenantname],MATCH(invoices[[#This Row],[allotment_id]],[1]!Table1[TenantAllotmentID],0))</f>
        <v>Aishwarya E V (B22-A1)</v>
      </c>
      <c r="W2969" t="s">
        <v>15006</v>
      </c>
      <c r="X2969" t="s">
        <v>15007</v>
      </c>
      <c r="Y2969" s="4">
        <v>45597</v>
      </c>
      <c r="Z2969" t="s">
        <v>15806</v>
      </c>
      <c r="AA2969">
        <v>11900</v>
      </c>
      <c r="AB2969">
        <v>4322</v>
      </c>
      <c r="AC2969">
        <v>778</v>
      </c>
      <c r="AD2969" s="7">
        <f>invoices[[#This Row],[Rent]]+invoices[[#This Row],[Services]]+invoices[[#This Row],[GST]]</f>
        <v>17000</v>
      </c>
      <c r="AE2969" s="7">
        <f>invoices[[#This Row],[Total]]-invoices[[#This Row],[rent_amount]]</f>
        <v>0</v>
      </c>
      <c r="AF2969">
        <v>2694</v>
      </c>
      <c r="AG2969">
        <v>1333</v>
      </c>
      <c r="AH2969">
        <f>invoices[[#This Row],[EB Amount]]-invoices[[#This Row],[electricity_amount]]</f>
        <v>0</v>
      </c>
    </row>
    <row r="2970" spans="1:34">
      <c r="A2970" s="2" t="s">
        <v>6990</v>
      </c>
      <c r="B2970" t="s">
        <v>22</v>
      </c>
      <c r="C2970" t="s">
        <v>3853</v>
      </c>
      <c r="D2970" t="s">
        <v>24</v>
      </c>
      <c r="E2970" t="s">
        <v>195</v>
      </c>
      <c r="F2970" t="s">
        <v>650</v>
      </c>
      <c r="G2970" t="s">
        <v>6991</v>
      </c>
      <c r="H2970" s="1">
        <f>DATE(YEAR(invoices[[#This Row],[due_date]]),MONTH(invoices[[#This Row],[due_date]]),1)</f>
        <v>45597</v>
      </c>
      <c r="I2970" s="1">
        <v>45603</v>
      </c>
      <c r="J2970">
        <v>14500</v>
      </c>
      <c r="K2970">
        <v>1225</v>
      </c>
      <c r="L2970">
        <v>2250</v>
      </c>
      <c r="M2970">
        <f>invoices[[#This Row],[rent_amount]]+invoices[[#This Row],[electricity_amount]]+invoices[[#This Row],[other_charges]]</f>
        <v>17975</v>
      </c>
      <c r="N2970" t="s">
        <v>28</v>
      </c>
      <c r="O2970" t="s">
        <v>487</v>
      </c>
      <c r="P2970">
        <v>0</v>
      </c>
      <c r="Q2970" t="b">
        <v>0</v>
      </c>
      <c r="R2970" t="s">
        <v>84</v>
      </c>
      <c r="S2970">
        <v>0</v>
      </c>
      <c r="T2970">
        <f>invoices[[#This Row],[total_amount]]</f>
        <v>17975</v>
      </c>
      <c r="U2970" t="s">
        <v>3855</v>
      </c>
      <c r="V2970" t="str">
        <f>INDEX([1]!Table1[tenantname],MATCH(invoices[[#This Row],[allotment_id]],[1]!Table1[TenantAllotmentID],0))</f>
        <v>Rohini M N (D41-B2)</v>
      </c>
      <c r="W2970" t="s">
        <v>15140</v>
      </c>
      <c r="X2970" t="s">
        <v>15141</v>
      </c>
      <c r="Y2970" s="4">
        <v>45597</v>
      </c>
      <c r="Z2970" t="s">
        <v>15806</v>
      </c>
      <c r="AA2970">
        <v>9018</v>
      </c>
      <c r="AB2970">
        <v>4646</v>
      </c>
      <c r="AC2970">
        <v>836</v>
      </c>
      <c r="AD2970" s="7">
        <f>invoices[[#This Row],[Rent]]+invoices[[#This Row],[Services]]+invoices[[#This Row],[GST]]</f>
        <v>14500</v>
      </c>
      <c r="AE2970" s="7">
        <f>invoices[[#This Row],[Total]]-invoices[[#This Row],[rent_amount]]</f>
        <v>0</v>
      </c>
      <c r="AF2970">
        <v>2728</v>
      </c>
      <c r="AG2970">
        <v>1225</v>
      </c>
      <c r="AH2970">
        <f>invoices[[#This Row],[EB Amount]]-invoices[[#This Row],[electricity_amount]]</f>
        <v>0</v>
      </c>
    </row>
    <row r="2971" spans="1:34">
      <c r="A2971" t="s">
        <v>7148</v>
      </c>
      <c r="B2971" t="s">
        <v>22</v>
      </c>
      <c r="C2971" t="s">
        <v>2625</v>
      </c>
      <c r="D2971" t="s">
        <v>24</v>
      </c>
      <c r="E2971" t="s">
        <v>195</v>
      </c>
      <c r="F2971" s="2" t="s">
        <v>1745</v>
      </c>
      <c r="G2971" t="s">
        <v>7149</v>
      </c>
      <c r="H2971" s="1">
        <f>DATE(YEAR(invoices[[#This Row],[due_date]]),MONTH(invoices[[#This Row],[due_date]]),1)</f>
        <v>45597</v>
      </c>
      <c r="I2971" s="1">
        <v>45603</v>
      </c>
      <c r="J2971">
        <v>13500</v>
      </c>
      <c r="K2971">
        <v>1519</v>
      </c>
      <c r="L2971">
        <v>0</v>
      </c>
      <c r="M2971">
        <f>invoices[[#This Row],[rent_amount]]+invoices[[#This Row],[electricity_amount]]+invoices[[#This Row],[other_charges]]</f>
        <v>15019</v>
      </c>
      <c r="N2971" t="s">
        <v>28</v>
      </c>
      <c r="O2971" t="s">
        <v>419</v>
      </c>
      <c r="P2971">
        <v>0</v>
      </c>
      <c r="Q2971" t="b">
        <v>0</v>
      </c>
      <c r="R2971" t="s">
        <v>84</v>
      </c>
      <c r="S2971">
        <v>0</v>
      </c>
      <c r="T2971">
        <f>invoices[[#This Row],[total_amount]]</f>
        <v>15019</v>
      </c>
      <c r="U2971" t="s">
        <v>2627</v>
      </c>
      <c r="V2971" t="str">
        <f>INDEX([1]!Table1[tenantname],MATCH(invoices[[#This Row],[allotment_id]],[1]!Table1[TenantAllotmentID],0))</f>
        <v>Aswini BT (D41-C1)</v>
      </c>
      <c r="W2971" t="s">
        <v>14851</v>
      </c>
      <c r="X2971" t="s">
        <v>14852</v>
      </c>
      <c r="Y2971" s="4">
        <v>45597</v>
      </c>
      <c r="Z2971" t="s">
        <v>15806</v>
      </c>
      <c r="AA2971">
        <v>9691</v>
      </c>
      <c r="AB2971">
        <v>3228</v>
      </c>
      <c r="AC2971">
        <v>581</v>
      </c>
      <c r="AD2971" s="7">
        <f>invoices[[#This Row],[Rent]]+invoices[[#This Row],[Services]]+invoices[[#This Row],[GST]]</f>
        <v>13500</v>
      </c>
      <c r="AE2971" s="7">
        <f>invoices[[#This Row],[Total]]-invoices[[#This Row],[rent_amount]]</f>
        <v>0</v>
      </c>
      <c r="AF2971">
        <v>2808</v>
      </c>
      <c r="AG2971">
        <v>1519</v>
      </c>
      <c r="AH2971">
        <f>invoices[[#This Row],[EB Amount]]-invoices[[#This Row],[electricity_amount]]</f>
        <v>0</v>
      </c>
    </row>
    <row r="2972" spans="1:34">
      <c r="A2972" t="s">
        <v>7341</v>
      </c>
      <c r="B2972" t="s">
        <v>22</v>
      </c>
      <c r="C2972" t="s">
        <v>1309</v>
      </c>
      <c r="D2972" t="s">
        <v>24</v>
      </c>
      <c r="E2972" t="s">
        <v>399</v>
      </c>
      <c r="F2972" t="s">
        <v>933</v>
      </c>
      <c r="G2972" t="s">
        <v>7342</v>
      </c>
      <c r="H2972" s="1">
        <f>DATE(YEAR(invoices[[#This Row],[due_date]]),MONTH(invoices[[#This Row],[due_date]]),1)</f>
        <v>45597</v>
      </c>
      <c r="I2972" s="1">
        <v>45603</v>
      </c>
      <c r="J2972">
        <v>13209</v>
      </c>
      <c r="K2972">
        <v>1364</v>
      </c>
      <c r="L2972">
        <v>0</v>
      </c>
      <c r="M2972">
        <f>invoices[[#This Row],[rent_amount]]+invoices[[#This Row],[electricity_amount]]+invoices[[#This Row],[other_charges]]</f>
        <v>14573</v>
      </c>
      <c r="N2972" t="s">
        <v>28</v>
      </c>
      <c r="O2972" t="s">
        <v>487</v>
      </c>
      <c r="P2972">
        <v>0</v>
      </c>
      <c r="Q2972" t="b">
        <v>0</v>
      </c>
      <c r="R2972" t="s">
        <v>84</v>
      </c>
      <c r="S2972">
        <v>0</v>
      </c>
      <c r="T2972">
        <f>invoices[[#This Row],[total_amount]]</f>
        <v>14573</v>
      </c>
      <c r="U2972" t="s">
        <v>3467</v>
      </c>
      <c r="V2972" t="str">
        <f>INDEX([1]!Table1[tenantname],MATCH(invoices[[#This Row],[allotment_id]],[1]!Table1[TenantAllotmentID],0))</f>
        <v>Vijayashree Seenivasan (B22-C2)</v>
      </c>
      <c r="W2972" t="s">
        <v>14422</v>
      </c>
      <c r="X2972" t="s">
        <v>15059</v>
      </c>
      <c r="Y2972" s="4">
        <v>45597</v>
      </c>
      <c r="Z2972" t="s">
        <v>15806</v>
      </c>
      <c r="AA2972">
        <v>9247</v>
      </c>
      <c r="AB2972">
        <v>3358</v>
      </c>
      <c r="AC2972">
        <v>604</v>
      </c>
      <c r="AD2972" s="7">
        <f>invoices[[#This Row],[Rent]]+invoices[[#This Row],[Services]]+invoices[[#This Row],[GST]]</f>
        <v>13209</v>
      </c>
      <c r="AE2972" s="7">
        <f>invoices[[#This Row],[Total]]-invoices[[#This Row],[rent_amount]]</f>
        <v>0</v>
      </c>
      <c r="AF2972">
        <v>2903</v>
      </c>
      <c r="AG2972">
        <v>1364</v>
      </c>
      <c r="AH2972">
        <f>invoices[[#This Row],[EB Amount]]-invoices[[#This Row],[electricity_amount]]</f>
        <v>0</v>
      </c>
    </row>
    <row r="2973" spans="1:34">
      <c r="A2973" t="s">
        <v>7393</v>
      </c>
      <c r="B2973" t="s">
        <v>22</v>
      </c>
      <c r="C2973" t="s">
        <v>5029</v>
      </c>
      <c r="D2973" t="s">
        <v>24</v>
      </c>
      <c r="E2973" t="s">
        <v>519</v>
      </c>
      <c r="F2973" t="s">
        <v>681</v>
      </c>
      <c r="G2973" t="s">
        <v>7394</v>
      </c>
      <c r="H2973" s="1">
        <f>DATE(YEAR(invoices[[#This Row],[due_date]]),MONTH(invoices[[#This Row],[due_date]]),1)</f>
        <v>45597</v>
      </c>
      <c r="I2973" s="1">
        <v>45603</v>
      </c>
      <c r="J2973">
        <v>13500</v>
      </c>
      <c r="K2973">
        <v>2232</v>
      </c>
      <c r="L2973">
        <v>2250</v>
      </c>
      <c r="M2973">
        <f>invoices[[#This Row],[rent_amount]]+invoices[[#This Row],[electricity_amount]]+invoices[[#This Row],[other_charges]]</f>
        <v>17982</v>
      </c>
      <c r="N2973" t="s">
        <v>28</v>
      </c>
      <c r="O2973" t="s">
        <v>419</v>
      </c>
      <c r="P2973">
        <v>0</v>
      </c>
      <c r="Q2973" t="b">
        <v>0</v>
      </c>
      <c r="R2973" t="s">
        <v>84</v>
      </c>
      <c r="S2973">
        <v>0</v>
      </c>
      <c r="T2973">
        <f>invoices[[#This Row],[total_amount]]</f>
        <v>17982</v>
      </c>
      <c r="U2973" t="s">
        <v>5031</v>
      </c>
      <c r="V2973" t="str">
        <f>INDEX([1]!Table1[tenantname],MATCH(invoices[[#This Row],[allotment_id]],[1]!Table1[TenantAllotmentID],0))</f>
        <v>Gnana Muthu (C41-C1)</v>
      </c>
      <c r="W2973" t="s">
        <v>15324</v>
      </c>
      <c r="X2973" t="s">
        <v>15325</v>
      </c>
      <c r="Y2973" s="4">
        <v>45597</v>
      </c>
      <c r="Z2973" t="s">
        <v>15806</v>
      </c>
      <c r="AA2973">
        <v>8255</v>
      </c>
      <c r="AB2973">
        <v>4445</v>
      </c>
      <c r="AC2973">
        <v>800</v>
      </c>
      <c r="AD2973" s="7">
        <f>invoices[[#This Row],[Rent]]+invoices[[#This Row],[Services]]+invoices[[#This Row],[GST]]</f>
        <v>13500</v>
      </c>
      <c r="AE2973" s="7">
        <f>invoices[[#This Row],[Total]]-invoices[[#This Row],[rent_amount]]</f>
        <v>0</v>
      </c>
      <c r="AF2973">
        <v>2928</v>
      </c>
      <c r="AG2973">
        <v>2232</v>
      </c>
      <c r="AH2973">
        <f>invoices[[#This Row],[EB Amount]]-invoices[[#This Row],[electricity_amount]]</f>
        <v>0</v>
      </c>
    </row>
    <row r="2974" spans="1:34">
      <c r="A2974" t="s">
        <v>7711</v>
      </c>
      <c r="B2974" t="s">
        <v>22</v>
      </c>
      <c r="C2974" t="s">
        <v>765</v>
      </c>
      <c r="D2974" t="s">
        <v>24</v>
      </c>
      <c r="E2974" t="s">
        <v>50</v>
      </c>
      <c r="F2974" t="s">
        <v>766</v>
      </c>
      <c r="G2974" t="s">
        <v>7712</v>
      </c>
      <c r="H2974" s="1">
        <f>DATE(YEAR(invoices[[#This Row],[due_date]]),MONTH(invoices[[#This Row],[due_date]]),1)</f>
        <v>45597</v>
      </c>
      <c r="I2974" s="1">
        <v>45603</v>
      </c>
      <c r="J2974">
        <v>19000</v>
      </c>
      <c r="K2974">
        <v>2139</v>
      </c>
      <c r="L2974">
        <v>0</v>
      </c>
      <c r="M2974">
        <f>invoices[[#This Row],[rent_amount]]+invoices[[#This Row],[electricity_amount]]+invoices[[#This Row],[other_charges]]</f>
        <v>21139</v>
      </c>
      <c r="N2974" t="s">
        <v>28</v>
      </c>
      <c r="O2974" t="s">
        <v>419</v>
      </c>
      <c r="P2974">
        <v>0</v>
      </c>
      <c r="Q2974" t="b">
        <v>0</v>
      </c>
      <c r="R2974" t="s">
        <v>84</v>
      </c>
      <c r="S2974">
        <v>0</v>
      </c>
      <c r="T2974">
        <f>invoices[[#This Row],[total_amount]]</f>
        <v>21139</v>
      </c>
      <c r="U2974" t="s">
        <v>769</v>
      </c>
      <c r="V2974" t="str">
        <f>INDEX([1]!Table1[tenantname],MATCH(invoices[[#This Row],[allotment_id]],[1]!Table1[TenantAllotmentID],0))</f>
        <v>Dhanaganapathy Madhavan (B32-A1)</v>
      </c>
      <c r="W2974" t="s">
        <v>14223</v>
      </c>
      <c r="X2974" t="s">
        <v>14224</v>
      </c>
      <c r="Y2974" s="4">
        <v>45597</v>
      </c>
      <c r="Z2974" t="s">
        <v>15806</v>
      </c>
      <c r="AA2974">
        <v>11618</v>
      </c>
      <c r="AB2974">
        <v>6256</v>
      </c>
      <c r="AC2974">
        <v>1126</v>
      </c>
      <c r="AD2974" s="7">
        <f>invoices[[#This Row],[Rent]]+invoices[[#This Row],[Services]]+invoices[[#This Row],[GST]]</f>
        <v>19000</v>
      </c>
      <c r="AE2974" s="7">
        <f>invoices[[#This Row],[Total]]-invoices[[#This Row],[rent_amount]]</f>
        <v>0</v>
      </c>
      <c r="AF2974">
        <v>3091</v>
      </c>
      <c r="AG2974">
        <v>2139</v>
      </c>
      <c r="AH2974">
        <f>invoices[[#This Row],[EB Amount]]-invoices[[#This Row],[electricity_amount]]</f>
        <v>0</v>
      </c>
    </row>
    <row r="2975" spans="1:34">
      <c r="A2975" t="s">
        <v>7765</v>
      </c>
      <c r="B2975" t="s">
        <v>22</v>
      </c>
      <c r="C2975" t="s">
        <v>1938</v>
      </c>
      <c r="D2975" t="s">
        <v>24</v>
      </c>
      <c r="E2975" t="s">
        <v>342</v>
      </c>
      <c r="F2975" t="s">
        <v>1768</v>
      </c>
      <c r="G2975" t="s">
        <v>7766</v>
      </c>
      <c r="H2975" s="1">
        <f>DATE(YEAR(invoices[[#This Row],[due_date]]),MONTH(invoices[[#This Row],[due_date]]),1)</f>
        <v>45597</v>
      </c>
      <c r="I2975" s="1">
        <v>45603</v>
      </c>
      <c r="J2975">
        <v>14500</v>
      </c>
      <c r="K2975">
        <v>2635</v>
      </c>
      <c r="L2975">
        <v>0</v>
      </c>
      <c r="M2975">
        <f>invoices[[#This Row],[rent_amount]]+invoices[[#This Row],[electricity_amount]]+invoices[[#This Row],[other_charges]]</f>
        <v>17135</v>
      </c>
      <c r="N2975" t="s">
        <v>28</v>
      </c>
      <c r="O2975" t="s">
        <v>83</v>
      </c>
      <c r="P2975">
        <v>0</v>
      </c>
      <c r="Q2975" t="b">
        <v>0</v>
      </c>
      <c r="R2975" t="s">
        <v>84</v>
      </c>
      <c r="S2975">
        <v>0</v>
      </c>
      <c r="T2975">
        <f>invoices[[#This Row],[total_amount]]</f>
        <v>17135</v>
      </c>
      <c r="U2975" t="s">
        <v>1940</v>
      </c>
      <c r="V2975" t="str">
        <f>INDEX([1]!Table1[tenantname],MATCH(invoices[[#This Row],[allotment_id]],[1]!Table1[TenantAllotmentID],0))</f>
        <v>Mounika C S (D11-C1)</v>
      </c>
      <c r="W2975" t="s">
        <v>14651</v>
      </c>
      <c r="X2975" t="s">
        <v>14652</v>
      </c>
      <c r="Y2975" s="4">
        <v>45597</v>
      </c>
      <c r="Z2975" t="s">
        <v>15806</v>
      </c>
      <c r="AA2975">
        <v>9018</v>
      </c>
      <c r="AB2975">
        <v>4646</v>
      </c>
      <c r="AC2975">
        <v>836</v>
      </c>
      <c r="AD2975" s="7">
        <f>invoices[[#This Row],[Rent]]+invoices[[#This Row],[Services]]+invoices[[#This Row],[GST]]</f>
        <v>14500</v>
      </c>
      <c r="AE2975" s="7">
        <f>invoices[[#This Row],[Total]]-invoices[[#This Row],[rent_amount]]</f>
        <v>0</v>
      </c>
      <c r="AF2975">
        <v>3118</v>
      </c>
      <c r="AG2975">
        <v>2635</v>
      </c>
      <c r="AH2975">
        <f>invoices[[#This Row],[EB Amount]]-invoices[[#This Row],[electricity_amount]]</f>
        <v>0</v>
      </c>
    </row>
    <row r="2976" spans="1:34">
      <c r="A2976" t="s">
        <v>7782</v>
      </c>
      <c r="B2976" t="s">
        <v>22</v>
      </c>
      <c r="C2976" t="s">
        <v>869</v>
      </c>
      <c r="D2976" t="s">
        <v>24</v>
      </c>
      <c r="E2976" t="s">
        <v>247</v>
      </c>
      <c r="F2976" t="s">
        <v>870</v>
      </c>
      <c r="G2976" t="s">
        <v>7783</v>
      </c>
      <c r="H2976" s="1">
        <f>DATE(YEAR(invoices[[#This Row],[due_date]]),MONTH(invoices[[#This Row],[due_date]]),1)</f>
        <v>45597</v>
      </c>
      <c r="I2976" s="1">
        <v>45603</v>
      </c>
      <c r="J2976">
        <v>14500</v>
      </c>
      <c r="K2976">
        <v>380</v>
      </c>
      <c r="L2976">
        <v>0</v>
      </c>
      <c r="M2976">
        <f>invoices[[#This Row],[rent_amount]]+invoices[[#This Row],[electricity_amount]]+invoices[[#This Row],[other_charges]]</f>
        <v>14880</v>
      </c>
      <c r="N2976" t="s">
        <v>28</v>
      </c>
      <c r="O2976" t="s">
        <v>487</v>
      </c>
      <c r="P2976">
        <v>0</v>
      </c>
      <c r="Q2976" t="b">
        <v>0</v>
      </c>
      <c r="R2976" t="s">
        <v>84</v>
      </c>
      <c r="S2976">
        <v>0</v>
      </c>
      <c r="T2976">
        <f>invoices[[#This Row],[total_amount]]</f>
        <v>14880</v>
      </c>
      <c r="U2976" t="s">
        <v>873</v>
      </c>
      <c r="V2976" t="str">
        <f>INDEX([1]!Table1[tenantname],MATCH(invoices[[#This Row],[allotment_id]],[1]!Table1[TenantAllotmentID],0))</f>
        <v>Sidharthan BS (C11-B1)</v>
      </c>
      <c r="W2976" t="s">
        <v>14263</v>
      </c>
      <c r="X2976" t="s">
        <v>14264</v>
      </c>
      <c r="Y2976" s="4">
        <v>45597</v>
      </c>
      <c r="Z2976" t="s">
        <v>15806</v>
      </c>
      <c r="AA2976">
        <v>10409</v>
      </c>
      <c r="AB2976">
        <v>3467</v>
      </c>
      <c r="AC2976">
        <v>624</v>
      </c>
      <c r="AD2976" s="7">
        <f>invoices[[#This Row],[Rent]]+invoices[[#This Row],[Services]]+invoices[[#This Row],[GST]]</f>
        <v>14500</v>
      </c>
      <c r="AE2976" s="7">
        <f>invoices[[#This Row],[Total]]-invoices[[#This Row],[rent_amount]]</f>
        <v>0</v>
      </c>
      <c r="AF2976">
        <v>3126</v>
      </c>
      <c r="AG2976">
        <v>380</v>
      </c>
      <c r="AH2976">
        <f>invoices[[#This Row],[EB Amount]]-invoices[[#This Row],[electricity_amount]]</f>
        <v>0</v>
      </c>
    </row>
    <row r="2977" spans="1:34">
      <c r="A2977" t="s">
        <v>7908</v>
      </c>
      <c r="B2977" t="s">
        <v>22</v>
      </c>
      <c r="C2977" t="s">
        <v>5190</v>
      </c>
      <c r="D2977" t="s">
        <v>24</v>
      </c>
      <c r="E2977" t="s">
        <v>201</v>
      </c>
      <c r="F2977" t="s">
        <v>202</v>
      </c>
      <c r="G2977" t="s">
        <v>7909</v>
      </c>
      <c r="H2977" s="1">
        <f>DATE(YEAR(invoices[[#This Row],[due_date]]),MONTH(invoices[[#This Row],[due_date]]),1)</f>
        <v>45597</v>
      </c>
      <c r="I2977" s="1">
        <v>45603</v>
      </c>
      <c r="J2977">
        <v>5849</v>
      </c>
      <c r="K2977">
        <v>0</v>
      </c>
      <c r="L2977">
        <v>0</v>
      </c>
      <c r="M2977">
        <f>invoices[[#This Row],[rent_amount]]+invoices[[#This Row],[electricity_amount]]+invoices[[#This Row],[other_charges]]</f>
        <v>5849</v>
      </c>
      <c r="N2977" t="s">
        <v>28</v>
      </c>
      <c r="O2977" t="s">
        <v>487</v>
      </c>
      <c r="P2977">
        <v>0</v>
      </c>
      <c r="Q2977" t="b">
        <v>0</v>
      </c>
      <c r="R2977" t="s">
        <v>84</v>
      </c>
      <c r="S2977">
        <v>0</v>
      </c>
      <c r="T2977">
        <f>invoices[[#This Row],[total_amount]]</f>
        <v>5849</v>
      </c>
      <c r="U2977" t="s">
        <v>5192</v>
      </c>
      <c r="V2977" t="str">
        <f>INDEX([1]!Table1[tenantname],MATCH(invoices[[#This Row],[allotment_id]],[1]!Table1[TenantAllotmentID],0))</f>
        <v>Vivek Patel (B31-C2)</v>
      </c>
      <c r="W2977" t="s">
        <v>15347</v>
      </c>
      <c r="X2977" t="s">
        <v>15348</v>
      </c>
      <c r="Y2977" s="4">
        <v>45597</v>
      </c>
      <c r="Z2977" t="s">
        <v>15806</v>
      </c>
      <c r="AA2977">
        <v>4094.9999999999995</v>
      </c>
      <c r="AB2977">
        <v>1487</v>
      </c>
      <c r="AC2977">
        <v>267</v>
      </c>
      <c r="AD2977" s="7">
        <f>invoices[[#This Row],[Rent]]+invoices[[#This Row],[Services]]+invoices[[#This Row],[GST]]</f>
        <v>5849</v>
      </c>
      <c r="AE2977" s="7">
        <f>invoices[[#This Row],[Total]]-invoices[[#This Row],[rent_amount]]</f>
        <v>0</v>
      </c>
      <c r="AF2977">
        <v>3190</v>
      </c>
      <c r="AG2977">
        <v>0</v>
      </c>
      <c r="AH2977">
        <f>invoices[[#This Row],[EB Amount]]-invoices[[#This Row],[electricity_amount]]</f>
        <v>0</v>
      </c>
    </row>
    <row r="2978" spans="1:34">
      <c r="A2978" t="s">
        <v>7926</v>
      </c>
      <c r="B2978" t="s">
        <v>22</v>
      </c>
      <c r="C2978" t="s">
        <v>304</v>
      </c>
      <c r="D2978" t="s">
        <v>24</v>
      </c>
      <c r="E2978" t="s">
        <v>181</v>
      </c>
      <c r="F2978" t="s">
        <v>305</v>
      </c>
      <c r="G2978" t="s">
        <v>7927</v>
      </c>
      <c r="H2978" s="1">
        <f>DATE(YEAR(invoices[[#This Row],[due_date]]),MONTH(invoices[[#This Row],[due_date]]),1)</f>
        <v>45597</v>
      </c>
      <c r="I2978" s="1">
        <v>45603</v>
      </c>
      <c r="J2978">
        <v>13500</v>
      </c>
      <c r="K2978">
        <v>645</v>
      </c>
      <c r="L2978">
        <v>0</v>
      </c>
      <c r="M2978">
        <f>invoices[[#This Row],[rent_amount]]+invoices[[#This Row],[electricity_amount]]+invoices[[#This Row],[other_charges]]</f>
        <v>14145</v>
      </c>
      <c r="N2978" t="s">
        <v>28</v>
      </c>
      <c r="O2978" t="s">
        <v>419</v>
      </c>
      <c r="P2978">
        <v>0</v>
      </c>
      <c r="Q2978" t="b">
        <v>0</v>
      </c>
      <c r="R2978" t="s">
        <v>84</v>
      </c>
      <c r="S2978">
        <v>0</v>
      </c>
      <c r="T2978">
        <f>invoices[[#This Row],[total_amount]]</f>
        <v>14145</v>
      </c>
      <c r="U2978" t="s">
        <v>309</v>
      </c>
      <c r="V2978" t="str">
        <f>INDEX([1]!Table1[tenantname],MATCH(invoices[[#This Row],[allotment_id]],[1]!Table1[TenantAllotmentID],0))</f>
        <v>Chandana Sai Bade (B24-C1)</v>
      </c>
      <c r="W2978" t="s">
        <v>14062</v>
      </c>
      <c r="X2978" t="s">
        <v>14063</v>
      </c>
      <c r="Y2978" s="4">
        <v>45597</v>
      </c>
      <c r="Z2978" t="s">
        <v>15806</v>
      </c>
      <c r="AA2978">
        <v>9450</v>
      </c>
      <c r="AB2978">
        <v>3432</v>
      </c>
      <c r="AC2978">
        <v>618</v>
      </c>
      <c r="AD2978" s="7">
        <f>invoices[[#This Row],[Rent]]+invoices[[#This Row],[Services]]+invoices[[#This Row],[GST]]</f>
        <v>13500</v>
      </c>
      <c r="AE2978" s="7">
        <f>invoices[[#This Row],[Total]]-invoices[[#This Row],[rent_amount]]</f>
        <v>0</v>
      </c>
      <c r="AF2978">
        <v>3199</v>
      </c>
      <c r="AG2978">
        <v>645</v>
      </c>
      <c r="AH2978">
        <f>invoices[[#This Row],[EB Amount]]-invoices[[#This Row],[electricity_amount]]</f>
        <v>0</v>
      </c>
    </row>
    <row r="2979" spans="1:34">
      <c r="A2979" t="s">
        <v>8026</v>
      </c>
      <c r="B2979" t="s">
        <v>22</v>
      </c>
      <c r="C2979" t="s">
        <v>2021</v>
      </c>
      <c r="D2979" t="s">
        <v>24</v>
      </c>
      <c r="E2979" t="s">
        <v>476</v>
      </c>
      <c r="F2979" t="s">
        <v>1388</v>
      </c>
      <c r="G2979" t="s">
        <v>8027</v>
      </c>
      <c r="H2979" s="1">
        <f>DATE(YEAR(invoices[[#This Row],[due_date]]),MONTH(invoices[[#This Row],[due_date]]),1)</f>
        <v>45597</v>
      </c>
      <c r="I2979" s="1">
        <v>45603</v>
      </c>
      <c r="J2979">
        <v>14500</v>
      </c>
      <c r="K2979">
        <v>2821</v>
      </c>
      <c r="L2979">
        <v>0</v>
      </c>
      <c r="M2979">
        <f>invoices[[#This Row],[rent_amount]]+invoices[[#This Row],[electricity_amount]]+invoices[[#This Row],[other_charges]]</f>
        <v>17321</v>
      </c>
      <c r="N2979" t="s">
        <v>28</v>
      </c>
      <c r="O2979" t="s">
        <v>419</v>
      </c>
      <c r="P2979">
        <v>0</v>
      </c>
      <c r="Q2979" t="b">
        <v>0</v>
      </c>
      <c r="R2979" t="s">
        <v>84</v>
      </c>
      <c r="S2979">
        <v>0</v>
      </c>
      <c r="T2979">
        <f>invoices[[#This Row],[total_amount]]</f>
        <v>17321</v>
      </c>
      <c r="U2979" t="s">
        <v>2023</v>
      </c>
      <c r="V2979" t="str">
        <f>INDEX([1]!Table1[tenantname],MATCH(invoices[[#This Row],[allotment_id]],[1]!Table1[TenantAllotmentID],0))</f>
        <v>Janarthana Krishna Venkatesan (B41-B1)</v>
      </c>
      <c r="W2979" t="s">
        <v>14677</v>
      </c>
      <c r="X2979" t="s">
        <v>14678</v>
      </c>
      <c r="Y2979" s="4">
        <v>45597</v>
      </c>
      <c r="Z2979" t="s">
        <v>15806</v>
      </c>
      <c r="AA2979">
        <v>10409</v>
      </c>
      <c r="AB2979">
        <v>3467</v>
      </c>
      <c r="AC2979">
        <v>624</v>
      </c>
      <c r="AD2979" s="7">
        <f>invoices[[#This Row],[Rent]]+invoices[[#This Row],[Services]]+invoices[[#This Row],[GST]]</f>
        <v>14500</v>
      </c>
      <c r="AE2979" s="7">
        <f>invoices[[#This Row],[Total]]-invoices[[#This Row],[rent_amount]]</f>
        <v>0</v>
      </c>
      <c r="AF2979">
        <v>3250</v>
      </c>
      <c r="AG2979">
        <v>2821</v>
      </c>
      <c r="AH2979">
        <f>invoices[[#This Row],[EB Amount]]-invoices[[#This Row],[electricity_amount]]</f>
        <v>0</v>
      </c>
    </row>
    <row r="2980" spans="1:34">
      <c r="A2980" t="s">
        <v>8036</v>
      </c>
      <c r="B2980" t="s">
        <v>22</v>
      </c>
      <c r="C2980" t="s">
        <v>901</v>
      </c>
      <c r="D2980" t="s">
        <v>24</v>
      </c>
      <c r="E2980" t="s">
        <v>329</v>
      </c>
      <c r="F2980" t="s">
        <v>902</v>
      </c>
      <c r="G2980" t="s">
        <v>8037</v>
      </c>
      <c r="H2980" s="1">
        <f>DATE(YEAR(invoices[[#This Row],[due_date]]),MONTH(invoices[[#This Row],[due_date]]),1)</f>
        <v>45597</v>
      </c>
      <c r="I2980" s="1">
        <v>45603</v>
      </c>
      <c r="J2980">
        <v>13500</v>
      </c>
      <c r="K2980">
        <v>1984</v>
      </c>
      <c r="L2980">
        <v>0</v>
      </c>
      <c r="M2980">
        <f>invoices[[#This Row],[rent_amount]]+invoices[[#This Row],[electricity_amount]]+invoices[[#This Row],[other_charges]]</f>
        <v>15484</v>
      </c>
      <c r="N2980" t="s">
        <v>28</v>
      </c>
      <c r="O2980" t="s">
        <v>419</v>
      </c>
      <c r="P2980">
        <v>0</v>
      </c>
      <c r="Q2980" t="b">
        <v>0</v>
      </c>
      <c r="R2980" t="s">
        <v>84</v>
      </c>
      <c r="S2980">
        <v>0</v>
      </c>
      <c r="T2980">
        <f>invoices[[#This Row],[total_amount]]</f>
        <v>15484</v>
      </c>
      <c r="U2980" t="s">
        <v>905</v>
      </c>
      <c r="V2980" t="str">
        <f>INDEX([1]!Table1[tenantname],MATCH(invoices[[#This Row],[allotment_id]],[1]!Table1[TenantAllotmentID],0))</f>
        <v>Kaarthika K (C43-C2)</v>
      </c>
      <c r="W2980" t="s">
        <v>14275</v>
      </c>
      <c r="X2980" t="s">
        <v>14275</v>
      </c>
      <c r="Y2980" s="4">
        <v>45597</v>
      </c>
      <c r="Z2980" t="s">
        <v>15806</v>
      </c>
      <c r="AA2980">
        <v>8255</v>
      </c>
      <c r="AB2980">
        <v>4445</v>
      </c>
      <c r="AC2980">
        <v>800</v>
      </c>
      <c r="AD2980" s="7">
        <f>invoices[[#This Row],[Rent]]+invoices[[#This Row],[Services]]+invoices[[#This Row],[GST]]</f>
        <v>13500</v>
      </c>
      <c r="AE2980" s="7">
        <f>invoices[[#This Row],[Total]]-invoices[[#This Row],[rent_amount]]</f>
        <v>0</v>
      </c>
      <c r="AF2980">
        <v>3255</v>
      </c>
      <c r="AG2980">
        <v>1984</v>
      </c>
      <c r="AH2980">
        <f>invoices[[#This Row],[EB Amount]]-invoices[[#This Row],[electricity_amount]]</f>
        <v>0</v>
      </c>
    </row>
    <row r="2981" spans="1:34">
      <c r="A2981" t="s">
        <v>8192</v>
      </c>
      <c r="B2981" t="s">
        <v>22</v>
      </c>
      <c r="C2981" t="s">
        <v>3787</v>
      </c>
      <c r="D2981" t="s">
        <v>24</v>
      </c>
      <c r="E2981" t="s">
        <v>42</v>
      </c>
      <c r="F2981" t="s">
        <v>2100</v>
      </c>
      <c r="G2981" t="s">
        <v>8193</v>
      </c>
      <c r="H2981" s="1">
        <f>DATE(YEAR(invoices[[#This Row],[due_date]]),MONTH(invoices[[#This Row],[due_date]]),1)</f>
        <v>45597</v>
      </c>
      <c r="I2981" s="1">
        <v>45603</v>
      </c>
      <c r="J2981">
        <v>13000</v>
      </c>
      <c r="K2981">
        <v>1054</v>
      </c>
      <c r="L2981">
        <v>0</v>
      </c>
      <c r="M2981">
        <f>invoices[[#This Row],[rent_amount]]+invoices[[#This Row],[electricity_amount]]+invoices[[#This Row],[other_charges]]</f>
        <v>14054</v>
      </c>
      <c r="N2981" t="s">
        <v>28</v>
      </c>
      <c r="O2981" t="s">
        <v>487</v>
      </c>
      <c r="P2981">
        <v>0</v>
      </c>
      <c r="Q2981" t="b">
        <v>0</v>
      </c>
      <c r="R2981" t="s">
        <v>84</v>
      </c>
      <c r="S2981">
        <v>0</v>
      </c>
      <c r="T2981">
        <f>invoices[[#This Row],[total_amount]]</f>
        <v>14054</v>
      </c>
      <c r="U2981" t="s">
        <v>3789</v>
      </c>
      <c r="V2981" t="str">
        <f>INDEX([1]!Table1[tenantname],MATCH(invoices[[#This Row],[allotment_id]],[1]!Table1[TenantAllotmentID],0))</f>
        <v>Sanjju Shree (C24-B1)</v>
      </c>
      <c r="W2981" t="s">
        <v>15124</v>
      </c>
      <c r="X2981" t="s">
        <v>15125</v>
      </c>
      <c r="Y2981" s="4">
        <v>45597</v>
      </c>
      <c r="Z2981" t="s">
        <v>15806</v>
      </c>
      <c r="AA2981">
        <v>7800</v>
      </c>
      <c r="AB2981">
        <v>4407</v>
      </c>
      <c r="AC2981">
        <v>793</v>
      </c>
      <c r="AD2981" s="7">
        <f>invoices[[#This Row],[Rent]]+invoices[[#This Row],[Services]]+invoices[[#This Row],[GST]]</f>
        <v>13000</v>
      </c>
      <c r="AE2981" s="7">
        <f>invoices[[#This Row],[Total]]-invoices[[#This Row],[rent_amount]]</f>
        <v>0</v>
      </c>
      <c r="AF2981">
        <v>3332</v>
      </c>
      <c r="AG2981">
        <v>1054</v>
      </c>
      <c r="AH2981">
        <f>invoices[[#This Row],[EB Amount]]-invoices[[#This Row],[electricity_amount]]</f>
        <v>0</v>
      </c>
    </row>
    <row r="2982" spans="1:34">
      <c r="A2982" t="s">
        <v>8304</v>
      </c>
      <c r="B2982" t="s">
        <v>22</v>
      </c>
      <c r="C2982" t="s">
        <v>494</v>
      </c>
      <c r="D2982" t="s">
        <v>24</v>
      </c>
      <c r="E2982" t="s">
        <v>167</v>
      </c>
      <c r="F2982" t="s">
        <v>495</v>
      </c>
      <c r="G2982" t="s">
        <v>8305</v>
      </c>
      <c r="H2982" s="1">
        <f>DATE(YEAR(invoices[[#This Row],[due_date]]),MONTH(invoices[[#This Row],[due_date]]),1)</f>
        <v>45597</v>
      </c>
      <c r="I2982" s="1">
        <v>45603</v>
      </c>
      <c r="J2982">
        <v>13500</v>
      </c>
      <c r="K2982">
        <v>2976</v>
      </c>
      <c r="L2982">
        <v>0</v>
      </c>
      <c r="M2982">
        <f>invoices[[#This Row],[rent_amount]]+invoices[[#This Row],[electricity_amount]]+invoices[[#This Row],[other_charges]]</f>
        <v>16476</v>
      </c>
      <c r="N2982" t="s">
        <v>28</v>
      </c>
      <c r="O2982" t="s">
        <v>487</v>
      </c>
      <c r="P2982">
        <v>0</v>
      </c>
      <c r="Q2982" t="b">
        <v>0</v>
      </c>
      <c r="R2982" t="s">
        <v>84</v>
      </c>
      <c r="S2982">
        <v>0</v>
      </c>
      <c r="T2982">
        <f>invoices[[#This Row],[total_amount]]</f>
        <v>16476</v>
      </c>
      <c r="U2982" t="s">
        <v>498</v>
      </c>
      <c r="V2982" t="str">
        <f>INDEX([1]!Table1[tenantname],MATCH(invoices[[#This Row],[allotment_id]],[1]!Table1[TenantAllotmentID],0))</f>
        <v>TANVEER MUSTAFA (B42-C1)</v>
      </c>
      <c r="W2982" t="s">
        <v>14130</v>
      </c>
      <c r="X2982" t="s">
        <v>14131</v>
      </c>
      <c r="Y2982" s="4">
        <v>45597</v>
      </c>
      <c r="Z2982" t="s">
        <v>15806</v>
      </c>
      <c r="AA2982">
        <v>9691</v>
      </c>
      <c r="AB2982">
        <v>3228</v>
      </c>
      <c r="AC2982">
        <v>581</v>
      </c>
      <c r="AD2982" s="7">
        <f>invoices[[#This Row],[Rent]]+invoices[[#This Row],[Services]]+invoices[[#This Row],[GST]]</f>
        <v>13500</v>
      </c>
      <c r="AE2982" s="7">
        <f>invoices[[#This Row],[Total]]-invoices[[#This Row],[rent_amount]]</f>
        <v>0</v>
      </c>
      <c r="AF2982">
        <v>3384</v>
      </c>
      <c r="AG2982">
        <v>2976</v>
      </c>
      <c r="AH2982">
        <f>invoices[[#This Row],[EB Amount]]-invoices[[#This Row],[electricity_amount]]</f>
        <v>0</v>
      </c>
    </row>
    <row r="2983" spans="1:34">
      <c r="A2983" t="s">
        <v>8422</v>
      </c>
      <c r="B2983" t="s">
        <v>22</v>
      </c>
      <c r="C2983" t="s">
        <v>855</v>
      </c>
      <c r="D2983" t="s">
        <v>24</v>
      </c>
      <c r="E2983" t="s">
        <v>140</v>
      </c>
      <c r="F2983" t="s">
        <v>293</v>
      </c>
      <c r="G2983" t="s">
        <v>8423</v>
      </c>
      <c r="H2983" s="1">
        <f>DATE(YEAR(invoices[[#This Row],[due_date]]),MONTH(invoices[[#This Row],[due_date]]),1)</f>
        <v>45597</v>
      </c>
      <c r="I2983" s="1">
        <v>45603</v>
      </c>
      <c r="J2983">
        <v>13000</v>
      </c>
      <c r="K2983">
        <v>1581</v>
      </c>
      <c r="L2983">
        <v>0</v>
      </c>
      <c r="M2983">
        <f>invoices[[#This Row],[rent_amount]]+invoices[[#This Row],[electricity_amount]]+invoices[[#This Row],[other_charges]]</f>
        <v>14581</v>
      </c>
      <c r="N2983" t="s">
        <v>28</v>
      </c>
      <c r="O2983" t="s">
        <v>419</v>
      </c>
      <c r="P2983">
        <v>0</v>
      </c>
      <c r="Q2983" t="b">
        <v>0</v>
      </c>
      <c r="R2983" t="s">
        <v>84</v>
      </c>
      <c r="S2983">
        <v>0</v>
      </c>
      <c r="T2983">
        <f>invoices[[#This Row],[total_amount]]</f>
        <v>14581</v>
      </c>
      <c r="U2983" t="s">
        <v>857</v>
      </c>
      <c r="V2983" t="str">
        <f>INDEX([1]!Table1[tenantname],MATCH(invoices[[#This Row],[allotment_id]],[1]!Table1[TenantAllotmentID],0))</f>
        <v>Hari Vignesh (A41-B1)</v>
      </c>
      <c r="W2983" t="s">
        <v>14257</v>
      </c>
      <c r="X2983" t="s">
        <v>14258</v>
      </c>
      <c r="Y2983" s="4">
        <v>45597</v>
      </c>
      <c r="Z2983" t="s">
        <v>15806</v>
      </c>
      <c r="AA2983">
        <v>8085</v>
      </c>
      <c r="AB2983">
        <v>4165</v>
      </c>
      <c r="AC2983">
        <v>750</v>
      </c>
      <c r="AD2983" s="7">
        <f>invoices[[#This Row],[Rent]]+invoices[[#This Row],[Services]]+invoices[[#This Row],[GST]]</f>
        <v>13000</v>
      </c>
      <c r="AE2983" s="7">
        <f>invoices[[#This Row],[Total]]-invoices[[#This Row],[rent_amount]]</f>
        <v>0</v>
      </c>
      <c r="AF2983">
        <v>3448</v>
      </c>
      <c r="AG2983">
        <v>1581</v>
      </c>
      <c r="AH2983">
        <f>invoices[[#This Row],[EB Amount]]-invoices[[#This Row],[electricity_amount]]</f>
        <v>0</v>
      </c>
    </row>
    <row r="2984" spans="1:34">
      <c r="A2984" t="s">
        <v>8648</v>
      </c>
      <c r="B2984" t="s">
        <v>22</v>
      </c>
      <c r="C2984" t="s">
        <v>1847</v>
      </c>
      <c r="D2984" t="s">
        <v>24</v>
      </c>
      <c r="E2984" t="s">
        <v>569</v>
      </c>
      <c r="F2984" t="s">
        <v>670</v>
      </c>
      <c r="G2984" t="s">
        <v>8649</v>
      </c>
      <c r="H2984" s="1">
        <f>DATE(YEAR(invoices[[#This Row],[due_date]]),MONTH(invoices[[#This Row],[due_date]]),1)</f>
        <v>45597</v>
      </c>
      <c r="I2984" s="1">
        <v>45603</v>
      </c>
      <c r="J2984">
        <v>19000</v>
      </c>
      <c r="K2984">
        <v>2821</v>
      </c>
      <c r="L2984">
        <v>0</v>
      </c>
      <c r="M2984">
        <f>invoices[[#This Row],[rent_amount]]+invoices[[#This Row],[electricity_amount]]+invoices[[#This Row],[other_charges]]</f>
        <v>21821</v>
      </c>
      <c r="N2984" t="s">
        <v>28</v>
      </c>
      <c r="O2984" t="s">
        <v>885</v>
      </c>
      <c r="P2984">
        <v>0</v>
      </c>
      <c r="Q2984" t="b">
        <v>0</v>
      </c>
      <c r="R2984" t="s">
        <v>84</v>
      </c>
      <c r="S2984">
        <v>0</v>
      </c>
      <c r="T2984">
        <f>invoices[[#This Row],[total_amount]]</f>
        <v>21821</v>
      </c>
      <c r="U2984" t="s">
        <v>1849</v>
      </c>
      <c r="V2984" t="str">
        <f>INDEX([1]!Table1[tenantname],MATCH(invoices[[#This Row],[allotment_id]],[1]!Table1[TenantAllotmentID],0))</f>
        <v>Aditi Maurya (C12-A1)</v>
      </c>
      <c r="W2984" t="s">
        <v>14617</v>
      </c>
      <c r="X2984" t="s">
        <v>14618</v>
      </c>
      <c r="Y2984" s="4">
        <v>45597</v>
      </c>
      <c r="Z2984" t="s">
        <v>15806</v>
      </c>
      <c r="AA2984">
        <v>11618</v>
      </c>
      <c r="AB2984">
        <v>6256</v>
      </c>
      <c r="AC2984">
        <v>1126</v>
      </c>
      <c r="AD2984" s="7">
        <f>invoices[[#This Row],[Rent]]+invoices[[#This Row],[Services]]+invoices[[#This Row],[GST]]</f>
        <v>19000</v>
      </c>
      <c r="AE2984" s="7">
        <f>invoices[[#This Row],[Total]]-invoices[[#This Row],[rent_amount]]</f>
        <v>0</v>
      </c>
      <c r="AF2984">
        <v>3568</v>
      </c>
      <c r="AG2984">
        <v>2821</v>
      </c>
      <c r="AH2984">
        <f>invoices[[#This Row],[EB Amount]]-invoices[[#This Row],[electricity_amount]]</f>
        <v>0</v>
      </c>
    </row>
    <row r="2985" spans="1:34">
      <c r="A2985" t="s">
        <v>8732</v>
      </c>
      <c r="B2985" t="s">
        <v>22</v>
      </c>
      <c r="C2985" t="s">
        <v>2270</v>
      </c>
      <c r="D2985" t="s">
        <v>24</v>
      </c>
      <c r="E2985" t="s">
        <v>112</v>
      </c>
      <c r="F2985" t="s">
        <v>113</v>
      </c>
      <c r="G2985" t="s">
        <v>8733</v>
      </c>
      <c r="H2985" s="1">
        <f>DATE(YEAR(invoices[[#This Row],[due_date]]),MONTH(invoices[[#This Row],[due_date]]),1)</f>
        <v>45597</v>
      </c>
      <c r="I2985" s="1">
        <v>45603</v>
      </c>
      <c r="J2985">
        <v>13500</v>
      </c>
      <c r="K2985">
        <v>2288</v>
      </c>
      <c r="L2985">
        <v>0</v>
      </c>
      <c r="M2985">
        <f>invoices[[#This Row],[rent_amount]]+invoices[[#This Row],[electricity_amount]]+invoices[[#This Row],[other_charges]]</f>
        <v>15788</v>
      </c>
      <c r="N2985" t="s">
        <v>28</v>
      </c>
      <c r="O2985" t="s">
        <v>83</v>
      </c>
      <c r="P2985">
        <v>0</v>
      </c>
      <c r="Q2985" t="b">
        <v>0</v>
      </c>
      <c r="R2985" t="s">
        <v>84</v>
      </c>
      <c r="S2985">
        <v>0</v>
      </c>
      <c r="T2985">
        <f>invoices[[#This Row],[total_amount]]</f>
        <v>15788</v>
      </c>
      <c r="U2985" t="s">
        <v>2272</v>
      </c>
      <c r="V2985" t="str">
        <f>INDEX([1]!Table1[tenantname],MATCH(invoices[[#This Row],[allotment_id]],[1]!Table1[TenantAllotmentID],0))</f>
        <v>Mihir Kadve (A23-C1)</v>
      </c>
      <c r="W2985" t="s">
        <v>14758</v>
      </c>
      <c r="X2985" t="s">
        <v>14759</v>
      </c>
      <c r="Y2985" s="4">
        <v>45597</v>
      </c>
      <c r="Z2985" t="s">
        <v>15806</v>
      </c>
      <c r="AA2985">
        <v>9450</v>
      </c>
      <c r="AB2985">
        <v>3432</v>
      </c>
      <c r="AC2985">
        <v>618</v>
      </c>
      <c r="AD2985" s="7">
        <f>invoices[[#This Row],[Rent]]+invoices[[#This Row],[Services]]+invoices[[#This Row],[GST]]</f>
        <v>13500</v>
      </c>
      <c r="AE2985" s="7">
        <f>invoices[[#This Row],[Total]]-invoices[[#This Row],[rent_amount]]</f>
        <v>0</v>
      </c>
      <c r="AF2985">
        <v>3610</v>
      </c>
      <c r="AG2985">
        <v>2288</v>
      </c>
      <c r="AH2985">
        <f>invoices[[#This Row],[EB Amount]]-invoices[[#This Row],[electricity_amount]]</f>
        <v>0</v>
      </c>
    </row>
    <row r="2986" spans="1:34">
      <c r="A2986" t="s">
        <v>8774</v>
      </c>
      <c r="B2986" t="s">
        <v>22</v>
      </c>
      <c r="C2986" t="s">
        <v>2577</v>
      </c>
      <c r="D2986" t="s">
        <v>24</v>
      </c>
      <c r="E2986" t="s">
        <v>275</v>
      </c>
      <c r="F2986" t="s">
        <v>782</v>
      </c>
      <c r="G2986" t="s">
        <v>8775</v>
      </c>
      <c r="H2986" s="1">
        <f>DATE(YEAR(invoices[[#This Row],[due_date]]),MONTH(invoices[[#This Row],[due_date]]),1)</f>
        <v>45597</v>
      </c>
      <c r="I2986" s="1">
        <v>45603</v>
      </c>
      <c r="J2986">
        <v>19000</v>
      </c>
      <c r="K2986">
        <v>2077</v>
      </c>
      <c r="L2986">
        <v>0</v>
      </c>
      <c r="M2986">
        <f>invoices[[#This Row],[rent_amount]]+invoices[[#This Row],[electricity_amount]]+invoices[[#This Row],[other_charges]]</f>
        <v>21077</v>
      </c>
      <c r="N2986" t="s">
        <v>28</v>
      </c>
      <c r="O2986" t="s">
        <v>487</v>
      </c>
      <c r="P2986">
        <v>0</v>
      </c>
      <c r="Q2986" t="b">
        <v>0</v>
      </c>
      <c r="R2986" t="s">
        <v>84</v>
      </c>
      <c r="S2986">
        <v>0</v>
      </c>
      <c r="T2986">
        <f>invoices[[#This Row],[total_amount]]</f>
        <v>21077</v>
      </c>
      <c r="U2986" t="s">
        <v>2579</v>
      </c>
      <c r="V2986" t="str">
        <f>INDEX([1]!Table1[tenantname],MATCH(invoices[[#This Row],[allotment_id]],[1]!Table1[TenantAllotmentID],0))</f>
        <v>Supritha A (B44-A1)</v>
      </c>
      <c r="W2986" t="s">
        <v>14841</v>
      </c>
      <c r="X2986" t="s">
        <v>14842</v>
      </c>
      <c r="Y2986" s="4">
        <v>45597</v>
      </c>
      <c r="Z2986" t="s">
        <v>15806</v>
      </c>
      <c r="AA2986">
        <v>13639</v>
      </c>
      <c r="AB2986">
        <v>4543</v>
      </c>
      <c r="AC2986">
        <v>818</v>
      </c>
      <c r="AD2986" s="7">
        <f>invoices[[#This Row],[Rent]]+invoices[[#This Row],[Services]]+invoices[[#This Row],[GST]]</f>
        <v>19000</v>
      </c>
      <c r="AE2986" s="7">
        <f>invoices[[#This Row],[Total]]-invoices[[#This Row],[rent_amount]]</f>
        <v>0</v>
      </c>
      <c r="AF2986">
        <v>3631</v>
      </c>
      <c r="AG2986">
        <v>2077</v>
      </c>
      <c r="AH2986">
        <f>invoices[[#This Row],[EB Amount]]-invoices[[#This Row],[electricity_amount]]</f>
        <v>0</v>
      </c>
    </row>
    <row r="2987" spans="1:34">
      <c r="A2987" t="s">
        <v>8788</v>
      </c>
      <c r="B2987" t="s">
        <v>22</v>
      </c>
      <c r="C2987" t="s">
        <v>3729</v>
      </c>
      <c r="D2987" t="s">
        <v>24</v>
      </c>
      <c r="E2987" t="s">
        <v>112</v>
      </c>
      <c r="F2987" t="s">
        <v>1343</v>
      </c>
      <c r="G2987" t="s">
        <v>8789</v>
      </c>
      <c r="H2987" s="1">
        <f>DATE(YEAR(invoices[[#This Row],[due_date]]),MONTH(invoices[[#This Row],[due_date]]),1)</f>
        <v>45597</v>
      </c>
      <c r="I2987" s="1">
        <v>45603</v>
      </c>
      <c r="J2987">
        <v>19000</v>
      </c>
      <c r="K2987">
        <v>2728</v>
      </c>
      <c r="L2987">
        <v>0</v>
      </c>
      <c r="M2987">
        <f>invoices[[#This Row],[rent_amount]]+invoices[[#This Row],[electricity_amount]]+invoices[[#This Row],[other_charges]]</f>
        <v>21728</v>
      </c>
      <c r="N2987" t="s">
        <v>28</v>
      </c>
      <c r="O2987" t="s">
        <v>83</v>
      </c>
      <c r="P2987">
        <v>0</v>
      </c>
      <c r="Q2987" t="b">
        <v>0</v>
      </c>
      <c r="R2987" t="s">
        <v>84</v>
      </c>
      <c r="S2987">
        <v>0</v>
      </c>
      <c r="T2987">
        <f>invoices[[#This Row],[total_amount]]</f>
        <v>21728</v>
      </c>
      <c r="U2987" t="s">
        <v>3731</v>
      </c>
      <c r="V2987" t="str">
        <f>INDEX([1]!Table1[tenantname],MATCH(invoices[[#This Row],[allotment_id]],[1]!Table1[TenantAllotmentID],0))</f>
        <v>Phaniraj Vuyyuri (A23-A1)</v>
      </c>
      <c r="W2987" t="s">
        <v>15116</v>
      </c>
      <c r="X2987" t="s">
        <v>15117</v>
      </c>
      <c r="Y2987" s="4">
        <v>45597</v>
      </c>
      <c r="Z2987" t="s">
        <v>15806</v>
      </c>
      <c r="AA2987">
        <v>13300</v>
      </c>
      <c r="AB2987">
        <v>4831</v>
      </c>
      <c r="AC2987">
        <v>869</v>
      </c>
      <c r="AD2987" s="7">
        <f>invoices[[#This Row],[Rent]]+invoices[[#This Row],[Services]]+invoices[[#This Row],[GST]]</f>
        <v>19000</v>
      </c>
      <c r="AE2987" s="7">
        <f>invoices[[#This Row],[Total]]-invoices[[#This Row],[rent_amount]]</f>
        <v>0</v>
      </c>
      <c r="AF2987">
        <v>3641</v>
      </c>
      <c r="AG2987">
        <v>2728</v>
      </c>
      <c r="AH2987">
        <f>invoices[[#This Row],[EB Amount]]-invoices[[#This Row],[electricity_amount]]</f>
        <v>0</v>
      </c>
    </row>
    <row r="2988" spans="1:34">
      <c r="A2988" t="s">
        <v>9052</v>
      </c>
      <c r="B2988" t="s">
        <v>22</v>
      </c>
      <c r="C2988" t="s">
        <v>1981</v>
      </c>
      <c r="D2988" t="s">
        <v>24</v>
      </c>
      <c r="E2988" t="s">
        <v>96</v>
      </c>
      <c r="F2988" t="s">
        <v>1982</v>
      </c>
      <c r="G2988" t="s">
        <v>9053</v>
      </c>
      <c r="H2988" s="1">
        <f>DATE(YEAR(invoices[[#This Row],[due_date]]),MONTH(invoices[[#This Row],[due_date]]),1)</f>
        <v>45597</v>
      </c>
      <c r="I2988" s="1">
        <v>45603</v>
      </c>
      <c r="J2988">
        <v>13500</v>
      </c>
      <c r="K2988">
        <v>2378</v>
      </c>
      <c r="L2988">
        <v>0</v>
      </c>
      <c r="M2988">
        <f>invoices[[#This Row],[rent_amount]]+invoices[[#This Row],[electricity_amount]]+invoices[[#This Row],[other_charges]]</f>
        <v>15878</v>
      </c>
      <c r="N2988" t="s">
        <v>28</v>
      </c>
      <c r="O2988" t="s">
        <v>83</v>
      </c>
      <c r="P2988">
        <v>0</v>
      </c>
      <c r="Q2988" t="b">
        <v>0</v>
      </c>
      <c r="R2988" t="s">
        <v>84</v>
      </c>
      <c r="S2988">
        <v>0</v>
      </c>
      <c r="T2988">
        <f>invoices[[#This Row],[total_amount]]</f>
        <v>15878</v>
      </c>
      <c r="U2988" t="s">
        <v>1984</v>
      </c>
      <c r="V2988" t="str">
        <f>INDEX([1]!Table1[tenantname],MATCH(invoices[[#This Row],[allotment_id]],[1]!Table1[TenantAllotmentID],0))</f>
        <v>Nitin Chanpuriya (B33-C1)</v>
      </c>
      <c r="W2988" t="s">
        <v>14667</v>
      </c>
      <c r="X2988" t="s">
        <v>14668</v>
      </c>
      <c r="Y2988" s="4">
        <v>45597</v>
      </c>
      <c r="Z2988" t="s">
        <v>15806</v>
      </c>
      <c r="AA2988">
        <v>8255</v>
      </c>
      <c r="AB2988">
        <v>4445</v>
      </c>
      <c r="AC2988">
        <v>800</v>
      </c>
      <c r="AD2988" s="7">
        <f>invoices[[#This Row],[Rent]]+invoices[[#This Row],[Services]]+invoices[[#This Row],[GST]]</f>
        <v>13500</v>
      </c>
      <c r="AE2988" s="7">
        <f>invoices[[#This Row],[Total]]-invoices[[#This Row],[rent_amount]]</f>
        <v>0</v>
      </c>
      <c r="AF2988">
        <v>3786</v>
      </c>
      <c r="AG2988">
        <v>2378</v>
      </c>
      <c r="AH2988">
        <f>invoices[[#This Row],[EB Amount]]-invoices[[#This Row],[electricity_amount]]</f>
        <v>0</v>
      </c>
    </row>
    <row r="2989" spans="1:34">
      <c r="A2989" t="s">
        <v>9102</v>
      </c>
      <c r="B2989" t="s">
        <v>22</v>
      </c>
      <c r="C2989" t="s">
        <v>2471</v>
      </c>
      <c r="D2989" t="s">
        <v>24</v>
      </c>
      <c r="E2989" t="s">
        <v>147</v>
      </c>
      <c r="F2989" t="s">
        <v>370</v>
      </c>
      <c r="G2989" t="s">
        <v>9103</v>
      </c>
      <c r="H2989" s="1">
        <f>DATE(YEAR(invoices[[#This Row],[due_date]]),MONTH(invoices[[#This Row],[due_date]]),1)</f>
        <v>45597</v>
      </c>
      <c r="I2989" s="1">
        <v>45603</v>
      </c>
      <c r="J2989">
        <v>0</v>
      </c>
      <c r="K2989">
        <v>0</v>
      </c>
      <c r="L2989">
        <v>2250</v>
      </c>
      <c r="M2989">
        <f>invoices[[#This Row],[rent_amount]]+invoices[[#This Row],[electricity_amount]]+invoices[[#This Row],[other_charges]]</f>
        <v>2250</v>
      </c>
      <c r="N2989" t="s">
        <v>28</v>
      </c>
      <c r="O2989" t="s">
        <v>487</v>
      </c>
      <c r="P2989">
        <v>0</v>
      </c>
      <c r="Q2989" t="b">
        <v>0</v>
      </c>
      <c r="R2989" t="s">
        <v>84</v>
      </c>
      <c r="S2989">
        <v>0</v>
      </c>
      <c r="T2989">
        <f>invoices[[#This Row],[total_amount]]</f>
        <v>2250</v>
      </c>
      <c r="U2989" t="s">
        <v>3858</v>
      </c>
      <c r="V2989" t="str">
        <f>INDEX([1]!Table1[tenantname],MATCH(invoices[[#This Row],[allotment_id]],[1]!Table1[TenantAllotmentID],0))</f>
        <v>Shubham Kumar Jha (C31-A1)</v>
      </c>
      <c r="W2989" t="s">
        <v>14816</v>
      </c>
      <c r="X2989" t="s">
        <v>14817</v>
      </c>
      <c r="Y2989" s="4">
        <v>45597</v>
      </c>
      <c r="Z2989" t="s">
        <v>15806</v>
      </c>
      <c r="AA2989">
        <v>0</v>
      </c>
      <c r="AB2989">
        <v>0</v>
      </c>
      <c r="AC2989">
        <v>0</v>
      </c>
      <c r="AD2989" s="7">
        <f>invoices[[#This Row],[Rent]]+invoices[[#This Row],[Services]]+invoices[[#This Row],[GST]]</f>
        <v>0</v>
      </c>
      <c r="AE2989" s="7">
        <f>invoices[[#This Row],[Total]]-invoices[[#This Row],[rent_amount]]</f>
        <v>0</v>
      </c>
      <c r="AF2989">
        <v>3813</v>
      </c>
      <c r="AG2989">
        <v>0</v>
      </c>
      <c r="AH2989">
        <f>invoices[[#This Row],[EB Amount]]-invoices[[#This Row],[electricity_amount]]</f>
        <v>0</v>
      </c>
    </row>
    <row r="2990" spans="1:34">
      <c r="A2990" t="s">
        <v>9118</v>
      </c>
      <c r="B2990" t="s">
        <v>22</v>
      </c>
      <c r="C2990" t="s">
        <v>955</v>
      </c>
      <c r="D2990" t="s">
        <v>24</v>
      </c>
      <c r="E2990" t="s">
        <v>329</v>
      </c>
      <c r="F2990" t="s">
        <v>956</v>
      </c>
      <c r="G2990" t="s">
        <v>9119</v>
      </c>
      <c r="H2990" s="1">
        <f>DATE(YEAR(invoices[[#This Row],[due_date]]),MONTH(invoices[[#This Row],[due_date]]),1)</f>
        <v>45597</v>
      </c>
      <c r="I2990" s="1">
        <v>45603</v>
      </c>
      <c r="J2990">
        <v>13500</v>
      </c>
      <c r="K2990">
        <v>579</v>
      </c>
      <c r="L2990">
        <v>0</v>
      </c>
      <c r="M2990">
        <f>invoices[[#This Row],[rent_amount]]+invoices[[#This Row],[electricity_amount]]+invoices[[#This Row],[other_charges]]</f>
        <v>14079</v>
      </c>
      <c r="N2990" t="s">
        <v>28</v>
      </c>
      <c r="O2990" t="s">
        <v>885</v>
      </c>
      <c r="P2990">
        <v>0</v>
      </c>
      <c r="Q2990" t="b">
        <v>0</v>
      </c>
      <c r="R2990" t="s">
        <v>84</v>
      </c>
      <c r="S2990">
        <v>0</v>
      </c>
      <c r="T2990">
        <f>invoices[[#This Row],[total_amount]]</f>
        <v>14079</v>
      </c>
      <c r="U2990" t="s">
        <v>959</v>
      </c>
      <c r="V2990" t="str">
        <f>INDEX([1]!Table1[tenantname],MATCH(invoices[[#This Row],[allotment_id]],[1]!Table1[TenantAllotmentID],0))</f>
        <v>Anjali Saluja (C43-C1)</v>
      </c>
      <c r="W2990" t="s">
        <v>14292</v>
      </c>
      <c r="X2990" t="s">
        <v>14293</v>
      </c>
      <c r="Y2990" s="4">
        <v>45597</v>
      </c>
      <c r="Z2990" t="s">
        <v>15806</v>
      </c>
      <c r="AA2990">
        <v>8255</v>
      </c>
      <c r="AB2990">
        <v>4445</v>
      </c>
      <c r="AC2990">
        <v>800</v>
      </c>
      <c r="AD2990" s="7">
        <f>invoices[[#This Row],[Rent]]+invoices[[#This Row],[Services]]+invoices[[#This Row],[GST]]</f>
        <v>13500</v>
      </c>
      <c r="AE2990" s="7">
        <f>invoices[[#This Row],[Total]]-invoices[[#This Row],[rent_amount]]</f>
        <v>0</v>
      </c>
      <c r="AF2990">
        <v>3821</v>
      </c>
      <c r="AG2990">
        <v>579</v>
      </c>
      <c r="AH2990">
        <f>invoices[[#This Row],[EB Amount]]-invoices[[#This Row],[electricity_amount]]</f>
        <v>0</v>
      </c>
    </row>
    <row r="2991" spans="1:34">
      <c r="A2991" t="s">
        <v>9536</v>
      </c>
      <c r="B2991" t="s">
        <v>22</v>
      </c>
      <c r="C2991" t="s">
        <v>95</v>
      </c>
      <c r="D2991" t="s">
        <v>24</v>
      </c>
      <c r="E2991" t="s">
        <v>96</v>
      </c>
      <c r="F2991" t="s">
        <v>97</v>
      </c>
      <c r="G2991" t="s">
        <v>9537</v>
      </c>
      <c r="H2991" s="1">
        <f>DATE(YEAR(invoices[[#This Row],[due_date]]),MONTH(invoices[[#This Row],[due_date]]),1)</f>
        <v>45597</v>
      </c>
      <c r="I2991" s="1">
        <v>45603</v>
      </c>
      <c r="J2991">
        <v>13500</v>
      </c>
      <c r="K2991">
        <v>410</v>
      </c>
      <c r="L2991">
        <v>0</v>
      </c>
      <c r="M2991">
        <f>invoices[[#This Row],[rent_amount]]+invoices[[#This Row],[electricity_amount]]+invoices[[#This Row],[other_charges]]</f>
        <v>13910</v>
      </c>
      <c r="N2991" t="s">
        <v>28</v>
      </c>
      <c r="O2991" t="s">
        <v>419</v>
      </c>
      <c r="P2991">
        <v>0</v>
      </c>
      <c r="Q2991" t="b">
        <v>0</v>
      </c>
      <c r="R2991" t="s">
        <v>84</v>
      </c>
      <c r="S2991">
        <v>0</v>
      </c>
      <c r="T2991">
        <f>invoices[[#This Row],[total_amount]]</f>
        <v>13910</v>
      </c>
      <c r="U2991" t="s">
        <v>101</v>
      </c>
      <c r="V2991" t="str">
        <f>INDEX([1]!Table1[tenantname],MATCH(invoices[[#This Row],[allotment_id]],[1]!Table1[TenantAllotmentID],0))</f>
        <v>Athreya Guru (B33-C2)</v>
      </c>
      <c r="W2991" t="s">
        <v>14002</v>
      </c>
      <c r="X2991" t="s">
        <v>14003</v>
      </c>
      <c r="Y2991" s="4">
        <v>45597</v>
      </c>
      <c r="Z2991" t="s">
        <v>15806</v>
      </c>
      <c r="AA2991">
        <v>8255</v>
      </c>
      <c r="AB2991">
        <v>4445</v>
      </c>
      <c r="AC2991">
        <v>800</v>
      </c>
      <c r="AD2991" s="7">
        <f>invoices[[#This Row],[Rent]]+invoices[[#This Row],[Services]]+invoices[[#This Row],[GST]]</f>
        <v>13500</v>
      </c>
      <c r="AE2991" s="7">
        <f>invoices[[#This Row],[Total]]-invoices[[#This Row],[rent_amount]]</f>
        <v>0</v>
      </c>
      <c r="AF2991">
        <v>4041</v>
      </c>
      <c r="AG2991">
        <v>410</v>
      </c>
      <c r="AH2991">
        <f>invoices[[#This Row],[EB Amount]]-invoices[[#This Row],[electricity_amount]]</f>
        <v>0</v>
      </c>
    </row>
    <row r="2992" spans="1:34">
      <c r="A2992" t="s">
        <v>9680</v>
      </c>
      <c r="B2992" t="s">
        <v>22</v>
      </c>
      <c r="C2992" t="s">
        <v>3357</v>
      </c>
      <c r="D2992" t="s">
        <v>24</v>
      </c>
      <c r="E2992" t="s">
        <v>201</v>
      </c>
      <c r="F2992" t="s">
        <v>1225</v>
      </c>
      <c r="G2992" t="s">
        <v>9681</v>
      </c>
      <c r="H2992" s="1">
        <f>DATE(YEAR(invoices[[#This Row],[due_date]]),MONTH(invoices[[#This Row],[due_date]]),1)</f>
        <v>45597</v>
      </c>
      <c r="I2992" s="1">
        <v>45603</v>
      </c>
      <c r="J2992">
        <v>13500</v>
      </c>
      <c r="K2992">
        <v>0</v>
      </c>
      <c r="L2992">
        <v>0</v>
      </c>
      <c r="M2992">
        <f>invoices[[#This Row],[rent_amount]]+invoices[[#This Row],[electricity_amount]]+invoices[[#This Row],[other_charges]]</f>
        <v>13500</v>
      </c>
      <c r="N2992" t="s">
        <v>28</v>
      </c>
      <c r="O2992" t="s">
        <v>487</v>
      </c>
      <c r="P2992">
        <v>0</v>
      </c>
      <c r="Q2992" t="b">
        <v>0</v>
      </c>
      <c r="R2992" t="s">
        <v>84</v>
      </c>
      <c r="S2992">
        <v>0</v>
      </c>
      <c r="T2992">
        <f>invoices[[#This Row],[total_amount]]</f>
        <v>13500</v>
      </c>
      <c r="U2992" t="s">
        <v>3359</v>
      </c>
      <c r="V2992" t="str">
        <f>INDEX([1]!Table1[tenantname],MATCH(invoices[[#This Row],[allotment_id]],[1]!Table1[TenantAllotmentID],0))</f>
        <v>Sushant Pargaonkar (B31-C1)</v>
      </c>
      <c r="W2992" t="s">
        <v>15036</v>
      </c>
      <c r="X2992" t="s">
        <v>15037</v>
      </c>
      <c r="Y2992" s="4">
        <v>45597</v>
      </c>
      <c r="Z2992" t="s">
        <v>15806</v>
      </c>
      <c r="AA2992">
        <v>8255</v>
      </c>
      <c r="AB2992">
        <v>4445</v>
      </c>
      <c r="AC2992">
        <v>800</v>
      </c>
      <c r="AD2992" s="7">
        <f>invoices[[#This Row],[Rent]]+invoices[[#This Row],[Services]]+invoices[[#This Row],[GST]]</f>
        <v>13500</v>
      </c>
      <c r="AE2992" s="7">
        <f>invoices[[#This Row],[Total]]-invoices[[#This Row],[rent_amount]]</f>
        <v>0</v>
      </c>
      <c r="AF2992">
        <v>4115</v>
      </c>
      <c r="AG2992">
        <v>0</v>
      </c>
      <c r="AH2992">
        <f>invoices[[#This Row],[EB Amount]]-invoices[[#This Row],[electricity_amount]]</f>
        <v>0</v>
      </c>
    </row>
    <row r="2993" spans="1:34">
      <c r="A2993" t="s">
        <v>9807</v>
      </c>
      <c r="B2993" t="s">
        <v>22</v>
      </c>
      <c r="C2993" t="s">
        <v>364</v>
      </c>
      <c r="D2993" t="s">
        <v>24</v>
      </c>
      <c r="E2993" t="s">
        <v>247</v>
      </c>
      <c r="F2993" t="s">
        <v>365</v>
      </c>
      <c r="G2993" t="s">
        <v>9808</v>
      </c>
      <c r="H2993" s="1">
        <f>DATE(YEAR(invoices[[#This Row],[due_date]]),MONTH(invoices[[#This Row],[due_date]]),1)</f>
        <v>45597</v>
      </c>
      <c r="I2993" s="1">
        <v>45603</v>
      </c>
      <c r="J2993">
        <v>13500</v>
      </c>
      <c r="K2993">
        <v>1178</v>
      </c>
      <c r="L2993">
        <v>0</v>
      </c>
      <c r="M2993">
        <f>invoices[[#This Row],[rent_amount]]+invoices[[#This Row],[electricity_amount]]+invoices[[#This Row],[other_charges]]</f>
        <v>14678</v>
      </c>
      <c r="N2993" t="s">
        <v>28</v>
      </c>
      <c r="O2993" t="s">
        <v>83</v>
      </c>
      <c r="P2993">
        <v>0</v>
      </c>
      <c r="Q2993" t="b">
        <v>0</v>
      </c>
      <c r="R2993" t="s">
        <v>84</v>
      </c>
      <c r="S2993">
        <v>0</v>
      </c>
      <c r="T2993">
        <f>invoices[[#This Row],[total_amount]]</f>
        <v>14678</v>
      </c>
      <c r="U2993" t="s">
        <v>367</v>
      </c>
      <c r="V2993" t="str">
        <f>INDEX([1]!Table1[tenantname],MATCH(invoices[[#This Row],[allotment_id]],[1]!Table1[TenantAllotmentID],0))</f>
        <v>Rahul Deshmukh (C11-C1)</v>
      </c>
      <c r="W2993" t="s">
        <v>14082</v>
      </c>
      <c r="X2993" t="s">
        <v>14083</v>
      </c>
      <c r="Y2993" s="4">
        <v>45597</v>
      </c>
      <c r="Z2993" t="s">
        <v>15806</v>
      </c>
      <c r="AA2993">
        <v>9691</v>
      </c>
      <c r="AB2993">
        <v>3228</v>
      </c>
      <c r="AC2993">
        <v>581</v>
      </c>
      <c r="AD2993" s="7">
        <f>invoices[[#This Row],[Rent]]+invoices[[#This Row],[Services]]+invoices[[#This Row],[GST]]</f>
        <v>13500</v>
      </c>
      <c r="AE2993" s="7">
        <f>invoices[[#This Row],[Total]]-invoices[[#This Row],[rent_amount]]</f>
        <v>0</v>
      </c>
      <c r="AF2993">
        <v>4179</v>
      </c>
      <c r="AG2993">
        <v>1178</v>
      </c>
      <c r="AH2993">
        <f>invoices[[#This Row],[EB Amount]]-invoices[[#This Row],[electricity_amount]]</f>
        <v>0</v>
      </c>
    </row>
    <row r="2994" spans="1:34">
      <c r="A2994" t="s">
        <v>9857</v>
      </c>
      <c r="B2994" t="s">
        <v>22</v>
      </c>
      <c r="C2994" t="s">
        <v>654</v>
      </c>
      <c r="D2994" t="s">
        <v>24</v>
      </c>
      <c r="E2994" t="s">
        <v>195</v>
      </c>
      <c r="F2994" t="s">
        <v>375</v>
      </c>
      <c r="G2994" t="s">
        <v>9858</v>
      </c>
      <c r="H2994" s="1">
        <f>DATE(YEAR(invoices[[#This Row],[due_date]]),MONTH(invoices[[#This Row],[due_date]]),1)</f>
        <v>45597</v>
      </c>
      <c r="I2994" s="1">
        <v>45603</v>
      </c>
      <c r="J2994">
        <v>13500</v>
      </c>
      <c r="K2994">
        <v>1519</v>
      </c>
      <c r="L2994">
        <v>0</v>
      </c>
      <c r="M2994">
        <f>invoices[[#This Row],[rent_amount]]+invoices[[#This Row],[electricity_amount]]+invoices[[#This Row],[other_charges]]</f>
        <v>15019</v>
      </c>
      <c r="N2994" t="s">
        <v>28</v>
      </c>
      <c r="O2994" t="s">
        <v>419</v>
      </c>
      <c r="P2994">
        <v>0</v>
      </c>
      <c r="Q2994" t="b">
        <v>0</v>
      </c>
      <c r="R2994" t="s">
        <v>84</v>
      </c>
      <c r="S2994">
        <v>0</v>
      </c>
      <c r="T2994">
        <f>invoices[[#This Row],[total_amount]]</f>
        <v>15019</v>
      </c>
      <c r="U2994" t="s">
        <v>656</v>
      </c>
      <c r="V2994" t="str">
        <f>INDEX([1]!Table1[tenantname],MATCH(invoices[[#This Row],[allotment_id]],[1]!Table1[TenantAllotmentID],0))</f>
        <v>Keerthana Gadireddy (D41-C2)</v>
      </c>
      <c r="W2994" t="s">
        <v>14185</v>
      </c>
      <c r="X2994" t="s">
        <v>14186</v>
      </c>
      <c r="Y2994" s="4">
        <v>45597</v>
      </c>
      <c r="Z2994" t="s">
        <v>15806</v>
      </c>
      <c r="AA2994">
        <v>9691</v>
      </c>
      <c r="AB2994">
        <v>3228</v>
      </c>
      <c r="AC2994">
        <v>581</v>
      </c>
      <c r="AD2994" s="7">
        <f>invoices[[#This Row],[Rent]]+invoices[[#This Row],[Services]]+invoices[[#This Row],[GST]]</f>
        <v>13500</v>
      </c>
      <c r="AE2994" s="7">
        <f>invoices[[#This Row],[Total]]-invoices[[#This Row],[rent_amount]]</f>
        <v>0</v>
      </c>
      <c r="AF2994">
        <v>4204</v>
      </c>
      <c r="AG2994">
        <v>1519</v>
      </c>
      <c r="AH2994">
        <f>invoices[[#This Row],[EB Amount]]-invoices[[#This Row],[electricity_amount]]</f>
        <v>0</v>
      </c>
    </row>
    <row r="2995" spans="1:34">
      <c r="A2995" t="s">
        <v>9865</v>
      </c>
      <c r="B2995" t="s">
        <v>22</v>
      </c>
      <c r="C2995" t="s">
        <v>1497</v>
      </c>
      <c r="D2995" t="s">
        <v>24</v>
      </c>
      <c r="E2995" t="s">
        <v>519</v>
      </c>
      <c r="F2995" t="s">
        <v>984</v>
      </c>
      <c r="G2995" t="s">
        <v>9866</v>
      </c>
      <c r="H2995" s="1">
        <f>DATE(YEAR(invoices[[#This Row],[due_date]]),MONTH(invoices[[#This Row],[due_date]]),1)</f>
        <v>45597</v>
      </c>
      <c r="I2995" s="1">
        <v>45603</v>
      </c>
      <c r="J2995">
        <v>14500</v>
      </c>
      <c r="K2995">
        <v>1512</v>
      </c>
      <c r="L2995">
        <v>0</v>
      </c>
      <c r="M2995">
        <f>invoices[[#This Row],[rent_amount]]+invoices[[#This Row],[electricity_amount]]+invoices[[#This Row],[other_charges]]</f>
        <v>16012</v>
      </c>
      <c r="N2995" t="s">
        <v>28</v>
      </c>
      <c r="O2995" t="s">
        <v>419</v>
      </c>
      <c r="P2995">
        <v>0</v>
      </c>
      <c r="Q2995" t="b">
        <v>0</v>
      </c>
      <c r="R2995" t="s">
        <v>84</v>
      </c>
      <c r="S2995">
        <v>0</v>
      </c>
      <c r="T2995">
        <f>invoices[[#This Row],[total_amount]]</f>
        <v>16012</v>
      </c>
      <c r="U2995" t="s">
        <v>1499</v>
      </c>
      <c r="V2995" t="str">
        <f>INDEX([1]!Table1[tenantname],MATCH(invoices[[#This Row],[allotment_id]],[1]!Table1[TenantAllotmentID],0))</f>
        <v>Debargha Adhikary (C41-B1)</v>
      </c>
      <c r="W2995" t="s">
        <v>14495</v>
      </c>
      <c r="X2995" t="s">
        <v>14496</v>
      </c>
      <c r="Y2995" s="4">
        <v>45597</v>
      </c>
      <c r="Z2995" t="s">
        <v>15806</v>
      </c>
      <c r="AA2995">
        <v>8866</v>
      </c>
      <c r="AB2995">
        <v>4774</v>
      </c>
      <c r="AC2995">
        <v>860</v>
      </c>
      <c r="AD2995" s="7">
        <f>invoices[[#This Row],[Rent]]+invoices[[#This Row],[Services]]+invoices[[#This Row],[GST]]</f>
        <v>14500</v>
      </c>
      <c r="AE2995" s="7">
        <f>invoices[[#This Row],[Total]]-invoices[[#This Row],[rent_amount]]</f>
        <v>0</v>
      </c>
      <c r="AF2995">
        <v>4208</v>
      </c>
      <c r="AG2995">
        <v>1512</v>
      </c>
      <c r="AH2995">
        <f>invoices[[#This Row],[EB Amount]]-invoices[[#This Row],[electricity_amount]]</f>
        <v>0</v>
      </c>
    </row>
    <row r="2996" spans="1:34">
      <c r="A2996" t="s">
        <v>9881</v>
      </c>
      <c r="B2996" t="s">
        <v>22</v>
      </c>
      <c r="C2996" t="s">
        <v>2676</v>
      </c>
      <c r="D2996" t="s">
        <v>24</v>
      </c>
      <c r="E2996" t="s">
        <v>181</v>
      </c>
      <c r="F2996" t="s">
        <v>609</v>
      </c>
      <c r="G2996" t="s">
        <v>9882</v>
      </c>
      <c r="H2996" s="1">
        <f>DATE(YEAR(invoices[[#This Row],[due_date]]),MONTH(invoices[[#This Row],[due_date]]),1)</f>
        <v>45597</v>
      </c>
      <c r="I2996" s="1">
        <v>45603</v>
      </c>
      <c r="J2996">
        <v>18500</v>
      </c>
      <c r="K2996">
        <v>946</v>
      </c>
      <c r="L2996">
        <v>0</v>
      </c>
      <c r="M2996">
        <f>invoices[[#This Row],[rent_amount]]+invoices[[#This Row],[electricity_amount]]+invoices[[#This Row],[other_charges]]</f>
        <v>19446</v>
      </c>
      <c r="N2996" t="s">
        <v>28</v>
      </c>
      <c r="O2996" t="s">
        <v>487</v>
      </c>
      <c r="P2996">
        <v>0</v>
      </c>
      <c r="Q2996" t="b">
        <v>0</v>
      </c>
      <c r="R2996" t="s">
        <v>84</v>
      </c>
      <c r="S2996">
        <v>0</v>
      </c>
      <c r="T2996">
        <f>invoices[[#This Row],[total_amount]]</f>
        <v>19446</v>
      </c>
      <c r="U2996" t="s">
        <v>2678</v>
      </c>
      <c r="V2996" t="str">
        <f>INDEX([1]!Table1[tenantname],MATCH(invoices[[#This Row],[allotment_id]],[1]!Table1[TenantAllotmentID],0))</f>
        <v>Rakshnana VR (B24-A1)</v>
      </c>
      <c r="W2996" t="s">
        <v>14864</v>
      </c>
      <c r="X2996" t="s">
        <v>14865</v>
      </c>
      <c r="Y2996" s="4">
        <v>45597</v>
      </c>
      <c r="Z2996" t="s">
        <v>15806</v>
      </c>
      <c r="AA2996">
        <v>12950</v>
      </c>
      <c r="AB2996">
        <v>4703</v>
      </c>
      <c r="AC2996">
        <v>847</v>
      </c>
      <c r="AD2996" s="7">
        <f>invoices[[#This Row],[Rent]]+invoices[[#This Row],[Services]]+invoices[[#This Row],[GST]]</f>
        <v>18500</v>
      </c>
      <c r="AE2996" s="7">
        <f>invoices[[#This Row],[Total]]-invoices[[#This Row],[rent_amount]]</f>
        <v>0</v>
      </c>
      <c r="AF2996">
        <v>4216</v>
      </c>
      <c r="AG2996">
        <v>946</v>
      </c>
      <c r="AH2996">
        <f>invoices[[#This Row],[EB Amount]]-invoices[[#This Row],[electricity_amount]]</f>
        <v>0</v>
      </c>
    </row>
    <row r="2997" spans="1:34">
      <c r="A2997" t="s">
        <v>9897</v>
      </c>
      <c r="B2997" t="s">
        <v>22</v>
      </c>
      <c r="C2997" t="s">
        <v>398</v>
      </c>
      <c r="D2997" t="s">
        <v>24</v>
      </c>
      <c r="E2997" t="s">
        <v>399</v>
      </c>
      <c r="F2997" t="s">
        <v>400</v>
      </c>
      <c r="G2997" t="s">
        <v>9898</v>
      </c>
      <c r="H2997" s="1">
        <f>DATE(YEAR(invoices[[#This Row],[due_date]]),MONTH(invoices[[#This Row],[due_date]]),1)</f>
        <v>45597</v>
      </c>
      <c r="I2997" s="1">
        <v>45603</v>
      </c>
      <c r="J2997">
        <v>14500</v>
      </c>
      <c r="K2997">
        <v>0</v>
      </c>
      <c r="L2997">
        <v>0</v>
      </c>
      <c r="M2997">
        <f>invoices[[#This Row],[rent_amount]]+invoices[[#This Row],[electricity_amount]]+invoices[[#This Row],[other_charges]]</f>
        <v>14500</v>
      </c>
      <c r="N2997" t="s">
        <v>28</v>
      </c>
      <c r="O2997" t="s">
        <v>83</v>
      </c>
      <c r="P2997">
        <v>0</v>
      </c>
      <c r="Q2997" t="b">
        <v>0</v>
      </c>
      <c r="R2997" t="s">
        <v>84</v>
      </c>
      <c r="S2997">
        <v>0</v>
      </c>
      <c r="T2997">
        <f>invoices[[#This Row],[total_amount]]</f>
        <v>14500</v>
      </c>
      <c r="U2997" t="s">
        <v>404</v>
      </c>
      <c r="V2997" t="str">
        <f>INDEX([1]!Table1[tenantname],MATCH(invoices[[#This Row],[allotment_id]],[1]!Table1[TenantAllotmentID],0))</f>
        <v>Sheethala  (B22-B2)</v>
      </c>
      <c r="W2997" t="s">
        <v>14096</v>
      </c>
      <c r="X2997" t="s">
        <v>14097</v>
      </c>
      <c r="Y2997" s="4">
        <v>45597</v>
      </c>
      <c r="Z2997" t="s">
        <v>15806</v>
      </c>
      <c r="AA2997">
        <v>10150</v>
      </c>
      <c r="AB2997">
        <v>3686</v>
      </c>
      <c r="AC2997">
        <v>664</v>
      </c>
      <c r="AD2997" s="7">
        <f>invoices[[#This Row],[Rent]]+invoices[[#This Row],[Services]]+invoices[[#This Row],[GST]]</f>
        <v>14500</v>
      </c>
      <c r="AE2997" s="7">
        <f>invoices[[#This Row],[Total]]-invoices[[#This Row],[rent_amount]]</f>
        <v>0</v>
      </c>
      <c r="AF2997">
        <v>4225</v>
      </c>
      <c r="AG2997">
        <v>0</v>
      </c>
      <c r="AH2997">
        <f>invoices[[#This Row],[EB Amount]]-invoices[[#This Row],[electricity_amount]]</f>
        <v>0</v>
      </c>
    </row>
    <row r="2998" spans="1:34">
      <c r="A2998" t="s">
        <v>10023</v>
      </c>
      <c r="B2998" t="s">
        <v>22</v>
      </c>
      <c r="C2998" t="s">
        <v>658</v>
      </c>
      <c r="D2998" t="s">
        <v>24</v>
      </c>
      <c r="E2998" t="s">
        <v>72</v>
      </c>
      <c r="F2998" t="s">
        <v>659</v>
      </c>
      <c r="G2998" t="s">
        <v>10024</v>
      </c>
      <c r="H2998" s="1">
        <f>DATE(YEAR(invoices[[#This Row],[due_date]]),MONTH(invoices[[#This Row],[due_date]]),1)</f>
        <v>45597</v>
      </c>
      <c r="I2998" s="1">
        <v>45603</v>
      </c>
      <c r="J2998">
        <v>13500</v>
      </c>
      <c r="K2998">
        <v>304</v>
      </c>
      <c r="L2998">
        <v>0</v>
      </c>
      <c r="M2998">
        <f>invoices[[#This Row],[rent_amount]]+invoices[[#This Row],[electricity_amount]]+invoices[[#This Row],[other_charges]]</f>
        <v>13804</v>
      </c>
      <c r="N2998" t="s">
        <v>28</v>
      </c>
      <c r="O2998" t="s">
        <v>83</v>
      </c>
      <c r="P2998">
        <v>0</v>
      </c>
      <c r="Q2998" t="b">
        <v>0</v>
      </c>
      <c r="R2998" t="s">
        <v>84</v>
      </c>
      <c r="S2998">
        <v>0</v>
      </c>
      <c r="T2998">
        <f>invoices[[#This Row],[total_amount]]</f>
        <v>13804</v>
      </c>
      <c r="U2998" t="s">
        <v>662</v>
      </c>
      <c r="V2998" t="str">
        <f>INDEX([1]!Table1[tenantname],MATCH(invoices[[#This Row],[allotment_id]],[1]!Table1[TenantAllotmentID],0))</f>
        <v>Raghavi C (C34-C1)</v>
      </c>
      <c r="W2998" t="s">
        <v>14187</v>
      </c>
      <c r="X2998" t="s">
        <v>14188</v>
      </c>
      <c r="Y2998" s="4">
        <v>45597</v>
      </c>
      <c r="Z2998" t="s">
        <v>15806</v>
      </c>
      <c r="AA2998">
        <v>9691</v>
      </c>
      <c r="AB2998">
        <v>3228</v>
      </c>
      <c r="AC2998">
        <v>581</v>
      </c>
      <c r="AD2998" s="7">
        <f>invoices[[#This Row],[Rent]]+invoices[[#This Row],[Services]]+invoices[[#This Row],[GST]]</f>
        <v>13500</v>
      </c>
      <c r="AE2998" s="7">
        <f>invoices[[#This Row],[Total]]-invoices[[#This Row],[rent_amount]]</f>
        <v>0</v>
      </c>
      <c r="AF2998">
        <v>4292</v>
      </c>
      <c r="AG2998">
        <v>304</v>
      </c>
      <c r="AH2998">
        <f>invoices[[#This Row],[EB Amount]]-invoices[[#This Row],[electricity_amount]]</f>
        <v>0</v>
      </c>
    </row>
    <row r="2999" spans="1:34">
      <c r="A2999" t="s">
        <v>10164</v>
      </c>
      <c r="B2999" t="s">
        <v>22</v>
      </c>
      <c r="C2999" t="s">
        <v>3034</v>
      </c>
      <c r="D2999" t="s">
        <v>24</v>
      </c>
      <c r="E2999" t="s">
        <v>354</v>
      </c>
      <c r="F2999" t="s">
        <v>431</v>
      </c>
      <c r="G2999" t="s">
        <v>10165</v>
      </c>
      <c r="H2999" s="1">
        <f>DATE(YEAR(invoices[[#This Row],[due_date]]),MONTH(invoices[[#This Row],[due_date]]),1)</f>
        <v>45597</v>
      </c>
      <c r="I2999" s="1">
        <v>45603</v>
      </c>
      <c r="J2999">
        <v>18000</v>
      </c>
      <c r="K2999">
        <v>76</v>
      </c>
      <c r="L2999">
        <v>0</v>
      </c>
      <c r="M2999">
        <f>invoices[[#This Row],[rent_amount]]+invoices[[#This Row],[electricity_amount]]+invoices[[#This Row],[other_charges]]</f>
        <v>18076</v>
      </c>
      <c r="N2999" t="s">
        <v>28</v>
      </c>
      <c r="O2999" t="s">
        <v>419</v>
      </c>
      <c r="P2999">
        <v>0</v>
      </c>
      <c r="Q2999" t="b">
        <v>0</v>
      </c>
      <c r="R2999" t="s">
        <v>84</v>
      </c>
      <c r="S2999">
        <v>0</v>
      </c>
      <c r="T2999">
        <f>invoices[[#This Row],[total_amount]]</f>
        <v>18076</v>
      </c>
      <c r="U2999" t="s">
        <v>3036</v>
      </c>
      <c r="V2999" t="str">
        <f>INDEX([1]!Table1[tenantname],MATCH(invoices[[#This Row],[allotment_id]],[1]!Table1[TenantAllotmentID],0))</f>
        <v>Aditya Bakshi (B34-A1)</v>
      </c>
      <c r="W2999" t="s">
        <v>14955</v>
      </c>
      <c r="X2999" t="s">
        <v>14956</v>
      </c>
      <c r="Y2999" s="4">
        <v>45597</v>
      </c>
      <c r="Z2999" t="s">
        <v>15806</v>
      </c>
      <c r="AA2999">
        <v>11007</v>
      </c>
      <c r="AB2999">
        <v>5927</v>
      </c>
      <c r="AC2999">
        <v>1066</v>
      </c>
      <c r="AD2999" s="7">
        <f>invoices[[#This Row],[Rent]]+invoices[[#This Row],[Services]]+invoices[[#This Row],[GST]]</f>
        <v>18000</v>
      </c>
      <c r="AE2999" s="7">
        <f>invoices[[#This Row],[Total]]-invoices[[#This Row],[rent_amount]]</f>
        <v>0</v>
      </c>
      <c r="AF2999">
        <v>4369</v>
      </c>
      <c r="AG2999">
        <v>76</v>
      </c>
      <c r="AH2999">
        <f>invoices[[#This Row],[EB Amount]]-invoices[[#This Row],[electricity_amount]]</f>
        <v>0</v>
      </c>
    </row>
    <row r="3000" spans="1:34">
      <c r="A3000" t="s">
        <v>10252</v>
      </c>
      <c r="B3000" t="s">
        <v>22</v>
      </c>
      <c r="C3000" t="s">
        <v>406</v>
      </c>
      <c r="D3000" t="s">
        <v>24</v>
      </c>
      <c r="E3000" t="s">
        <v>42</v>
      </c>
      <c r="F3000" t="s">
        <v>6008</v>
      </c>
      <c r="G3000" t="s">
        <v>10253</v>
      </c>
      <c r="H3000" s="1">
        <f>DATE(YEAR(invoices[[#This Row],[due_date]]),MONTH(invoices[[#This Row],[due_date]]),1)</f>
        <v>45597</v>
      </c>
      <c r="I3000" s="1">
        <v>45603</v>
      </c>
      <c r="J3000">
        <v>13000</v>
      </c>
      <c r="K3000">
        <v>510</v>
      </c>
      <c r="L3000">
        <v>0</v>
      </c>
      <c r="M3000">
        <f>invoices[[#This Row],[rent_amount]]+invoices[[#This Row],[electricity_amount]]+invoices[[#This Row],[other_charges]]</f>
        <v>13510</v>
      </c>
      <c r="N3000" t="s">
        <v>28</v>
      </c>
      <c r="O3000" t="s">
        <v>487</v>
      </c>
      <c r="P3000">
        <v>0</v>
      </c>
      <c r="Q3000" t="b">
        <v>0</v>
      </c>
      <c r="R3000" t="s">
        <v>84</v>
      </c>
      <c r="S3000">
        <v>0</v>
      </c>
      <c r="T3000">
        <f>invoices[[#This Row],[total_amount]]</f>
        <v>13510</v>
      </c>
      <c r="U3000" t="s">
        <v>10254</v>
      </c>
      <c r="V3000" t="str">
        <f>INDEX([1]!Table1[tenantname],MATCH(invoices[[#This Row],[allotment_id]],[1]!Table1[TenantAllotmentID],0))</f>
        <v>Subarana Dutta Biswas (C24-B2)</v>
      </c>
      <c r="W3000" t="s">
        <v>14098</v>
      </c>
      <c r="X3000" t="s">
        <v>15693</v>
      </c>
      <c r="Y3000" s="4">
        <v>45597</v>
      </c>
      <c r="Z3000" t="s">
        <v>15806</v>
      </c>
      <c r="AA3000">
        <v>7800</v>
      </c>
      <c r="AB3000">
        <v>4407</v>
      </c>
      <c r="AC3000">
        <v>793</v>
      </c>
      <c r="AD3000" s="7">
        <f>invoices[[#This Row],[Rent]]+invoices[[#This Row],[Services]]+invoices[[#This Row],[GST]]</f>
        <v>13000</v>
      </c>
      <c r="AE3000" s="7">
        <f>invoices[[#This Row],[Total]]-invoices[[#This Row],[rent_amount]]</f>
        <v>0</v>
      </c>
      <c r="AF3000">
        <v>4416</v>
      </c>
      <c r="AG3000">
        <v>510</v>
      </c>
      <c r="AH3000">
        <f>invoices[[#This Row],[EB Amount]]-invoices[[#This Row],[electricity_amount]]</f>
        <v>0</v>
      </c>
    </row>
    <row r="3001" spans="1:34">
      <c r="A3001" t="s">
        <v>10313</v>
      </c>
      <c r="B3001" t="s">
        <v>22</v>
      </c>
      <c r="C3001" t="s">
        <v>3712</v>
      </c>
      <c r="D3001" t="s">
        <v>24</v>
      </c>
      <c r="E3001" t="s">
        <v>519</v>
      </c>
      <c r="F3001" t="s">
        <v>2225</v>
      </c>
      <c r="G3001" t="s">
        <v>10314</v>
      </c>
      <c r="H3001" s="1">
        <f>DATE(YEAR(invoices[[#This Row],[due_date]]),MONTH(invoices[[#This Row],[due_date]]),1)</f>
        <v>45597</v>
      </c>
      <c r="I3001" s="1">
        <v>45603</v>
      </c>
      <c r="J3001">
        <v>14500</v>
      </c>
      <c r="K3001">
        <v>1800</v>
      </c>
      <c r="L3001">
        <v>0</v>
      </c>
      <c r="M3001">
        <f>invoices[[#This Row],[rent_amount]]+invoices[[#This Row],[electricity_amount]]+invoices[[#This Row],[other_charges]]</f>
        <v>16300</v>
      </c>
      <c r="N3001" t="s">
        <v>28</v>
      </c>
      <c r="O3001" t="s">
        <v>419</v>
      </c>
      <c r="P3001">
        <v>0</v>
      </c>
      <c r="Q3001" t="b">
        <v>0</v>
      </c>
      <c r="R3001" t="s">
        <v>84</v>
      </c>
      <c r="S3001">
        <v>0</v>
      </c>
      <c r="T3001">
        <f>invoices[[#This Row],[total_amount]]</f>
        <v>16300</v>
      </c>
      <c r="U3001" t="s">
        <v>3715</v>
      </c>
      <c r="V3001" t="str">
        <f>INDEX([1]!Table1[tenantname],MATCH(invoices[[#This Row],[allotment_id]],[1]!Table1[TenantAllotmentID],0))</f>
        <v>Akshay Bhole (C41-B2)</v>
      </c>
      <c r="W3001" t="s">
        <v>15114</v>
      </c>
      <c r="X3001" t="s">
        <v>15115</v>
      </c>
      <c r="Y3001" s="4">
        <v>45597</v>
      </c>
      <c r="Z3001" t="s">
        <v>15806</v>
      </c>
      <c r="AA3001">
        <v>8866</v>
      </c>
      <c r="AB3001">
        <v>4774</v>
      </c>
      <c r="AC3001">
        <v>860</v>
      </c>
      <c r="AD3001" s="7">
        <f>invoices[[#This Row],[Rent]]+invoices[[#This Row],[Services]]+invoices[[#This Row],[GST]]</f>
        <v>14500</v>
      </c>
      <c r="AE3001" s="7">
        <f>invoices[[#This Row],[Total]]-invoices[[#This Row],[rent_amount]]</f>
        <v>0</v>
      </c>
      <c r="AF3001">
        <v>4447</v>
      </c>
      <c r="AG3001">
        <v>1800</v>
      </c>
      <c r="AH3001">
        <f>invoices[[#This Row],[EB Amount]]-invoices[[#This Row],[electricity_amount]]</f>
        <v>0</v>
      </c>
    </row>
    <row r="3002" spans="1:34">
      <c r="A3002" t="s">
        <v>10335</v>
      </c>
      <c r="B3002" t="s">
        <v>22</v>
      </c>
      <c r="C3002" t="s">
        <v>1048</v>
      </c>
      <c r="D3002" t="s">
        <v>24</v>
      </c>
      <c r="E3002" t="s">
        <v>88</v>
      </c>
      <c r="F3002" t="s">
        <v>442</v>
      </c>
      <c r="G3002" t="s">
        <v>10336</v>
      </c>
      <c r="H3002" s="1">
        <f>DATE(YEAR(invoices[[#This Row],[due_date]]),MONTH(invoices[[#This Row],[due_date]]),1)</f>
        <v>45597</v>
      </c>
      <c r="I3002" s="1">
        <v>45603</v>
      </c>
      <c r="J3002">
        <v>19000</v>
      </c>
      <c r="K3002">
        <v>1767</v>
      </c>
      <c r="L3002">
        <v>0</v>
      </c>
      <c r="M3002">
        <f>invoices[[#This Row],[rent_amount]]+invoices[[#This Row],[electricity_amount]]+invoices[[#This Row],[other_charges]]</f>
        <v>20767</v>
      </c>
      <c r="N3002" t="s">
        <v>28</v>
      </c>
      <c r="O3002" t="s">
        <v>83</v>
      </c>
      <c r="P3002">
        <v>0</v>
      </c>
      <c r="Q3002" t="b">
        <v>0</v>
      </c>
      <c r="R3002" t="s">
        <v>84</v>
      </c>
      <c r="S3002">
        <v>0</v>
      </c>
      <c r="T3002">
        <f>invoices[[#This Row],[total_amount]]</f>
        <v>20767</v>
      </c>
      <c r="U3002" t="s">
        <v>1051</v>
      </c>
      <c r="V3002" t="str">
        <f>INDEX([1]!Table1[tenantname],MATCH(invoices[[#This Row],[allotment_id]],[1]!Table1[TenantAllotmentID],0))</f>
        <v>Sairam CT (B13-A1)</v>
      </c>
      <c r="W3002" t="s">
        <v>14329</v>
      </c>
      <c r="X3002" t="s">
        <v>14330</v>
      </c>
      <c r="Y3002" s="4">
        <v>45597</v>
      </c>
      <c r="Z3002" t="s">
        <v>15806</v>
      </c>
      <c r="AA3002">
        <v>13639</v>
      </c>
      <c r="AB3002">
        <v>4543</v>
      </c>
      <c r="AC3002">
        <v>818</v>
      </c>
      <c r="AD3002" s="7">
        <f>invoices[[#This Row],[Rent]]+invoices[[#This Row],[Services]]+invoices[[#This Row],[GST]]</f>
        <v>19000</v>
      </c>
      <c r="AE3002" s="7">
        <f>invoices[[#This Row],[Total]]-invoices[[#This Row],[rent_amount]]</f>
        <v>0</v>
      </c>
      <c r="AF3002">
        <v>4459</v>
      </c>
      <c r="AG3002">
        <v>1767</v>
      </c>
      <c r="AH3002">
        <f>invoices[[#This Row],[EB Amount]]-invoices[[#This Row],[electricity_amount]]</f>
        <v>0</v>
      </c>
    </row>
    <row r="3003" spans="1:34">
      <c r="A3003" t="s">
        <v>10436</v>
      </c>
      <c r="B3003" t="s">
        <v>22</v>
      </c>
      <c r="C3003" t="s">
        <v>41</v>
      </c>
      <c r="D3003" t="s">
        <v>24</v>
      </c>
      <c r="E3003" t="s">
        <v>42</v>
      </c>
      <c r="F3003" t="s">
        <v>43</v>
      </c>
      <c r="G3003" t="s">
        <v>10437</v>
      </c>
      <c r="H3003" s="1">
        <f>DATE(YEAR(invoices[[#This Row],[due_date]]),MONTH(invoices[[#This Row],[due_date]]),1)</f>
        <v>45597</v>
      </c>
      <c r="I3003" s="1">
        <v>45603</v>
      </c>
      <c r="J3003">
        <v>13500</v>
      </c>
      <c r="K3003">
        <v>2070</v>
      </c>
      <c r="L3003">
        <v>0</v>
      </c>
      <c r="M3003">
        <f>invoices[[#This Row],[rent_amount]]+invoices[[#This Row],[electricity_amount]]+invoices[[#This Row],[other_charges]]</f>
        <v>15570</v>
      </c>
      <c r="N3003" t="s">
        <v>28</v>
      </c>
      <c r="O3003" t="s">
        <v>419</v>
      </c>
      <c r="P3003">
        <v>0</v>
      </c>
      <c r="Q3003" t="b">
        <v>0</v>
      </c>
      <c r="R3003" t="s">
        <v>84</v>
      </c>
      <c r="S3003">
        <v>0</v>
      </c>
      <c r="T3003">
        <f>invoices[[#This Row],[total_amount]]</f>
        <v>15570</v>
      </c>
      <c r="U3003" t="s">
        <v>47</v>
      </c>
      <c r="V3003" t="str">
        <f>INDEX([1]!Table1[tenantname],MATCH(invoices[[#This Row],[allotment_id]],[1]!Table1[TenantAllotmentID],0))</f>
        <v>Harrsha T (C24-C1)</v>
      </c>
      <c r="W3003" t="s">
        <v>13988</v>
      </c>
      <c r="X3003" t="s">
        <v>13989</v>
      </c>
      <c r="Y3003" s="4">
        <v>45597</v>
      </c>
      <c r="Z3003" t="s">
        <v>15806</v>
      </c>
      <c r="AA3003">
        <v>9450</v>
      </c>
      <c r="AB3003">
        <v>3432</v>
      </c>
      <c r="AC3003">
        <v>618</v>
      </c>
      <c r="AD3003" s="7">
        <f>invoices[[#This Row],[Rent]]+invoices[[#This Row],[Services]]+invoices[[#This Row],[GST]]</f>
        <v>13500</v>
      </c>
      <c r="AE3003" s="7">
        <f>invoices[[#This Row],[Total]]-invoices[[#This Row],[rent_amount]]</f>
        <v>0</v>
      </c>
      <c r="AF3003">
        <v>4505</v>
      </c>
      <c r="AG3003">
        <v>2070</v>
      </c>
      <c r="AH3003">
        <f>invoices[[#This Row],[EB Amount]]-invoices[[#This Row],[electricity_amount]]</f>
        <v>0</v>
      </c>
    </row>
    <row r="3004" spans="1:34">
      <c r="A3004" t="s">
        <v>10452</v>
      </c>
      <c r="B3004" t="s">
        <v>22</v>
      </c>
      <c r="C3004" t="s">
        <v>10453</v>
      </c>
      <c r="D3004" t="s">
        <v>24</v>
      </c>
      <c r="E3004" t="s">
        <v>80</v>
      </c>
      <c r="F3004" t="s">
        <v>81</v>
      </c>
      <c r="G3004" t="s">
        <v>10454</v>
      </c>
      <c r="H3004" s="1">
        <f>DATE(YEAR(invoices[[#This Row],[due_date]]),MONTH(invoices[[#This Row],[due_date]]),1)</f>
        <v>45597</v>
      </c>
      <c r="I3004" s="1">
        <v>45603</v>
      </c>
      <c r="J3004">
        <v>0</v>
      </c>
      <c r="K3004">
        <v>0</v>
      </c>
      <c r="L3004">
        <v>2250</v>
      </c>
      <c r="M3004">
        <f>invoices[[#This Row],[rent_amount]]+invoices[[#This Row],[electricity_amount]]+invoices[[#This Row],[other_charges]]</f>
        <v>2250</v>
      </c>
      <c r="N3004" t="s">
        <v>28</v>
      </c>
      <c r="O3004" t="s">
        <v>419</v>
      </c>
      <c r="P3004">
        <v>0</v>
      </c>
      <c r="Q3004" t="b">
        <v>0</v>
      </c>
      <c r="R3004" t="s">
        <v>84</v>
      </c>
      <c r="S3004">
        <v>0</v>
      </c>
      <c r="T3004">
        <f>invoices[[#This Row],[total_amount]]</f>
        <v>2250</v>
      </c>
      <c r="U3004" t="s">
        <v>10455</v>
      </c>
      <c r="V3004" t="str">
        <f>INDEX([1]!Table1[tenantname],MATCH(invoices[[#This Row],[allotment_id]],[1]!Table1[TenantAllotmentID],0))</f>
        <v>Gowsalya  (D21-B1)</v>
      </c>
      <c r="W3004" t="s">
        <v>15706</v>
      </c>
      <c r="X3004" t="s">
        <v>15707</v>
      </c>
      <c r="Y3004" s="4">
        <v>45597</v>
      </c>
      <c r="Z3004" t="s">
        <v>15806</v>
      </c>
      <c r="AA3004">
        <v>0</v>
      </c>
      <c r="AB3004">
        <v>0</v>
      </c>
      <c r="AC3004">
        <v>0</v>
      </c>
      <c r="AD3004" s="7">
        <f>invoices[[#This Row],[Rent]]+invoices[[#This Row],[Services]]+invoices[[#This Row],[GST]]</f>
        <v>0</v>
      </c>
      <c r="AE3004" s="7">
        <f>invoices[[#This Row],[Total]]-invoices[[#This Row],[rent_amount]]</f>
        <v>0</v>
      </c>
      <c r="AF3004">
        <v>4515</v>
      </c>
      <c r="AG3004">
        <v>0</v>
      </c>
      <c r="AH3004">
        <f>invoices[[#This Row],[EB Amount]]-invoices[[#This Row],[electricity_amount]]</f>
        <v>0</v>
      </c>
    </row>
    <row r="3005" spans="1:34">
      <c r="A3005" t="s">
        <v>10518</v>
      </c>
      <c r="B3005" t="s">
        <v>22</v>
      </c>
      <c r="C3005" t="s">
        <v>2365</v>
      </c>
      <c r="D3005" t="s">
        <v>24</v>
      </c>
      <c r="E3005" t="s">
        <v>234</v>
      </c>
      <c r="F3005" t="s">
        <v>2143</v>
      </c>
      <c r="G3005" t="s">
        <v>10519</v>
      </c>
      <c r="H3005" s="1">
        <f>DATE(YEAR(invoices[[#This Row],[due_date]]),MONTH(invoices[[#This Row],[due_date]]),1)</f>
        <v>45597</v>
      </c>
      <c r="I3005" s="1">
        <v>45603</v>
      </c>
      <c r="J3005">
        <v>13500</v>
      </c>
      <c r="K3005">
        <v>1300</v>
      </c>
      <c r="L3005">
        <v>0</v>
      </c>
      <c r="M3005">
        <f>invoices[[#This Row],[rent_amount]]+invoices[[#This Row],[electricity_amount]]+invoices[[#This Row],[other_charges]]</f>
        <v>14800</v>
      </c>
      <c r="N3005" t="s">
        <v>28</v>
      </c>
      <c r="O3005" t="s">
        <v>419</v>
      </c>
      <c r="P3005">
        <v>0</v>
      </c>
      <c r="Q3005" t="b">
        <v>0</v>
      </c>
      <c r="R3005" t="s">
        <v>84</v>
      </c>
      <c r="S3005">
        <v>0</v>
      </c>
      <c r="T3005">
        <f>invoices[[#This Row],[total_amount]]</f>
        <v>14800</v>
      </c>
      <c r="U3005" t="s">
        <v>2367</v>
      </c>
      <c r="V3005" t="str">
        <f>INDEX([1]!Table1[tenantname],MATCH(invoices[[#This Row],[allotment_id]],[1]!Table1[TenantAllotmentID],0))</f>
        <v>Padmaja Ananthalakshmi (D12-C2)</v>
      </c>
      <c r="W3005" t="s">
        <v>14788</v>
      </c>
      <c r="X3005" t="s">
        <v>14789</v>
      </c>
      <c r="Y3005" s="4">
        <v>45597</v>
      </c>
      <c r="Z3005" t="s">
        <v>15806</v>
      </c>
      <c r="AA3005">
        <v>9450</v>
      </c>
      <c r="AB3005">
        <v>3432</v>
      </c>
      <c r="AC3005">
        <v>618</v>
      </c>
      <c r="AD3005" s="7">
        <f>invoices[[#This Row],[Rent]]+invoices[[#This Row],[Services]]+invoices[[#This Row],[GST]]</f>
        <v>13500</v>
      </c>
      <c r="AE3005" s="7">
        <f>invoices[[#This Row],[Total]]-invoices[[#This Row],[rent_amount]]</f>
        <v>0</v>
      </c>
      <c r="AF3005">
        <v>4550</v>
      </c>
      <c r="AG3005">
        <v>1300</v>
      </c>
      <c r="AH3005">
        <f>invoices[[#This Row],[EB Amount]]-invoices[[#This Row],[electricity_amount]]</f>
        <v>0</v>
      </c>
    </row>
    <row r="3006" spans="1:34">
      <c r="A3006" t="s">
        <v>10687</v>
      </c>
      <c r="B3006" t="s">
        <v>22</v>
      </c>
      <c r="C3006" t="s">
        <v>2027</v>
      </c>
      <c r="D3006" t="s">
        <v>24</v>
      </c>
      <c r="E3006" t="s">
        <v>80</v>
      </c>
      <c r="F3006" t="s">
        <v>1824</v>
      </c>
      <c r="G3006" t="s">
        <v>10688</v>
      </c>
      <c r="H3006" s="1">
        <f>DATE(YEAR(invoices[[#This Row],[due_date]]),MONTH(invoices[[#This Row],[due_date]]),1)</f>
        <v>45597</v>
      </c>
      <c r="I3006" s="1">
        <v>45603</v>
      </c>
      <c r="J3006">
        <v>24000</v>
      </c>
      <c r="K3006">
        <v>810</v>
      </c>
      <c r="L3006">
        <v>0</v>
      </c>
      <c r="M3006">
        <f>invoices[[#This Row],[rent_amount]]+invoices[[#This Row],[electricity_amount]]+invoices[[#This Row],[other_charges]]</f>
        <v>24810</v>
      </c>
      <c r="N3006" t="s">
        <v>28</v>
      </c>
      <c r="O3006" t="s">
        <v>487</v>
      </c>
      <c r="P3006">
        <v>0</v>
      </c>
      <c r="Q3006" t="b">
        <v>0</v>
      </c>
      <c r="R3006" t="s">
        <v>84</v>
      </c>
      <c r="S3006">
        <v>0</v>
      </c>
      <c r="T3006">
        <f>invoices[[#This Row],[total_amount]]</f>
        <v>24810</v>
      </c>
      <c r="U3006" t="s">
        <v>2029</v>
      </c>
      <c r="V3006" t="str">
        <f>INDEX([1]!Table1[tenantname],MATCH(invoices[[#This Row],[allotment_id]],[1]!Table1[TenantAllotmentID],0))</f>
        <v>Sagarika Das (D21-A1)</v>
      </c>
      <c r="W3006" t="s">
        <v>14679</v>
      </c>
      <c r="X3006" t="s">
        <v>14680</v>
      </c>
      <c r="Y3006" s="4">
        <v>45597</v>
      </c>
      <c r="Z3006" t="s">
        <v>15806</v>
      </c>
      <c r="AA3006">
        <v>16800</v>
      </c>
      <c r="AB3006">
        <v>6102</v>
      </c>
      <c r="AC3006">
        <v>1098</v>
      </c>
      <c r="AD3006" s="7">
        <f>invoices[[#This Row],[Rent]]+invoices[[#This Row],[Services]]+invoices[[#This Row],[GST]]</f>
        <v>24000</v>
      </c>
      <c r="AE3006" s="7">
        <f>invoices[[#This Row],[Total]]-invoices[[#This Row],[rent_amount]]</f>
        <v>0</v>
      </c>
      <c r="AF3006">
        <v>4636</v>
      </c>
      <c r="AG3006">
        <v>810</v>
      </c>
      <c r="AH3006">
        <f>invoices[[#This Row],[EB Amount]]-invoices[[#This Row],[electricity_amount]]</f>
        <v>0</v>
      </c>
    </row>
    <row r="3007" spans="1:34">
      <c r="A3007" t="s">
        <v>10773</v>
      </c>
      <c r="B3007" t="s">
        <v>22</v>
      </c>
      <c r="C3007" t="s">
        <v>1757</v>
      </c>
      <c r="D3007" t="s">
        <v>24</v>
      </c>
      <c r="E3007" t="s">
        <v>234</v>
      </c>
      <c r="F3007" t="s">
        <v>286</v>
      </c>
      <c r="G3007" t="s">
        <v>10774</v>
      </c>
      <c r="H3007" s="1">
        <f>DATE(YEAR(invoices[[#This Row],[due_date]]),MONTH(invoices[[#This Row],[due_date]]),1)</f>
        <v>45597</v>
      </c>
      <c r="I3007" s="1">
        <v>45603</v>
      </c>
      <c r="J3007">
        <v>4833</v>
      </c>
      <c r="K3007">
        <v>0</v>
      </c>
      <c r="L3007">
        <v>0</v>
      </c>
      <c r="M3007">
        <f>invoices[[#This Row],[rent_amount]]+invoices[[#This Row],[electricity_amount]]+invoices[[#This Row],[other_charges]]</f>
        <v>4833</v>
      </c>
      <c r="N3007" t="s">
        <v>28</v>
      </c>
      <c r="O3007" t="s">
        <v>83</v>
      </c>
      <c r="P3007">
        <v>0</v>
      </c>
      <c r="Q3007" t="b">
        <v>0</v>
      </c>
      <c r="R3007" t="s">
        <v>84</v>
      </c>
      <c r="S3007">
        <v>0</v>
      </c>
      <c r="T3007">
        <f>invoices[[#This Row],[total_amount]]</f>
        <v>4833</v>
      </c>
      <c r="U3007" t="s">
        <v>1759</v>
      </c>
      <c r="V3007" t="str">
        <f>INDEX([1]!Table1[tenantname],MATCH(invoices[[#This Row],[allotment_id]],[1]!Table1[TenantAllotmentID],0))</f>
        <v>Manisha V (D12-B1)</v>
      </c>
      <c r="W3007" t="s">
        <v>14585</v>
      </c>
      <c r="X3007" t="s">
        <v>14586</v>
      </c>
      <c r="Y3007" s="4">
        <v>45597</v>
      </c>
      <c r="Z3007" t="s">
        <v>15806</v>
      </c>
      <c r="AA3007">
        <v>3383</v>
      </c>
      <c r="AB3007">
        <v>1229</v>
      </c>
      <c r="AC3007">
        <v>221</v>
      </c>
      <c r="AD3007" s="7">
        <f>invoices[[#This Row],[Rent]]+invoices[[#This Row],[Services]]+invoices[[#This Row],[GST]]</f>
        <v>4833</v>
      </c>
      <c r="AE3007" s="7">
        <f>invoices[[#This Row],[Total]]-invoices[[#This Row],[rent_amount]]</f>
        <v>0</v>
      </c>
      <c r="AF3007">
        <v>4679</v>
      </c>
      <c r="AG3007">
        <v>0</v>
      </c>
      <c r="AH3007">
        <f>invoices[[#This Row],[EB Amount]]-invoices[[#This Row],[electricity_amount]]</f>
        <v>0</v>
      </c>
    </row>
    <row r="3008" spans="1:34">
      <c r="A3008" t="s">
        <v>10809</v>
      </c>
      <c r="B3008" t="s">
        <v>22</v>
      </c>
      <c r="C3008" t="s">
        <v>2710</v>
      </c>
      <c r="D3008" t="s">
        <v>24</v>
      </c>
      <c r="E3008" t="s">
        <v>88</v>
      </c>
      <c r="F3008" t="s">
        <v>1314</v>
      </c>
      <c r="G3008" t="s">
        <v>10810</v>
      </c>
      <c r="H3008" s="1">
        <f>DATE(YEAR(invoices[[#This Row],[due_date]]),MONTH(invoices[[#This Row],[due_date]]),1)</f>
        <v>45597</v>
      </c>
      <c r="I3008" s="1">
        <v>45603</v>
      </c>
      <c r="J3008">
        <v>14500</v>
      </c>
      <c r="K3008">
        <v>1767</v>
      </c>
      <c r="L3008">
        <v>0</v>
      </c>
      <c r="M3008">
        <f>invoices[[#This Row],[rent_amount]]+invoices[[#This Row],[electricity_amount]]+invoices[[#This Row],[other_charges]]</f>
        <v>16267</v>
      </c>
      <c r="N3008" t="s">
        <v>28</v>
      </c>
      <c r="O3008" t="s">
        <v>83</v>
      </c>
      <c r="P3008">
        <v>0</v>
      </c>
      <c r="Q3008" t="b">
        <v>0</v>
      </c>
      <c r="R3008" t="s">
        <v>84</v>
      </c>
      <c r="S3008">
        <v>0</v>
      </c>
      <c r="T3008">
        <f>invoices[[#This Row],[total_amount]]</f>
        <v>16267</v>
      </c>
      <c r="U3008" t="s">
        <v>2712</v>
      </c>
      <c r="V3008" t="str">
        <f>INDEX([1]!Table1[tenantname],MATCH(invoices[[#This Row],[allotment_id]],[1]!Table1[TenantAllotmentID],0))</f>
        <v>Ram Roshan R (B13-B1)</v>
      </c>
      <c r="W3008" t="s">
        <v>14873</v>
      </c>
      <c r="X3008" t="s">
        <v>14874</v>
      </c>
      <c r="Y3008" s="4">
        <v>45597</v>
      </c>
      <c r="Z3008" t="s">
        <v>15806</v>
      </c>
      <c r="AA3008">
        <v>10409</v>
      </c>
      <c r="AB3008">
        <v>3467</v>
      </c>
      <c r="AC3008">
        <v>624</v>
      </c>
      <c r="AD3008" s="7">
        <f>invoices[[#This Row],[Rent]]+invoices[[#This Row],[Services]]+invoices[[#This Row],[GST]]</f>
        <v>14500</v>
      </c>
      <c r="AE3008" s="7">
        <f>invoices[[#This Row],[Total]]-invoices[[#This Row],[rent_amount]]</f>
        <v>0</v>
      </c>
      <c r="AF3008">
        <v>4700</v>
      </c>
      <c r="AG3008">
        <v>1767</v>
      </c>
      <c r="AH3008">
        <f>invoices[[#This Row],[EB Amount]]-invoices[[#This Row],[electricity_amount]]</f>
        <v>0</v>
      </c>
    </row>
    <row r="3009" spans="1:34">
      <c r="A3009" t="s">
        <v>10824</v>
      </c>
      <c r="B3009" t="s">
        <v>22</v>
      </c>
      <c r="C3009" t="s">
        <v>299</v>
      </c>
      <c r="D3009" t="s">
        <v>24</v>
      </c>
      <c r="E3009" t="s">
        <v>80</v>
      </c>
      <c r="F3009" t="s">
        <v>300</v>
      </c>
      <c r="G3009" t="s">
        <v>10825</v>
      </c>
      <c r="H3009" s="1">
        <f>DATE(YEAR(invoices[[#This Row],[due_date]]),MONTH(invoices[[#This Row],[due_date]]),1)</f>
        <v>45597</v>
      </c>
      <c r="I3009" s="1">
        <v>45603</v>
      </c>
      <c r="J3009">
        <v>13500</v>
      </c>
      <c r="K3009">
        <v>3038</v>
      </c>
      <c r="L3009">
        <v>0</v>
      </c>
      <c r="M3009">
        <f>invoices[[#This Row],[rent_amount]]+invoices[[#This Row],[electricity_amount]]+invoices[[#This Row],[other_charges]]</f>
        <v>16538</v>
      </c>
      <c r="N3009" t="s">
        <v>28</v>
      </c>
      <c r="O3009" t="s">
        <v>83</v>
      </c>
      <c r="P3009">
        <v>0</v>
      </c>
      <c r="Q3009" t="b">
        <v>0</v>
      </c>
      <c r="R3009" t="s">
        <v>84</v>
      </c>
      <c r="S3009">
        <v>0</v>
      </c>
      <c r="T3009">
        <f>invoices[[#This Row],[total_amount]]</f>
        <v>16538</v>
      </c>
      <c r="U3009" t="s">
        <v>302</v>
      </c>
      <c r="V3009" t="str">
        <f>INDEX([1]!Table1[tenantname],MATCH(invoices[[#This Row],[allotment_id]],[1]!Table1[TenantAllotmentID],0))</f>
        <v>Kirithiga N (D21-B2)</v>
      </c>
      <c r="W3009" t="s">
        <v>14060</v>
      </c>
      <c r="X3009" t="s">
        <v>14061</v>
      </c>
      <c r="Y3009" s="4">
        <v>45597</v>
      </c>
      <c r="Z3009" t="s">
        <v>15806</v>
      </c>
      <c r="AA3009">
        <v>9450</v>
      </c>
      <c r="AB3009">
        <v>3432</v>
      </c>
      <c r="AC3009">
        <v>618</v>
      </c>
      <c r="AD3009" s="7">
        <f>invoices[[#This Row],[Rent]]+invoices[[#This Row],[Services]]+invoices[[#This Row],[GST]]</f>
        <v>13500</v>
      </c>
      <c r="AE3009" s="7">
        <f>invoices[[#This Row],[Total]]-invoices[[#This Row],[rent_amount]]</f>
        <v>0</v>
      </c>
      <c r="AF3009">
        <v>4708</v>
      </c>
      <c r="AG3009">
        <v>3038</v>
      </c>
      <c r="AH3009">
        <f>invoices[[#This Row],[EB Amount]]-invoices[[#This Row],[electricity_amount]]</f>
        <v>0</v>
      </c>
    </row>
    <row r="3010" spans="1:34">
      <c r="A3010" t="s">
        <v>10836</v>
      </c>
      <c r="B3010" t="s">
        <v>22</v>
      </c>
      <c r="C3010" t="s">
        <v>6046</v>
      </c>
      <c r="D3010" t="s">
        <v>24</v>
      </c>
      <c r="E3010" t="s">
        <v>201</v>
      </c>
      <c r="F3010" s="2" t="s">
        <v>1031</v>
      </c>
      <c r="G3010" t="s">
        <v>10837</v>
      </c>
      <c r="H3010" s="1">
        <f>DATE(YEAR(invoices[[#This Row],[due_date]]),MONTH(invoices[[#This Row],[due_date]]),1)</f>
        <v>45597</v>
      </c>
      <c r="I3010" s="1">
        <v>45603</v>
      </c>
      <c r="J3010">
        <v>14500</v>
      </c>
      <c r="K3010">
        <v>0</v>
      </c>
      <c r="L3010">
        <v>0</v>
      </c>
      <c r="M3010">
        <f>invoices[[#This Row],[rent_amount]]+invoices[[#This Row],[electricity_amount]]+invoices[[#This Row],[other_charges]]</f>
        <v>14500</v>
      </c>
      <c r="N3010" t="s">
        <v>28</v>
      </c>
      <c r="O3010" t="s">
        <v>487</v>
      </c>
      <c r="P3010">
        <v>0</v>
      </c>
      <c r="Q3010" t="b">
        <v>0</v>
      </c>
      <c r="R3010" t="s">
        <v>84</v>
      </c>
      <c r="S3010">
        <v>0</v>
      </c>
      <c r="T3010">
        <f>invoices[[#This Row],[total_amount]]</f>
        <v>14500</v>
      </c>
      <c r="U3010" t="s">
        <v>6048</v>
      </c>
      <c r="V3010" t="str">
        <f>INDEX([1]!Table1[tenantname],MATCH(invoices[[#This Row],[allotment_id]],[1]!Table1[TenantAllotmentID],0))</f>
        <v>Suvidnya Tipre (B31-B1)</v>
      </c>
      <c r="W3010" t="s">
        <v>15445</v>
      </c>
      <c r="X3010" t="s">
        <v>15446</v>
      </c>
      <c r="Y3010" s="4">
        <v>45597</v>
      </c>
      <c r="Z3010" t="s">
        <v>15806</v>
      </c>
      <c r="AA3010">
        <v>10150</v>
      </c>
      <c r="AB3010">
        <v>3686</v>
      </c>
      <c r="AC3010">
        <v>664</v>
      </c>
      <c r="AD3010" s="7">
        <f>invoices[[#This Row],[Rent]]+invoices[[#This Row],[Services]]+invoices[[#This Row],[GST]]</f>
        <v>14500</v>
      </c>
      <c r="AE3010" s="7">
        <f>invoices[[#This Row],[Total]]-invoices[[#This Row],[rent_amount]]</f>
        <v>0</v>
      </c>
      <c r="AF3010">
        <v>4714</v>
      </c>
      <c r="AG3010">
        <v>0</v>
      </c>
      <c r="AH3010">
        <f>invoices[[#This Row],[EB Amount]]-invoices[[#This Row],[electricity_amount]]</f>
        <v>0</v>
      </c>
    </row>
    <row r="3011" spans="1:34">
      <c r="A3011" t="s">
        <v>10872</v>
      </c>
      <c r="B3011" t="s">
        <v>22</v>
      </c>
      <c r="C3011" t="s">
        <v>4170</v>
      </c>
      <c r="D3011" t="s">
        <v>24</v>
      </c>
      <c r="E3011" t="s">
        <v>349</v>
      </c>
      <c r="F3011" t="s">
        <v>878</v>
      </c>
      <c r="G3011" t="s">
        <v>10873</v>
      </c>
      <c r="H3011" s="1">
        <f>DATE(YEAR(invoices[[#This Row],[due_date]]),MONTH(invoices[[#This Row],[due_date]]),1)</f>
        <v>45597</v>
      </c>
      <c r="I3011" s="1">
        <v>45603</v>
      </c>
      <c r="J3011">
        <v>19000</v>
      </c>
      <c r="K3011">
        <v>1612</v>
      </c>
      <c r="L3011">
        <v>0</v>
      </c>
      <c r="M3011">
        <f>invoices[[#This Row],[rent_amount]]+invoices[[#This Row],[electricity_amount]]+invoices[[#This Row],[other_charges]]</f>
        <v>20612</v>
      </c>
      <c r="N3011" t="s">
        <v>28</v>
      </c>
      <c r="O3011" t="s">
        <v>487</v>
      </c>
      <c r="P3011">
        <v>0</v>
      </c>
      <c r="Q3011" t="b">
        <v>0</v>
      </c>
      <c r="R3011" t="s">
        <v>84</v>
      </c>
      <c r="S3011">
        <v>0</v>
      </c>
      <c r="T3011">
        <f>invoices[[#This Row],[total_amount]]</f>
        <v>20612</v>
      </c>
      <c r="U3011" t="s">
        <v>4172</v>
      </c>
      <c r="V3011" t="str">
        <f>INDEX([1]!Table1[tenantname],MATCH(invoices[[#This Row],[allotment_id]],[1]!Table1[TenantAllotmentID],0))</f>
        <v>Sudip Sudan Manchare (B11-A1)</v>
      </c>
      <c r="W3011" t="s">
        <v>15185</v>
      </c>
      <c r="X3011" t="s">
        <v>15186</v>
      </c>
      <c r="Y3011" s="4">
        <v>45597</v>
      </c>
      <c r="Z3011" t="s">
        <v>15806</v>
      </c>
      <c r="AA3011">
        <v>13639</v>
      </c>
      <c r="AB3011">
        <v>4543</v>
      </c>
      <c r="AC3011">
        <v>818</v>
      </c>
      <c r="AD3011" s="7">
        <f>invoices[[#This Row],[Rent]]+invoices[[#This Row],[Services]]+invoices[[#This Row],[GST]]</f>
        <v>19000</v>
      </c>
      <c r="AE3011" s="7">
        <f>invoices[[#This Row],[Total]]-invoices[[#This Row],[rent_amount]]</f>
        <v>0</v>
      </c>
      <c r="AF3011">
        <v>4732</v>
      </c>
      <c r="AG3011">
        <v>1612</v>
      </c>
      <c r="AH3011">
        <f>invoices[[#This Row],[EB Amount]]-invoices[[#This Row],[electricity_amount]]</f>
        <v>0</v>
      </c>
    </row>
    <row r="3012" spans="1:34">
      <c r="A3012" t="s">
        <v>10941</v>
      </c>
      <c r="B3012" t="s">
        <v>22</v>
      </c>
      <c r="C3012" t="s">
        <v>132</v>
      </c>
      <c r="D3012" t="s">
        <v>24</v>
      </c>
      <c r="E3012" t="s">
        <v>50</v>
      </c>
      <c r="F3012" t="s">
        <v>133</v>
      </c>
      <c r="G3012" t="s">
        <v>10942</v>
      </c>
      <c r="H3012" s="1">
        <f>DATE(YEAR(invoices[[#This Row],[due_date]]),MONTH(invoices[[#This Row],[due_date]]),1)</f>
        <v>45597</v>
      </c>
      <c r="I3012" s="1">
        <v>45603</v>
      </c>
      <c r="J3012">
        <v>13500</v>
      </c>
      <c r="K3012">
        <v>1587</v>
      </c>
      <c r="L3012">
        <v>0</v>
      </c>
      <c r="M3012">
        <f>invoices[[#This Row],[rent_amount]]+invoices[[#This Row],[electricity_amount]]+invoices[[#This Row],[other_charges]]</f>
        <v>15087</v>
      </c>
      <c r="N3012" t="s">
        <v>28</v>
      </c>
      <c r="O3012" t="s">
        <v>487</v>
      </c>
      <c r="P3012">
        <v>0</v>
      </c>
      <c r="Q3012" t="b">
        <v>0</v>
      </c>
      <c r="R3012" t="s">
        <v>84</v>
      </c>
      <c r="S3012">
        <v>0</v>
      </c>
      <c r="T3012">
        <f>invoices[[#This Row],[total_amount]]</f>
        <v>15087</v>
      </c>
      <c r="U3012" t="s">
        <v>137</v>
      </c>
      <c r="V3012" t="str">
        <f>INDEX([1]!Table1[tenantname],MATCH(invoices[[#This Row],[allotment_id]],[1]!Table1[TenantAllotmentID],0))</f>
        <v>Uma Saikumar Torikonda (B32-C1)</v>
      </c>
      <c r="W3012" t="s">
        <v>14012</v>
      </c>
      <c r="X3012" t="s">
        <v>14013</v>
      </c>
      <c r="Y3012" s="4">
        <v>45597</v>
      </c>
      <c r="Z3012" t="s">
        <v>15806</v>
      </c>
      <c r="AA3012">
        <v>8255</v>
      </c>
      <c r="AB3012">
        <v>4445</v>
      </c>
      <c r="AC3012">
        <v>800</v>
      </c>
      <c r="AD3012" s="7">
        <f>invoices[[#This Row],[Rent]]+invoices[[#This Row],[Services]]+invoices[[#This Row],[GST]]</f>
        <v>13500</v>
      </c>
      <c r="AE3012" s="7">
        <f>invoices[[#This Row],[Total]]-invoices[[#This Row],[rent_amount]]</f>
        <v>0</v>
      </c>
      <c r="AF3012">
        <v>4768</v>
      </c>
      <c r="AG3012">
        <v>1587</v>
      </c>
      <c r="AH3012">
        <f>invoices[[#This Row],[EB Amount]]-invoices[[#This Row],[electricity_amount]]</f>
        <v>0</v>
      </c>
    </row>
    <row r="3013" spans="1:34">
      <c r="A3013" t="s">
        <v>11047</v>
      </c>
      <c r="B3013" t="s">
        <v>22</v>
      </c>
      <c r="C3013" t="s">
        <v>4263</v>
      </c>
      <c r="D3013" t="s">
        <v>24</v>
      </c>
      <c r="E3013" t="s">
        <v>96</v>
      </c>
      <c r="F3013" t="s">
        <v>1426</v>
      </c>
      <c r="G3013" t="s">
        <v>11048</v>
      </c>
      <c r="H3013" s="1">
        <f>DATE(YEAR(invoices[[#This Row],[due_date]]),MONTH(invoices[[#This Row],[due_date]]),1)</f>
        <v>45597</v>
      </c>
      <c r="I3013" s="1">
        <v>45603</v>
      </c>
      <c r="J3013">
        <v>14500</v>
      </c>
      <c r="K3013">
        <v>2542</v>
      </c>
      <c r="L3013">
        <v>0</v>
      </c>
      <c r="M3013">
        <f>invoices[[#This Row],[rent_amount]]+invoices[[#This Row],[electricity_amount]]+invoices[[#This Row],[other_charges]]</f>
        <v>17042</v>
      </c>
      <c r="N3013" t="s">
        <v>28</v>
      </c>
      <c r="O3013" t="s">
        <v>885</v>
      </c>
      <c r="P3013">
        <v>0</v>
      </c>
      <c r="Q3013" t="b">
        <v>0</v>
      </c>
      <c r="R3013" t="s">
        <v>84</v>
      </c>
      <c r="S3013">
        <v>0</v>
      </c>
      <c r="T3013">
        <f>invoices[[#This Row],[total_amount]]</f>
        <v>17042</v>
      </c>
      <c r="U3013" t="s">
        <v>4265</v>
      </c>
      <c r="V3013" t="str">
        <f>INDEX([1]!Table1[tenantname],MATCH(invoices[[#This Row],[allotment_id]],[1]!Table1[TenantAllotmentID],0))</f>
        <v>Aditya srivardhan (B33-B1)</v>
      </c>
      <c r="W3013" t="s">
        <v>15201</v>
      </c>
      <c r="X3013" t="s">
        <v>15202</v>
      </c>
      <c r="Y3013" s="4">
        <v>45597</v>
      </c>
      <c r="Z3013" t="s">
        <v>15806</v>
      </c>
      <c r="AA3013">
        <v>8866</v>
      </c>
      <c r="AB3013">
        <v>4774</v>
      </c>
      <c r="AC3013">
        <v>860</v>
      </c>
      <c r="AD3013" s="7">
        <f>invoices[[#This Row],[Rent]]+invoices[[#This Row],[Services]]+invoices[[#This Row],[GST]]</f>
        <v>14500</v>
      </c>
      <c r="AE3013" s="7">
        <f>invoices[[#This Row],[Total]]-invoices[[#This Row],[rent_amount]]</f>
        <v>0</v>
      </c>
      <c r="AF3013">
        <v>4824</v>
      </c>
      <c r="AG3013">
        <v>2542</v>
      </c>
      <c r="AH3013">
        <f>invoices[[#This Row],[EB Amount]]-invoices[[#This Row],[electricity_amount]]</f>
        <v>0</v>
      </c>
    </row>
    <row r="3014" spans="1:34">
      <c r="A3014" t="s">
        <v>11057</v>
      </c>
      <c r="B3014" t="s">
        <v>22</v>
      </c>
      <c r="C3014" t="s">
        <v>3005</v>
      </c>
      <c r="D3014" t="s">
        <v>24</v>
      </c>
      <c r="E3014" t="s">
        <v>104</v>
      </c>
      <c r="F3014" t="s">
        <v>551</v>
      </c>
      <c r="G3014" t="s">
        <v>11058</v>
      </c>
      <c r="H3014" s="1">
        <f>DATE(YEAR(invoices[[#This Row],[due_date]]),MONTH(invoices[[#This Row],[due_date]]),1)</f>
        <v>45597</v>
      </c>
      <c r="I3014" s="1">
        <v>45603</v>
      </c>
      <c r="J3014">
        <v>13500</v>
      </c>
      <c r="K3014">
        <v>246</v>
      </c>
      <c r="L3014">
        <v>0</v>
      </c>
      <c r="M3014">
        <f>invoices[[#This Row],[rent_amount]]+invoices[[#This Row],[electricity_amount]]+invoices[[#This Row],[other_charges]]</f>
        <v>13746</v>
      </c>
      <c r="N3014" t="s">
        <v>28</v>
      </c>
      <c r="O3014" t="s">
        <v>83</v>
      </c>
      <c r="P3014">
        <v>0</v>
      </c>
      <c r="Q3014" t="b">
        <v>0</v>
      </c>
      <c r="R3014" t="s">
        <v>84</v>
      </c>
      <c r="S3014">
        <v>0</v>
      </c>
      <c r="T3014">
        <f>invoices[[#This Row],[total_amount]]</f>
        <v>13746</v>
      </c>
      <c r="U3014" t="s">
        <v>3007</v>
      </c>
      <c r="V3014" t="str">
        <f>INDEX([1]!Table1[tenantname],MATCH(invoices[[#This Row],[allotment_id]],[1]!Table1[TenantAllotmentID],0))</f>
        <v>Navneet Nitin Tagore (B14-C2)</v>
      </c>
      <c r="W3014" t="s">
        <v>14949</v>
      </c>
      <c r="X3014" t="s">
        <v>14950</v>
      </c>
      <c r="Y3014" s="4">
        <v>45597</v>
      </c>
      <c r="Z3014" t="s">
        <v>15806</v>
      </c>
      <c r="AA3014">
        <v>9691</v>
      </c>
      <c r="AB3014">
        <v>3228</v>
      </c>
      <c r="AC3014">
        <v>581</v>
      </c>
      <c r="AD3014" s="7">
        <f>invoices[[#This Row],[Rent]]+invoices[[#This Row],[Services]]+invoices[[#This Row],[GST]]</f>
        <v>13500</v>
      </c>
      <c r="AE3014" s="7">
        <f>invoices[[#This Row],[Total]]-invoices[[#This Row],[rent_amount]]</f>
        <v>0</v>
      </c>
      <c r="AF3014">
        <v>4831</v>
      </c>
      <c r="AG3014">
        <v>246</v>
      </c>
      <c r="AH3014">
        <f>invoices[[#This Row],[EB Amount]]-invoices[[#This Row],[electricity_amount]]</f>
        <v>0</v>
      </c>
    </row>
    <row r="3015" spans="1:34">
      <c r="A3015" t="s">
        <v>11073</v>
      </c>
      <c r="B3015" t="s">
        <v>22</v>
      </c>
      <c r="C3015" t="s">
        <v>2112</v>
      </c>
      <c r="D3015" t="s">
        <v>24</v>
      </c>
      <c r="E3015" t="s">
        <v>147</v>
      </c>
      <c r="F3015" t="s">
        <v>733</v>
      </c>
      <c r="G3015" t="s">
        <v>11074</v>
      </c>
      <c r="H3015" s="1">
        <f>DATE(YEAR(invoices[[#This Row],[due_date]]),MONTH(invoices[[#This Row],[due_date]]),1)</f>
        <v>45597</v>
      </c>
      <c r="I3015" s="1">
        <v>45603</v>
      </c>
      <c r="J3015">
        <v>14500</v>
      </c>
      <c r="K3015">
        <v>1240</v>
      </c>
      <c r="L3015">
        <v>0</v>
      </c>
      <c r="M3015">
        <f>invoices[[#This Row],[rent_amount]]+invoices[[#This Row],[electricity_amount]]+invoices[[#This Row],[other_charges]]</f>
        <v>15740</v>
      </c>
      <c r="N3015" t="s">
        <v>28</v>
      </c>
      <c r="O3015" t="s">
        <v>487</v>
      </c>
      <c r="P3015">
        <v>0</v>
      </c>
      <c r="Q3015" t="b">
        <v>0</v>
      </c>
      <c r="R3015" t="s">
        <v>84</v>
      </c>
      <c r="S3015">
        <v>0</v>
      </c>
      <c r="T3015">
        <f>invoices[[#This Row],[total_amount]]</f>
        <v>15740</v>
      </c>
      <c r="U3015" t="s">
        <v>2114</v>
      </c>
      <c r="V3015" t="str">
        <f>INDEX([1]!Table1[tenantname],MATCH(invoices[[#This Row],[allotment_id]],[1]!Table1[TenantAllotmentID],0))</f>
        <v>Sathiyan G (C31-B2)</v>
      </c>
      <c r="W3015" t="s">
        <v>14712</v>
      </c>
      <c r="X3015" t="s">
        <v>14713</v>
      </c>
      <c r="Y3015" s="4">
        <v>45597</v>
      </c>
      <c r="Z3015" t="s">
        <v>15806</v>
      </c>
      <c r="AA3015">
        <v>10409</v>
      </c>
      <c r="AB3015">
        <v>3467</v>
      </c>
      <c r="AC3015">
        <v>624</v>
      </c>
      <c r="AD3015" s="7">
        <f>invoices[[#This Row],[Rent]]+invoices[[#This Row],[Services]]+invoices[[#This Row],[GST]]</f>
        <v>14500</v>
      </c>
      <c r="AE3015" s="7">
        <f>invoices[[#This Row],[Total]]-invoices[[#This Row],[rent_amount]]</f>
        <v>0</v>
      </c>
      <c r="AF3015">
        <v>4838</v>
      </c>
      <c r="AG3015">
        <v>1240</v>
      </c>
      <c r="AH3015">
        <f>invoices[[#This Row],[EB Amount]]-invoices[[#This Row],[electricity_amount]]</f>
        <v>0</v>
      </c>
    </row>
    <row r="3016" spans="1:34">
      <c r="A3016" t="s">
        <v>11079</v>
      </c>
      <c r="B3016" t="s">
        <v>22</v>
      </c>
      <c r="C3016" t="s">
        <v>563</v>
      </c>
      <c r="D3016" t="s">
        <v>24</v>
      </c>
      <c r="E3016" t="s">
        <v>354</v>
      </c>
      <c r="F3016" t="s">
        <v>540</v>
      </c>
      <c r="G3016" t="s">
        <v>11080</v>
      </c>
      <c r="H3016" s="1">
        <f>DATE(YEAR(invoices[[#This Row],[due_date]]),MONTH(invoices[[#This Row],[due_date]]),1)</f>
        <v>45597</v>
      </c>
      <c r="I3016" s="1">
        <v>45603</v>
      </c>
      <c r="J3016">
        <v>6748</v>
      </c>
      <c r="K3016">
        <v>2356</v>
      </c>
      <c r="L3016">
        <v>2250</v>
      </c>
      <c r="M3016">
        <f>invoices[[#This Row],[rent_amount]]+invoices[[#This Row],[electricity_amount]]+invoices[[#This Row],[other_charges]]</f>
        <v>11354</v>
      </c>
      <c r="N3016" t="s">
        <v>28</v>
      </c>
      <c r="O3016" t="s">
        <v>487</v>
      </c>
      <c r="P3016">
        <v>0</v>
      </c>
      <c r="Q3016" t="b">
        <v>0</v>
      </c>
      <c r="R3016" t="s">
        <v>84</v>
      </c>
      <c r="S3016">
        <v>0</v>
      </c>
      <c r="T3016">
        <f>invoices[[#This Row],[total_amount]]</f>
        <v>11354</v>
      </c>
      <c r="U3016" t="s">
        <v>566</v>
      </c>
      <c r="V3016" t="str">
        <f>INDEX([1]!Table1[tenantname],MATCH(invoices[[#This Row],[allotment_id]],[1]!Table1[TenantAllotmentID],0))</f>
        <v>Siddanth Thaware (B34-C1)</v>
      </c>
      <c r="W3016" t="s">
        <v>14153</v>
      </c>
      <c r="X3016" t="s">
        <v>14154</v>
      </c>
      <c r="Y3016" s="4">
        <v>45597</v>
      </c>
      <c r="Z3016" t="s">
        <v>15806</v>
      </c>
      <c r="AA3016">
        <v>4127</v>
      </c>
      <c r="AB3016">
        <v>2222</v>
      </c>
      <c r="AC3016">
        <v>399</v>
      </c>
      <c r="AD3016" s="7">
        <f>invoices[[#This Row],[Rent]]+invoices[[#This Row],[Services]]+invoices[[#This Row],[GST]]</f>
        <v>6748</v>
      </c>
      <c r="AE3016" s="7">
        <f>invoices[[#This Row],[Total]]-invoices[[#This Row],[rent_amount]]</f>
        <v>0</v>
      </c>
      <c r="AF3016">
        <v>4841</v>
      </c>
      <c r="AG3016">
        <v>2356</v>
      </c>
      <c r="AH3016">
        <f>invoices[[#This Row],[EB Amount]]-invoices[[#This Row],[electricity_amount]]</f>
        <v>0</v>
      </c>
    </row>
    <row r="3017" spans="1:34">
      <c r="A3017" t="s">
        <v>11214</v>
      </c>
      <c r="B3017" t="s">
        <v>22</v>
      </c>
      <c r="C3017" t="s">
        <v>580</v>
      </c>
      <c r="D3017" t="s">
        <v>24</v>
      </c>
      <c r="E3017" t="s">
        <v>34</v>
      </c>
      <c r="F3017" t="s">
        <v>58</v>
      </c>
      <c r="G3017" t="s">
        <v>11215</v>
      </c>
      <c r="H3017" s="1">
        <f>DATE(YEAR(invoices[[#This Row],[due_date]]),MONTH(invoices[[#This Row],[due_date]]),1)</f>
        <v>45597</v>
      </c>
      <c r="I3017" s="1">
        <v>45603</v>
      </c>
      <c r="J3017">
        <v>14500</v>
      </c>
      <c r="K3017">
        <v>480</v>
      </c>
      <c r="L3017">
        <v>0</v>
      </c>
      <c r="M3017">
        <f>invoices[[#This Row],[rent_amount]]+invoices[[#This Row],[electricity_amount]]+invoices[[#This Row],[other_charges]]</f>
        <v>14980</v>
      </c>
      <c r="N3017" t="s">
        <v>28</v>
      </c>
      <c r="O3017" t="s">
        <v>885</v>
      </c>
      <c r="P3017">
        <v>0</v>
      </c>
      <c r="Q3017" t="b">
        <v>0</v>
      </c>
      <c r="R3017" t="s">
        <v>84</v>
      </c>
      <c r="S3017">
        <v>0</v>
      </c>
      <c r="T3017">
        <f>invoices[[#This Row],[total_amount]]</f>
        <v>14980</v>
      </c>
      <c r="U3017" t="s">
        <v>583</v>
      </c>
      <c r="V3017" t="str">
        <f>INDEX([1]!Table1[tenantname],MATCH(invoices[[#This Row],[allotment_id]],[1]!Table1[TenantAllotmentID],0))</f>
        <v>Aditi Yadav (B43-B2)</v>
      </c>
      <c r="W3017" t="s">
        <v>14159</v>
      </c>
      <c r="X3017" t="s">
        <v>14160</v>
      </c>
      <c r="Y3017" s="4">
        <v>45597</v>
      </c>
      <c r="Z3017" t="s">
        <v>15806</v>
      </c>
      <c r="AA3017">
        <v>10409</v>
      </c>
      <c r="AB3017">
        <v>3467</v>
      </c>
      <c r="AC3017">
        <v>624</v>
      </c>
      <c r="AD3017" s="7">
        <f>invoices[[#This Row],[Rent]]+invoices[[#This Row],[Services]]+invoices[[#This Row],[GST]]</f>
        <v>14500</v>
      </c>
      <c r="AE3017" s="7">
        <f>invoices[[#This Row],[Total]]-invoices[[#This Row],[rent_amount]]</f>
        <v>0</v>
      </c>
      <c r="AF3017">
        <v>4907</v>
      </c>
      <c r="AG3017">
        <v>480</v>
      </c>
      <c r="AH3017">
        <f>invoices[[#This Row],[EB Amount]]-invoices[[#This Row],[electricity_amount]]</f>
        <v>0</v>
      </c>
    </row>
    <row r="3018" spans="1:34">
      <c r="A3018" t="s">
        <v>11232</v>
      </c>
      <c r="B3018" t="s">
        <v>22</v>
      </c>
      <c r="C3018" t="s">
        <v>2682</v>
      </c>
      <c r="D3018" t="s">
        <v>24</v>
      </c>
      <c r="E3018" t="s">
        <v>42</v>
      </c>
      <c r="F3018" t="s">
        <v>2100</v>
      </c>
      <c r="G3018" t="s">
        <v>11233</v>
      </c>
      <c r="H3018" s="1">
        <f>DATE(YEAR(invoices[[#This Row],[due_date]]),MONTH(invoices[[#This Row],[due_date]]),1)</f>
        <v>45597</v>
      </c>
      <c r="I3018" s="1">
        <v>45603</v>
      </c>
      <c r="J3018">
        <v>13500</v>
      </c>
      <c r="K3018">
        <v>69</v>
      </c>
      <c r="L3018">
        <v>0</v>
      </c>
      <c r="M3018">
        <f>invoices[[#This Row],[rent_amount]]+invoices[[#This Row],[electricity_amount]]+invoices[[#This Row],[other_charges]]</f>
        <v>13569</v>
      </c>
      <c r="N3018" t="s">
        <v>28</v>
      </c>
      <c r="O3018" t="s">
        <v>419</v>
      </c>
      <c r="P3018">
        <v>0</v>
      </c>
      <c r="Q3018" t="b">
        <v>0</v>
      </c>
      <c r="R3018" t="s">
        <v>84</v>
      </c>
      <c r="S3018">
        <v>0</v>
      </c>
      <c r="T3018">
        <f>invoices[[#This Row],[total_amount]]</f>
        <v>13569</v>
      </c>
      <c r="U3018" t="s">
        <v>3079</v>
      </c>
      <c r="V3018" t="str">
        <f>INDEX([1]!Table1[tenantname],MATCH(invoices[[#This Row],[allotment_id]],[1]!Table1[TenantAllotmentID],0))</f>
        <v>Amita Asthana (C24-B1)</v>
      </c>
      <c r="W3018" t="s">
        <v>14866</v>
      </c>
      <c r="X3018" t="s">
        <v>14965</v>
      </c>
      <c r="Y3018" s="4">
        <v>45597</v>
      </c>
      <c r="Z3018" t="s">
        <v>15806</v>
      </c>
      <c r="AA3018">
        <v>9450</v>
      </c>
      <c r="AB3018">
        <v>3432</v>
      </c>
      <c r="AC3018">
        <v>618</v>
      </c>
      <c r="AD3018" s="7">
        <f>invoices[[#This Row],[Rent]]+invoices[[#This Row],[Services]]+invoices[[#This Row],[GST]]</f>
        <v>13500</v>
      </c>
      <c r="AE3018" s="7">
        <f>invoices[[#This Row],[Total]]-invoices[[#This Row],[rent_amount]]</f>
        <v>0</v>
      </c>
      <c r="AF3018">
        <v>4916</v>
      </c>
      <c r="AG3018">
        <v>69</v>
      </c>
      <c r="AH3018">
        <f>invoices[[#This Row],[EB Amount]]-invoices[[#This Row],[electricity_amount]]</f>
        <v>0</v>
      </c>
    </row>
    <row r="3019" spans="1:34">
      <c r="A3019" t="s">
        <v>11365</v>
      </c>
      <c r="B3019" t="s">
        <v>22</v>
      </c>
      <c r="C3019" t="s">
        <v>2629</v>
      </c>
      <c r="D3019" t="s">
        <v>24</v>
      </c>
      <c r="E3019" t="s">
        <v>254</v>
      </c>
      <c r="F3019" t="s">
        <v>2299</v>
      </c>
      <c r="G3019" t="s">
        <v>11366</v>
      </c>
      <c r="H3019" s="1">
        <f>DATE(YEAR(invoices[[#This Row],[due_date]]),MONTH(invoices[[#This Row],[due_date]]),1)</f>
        <v>45597</v>
      </c>
      <c r="I3019" s="1">
        <v>45603</v>
      </c>
      <c r="J3019">
        <v>13500</v>
      </c>
      <c r="K3019">
        <v>2232</v>
      </c>
      <c r="L3019">
        <v>0</v>
      </c>
      <c r="M3019">
        <f>invoices[[#This Row],[rent_amount]]+invoices[[#This Row],[electricity_amount]]+invoices[[#This Row],[other_charges]]</f>
        <v>15732</v>
      </c>
      <c r="N3019" t="s">
        <v>28</v>
      </c>
      <c r="O3019" t="s">
        <v>419</v>
      </c>
      <c r="P3019">
        <v>0</v>
      </c>
      <c r="Q3019" t="b">
        <v>0</v>
      </c>
      <c r="R3019" t="s">
        <v>84</v>
      </c>
      <c r="S3019">
        <v>0</v>
      </c>
      <c r="T3019">
        <f>invoices[[#This Row],[total_amount]]</f>
        <v>15732</v>
      </c>
      <c r="U3019" t="s">
        <v>2631</v>
      </c>
      <c r="V3019" t="str">
        <f>INDEX([1]!Table1[tenantname],MATCH(invoices[[#This Row],[allotment_id]],[1]!Table1[TenantAllotmentID],0))</f>
        <v>Divya Ponnuvel (C42-C1)</v>
      </c>
      <c r="W3019" t="s">
        <v>14853</v>
      </c>
      <c r="X3019" t="s">
        <v>14854</v>
      </c>
      <c r="Y3019" s="4">
        <v>45597</v>
      </c>
      <c r="Z3019" t="s">
        <v>15806</v>
      </c>
      <c r="AA3019">
        <v>8255</v>
      </c>
      <c r="AB3019">
        <v>4445</v>
      </c>
      <c r="AC3019">
        <v>800</v>
      </c>
      <c r="AD3019" s="7">
        <f>invoices[[#This Row],[Rent]]+invoices[[#This Row],[Services]]+invoices[[#This Row],[GST]]</f>
        <v>13500</v>
      </c>
      <c r="AE3019" s="7">
        <f>invoices[[#This Row],[Total]]-invoices[[#This Row],[rent_amount]]</f>
        <v>0</v>
      </c>
      <c r="AF3019">
        <v>4979</v>
      </c>
      <c r="AG3019">
        <v>2232</v>
      </c>
      <c r="AH3019">
        <f>invoices[[#This Row],[EB Amount]]-invoices[[#This Row],[electricity_amount]]</f>
        <v>0</v>
      </c>
    </row>
    <row r="3020" spans="1:34">
      <c r="A3020" t="s">
        <v>11451</v>
      </c>
      <c r="B3020" t="s">
        <v>22</v>
      </c>
      <c r="C3020" t="s">
        <v>1111</v>
      </c>
      <c r="D3020" t="s">
        <v>24</v>
      </c>
      <c r="E3020" t="s">
        <v>569</v>
      </c>
      <c r="F3020" t="s">
        <v>1112</v>
      </c>
      <c r="G3020" t="s">
        <v>11452</v>
      </c>
      <c r="H3020" s="1">
        <f>DATE(YEAR(invoices[[#This Row],[due_date]]),MONTH(invoices[[#This Row],[due_date]]),1)</f>
        <v>45597</v>
      </c>
      <c r="I3020" s="1">
        <v>45603</v>
      </c>
      <c r="J3020">
        <v>13000</v>
      </c>
      <c r="K3020">
        <v>2093</v>
      </c>
      <c r="L3020">
        <v>0</v>
      </c>
      <c r="M3020">
        <f>invoices[[#This Row],[rent_amount]]+invoices[[#This Row],[electricity_amount]]+invoices[[#This Row],[other_charges]]</f>
        <v>15093</v>
      </c>
      <c r="N3020" t="s">
        <v>28</v>
      </c>
      <c r="O3020" t="s">
        <v>83</v>
      </c>
      <c r="P3020">
        <v>0</v>
      </c>
      <c r="Q3020" t="b">
        <v>0</v>
      </c>
      <c r="R3020" t="s">
        <v>84</v>
      </c>
      <c r="S3020">
        <v>0</v>
      </c>
      <c r="T3020">
        <f>invoices[[#This Row],[total_amount]]</f>
        <v>15093</v>
      </c>
      <c r="U3020" t="s">
        <v>1114</v>
      </c>
      <c r="V3020" t="str">
        <f>INDEX([1]!Table1[tenantname],MATCH(invoices[[#This Row],[allotment_id]],[1]!Table1[TenantAllotmentID],0))</f>
        <v>Muskan Goyal (C12-C2)</v>
      </c>
      <c r="W3020" t="s">
        <v>14352</v>
      </c>
      <c r="X3020" t="s">
        <v>14353</v>
      </c>
      <c r="Y3020" s="4">
        <v>45597</v>
      </c>
      <c r="Z3020" t="s">
        <v>15806</v>
      </c>
      <c r="AA3020">
        <v>7949</v>
      </c>
      <c r="AB3020">
        <v>4280</v>
      </c>
      <c r="AC3020">
        <v>771</v>
      </c>
      <c r="AD3020" s="7">
        <f>invoices[[#This Row],[Rent]]+invoices[[#This Row],[Services]]+invoices[[#This Row],[GST]]</f>
        <v>13000</v>
      </c>
      <c r="AE3020" s="7">
        <f>invoices[[#This Row],[Total]]-invoices[[#This Row],[rent_amount]]</f>
        <v>0</v>
      </c>
      <c r="AF3020">
        <v>5022</v>
      </c>
      <c r="AG3020">
        <v>2093</v>
      </c>
      <c r="AH3020">
        <f>invoices[[#This Row],[EB Amount]]-invoices[[#This Row],[electricity_amount]]</f>
        <v>0</v>
      </c>
    </row>
    <row r="3021" spans="1:34">
      <c r="A3021" t="s">
        <v>11463</v>
      </c>
      <c r="B3021" t="s">
        <v>22</v>
      </c>
      <c r="C3021" t="s">
        <v>847</v>
      </c>
      <c r="D3021" t="s">
        <v>24</v>
      </c>
      <c r="E3021" t="s">
        <v>354</v>
      </c>
      <c r="F3021" t="s">
        <v>812</v>
      </c>
      <c r="G3021" t="s">
        <v>11464</v>
      </c>
      <c r="H3021" s="1">
        <f>DATE(YEAR(invoices[[#This Row],[due_date]]),MONTH(invoices[[#This Row],[due_date]]),1)</f>
        <v>45597</v>
      </c>
      <c r="I3021" s="1">
        <v>45603</v>
      </c>
      <c r="J3021">
        <v>14500</v>
      </c>
      <c r="K3021">
        <v>2356</v>
      </c>
      <c r="L3021">
        <v>0</v>
      </c>
      <c r="M3021">
        <f>invoices[[#This Row],[rent_amount]]+invoices[[#This Row],[electricity_amount]]+invoices[[#This Row],[other_charges]]</f>
        <v>16856</v>
      </c>
      <c r="N3021" t="s">
        <v>28</v>
      </c>
      <c r="O3021" t="s">
        <v>83</v>
      </c>
      <c r="P3021">
        <v>0</v>
      </c>
      <c r="Q3021" t="b">
        <v>0</v>
      </c>
      <c r="R3021" t="s">
        <v>84</v>
      </c>
      <c r="S3021">
        <v>0</v>
      </c>
      <c r="T3021">
        <f>invoices[[#This Row],[total_amount]]</f>
        <v>16856</v>
      </c>
      <c r="U3021" t="s">
        <v>849</v>
      </c>
      <c r="V3021" t="str">
        <f>INDEX([1]!Table1[tenantname],MATCH(invoices[[#This Row],[allotment_id]],[1]!Table1[TenantAllotmentID],0))</f>
        <v>Narendhren RR (B34-B2)</v>
      </c>
      <c r="W3021" t="s">
        <v>14253</v>
      </c>
      <c r="X3021" t="s">
        <v>14254</v>
      </c>
      <c r="Y3021" s="4">
        <v>45597</v>
      </c>
      <c r="Z3021" t="s">
        <v>15806</v>
      </c>
      <c r="AA3021">
        <v>8866</v>
      </c>
      <c r="AB3021">
        <v>4774</v>
      </c>
      <c r="AC3021">
        <v>860</v>
      </c>
      <c r="AD3021" s="7">
        <f>invoices[[#This Row],[Rent]]+invoices[[#This Row],[Services]]+invoices[[#This Row],[GST]]</f>
        <v>14500</v>
      </c>
      <c r="AE3021" s="7">
        <f>invoices[[#This Row],[Total]]-invoices[[#This Row],[rent_amount]]</f>
        <v>0</v>
      </c>
      <c r="AF3021">
        <v>5029</v>
      </c>
      <c r="AG3021">
        <v>2356</v>
      </c>
      <c r="AH3021">
        <f>invoices[[#This Row],[EB Amount]]-invoices[[#This Row],[electricity_amount]]</f>
        <v>0</v>
      </c>
    </row>
    <row r="3022" spans="1:34">
      <c r="A3022" t="s">
        <v>11481</v>
      </c>
      <c r="B3022" t="s">
        <v>22</v>
      </c>
      <c r="C3022" t="s">
        <v>260</v>
      </c>
      <c r="D3022" t="s">
        <v>24</v>
      </c>
      <c r="E3022" t="s">
        <v>226</v>
      </c>
      <c r="F3022" t="s">
        <v>261</v>
      </c>
      <c r="G3022" t="s">
        <v>11482</v>
      </c>
      <c r="H3022" s="1">
        <f>DATE(YEAR(invoices[[#This Row],[due_date]]),MONTH(invoices[[#This Row],[due_date]]),1)</f>
        <v>45597</v>
      </c>
      <c r="I3022" s="1">
        <v>45603</v>
      </c>
      <c r="J3022">
        <v>13500</v>
      </c>
      <c r="K3022">
        <v>1426</v>
      </c>
      <c r="L3022">
        <v>0</v>
      </c>
      <c r="M3022">
        <f>invoices[[#This Row],[rent_amount]]+invoices[[#This Row],[electricity_amount]]+invoices[[#This Row],[other_charges]]</f>
        <v>14926</v>
      </c>
      <c r="N3022" t="s">
        <v>28</v>
      </c>
      <c r="O3022" t="s">
        <v>419</v>
      </c>
      <c r="P3022">
        <v>0</v>
      </c>
      <c r="Q3022" t="b">
        <v>0</v>
      </c>
      <c r="R3022" t="s">
        <v>84</v>
      </c>
      <c r="S3022">
        <v>0</v>
      </c>
      <c r="T3022">
        <f>invoices[[#This Row],[total_amount]]</f>
        <v>14926</v>
      </c>
      <c r="U3022" t="s">
        <v>265</v>
      </c>
      <c r="V3022" t="str">
        <f>INDEX([1]!Table1[tenantname],MATCH(invoices[[#This Row],[allotment_id]],[1]!Table1[TenantAllotmentID],0))</f>
        <v>Indira Ch (B12-C1)</v>
      </c>
      <c r="W3022" t="s">
        <v>14048</v>
      </c>
      <c r="X3022" t="s">
        <v>14049</v>
      </c>
      <c r="Y3022" s="4">
        <v>45597</v>
      </c>
      <c r="Z3022" t="s">
        <v>15806</v>
      </c>
      <c r="AA3022">
        <v>9691</v>
      </c>
      <c r="AB3022">
        <v>3228</v>
      </c>
      <c r="AC3022">
        <v>581</v>
      </c>
      <c r="AD3022" s="7">
        <f>invoices[[#This Row],[Rent]]+invoices[[#This Row],[Services]]+invoices[[#This Row],[GST]]</f>
        <v>13500</v>
      </c>
      <c r="AE3022" s="7">
        <f>invoices[[#This Row],[Total]]-invoices[[#This Row],[rent_amount]]</f>
        <v>0</v>
      </c>
      <c r="AF3022">
        <v>5037</v>
      </c>
      <c r="AG3022">
        <v>1426</v>
      </c>
      <c r="AH3022">
        <f>invoices[[#This Row],[EB Amount]]-invoices[[#This Row],[electricity_amount]]</f>
        <v>0</v>
      </c>
    </row>
    <row r="3023" spans="1:34">
      <c r="A3023" t="s">
        <v>11493</v>
      </c>
      <c r="B3023" t="s">
        <v>22</v>
      </c>
      <c r="C3023" t="s">
        <v>3347</v>
      </c>
      <c r="D3023" t="s">
        <v>24</v>
      </c>
      <c r="E3023" t="s">
        <v>226</v>
      </c>
      <c r="F3023" t="s">
        <v>586</v>
      </c>
      <c r="G3023" t="s">
        <v>11494</v>
      </c>
      <c r="H3023" s="1">
        <f>DATE(YEAR(invoices[[#This Row],[due_date]]),MONTH(invoices[[#This Row],[due_date]]),1)</f>
        <v>45597</v>
      </c>
      <c r="I3023" s="1">
        <v>45603</v>
      </c>
      <c r="J3023">
        <v>13500</v>
      </c>
      <c r="K3023">
        <v>1426</v>
      </c>
      <c r="L3023">
        <v>0</v>
      </c>
      <c r="M3023">
        <f>invoices[[#This Row],[rent_amount]]+invoices[[#This Row],[electricity_amount]]+invoices[[#This Row],[other_charges]]</f>
        <v>14926</v>
      </c>
      <c r="N3023" t="s">
        <v>28</v>
      </c>
      <c r="O3023" t="s">
        <v>83</v>
      </c>
      <c r="P3023">
        <v>0</v>
      </c>
      <c r="Q3023" t="b">
        <v>0</v>
      </c>
      <c r="R3023" t="s">
        <v>84</v>
      </c>
      <c r="S3023">
        <v>0</v>
      </c>
      <c r="T3023">
        <f>invoices[[#This Row],[total_amount]]</f>
        <v>14926</v>
      </c>
      <c r="U3023" t="s">
        <v>3349</v>
      </c>
      <c r="V3023" t="str">
        <f>INDEX([1]!Table1[tenantname],MATCH(invoices[[#This Row],[allotment_id]],[1]!Table1[TenantAllotmentID],0))</f>
        <v>Manasi K Iyer (B12-C2)</v>
      </c>
      <c r="W3023" t="s">
        <v>15032</v>
      </c>
      <c r="X3023" t="s">
        <v>15033</v>
      </c>
      <c r="Y3023" s="4">
        <v>45597</v>
      </c>
      <c r="Z3023" t="s">
        <v>15806</v>
      </c>
      <c r="AA3023">
        <v>9691</v>
      </c>
      <c r="AB3023">
        <v>3228</v>
      </c>
      <c r="AC3023">
        <v>581</v>
      </c>
      <c r="AD3023" s="7">
        <f>invoices[[#This Row],[Rent]]+invoices[[#This Row],[Services]]+invoices[[#This Row],[GST]]</f>
        <v>13500</v>
      </c>
      <c r="AE3023" s="7">
        <f>invoices[[#This Row],[Total]]-invoices[[#This Row],[rent_amount]]</f>
        <v>0</v>
      </c>
      <c r="AF3023">
        <v>5043</v>
      </c>
      <c r="AG3023">
        <v>1426</v>
      </c>
      <c r="AH3023">
        <f>invoices[[#This Row],[EB Amount]]-invoices[[#This Row],[electricity_amount]]</f>
        <v>0</v>
      </c>
    </row>
    <row r="3024" spans="1:34">
      <c r="A3024" t="s">
        <v>11503</v>
      </c>
      <c r="B3024" t="s">
        <v>22</v>
      </c>
      <c r="C3024" t="s">
        <v>1322</v>
      </c>
      <c r="D3024" t="s">
        <v>24</v>
      </c>
      <c r="E3024" t="s">
        <v>329</v>
      </c>
      <c r="F3024" t="s">
        <v>330</v>
      </c>
      <c r="G3024" t="s">
        <v>11504</v>
      </c>
      <c r="H3024" s="1">
        <f>DATE(YEAR(invoices[[#This Row],[due_date]]),MONTH(invoices[[#This Row],[due_date]]),1)</f>
        <v>45597</v>
      </c>
      <c r="I3024" s="1">
        <v>45603</v>
      </c>
      <c r="J3024">
        <v>19000</v>
      </c>
      <c r="K3024">
        <v>1984</v>
      </c>
      <c r="L3024">
        <v>0</v>
      </c>
      <c r="M3024">
        <f>invoices[[#This Row],[rent_amount]]+invoices[[#This Row],[electricity_amount]]+invoices[[#This Row],[other_charges]]</f>
        <v>20984</v>
      </c>
      <c r="N3024" t="s">
        <v>28</v>
      </c>
      <c r="O3024" t="s">
        <v>487</v>
      </c>
      <c r="P3024">
        <v>0</v>
      </c>
      <c r="Q3024" t="b">
        <v>0</v>
      </c>
      <c r="R3024" t="s">
        <v>84</v>
      </c>
      <c r="S3024">
        <v>0</v>
      </c>
      <c r="T3024">
        <f>invoices[[#This Row],[total_amount]]</f>
        <v>20984</v>
      </c>
      <c r="U3024" t="s">
        <v>1324</v>
      </c>
      <c r="V3024" t="str">
        <f>INDEX([1]!Table1[tenantname],MATCH(invoices[[#This Row],[allotment_id]],[1]!Table1[TenantAllotmentID],0))</f>
        <v>Snighdha Rashmi (C43-A1)</v>
      </c>
      <c r="W3024" t="s">
        <v>14428</v>
      </c>
      <c r="X3024" t="s">
        <v>14429</v>
      </c>
      <c r="Y3024" s="4">
        <v>45597</v>
      </c>
      <c r="Z3024" t="s">
        <v>15806</v>
      </c>
      <c r="AA3024">
        <v>11618</v>
      </c>
      <c r="AB3024">
        <v>6256</v>
      </c>
      <c r="AC3024">
        <v>1126</v>
      </c>
      <c r="AD3024" s="7">
        <f>invoices[[#This Row],[Rent]]+invoices[[#This Row],[Services]]+invoices[[#This Row],[GST]]</f>
        <v>19000</v>
      </c>
      <c r="AE3024" s="7">
        <f>invoices[[#This Row],[Total]]-invoices[[#This Row],[rent_amount]]</f>
        <v>0</v>
      </c>
      <c r="AF3024">
        <v>5048</v>
      </c>
      <c r="AG3024">
        <v>1984</v>
      </c>
      <c r="AH3024">
        <f>invoices[[#This Row],[EB Amount]]-invoices[[#This Row],[electricity_amount]]</f>
        <v>0</v>
      </c>
    </row>
    <row r="3025" spans="1:34">
      <c r="A3025" t="s">
        <v>11505</v>
      </c>
      <c r="B3025" t="s">
        <v>22</v>
      </c>
      <c r="C3025" t="s">
        <v>1470</v>
      </c>
      <c r="D3025" t="s">
        <v>24</v>
      </c>
      <c r="E3025" t="s">
        <v>112</v>
      </c>
      <c r="F3025" s="2" t="s">
        <v>1471</v>
      </c>
      <c r="G3025" t="s">
        <v>11506</v>
      </c>
      <c r="H3025" s="1">
        <f>DATE(YEAR(invoices[[#This Row],[due_date]]),MONTH(invoices[[#This Row],[due_date]]),1)</f>
        <v>45597</v>
      </c>
      <c r="I3025" s="1">
        <v>45603</v>
      </c>
      <c r="J3025">
        <v>13500</v>
      </c>
      <c r="K3025">
        <v>2728</v>
      </c>
      <c r="L3025">
        <v>0</v>
      </c>
      <c r="M3025">
        <f>invoices[[#This Row],[rent_amount]]+invoices[[#This Row],[electricity_amount]]+invoices[[#This Row],[other_charges]]</f>
        <v>16228</v>
      </c>
      <c r="N3025" t="s">
        <v>28</v>
      </c>
      <c r="O3025" t="s">
        <v>83</v>
      </c>
      <c r="P3025">
        <v>0</v>
      </c>
      <c r="Q3025" t="b">
        <v>0</v>
      </c>
      <c r="R3025" t="s">
        <v>84</v>
      </c>
      <c r="S3025">
        <v>0</v>
      </c>
      <c r="T3025">
        <f>invoices[[#This Row],[total_amount]]</f>
        <v>16228</v>
      </c>
      <c r="U3025" t="s">
        <v>1473</v>
      </c>
      <c r="V3025" t="str">
        <f>INDEX([1]!Table1[tenantname],MATCH(invoices[[#This Row],[allotment_id]],[1]!Table1[TenantAllotmentID],0))</f>
        <v>Krishanu Kashyap (A23-C2)</v>
      </c>
      <c r="W3025" t="s">
        <v>14487</v>
      </c>
      <c r="X3025" t="s">
        <v>14488</v>
      </c>
      <c r="Y3025" s="4">
        <v>45597</v>
      </c>
      <c r="Z3025" t="s">
        <v>15806</v>
      </c>
      <c r="AA3025">
        <v>9450</v>
      </c>
      <c r="AB3025">
        <v>3432</v>
      </c>
      <c r="AC3025">
        <v>618</v>
      </c>
      <c r="AD3025" s="7">
        <f>invoices[[#This Row],[Rent]]+invoices[[#This Row],[Services]]+invoices[[#This Row],[GST]]</f>
        <v>13500</v>
      </c>
      <c r="AE3025" s="7">
        <f>invoices[[#This Row],[Total]]-invoices[[#This Row],[rent_amount]]</f>
        <v>0</v>
      </c>
      <c r="AF3025">
        <v>5050</v>
      </c>
      <c r="AG3025">
        <v>2728</v>
      </c>
      <c r="AH3025">
        <f>invoices[[#This Row],[EB Amount]]-invoices[[#This Row],[electricity_amount]]</f>
        <v>0</v>
      </c>
    </row>
    <row r="3026" spans="1:34">
      <c r="A3026" t="s">
        <v>11555</v>
      </c>
      <c r="B3026" t="s">
        <v>22</v>
      </c>
      <c r="C3026" t="s">
        <v>389</v>
      </c>
      <c r="D3026" t="s">
        <v>24</v>
      </c>
      <c r="E3026" t="s">
        <v>96</v>
      </c>
      <c r="F3026" t="s">
        <v>390</v>
      </c>
      <c r="G3026" t="s">
        <v>11556</v>
      </c>
      <c r="H3026" s="1">
        <f>DATE(YEAR(invoices[[#This Row],[due_date]]),MONTH(invoices[[#This Row],[due_date]]),1)</f>
        <v>45597</v>
      </c>
      <c r="I3026" s="1">
        <v>45603</v>
      </c>
      <c r="J3026">
        <v>16700</v>
      </c>
      <c r="K3026">
        <v>1968</v>
      </c>
      <c r="L3026">
        <v>0</v>
      </c>
      <c r="M3026">
        <f>invoices[[#This Row],[rent_amount]]+invoices[[#This Row],[electricity_amount]]+invoices[[#This Row],[other_charges]]</f>
        <v>18668</v>
      </c>
      <c r="N3026" t="s">
        <v>28</v>
      </c>
      <c r="O3026" t="s">
        <v>885</v>
      </c>
      <c r="P3026">
        <v>0</v>
      </c>
      <c r="Q3026" t="b">
        <v>0</v>
      </c>
      <c r="R3026" t="s">
        <v>84</v>
      </c>
      <c r="S3026">
        <v>0</v>
      </c>
      <c r="T3026">
        <f>invoices[[#This Row],[total_amount]]</f>
        <v>18668</v>
      </c>
      <c r="U3026" t="s">
        <v>392</v>
      </c>
      <c r="V3026" t="str">
        <f>INDEX([1]!Table1[tenantname],MATCH(invoices[[#This Row],[allotment_id]],[1]!Table1[TenantAllotmentID],0))</f>
        <v>Vikram Shingadi (B33-A1)</v>
      </c>
      <c r="W3026" t="s">
        <v>14092</v>
      </c>
      <c r="X3026" t="s">
        <v>14093</v>
      </c>
      <c r="Y3026" s="4">
        <v>45597</v>
      </c>
      <c r="Z3026" t="s">
        <v>15806</v>
      </c>
      <c r="AA3026">
        <v>10212</v>
      </c>
      <c r="AB3026">
        <v>5499</v>
      </c>
      <c r="AC3026">
        <v>989</v>
      </c>
      <c r="AD3026" s="7">
        <f>invoices[[#This Row],[Rent]]+invoices[[#This Row],[Services]]+invoices[[#This Row],[GST]]</f>
        <v>16700</v>
      </c>
      <c r="AE3026" s="7">
        <f>invoices[[#This Row],[Total]]-invoices[[#This Row],[rent_amount]]</f>
        <v>0</v>
      </c>
      <c r="AF3026">
        <v>5077</v>
      </c>
      <c r="AG3026">
        <v>1968</v>
      </c>
      <c r="AH3026">
        <f>invoices[[#This Row],[EB Amount]]-invoices[[#This Row],[electricity_amount]]</f>
        <v>0</v>
      </c>
    </row>
    <row r="3027" spans="1:34">
      <c r="A3027" t="s">
        <v>11625</v>
      </c>
      <c r="B3027" t="s">
        <v>22</v>
      </c>
      <c r="C3027" t="s">
        <v>893</v>
      </c>
      <c r="D3027" t="s">
        <v>24</v>
      </c>
      <c r="E3027" t="s">
        <v>104</v>
      </c>
      <c r="F3027" t="s">
        <v>894</v>
      </c>
      <c r="G3027" t="s">
        <v>11626</v>
      </c>
      <c r="H3027" s="1">
        <f>DATE(YEAR(invoices[[#This Row],[due_date]]),MONTH(invoices[[#This Row],[due_date]]),1)</f>
        <v>45597</v>
      </c>
      <c r="I3027" s="1">
        <v>45603</v>
      </c>
      <c r="J3027">
        <v>14500</v>
      </c>
      <c r="K3027">
        <v>1271</v>
      </c>
      <c r="L3027">
        <v>0</v>
      </c>
      <c r="M3027">
        <f>invoices[[#This Row],[rent_amount]]+invoices[[#This Row],[electricity_amount]]+invoices[[#This Row],[other_charges]]</f>
        <v>15771</v>
      </c>
      <c r="N3027" t="s">
        <v>28</v>
      </c>
      <c r="O3027" t="s">
        <v>83</v>
      </c>
      <c r="P3027">
        <v>0</v>
      </c>
      <c r="Q3027" t="b">
        <v>0</v>
      </c>
      <c r="R3027" t="s">
        <v>84</v>
      </c>
      <c r="S3027">
        <v>0</v>
      </c>
      <c r="T3027">
        <f>invoices[[#This Row],[total_amount]]</f>
        <v>15771</v>
      </c>
      <c r="U3027" t="s">
        <v>895</v>
      </c>
      <c r="V3027" t="str">
        <f>INDEX([1]!Table1[tenantname],MATCH(invoices[[#This Row],[allotment_id]],[1]!Table1[TenantAllotmentID],0))</f>
        <v>Kumaraswamy K (B14-B1)</v>
      </c>
      <c r="W3027" t="s">
        <v>14271</v>
      </c>
      <c r="X3027" t="s">
        <v>14272</v>
      </c>
      <c r="Y3027" s="4">
        <v>45597</v>
      </c>
      <c r="Z3027" t="s">
        <v>15806</v>
      </c>
      <c r="AA3027">
        <v>10409</v>
      </c>
      <c r="AB3027">
        <v>3467</v>
      </c>
      <c r="AC3027">
        <v>624</v>
      </c>
      <c r="AD3027" s="7">
        <f>invoices[[#This Row],[Rent]]+invoices[[#This Row],[Services]]+invoices[[#This Row],[GST]]</f>
        <v>14500</v>
      </c>
      <c r="AE3027" s="7">
        <f>invoices[[#This Row],[Total]]-invoices[[#This Row],[rent_amount]]</f>
        <v>0</v>
      </c>
      <c r="AF3027">
        <v>5119</v>
      </c>
      <c r="AG3027">
        <v>1271</v>
      </c>
      <c r="AH3027">
        <f>invoices[[#This Row],[EB Amount]]-invoices[[#This Row],[electricity_amount]]</f>
        <v>0</v>
      </c>
    </row>
    <row r="3028" spans="1:34">
      <c r="A3028" t="s">
        <v>11645</v>
      </c>
      <c r="B3028" t="s">
        <v>22</v>
      </c>
      <c r="C3028" t="s">
        <v>1233</v>
      </c>
      <c r="D3028" t="s">
        <v>24</v>
      </c>
      <c r="E3028" t="s">
        <v>34</v>
      </c>
      <c r="F3028" t="s">
        <v>837</v>
      </c>
      <c r="G3028" t="s">
        <v>11646</v>
      </c>
      <c r="H3028" s="1">
        <f>DATE(YEAR(invoices[[#This Row],[due_date]]),MONTH(invoices[[#This Row],[due_date]]),1)</f>
        <v>45597</v>
      </c>
      <c r="I3028" s="1">
        <v>45603</v>
      </c>
      <c r="J3028">
        <v>13500</v>
      </c>
      <c r="K3028">
        <v>2016</v>
      </c>
      <c r="L3028">
        <v>0</v>
      </c>
      <c r="M3028">
        <f>invoices[[#This Row],[rent_amount]]+invoices[[#This Row],[electricity_amount]]+invoices[[#This Row],[other_charges]]</f>
        <v>15516</v>
      </c>
      <c r="N3028" t="s">
        <v>28</v>
      </c>
      <c r="O3028" t="s">
        <v>83</v>
      </c>
      <c r="P3028">
        <v>0</v>
      </c>
      <c r="Q3028" t="b">
        <v>0</v>
      </c>
      <c r="R3028" t="s">
        <v>84</v>
      </c>
      <c r="S3028">
        <v>0</v>
      </c>
      <c r="T3028">
        <f>invoices[[#This Row],[total_amount]]</f>
        <v>15516</v>
      </c>
      <c r="U3028" t="s">
        <v>1235</v>
      </c>
      <c r="V3028" t="str">
        <f>INDEX([1]!Table1[tenantname],MATCH(invoices[[#This Row],[allotment_id]],[1]!Table1[TenantAllotmentID],0))</f>
        <v>Reena Manci (B43-C1)</v>
      </c>
      <c r="W3028" t="s">
        <v>14392</v>
      </c>
      <c r="X3028" t="s">
        <v>14393</v>
      </c>
      <c r="Y3028" s="4">
        <v>45597</v>
      </c>
      <c r="Z3028" t="s">
        <v>15806</v>
      </c>
      <c r="AA3028">
        <v>9691</v>
      </c>
      <c r="AB3028">
        <v>3228</v>
      </c>
      <c r="AC3028">
        <v>581</v>
      </c>
      <c r="AD3028" s="7">
        <f>invoices[[#This Row],[Rent]]+invoices[[#This Row],[Services]]+invoices[[#This Row],[GST]]</f>
        <v>13500</v>
      </c>
      <c r="AE3028" s="7">
        <f>invoices[[#This Row],[Total]]-invoices[[#This Row],[rent_amount]]</f>
        <v>0</v>
      </c>
      <c r="AF3028">
        <v>5130</v>
      </c>
      <c r="AG3028">
        <v>2016</v>
      </c>
      <c r="AH3028">
        <f>invoices[[#This Row],[EB Amount]]-invoices[[#This Row],[electricity_amount]]</f>
        <v>0</v>
      </c>
    </row>
    <row r="3029" spans="1:34">
      <c r="A3029" t="s">
        <v>11810</v>
      </c>
      <c r="B3029" t="s">
        <v>22</v>
      </c>
      <c r="C3029" t="s">
        <v>1853</v>
      </c>
      <c r="D3029" t="s">
        <v>24</v>
      </c>
      <c r="E3029" t="s">
        <v>234</v>
      </c>
      <c r="F3029" t="s">
        <v>1854</v>
      </c>
      <c r="G3029" t="s">
        <v>11811</v>
      </c>
      <c r="H3029" s="1">
        <f>DATE(YEAR(invoices[[#This Row],[due_date]]),MONTH(invoices[[#This Row],[due_date]]),1)</f>
        <v>45597</v>
      </c>
      <c r="I3029" s="1">
        <v>45603</v>
      </c>
      <c r="J3029">
        <v>13500</v>
      </c>
      <c r="K3029">
        <v>1050</v>
      </c>
      <c r="L3029">
        <v>0</v>
      </c>
      <c r="M3029">
        <f>invoices[[#This Row],[rent_amount]]+invoices[[#This Row],[electricity_amount]]+invoices[[#This Row],[other_charges]]</f>
        <v>14550</v>
      </c>
      <c r="N3029" t="s">
        <v>28</v>
      </c>
      <c r="O3029" t="s">
        <v>419</v>
      </c>
      <c r="P3029">
        <v>0</v>
      </c>
      <c r="Q3029" t="b">
        <v>0</v>
      </c>
      <c r="R3029" t="s">
        <v>84</v>
      </c>
      <c r="S3029">
        <v>0</v>
      </c>
      <c r="T3029">
        <f>invoices[[#This Row],[total_amount]]</f>
        <v>14550</v>
      </c>
      <c r="U3029" t="s">
        <v>1856</v>
      </c>
      <c r="V3029" t="str">
        <f>INDEX([1]!Table1[tenantname],MATCH(invoices[[#This Row],[allotment_id]],[1]!Table1[TenantAllotmentID],0))</f>
        <v>Hema Varshini Gnanavel (D12-C1)</v>
      </c>
      <c r="W3029" t="s">
        <v>14619</v>
      </c>
      <c r="X3029" t="s">
        <v>14620</v>
      </c>
      <c r="Y3029" s="4">
        <v>45597</v>
      </c>
      <c r="Z3029" t="s">
        <v>15806</v>
      </c>
      <c r="AA3029">
        <v>9450</v>
      </c>
      <c r="AB3029">
        <v>3432</v>
      </c>
      <c r="AC3029">
        <v>618</v>
      </c>
      <c r="AD3029" s="7">
        <f>invoices[[#This Row],[Rent]]+invoices[[#This Row],[Services]]+invoices[[#This Row],[GST]]</f>
        <v>13500</v>
      </c>
      <c r="AE3029" s="7">
        <f>invoices[[#This Row],[Total]]-invoices[[#This Row],[rent_amount]]</f>
        <v>0</v>
      </c>
      <c r="AF3029">
        <v>5216</v>
      </c>
      <c r="AG3029">
        <v>1050</v>
      </c>
      <c r="AH3029">
        <f>invoices[[#This Row],[EB Amount]]-invoices[[#This Row],[electricity_amount]]</f>
        <v>0</v>
      </c>
    </row>
    <row r="3030" spans="1:34">
      <c r="A3030" t="s">
        <v>11916</v>
      </c>
      <c r="B3030" t="s">
        <v>22</v>
      </c>
      <c r="C3030" t="s">
        <v>246</v>
      </c>
      <c r="D3030" t="s">
        <v>24</v>
      </c>
      <c r="E3030" t="s">
        <v>476</v>
      </c>
      <c r="F3030" t="s">
        <v>1087</v>
      </c>
      <c r="G3030" t="s">
        <v>11917</v>
      </c>
      <c r="H3030" s="1">
        <f>DATE(YEAR(invoices[[#This Row],[due_date]]),MONTH(invoices[[#This Row],[due_date]]),1)</f>
        <v>45597</v>
      </c>
      <c r="I3030" s="1">
        <v>45603</v>
      </c>
      <c r="J3030">
        <v>19000</v>
      </c>
      <c r="K3030">
        <v>2821</v>
      </c>
      <c r="L3030">
        <v>0</v>
      </c>
      <c r="M3030">
        <f>invoices[[#This Row],[rent_amount]]+invoices[[#This Row],[electricity_amount]]+invoices[[#This Row],[other_charges]]</f>
        <v>21821</v>
      </c>
      <c r="N3030" t="s">
        <v>28</v>
      </c>
      <c r="O3030" t="s">
        <v>419</v>
      </c>
      <c r="P3030">
        <v>0</v>
      </c>
      <c r="Q3030" t="b">
        <v>0</v>
      </c>
      <c r="R3030" t="s">
        <v>84</v>
      </c>
      <c r="S3030">
        <v>0</v>
      </c>
      <c r="T3030">
        <f>invoices[[#This Row],[total_amount]]</f>
        <v>21821</v>
      </c>
      <c r="U3030" t="s">
        <v>1089</v>
      </c>
      <c r="V3030" t="str">
        <f>INDEX([1]!Table1[tenantname],MATCH(invoices[[#This Row],[allotment_id]],[1]!Table1[TenantAllotmentID],0))</f>
        <v>Dinesh kumar (B41-A1)</v>
      </c>
      <c r="W3030" t="s">
        <v>14044</v>
      </c>
      <c r="X3030" t="s">
        <v>14343</v>
      </c>
      <c r="Y3030" s="4">
        <v>45597</v>
      </c>
      <c r="Z3030" t="s">
        <v>15806</v>
      </c>
      <c r="AA3030">
        <v>13639</v>
      </c>
      <c r="AB3030">
        <v>4543</v>
      </c>
      <c r="AC3030">
        <v>818</v>
      </c>
      <c r="AD3030" s="7">
        <f>invoices[[#This Row],[Rent]]+invoices[[#This Row],[Services]]+invoices[[#This Row],[GST]]</f>
        <v>19000</v>
      </c>
      <c r="AE3030" s="7">
        <f>invoices[[#This Row],[Total]]-invoices[[#This Row],[rent_amount]]</f>
        <v>0</v>
      </c>
      <c r="AF3030">
        <v>5273</v>
      </c>
      <c r="AG3030">
        <v>2821</v>
      </c>
      <c r="AH3030">
        <f>invoices[[#This Row],[EB Amount]]-invoices[[#This Row],[electricity_amount]]</f>
        <v>0</v>
      </c>
    </row>
    <row r="3031" spans="1:34">
      <c r="A3031" t="s">
        <v>11990</v>
      </c>
      <c r="B3031" t="s">
        <v>22</v>
      </c>
      <c r="C3031" t="s">
        <v>1604</v>
      </c>
      <c r="D3031" t="s">
        <v>24</v>
      </c>
      <c r="E3031" t="s">
        <v>147</v>
      </c>
      <c r="F3031" t="s">
        <v>1605</v>
      </c>
      <c r="G3031" t="s">
        <v>11991</v>
      </c>
      <c r="H3031" s="1">
        <f>DATE(YEAR(invoices[[#This Row],[due_date]]),MONTH(invoices[[#This Row],[due_date]]),1)</f>
        <v>45597</v>
      </c>
      <c r="I3031" s="1">
        <v>45603</v>
      </c>
      <c r="J3031">
        <v>13500</v>
      </c>
      <c r="K3031">
        <v>1240</v>
      </c>
      <c r="L3031">
        <v>0</v>
      </c>
      <c r="M3031">
        <f>invoices[[#This Row],[rent_amount]]+invoices[[#This Row],[electricity_amount]]+invoices[[#This Row],[other_charges]]</f>
        <v>14740</v>
      </c>
      <c r="N3031" t="s">
        <v>28</v>
      </c>
      <c r="O3031" t="s">
        <v>83</v>
      </c>
      <c r="P3031">
        <v>0</v>
      </c>
      <c r="Q3031" t="b">
        <v>0</v>
      </c>
      <c r="R3031" t="s">
        <v>84</v>
      </c>
      <c r="S3031">
        <v>0</v>
      </c>
      <c r="T3031">
        <f>invoices[[#This Row],[total_amount]]</f>
        <v>14740</v>
      </c>
      <c r="U3031" t="s">
        <v>1607</v>
      </c>
      <c r="V3031" t="str">
        <f>INDEX([1]!Table1[tenantname],MATCH(invoices[[#This Row],[allotment_id]],[1]!Table1[TenantAllotmentID],0))</f>
        <v>Pushparaja Shanmugam (C31-C2)</v>
      </c>
      <c r="W3031" t="s">
        <v>14532</v>
      </c>
      <c r="X3031" t="s">
        <v>14533</v>
      </c>
      <c r="Y3031" s="4">
        <v>45597</v>
      </c>
      <c r="Z3031" t="s">
        <v>15806</v>
      </c>
      <c r="AA3031">
        <v>9691</v>
      </c>
      <c r="AB3031">
        <v>3228</v>
      </c>
      <c r="AC3031">
        <v>581</v>
      </c>
      <c r="AD3031" s="7">
        <f>invoices[[#This Row],[Rent]]+invoices[[#This Row],[Services]]+invoices[[#This Row],[GST]]</f>
        <v>13500</v>
      </c>
      <c r="AE3031" s="7">
        <f>invoices[[#This Row],[Total]]-invoices[[#This Row],[rent_amount]]</f>
        <v>0</v>
      </c>
      <c r="AF3031">
        <v>5313</v>
      </c>
      <c r="AG3031">
        <v>1240</v>
      </c>
      <c r="AH3031">
        <f>invoices[[#This Row],[EB Amount]]-invoices[[#This Row],[electricity_amount]]</f>
        <v>0</v>
      </c>
    </row>
    <row r="3032" spans="1:34">
      <c r="A3032" t="s">
        <v>12107</v>
      </c>
      <c r="B3032" t="s">
        <v>22</v>
      </c>
      <c r="C3032" t="s">
        <v>1161</v>
      </c>
      <c r="D3032" t="s">
        <v>24</v>
      </c>
      <c r="E3032" t="s">
        <v>519</v>
      </c>
      <c r="F3032" t="s">
        <v>527</v>
      </c>
      <c r="G3032" t="s">
        <v>12108</v>
      </c>
      <c r="H3032" s="1">
        <f>DATE(YEAR(invoices[[#This Row],[due_date]]),MONTH(invoices[[#This Row],[due_date]]),1)</f>
        <v>45597</v>
      </c>
      <c r="I3032" s="1">
        <v>45603</v>
      </c>
      <c r="J3032">
        <v>13500</v>
      </c>
      <c r="K3032">
        <v>2232</v>
      </c>
      <c r="L3032">
        <v>0</v>
      </c>
      <c r="M3032">
        <f>invoices[[#This Row],[rent_amount]]+invoices[[#This Row],[electricity_amount]]+invoices[[#This Row],[other_charges]]</f>
        <v>15732</v>
      </c>
      <c r="N3032" t="s">
        <v>28</v>
      </c>
      <c r="O3032" t="s">
        <v>419</v>
      </c>
      <c r="P3032">
        <v>0</v>
      </c>
      <c r="Q3032" t="b">
        <v>0</v>
      </c>
      <c r="R3032" t="s">
        <v>84</v>
      </c>
      <c r="S3032">
        <v>0</v>
      </c>
      <c r="T3032">
        <f>invoices[[#This Row],[total_amount]]</f>
        <v>15732</v>
      </c>
      <c r="U3032" t="s">
        <v>2715</v>
      </c>
      <c r="V3032" t="str">
        <f>INDEX([1]!Table1[tenantname],MATCH(invoices[[#This Row],[allotment_id]],[1]!Table1[TenantAllotmentID],0))</f>
        <v>Harissh G (C41-C2)</v>
      </c>
      <c r="W3032" t="s">
        <v>14875</v>
      </c>
      <c r="X3032" t="s">
        <v>14876</v>
      </c>
      <c r="Y3032" s="4">
        <v>45597</v>
      </c>
      <c r="Z3032" t="s">
        <v>15806</v>
      </c>
      <c r="AA3032">
        <v>8255</v>
      </c>
      <c r="AB3032">
        <v>4445</v>
      </c>
      <c r="AC3032">
        <v>800</v>
      </c>
      <c r="AD3032" s="7">
        <f>invoices[[#This Row],[Rent]]+invoices[[#This Row],[Services]]+invoices[[#This Row],[GST]]</f>
        <v>13500</v>
      </c>
      <c r="AE3032" s="7">
        <f>invoices[[#This Row],[Total]]-invoices[[#This Row],[rent_amount]]</f>
        <v>0</v>
      </c>
      <c r="AF3032">
        <v>5377</v>
      </c>
      <c r="AG3032">
        <v>2232</v>
      </c>
      <c r="AH3032">
        <f>invoices[[#This Row],[EB Amount]]-invoices[[#This Row],[electricity_amount]]</f>
        <v>0</v>
      </c>
    </row>
    <row r="3033" spans="1:34">
      <c r="A3033" t="s">
        <v>12196</v>
      </c>
      <c r="B3033" t="s">
        <v>22</v>
      </c>
      <c r="C3033" t="s">
        <v>1278</v>
      </c>
      <c r="D3033" t="s">
        <v>24</v>
      </c>
      <c r="E3033" t="s">
        <v>342</v>
      </c>
      <c r="F3033" t="s">
        <v>1279</v>
      </c>
      <c r="G3033" t="s">
        <v>12197</v>
      </c>
      <c r="H3033" s="1">
        <f>DATE(YEAR(invoices[[#This Row],[due_date]]),MONTH(invoices[[#This Row],[due_date]]),1)</f>
        <v>45597</v>
      </c>
      <c r="I3033" s="1">
        <v>45603</v>
      </c>
      <c r="J3033">
        <v>14500</v>
      </c>
      <c r="K3033">
        <v>1445</v>
      </c>
      <c r="L3033">
        <v>0</v>
      </c>
      <c r="M3033">
        <f>invoices[[#This Row],[rent_amount]]+invoices[[#This Row],[electricity_amount]]+invoices[[#This Row],[other_charges]]</f>
        <v>15945</v>
      </c>
      <c r="N3033" t="s">
        <v>28</v>
      </c>
      <c r="O3033" t="s">
        <v>487</v>
      </c>
      <c r="P3033">
        <v>0</v>
      </c>
      <c r="Q3033" t="b">
        <v>0</v>
      </c>
      <c r="R3033" t="s">
        <v>84</v>
      </c>
      <c r="S3033">
        <v>0</v>
      </c>
      <c r="T3033">
        <f>invoices[[#This Row],[total_amount]]</f>
        <v>15945</v>
      </c>
      <c r="U3033" t="s">
        <v>1281</v>
      </c>
      <c r="V3033" t="str">
        <f>INDEX([1]!Table1[tenantname],MATCH(invoices[[#This Row],[allotment_id]],[1]!Table1[TenantAllotmentID],0))</f>
        <v>Sowbarnigaa K S (D11-C2)</v>
      </c>
      <c r="W3033" t="s">
        <v>14411</v>
      </c>
      <c r="X3033" t="s">
        <v>14412</v>
      </c>
      <c r="Y3033" s="4">
        <v>45597</v>
      </c>
      <c r="Z3033" t="s">
        <v>15806</v>
      </c>
      <c r="AA3033">
        <v>9018</v>
      </c>
      <c r="AB3033">
        <v>4646</v>
      </c>
      <c r="AC3033">
        <v>836</v>
      </c>
      <c r="AD3033" s="7">
        <f>invoices[[#This Row],[Rent]]+invoices[[#This Row],[Services]]+invoices[[#This Row],[GST]]</f>
        <v>14500</v>
      </c>
      <c r="AE3033" s="7">
        <f>invoices[[#This Row],[Total]]-invoices[[#This Row],[rent_amount]]</f>
        <v>0</v>
      </c>
      <c r="AF3033">
        <v>5423</v>
      </c>
      <c r="AG3033">
        <v>1445</v>
      </c>
      <c r="AH3033">
        <f>invoices[[#This Row],[EB Amount]]-invoices[[#This Row],[electricity_amount]]</f>
        <v>0</v>
      </c>
    </row>
    <row r="3034" spans="1:34">
      <c r="A3034" t="s">
        <v>12247</v>
      </c>
      <c r="B3034" t="s">
        <v>22</v>
      </c>
      <c r="C3034" t="s">
        <v>3220</v>
      </c>
      <c r="D3034" t="s">
        <v>24</v>
      </c>
      <c r="E3034" t="s">
        <v>247</v>
      </c>
      <c r="F3034" t="s">
        <v>248</v>
      </c>
      <c r="G3034" t="s">
        <v>12248</v>
      </c>
      <c r="H3034" s="1">
        <f>DATE(YEAR(invoices[[#This Row],[due_date]]),MONTH(invoices[[#This Row],[due_date]]),1)</f>
        <v>45597</v>
      </c>
      <c r="I3034" s="1">
        <v>45603</v>
      </c>
      <c r="J3034">
        <v>19000</v>
      </c>
      <c r="K3034">
        <v>1178</v>
      </c>
      <c r="L3034">
        <v>0</v>
      </c>
      <c r="M3034">
        <f>invoices[[#This Row],[rent_amount]]+invoices[[#This Row],[electricity_amount]]+invoices[[#This Row],[other_charges]]</f>
        <v>20178</v>
      </c>
      <c r="N3034" t="s">
        <v>28</v>
      </c>
      <c r="O3034" t="s">
        <v>83</v>
      </c>
      <c r="P3034">
        <v>0</v>
      </c>
      <c r="Q3034" t="b">
        <v>0</v>
      </c>
      <c r="R3034" t="s">
        <v>84</v>
      </c>
      <c r="S3034">
        <v>0</v>
      </c>
      <c r="T3034">
        <f>invoices[[#This Row],[total_amount]]</f>
        <v>20178</v>
      </c>
      <c r="U3034" t="s">
        <v>3222</v>
      </c>
      <c r="V3034" t="str">
        <f>INDEX([1]!Table1[tenantname],MATCH(invoices[[#This Row],[allotment_id]],[1]!Table1[TenantAllotmentID],0))</f>
        <v>Ragavendran Ramesh (C11-A1)</v>
      </c>
      <c r="W3034" t="s">
        <v>15001</v>
      </c>
      <c r="X3034" t="s">
        <v>15002</v>
      </c>
      <c r="Y3034" s="4">
        <v>45597</v>
      </c>
      <c r="Z3034" t="s">
        <v>15806</v>
      </c>
      <c r="AA3034">
        <v>13639</v>
      </c>
      <c r="AB3034">
        <v>4543</v>
      </c>
      <c r="AC3034">
        <v>818</v>
      </c>
      <c r="AD3034" s="7">
        <f>invoices[[#This Row],[Rent]]+invoices[[#This Row],[Services]]+invoices[[#This Row],[GST]]</f>
        <v>19000</v>
      </c>
      <c r="AE3034" s="7">
        <f>invoices[[#This Row],[Total]]-invoices[[#This Row],[rent_amount]]</f>
        <v>0</v>
      </c>
      <c r="AF3034">
        <v>5448</v>
      </c>
      <c r="AG3034">
        <v>1178</v>
      </c>
      <c r="AH3034">
        <f>invoices[[#This Row],[EB Amount]]-invoices[[#This Row],[electricity_amount]]</f>
        <v>0</v>
      </c>
    </row>
    <row r="3035" spans="1:34">
      <c r="A3035" t="s">
        <v>12255</v>
      </c>
      <c r="B3035" t="s">
        <v>22</v>
      </c>
      <c r="C3035" t="s">
        <v>4810</v>
      </c>
      <c r="D3035" t="s">
        <v>24</v>
      </c>
      <c r="E3035" t="s">
        <v>476</v>
      </c>
      <c r="F3035" t="s">
        <v>1186</v>
      </c>
      <c r="G3035" t="s">
        <v>12256</v>
      </c>
      <c r="H3035" s="1">
        <f>DATE(YEAR(invoices[[#This Row],[due_date]]),MONTH(invoices[[#This Row],[due_date]]),1)</f>
        <v>45597</v>
      </c>
      <c r="I3035" s="1">
        <v>45603</v>
      </c>
      <c r="J3035">
        <v>14500</v>
      </c>
      <c r="K3035">
        <v>2821</v>
      </c>
      <c r="L3035">
        <v>0</v>
      </c>
      <c r="M3035">
        <f>invoices[[#This Row],[rent_amount]]+invoices[[#This Row],[electricity_amount]]+invoices[[#This Row],[other_charges]]</f>
        <v>17321</v>
      </c>
      <c r="N3035" t="s">
        <v>28</v>
      </c>
      <c r="O3035" t="s">
        <v>487</v>
      </c>
      <c r="P3035">
        <v>0</v>
      </c>
      <c r="Q3035" t="b">
        <v>0</v>
      </c>
      <c r="R3035" t="s">
        <v>84</v>
      </c>
      <c r="S3035">
        <v>0</v>
      </c>
      <c r="T3035">
        <f>invoices[[#This Row],[total_amount]]</f>
        <v>17321</v>
      </c>
      <c r="U3035" t="s">
        <v>4812</v>
      </c>
      <c r="V3035" t="str">
        <f>INDEX([1]!Table1[tenantname],MATCH(invoices[[#This Row],[allotment_id]],[1]!Table1[TenantAllotmentID],0))</f>
        <v>Sahal C (B41-B2)</v>
      </c>
      <c r="W3035" t="s">
        <v>15293</v>
      </c>
      <c r="X3035" t="s">
        <v>15294</v>
      </c>
      <c r="Y3035" s="4">
        <v>45597</v>
      </c>
      <c r="Z3035" t="s">
        <v>15806</v>
      </c>
      <c r="AA3035">
        <v>10409</v>
      </c>
      <c r="AB3035">
        <v>3467</v>
      </c>
      <c r="AC3035">
        <v>624</v>
      </c>
      <c r="AD3035" s="7">
        <f>invoices[[#This Row],[Rent]]+invoices[[#This Row],[Services]]+invoices[[#This Row],[GST]]</f>
        <v>14500</v>
      </c>
      <c r="AE3035" s="7">
        <f>invoices[[#This Row],[Total]]-invoices[[#This Row],[rent_amount]]</f>
        <v>0</v>
      </c>
      <c r="AF3035">
        <v>5453</v>
      </c>
      <c r="AG3035">
        <v>2821</v>
      </c>
      <c r="AH3035">
        <f>invoices[[#This Row],[EB Amount]]-invoices[[#This Row],[electricity_amount]]</f>
        <v>0</v>
      </c>
    </row>
    <row r="3036" spans="1:34">
      <c r="A3036" t="s">
        <v>12376</v>
      </c>
      <c r="B3036" t="s">
        <v>22</v>
      </c>
      <c r="C3036" t="s">
        <v>3162</v>
      </c>
      <c r="D3036" t="s">
        <v>24</v>
      </c>
      <c r="E3036" t="s">
        <v>25</v>
      </c>
      <c r="F3036" t="s">
        <v>385</v>
      </c>
      <c r="G3036" t="s">
        <v>12377</v>
      </c>
      <c r="H3036" s="1">
        <f>DATE(YEAR(invoices[[#This Row],[due_date]]),MONTH(invoices[[#This Row],[due_date]]),1)</f>
        <v>45597</v>
      </c>
      <c r="I3036" s="1">
        <v>45603</v>
      </c>
      <c r="J3036">
        <v>13000</v>
      </c>
      <c r="K3036">
        <v>2139</v>
      </c>
      <c r="L3036">
        <v>0</v>
      </c>
      <c r="M3036">
        <f>invoices[[#This Row],[rent_amount]]+invoices[[#This Row],[electricity_amount]]+invoices[[#This Row],[other_charges]]</f>
        <v>15139</v>
      </c>
      <c r="N3036" t="s">
        <v>28</v>
      </c>
      <c r="O3036" t="s">
        <v>419</v>
      </c>
      <c r="P3036">
        <v>0</v>
      </c>
      <c r="Q3036" t="b">
        <v>0</v>
      </c>
      <c r="R3036" t="s">
        <v>84</v>
      </c>
      <c r="S3036">
        <v>0</v>
      </c>
      <c r="T3036">
        <f>invoices[[#This Row],[total_amount]]</f>
        <v>15139</v>
      </c>
      <c r="U3036" t="s">
        <v>3164</v>
      </c>
      <c r="V3036" t="str">
        <f>INDEX([1]!Table1[tenantname],MATCH(invoices[[#This Row],[allotment_id]],[1]!Table1[TenantAllotmentID],0))</f>
        <v>Anshika Mittal (A24-B3)</v>
      </c>
      <c r="W3036" t="s">
        <v>14989</v>
      </c>
      <c r="X3036" t="s">
        <v>14990</v>
      </c>
      <c r="Y3036" s="4">
        <v>45597</v>
      </c>
      <c r="Z3036" t="s">
        <v>15806</v>
      </c>
      <c r="AA3036">
        <v>9100</v>
      </c>
      <c r="AB3036">
        <v>3305</v>
      </c>
      <c r="AC3036">
        <v>595</v>
      </c>
      <c r="AD3036" s="7">
        <f>invoices[[#This Row],[Rent]]+invoices[[#This Row],[Services]]+invoices[[#This Row],[GST]]</f>
        <v>13000</v>
      </c>
      <c r="AE3036" s="7">
        <f>invoices[[#This Row],[Total]]-invoices[[#This Row],[rent_amount]]</f>
        <v>0</v>
      </c>
      <c r="AF3036">
        <v>5519</v>
      </c>
      <c r="AG3036">
        <v>2139</v>
      </c>
      <c r="AH3036">
        <f>invoices[[#This Row],[EB Amount]]-invoices[[#This Row],[electricity_amount]]</f>
        <v>0</v>
      </c>
    </row>
    <row r="3037" spans="1:34">
      <c r="A3037" t="s">
        <v>12393</v>
      </c>
      <c r="B3037" t="s">
        <v>22</v>
      </c>
      <c r="C3037" t="s">
        <v>3897</v>
      </c>
      <c r="D3037" t="s">
        <v>24</v>
      </c>
      <c r="E3037" t="s">
        <v>275</v>
      </c>
      <c r="F3037" t="s">
        <v>1397</v>
      </c>
      <c r="G3037" t="s">
        <v>12394</v>
      </c>
      <c r="H3037" s="1">
        <f>DATE(YEAR(invoices[[#This Row],[due_date]]),MONTH(invoices[[#This Row],[due_date]]),1)</f>
        <v>45597</v>
      </c>
      <c r="I3037" s="1">
        <v>45603</v>
      </c>
      <c r="J3037">
        <v>10150</v>
      </c>
      <c r="K3037">
        <v>0</v>
      </c>
      <c r="L3037">
        <v>0</v>
      </c>
      <c r="M3037">
        <f>invoices[[#This Row],[rent_amount]]+invoices[[#This Row],[electricity_amount]]+invoices[[#This Row],[other_charges]]</f>
        <v>10150</v>
      </c>
      <c r="N3037" t="s">
        <v>28</v>
      </c>
      <c r="O3037" t="s">
        <v>83</v>
      </c>
      <c r="P3037">
        <v>0</v>
      </c>
      <c r="Q3037" t="b">
        <v>0</v>
      </c>
      <c r="R3037" t="s">
        <v>84</v>
      </c>
      <c r="S3037">
        <v>0</v>
      </c>
      <c r="T3037">
        <f>invoices[[#This Row],[total_amount]]</f>
        <v>10150</v>
      </c>
      <c r="U3037" t="s">
        <v>3899</v>
      </c>
      <c r="V3037" t="str">
        <f>INDEX([1]!Table1[tenantname],MATCH(invoices[[#This Row],[allotment_id]],[1]!Table1[TenantAllotmentID],0))</f>
        <v>Malavika Rajesh Nair (B44-B1)</v>
      </c>
      <c r="W3037" t="s">
        <v>15148</v>
      </c>
      <c r="X3037" t="s">
        <v>15149</v>
      </c>
      <c r="Y3037" s="4">
        <v>45597</v>
      </c>
      <c r="Z3037" t="s">
        <v>15806</v>
      </c>
      <c r="AA3037">
        <v>7105</v>
      </c>
      <c r="AB3037">
        <v>2581</v>
      </c>
      <c r="AC3037">
        <v>464</v>
      </c>
      <c r="AD3037" s="7">
        <f>invoices[[#This Row],[Rent]]+invoices[[#This Row],[Services]]+invoices[[#This Row],[GST]]</f>
        <v>10150</v>
      </c>
      <c r="AE3037" s="7">
        <f>invoices[[#This Row],[Total]]-invoices[[#This Row],[rent_amount]]</f>
        <v>0</v>
      </c>
      <c r="AF3037">
        <v>5529</v>
      </c>
      <c r="AG3037">
        <v>0</v>
      </c>
      <c r="AH3037">
        <f>invoices[[#This Row],[EB Amount]]-invoices[[#This Row],[electricity_amount]]</f>
        <v>0</v>
      </c>
    </row>
    <row r="3038" spans="1:34">
      <c r="A3038" t="s">
        <v>12411</v>
      </c>
      <c r="B3038" t="s">
        <v>22</v>
      </c>
      <c r="C3038" t="s">
        <v>2835</v>
      </c>
      <c r="D3038" t="s">
        <v>24</v>
      </c>
      <c r="E3038" t="s">
        <v>226</v>
      </c>
      <c r="F3038" t="s">
        <v>2836</v>
      </c>
      <c r="G3038" t="s">
        <v>12412</v>
      </c>
      <c r="H3038" s="1">
        <f>DATE(YEAR(invoices[[#This Row],[due_date]]),MONTH(invoices[[#This Row],[due_date]]),1)</f>
        <v>45597</v>
      </c>
      <c r="I3038" s="1">
        <v>45603</v>
      </c>
      <c r="J3038">
        <v>14500</v>
      </c>
      <c r="K3038">
        <v>1426</v>
      </c>
      <c r="L3038">
        <v>0</v>
      </c>
      <c r="M3038">
        <f>invoices[[#This Row],[rent_amount]]+invoices[[#This Row],[electricity_amount]]+invoices[[#This Row],[other_charges]]</f>
        <v>15926</v>
      </c>
      <c r="N3038" t="s">
        <v>28</v>
      </c>
      <c r="O3038" t="s">
        <v>83</v>
      </c>
      <c r="P3038">
        <v>0</v>
      </c>
      <c r="Q3038" t="b">
        <v>0</v>
      </c>
      <c r="R3038" t="s">
        <v>84</v>
      </c>
      <c r="S3038">
        <v>0</v>
      </c>
      <c r="T3038">
        <f>invoices[[#This Row],[total_amount]]</f>
        <v>15926</v>
      </c>
      <c r="U3038" s="2" t="s">
        <v>2838</v>
      </c>
      <c r="V3038" t="str">
        <f>INDEX([1]!Table1[tenantname],MATCH(invoices[[#This Row],[allotment_id]],[1]!Table1[TenantAllotmentID],0))</f>
        <v>Nivetha Marimuthu (B12-B1)</v>
      </c>
      <c r="W3038" t="s">
        <v>14907</v>
      </c>
      <c r="X3038" t="s">
        <v>14908</v>
      </c>
      <c r="Y3038" s="4">
        <v>45597</v>
      </c>
      <c r="Z3038" t="s">
        <v>15806</v>
      </c>
      <c r="AA3038">
        <v>10409</v>
      </c>
      <c r="AB3038">
        <v>3467</v>
      </c>
      <c r="AC3038">
        <v>624</v>
      </c>
      <c r="AD3038" s="7">
        <f>invoices[[#This Row],[Rent]]+invoices[[#This Row],[Services]]+invoices[[#This Row],[GST]]</f>
        <v>14500</v>
      </c>
      <c r="AE3038" s="7">
        <f>invoices[[#This Row],[Total]]-invoices[[#This Row],[rent_amount]]</f>
        <v>0</v>
      </c>
      <c r="AF3038">
        <v>5537</v>
      </c>
      <c r="AG3038">
        <v>1426</v>
      </c>
      <c r="AH3038">
        <f>invoices[[#This Row],[EB Amount]]-invoices[[#This Row],[electricity_amount]]</f>
        <v>0</v>
      </c>
    </row>
    <row r="3039" spans="1:34">
      <c r="A3039" t="s">
        <v>12429</v>
      </c>
      <c r="B3039" t="s">
        <v>22</v>
      </c>
      <c r="C3039" t="s">
        <v>3590</v>
      </c>
      <c r="D3039" t="s">
        <v>24</v>
      </c>
      <c r="E3039" t="s">
        <v>167</v>
      </c>
      <c r="F3039" t="s">
        <v>2258</v>
      </c>
      <c r="G3039" t="s">
        <v>12430</v>
      </c>
      <c r="H3039" s="1">
        <f>DATE(YEAR(invoices[[#This Row],[due_date]]),MONTH(invoices[[#This Row],[due_date]]),1)</f>
        <v>45597</v>
      </c>
      <c r="I3039" s="1">
        <v>45603</v>
      </c>
      <c r="J3039">
        <v>19000</v>
      </c>
      <c r="K3039">
        <v>1728</v>
      </c>
      <c r="L3039">
        <v>0</v>
      </c>
      <c r="M3039">
        <f>invoices[[#This Row],[rent_amount]]+invoices[[#This Row],[electricity_amount]]+invoices[[#This Row],[other_charges]]</f>
        <v>20728</v>
      </c>
      <c r="N3039" t="s">
        <v>28</v>
      </c>
      <c r="O3039" t="s">
        <v>487</v>
      </c>
      <c r="P3039">
        <v>0</v>
      </c>
      <c r="Q3039" t="b">
        <v>0</v>
      </c>
      <c r="R3039" t="s">
        <v>84</v>
      </c>
      <c r="S3039">
        <v>0</v>
      </c>
      <c r="T3039">
        <f>invoices[[#This Row],[total_amount]]</f>
        <v>20728</v>
      </c>
      <c r="U3039" s="2" t="s">
        <v>3592</v>
      </c>
      <c r="V3039" t="str">
        <f>INDEX([1]!Table1[tenantname],MATCH(invoices[[#This Row],[allotment_id]],[1]!Table1[TenantAllotmentID],0))</f>
        <v>Srichand Ganesh (B42-A1)</v>
      </c>
      <c r="W3039" t="s">
        <v>15088</v>
      </c>
      <c r="X3039" t="s">
        <v>15089</v>
      </c>
      <c r="Y3039" s="4">
        <v>45597</v>
      </c>
      <c r="Z3039" t="s">
        <v>15806</v>
      </c>
      <c r="AA3039">
        <v>13639</v>
      </c>
      <c r="AB3039">
        <v>4543</v>
      </c>
      <c r="AC3039">
        <v>818</v>
      </c>
      <c r="AD3039" s="7">
        <f>invoices[[#This Row],[Rent]]+invoices[[#This Row],[Services]]+invoices[[#This Row],[GST]]</f>
        <v>19000</v>
      </c>
      <c r="AE3039" s="7">
        <f>invoices[[#This Row],[Total]]-invoices[[#This Row],[rent_amount]]</f>
        <v>0</v>
      </c>
      <c r="AF3039">
        <v>5549</v>
      </c>
      <c r="AG3039">
        <v>1728</v>
      </c>
      <c r="AH3039">
        <f>invoices[[#This Row],[EB Amount]]-invoices[[#This Row],[electricity_amount]]</f>
        <v>0</v>
      </c>
    </row>
    <row r="3040" spans="1:34">
      <c r="A3040" t="s">
        <v>12489</v>
      </c>
      <c r="B3040" t="s">
        <v>22</v>
      </c>
      <c r="C3040" t="s">
        <v>1217</v>
      </c>
      <c r="D3040" t="s">
        <v>24</v>
      </c>
      <c r="E3040" t="s">
        <v>349</v>
      </c>
      <c r="F3040" t="s">
        <v>1218</v>
      </c>
      <c r="G3040" t="s">
        <v>12490</v>
      </c>
      <c r="H3040" s="1">
        <f>DATE(YEAR(invoices[[#This Row],[due_date]]),MONTH(invoices[[#This Row],[due_date]]),1)</f>
        <v>45597</v>
      </c>
      <c r="I3040" s="1">
        <v>45603</v>
      </c>
      <c r="J3040">
        <v>13500</v>
      </c>
      <c r="K3040">
        <v>1612</v>
      </c>
      <c r="L3040">
        <v>0</v>
      </c>
      <c r="M3040">
        <f>invoices[[#This Row],[rent_amount]]+invoices[[#This Row],[electricity_amount]]+invoices[[#This Row],[other_charges]]</f>
        <v>15112</v>
      </c>
      <c r="N3040" t="s">
        <v>28</v>
      </c>
      <c r="O3040" t="s">
        <v>83</v>
      </c>
      <c r="P3040">
        <v>0</v>
      </c>
      <c r="Q3040" t="b">
        <v>0</v>
      </c>
      <c r="R3040" t="s">
        <v>84</v>
      </c>
      <c r="S3040">
        <v>0</v>
      </c>
      <c r="T3040">
        <f>invoices[[#This Row],[total_amount]]</f>
        <v>15112</v>
      </c>
      <c r="U3040" t="s">
        <v>1220</v>
      </c>
      <c r="V3040" t="str">
        <f>INDEX([1]!Table1[tenantname],MATCH(invoices[[#This Row],[allotment_id]],[1]!Table1[TenantAllotmentID],0))</f>
        <v>Naga Raja Kurakula (B11-C2)</v>
      </c>
      <c r="W3040" t="s">
        <v>14386</v>
      </c>
      <c r="X3040" t="s">
        <v>14387</v>
      </c>
      <c r="Y3040" s="4">
        <v>45597</v>
      </c>
      <c r="Z3040" t="s">
        <v>15806</v>
      </c>
      <c r="AA3040">
        <v>9691</v>
      </c>
      <c r="AB3040">
        <v>3228</v>
      </c>
      <c r="AC3040">
        <v>581</v>
      </c>
      <c r="AD3040" s="7">
        <f>invoices[[#This Row],[Rent]]+invoices[[#This Row],[Services]]+invoices[[#This Row],[GST]]</f>
        <v>13500</v>
      </c>
      <c r="AE3040" s="7">
        <f>invoices[[#This Row],[Total]]-invoices[[#This Row],[rent_amount]]</f>
        <v>0</v>
      </c>
      <c r="AF3040">
        <v>5581</v>
      </c>
      <c r="AG3040">
        <v>1612</v>
      </c>
      <c r="AH3040">
        <f>invoices[[#This Row],[EB Amount]]-invoices[[#This Row],[electricity_amount]]</f>
        <v>0</v>
      </c>
    </row>
    <row r="3041" spans="1:34">
      <c r="A3041" t="s">
        <v>12617</v>
      </c>
      <c r="B3041" t="s">
        <v>22</v>
      </c>
      <c r="C3041" t="s">
        <v>212</v>
      </c>
      <c r="D3041" t="s">
        <v>24</v>
      </c>
      <c r="E3041" t="s">
        <v>140</v>
      </c>
      <c r="F3041" t="s">
        <v>213</v>
      </c>
      <c r="G3041" t="s">
        <v>12618</v>
      </c>
      <c r="H3041" s="1">
        <f>DATE(YEAR(invoices[[#This Row],[due_date]]),MONTH(invoices[[#This Row],[due_date]]),1)</f>
        <v>45597</v>
      </c>
      <c r="I3041" s="1">
        <v>45603</v>
      </c>
      <c r="J3041">
        <v>13000</v>
      </c>
      <c r="K3041">
        <v>1581</v>
      </c>
      <c r="L3041">
        <v>0</v>
      </c>
      <c r="M3041">
        <f>invoices[[#This Row],[rent_amount]]+invoices[[#This Row],[electricity_amount]]+invoices[[#This Row],[other_charges]]</f>
        <v>14581</v>
      </c>
      <c r="N3041" t="s">
        <v>28</v>
      </c>
      <c r="O3041" t="s">
        <v>419</v>
      </c>
      <c r="P3041">
        <v>0</v>
      </c>
      <c r="Q3041" t="b">
        <v>0</v>
      </c>
      <c r="R3041" t="s">
        <v>84</v>
      </c>
      <c r="S3041">
        <v>0</v>
      </c>
      <c r="T3041">
        <f>invoices[[#This Row],[total_amount]]</f>
        <v>14581</v>
      </c>
      <c r="U3041" t="s">
        <v>215</v>
      </c>
      <c r="V3041" t="str">
        <f>INDEX([1]!Table1[tenantname],MATCH(invoices[[#This Row],[allotment_id]],[1]!Table1[TenantAllotmentID],0))</f>
        <v>Arnav Raj (A41-B2)</v>
      </c>
      <c r="W3041" t="s">
        <v>14034</v>
      </c>
      <c r="X3041" t="s">
        <v>14035</v>
      </c>
      <c r="Y3041" s="4">
        <v>45597</v>
      </c>
      <c r="Z3041" t="s">
        <v>15806</v>
      </c>
      <c r="AA3041">
        <v>8085</v>
      </c>
      <c r="AB3041">
        <v>4165</v>
      </c>
      <c r="AC3041">
        <v>750</v>
      </c>
      <c r="AD3041" s="7">
        <f>invoices[[#This Row],[Rent]]+invoices[[#This Row],[Services]]+invoices[[#This Row],[GST]]</f>
        <v>13000</v>
      </c>
      <c r="AE3041" s="7">
        <f>invoices[[#This Row],[Total]]-invoices[[#This Row],[rent_amount]]</f>
        <v>0</v>
      </c>
      <c r="AF3041">
        <v>5651</v>
      </c>
      <c r="AG3041">
        <v>1581</v>
      </c>
      <c r="AH3041">
        <f>invoices[[#This Row],[EB Amount]]-invoices[[#This Row],[electricity_amount]]</f>
        <v>0</v>
      </c>
    </row>
    <row r="3042" spans="1:34">
      <c r="A3042" t="s">
        <v>12621</v>
      </c>
      <c r="B3042" t="s">
        <v>22</v>
      </c>
      <c r="C3042" t="s">
        <v>1836</v>
      </c>
      <c r="D3042" t="s">
        <v>24</v>
      </c>
      <c r="E3042" t="s">
        <v>247</v>
      </c>
      <c r="F3042" t="s">
        <v>2658</v>
      </c>
      <c r="G3042" t="s">
        <v>12622</v>
      </c>
      <c r="H3042" s="1">
        <f>DATE(YEAR(invoices[[#This Row],[due_date]]),MONTH(invoices[[#This Row],[due_date]]),1)</f>
        <v>45597</v>
      </c>
      <c r="I3042" s="1">
        <v>45603</v>
      </c>
      <c r="J3042">
        <v>13500</v>
      </c>
      <c r="K3042">
        <v>684</v>
      </c>
      <c r="L3042">
        <v>0</v>
      </c>
      <c r="M3042">
        <f>invoices[[#This Row],[rent_amount]]+invoices[[#This Row],[electricity_amount]]+invoices[[#This Row],[other_charges]]</f>
        <v>14184</v>
      </c>
      <c r="N3042" t="s">
        <v>28</v>
      </c>
      <c r="O3042" t="s">
        <v>83</v>
      </c>
      <c r="P3042">
        <v>0</v>
      </c>
      <c r="Q3042" t="b">
        <v>0</v>
      </c>
      <c r="R3042" t="s">
        <v>84</v>
      </c>
      <c r="S3042">
        <v>0</v>
      </c>
      <c r="T3042">
        <f>invoices[[#This Row],[total_amount]]</f>
        <v>14184</v>
      </c>
      <c r="U3042" t="s">
        <v>2817</v>
      </c>
      <c r="V3042" t="str">
        <f>INDEX([1]!Table1[tenantname],MATCH(invoices[[#This Row],[allotment_id]],[1]!Table1[TenantAllotmentID],0))</f>
        <v>Paras Katal (C11-C2)</v>
      </c>
      <c r="W3042" t="s">
        <v>14613</v>
      </c>
      <c r="X3042" t="s">
        <v>14900</v>
      </c>
      <c r="Y3042" s="4">
        <v>45597</v>
      </c>
      <c r="Z3042" t="s">
        <v>15806</v>
      </c>
      <c r="AA3042">
        <v>9691</v>
      </c>
      <c r="AB3042">
        <v>3228</v>
      </c>
      <c r="AC3042">
        <v>581</v>
      </c>
      <c r="AD3042" s="7">
        <f>invoices[[#This Row],[Rent]]+invoices[[#This Row],[Services]]+invoices[[#This Row],[GST]]</f>
        <v>13500</v>
      </c>
      <c r="AE3042" s="7">
        <f>invoices[[#This Row],[Total]]-invoices[[#This Row],[rent_amount]]</f>
        <v>0</v>
      </c>
      <c r="AF3042">
        <v>5653</v>
      </c>
      <c r="AG3042">
        <v>684</v>
      </c>
      <c r="AH3042">
        <f>invoices[[#This Row],[EB Amount]]-invoices[[#This Row],[electricity_amount]]</f>
        <v>0</v>
      </c>
    </row>
    <row r="3043" spans="1:34">
      <c r="A3043" t="s">
        <v>12645</v>
      </c>
      <c r="B3043" t="s">
        <v>22</v>
      </c>
      <c r="C3043" t="s">
        <v>1035</v>
      </c>
      <c r="D3043" t="s">
        <v>24</v>
      </c>
      <c r="E3043" t="s">
        <v>342</v>
      </c>
      <c r="F3043" t="s">
        <v>343</v>
      </c>
      <c r="G3043" t="s">
        <v>12646</v>
      </c>
      <c r="H3043" s="1">
        <f>DATE(YEAR(invoices[[#This Row],[due_date]]),MONTH(invoices[[#This Row],[due_date]]),1)</f>
        <v>45597</v>
      </c>
      <c r="I3043" s="1">
        <v>45603</v>
      </c>
      <c r="J3043">
        <v>24000</v>
      </c>
      <c r="K3043">
        <v>1190</v>
      </c>
      <c r="L3043">
        <v>0</v>
      </c>
      <c r="M3043">
        <f>invoices[[#This Row],[rent_amount]]+invoices[[#This Row],[electricity_amount]]+invoices[[#This Row],[other_charges]]</f>
        <v>25190</v>
      </c>
      <c r="N3043" t="s">
        <v>28</v>
      </c>
      <c r="O3043" t="s">
        <v>487</v>
      </c>
      <c r="P3043">
        <v>0</v>
      </c>
      <c r="Q3043" t="b">
        <v>0</v>
      </c>
      <c r="R3043" t="s">
        <v>84</v>
      </c>
      <c r="S3043">
        <v>0</v>
      </c>
      <c r="T3043">
        <f>invoices[[#This Row],[total_amount]]</f>
        <v>25190</v>
      </c>
      <c r="U3043" t="s">
        <v>1037</v>
      </c>
      <c r="V3043" t="str">
        <f>INDEX([1]!Table1[tenantname],MATCH(invoices[[#This Row],[allotment_id]],[1]!Table1[TenantAllotmentID],0))</f>
        <v>Vijayalakshmi B (D11-B1)</v>
      </c>
      <c r="W3043" t="s">
        <v>14323</v>
      </c>
      <c r="X3043" t="s">
        <v>14324</v>
      </c>
      <c r="Y3043" s="4">
        <v>45597</v>
      </c>
      <c r="Z3043" t="s">
        <v>15806</v>
      </c>
      <c r="AA3043">
        <v>14926</v>
      </c>
      <c r="AB3043">
        <v>7689</v>
      </c>
      <c r="AC3043">
        <v>1385</v>
      </c>
      <c r="AD3043" s="7">
        <f>invoices[[#This Row],[Rent]]+invoices[[#This Row],[Services]]+invoices[[#This Row],[GST]]</f>
        <v>24000</v>
      </c>
      <c r="AE3043" s="7">
        <f>invoices[[#This Row],[Total]]-invoices[[#This Row],[rent_amount]]</f>
        <v>0</v>
      </c>
      <c r="AF3043">
        <v>5666</v>
      </c>
      <c r="AG3043">
        <v>1190</v>
      </c>
      <c r="AH3043">
        <f>invoices[[#This Row],[EB Amount]]-invoices[[#This Row],[electricity_amount]]</f>
        <v>0</v>
      </c>
    </row>
    <row r="3044" spans="1:34">
      <c r="A3044" t="s">
        <v>12661</v>
      </c>
      <c r="B3044" t="s">
        <v>22</v>
      </c>
      <c r="C3044" t="s">
        <v>2516</v>
      </c>
      <c r="D3044" t="s">
        <v>24</v>
      </c>
      <c r="E3044" t="s">
        <v>254</v>
      </c>
      <c r="F3044" t="s">
        <v>790</v>
      </c>
      <c r="G3044" t="s">
        <v>12662</v>
      </c>
      <c r="H3044" s="1">
        <f>DATE(YEAR(invoices[[#This Row],[due_date]]),MONTH(invoices[[#This Row],[due_date]]),1)</f>
        <v>45597</v>
      </c>
      <c r="I3044" s="1">
        <v>45603</v>
      </c>
      <c r="J3044">
        <v>13500</v>
      </c>
      <c r="K3044">
        <v>2232</v>
      </c>
      <c r="L3044">
        <v>0</v>
      </c>
      <c r="M3044">
        <f>invoices[[#This Row],[rent_amount]]+invoices[[#This Row],[electricity_amount]]+invoices[[#This Row],[other_charges]]</f>
        <v>15732</v>
      </c>
      <c r="N3044" t="s">
        <v>28</v>
      </c>
      <c r="O3044" t="s">
        <v>885</v>
      </c>
      <c r="P3044">
        <v>0</v>
      </c>
      <c r="Q3044" t="b">
        <v>0</v>
      </c>
      <c r="R3044" t="s">
        <v>84</v>
      </c>
      <c r="S3044">
        <v>0</v>
      </c>
      <c r="T3044">
        <f>invoices[[#This Row],[total_amount]]</f>
        <v>15732</v>
      </c>
      <c r="U3044" t="s">
        <v>2518</v>
      </c>
      <c r="V3044" t="str">
        <f>INDEX([1]!Table1[tenantname],MATCH(invoices[[#This Row],[allotment_id]],[1]!Table1[TenantAllotmentID],0))</f>
        <v>Aakarshni V (C42-C2)</v>
      </c>
      <c r="W3044" t="s">
        <v>14824</v>
      </c>
      <c r="X3044" t="s">
        <v>14825</v>
      </c>
      <c r="Y3044" s="4">
        <v>45597</v>
      </c>
      <c r="Z3044" t="s">
        <v>15806</v>
      </c>
      <c r="AA3044">
        <v>8255</v>
      </c>
      <c r="AB3044">
        <v>4445</v>
      </c>
      <c r="AC3044">
        <v>800</v>
      </c>
      <c r="AD3044" s="7">
        <f>invoices[[#This Row],[Rent]]+invoices[[#This Row],[Services]]+invoices[[#This Row],[GST]]</f>
        <v>13500</v>
      </c>
      <c r="AE3044" s="7">
        <f>invoices[[#This Row],[Total]]-invoices[[#This Row],[rent_amount]]</f>
        <v>0</v>
      </c>
      <c r="AF3044">
        <v>5675</v>
      </c>
      <c r="AG3044">
        <v>2232</v>
      </c>
      <c r="AH3044">
        <f>invoices[[#This Row],[EB Amount]]-invoices[[#This Row],[electricity_amount]]</f>
        <v>0</v>
      </c>
    </row>
    <row r="3045" spans="1:34">
      <c r="A3045" t="s">
        <v>12722</v>
      </c>
      <c r="B3045" t="s">
        <v>22</v>
      </c>
      <c r="C3045" t="s">
        <v>9262</v>
      </c>
      <c r="D3045" t="s">
        <v>24</v>
      </c>
      <c r="E3045" t="s">
        <v>25</v>
      </c>
      <c r="F3045" t="s">
        <v>1865</v>
      </c>
      <c r="G3045" t="s">
        <v>12723</v>
      </c>
      <c r="H3045" s="1">
        <f>DATE(YEAR(invoices[[#This Row],[due_date]]),MONTH(invoices[[#This Row],[due_date]]),1)</f>
        <v>45597</v>
      </c>
      <c r="I3045" s="1">
        <v>45603</v>
      </c>
      <c r="J3045">
        <v>13000</v>
      </c>
      <c r="K3045">
        <v>2139</v>
      </c>
      <c r="L3045">
        <v>0</v>
      </c>
      <c r="M3045">
        <f>invoices[[#This Row],[rent_amount]]+invoices[[#This Row],[electricity_amount]]+invoices[[#This Row],[other_charges]]</f>
        <v>15139</v>
      </c>
      <c r="N3045" t="s">
        <v>28</v>
      </c>
      <c r="O3045" t="s">
        <v>419</v>
      </c>
      <c r="P3045">
        <v>0</v>
      </c>
      <c r="Q3045" t="b">
        <v>0</v>
      </c>
      <c r="R3045" t="s">
        <v>84</v>
      </c>
      <c r="S3045">
        <v>0</v>
      </c>
      <c r="T3045">
        <f>invoices[[#This Row],[total_amount]]</f>
        <v>15139</v>
      </c>
      <c r="U3045" t="s">
        <v>9264</v>
      </c>
      <c r="V3045" t="str">
        <f>INDEX([1]!Table1[tenantname],MATCH(invoices[[#This Row],[allotment_id]],[1]!Table1[TenantAllotmentID],0))</f>
        <v>Juveriyah Hassan (A24-B2)</v>
      </c>
      <c r="W3045" t="s">
        <v>15652</v>
      </c>
      <c r="X3045" t="s">
        <v>15653</v>
      </c>
      <c r="Y3045" s="4">
        <v>45597</v>
      </c>
      <c r="Z3045" t="s">
        <v>15806</v>
      </c>
      <c r="AA3045">
        <v>9100</v>
      </c>
      <c r="AB3045">
        <v>3305</v>
      </c>
      <c r="AC3045">
        <v>595</v>
      </c>
      <c r="AD3045" s="7">
        <f>invoices[[#This Row],[Rent]]+invoices[[#This Row],[Services]]+invoices[[#This Row],[GST]]</f>
        <v>13000</v>
      </c>
      <c r="AE3045" s="7">
        <f>invoices[[#This Row],[Total]]-invoices[[#This Row],[rent_amount]]</f>
        <v>0</v>
      </c>
      <c r="AF3045">
        <v>5706</v>
      </c>
      <c r="AG3045">
        <v>2139</v>
      </c>
      <c r="AH3045">
        <f>invoices[[#This Row],[EB Amount]]-invoices[[#This Row],[electricity_amount]]</f>
        <v>0</v>
      </c>
    </row>
    <row r="3046" spans="1:34">
      <c r="A3046" t="s">
        <v>12911</v>
      </c>
      <c r="B3046" t="s">
        <v>22</v>
      </c>
      <c r="C3046" t="s">
        <v>1421</v>
      </c>
      <c r="D3046" t="s">
        <v>24</v>
      </c>
      <c r="E3046" t="s">
        <v>34</v>
      </c>
      <c r="F3046" t="s">
        <v>805</v>
      </c>
      <c r="G3046" t="s">
        <v>12912</v>
      </c>
      <c r="H3046" s="1">
        <f>DATE(YEAR(invoices[[#This Row],[due_date]]),MONTH(invoices[[#This Row],[due_date]]),1)</f>
        <v>45597</v>
      </c>
      <c r="I3046" s="1">
        <v>45603</v>
      </c>
      <c r="J3046">
        <v>17500</v>
      </c>
      <c r="K3046">
        <v>192</v>
      </c>
      <c r="L3046">
        <v>0</v>
      </c>
      <c r="M3046">
        <f>invoices[[#This Row],[rent_amount]]+invoices[[#This Row],[electricity_amount]]+invoices[[#This Row],[other_charges]]</f>
        <v>17692</v>
      </c>
      <c r="N3046" t="s">
        <v>28</v>
      </c>
      <c r="O3046" t="s">
        <v>419</v>
      </c>
      <c r="P3046">
        <v>0</v>
      </c>
      <c r="Q3046" t="b">
        <v>0</v>
      </c>
      <c r="R3046" t="s">
        <v>84</v>
      </c>
      <c r="S3046">
        <v>0</v>
      </c>
      <c r="T3046">
        <f>invoices[[#This Row],[total_amount]]</f>
        <v>17692</v>
      </c>
      <c r="U3046" t="s">
        <v>2859</v>
      </c>
      <c r="V3046" t="str">
        <f>INDEX([1]!Table1[tenantname],MATCH(invoices[[#This Row],[allotment_id]],[1]!Table1[TenantAllotmentID],0))</f>
        <v>Sai Roshni  Matta (B43-A1)</v>
      </c>
      <c r="W3046" t="s">
        <v>14466</v>
      </c>
      <c r="X3046" t="s">
        <v>14913</v>
      </c>
      <c r="Y3046" s="4">
        <v>45597</v>
      </c>
      <c r="Z3046" t="s">
        <v>15806</v>
      </c>
      <c r="AA3046">
        <v>12562</v>
      </c>
      <c r="AB3046">
        <v>4184</v>
      </c>
      <c r="AC3046">
        <v>754</v>
      </c>
      <c r="AD3046" s="7">
        <f>invoices[[#This Row],[Rent]]+invoices[[#This Row],[Services]]+invoices[[#This Row],[GST]]</f>
        <v>17500</v>
      </c>
      <c r="AE3046" s="7">
        <f>invoices[[#This Row],[Total]]-invoices[[#This Row],[rent_amount]]</f>
        <v>0</v>
      </c>
      <c r="AF3046">
        <v>5802</v>
      </c>
      <c r="AG3046">
        <v>192</v>
      </c>
      <c r="AH3046">
        <f>invoices[[#This Row],[EB Amount]]-invoices[[#This Row],[electricity_amount]]</f>
        <v>0</v>
      </c>
    </row>
    <row r="3047" spans="1:34">
      <c r="A3047" t="s">
        <v>12929</v>
      </c>
      <c r="B3047" t="s">
        <v>22</v>
      </c>
      <c r="C3047" t="s">
        <v>4257</v>
      </c>
      <c r="D3047" t="s">
        <v>24</v>
      </c>
      <c r="E3047" t="s">
        <v>96</v>
      </c>
      <c r="F3047" t="s">
        <v>510</v>
      </c>
      <c r="G3047" t="s">
        <v>12930</v>
      </c>
      <c r="H3047" s="1">
        <f>DATE(YEAR(invoices[[#This Row],[due_date]]),MONTH(invoices[[#This Row],[due_date]]),1)</f>
        <v>45597</v>
      </c>
      <c r="I3047" s="1">
        <v>45603</v>
      </c>
      <c r="J3047">
        <v>14500</v>
      </c>
      <c r="K3047">
        <v>2542</v>
      </c>
      <c r="L3047">
        <v>0</v>
      </c>
      <c r="M3047">
        <f>invoices[[#This Row],[rent_amount]]+invoices[[#This Row],[electricity_amount]]+invoices[[#This Row],[other_charges]]</f>
        <v>17042</v>
      </c>
      <c r="N3047" t="s">
        <v>28</v>
      </c>
      <c r="O3047" t="s">
        <v>419</v>
      </c>
      <c r="P3047">
        <v>0</v>
      </c>
      <c r="Q3047" t="b">
        <v>0</v>
      </c>
      <c r="R3047" t="s">
        <v>84</v>
      </c>
      <c r="S3047">
        <v>0</v>
      </c>
      <c r="T3047">
        <f>invoices[[#This Row],[total_amount]]</f>
        <v>17042</v>
      </c>
      <c r="U3047" t="s">
        <v>4259</v>
      </c>
      <c r="V3047" t="str">
        <f>INDEX([1]!Table1[tenantname],MATCH(invoices[[#This Row],[allotment_id]],[1]!Table1[TenantAllotmentID],0))</f>
        <v>Madhav Vinnakota (B33-B2)</v>
      </c>
      <c r="W3047" t="s">
        <v>15199</v>
      </c>
      <c r="X3047" t="s">
        <v>15200</v>
      </c>
      <c r="Y3047" s="4">
        <v>45597</v>
      </c>
      <c r="Z3047" t="s">
        <v>15806</v>
      </c>
      <c r="AA3047">
        <v>8866</v>
      </c>
      <c r="AB3047">
        <v>4774</v>
      </c>
      <c r="AC3047">
        <v>860</v>
      </c>
      <c r="AD3047" s="7">
        <f>invoices[[#This Row],[Rent]]+invoices[[#This Row],[Services]]+invoices[[#This Row],[GST]]</f>
        <v>14500</v>
      </c>
      <c r="AE3047" s="7">
        <f>invoices[[#This Row],[Total]]-invoices[[#This Row],[rent_amount]]</f>
        <v>0</v>
      </c>
      <c r="AF3047">
        <v>5810</v>
      </c>
      <c r="AG3047">
        <v>2542</v>
      </c>
      <c r="AH3047">
        <f>invoices[[#This Row],[EB Amount]]-invoices[[#This Row],[electricity_amount]]</f>
        <v>0</v>
      </c>
    </row>
    <row r="3048" spans="1:34">
      <c r="A3048" t="s">
        <v>13057</v>
      </c>
      <c r="B3048" t="s">
        <v>22</v>
      </c>
      <c r="C3048" t="s">
        <v>732</v>
      </c>
      <c r="D3048" t="s">
        <v>24</v>
      </c>
      <c r="E3048" t="s">
        <v>112</v>
      </c>
      <c r="F3048" t="s">
        <v>1305</v>
      </c>
      <c r="G3048" t="s">
        <v>13058</v>
      </c>
      <c r="H3048" s="1">
        <f>DATE(YEAR(invoices[[#This Row],[due_date]]),MONTH(invoices[[#This Row],[due_date]]),1)</f>
        <v>45597</v>
      </c>
      <c r="I3048" s="1">
        <v>45603</v>
      </c>
      <c r="J3048">
        <v>14500</v>
      </c>
      <c r="K3048">
        <v>2728</v>
      </c>
      <c r="L3048">
        <v>0</v>
      </c>
      <c r="M3048">
        <f>invoices[[#This Row],[rent_amount]]+invoices[[#This Row],[electricity_amount]]+invoices[[#This Row],[other_charges]]</f>
        <v>17228</v>
      </c>
      <c r="N3048" t="s">
        <v>28</v>
      </c>
      <c r="O3048" t="s">
        <v>83</v>
      </c>
      <c r="P3048">
        <v>0</v>
      </c>
      <c r="Q3048" t="b">
        <v>0</v>
      </c>
      <c r="R3048" t="s">
        <v>84</v>
      </c>
      <c r="S3048">
        <v>0</v>
      </c>
      <c r="T3048">
        <f>invoices[[#This Row],[total_amount]]</f>
        <v>17228</v>
      </c>
      <c r="U3048" t="s">
        <v>2239</v>
      </c>
      <c r="V3048" t="str">
        <f>INDEX([1]!Table1[tenantname],MATCH(invoices[[#This Row],[allotment_id]],[1]!Table1[TenantAllotmentID],0))</f>
        <v>Harshith Gavara (A23-B1)</v>
      </c>
      <c r="W3048" t="s">
        <v>14211</v>
      </c>
      <c r="X3048" t="s">
        <v>14749</v>
      </c>
      <c r="Y3048" s="4">
        <v>45597</v>
      </c>
      <c r="Z3048" t="s">
        <v>15806</v>
      </c>
      <c r="AA3048">
        <v>10150</v>
      </c>
      <c r="AB3048">
        <v>3686</v>
      </c>
      <c r="AC3048">
        <v>664</v>
      </c>
      <c r="AD3048" s="7">
        <f>invoices[[#This Row],[Rent]]+invoices[[#This Row],[Services]]+invoices[[#This Row],[GST]]</f>
        <v>14500</v>
      </c>
      <c r="AE3048" s="7">
        <f>invoices[[#This Row],[Total]]-invoices[[#This Row],[rent_amount]]</f>
        <v>0</v>
      </c>
      <c r="AF3048">
        <v>5884</v>
      </c>
      <c r="AG3048">
        <v>2728</v>
      </c>
      <c r="AH3048">
        <f>invoices[[#This Row],[EB Amount]]-invoices[[#This Row],[electricity_amount]]</f>
        <v>0</v>
      </c>
    </row>
    <row r="3049" spans="1:34">
      <c r="A3049" t="s">
        <v>13069</v>
      </c>
      <c r="B3049" t="s">
        <v>22</v>
      </c>
      <c r="C3049" t="s">
        <v>4247</v>
      </c>
      <c r="D3049" t="s">
        <v>24</v>
      </c>
      <c r="E3049" t="s">
        <v>569</v>
      </c>
      <c r="F3049" t="s">
        <v>727</v>
      </c>
      <c r="G3049" t="s">
        <v>13070</v>
      </c>
      <c r="H3049" s="1">
        <f>DATE(YEAR(invoices[[#This Row],[due_date]]),MONTH(invoices[[#This Row],[due_date]]),1)</f>
        <v>45597</v>
      </c>
      <c r="I3049" s="1">
        <v>45603</v>
      </c>
      <c r="J3049">
        <v>13000</v>
      </c>
      <c r="K3049">
        <v>2821</v>
      </c>
      <c r="L3049">
        <v>0</v>
      </c>
      <c r="M3049">
        <f>invoices[[#This Row],[rent_amount]]+invoices[[#This Row],[electricity_amount]]+invoices[[#This Row],[other_charges]]</f>
        <v>15821</v>
      </c>
      <c r="N3049" t="s">
        <v>28</v>
      </c>
      <c r="O3049" t="s">
        <v>487</v>
      </c>
      <c r="P3049">
        <v>0</v>
      </c>
      <c r="Q3049" t="b">
        <v>0</v>
      </c>
      <c r="R3049" t="s">
        <v>84</v>
      </c>
      <c r="S3049">
        <v>0</v>
      </c>
      <c r="T3049">
        <f>invoices[[#This Row],[total_amount]]</f>
        <v>15821</v>
      </c>
      <c r="U3049" t="s">
        <v>4249</v>
      </c>
      <c r="V3049" t="str">
        <f>INDEX([1]!Table1[tenantname],MATCH(invoices[[#This Row],[allotment_id]],[1]!Table1[TenantAllotmentID],0))</f>
        <v>Swarali Kadam (C12-C3)</v>
      </c>
      <c r="W3049" t="s">
        <v>15195</v>
      </c>
      <c r="X3049" t="s">
        <v>15196</v>
      </c>
      <c r="Y3049" s="4">
        <v>45597</v>
      </c>
      <c r="Z3049" t="s">
        <v>15806</v>
      </c>
      <c r="AA3049">
        <v>7949</v>
      </c>
      <c r="AB3049">
        <v>4280</v>
      </c>
      <c r="AC3049">
        <v>771</v>
      </c>
      <c r="AD3049" s="7">
        <f>invoices[[#This Row],[Rent]]+invoices[[#This Row],[Services]]+invoices[[#This Row],[GST]]</f>
        <v>13000</v>
      </c>
      <c r="AE3049" s="7">
        <f>invoices[[#This Row],[Total]]-invoices[[#This Row],[rent_amount]]</f>
        <v>0</v>
      </c>
      <c r="AF3049">
        <v>5890</v>
      </c>
      <c r="AG3049">
        <v>2821</v>
      </c>
      <c r="AH3049">
        <f>invoices[[#This Row],[EB Amount]]-invoices[[#This Row],[electricity_amount]]</f>
        <v>0</v>
      </c>
    </row>
    <row r="3050" spans="1:34">
      <c r="A3050" t="s">
        <v>13334</v>
      </c>
      <c r="B3050" t="s">
        <v>22</v>
      </c>
      <c r="C3050" t="s">
        <v>2326</v>
      </c>
      <c r="D3050" t="s">
        <v>24</v>
      </c>
      <c r="E3050" t="s">
        <v>88</v>
      </c>
      <c r="F3050" t="s">
        <v>89</v>
      </c>
      <c r="G3050" t="s">
        <v>13335</v>
      </c>
      <c r="H3050" s="1">
        <f>DATE(YEAR(invoices[[#This Row],[due_date]]),MONTH(invoices[[#This Row],[due_date]]),1)</f>
        <v>45597</v>
      </c>
      <c r="I3050" s="1">
        <v>45603</v>
      </c>
      <c r="J3050">
        <v>14500</v>
      </c>
      <c r="K3050">
        <v>1767</v>
      </c>
      <c r="L3050">
        <v>0</v>
      </c>
      <c r="M3050">
        <f>invoices[[#This Row],[rent_amount]]+invoices[[#This Row],[electricity_amount]]+invoices[[#This Row],[other_charges]]</f>
        <v>16267</v>
      </c>
      <c r="N3050" t="s">
        <v>28</v>
      </c>
      <c r="O3050" t="s">
        <v>419</v>
      </c>
      <c r="P3050">
        <v>0</v>
      </c>
      <c r="Q3050" t="b">
        <v>0</v>
      </c>
      <c r="R3050" t="s">
        <v>84</v>
      </c>
      <c r="S3050">
        <v>0</v>
      </c>
      <c r="T3050">
        <f>invoices[[#This Row],[total_amount]]</f>
        <v>16267</v>
      </c>
      <c r="U3050" t="s">
        <v>2328</v>
      </c>
      <c r="V3050" t="str">
        <f>INDEX([1]!Table1[tenantname],MATCH(invoices[[#This Row],[allotment_id]],[1]!Table1[TenantAllotmentID],0))</f>
        <v>Jachinn Edwin (B13-B2)</v>
      </c>
      <c r="W3050" t="s">
        <v>14774</v>
      </c>
      <c r="X3050" t="s">
        <v>14775</v>
      </c>
      <c r="Y3050" s="4">
        <v>45597</v>
      </c>
      <c r="Z3050" t="s">
        <v>15806</v>
      </c>
      <c r="AA3050">
        <v>10409</v>
      </c>
      <c r="AB3050">
        <v>3467</v>
      </c>
      <c r="AC3050">
        <v>624</v>
      </c>
      <c r="AD3050" s="7">
        <f>invoices[[#This Row],[Rent]]+invoices[[#This Row],[Services]]+invoices[[#This Row],[GST]]</f>
        <v>14500</v>
      </c>
      <c r="AE3050" s="7">
        <f>invoices[[#This Row],[Total]]-invoices[[#This Row],[rent_amount]]</f>
        <v>0</v>
      </c>
      <c r="AF3050">
        <v>6035</v>
      </c>
      <c r="AG3050">
        <v>1767</v>
      </c>
      <c r="AH3050">
        <f>invoices[[#This Row],[EB Amount]]-invoices[[#This Row],[electricity_amount]]</f>
        <v>0</v>
      </c>
    </row>
    <row r="3051" spans="1:34">
      <c r="A3051" t="s">
        <v>13380</v>
      </c>
      <c r="B3051" t="s">
        <v>22</v>
      </c>
      <c r="C3051" t="s">
        <v>946</v>
      </c>
      <c r="D3051" t="s">
        <v>24</v>
      </c>
      <c r="E3051" t="s">
        <v>349</v>
      </c>
      <c r="F3051" t="s">
        <v>947</v>
      </c>
      <c r="G3051" t="s">
        <v>13381</v>
      </c>
      <c r="H3051" s="1">
        <f>DATE(YEAR(invoices[[#This Row],[due_date]]),MONTH(invoices[[#This Row],[due_date]]),1)</f>
        <v>45597</v>
      </c>
      <c r="I3051" s="1">
        <v>45603</v>
      </c>
      <c r="J3051">
        <v>14500</v>
      </c>
      <c r="K3051">
        <v>1612</v>
      </c>
      <c r="L3051">
        <v>0</v>
      </c>
      <c r="M3051">
        <f>invoices[[#This Row],[rent_amount]]+invoices[[#This Row],[electricity_amount]]+invoices[[#This Row],[other_charges]]</f>
        <v>16112</v>
      </c>
      <c r="N3051" t="s">
        <v>28</v>
      </c>
      <c r="O3051" t="s">
        <v>419</v>
      </c>
      <c r="P3051">
        <v>0</v>
      </c>
      <c r="Q3051" t="b">
        <v>0</v>
      </c>
      <c r="R3051" t="s">
        <v>84</v>
      </c>
      <c r="S3051">
        <v>0</v>
      </c>
      <c r="T3051">
        <f>invoices[[#This Row],[total_amount]]</f>
        <v>16112</v>
      </c>
      <c r="U3051" t="s">
        <v>949</v>
      </c>
      <c r="V3051" t="str">
        <f>INDEX([1]!Table1[tenantname],MATCH(invoices[[#This Row],[allotment_id]],[1]!Table1[TenantAllotmentID],0))</f>
        <v>Harikrishnan P (B11-B1)</v>
      </c>
      <c r="W3051" t="s">
        <v>14288</v>
      </c>
      <c r="X3051" t="s">
        <v>14289</v>
      </c>
      <c r="Y3051" s="4">
        <v>45597</v>
      </c>
      <c r="Z3051" t="s">
        <v>15806</v>
      </c>
      <c r="AA3051">
        <v>10409</v>
      </c>
      <c r="AB3051">
        <v>3467</v>
      </c>
      <c r="AC3051">
        <v>624</v>
      </c>
      <c r="AD3051" s="7">
        <f>invoices[[#This Row],[Rent]]+invoices[[#This Row],[Services]]+invoices[[#This Row],[GST]]</f>
        <v>14500</v>
      </c>
      <c r="AE3051" s="7">
        <f>invoices[[#This Row],[Total]]-invoices[[#This Row],[rent_amount]]</f>
        <v>0</v>
      </c>
      <c r="AF3051">
        <v>6060</v>
      </c>
      <c r="AG3051">
        <v>1612</v>
      </c>
      <c r="AH3051">
        <f>invoices[[#This Row],[EB Amount]]-invoices[[#This Row],[electricity_amount]]</f>
        <v>0</v>
      </c>
    </row>
    <row r="3052" spans="1:34">
      <c r="A3052" t="s">
        <v>13400</v>
      </c>
      <c r="B3052" t="s">
        <v>22</v>
      </c>
      <c r="C3052" t="s">
        <v>475</v>
      </c>
      <c r="D3052" t="s">
        <v>24</v>
      </c>
      <c r="E3052" t="s">
        <v>476</v>
      </c>
      <c r="F3052" t="s">
        <v>477</v>
      </c>
      <c r="G3052" t="s">
        <v>13401</v>
      </c>
      <c r="H3052" s="1">
        <f>DATE(YEAR(invoices[[#This Row],[due_date]]),MONTH(invoices[[#This Row],[due_date]]),1)</f>
        <v>45597</v>
      </c>
      <c r="I3052" s="1">
        <v>45603</v>
      </c>
      <c r="J3052">
        <v>22000</v>
      </c>
      <c r="K3052">
        <v>2821</v>
      </c>
      <c r="L3052">
        <v>0</v>
      </c>
      <c r="M3052">
        <f>invoices[[#This Row],[rent_amount]]+invoices[[#This Row],[electricity_amount]]+invoices[[#This Row],[other_charges]]</f>
        <v>24821</v>
      </c>
      <c r="N3052" t="s">
        <v>28</v>
      </c>
      <c r="O3052" t="s">
        <v>885</v>
      </c>
      <c r="P3052">
        <v>0</v>
      </c>
      <c r="Q3052" t="b">
        <v>0</v>
      </c>
      <c r="R3052" t="s">
        <v>84</v>
      </c>
      <c r="S3052">
        <v>0</v>
      </c>
      <c r="T3052">
        <f>invoices[[#This Row],[total_amount]]</f>
        <v>24821</v>
      </c>
      <c r="U3052" t="s">
        <v>479</v>
      </c>
      <c r="V3052" t="str">
        <f>INDEX([1]!Table1[tenantname],MATCH(invoices[[#This Row],[allotment_id]],[1]!Table1[TenantAllotmentID],0))</f>
        <v>Aurobinda Bharat Maharana (B41-D1)</v>
      </c>
      <c r="W3052" t="s">
        <v>14124</v>
      </c>
      <c r="X3052" t="s">
        <v>14125</v>
      </c>
      <c r="Y3052" s="4">
        <v>45597</v>
      </c>
      <c r="Z3052" t="s">
        <v>15806</v>
      </c>
      <c r="AA3052">
        <v>15793</v>
      </c>
      <c r="AB3052">
        <v>5260</v>
      </c>
      <c r="AC3052">
        <v>947</v>
      </c>
      <c r="AD3052" s="7">
        <f>invoices[[#This Row],[Rent]]+invoices[[#This Row],[Services]]+invoices[[#This Row],[GST]]</f>
        <v>22000</v>
      </c>
      <c r="AE3052" s="7">
        <f>invoices[[#This Row],[Total]]-invoices[[#This Row],[rent_amount]]</f>
        <v>0</v>
      </c>
      <c r="AF3052">
        <v>6070</v>
      </c>
      <c r="AG3052">
        <v>2821</v>
      </c>
      <c r="AH3052">
        <f>invoices[[#This Row],[EB Amount]]-invoices[[#This Row],[electricity_amount]]</f>
        <v>0</v>
      </c>
    </row>
    <row r="3053" spans="1:34">
      <c r="A3053" t="s">
        <v>13852</v>
      </c>
      <c r="B3053" t="s">
        <v>22</v>
      </c>
      <c r="C3053" t="s">
        <v>13853</v>
      </c>
      <c r="D3053" t="s">
        <v>24</v>
      </c>
      <c r="E3053" t="s">
        <v>592</v>
      </c>
      <c r="F3053" t="s">
        <v>1016</v>
      </c>
      <c r="G3053" t="s">
        <v>13854</v>
      </c>
      <c r="H3053" s="1">
        <f>DATE(YEAR(invoices[[#This Row],[due_date]]),MONTH(invoices[[#This Row],[due_date]]),1)</f>
        <v>45597</v>
      </c>
      <c r="I3053" s="1">
        <v>45603</v>
      </c>
      <c r="J3053">
        <v>0</v>
      </c>
      <c r="K3053">
        <v>0</v>
      </c>
      <c r="L3053">
        <v>2250</v>
      </c>
      <c r="M3053">
        <f>invoices[[#This Row],[rent_amount]]+invoices[[#This Row],[electricity_amount]]+invoices[[#This Row],[other_charges]]</f>
        <v>2250</v>
      </c>
      <c r="N3053" t="s">
        <v>28</v>
      </c>
      <c r="O3053" t="s">
        <v>487</v>
      </c>
      <c r="P3053">
        <v>0</v>
      </c>
      <c r="Q3053" t="b">
        <v>0</v>
      </c>
      <c r="R3053" t="s">
        <v>84</v>
      </c>
      <c r="S3053">
        <v>0</v>
      </c>
      <c r="T3053">
        <f>invoices[[#This Row],[total_amount]]</f>
        <v>2250</v>
      </c>
      <c r="U3053" t="s">
        <v>13855</v>
      </c>
      <c r="V3053" t="str">
        <f>INDEX([1]!Table1[tenantname],MATCH(invoices[[#This Row],[allotment_id]],[1]!Table1[TenantAllotmentID],0))</f>
        <v>Vineeth  (A44-C1)</v>
      </c>
      <c r="W3053" t="s">
        <v>15801</v>
      </c>
      <c r="X3053" t="s">
        <v>15802</v>
      </c>
      <c r="Y3053" s="4">
        <v>45597</v>
      </c>
      <c r="Z3053" t="s">
        <v>15806</v>
      </c>
      <c r="AA3053">
        <v>0</v>
      </c>
      <c r="AB3053">
        <v>0</v>
      </c>
      <c r="AC3053">
        <v>0</v>
      </c>
      <c r="AD3053" s="7">
        <f>invoices[[#This Row],[Rent]]+invoices[[#This Row],[Services]]+invoices[[#This Row],[GST]]</f>
        <v>0</v>
      </c>
      <c r="AE3053" s="7">
        <f>invoices[[#This Row],[Total]]-invoices[[#This Row],[rent_amount]]</f>
        <v>0</v>
      </c>
      <c r="AF3053">
        <v>6316</v>
      </c>
      <c r="AG3053">
        <v>0</v>
      </c>
      <c r="AH3053">
        <f>invoices[[#This Row],[EB Amount]]-invoices[[#This Row],[electricity_amount]]</f>
        <v>0</v>
      </c>
    </row>
    <row r="3054" spans="1:34">
      <c r="A3054" t="s">
        <v>13912</v>
      </c>
      <c r="B3054" t="s">
        <v>22</v>
      </c>
      <c r="C3054" t="s">
        <v>3805</v>
      </c>
      <c r="D3054" t="s">
        <v>24</v>
      </c>
      <c r="E3054" t="s">
        <v>25</v>
      </c>
      <c r="F3054" t="s">
        <v>908</v>
      </c>
      <c r="G3054" t="s">
        <v>13913</v>
      </c>
      <c r="H3054" s="1">
        <f>DATE(YEAR(invoices[[#This Row],[due_date]]),MONTH(invoices[[#This Row],[due_date]]),1)</f>
        <v>45597</v>
      </c>
      <c r="I3054" s="1">
        <v>45603</v>
      </c>
      <c r="J3054">
        <v>11700</v>
      </c>
      <c r="K3054">
        <v>0</v>
      </c>
      <c r="L3054">
        <v>0</v>
      </c>
      <c r="M3054">
        <f>invoices[[#This Row],[rent_amount]]+invoices[[#This Row],[electricity_amount]]+invoices[[#This Row],[other_charges]]</f>
        <v>11700</v>
      </c>
      <c r="N3054" t="s">
        <v>28</v>
      </c>
      <c r="O3054" t="s">
        <v>487</v>
      </c>
      <c r="P3054">
        <v>0</v>
      </c>
      <c r="Q3054" t="b">
        <v>0</v>
      </c>
      <c r="R3054" t="s">
        <v>84</v>
      </c>
      <c r="S3054">
        <v>0</v>
      </c>
      <c r="T3054">
        <f>invoices[[#This Row],[total_amount]]</f>
        <v>11700</v>
      </c>
      <c r="U3054" t="s">
        <v>3807</v>
      </c>
      <c r="V3054" t="str">
        <f>INDEX([1]!Table1[tenantname],MATCH(invoices[[#This Row],[allotment_id]],[1]!Table1[TenantAllotmentID],0))</f>
        <v>Shubhangi Sirohi (A24-B1)</v>
      </c>
      <c r="W3054" t="s">
        <v>15130</v>
      </c>
      <c r="X3054" t="s">
        <v>15131</v>
      </c>
      <c r="Y3054" s="4">
        <v>45597</v>
      </c>
      <c r="Z3054" t="s">
        <v>15806</v>
      </c>
      <c r="AA3054">
        <v>8190</v>
      </c>
      <c r="AB3054">
        <v>2975</v>
      </c>
      <c r="AC3054">
        <v>535</v>
      </c>
      <c r="AD3054" s="7">
        <f>invoices[[#This Row],[Rent]]+invoices[[#This Row],[Services]]+invoices[[#This Row],[GST]]</f>
        <v>11700</v>
      </c>
      <c r="AE3054" s="7">
        <f>invoices[[#This Row],[Total]]-invoices[[#This Row],[rent_amount]]</f>
        <v>0</v>
      </c>
      <c r="AF3054">
        <v>6347</v>
      </c>
      <c r="AG3054">
        <v>0</v>
      </c>
      <c r="AH3054">
        <f>invoices[[#This Row],[EB Amount]]-invoices[[#This Row],[electricity_amount]]</f>
        <v>0</v>
      </c>
    </row>
    <row r="3055" spans="1:34">
      <c r="A3055" t="s">
        <v>207</v>
      </c>
      <c r="B3055" t="s">
        <v>22</v>
      </c>
      <c r="C3055" t="s">
        <v>95</v>
      </c>
      <c r="D3055" t="s">
        <v>24</v>
      </c>
      <c r="E3055" t="s">
        <v>96</v>
      </c>
      <c r="F3055" t="s">
        <v>97</v>
      </c>
      <c r="G3055" t="s">
        <v>208</v>
      </c>
      <c r="H3055" s="1">
        <f>DATE(YEAR(invoices[[#This Row],[due_date]]),MONTH(invoices[[#This Row],[due_date]]),1)</f>
        <v>45566</v>
      </c>
      <c r="I3055" s="1">
        <v>45572</v>
      </c>
      <c r="J3055">
        <v>13500</v>
      </c>
      <c r="K3055">
        <v>2040</v>
      </c>
      <c r="L3055">
        <v>0</v>
      </c>
      <c r="M3055">
        <f>invoices[[#This Row],[rent_amount]]+invoices[[#This Row],[electricity_amount]]+invoices[[#This Row],[other_charges]]</f>
        <v>15540</v>
      </c>
      <c r="N3055" t="s">
        <v>28</v>
      </c>
      <c r="O3055" t="s">
        <v>209</v>
      </c>
      <c r="P3055">
        <v>0</v>
      </c>
      <c r="Q3055" t="b">
        <v>0</v>
      </c>
      <c r="R3055" t="s">
        <v>210</v>
      </c>
      <c r="S3055">
        <v>0</v>
      </c>
      <c r="T3055">
        <f>invoices[[#This Row],[total_amount]]</f>
        <v>15540</v>
      </c>
      <c r="U3055" t="s">
        <v>101</v>
      </c>
      <c r="V3055" t="str">
        <f>INDEX([1]!Table1[tenantname],MATCH(invoices[[#This Row],[allotment_id]],[1]!Table1[TenantAllotmentID],0))</f>
        <v>Athreya Guru (B33-C2)</v>
      </c>
      <c r="W3055" t="s">
        <v>14002</v>
      </c>
      <c r="X3055" t="s">
        <v>14003</v>
      </c>
      <c r="Y3055" s="4">
        <v>45566</v>
      </c>
      <c r="Z3055" t="s">
        <v>15806</v>
      </c>
      <c r="AA3055">
        <v>8254</v>
      </c>
      <c r="AB3055">
        <v>4444</v>
      </c>
      <c r="AC3055">
        <v>802</v>
      </c>
      <c r="AD3055" s="7">
        <f>invoices[[#This Row],[Rent]]+invoices[[#This Row],[Services]]+invoices[[#This Row],[GST]]</f>
        <v>13500</v>
      </c>
      <c r="AE3055" s="7">
        <f>invoices[[#This Row],[Total]]-invoices[[#This Row],[rent_amount]]</f>
        <v>0</v>
      </c>
      <c r="AF3055">
        <v>26</v>
      </c>
      <c r="AG3055">
        <v>2040</v>
      </c>
      <c r="AH3055">
        <f>invoices[[#This Row],[EB Amount]]-invoices[[#This Row],[electricity_amount]]</f>
        <v>0</v>
      </c>
    </row>
    <row r="3056" spans="1:34">
      <c r="A3056" t="s">
        <v>1047</v>
      </c>
      <c r="B3056" t="s">
        <v>22</v>
      </c>
      <c r="C3056" t="s">
        <v>1048</v>
      </c>
      <c r="D3056" t="s">
        <v>24</v>
      </c>
      <c r="E3056" t="s">
        <v>88</v>
      </c>
      <c r="F3056" t="s">
        <v>442</v>
      </c>
      <c r="G3056" t="s">
        <v>1049</v>
      </c>
      <c r="H3056" s="1">
        <f>DATE(YEAR(invoices[[#This Row],[due_date]]),MONTH(invoices[[#This Row],[due_date]]),1)</f>
        <v>45566</v>
      </c>
      <c r="I3056" s="1">
        <v>45572</v>
      </c>
      <c r="J3056">
        <v>19000</v>
      </c>
      <c r="K3056">
        <v>1410</v>
      </c>
      <c r="L3056">
        <v>0</v>
      </c>
      <c r="M3056">
        <f>invoices[[#This Row],[rent_amount]]+invoices[[#This Row],[electricity_amount]]+invoices[[#This Row],[other_charges]]</f>
        <v>20410</v>
      </c>
      <c r="N3056" t="s">
        <v>28</v>
      </c>
      <c r="O3056" t="s">
        <v>1050</v>
      </c>
      <c r="P3056">
        <v>0</v>
      </c>
      <c r="Q3056" t="b">
        <v>0</v>
      </c>
      <c r="R3056" t="s">
        <v>210</v>
      </c>
      <c r="S3056">
        <v>0</v>
      </c>
      <c r="T3056">
        <f>invoices[[#This Row],[total_amount]]</f>
        <v>20410</v>
      </c>
      <c r="U3056" t="s">
        <v>1051</v>
      </c>
      <c r="V3056" t="str">
        <f>INDEX([1]!Table1[tenantname],MATCH(invoices[[#This Row],[allotment_id]],[1]!Table1[TenantAllotmentID],0))</f>
        <v>Sairam CT (B13-A1)</v>
      </c>
      <c r="W3056" t="s">
        <v>14329</v>
      </c>
      <c r="X3056" t="s">
        <v>14330</v>
      </c>
      <c r="Y3056" s="4">
        <v>45566</v>
      </c>
      <c r="Z3056" t="s">
        <v>15806</v>
      </c>
      <c r="AA3056">
        <v>13639</v>
      </c>
      <c r="AB3056">
        <v>4543</v>
      </c>
      <c r="AC3056">
        <v>818</v>
      </c>
      <c r="AD3056" s="7">
        <f>invoices[[#This Row],[Rent]]+invoices[[#This Row],[Services]]+invoices[[#This Row],[GST]]</f>
        <v>19000</v>
      </c>
      <c r="AE3056" s="7">
        <f>invoices[[#This Row],[Total]]-invoices[[#This Row],[rent_amount]]</f>
        <v>0</v>
      </c>
      <c r="AF3056">
        <v>206</v>
      </c>
      <c r="AG3056">
        <v>1410</v>
      </c>
      <c r="AH3056">
        <f>invoices[[#This Row],[EB Amount]]-invoices[[#This Row],[electricity_amount]]</f>
        <v>0</v>
      </c>
    </row>
    <row r="3057" spans="1:34">
      <c r="A3057" t="s">
        <v>1137</v>
      </c>
      <c r="B3057" t="s">
        <v>22</v>
      </c>
      <c r="C3057" t="s">
        <v>1138</v>
      </c>
      <c r="D3057" t="s">
        <v>24</v>
      </c>
      <c r="E3057" t="s">
        <v>167</v>
      </c>
      <c r="F3057" t="s">
        <v>930</v>
      </c>
      <c r="G3057" t="s">
        <v>1139</v>
      </c>
      <c r="H3057" s="1">
        <f>DATE(YEAR(invoices[[#This Row],[due_date]]),MONTH(invoices[[#This Row],[due_date]]),1)</f>
        <v>45566</v>
      </c>
      <c r="I3057" s="1">
        <v>45572</v>
      </c>
      <c r="J3057">
        <v>14500</v>
      </c>
      <c r="K3057">
        <v>2000</v>
      </c>
      <c r="L3057">
        <v>0</v>
      </c>
      <c r="M3057">
        <f>invoices[[#This Row],[rent_amount]]+invoices[[#This Row],[electricity_amount]]+invoices[[#This Row],[other_charges]]</f>
        <v>16500</v>
      </c>
      <c r="N3057" t="s">
        <v>28</v>
      </c>
      <c r="O3057" t="s">
        <v>209</v>
      </c>
      <c r="P3057">
        <v>0</v>
      </c>
      <c r="Q3057" t="b">
        <v>0</v>
      </c>
      <c r="R3057" t="s">
        <v>210</v>
      </c>
      <c r="S3057">
        <v>0</v>
      </c>
      <c r="T3057">
        <f>invoices[[#This Row],[total_amount]]</f>
        <v>16500</v>
      </c>
      <c r="U3057" t="s">
        <v>1140</v>
      </c>
      <c r="V3057" t="str">
        <f>INDEX([1]!Table1[tenantname],MATCH(invoices[[#This Row],[allotment_id]],[1]!Table1[TenantAllotmentID],0))</f>
        <v>Akshit Pulluri (B42-B2)</v>
      </c>
      <c r="W3057" t="s">
        <v>14358</v>
      </c>
      <c r="X3057" t="s">
        <v>14359</v>
      </c>
      <c r="Y3057" s="4">
        <v>45566</v>
      </c>
      <c r="Z3057" t="s">
        <v>15806</v>
      </c>
      <c r="AA3057">
        <v>10408</v>
      </c>
      <c r="AB3057">
        <v>3467</v>
      </c>
      <c r="AC3057">
        <v>625</v>
      </c>
      <c r="AD3057" s="7">
        <f>invoices[[#This Row],[Rent]]+invoices[[#This Row],[Services]]+invoices[[#This Row],[GST]]</f>
        <v>14500</v>
      </c>
      <c r="AE3057" s="7">
        <f>invoices[[#This Row],[Total]]-invoices[[#This Row],[rent_amount]]</f>
        <v>0</v>
      </c>
      <c r="AF3057">
        <v>229</v>
      </c>
      <c r="AG3057">
        <v>2000</v>
      </c>
      <c r="AH3057">
        <f>invoices[[#This Row],[EB Amount]]-invoices[[#This Row],[electricity_amount]]</f>
        <v>0</v>
      </c>
    </row>
    <row r="3058" spans="1:34">
      <c r="A3058" t="s">
        <v>1150</v>
      </c>
      <c r="B3058" t="s">
        <v>22</v>
      </c>
      <c r="C3058" t="s">
        <v>240</v>
      </c>
      <c r="D3058" t="s">
        <v>24</v>
      </c>
      <c r="E3058" t="s">
        <v>72</v>
      </c>
      <c r="F3058" t="s">
        <v>241</v>
      </c>
      <c r="G3058" t="s">
        <v>1151</v>
      </c>
      <c r="H3058" s="1">
        <f>DATE(YEAR(invoices[[#This Row],[due_date]]),MONTH(invoices[[#This Row],[due_date]]),1)</f>
        <v>45566</v>
      </c>
      <c r="I3058" s="1">
        <v>45572</v>
      </c>
      <c r="J3058">
        <v>13500</v>
      </c>
      <c r="K3058">
        <v>1320</v>
      </c>
      <c r="L3058">
        <v>0</v>
      </c>
      <c r="M3058">
        <f>invoices[[#This Row],[rent_amount]]+invoices[[#This Row],[electricity_amount]]+invoices[[#This Row],[other_charges]]</f>
        <v>14820</v>
      </c>
      <c r="N3058" t="s">
        <v>28</v>
      </c>
      <c r="O3058" t="s">
        <v>1152</v>
      </c>
      <c r="P3058">
        <v>0</v>
      </c>
      <c r="Q3058" t="b">
        <v>0</v>
      </c>
      <c r="R3058" t="s">
        <v>210</v>
      </c>
      <c r="S3058">
        <v>0</v>
      </c>
      <c r="T3058">
        <f>invoices[[#This Row],[total_amount]]</f>
        <v>14820</v>
      </c>
      <c r="U3058" t="s">
        <v>244</v>
      </c>
      <c r="V3058" t="str">
        <f>INDEX([1]!Table1[tenantname],MATCH(invoices[[#This Row],[allotment_id]],[1]!Table1[TenantAllotmentID],0))</f>
        <v>Khushboo Sahani (C34-C2)</v>
      </c>
      <c r="W3058" t="s">
        <v>14042</v>
      </c>
      <c r="X3058" t="s">
        <v>14043</v>
      </c>
      <c r="Y3058" s="4">
        <v>45566</v>
      </c>
      <c r="Z3058" t="s">
        <v>15806</v>
      </c>
      <c r="AA3058">
        <v>9690</v>
      </c>
      <c r="AB3058">
        <v>3228</v>
      </c>
      <c r="AC3058">
        <v>582</v>
      </c>
      <c r="AD3058" s="7">
        <f>invoices[[#This Row],[Rent]]+invoices[[#This Row],[Services]]+invoices[[#This Row],[GST]]</f>
        <v>13500</v>
      </c>
      <c r="AE3058" s="7">
        <f>invoices[[#This Row],[Total]]-invoices[[#This Row],[rent_amount]]</f>
        <v>0</v>
      </c>
      <c r="AF3058">
        <v>232</v>
      </c>
      <c r="AG3058">
        <v>1320</v>
      </c>
      <c r="AH3058">
        <f>invoices[[#This Row],[EB Amount]]-invoices[[#This Row],[electricity_amount]]</f>
        <v>0</v>
      </c>
    </row>
    <row r="3059" spans="1:34">
      <c r="A3059" t="s">
        <v>1269</v>
      </c>
      <c r="B3059" t="s">
        <v>22</v>
      </c>
      <c r="C3059" t="s">
        <v>1270</v>
      </c>
      <c r="D3059" t="s">
        <v>24</v>
      </c>
      <c r="E3059" t="s">
        <v>275</v>
      </c>
      <c r="F3059" t="s">
        <v>276</v>
      </c>
      <c r="G3059" t="s">
        <v>1271</v>
      </c>
      <c r="H3059" s="1">
        <f>DATE(YEAR(invoices[[#This Row],[due_date]]),MONTH(invoices[[#This Row],[due_date]]),1)</f>
        <v>45566</v>
      </c>
      <c r="I3059" s="1">
        <v>45572</v>
      </c>
      <c r="J3059">
        <v>13500</v>
      </c>
      <c r="K3059">
        <v>2280</v>
      </c>
      <c r="L3059">
        <v>0</v>
      </c>
      <c r="M3059">
        <f>invoices[[#This Row],[rent_amount]]+invoices[[#This Row],[electricity_amount]]+invoices[[#This Row],[other_charges]]</f>
        <v>15780</v>
      </c>
      <c r="N3059" t="s">
        <v>28</v>
      </c>
      <c r="O3059" t="s">
        <v>1050</v>
      </c>
      <c r="P3059">
        <v>0</v>
      </c>
      <c r="Q3059" t="b">
        <v>0</v>
      </c>
      <c r="R3059" t="s">
        <v>210</v>
      </c>
      <c r="S3059">
        <v>0</v>
      </c>
      <c r="T3059">
        <f>invoices[[#This Row],[total_amount]]</f>
        <v>15780</v>
      </c>
      <c r="U3059" t="s">
        <v>1272</v>
      </c>
      <c r="V3059" t="str">
        <f>INDEX([1]!Table1[tenantname],MATCH(invoices[[#This Row],[allotment_id]],[1]!Table1[TenantAllotmentID],0))</f>
        <v>Smita Parial (B44-C2)</v>
      </c>
      <c r="W3059" t="s">
        <v>14407</v>
      </c>
      <c r="X3059" t="s">
        <v>14408</v>
      </c>
      <c r="Y3059" s="4">
        <v>45566</v>
      </c>
      <c r="Z3059" t="s">
        <v>15806</v>
      </c>
      <c r="AA3059">
        <v>9690</v>
      </c>
      <c r="AB3059">
        <v>3228</v>
      </c>
      <c r="AC3059">
        <v>582</v>
      </c>
      <c r="AD3059" s="7">
        <f>invoices[[#This Row],[Rent]]+invoices[[#This Row],[Services]]+invoices[[#This Row],[GST]]</f>
        <v>13500</v>
      </c>
      <c r="AE3059" s="7">
        <f>invoices[[#This Row],[Total]]-invoices[[#This Row],[rent_amount]]</f>
        <v>0</v>
      </c>
      <c r="AF3059">
        <v>268</v>
      </c>
      <c r="AG3059">
        <v>2280</v>
      </c>
      <c r="AH3059">
        <f>invoices[[#This Row],[EB Amount]]-invoices[[#This Row],[electricity_amount]]</f>
        <v>0</v>
      </c>
    </row>
    <row r="3060" spans="1:34">
      <c r="A3060" t="s">
        <v>1277</v>
      </c>
      <c r="B3060" t="s">
        <v>22</v>
      </c>
      <c r="C3060" t="s">
        <v>1278</v>
      </c>
      <c r="D3060" t="s">
        <v>24</v>
      </c>
      <c r="E3060" t="s">
        <v>342</v>
      </c>
      <c r="F3060" t="s">
        <v>1279</v>
      </c>
      <c r="G3060" t="s">
        <v>1280</v>
      </c>
      <c r="H3060" s="1">
        <f>DATE(YEAR(invoices[[#This Row],[due_date]]),MONTH(invoices[[#This Row],[due_date]]),1)</f>
        <v>45566</v>
      </c>
      <c r="I3060" s="1">
        <v>45572</v>
      </c>
      <c r="J3060">
        <v>14500</v>
      </c>
      <c r="K3060">
        <v>1200</v>
      </c>
      <c r="L3060">
        <v>0</v>
      </c>
      <c r="M3060">
        <f>invoices[[#This Row],[rent_amount]]+invoices[[#This Row],[electricity_amount]]+invoices[[#This Row],[other_charges]]</f>
        <v>15700</v>
      </c>
      <c r="N3060" t="s">
        <v>28</v>
      </c>
      <c r="O3060" t="s">
        <v>1050</v>
      </c>
      <c r="P3060">
        <v>0</v>
      </c>
      <c r="Q3060" t="b">
        <v>0</v>
      </c>
      <c r="R3060" t="s">
        <v>210</v>
      </c>
      <c r="S3060">
        <v>0</v>
      </c>
      <c r="T3060">
        <f>invoices[[#This Row],[total_amount]]</f>
        <v>15700</v>
      </c>
      <c r="U3060" t="s">
        <v>1281</v>
      </c>
      <c r="V3060" t="str">
        <f>INDEX([1]!Table1[tenantname],MATCH(invoices[[#This Row],[allotment_id]],[1]!Table1[TenantAllotmentID],0))</f>
        <v>Sowbarnigaa K S (D11-C2)</v>
      </c>
      <c r="W3060" t="s">
        <v>14411</v>
      </c>
      <c r="X3060" t="s">
        <v>14412</v>
      </c>
      <c r="Y3060" s="4">
        <v>45566</v>
      </c>
      <c r="Z3060" t="s">
        <v>15806</v>
      </c>
      <c r="AA3060">
        <v>9018</v>
      </c>
      <c r="AB3060">
        <v>4645</v>
      </c>
      <c r="AC3060">
        <v>837</v>
      </c>
      <c r="AD3060" s="7">
        <f>invoices[[#This Row],[Rent]]+invoices[[#This Row],[Services]]+invoices[[#This Row],[GST]]</f>
        <v>14500</v>
      </c>
      <c r="AE3060" s="7">
        <f>invoices[[#This Row],[Total]]-invoices[[#This Row],[rent_amount]]</f>
        <v>0</v>
      </c>
      <c r="AF3060">
        <v>270</v>
      </c>
      <c r="AG3060">
        <v>1200</v>
      </c>
      <c r="AH3060">
        <f>invoices[[#This Row],[EB Amount]]-invoices[[#This Row],[electricity_amount]]</f>
        <v>0</v>
      </c>
    </row>
    <row r="3061" spans="1:34">
      <c r="A3061" t="s">
        <v>1308</v>
      </c>
      <c r="B3061" t="s">
        <v>22</v>
      </c>
      <c r="C3061" t="s">
        <v>1309</v>
      </c>
      <c r="D3061" t="s">
        <v>24</v>
      </c>
      <c r="E3061" t="s">
        <v>72</v>
      </c>
      <c r="F3061" t="s">
        <v>559</v>
      </c>
      <c r="G3061" t="s">
        <v>1310</v>
      </c>
      <c r="H3061" s="1">
        <f>DATE(YEAR(invoices[[#This Row],[due_date]]),MONTH(invoices[[#This Row],[due_date]]),1)</f>
        <v>45566</v>
      </c>
      <c r="I3061" s="1">
        <v>45572</v>
      </c>
      <c r="J3061">
        <v>14500</v>
      </c>
      <c r="K3061">
        <v>1320</v>
      </c>
      <c r="L3061">
        <v>2250</v>
      </c>
      <c r="M3061">
        <f>invoices[[#This Row],[rent_amount]]+invoices[[#This Row],[electricity_amount]]+invoices[[#This Row],[other_charges]]</f>
        <v>18070</v>
      </c>
      <c r="N3061" t="s">
        <v>28</v>
      </c>
      <c r="O3061" t="s">
        <v>1050</v>
      </c>
      <c r="P3061">
        <v>0</v>
      </c>
      <c r="Q3061" t="b">
        <v>0</v>
      </c>
      <c r="R3061" t="s">
        <v>210</v>
      </c>
      <c r="S3061">
        <v>0</v>
      </c>
      <c r="T3061">
        <f>invoices[[#This Row],[total_amount]]</f>
        <v>18070</v>
      </c>
      <c r="U3061" t="s">
        <v>1311</v>
      </c>
      <c r="V3061" t="str">
        <f>INDEX([1]!Table1[tenantname],MATCH(invoices[[#This Row],[allotment_id]],[1]!Table1[TenantAllotmentID],0))</f>
        <v>Vijayashree Seenivasan (C34-B2)</v>
      </c>
      <c r="W3061" t="s">
        <v>14422</v>
      </c>
      <c r="X3061" t="s">
        <v>14423</v>
      </c>
      <c r="Y3061" s="4">
        <v>45566</v>
      </c>
      <c r="Z3061" t="s">
        <v>15806</v>
      </c>
      <c r="AA3061">
        <v>10408</v>
      </c>
      <c r="AB3061">
        <v>3467</v>
      </c>
      <c r="AC3061">
        <v>625</v>
      </c>
      <c r="AD3061" s="7">
        <f>invoices[[#This Row],[Rent]]+invoices[[#This Row],[Services]]+invoices[[#This Row],[GST]]</f>
        <v>14500</v>
      </c>
      <c r="AE3061" s="7">
        <f>invoices[[#This Row],[Total]]-invoices[[#This Row],[rent_amount]]</f>
        <v>0</v>
      </c>
      <c r="AF3061">
        <v>278</v>
      </c>
      <c r="AG3061">
        <v>1320</v>
      </c>
      <c r="AH3061">
        <f>invoices[[#This Row],[EB Amount]]-invoices[[#This Row],[electricity_amount]]</f>
        <v>0</v>
      </c>
    </row>
    <row r="3062" spans="1:34">
      <c r="A3062" t="s">
        <v>1331</v>
      </c>
      <c r="B3062" t="s">
        <v>22</v>
      </c>
      <c r="C3062" t="s">
        <v>1233</v>
      </c>
      <c r="D3062" t="s">
        <v>24</v>
      </c>
      <c r="E3062" t="s">
        <v>34</v>
      </c>
      <c r="F3062" t="s">
        <v>837</v>
      </c>
      <c r="G3062" t="s">
        <v>1332</v>
      </c>
      <c r="H3062" s="1">
        <f>DATE(YEAR(invoices[[#This Row],[due_date]]),MONTH(invoices[[#This Row],[due_date]]),1)</f>
        <v>45566</v>
      </c>
      <c r="I3062" s="1">
        <v>45572</v>
      </c>
      <c r="J3062">
        <v>13500</v>
      </c>
      <c r="K3062">
        <v>2490</v>
      </c>
      <c r="L3062">
        <v>0</v>
      </c>
      <c r="M3062">
        <f>invoices[[#This Row],[rent_amount]]+invoices[[#This Row],[electricity_amount]]+invoices[[#This Row],[other_charges]]</f>
        <v>15990</v>
      </c>
      <c r="N3062" t="s">
        <v>28</v>
      </c>
      <c r="O3062" t="s">
        <v>1152</v>
      </c>
      <c r="P3062">
        <v>0</v>
      </c>
      <c r="Q3062" t="b">
        <v>0</v>
      </c>
      <c r="R3062" t="s">
        <v>210</v>
      </c>
      <c r="S3062">
        <v>0</v>
      </c>
      <c r="T3062">
        <f>invoices[[#This Row],[total_amount]]</f>
        <v>15990</v>
      </c>
      <c r="U3062" t="s">
        <v>1235</v>
      </c>
      <c r="V3062" t="str">
        <f>INDEX([1]!Table1[tenantname],MATCH(invoices[[#This Row],[allotment_id]],[1]!Table1[TenantAllotmentID],0))</f>
        <v>Reena Manci (B43-C1)</v>
      </c>
      <c r="W3062" t="s">
        <v>14392</v>
      </c>
      <c r="X3062" t="s">
        <v>14393</v>
      </c>
      <c r="Y3062" s="4">
        <v>45566</v>
      </c>
      <c r="Z3062" t="s">
        <v>15806</v>
      </c>
      <c r="AA3062">
        <v>9690</v>
      </c>
      <c r="AB3062">
        <v>3228</v>
      </c>
      <c r="AC3062">
        <v>582</v>
      </c>
      <c r="AD3062" s="7">
        <f>invoices[[#This Row],[Rent]]+invoices[[#This Row],[Services]]+invoices[[#This Row],[GST]]</f>
        <v>13500</v>
      </c>
      <c r="AE3062" s="7">
        <f>invoices[[#This Row],[Total]]-invoices[[#This Row],[rent_amount]]</f>
        <v>0</v>
      </c>
      <c r="AF3062">
        <v>284</v>
      </c>
      <c r="AG3062">
        <v>2490</v>
      </c>
      <c r="AH3062">
        <f>invoices[[#This Row],[EB Amount]]-invoices[[#This Row],[electricity_amount]]</f>
        <v>0</v>
      </c>
    </row>
    <row r="3063" spans="1:34">
      <c r="A3063" t="s">
        <v>1374</v>
      </c>
      <c r="B3063" t="s">
        <v>22</v>
      </c>
      <c r="C3063" t="s">
        <v>1375</v>
      </c>
      <c r="D3063" t="s">
        <v>24</v>
      </c>
      <c r="E3063" t="s">
        <v>226</v>
      </c>
      <c r="F3063" t="s">
        <v>227</v>
      </c>
      <c r="G3063" t="s">
        <v>1376</v>
      </c>
      <c r="H3063" s="1">
        <f>DATE(YEAR(invoices[[#This Row],[due_date]]),MONTH(invoices[[#This Row],[due_date]]),1)</f>
        <v>45566</v>
      </c>
      <c r="I3063" s="1">
        <v>45572</v>
      </c>
      <c r="J3063">
        <v>14500</v>
      </c>
      <c r="K3063">
        <v>1890</v>
      </c>
      <c r="L3063">
        <v>0</v>
      </c>
      <c r="M3063">
        <f>invoices[[#This Row],[rent_amount]]+invoices[[#This Row],[electricity_amount]]+invoices[[#This Row],[other_charges]]</f>
        <v>16390</v>
      </c>
      <c r="N3063" t="s">
        <v>28</v>
      </c>
      <c r="O3063" t="s">
        <v>1152</v>
      </c>
      <c r="P3063">
        <v>0</v>
      </c>
      <c r="Q3063" t="b">
        <v>0</v>
      </c>
      <c r="R3063" t="s">
        <v>210</v>
      </c>
      <c r="S3063">
        <v>0</v>
      </c>
      <c r="T3063">
        <f>invoices[[#This Row],[total_amount]]</f>
        <v>16390</v>
      </c>
      <c r="U3063" t="s">
        <v>1377</v>
      </c>
      <c r="V3063" t="str">
        <f>INDEX([1]!Table1[tenantname],MATCH(invoices[[#This Row],[allotment_id]],[1]!Table1[TenantAllotmentID],0))</f>
        <v>Priyadarshini C (B12-B2)</v>
      </c>
      <c r="W3063" t="s">
        <v>14448</v>
      </c>
      <c r="X3063" t="s">
        <v>14449</v>
      </c>
      <c r="Y3063" s="4">
        <v>45566</v>
      </c>
      <c r="Z3063" t="s">
        <v>15806</v>
      </c>
      <c r="AA3063">
        <v>10408</v>
      </c>
      <c r="AB3063">
        <v>3467</v>
      </c>
      <c r="AC3063">
        <v>625</v>
      </c>
      <c r="AD3063" s="7">
        <f>invoices[[#This Row],[Rent]]+invoices[[#This Row],[Services]]+invoices[[#This Row],[GST]]</f>
        <v>14500</v>
      </c>
      <c r="AE3063" s="7">
        <f>invoices[[#This Row],[Total]]-invoices[[#This Row],[rent_amount]]</f>
        <v>0</v>
      </c>
      <c r="AF3063">
        <v>296</v>
      </c>
      <c r="AG3063">
        <v>1890</v>
      </c>
      <c r="AH3063">
        <f>invoices[[#This Row],[EB Amount]]-invoices[[#This Row],[electricity_amount]]</f>
        <v>0</v>
      </c>
    </row>
    <row r="3064" spans="1:34">
      <c r="A3064" t="s">
        <v>1780</v>
      </c>
      <c r="B3064" t="s">
        <v>22</v>
      </c>
      <c r="C3064" t="s">
        <v>1781</v>
      </c>
      <c r="D3064" t="s">
        <v>24</v>
      </c>
      <c r="E3064" t="s">
        <v>349</v>
      </c>
      <c r="F3064" t="s">
        <v>1626</v>
      </c>
      <c r="G3064" t="s">
        <v>1782</v>
      </c>
      <c r="H3064" s="1">
        <f>DATE(YEAR(invoices[[#This Row],[due_date]]),MONTH(invoices[[#This Row],[due_date]]),1)</f>
        <v>45566</v>
      </c>
      <c r="I3064" s="1">
        <v>45572</v>
      </c>
      <c r="J3064">
        <v>8886</v>
      </c>
      <c r="K3064">
        <v>1590</v>
      </c>
      <c r="L3064">
        <v>0</v>
      </c>
      <c r="M3064">
        <f>invoices[[#This Row],[rent_amount]]+invoices[[#This Row],[electricity_amount]]+invoices[[#This Row],[other_charges]]</f>
        <v>10476</v>
      </c>
      <c r="N3064" t="s">
        <v>28</v>
      </c>
      <c r="O3064" t="s">
        <v>1050</v>
      </c>
      <c r="P3064">
        <v>0</v>
      </c>
      <c r="Q3064" t="b">
        <v>0</v>
      </c>
      <c r="R3064" t="s">
        <v>210</v>
      </c>
      <c r="S3064">
        <v>0</v>
      </c>
      <c r="T3064">
        <f>invoices[[#This Row],[total_amount]]</f>
        <v>10476</v>
      </c>
      <c r="U3064" t="s">
        <v>1783</v>
      </c>
      <c r="V3064" t="str">
        <f>INDEX([1]!Table1[tenantname],MATCH(invoices[[#This Row],[allotment_id]],[1]!Table1[TenantAllotmentID],0))</f>
        <v>Rushikesh Kushare (B11-B2)</v>
      </c>
      <c r="W3064" t="s">
        <v>14593</v>
      </c>
      <c r="X3064" t="s">
        <v>14594</v>
      </c>
      <c r="Y3064" s="4">
        <v>45566</v>
      </c>
      <c r="Z3064" t="s">
        <v>15806</v>
      </c>
      <c r="AA3064">
        <v>6379</v>
      </c>
      <c r="AB3064">
        <v>2125</v>
      </c>
      <c r="AC3064">
        <v>382</v>
      </c>
      <c r="AD3064" s="7">
        <f>invoices[[#This Row],[Rent]]+invoices[[#This Row],[Services]]+invoices[[#This Row],[GST]]</f>
        <v>8886</v>
      </c>
      <c r="AE3064" s="7">
        <f>invoices[[#This Row],[Total]]-invoices[[#This Row],[rent_amount]]</f>
        <v>0</v>
      </c>
      <c r="AF3064">
        <v>418</v>
      </c>
      <c r="AG3064">
        <v>1590</v>
      </c>
      <c r="AH3064">
        <f>invoices[[#This Row],[EB Amount]]-invoices[[#This Row],[electricity_amount]]</f>
        <v>0</v>
      </c>
    </row>
    <row r="3065" spans="1:34">
      <c r="A3065" t="s">
        <v>1944</v>
      </c>
      <c r="B3065" t="s">
        <v>22</v>
      </c>
      <c r="C3065" t="s">
        <v>893</v>
      </c>
      <c r="D3065" t="s">
        <v>24</v>
      </c>
      <c r="E3065" t="s">
        <v>104</v>
      </c>
      <c r="F3065" t="s">
        <v>894</v>
      </c>
      <c r="G3065" t="s">
        <v>1945</v>
      </c>
      <c r="H3065" s="1">
        <f>DATE(YEAR(invoices[[#This Row],[due_date]]),MONTH(invoices[[#This Row],[due_date]]),1)</f>
        <v>45566</v>
      </c>
      <c r="I3065" s="1">
        <v>45572</v>
      </c>
      <c r="J3065">
        <v>14500</v>
      </c>
      <c r="K3065">
        <v>180</v>
      </c>
      <c r="L3065">
        <v>0</v>
      </c>
      <c r="M3065">
        <f>invoices[[#This Row],[rent_amount]]+invoices[[#This Row],[electricity_amount]]+invoices[[#This Row],[other_charges]]</f>
        <v>14680</v>
      </c>
      <c r="N3065" t="s">
        <v>28</v>
      </c>
      <c r="O3065" t="s">
        <v>1152</v>
      </c>
      <c r="P3065">
        <v>0</v>
      </c>
      <c r="Q3065" t="b">
        <v>0</v>
      </c>
      <c r="R3065" t="s">
        <v>210</v>
      </c>
      <c r="S3065">
        <v>0</v>
      </c>
      <c r="T3065">
        <f>invoices[[#This Row],[total_amount]]</f>
        <v>14680</v>
      </c>
      <c r="U3065" t="s">
        <v>895</v>
      </c>
      <c r="V3065" t="str">
        <f>INDEX([1]!Table1[tenantname],MATCH(invoices[[#This Row],[allotment_id]],[1]!Table1[TenantAllotmentID],0))</f>
        <v>Kumaraswamy K (B14-B1)</v>
      </c>
      <c r="W3065" t="s">
        <v>14271</v>
      </c>
      <c r="X3065" t="s">
        <v>14272</v>
      </c>
      <c r="Y3065" s="4">
        <v>45566</v>
      </c>
      <c r="Z3065" t="s">
        <v>15806</v>
      </c>
      <c r="AA3065">
        <v>10408</v>
      </c>
      <c r="AB3065">
        <v>3467</v>
      </c>
      <c r="AC3065">
        <v>625</v>
      </c>
      <c r="AD3065" s="7">
        <f>invoices[[#This Row],[Rent]]+invoices[[#This Row],[Services]]+invoices[[#This Row],[GST]]</f>
        <v>14500</v>
      </c>
      <c r="AE3065" s="7">
        <f>invoices[[#This Row],[Total]]-invoices[[#This Row],[rent_amount]]</f>
        <v>0</v>
      </c>
      <c r="AF3065">
        <v>471</v>
      </c>
      <c r="AG3065">
        <v>180</v>
      </c>
      <c r="AH3065">
        <f>invoices[[#This Row],[EB Amount]]-invoices[[#This Row],[electricity_amount]]</f>
        <v>0</v>
      </c>
    </row>
    <row r="3066" spans="1:34">
      <c r="A3066" t="s">
        <v>2121</v>
      </c>
      <c r="B3066" t="s">
        <v>22</v>
      </c>
      <c r="C3066" t="s">
        <v>2122</v>
      </c>
      <c r="D3066" t="s">
        <v>24</v>
      </c>
      <c r="E3066" t="s">
        <v>140</v>
      </c>
      <c r="F3066" t="s">
        <v>675</v>
      </c>
      <c r="G3066" t="s">
        <v>2123</v>
      </c>
      <c r="H3066" s="1">
        <f>DATE(YEAR(invoices[[#This Row],[due_date]]),MONTH(invoices[[#This Row],[due_date]]),1)</f>
        <v>45566</v>
      </c>
      <c r="I3066" s="1">
        <v>45572</v>
      </c>
      <c r="J3066">
        <v>13500</v>
      </c>
      <c r="K3066">
        <v>1830</v>
      </c>
      <c r="L3066">
        <v>0</v>
      </c>
      <c r="M3066">
        <f>invoices[[#This Row],[rent_amount]]+invoices[[#This Row],[electricity_amount]]+invoices[[#This Row],[other_charges]]</f>
        <v>15330</v>
      </c>
      <c r="N3066" t="s">
        <v>28</v>
      </c>
      <c r="O3066" t="s">
        <v>1152</v>
      </c>
      <c r="P3066">
        <v>0</v>
      </c>
      <c r="Q3066" t="b">
        <v>0</v>
      </c>
      <c r="R3066" t="s">
        <v>210</v>
      </c>
      <c r="S3066">
        <v>0</v>
      </c>
      <c r="T3066">
        <f>invoices[[#This Row],[total_amount]]</f>
        <v>15330</v>
      </c>
      <c r="U3066" t="s">
        <v>2124</v>
      </c>
      <c r="V3066" t="str">
        <f>INDEX([1]!Table1[tenantname],MATCH(invoices[[#This Row],[allotment_id]],[1]!Table1[TenantAllotmentID],0))</f>
        <v>Prakash Kumar Rangasamy (A41-C1)</v>
      </c>
      <c r="W3066" t="s">
        <v>14716</v>
      </c>
      <c r="X3066" t="s">
        <v>14717</v>
      </c>
      <c r="Y3066" s="4">
        <v>45566</v>
      </c>
      <c r="Z3066" t="s">
        <v>15806</v>
      </c>
      <c r="AA3066">
        <v>8396</v>
      </c>
      <c r="AB3066">
        <v>4325</v>
      </c>
      <c r="AC3066">
        <v>779</v>
      </c>
      <c r="AD3066" s="7">
        <f>invoices[[#This Row],[Rent]]+invoices[[#This Row],[Services]]+invoices[[#This Row],[GST]]</f>
        <v>13500</v>
      </c>
      <c r="AE3066" s="7">
        <f>invoices[[#This Row],[Total]]-invoices[[#This Row],[rent_amount]]</f>
        <v>0</v>
      </c>
      <c r="AF3066">
        <v>533</v>
      </c>
      <c r="AG3066">
        <v>1830</v>
      </c>
      <c r="AH3066">
        <f>invoices[[#This Row],[EB Amount]]-invoices[[#This Row],[electricity_amount]]</f>
        <v>0</v>
      </c>
    </row>
    <row r="3067" spans="1:34">
      <c r="A3067" t="s">
        <v>2184</v>
      </c>
      <c r="B3067" t="s">
        <v>22</v>
      </c>
      <c r="C3067" t="s">
        <v>422</v>
      </c>
      <c r="D3067" t="s">
        <v>24</v>
      </c>
      <c r="E3067" t="s">
        <v>181</v>
      </c>
      <c r="F3067" t="s">
        <v>182</v>
      </c>
      <c r="G3067" t="s">
        <v>2185</v>
      </c>
      <c r="H3067" s="1">
        <f>DATE(YEAR(invoices[[#This Row],[due_date]]),MONTH(invoices[[#This Row],[due_date]]),1)</f>
        <v>45566</v>
      </c>
      <c r="I3067" s="1">
        <v>45572</v>
      </c>
      <c r="J3067">
        <v>13000</v>
      </c>
      <c r="K3067">
        <v>1200</v>
      </c>
      <c r="L3067">
        <v>0</v>
      </c>
      <c r="M3067">
        <f>invoices[[#This Row],[rent_amount]]+invoices[[#This Row],[electricity_amount]]+invoices[[#This Row],[other_charges]]</f>
        <v>14200</v>
      </c>
      <c r="N3067" t="s">
        <v>28</v>
      </c>
      <c r="O3067" t="s">
        <v>209</v>
      </c>
      <c r="P3067">
        <v>0</v>
      </c>
      <c r="Q3067" t="b">
        <v>0</v>
      </c>
      <c r="R3067" t="s">
        <v>210</v>
      </c>
      <c r="S3067">
        <v>0</v>
      </c>
      <c r="T3067">
        <f>invoices[[#This Row],[total_amount]]</f>
        <v>14200</v>
      </c>
      <c r="U3067" t="s">
        <v>425</v>
      </c>
      <c r="V3067" t="str">
        <f>INDEX([1]!Table1[tenantname],MATCH(invoices[[#This Row],[allotment_id]],[1]!Table1[TenantAllotmentID],0))</f>
        <v>Bhuvanikha S (B24-B3)</v>
      </c>
      <c r="W3067" t="s">
        <v>14104</v>
      </c>
      <c r="X3067" t="s">
        <v>14105</v>
      </c>
      <c r="Y3067" s="4">
        <v>45566</v>
      </c>
      <c r="Z3067" t="s">
        <v>15806</v>
      </c>
      <c r="AA3067">
        <v>9100</v>
      </c>
      <c r="AB3067">
        <v>3305</v>
      </c>
      <c r="AC3067">
        <v>595</v>
      </c>
      <c r="AD3067" s="7">
        <f>invoices[[#This Row],[Rent]]+invoices[[#This Row],[Services]]+invoices[[#This Row],[GST]]</f>
        <v>13000</v>
      </c>
      <c r="AE3067" s="7">
        <f>invoices[[#This Row],[Total]]-invoices[[#This Row],[rent_amount]]</f>
        <v>0</v>
      </c>
      <c r="AF3067">
        <v>556</v>
      </c>
      <c r="AG3067">
        <v>1200</v>
      </c>
      <c r="AH3067">
        <f>invoices[[#This Row],[EB Amount]]-invoices[[#This Row],[electricity_amount]]</f>
        <v>0</v>
      </c>
    </row>
    <row r="3068" spans="1:34">
      <c r="A3068" t="s">
        <v>2250</v>
      </c>
      <c r="B3068" t="s">
        <v>22</v>
      </c>
      <c r="C3068" t="s">
        <v>765</v>
      </c>
      <c r="D3068" t="s">
        <v>24</v>
      </c>
      <c r="E3068" t="s">
        <v>50</v>
      </c>
      <c r="F3068" t="s">
        <v>766</v>
      </c>
      <c r="G3068" t="s">
        <v>2251</v>
      </c>
      <c r="H3068" s="1">
        <f>DATE(YEAR(invoices[[#This Row],[due_date]]),MONTH(invoices[[#This Row],[due_date]]),1)</f>
        <v>45566</v>
      </c>
      <c r="I3068" s="1">
        <v>45572</v>
      </c>
      <c r="J3068">
        <v>19000</v>
      </c>
      <c r="K3068">
        <v>2100</v>
      </c>
      <c r="L3068">
        <v>0</v>
      </c>
      <c r="M3068">
        <f>invoices[[#This Row],[rent_amount]]+invoices[[#This Row],[electricity_amount]]+invoices[[#This Row],[other_charges]]</f>
        <v>21100</v>
      </c>
      <c r="N3068" t="s">
        <v>28</v>
      </c>
      <c r="O3068" t="s">
        <v>209</v>
      </c>
      <c r="P3068">
        <v>0</v>
      </c>
      <c r="Q3068" t="b">
        <v>0</v>
      </c>
      <c r="R3068" t="s">
        <v>210</v>
      </c>
      <c r="S3068">
        <v>0</v>
      </c>
      <c r="T3068">
        <f>invoices[[#This Row],[total_amount]]</f>
        <v>21100</v>
      </c>
      <c r="U3068" t="s">
        <v>769</v>
      </c>
      <c r="V3068" t="str">
        <f>INDEX([1]!Table1[tenantname],MATCH(invoices[[#This Row],[allotment_id]],[1]!Table1[TenantAllotmentID],0))</f>
        <v>Dhanaganapathy Madhavan (B32-A1)</v>
      </c>
      <c r="W3068" t="s">
        <v>14223</v>
      </c>
      <c r="X3068" t="s">
        <v>14224</v>
      </c>
      <c r="Y3068" s="4">
        <v>45566</v>
      </c>
      <c r="Z3068" t="s">
        <v>15806</v>
      </c>
      <c r="AA3068">
        <v>11618</v>
      </c>
      <c r="AB3068">
        <v>6255</v>
      </c>
      <c r="AC3068">
        <v>1127</v>
      </c>
      <c r="AD3068" s="7">
        <f>invoices[[#This Row],[Rent]]+invoices[[#This Row],[Services]]+invoices[[#This Row],[GST]]</f>
        <v>19000</v>
      </c>
      <c r="AE3068" s="7">
        <f>invoices[[#This Row],[Total]]-invoices[[#This Row],[rent_amount]]</f>
        <v>0</v>
      </c>
      <c r="AF3068">
        <v>578</v>
      </c>
      <c r="AG3068">
        <v>2100</v>
      </c>
      <c r="AH3068">
        <f>invoices[[#This Row],[EB Amount]]-invoices[[#This Row],[electricity_amount]]</f>
        <v>0</v>
      </c>
    </row>
    <row r="3069" spans="1:34">
      <c r="A3069" t="s">
        <v>2360</v>
      </c>
      <c r="B3069" t="s">
        <v>22</v>
      </c>
      <c r="C3069" t="s">
        <v>394</v>
      </c>
      <c r="D3069" t="s">
        <v>24</v>
      </c>
      <c r="E3069" t="s">
        <v>147</v>
      </c>
      <c r="F3069" t="s">
        <v>336</v>
      </c>
      <c r="G3069" t="s">
        <v>2361</v>
      </c>
      <c r="H3069" s="1">
        <f>DATE(YEAR(invoices[[#This Row],[due_date]]),MONTH(invoices[[#This Row],[due_date]]),1)</f>
        <v>45566</v>
      </c>
      <c r="I3069" s="1">
        <v>45572</v>
      </c>
      <c r="J3069">
        <v>24000</v>
      </c>
      <c r="K3069">
        <v>1830</v>
      </c>
      <c r="L3069">
        <v>0</v>
      </c>
      <c r="M3069">
        <f>invoices[[#This Row],[rent_amount]]+invoices[[#This Row],[electricity_amount]]+invoices[[#This Row],[other_charges]]</f>
        <v>25830</v>
      </c>
      <c r="N3069" t="s">
        <v>28</v>
      </c>
      <c r="O3069" t="s">
        <v>1152</v>
      </c>
      <c r="P3069">
        <v>0</v>
      </c>
      <c r="Q3069" t="b">
        <v>0</v>
      </c>
      <c r="R3069" t="s">
        <v>210</v>
      </c>
      <c r="S3069">
        <v>0</v>
      </c>
      <c r="T3069">
        <f>invoices[[#This Row],[total_amount]]</f>
        <v>25830</v>
      </c>
      <c r="U3069" t="s">
        <v>396</v>
      </c>
      <c r="V3069" t="str">
        <f>INDEX([1]!Table1[tenantname],MATCH(invoices[[#This Row],[allotment_id]],[1]!Table1[TenantAllotmentID],0))</f>
        <v>Rahul Kapoor (C31-D1)</v>
      </c>
      <c r="W3069" t="s">
        <v>14094</v>
      </c>
      <c r="X3069" t="s">
        <v>14095</v>
      </c>
      <c r="Y3069" s="4">
        <v>45566</v>
      </c>
      <c r="Z3069" t="s">
        <v>15806</v>
      </c>
      <c r="AA3069">
        <v>17228</v>
      </c>
      <c r="AB3069">
        <v>5738</v>
      </c>
      <c r="AC3069">
        <v>1034</v>
      </c>
      <c r="AD3069" s="7">
        <f>invoices[[#This Row],[Rent]]+invoices[[#This Row],[Services]]+invoices[[#This Row],[GST]]</f>
        <v>24000</v>
      </c>
      <c r="AE3069" s="7">
        <f>invoices[[#This Row],[Total]]-invoices[[#This Row],[rent_amount]]</f>
        <v>0</v>
      </c>
      <c r="AF3069">
        <v>615</v>
      </c>
      <c r="AG3069">
        <v>1830</v>
      </c>
      <c r="AH3069">
        <f>invoices[[#This Row],[EB Amount]]-invoices[[#This Row],[electricity_amount]]</f>
        <v>0</v>
      </c>
    </row>
    <row r="3070" spans="1:34">
      <c r="A3070" t="s">
        <v>2382</v>
      </c>
      <c r="B3070" t="s">
        <v>22</v>
      </c>
      <c r="C3070" t="s">
        <v>1091</v>
      </c>
      <c r="D3070" t="s">
        <v>24</v>
      </c>
      <c r="E3070" t="s">
        <v>254</v>
      </c>
      <c r="F3070" t="s">
        <v>1092</v>
      </c>
      <c r="G3070" t="s">
        <v>2383</v>
      </c>
      <c r="H3070" s="1">
        <f>DATE(YEAR(invoices[[#This Row],[due_date]]),MONTH(invoices[[#This Row],[due_date]]),1)</f>
        <v>45566</v>
      </c>
      <c r="I3070" s="1">
        <v>45572</v>
      </c>
      <c r="J3070">
        <v>13600</v>
      </c>
      <c r="K3070">
        <v>2190</v>
      </c>
      <c r="L3070">
        <v>0</v>
      </c>
      <c r="M3070">
        <f>invoices[[#This Row],[rent_amount]]+invoices[[#This Row],[electricity_amount]]+invoices[[#This Row],[other_charges]]</f>
        <v>15790</v>
      </c>
      <c r="N3070" t="s">
        <v>28</v>
      </c>
      <c r="O3070" t="s">
        <v>1152</v>
      </c>
      <c r="P3070">
        <v>0</v>
      </c>
      <c r="Q3070" t="b">
        <v>0</v>
      </c>
      <c r="R3070" t="s">
        <v>210</v>
      </c>
      <c r="S3070">
        <v>0</v>
      </c>
      <c r="T3070">
        <f>invoices[[#This Row],[total_amount]]</f>
        <v>15790</v>
      </c>
      <c r="U3070" t="s">
        <v>1094</v>
      </c>
      <c r="V3070" t="str">
        <f>INDEX([1]!Table1[tenantname],MATCH(invoices[[#This Row],[allotment_id]],[1]!Table1[TenantAllotmentID],0))</f>
        <v>Meghna Ravuru (C42-B2)</v>
      </c>
      <c r="W3070" t="s">
        <v>14344</v>
      </c>
      <c r="X3070" t="s">
        <v>14345</v>
      </c>
      <c r="Y3070" s="4">
        <v>45566</v>
      </c>
      <c r="Z3070" t="s">
        <v>15806</v>
      </c>
      <c r="AA3070">
        <v>8316</v>
      </c>
      <c r="AB3070">
        <v>4477</v>
      </c>
      <c r="AC3070">
        <v>807</v>
      </c>
      <c r="AD3070" s="7">
        <f>invoices[[#This Row],[Rent]]+invoices[[#This Row],[Services]]+invoices[[#This Row],[GST]]</f>
        <v>13600</v>
      </c>
      <c r="AE3070" s="7">
        <f>invoices[[#This Row],[Total]]-invoices[[#This Row],[rent_amount]]</f>
        <v>0</v>
      </c>
      <c r="AF3070">
        <v>622</v>
      </c>
      <c r="AG3070">
        <v>2190</v>
      </c>
      <c r="AH3070">
        <f>invoices[[#This Row],[EB Amount]]-invoices[[#This Row],[electricity_amount]]</f>
        <v>0</v>
      </c>
    </row>
    <row r="3071" spans="1:34">
      <c r="A3071" t="s">
        <v>2474</v>
      </c>
      <c r="B3071" t="s">
        <v>22</v>
      </c>
      <c r="C3071" t="s">
        <v>2319</v>
      </c>
      <c r="D3071" t="s">
        <v>24</v>
      </c>
      <c r="E3071" t="s">
        <v>112</v>
      </c>
      <c r="F3071" t="s">
        <v>2320</v>
      </c>
      <c r="G3071" t="s">
        <v>2475</v>
      </c>
      <c r="H3071" s="1">
        <f>DATE(YEAR(invoices[[#This Row],[due_date]]),MONTH(invoices[[#This Row],[due_date]]),1)</f>
        <v>45566</v>
      </c>
      <c r="I3071" s="1">
        <v>45572</v>
      </c>
      <c r="J3071">
        <v>14500</v>
      </c>
      <c r="K3071">
        <v>2280</v>
      </c>
      <c r="L3071">
        <v>0</v>
      </c>
      <c r="M3071">
        <f>invoices[[#This Row],[rent_amount]]+invoices[[#This Row],[electricity_amount]]+invoices[[#This Row],[other_charges]]</f>
        <v>16780</v>
      </c>
      <c r="N3071" t="s">
        <v>28</v>
      </c>
      <c r="O3071" t="s">
        <v>1152</v>
      </c>
      <c r="P3071">
        <v>0</v>
      </c>
      <c r="Q3071" t="b">
        <v>0</v>
      </c>
      <c r="R3071" t="s">
        <v>210</v>
      </c>
      <c r="S3071">
        <v>0</v>
      </c>
      <c r="T3071">
        <f>invoices[[#This Row],[total_amount]]</f>
        <v>16780</v>
      </c>
      <c r="U3071" t="s">
        <v>2322</v>
      </c>
      <c r="V3071" t="str">
        <f>INDEX([1]!Table1[tenantname],MATCH(invoices[[#This Row],[allotment_id]],[1]!Table1[TenantAllotmentID],0))</f>
        <v>Rangabashyam S (A23-B2)</v>
      </c>
      <c r="W3071" t="s">
        <v>14772</v>
      </c>
      <c r="X3071" t="s">
        <v>14773</v>
      </c>
      <c r="Y3071" s="4">
        <v>45566</v>
      </c>
      <c r="Z3071" t="s">
        <v>15806</v>
      </c>
      <c r="AA3071">
        <v>10150</v>
      </c>
      <c r="AB3071">
        <v>3686</v>
      </c>
      <c r="AC3071">
        <v>664</v>
      </c>
      <c r="AD3071" s="7">
        <f>invoices[[#This Row],[Rent]]+invoices[[#This Row],[Services]]+invoices[[#This Row],[GST]]</f>
        <v>14500</v>
      </c>
      <c r="AE3071" s="7">
        <f>invoices[[#This Row],[Total]]-invoices[[#This Row],[rent_amount]]</f>
        <v>0</v>
      </c>
      <c r="AF3071">
        <v>659</v>
      </c>
      <c r="AG3071">
        <v>2280</v>
      </c>
      <c r="AH3071">
        <f>invoices[[#This Row],[EB Amount]]-invoices[[#This Row],[electricity_amount]]</f>
        <v>0</v>
      </c>
    </row>
    <row r="3072" spans="1:34">
      <c r="A3072" t="s">
        <v>2476</v>
      </c>
      <c r="B3072" t="s">
        <v>22</v>
      </c>
      <c r="C3072" t="s">
        <v>2477</v>
      </c>
      <c r="D3072" t="s">
        <v>24</v>
      </c>
      <c r="E3072" t="s">
        <v>140</v>
      </c>
      <c r="F3072" t="s">
        <v>1166</v>
      </c>
      <c r="G3072" t="s">
        <v>2478</v>
      </c>
      <c r="H3072" s="1">
        <f>DATE(YEAR(invoices[[#This Row],[due_date]]),MONTH(invoices[[#This Row],[due_date]]),1)</f>
        <v>45566</v>
      </c>
      <c r="I3072" s="1">
        <v>45572</v>
      </c>
      <c r="J3072">
        <v>11320</v>
      </c>
      <c r="K3072">
        <v>1830</v>
      </c>
      <c r="L3072">
        <v>2250</v>
      </c>
      <c r="M3072">
        <f>invoices[[#This Row],[rent_amount]]+invoices[[#This Row],[electricity_amount]]+invoices[[#This Row],[other_charges]]</f>
        <v>15400</v>
      </c>
      <c r="N3072" t="s">
        <v>28</v>
      </c>
      <c r="O3072" t="s">
        <v>209</v>
      </c>
      <c r="P3072">
        <v>0</v>
      </c>
      <c r="Q3072" t="b">
        <v>0</v>
      </c>
      <c r="R3072" t="s">
        <v>210</v>
      </c>
      <c r="S3072">
        <v>0</v>
      </c>
      <c r="T3072">
        <f>invoices[[#This Row],[total_amount]]</f>
        <v>15400</v>
      </c>
      <c r="U3072" t="s">
        <v>2479</v>
      </c>
      <c r="V3072" t="str">
        <f>INDEX([1]!Table1[tenantname],MATCH(invoices[[#This Row],[allotment_id]],[1]!Table1[TenantAllotmentID],0))</f>
        <v>Himanshu Dixit (A41-B3)</v>
      </c>
      <c r="W3072" t="s">
        <v>14818</v>
      </c>
      <c r="X3072" t="s">
        <v>14819</v>
      </c>
      <c r="Y3072" s="4">
        <v>45566</v>
      </c>
      <c r="Z3072" t="s">
        <v>15806</v>
      </c>
      <c r="AA3072">
        <v>7041</v>
      </c>
      <c r="AB3072">
        <v>3627</v>
      </c>
      <c r="AC3072">
        <v>652</v>
      </c>
      <c r="AD3072" s="7">
        <f>invoices[[#This Row],[Rent]]+invoices[[#This Row],[Services]]+invoices[[#This Row],[GST]]</f>
        <v>11320</v>
      </c>
      <c r="AE3072" s="7">
        <f>invoices[[#This Row],[Total]]-invoices[[#This Row],[rent_amount]]</f>
        <v>0</v>
      </c>
      <c r="AF3072">
        <v>660</v>
      </c>
      <c r="AG3072">
        <v>1830</v>
      </c>
      <c r="AH3072">
        <f>invoices[[#This Row],[EB Amount]]-invoices[[#This Row],[electricity_amount]]</f>
        <v>0</v>
      </c>
    </row>
    <row r="3073" spans="1:34">
      <c r="A3073" t="s">
        <v>2586</v>
      </c>
      <c r="B3073" t="s">
        <v>22</v>
      </c>
      <c r="C3073" t="s">
        <v>1938</v>
      </c>
      <c r="D3073" t="s">
        <v>24</v>
      </c>
      <c r="E3073" t="s">
        <v>342</v>
      </c>
      <c r="F3073" t="s">
        <v>1768</v>
      </c>
      <c r="G3073" t="s">
        <v>2587</v>
      </c>
      <c r="H3073" s="1">
        <f>DATE(YEAR(invoices[[#This Row],[due_date]]),MONTH(invoices[[#This Row],[due_date]]),1)</f>
        <v>45566</v>
      </c>
      <c r="I3073" s="1">
        <v>45572</v>
      </c>
      <c r="J3073">
        <v>14500</v>
      </c>
      <c r="K3073">
        <v>1800</v>
      </c>
      <c r="L3073">
        <v>0</v>
      </c>
      <c r="M3073">
        <f>invoices[[#This Row],[rent_amount]]+invoices[[#This Row],[electricity_amount]]+invoices[[#This Row],[other_charges]]</f>
        <v>16300</v>
      </c>
      <c r="N3073" t="s">
        <v>28</v>
      </c>
      <c r="O3073" t="s">
        <v>1152</v>
      </c>
      <c r="P3073">
        <v>0</v>
      </c>
      <c r="Q3073" t="b">
        <v>0</v>
      </c>
      <c r="R3073" t="s">
        <v>210</v>
      </c>
      <c r="S3073">
        <v>0</v>
      </c>
      <c r="T3073">
        <f>invoices[[#This Row],[total_amount]]</f>
        <v>16300</v>
      </c>
      <c r="U3073" t="s">
        <v>1940</v>
      </c>
      <c r="V3073" t="str">
        <f>INDEX([1]!Table1[tenantname],MATCH(invoices[[#This Row],[allotment_id]],[1]!Table1[TenantAllotmentID],0))</f>
        <v>Mounika C S (D11-C1)</v>
      </c>
      <c r="W3073" t="s">
        <v>14651</v>
      </c>
      <c r="X3073" t="s">
        <v>14652</v>
      </c>
      <c r="Y3073" s="4">
        <v>45566</v>
      </c>
      <c r="Z3073" t="s">
        <v>15806</v>
      </c>
      <c r="AA3073">
        <v>9018</v>
      </c>
      <c r="AB3073">
        <v>4645</v>
      </c>
      <c r="AC3073">
        <v>837</v>
      </c>
      <c r="AD3073" s="7">
        <f>invoices[[#This Row],[Rent]]+invoices[[#This Row],[Services]]+invoices[[#This Row],[GST]]</f>
        <v>14500</v>
      </c>
      <c r="AE3073" s="7">
        <f>invoices[[#This Row],[Total]]-invoices[[#This Row],[rent_amount]]</f>
        <v>0</v>
      </c>
      <c r="AF3073">
        <v>706</v>
      </c>
      <c r="AG3073">
        <v>1800</v>
      </c>
      <c r="AH3073">
        <f>invoices[[#This Row],[EB Amount]]-invoices[[#This Row],[electricity_amount]]</f>
        <v>0</v>
      </c>
    </row>
    <row r="3074" spans="1:34">
      <c r="A3074" t="s">
        <v>2689</v>
      </c>
      <c r="B3074" t="s">
        <v>22</v>
      </c>
      <c r="C3074" t="s">
        <v>1492</v>
      </c>
      <c r="D3074" t="s">
        <v>24</v>
      </c>
      <c r="E3074" t="s">
        <v>569</v>
      </c>
      <c r="F3074" t="s">
        <v>1493</v>
      </c>
      <c r="G3074" t="s">
        <v>2690</v>
      </c>
      <c r="H3074" s="1">
        <f>DATE(YEAR(invoices[[#This Row],[due_date]]),MONTH(invoices[[#This Row],[due_date]]),1)</f>
        <v>45566</v>
      </c>
      <c r="I3074" s="1">
        <v>45572</v>
      </c>
      <c r="J3074">
        <v>8804</v>
      </c>
      <c r="K3074">
        <v>2580</v>
      </c>
      <c r="L3074">
        <v>2250</v>
      </c>
      <c r="M3074">
        <f>invoices[[#This Row],[rent_amount]]+invoices[[#This Row],[electricity_amount]]+invoices[[#This Row],[other_charges]]</f>
        <v>13634</v>
      </c>
      <c r="N3074" t="s">
        <v>28</v>
      </c>
      <c r="O3074" t="s">
        <v>1152</v>
      </c>
      <c r="P3074">
        <v>0</v>
      </c>
      <c r="Q3074" t="b">
        <v>0</v>
      </c>
      <c r="R3074" t="s">
        <v>210</v>
      </c>
      <c r="S3074">
        <v>0</v>
      </c>
      <c r="T3074">
        <f>invoices[[#This Row],[total_amount]]</f>
        <v>13634</v>
      </c>
      <c r="U3074" t="s">
        <v>1495</v>
      </c>
      <c r="V3074" t="str">
        <f>INDEX([1]!Table1[tenantname],MATCH(invoices[[#This Row],[allotment_id]],[1]!Table1[TenantAllotmentID],0))</f>
        <v>Kritika Patwary (C12-C1)</v>
      </c>
      <c r="W3074" t="s">
        <v>14493</v>
      </c>
      <c r="X3074" t="s">
        <v>14494</v>
      </c>
      <c r="Y3074" s="4">
        <v>45566</v>
      </c>
      <c r="Z3074" t="s">
        <v>15806</v>
      </c>
      <c r="AA3074">
        <v>5384</v>
      </c>
      <c r="AB3074">
        <v>2899</v>
      </c>
      <c r="AC3074">
        <v>521</v>
      </c>
      <c r="AD3074" s="7">
        <f>invoices[[#This Row],[Rent]]+invoices[[#This Row],[Services]]+invoices[[#This Row],[GST]]</f>
        <v>8804</v>
      </c>
      <c r="AE3074" s="7">
        <f>invoices[[#This Row],[Total]]-invoices[[#This Row],[rent_amount]]</f>
        <v>0</v>
      </c>
      <c r="AF3074">
        <v>750</v>
      </c>
      <c r="AG3074">
        <v>2580</v>
      </c>
      <c r="AH3074">
        <f>invoices[[#This Row],[EB Amount]]-invoices[[#This Row],[electricity_amount]]</f>
        <v>0</v>
      </c>
    </row>
    <row r="3075" spans="1:34">
      <c r="A3075" t="s">
        <v>2828</v>
      </c>
      <c r="B3075" t="s">
        <v>22</v>
      </c>
      <c r="C3075" t="s">
        <v>246</v>
      </c>
      <c r="D3075" t="s">
        <v>24</v>
      </c>
      <c r="E3075" t="s">
        <v>476</v>
      </c>
      <c r="F3075" t="s">
        <v>1087</v>
      </c>
      <c r="G3075" t="s">
        <v>2829</v>
      </c>
      <c r="H3075" s="1">
        <f>DATE(YEAR(invoices[[#This Row],[due_date]]),MONTH(invoices[[#This Row],[due_date]]),1)</f>
        <v>45566</v>
      </c>
      <c r="I3075" s="1">
        <v>45572</v>
      </c>
      <c r="J3075">
        <v>19000</v>
      </c>
      <c r="K3075">
        <v>2490</v>
      </c>
      <c r="L3075">
        <v>0</v>
      </c>
      <c r="M3075">
        <f>invoices[[#This Row],[rent_amount]]+invoices[[#This Row],[electricity_amount]]+invoices[[#This Row],[other_charges]]</f>
        <v>21490</v>
      </c>
      <c r="N3075" t="s">
        <v>28</v>
      </c>
      <c r="O3075" t="s">
        <v>209</v>
      </c>
      <c r="P3075">
        <v>0</v>
      </c>
      <c r="Q3075" t="b">
        <v>0</v>
      </c>
      <c r="R3075" t="s">
        <v>210</v>
      </c>
      <c r="S3075">
        <v>0</v>
      </c>
      <c r="T3075">
        <f>invoices[[#This Row],[total_amount]]</f>
        <v>21490</v>
      </c>
      <c r="U3075" t="s">
        <v>1089</v>
      </c>
      <c r="V3075" t="str">
        <f>INDEX([1]!Table1[tenantname],MATCH(invoices[[#This Row],[allotment_id]],[1]!Table1[TenantAllotmentID],0))</f>
        <v>Dinesh kumar (B41-A1)</v>
      </c>
      <c r="W3075" t="s">
        <v>14044</v>
      </c>
      <c r="X3075" t="s">
        <v>14343</v>
      </c>
      <c r="Y3075" s="4">
        <v>45566</v>
      </c>
      <c r="Z3075" t="s">
        <v>15806</v>
      </c>
      <c r="AA3075">
        <v>13639</v>
      </c>
      <c r="AB3075">
        <v>4543</v>
      </c>
      <c r="AC3075">
        <v>818</v>
      </c>
      <c r="AD3075" s="7">
        <f>invoices[[#This Row],[Rent]]+invoices[[#This Row],[Services]]+invoices[[#This Row],[GST]]</f>
        <v>19000</v>
      </c>
      <c r="AE3075" s="7">
        <f>invoices[[#This Row],[Total]]-invoices[[#This Row],[rent_amount]]</f>
        <v>0</v>
      </c>
      <c r="AF3075">
        <v>806</v>
      </c>
      <c r="AG3075">
        <v>2490</v>
      </c>
      <c r="AH3075">
        <f>invoices[[#This Row],[EB Amount]]-invoices[[#This Row],[electricity_amount]]</f>
        <v>0</v>
      </c>
    </row>
    <row r="3076" spans="1:34">
      <c r="A3076" t="s">
        <v>2939</v>
      </c>
      <c r="B3076" t="s">
        <v>22</v>
      </c>
      <c r="C3076" t="s">
        <v>2112</v>
      </c>
      <c r="D3076" t="s">
        <v>24</v>
      </c>
      <c r="E3076" t="s">
        <v>147</v>
      </c>
      <c r="F3076" t="s">
        <v>733</v>
      </c>
      <c r="G3076" t="s">
        <v>2940</v>
      </c>
      <c r="H3076" s="1">
        <f>DATE(YEAR(invoices[[#This Row],[due_date]]),MONTH(invoices[[#This Row],[due_date]]),1)</f>
        <v>45566</v>
      </c>
      <c r="I3076" s="1">
        <v>45572</v>
      </c>
      <c r="J3076">
        <v>14500</v>
      </c>
      <c r="K3076">
        <v>1830</v>
      </c>
      <c r="L3076">
        <v>0</v>
      </c>
      <c r="M3076">
        <f>invoices[[#This Row],[rent_amount]]+invoices[[#This Row],[electricity_amount]]+invoices[[#This Row],[other_charges]]</f>
        <v>16330</v>
      </c>
      <c r="N3076" t="s">
        <v>28</v>
      </c>
      <c r="O3076" t="s">
        <v>1050</v>
      </c>
      <c r="P3076">
        <v>0</v>
      </c>
      <c r="Q3076" t="b">
        <v>0</v>
      </c>
      <c r="R3076" t="s">
        <v>210</v>
      </c>
      <c r="S3076">
        <v>0</v>
      </c>
      <c r="T3076">
        <f>invoices[[#This Row],[total_amount]]</f>
        <v>16330</v>
      </c>
      <c r="U3076" t="s">
        <v>2114</v>
      </c>
      <c r="V3076" t="str">
        <f>INDEX([1]!Table1[tenantname],MATCH(invoices[[#This Row],[allotment_id]],[1]!Table1[TenantAllotmentID],0))</f>
        <v>Sathiyan G (C31-B2)</v>
      </c>
      <c r="W3076" t="s">
        <v>14712</v>
      </c>
      <c r="X3076" t="s">
        <v>14713</v>
      </c>
      <c r="Y3076" s="4">
        <v>45566</v>
      </c>
      <c r="Z3076" t="s">
        <v>15806</v>
      </c>
      <c r="AA3076">
        <v>10408</v>
      </c>
      <c r="AB3076">
        <v>3467</v>
      </c>
      <c r="AC3076">
        <v>625</v>
      </c>
      <c r="AD3076" s="7">
        <f>invoices[[#This Row],[Rent]]+invoices[[#This Row],[Services]]+invoices[[#This Row],[GST]]</f>
        <v>14500</v>
      </c>
      <c r="AE3076" s="7">
        <f>invoices[[#This Row],[Total]]-invoices[[#This Row],[rent_amount]]</f>
        <v>0</v>
      </c>
      <c r="AF3076">
        <v>851</v>
      </c>
      <c r="AG3076">
        <v>1830</v>
      </c>
      <c r="AH3076">
        <f>invoices[[#This Row],[EB Amount]]-invoices[[#This Row],[electricity_amount]]</f>
        <v>0</v>
      </c>
    </row>
    <row r="3077" spans="1:34">
      <c r="A3077" t="s">
        <v>3010</v>
      </c>
      <c r="B3077" t="s">
        <v>22</v>
      </c>
      <c r="C3077" t="s">
        <v>1396</v>
      </c>
      <c r="D3077" t="s">
        <v>24</v>
      </c>
      <c r="E3077" t="s">
        <v>275</v>
      </c>
      <c r="F3077" t="s">
        <v>1397</v>
      </c>
      <c r="G3077" t="s">
        <v>3011</v>
      </c>
      <c r="H3077" s="1">
        <f>DATE(YEAR(invoices[[#This Row],[due_date]]),MONTH(invoices[[#This Row],[due_date]]),1)</f>
        <v>45566</v>
      </c>
      <c r="I3077" s="1">
        <v>45572</v>
      </c>
      <c r="J3077">
        <v>13500</v>
      </c>
      <c r="K3077">
        <v>2280</v>
      </c>
      <c r="L3077">
        <v>2250</v>
      </c>
      <c r="M3077">
        <f>invoices[[#This Row],[rent_amount]]+invoices[[#This Row],[electricity_amount]]+invoices[[#This Row],[other_charges]]</f>
        <v>18030</v>
      </c>
      <c r="N3077" t="s">
        <v>28</v>
      </c>
      <c r="O3077" t="s">
        <v>1152</v>
      </c>
      <c r="P3077">
        <v>0</v>
      </c>
      <c r="Q3077" t="b">
        <v>0</v>
      </c>
      <c r="R3077" t="s">
        <v>210</v>
      </c>
      <c r="S3077">
        <v>0</v>
      </c>
      <c r="T3077">
        <f>invoices[[#This Row],[total_amount]]</f>
        <v>18030</v>
      </c>
      <c r="U3077" t="s">
        <v>1399</v>
      </c>
      <c r="V3077" t="str">
        <f>INDEX([1]!Table1[tenantname],MATCH(invoices[[#This Row],[allotment_id]],[1]!Table1[TenantAllotmentID],0))</f>
        <v>Nivetha Sekar (B44-B1)</v>
      </c>
      <c r="W3077" t="s">
        <v>14458</v>
      </c>
      <c r="X3077" t="s">
        <v>14459</v>
      </c>
      <c r="Y3077" s="4">
        <v>45566</v>
      </c>
      <c r="Z3077" t="s">
        <v>15806</v>
      </c>
      <c r="AA3077">
        <v>9690</v>
      </c>
      <c r="AB3077">
        <v>3228</v>
      </c>
      <c r="AC3077">
        <v>582</v>
      </c>
      <c r="AD3077" s="7">
        <f>invoices[[#This Row],[Rent]]+invoices[[#This Row],[Services]]+invoices[[#This Row],[GST]]</f>
        <v>13500</v>
      </c>
      <c r="AE3077" s="7">
        <f>invoices[[#This Row],[Total]]-invoices[[#This Row],[rent_amount]]</f>
        <v>0</v>
      </c>
      <c r="AF3077">
        <v>876</v>
      </c>
      <c r="AG3077">
        <v>2280</v>
      </c>
      <c r="AH3077">
        <f>invoices[[#This Row],[EB Amount]]-invoices[[#This Row],[electricity_amount]]</f>
        <v>0</v>
      </c>
    </row>
    <row r="3078" spans="1:34">
      <c r="A3078" t="s">
        <v>3589</v>
      </c>
      <c r="B3078" t="s">
        <v>22</v>
      </c>
      <c r="C3078" t="s">
        <v>3590</v>
      </c>
      <c r="D3078" t="s">
        <v>24</v>
      </c>
      <c r="E3078" t="s">
        <v>167</v>
      </c>
      <c r="F3078" t="s">
        <v>2258</v>
      </c>
      <c r="G3078" t="s">
        <v>3591</v>
      </c>
      <c r="H3078" s="1">
        <f>DATE(YEAR(invoices[[#This Row],[due_date]]),MONTH(invoices[[#This Row],[due_date]]),1)</f>
        <v>45566</v>
      </c>
      <c r="I3078" s="1">
        <v>45572</v>
      </c>
      <c r="J3078">
        <v>11645</v>
      </c>
      <c r="K3078">
        <v>0</v>
      </c>
      <c r="L3078">
        <v>0</v>
      </c>
      <c r="M3078">
        <f>invoices[[#This Row],[rent_amount]]+invoices[[#This Row],[electricity_amount]]+invoices[[#This Row],[other_charges]]</f>
        <v>11645</v>
      </c>
      <c r="N3078" t="s">
        <v>28</v>
      </c>
      <c r="O3078" t="s">
        <v>1050</v>
      </c>
      <c r="P3078">
        <v>0</v>
      </c>
      <c r="Q3078" t="b">
        <v>0</v>
      </c>
      <c r="R3078" t="s">
        <v>210</v>
      </c>
      <c r="S3078">
        <v>0</v>
      </c>
      <c r="T3078">
        <f>invoices[[#This Row],[total_amount]]</f>
        <v>11645</v>
      </c>
      <c r="U3078" s="2" t="s">
        <v>3592</v>
      </c>
      <c r="V3078" t="str">
        <f>INDEX([1]!Table1[tenantname],MATCH(invoices[[#This Row],[allotment_id]],[1]!Table1[TenantAllotmentID],0))</f>
        <v>Srichand Ganesh (B42-A1)</v>
      </c>
      <c r="W3078" t="s">
        <v>15088</v>
      </c>
      <c r="X3078" t="s">
        <v>15089</v>
      </c>
      <c r="Y3078" s="4">
        <v>45566</v>
      </c>
      <c r="Z3078" t="s">
        <v>15806</v>
      </c>
      <c r="AA3078">
        <v>8152</v>
      </c>
      <c r="AB3078">
        <v>2961</v>
      </c>
      <c r="AC3078">
        <v>532</v>
      </c>
      <c r="AD3078" s="7">
        <f>invoices[[#This Row],[Rent]]+invoices[[#This Row],[Services]]+invoices[[#This Row],[GST]]</f>
        <v>11645</v>
      </c>
      <c r="AE3078" s="7">
        <f>invoices[[#This Row],[Total]]-invoices[[#This Row],[rent_amount]]</f>
        <v>0</v>
      </c>
      <c r="AF3078">
        <v>1118</v>
      </c>
      <c r="AG3078">
        <v>0</v>
      </c>
      <c r="AH3078">
        <f>invoices[[#This Row],[EB Amount]]-invoices[[#This Row],[electricity_amount]]</f>
        <v>0</v>
      </c>
    </row>
    <row r="3079" spans="1:34">
      <c r="A3079" t="s">
        <v>3711</v>
      </c>
      <c r="B3079" t="s">
        <v>22</v>
      </c>
      <c r="C3079" t="s">
        <v>3712</v>
      </c>
      <c r="D3079" t="s">
        <v>24</v>
      </c>
      <c r="E3079" t="s">
        <v>519</v>
      </c>
      <c r="F3079" t="s">
        <v>2225</v>
      </c>
      <c r="G3079" t="s">
        <v>3713</v>
      </c>
      <c r="H3079" s="1">
        <f>DATE(YEAR(invoices[[#This Row],[due_date]]),MONTH(invoices[[#This Row],[due_date]]),1)</f>
        <v>45566</v>
      </c>
      <c r="I3079" s="1">
        <v>45572</v>
      </c>
      <c r="J3079">
        <v>14500</v>
      </c>
      <c r="K3079">
        <v>544</v>
      </c>
      <c r="L3079">
        <v>0</v>
      </c>
      <c r="M3079">
        <f>invoices[[#This Row],[rent_amount]]+invoices[[#This Row],[electricity_amount]]+invoices[[#This Row],[other_charges]]</f>
        <v>15044</v>
      </c>
      <c r="N3079" t="s">
        <v>28</v>
      </c>
      <c r="O3079" t="s">
        <v>3714</v>
      </c>
      <c r="P3079">
        <v>0</v>
      </c>
      <c r="Q3079" t="b">
        <v>0</v>
      </c>
      <c r="R3079" t="s">
        <v>210</v>
      </c>
      <c r="S3079">
        <v>0</v>
      </c>
      <c r="T3079">
        <f>invoices[[#This Row],[total_amount]]</f>
        <v>15044</v>
      </c>
      <c r="U3079" t="s">
        <v>3715</v>
      </c>
      <c r="V3079" t="str">
        <f>INDEX([1]!Table1[tenantname],MATCH(invoices[[#This Row],[allotment_id]],[1]!Table1[TenantAllotmentID],0))</f>
        <v>Akshay Bhole (C41-B2)</v>
      </c>
      <c r="W3079" t="s">
        <v>15114</v>
      </c>
      <c r="X3079" t="s">
        <v>15115</v>
      </c>
      <c r="Y3079" s="4">
        <v>45566</v>
      </c>
      <c r="Z3079" t="s">
        <v>15806</v>
      </c>
      <c r="AA3079">
        <v>8866</v>
      </c>
      <c r="AB3079">
        <v>4774</v>
      </c>
      <c r="AC3079">
        <v>860</v>
      </c>
      <c r="AD3079" s="7">
        <f>invoices[[#This Row],[Rent]]+invoices[[#This Row],[Services]]+invoices[[#This Row],[GST]]</f>
        <v>14500</v>
      </c>
      <c r="AE3079" s="7">
        <f>invoices[[#This Row],[Total]]-invoices[[#This Row],[rent_amount]]</f>
        <v>0</v>
      </c>
      <c r="AF3079">
        <v>1167</v>
      </c>
      <c r="AG3079">
        <v>544</v>
      </c>
      <c r="AH3079">
        <f>invoices[[#This Row],[EB Amount]]-invoices[[#This Row],[electricity_amount]]</f>
        <v>0</v>
      </c>
    </row>
    <row r="3080" spans="1:34">
      <c r="A3080" t="s">
        <v>3762</v>
      </c>
      <c r="B3080" t="s">
        <v>22</v>
      </c>
      <c r="C3080" t="s">
        <v>469</v>
      </c>
      <c r="D3080" t="s">
        <v>24</v>
      </c>
      <c r="E3080" t="s">
        <v>104</v>
      </c>
      <c r="F3080" t="s">
        <v>380</v>
      </c>
      <c r="G3080" t="s">
        <v>3763</v>
      </c>
      <c r="H3080" s="1">
        <f>DATE(YEAR(invoices[[#This Row],[due_date]]),MONTH(invoices[[#This Row],[due_date]]),1)</f>
        <v>45566</v>
      </c>
      <c r="I3080" s="1">
        <v>45572</v>
      </c>
      <c r="J3080">
        <v>17500</v>
      </c>
      <c r="K3080">
        <v>1080</v>
      </c>
      <c r="L3080">
        <v>0</v>
      </c>
      <c r="M3080">
        <f>invoices[[#This Row],[rent_amount]]+invoices[[#This Row],[electricity_amount]]+invoices[[#This Row],[other_charges]]</f>
        <v>18580</v>
      </c>
      <c r="N3080" t="s">
        <v>28</v>
      </c>
      <c r="O3080" t="s">
        <v>209</v>
      </c>
      <c r="P3080">
        <v>0</v>
      </c>
      <c r="Q3080" t="b">
        <v>0</v>
      </c>
      <c r="R3080" t="s">
        <v>210</v>
      </c>
      <c r="S3080">
        <v>0</v>
      </c>
      <c r="T3080">
        <f>invoices[[#This Row],[total_amount]]</f>
        <v>18580</v>
      </c>
      <c r="U3080" t="s">
        <v>473</v>
      </c>
      <c r="V3080" t="str">
        <f>INDEX([1]!Table1[tenantname],MATCH(invoices[[#This Row],[allotment_id]],[1]!Table1[TenantAllotmentID],0))</f>
        <v>Lalith Aditya Teegala (B14-A1)</v>
      </c>
      <c r="W3080" t="s">
        <v>14122</v>
      </c>
      <c r="X3080" t="s">
        <v>14123</v>
      </c>
      <c r="Y3080" s="4">
        <v>45566</v>
      </c>
      <c r="Z3080" t="s">
        <v>15806</v>
      </c>
      <c r="AA3080">
        <v>12562</v>
      </c>
      <c r="AB3080">
        <v>4184</v>
      </c>
      <c r="AC3080">
        <v>754</v>
      </c>
      <c r="AD3080" s="7">
        <f>invoices[[#This Row],[Rent]]+invoices[[#This Row],[Services]]+invoices[[#This Row],[GST]]</f>
        <v>17500</v>
      </c>
      <c r="AE3080" s="7">
        <f>invoices[[#This Row],[Total]]-invoices[[#This Row],[rent_amount]]</f>
        <v>0</v>
      </c>
      <c r="AF3080">
        <v>1188</v>
      </c>
      <c r="AG3080">
        <v>1080</v>
      </c>
      <c r="AH3080">
        <f>invoices[[#This Row],[EB Amount]]-invoices[[#This Row],[electricity_amount]]</f>
        <v>0</v>
      </c>
    </row>
    <row r="3081" spans="1:34">
      <c r="A3081" t="s">
        <v>3810</v>
      </c>
      <c r="B3081" t="s">
        <v>22</v>
      </c>
      <c r="C3081" t="s">
        <v>2270</v>
      </c>
      <c r="D3081" t="s">
        <v>24</v>
      </c>
      <c r="E3081" t="s">
        <v>112</v>
      </c>
      <c r="F3081" t="s">
        <v>113</v>
      </c>
      <c r="G3081" t="s">
        <v>3811</v>
      </c>
      <c r="H3081" s="1">
        <f>DATE(YEAR(invoices[[#This Row],[due_date]]),MONTH(invoices[[#This Row],[due_date]]),1)</f>
        <v>45566</v>
      </c>
      <c r="I3081" s="1">
        <v>45572</v>
      </c>
      <c r="J3081">
        <v>13500</v>
      </c>
      <c r="K3081">
        <v>2280</v>
      </c>
      <c r="L3081">
        <v>0</v>
      </c>
      <c r="M3081">
        <f>invoices[[#This Row],[rent_amount]]+invoices[[#This Row],[electricity_amount]]+invoices[[#This Row],[other_charges]]</f>
        <v>15780</v>
      </c>
      <c r="N3081" t="s">
        <v>28</v>
      </c>
      <c r="O3081" t="s">
        <v>1152</v>
      </c>
      <c r="P3081">
        <v>0</v>
      </c>
      <c r="Q3081" t="b">
        <v>0</v>
      </c>
      <c r="R3081" t="s">
        <v>210</v>
      </c>
      <c r="S3081">
        <v>0</v>
      </c>
      <c r="T3081">
        <f>invoices[[#This Row],[total_amount]]</f>
        <v>15780</v>
      </c>
      <c r="U3081" t="s">
        <v>2272</v>
      </c>
      <c r="V3081" t="str">
        <f>INDEX([1]!Table1[tenantname],MATCH(invoices[[#This Row],[allotment_id]],[1]!Table1[TenantAllotmentID],0))</f>
        <v>Mihir Kadve (A23-C1)</v>
      </c>
      <c r="W3081" t="s">
        <v>14758</v>
      </c>
      <c r="X3081" t="s">
        <v>14759</v>
      </c>
      <c r="Y3081" s="4">
        <v>45566</v>
      </c>
      <c r="Z3081" t="s">
        <v>15806</v>
      </c>
      <c r="AA3081">
        <v>9450</v>
      </c>
      <c r="AB3081">
        <v>3432</v>
      </c>
      <c r="AC3081">
        <v>618</v>
      </c>
      <c r="AD3081" s="7">
        <f>invoices[[#This Row],[Rent]]+invoices[[#This Row],[Services]]+invoices[[#This Row],[GST]]</f>
        <v>13500</v>
      </c>
      <c r="AE3081" s="7">
        <f>invoices[[#This Row],[Total]]-invoices[[#This Row],[rent_amount]]</f>
        <v>0</v>
      </c>
      <c r="AF3081">
        <v>1210</v>
      </c>
      <c r="AG3081">
        <v>2280</v>
      </c>
      <c r="AH3081">
        <f>invoices[[#This Row],[EB Amount]]-invoices[[#This Row],[electricity_amount]]</f>
        <v>0</v>
      </c>
    </row>
    <row r="3082" spans="1:34">
      <c r="A3082" t="s">
        <v>3856</v>
      </c>
      <c r="B3082" t="s">
        <v>22</v>
      </c>
      <c r="C3082" t="s">
        <v>2471</v>
      </c>
      <c r="D3082" t="s">
        <v>24</v>
      </c>
      <c r="E3082" t="s">
        <v>147</v>
      </c>
      <c r="F3082" t="s">
        <v>370</v>
      </c>
      <c r="G3082" t="s">
        <v>3857</v>
      </c>
      <c r="H3082" s="1">
        <f>DATE(YEAR(invoices[[#This Row],[due_date]]),MONTH(invoices[[#This Row],[due_date]]),1)</f>
        <v>45566</v>
      </c>
      <c r="I3082" s="1">
        <v>45572</v>
      </c>
      <c r="J3082">
        <v>0</v>
      </c>
      <c r="K3082">
        <v>385</v>
      </c>
      <c r="L3082">
        <v>0</v>
      </c>
      <c r="M3082">
        <f>invoices[[#This Row],[rent_amount]]+invoices[[#This Row],[electricity_amount]]+invoices[[#This Row],[other_charges]]</f>
        <v>385</v>
      </c>
      <c r="N3082" t="s">
        <v>28</v>
      </c>
      <c r="O3082" t="s">
        <v>1050</v>
      </c>
      <c r="P3082">
        <v>0</v>
      </c>
      <c r="Q3082" t="b">
        <v>0</v>
      </c>
      <c r="R3082" t="s">
        <v>210</v>
      </c>
      <c r="S3082">
        <v>0</v>
      </c>
      <c r="T3082">
        <f>invoices[[#This Row],[total_amount]]</f>
        <v>385</v>
      </c>
      <c r="U3082" t="s">
        <v>3858</v>
      </c>
      <c r="V3082" t="str">
        <f>INDEX([1]!Table1[tenantname],MATCH(invoices[[#This Row],[allotment_id]],[1]!Table1[TenantAllotmentID],0))</f>
        <v>Shubham Kumar Jha (C31-A1)</v>
      </c>
      <c r="W3082" t="s">
        <v>14816</v>
      </c>
      <c r="X3082" t="s">
        <v>14817</v>
      </c>
      <c r="Y3082" s="4">
        <v>45566</v>
      </c>
      <c r="Z3082" t="s">
        <v>15806</v>
      </c>
      <c r="AA3082">
        <v>0</v>
      </c>
      <c r="AB3082">
        <v>0</v>
      </c>
      <c r="AC3082">
        <v>0</v>
      </c>
      <c r="AD3082" s="7">
        <f>invoices[[#This Row],[Rent]]+invoices[[#This Row],[Services]]+invoices[[#This Row],[GST]]</f>
        <v>0</v>
      </c>
      <c r="AE3082" s="7">
        <f>invoices[[#This Row],[Total]]-invoices[[#This Row],[rent_amount]]</f>
        <v>0</v>
      </c>
      <c r="AF3082">
        <v>1231</v>
      </c>
      <c r="AG3082">
        <v>385</v>
      </c>
      <c r="AH3082">
        <f>invoices[[#This Row],[EB Amount]]-invoices[[#This Row],[electricity_amount]]</f>
        <v>0</v>
      </c>
    </row>
    <row r="3083" spans="1:34">
      <c r="A3083" t="s">
        <v>4017</v>
      </c>
      <c r="B3083" t="s">
        <v>22</v>
      </c>
      <c r="C3083" t="s">
        <v>3034</v>
      </c>
      <c r="D3083" t="s">
        <v>24</v>
      </c>
      <c r="E3083" t="s">
        <v>354</v>
      </c>
      <c r="F3083" t="s">
        <v>431</v>
      </c>
      <c r="G3083" t="s">
        <v>4018</v>
      </c>
      <c r="H3083" s="1">
        <f>DATE(YEAR(invoices[[#This Row],[due_date]]),MONTH(invoices[[#This Row],[due_date]]),1)</f>
        <v>45566</v>
      </c>
      <c r="I3083" s="1">
        <v>45572</v>
      </c>
      <c r="J3083">
        <v>18000</v>
      </c>
      <c r="K3083">
        <v>1740</v>
      </c>
      <c r="L3083">
        <v>0</v>
      </c>
      <c r="M3083">
        <f>invoices[[#This Row],[rent_amount]]+invoices[[#This Row],[electricity_amount]]+invoices[[#This Row],[other_charges]]</f>
        <v>19740</v>
      </c>
      <c r="N3083" t="s">
        <v>28</v>
      </c>
      <c r="O3083" t="s">
        <v>209</v>
      </c>
      <c r="P3083">
        <v>0</v>
      </c>
      <c r="Q3083" t="b">
        <v>0</v>
      </c>
      <c r="R3083" t="s">
        <v>210</v>
      </c>
      <c r="S3083">
        <v>0</v>
      </c>
      <c r="T3083">
        <f>invoices[[#This Row],[total_amount]]</f>
        <v>19740</v>
      </c>
      <c r="U3083" t="s">
        <v>3036</v>
      </c>
      <c r="V3083" t="str">
        <f>INDEX([1]!Table1[tenantname],MATCH(invoices[[#This Row],[allotment_id]],[1]!Table1[TenantAllotmentID],0))</f>
        <v>Aditya Bakshi (B34-A1)</v>
      </c>
      <c r="W3083" t="s">
        <v>14955</v>
      </c>
      <c r="X3083" t="s">
        <v>14956</v>
      </c>
      <c r="Y3083" s="4">
        <v>45566</v>
      </c>
      <c r="Z3083" t="s">
        <v>15806</v>
      </c>
      <c r="AA3083">
        <v>11006</v>
      </c>
      <c r="AB3083">
        <v>5926</v>
      </c>
      <c r="AC3083">
        <v>1068</v>
      </c>
      <c r="AD3083" s="7">
        <f>invoices[[#This Row],[Rent]]+invoices[[#This Row],[Services]]+invoices[[#This Row],[GST]]</f>
        <v>18000</v>
      </c>
      <c r="AE3083" s="7">
        <f>invoices[[#This Row],[Total]]-invoices[[#This Row],[rent_amount]]</f>
        <v>0</v>
      </c>
      <c r="AF3083">
        <v>1300</v>
      </c>
      <c r="AG3083">
        <v>1740</v>
      </c>
      <c r="AH3083">
        <f>invoices[[#This Row],[EB Amount]]-invoices[[#This Row],[electricity_amount]]</f>
        <v>0</v>
      </c>
    </row>
    <row r="3084" spans="1:34">
      <c r="A3084" t="s">
        <v>4286</v>
      </c>
      <c r="B3084" t="s">
        <v>22</v>
      </c>
      <c r="C3084" t="s">
        <v>364</v>
      </c>
      <c r="D3084" t="s">
        <v>24</v>
      </c>
      <c r="E3084" t="s">
        <v>247</v>
      </c>
      <c r="F3084" t="s">
        <v>365</v>
      </c>
      <c r="G3084" t="s">
        <v>4287</v>
      </c>
      <c r="H3084" s="1">
        <f>DATE(YEAR(invoices[[#This Row],[due_date]]),MONTH(invoices[[#This Row],[due_date]]),1)</f>
        <v>45566</v>
      </c>
      <c r="I3084" s="1">
        <v>45572</v>
      </c>
      <c r="J3084">
        <v>13500</v>
      </c>
      <c r="K3084">
        <v>1012</v>
      </c>
      <c r="L3084">
        <v>0</v>
      </c>
      <c r="M3084">
        <f>invoices[[#This Row],[rent_amount]]+invoices[[#This Row],[electricity_amount]]+invoices[[#This Row],[other_charges]]</f>
        <v>14512</v>
      </c>
      <c r="N3084" t="s">
        <v>28</v>
      </c>
      <c r="O3084" t="s">
        <v>1152</v>
      </c>
      <c r="P3084">
        <v>0</v>
      </c>
      <c r="Q3084" t="b">
        <v>0</v>
      </c>
      <c r="R3084" t="s">
        <v>210</v>
      </c>
      <c r="S3084">
        <v>0</v>
      </c>
      <c r="T3084">
        <f>invoices[[#This Row],[total_amount]]</f>
        <v>14512</v>
      </c>
      <c r="U3084" t="s">
        <v>367</v>
      </c>
      <c r="V3084" t="str">
        <f>INDEX([1]!Table1[tenantname],MATCH(invoices[[#This Row],[allotment_id]],[1]!Table1[TenantAllotmentID],0))</f>
        <v>Rahul Deshmukh (C11-C1)</v>
      </c>
      <c r="W3084" t="s">
        <v>14082</v>
      </c>
      <c r="X3084" t="s">
        <v>14083</v>
      </c>
      <c r="Y3084" s="4">
        <v>45566</v>
      </c>
      <c r="Z3084" t="s">
        <v>15806</v>
      </c>
      <c r="AA3084">
        <v>9690</v>
      </c>
      <c r="AB3084">
        <v>3228</v>
      </c>
      <c r="AC3084">
        <v>582</v>
      </c>
      <c r="AD3084" s="7">
        <f>invoices[[#This Row],[Rent]]+invoices[[#This Row],[Services]]+invoices[[#This Row],[GST]]</f>
        <v>13500</v>
      </c>
      <c r="AE3084" s="7">
        <f>invoices[[#This Row],[Total]]-invoices[[#This Row],[rent_amount]]</f>
        <v>0</v>
      </c>
      <c r="AF3084">
        <v>1422</v>
      </c>
      <c r="AG3084">
        <v>1012</v>
      </c>
      <c r="AH3084">
        <f>invoices[[#This Row],[EB Amount]]-invoices[[#This Row],[electricity_amount]]</f>
        <v>0</v>
      </c>
    </row>
    <row r="3085" spans="1:34">
      <c r="A3085" t="s">
        <v>4305</v>
      </c>
      <c r="B3085" t="s">
        <v>22</v>
      </c>
      <c r="C3085" t="s">
        <v>1020</v>
      </c>
      <c r="D3085" t="s">
        <v>24</v>
      </c>
      <c r="E3085" t="s">
        <v>329</v>
      </c>
      <c r="F3085" t="s">
        <v>1021</v>
      </c>
      <c r="G3085" t="s">
        <v>4306</v>
      </c>
      <c r="H3085" s="1">
        <f>DATE(YEAR(invoices[[#This Row],[due_date]]),MONTH(invoices[[#This Row],[due_date]]),1)</f>
        <v>45566</v>
      </c>
      <c r="I3085" s="1">
        <v>45572</v>
      </c>
      <c r="J3085">
        <v>14500</v>
      </c>
      <c r="K3085">
        <v>2400</v>
      </c>
      <c r="L3085">
        <v>0</v>
      </c>
      <c r="M3085">
        <f>invoices[[#This Row],[rent_amount]]+invoices[[#This Row],[electricity_amount]]+invoices[[#This Row],[other_charges]]</f>
        <v>16900</v>
      </c>
      <c r="N3085" t="s">
        <v>28</v>
      </c>
      <c r="O3085" t="s">
        <v>1050</v>
      </c>
      <c r="P3085">
        <v>0</v>
      </c>
      <c r="Q3085" t="b">
        <v>0</v>
      </c>
      <c r="R3085" t="s">
        <v>210</v>
      </c>
      <c r="S3085">
        <v>0</v>
      </c>
      <c r="T3085">
        <f>invoices[[#This Row],[total_amount]]</f>
        <v>16900</v>
      </c>
      <c r="U3085" t="s">
        <v>1024</v>
      </c>
      <c r="V3085" t="str">
        <f>INDEX([1]!Table1[tenantname],MATCH(invoices[[#This Row],[allotment_id]],[1]!Table1[TenantAllotmentID],0))</f>
        <v>Sruthi Naya P (C43-B2)</v>
      </c>
      <c r="W3085" t="s">
        <v>14318</v>
      </c>
      <c r="X3085" t="s">
        <v>14318</v>
      </c>
      <c r="Y3085" s="4">
        <v>45566</v>
      </c>
      <c r="Z3085" t="s">
        <v>15806</v>
      </c>
      <c r="AA3085">
        <v>8866</v>
      </c>
      <c r="AB3085">
        <v>4774</v>
      </c>
      <c r="AC3085">
        <v>860</v>
      </c>
      <c r="AD3085" s="7">
        <f>invoices[[#This Row],[Rent]]+invoices[[#This Row],[Services]]+invoices[[#This Row],[GST]]</f>
        <v>14500</v>
      </c>
      <c r="AE3085" s="7">
        <f>invoices[[#This Row],[Total]]-invoices[[#This Row],[rent_amount]]</f>
        <v>0</v>
      </c>
      <c r="AF3085">
        <v>1430</v>
      </c>
      <c r="AG3085">
        <v>2400</v>
      </c>
      <c r="AH3085">
        <f>invoices[[#This Row],[EB Amount]]-invoices[[#This Row],[electricity_amount]]</f>
        <v>0</v>
      </c>
    </row>
    <row r="3086" spans="1:34">
      <c r="A3086" t="s">
        <v>4462</v>
      </c>
      <c r="B3086" t="s">
        <v>22</v>
      </c>
      <c r="C3086" t="s">
        <v>732</v>
      </c>
      <c r="D3086" t="s">
        <v>24</v>
      </c>
      <c r="E3086" t="s">
        <v>112</v>
      </c>
      <c r="F3086" t="s">
        <v>1305</v>
      </c>
      <c r="G3086" t="s">
        <v>4463</v>
      </c>
      <c r="H3086" s="1">
        <f>DATE(YEAR(invoices[[#This Row],[due_date]]),MONTH(invoices[[#This Row],[due_date]]),1)</f>
        <v>45566</v>
      </c>
      <c r="I3086" s="1">
        <v>45572</v>
      </c>
      <c r="J3086">
        <v>14500</v>
      </c>
      <c r="K3086">
        <v>2280</v>
      </c>
      <c r="L3086">
        <v>0</v>
      </c>
      <c r="M3086">
        <f>invoices[[#This Row],[rent_amount]]+invoices[[#This Row],[electricity_amount]]+invoices[[#This Row],[other_charges]]</f>
        <v>16780</v>
      </c>
      <c r="N3086" t="s">
        <v>28</v>
      </c>
      <c r="O3086" t="s">
        <v>1152</v>
      </c>
      <c r="P3086">
        <v>0</v>
      </c>
      <c r="Q3086" t="b">
        <v>0</v>
      </c>
      <c r="R3086" t="s">
        <v>210</v>
      </c>
      <c r="S3086">
        <v>0</v>
      </c>
      <c r="T3086">
        <f>invoices[[#This Row],[total_amount]]</f>
        <v>16780</v>
      </c>
      <c r="U3086" t="s">
        <v>2239</v>
      </c>
      <c r="V3086" t="str">
        <f>INDEX([1]!Table1[tenantname],MATCH(invoices[[#This Row],[allotment_id]],[1]!Table1[TenantAllotmentID],0))</f>
        <v>Harshith Gavara (A23-B1)</v>
      </c>
      <c r="W3086" t="s">
        <v>14211</v>
      </c>
      <c r="X3086" t="s">
        <v>14749</v>
      </c>
      <c r="Y3086" s="4">
        <v>45566</v>
      </c>
      <c r="Z3086" t="s">
        <v>15806</v>
      </c>
      <c r="AA3086">
        <v>10150</v>
      </c>
      <c r="AB3086">
        <v>3686</v>
      </c>
      <c r="AC3086">
        <v>664</v>
      </c>
      <c r="AD3086" s="7">
        <f>invoices[[#This Row],[Rent]]+invoices[[#This Row],[Services]]+invoices[[#This Row],[GST]]</f>
        <v>14500</v>
      </c>
      <c r="AE3086" s="7">
        <f>invoices[[#This Row],[Total]]-invoices[[#This Row],[rent_amount]]</f>
        <v>0</v>
      </c>
      <c r="AF3086">
        <v>1495</v>
      </c>
      <c r="AG3086">
        <v>2280</v>
      </c>
      <c r="AH3086">
        <f>invoices[[#This Row],[EB Amount]]-invoices[[#This Row],[electricity_amount]]</f>
        <v>0</v>
      </c>
    </row>
    <row r="3087" spans="1:34">
      <c r="A3087" t="s">
        <v>4644</v>
      </c>
      <c r="B3087" t="s">
        <v>22</v>
      </c>
      <c r="C3087" t="s">
        <v>212</v>
      </c>
      <c r="D3087" t="s">
        <v>24</v>
      </c>
      <c r="E3087" t="s">
        <v>140</v>
      </c>
      <c r="F3087" t="s">
        <v>213</v>
      </c>
      <c r="G3087" t="s">
        <v>4645</v>
      </c>
      <c r="H3087" s="1">
        <f>DATE(YEAR(invoices[[#This Row],[due_date]]),MONTH(invoices[[#This Row],[due_date]]),1)</f>
        <v>45566</v>
      </c>
      <c r="I3087" s="1">
        <v>45572</v>
      </c>
      <c r="J3087">
        <v>13000</v>
      </c>
      <c r="K3087">
        <v>1830</v>
      </c>
      <c r="L3087">
        <v>0</v>
      </c>
      <c r="M3087">
        <f>invoices[[#This Row],[rent_amount]]+invoices[[#This Row],[electricity_amount]]+invoices[[#This Row],[other_charges]]</f>
        <v>14830</v>
      </c>
      <c r="N3087" t="s">
        <v>28</v>
      </c>
      <c r="O3087" t="s">
        <v>209</v>
      </c>
      <c r="P3087">
        <v>0</v>
      </c>
      <c r="Q3087" t="b">
        <v>0</v>
      </c>
      <c r="R3087" t="s">
        <v>210</v>
      </c>
      <c r="S3087">
        <v>0</v>
      </c>
      <c r="T3087">
        <f>invoices[[#This Row],[total_amount]]</f>
        <v>14830</v>
      </c>
      <c r="U3087" t="s">
        <v>215</v>
      </c>
      <c r="V3087" t="str">
        <f>INDEX([1]!Table1[tenantname],MATCH(invoices[[#This Row],[allotment_id]],[1]!Table1[TenantAllotmentID],0))</f>
        <v>Arnav Raj (A41-B2)</v>
      </c>
      <c r="W3087" t="s">
        <v>14034</v>
      </c>
      <c r="X3087" t="s">
        <v>14035</v>
      </c>
      <c r="Y3087" s="4">
        <v>45566</v>
      </c>
      <c r="Z3087" t="s">
        <v>15806</v>
      </c>
      <c r="AA3087">
        <v>8085</v>
      </c>
      <c r="AB3087">
        <v>4165</v>
      </c>
      <c r="AC3087">
        <v>750</v>
      </c>
      <c r="AD3087" s="7">
        <f>invoices[[#This Row],[Rent]]+invoices[[#This Row],[Services]]+invoices[[#This Row],[GST]]</f>
        <v>13000</v>
      </c>
      <c r="AE3087" s="7">
        <f>invoices[[#This Row],[Total]]-invoices[[#This Row],[rent_amount]]</f>
        <v>0</v>
      </c>
      <c r="AF3087">
        <v>1578</v>
      </c>
      <c r="AG3087">
        <v>1830</v>
      </c>
      <c r="AH3087">
        <f>invoices[[#This Row],[EB Amount]]-invoices[[#This Row],[electricity_amount]]</f>
        <v>0</v>
      </c>
    </row>
    <row r="3088" spans="1:34">
      <c r="A3088" t="s">
        <v>4713</v>
      </c>
      <c r="B3088" t="s">
        <v>22</v>
      </c>
      <c r="C3088" t="s">
        <v>1609</v>
      </c>
      <c r="D3088" t="s">
        <v>24</v>
      </c>
      <c r="E3088" t="s">
        <v>399</v>
      </c>
      <c r="F3088" t="s">
        <v>2247</v>
      </c>
      <c r="G3088" t="s">
        <v>4714</v>
      </c>
      <c r="H3088" s="1">
        <f>DATE(YEAR(invoices[[#This Row],[due_date]]),MONTH(invoices[[#This Row],[due_date]]),1)</f>
        <v>45566</v>
      </c>
      <c r="I3088" s="1">
        <v>45572</v>
      </c>
      <c r="J3088">
        <v>3482</v>
      </c>
      <c r="K3088">
        <v>1230</v>
      </c>
      <c r="L3088">
        <v>2250</v>
      </c>
      <c r="M3088">
        <f>invoices[[#This Row],[rent_amount]]+invoices[[#This Row],[electricity_amount]]+invoices[[#This Row],[other_charges]]</f>
        <v>6962</v>
      </c>
      <c r="N3088" t="s">
        <v>28</v>
      </c>
      <c r="O3088" t="s">
        <v>1152</v>
      </c>
      <c r="P3088">
        <v>0</v>
      </c>
      <c r="Q3088" t="b">
        <v>0</v>
      </c>
      <c r="R3088" t="s">
        <v>210</v>
      </c>
      <c r="S3088">
        <v>0</v>
      </c>
      <c r="T3088">
        <f>invoices[[#This Row],[total_amount]]</f>
        <v>6962</v>
      </c>
      <c r="U3088" t="s">
        <v>3982</v>
      </c>
      <c r="V3088" t="str">
        <f>INDEX([1]!Table1[tenantname],MATCH(invoices[[#This Row],[allotment_id]],[1]!Table1[TenantAllotmentID],0))</f>
        <v>Manoranjani M (B22-C1)</v>
      </c>
      <c r="W3088" t="s">
        <v>15161</v>
      </c>
      <c r="X3088" t="s">
        <v>15162</v>
      </c>
      <c r="Y3088" s="4">
        <v>45566</v>
      </c>
      <c r="Z3088" t="s">
        <v>15806</v>
      </c>
      <c r="AA3088">
        <v>2438</v>
      </c>
      <c r="AB3088">
        <v>885</v>
      </c>
      <c r="AC3088">
        <v>159</v>
      </c>
      <c r="AD3088" s="7">
        <f>invoices[[#This Row],[Rent]]+invoices[[#This Row],[Services]]+invoices[[#This Row],[GST]]</f>
        <v>3482</v>
      </c>
      <c r="AE3088" s="7">
        <f>invoices[[#This Row],[Total]]-invoices[[#This Row],[rent_amount]]</f>
        <v>0</v>
      </c>
      <c r="AF3088">
        <v>1609</v>
      </c>
      <c r="AG3088">
        <v>1230</v>
      </c>
      <c r="AH3088">
        <f>invoices[[#This Row],[EB Amount]]-invoices[[#This Row],[electricity_amount]]</f>
        <v>0</v>
      </c>
    </row>
    <row r="3089" spans="1:34">
      <c r="A3089" t="s">
        <v>4809</v>
      </c>
      <c r="B3089" t="s">
        <v>22</v>
      </c>
      <c r="C3089" t="s">
        <v>4810</v>
      </c>
      <c r="D3089" t="s">
        <v>24</v>
      </c>
      <c r="E3089" t="s">
        <v>476</v>
      </c>
      <c r="F3089" t="s">
        <v>1186</v>
      </c>
      <c r="G3089" t="s">
        <v>4811</v>
      </c>
      <c r="H3089" s="1">
        <f>DATE(YEAR(invoices[[#This Row],[due_date]]),MONTH(invoices[[#This Row],[due_date]]),1)</f>
        <v>45566</v>
      </c>
      <c r="I3089" s="1">
        <v>45572</v>
      </c>
      <c r="J3089">
        <v>14500</v>
      </c>
      <c r="K3089">
        <v>2490</v>
      </c>
      <c r="L3089">
        <v>0</v>
      </c>
      <c r="M3089">
        <f>invoices[[#This Row],[rent_amount]]+invoices[[#This Row],[electricity_amount]]+invoices[[#This Row],[other_charges]]</f>
        <v>16990</v>
      </c>
      <c r="N3089" t="s">
        <v>28</v>
      </c>
      <c r="O3089" t="s">
        <v>1050</v>
      </c>
      <c r="P3089">
        <v>0</v>
      </c>
      <c r="Q3089" t="b">
        <v>0</v>
      </c>
      <c r="R3089" t="s">
        <v>210</v>
      </c>
      <c r="S3089">
        <v>0</v>
      </c>
      <c r="T3089">
        <f>invoices[[#This Row],[total_amount]]</f>
        <v>16990</v>
      </c>
      <c r="U3089" t="s">
        <v>4812</v>
      </c>
      <c r="V3089" t="str">
        <f>INDEX([1]!Table1[tenantname],MATCH(invoices[[#This Row],[allotment_id]],[1]!Table1[TenantAllotmentID],0))</f>
        <v>Sahal C (B41-B2)</v>
      </c>
      <c r="W3089" t="s">
        <v>15293</v>
      </c>
      <c r="X3089" t="s">
        <v>15294</v>
      </c>
      <c r="Y3089" s="4">
        <v>45566</v>
      </c>
      <c r="Z3089" t="s">
        <v>15806</v>
      </c>
      <c r="AA3089">
        <v>10408</v>
      </c>
      <c r="AB3089">
        <v>3467</v>
      </c>
      <c r="AC3089">
        <v>625</v>
      </c>
      <c r="AD3089" s="7">
        <f>invoices[[#This Row],[Rent]]+invoices[[#This Row],[Services]]+invoices[[#This Row],[GST]]</f>
        <v>14500</v>
      </c>
      <c r="AE3089" s="7">
        <f>invoices[[#This Row],[Total]]-invoices[[#This Row],[rent_amount]]</f>
        <v>0</v>
      </c>
      <c r="AF3089">
        <v>1652</v>
      </c>
      <c r="AG3089">
        <v>2490</v>
      </c>
      <c r="AH3089">
        <f>invoices[[#This Row],[EB Amount]]-invoices[[#This Row],[electricity_amount]]</f>
        <v>0</v>
      </c>
    </row>
    <row r="3090" spans="1:34">
      <c r="A3090" t="s">
        <v>4825</v>
      </c>
      <c r="B3090" t="s">
        <v>22</v>
      </c>
      <c r="C3090" t="s">
        <v>1202</v>
      </c>
      <c r="D3090" t="s">
        <v>24</v>
      </c>
      <c r="E3090" t="s">
        <v>167</v>
      </c>
      <c r="F3090" t="s">
        <v>1203</v>
      </c>
      <c r="G3090" t="s">
        <v>4826</v>
      </c>
      <c r="H3090" s="1">
        <f>DATE(YEAR(invoices[[#This Row],[due_date]]),MONTH(invoices[[#This Row],[due_date]]),1)</f>
        <v>45566</v>
      </c>
      <c r="I3090" s="1">
        <v>45572</v>
      </c>
      <c r="J3090">
        <v>14500</v>
      </c>
      <c r="K3090">
        <v>1920</v>
      </c>
      <c r="L3090">
        <v>0</v>
      </c>
      <c r="M3090">
        <f>invoices[[#This Row],[rent_amount]]+invoices[[#This Row],[electricity_amount]]+invoices[[#This Row],[other_charges]]</f>
        <v>16420</v>
      </c>
      <c r="N3090" t="s">
        <v>28</v>
      </c>
      <c r="O3090" t="s">
        <v>1050</v>
      </c>
      <c r="P3090">
        <v>0</v>
      </c>
      <c r="Q3090" t="b">
        <v>0</v>
      </c>
      <c r="R3090" t="s">
        <v>210</v>
      </c>
      <c r="S3090">
        <v>0</v>
      </c>
      <c r="T3090">
        <f>invoices[[#This Row],[total_amount]]</f>
        <v>16420</v>
      </c>
      <c r="U3090" t="s">
        <v>1205</v>
      </c>
      <c r="V3090" t="str">
        <f>INDEX([1]!Table1[tenantname],MATCH(invoices[[#This Row],[allotment_id]],[1]!Table1[TenantAllotmentID],0))</f>
        <v>Surya Nikhil Mallampalli (B42-B1)</v>
      </c>
      <c r="W3090" t="s">
        <v>14380</v>
      </c>
      <c r="X3090" t="s">
        <v>14381</v>
      </c>
      <c r="Y3090" s="4">
        <v>45566</v>
      </c>
      <c r="Z3090" t="s">
        <v>15806</v>
      </c>
      <c r="AA3090">
        <v>10408</v>
      </c>
      <c r="AB3090">
        <v>3467</v>
      </c>
      <c r="AC3090">
        <v>625</v>
      </c>
      <c r="AD3090" s="7">
        <f>invoices[[#This Row],[Rent]]+invoices[[#This Row],[Services]]+invoices[[#This Row],[GST]]</f>
        <v>14500</v>
      </c>
      <c r="AE3090" s="7">
        <f>invoices[[#This Row],[Total]]-invoices[[#This Row],[rent_amount]]</f>
        <v>0</v>
      </c>
      <c r="AF3090">
        <v>1658</v>
      </c>
      <c r="AG3090">
        <v>1920</v>
      </c>
      <c r="AH3090">
        <f>invoices[[#This Row],[EB Amount]]-invoices[[#This Row],[electricity_amount]]</f>
        <v>0</v>
      </c>
    </row>
    <row r="3091" spans="1:34">
      <c r="A3091" t="s">
        <v>4924</v>
      </c>
      <c r="B3091" t="s">
        <v>22</v>
      </c>
      <c r="C3091" t="s">
        <v>1973</v>
      </c>
      <c r="D3091" t="s">
        <v>24</v>
      </c>
      <c r="E3091" t="s">
        <v>50</v>
      </c>
      <c r="F3091" t="s">
        <v>1942</v>
      </c>
      <c r="G3091" t="s">
        <v>4925</v>
      </c>
      <c r="H3091" s="1">
        <f>DATE(YEAR(invoices[[#This Row],[due_date]]),MONTH(invoices[[#This Row],[due_date]]),1)</f>
        <v>45566</v>
      </c>
      <c r="I3091" s="1">
        <v>45572</v>
      </c>
      <c r="J3091">
        <v>10290</v>
      </c>
      <c r="K3091">
        <v>0</v>
      </c>
      <c r="L3091">
        <v>0</v>
      </c>
      <c r="M3091">
        <f>invoices[[#This Row],[rent_amount]]+invoices[[#This Row],[electricity_amount]]+invoices[[#This Row],[other_charges]]</f>
        <v>10290</v>
      </c>
      <c r="N3091" t="s">
        <v>28</v>
      </c>
      <c r="O3091" t="s">
        <v>1050</v>
      </c>
      <c r="P3091">
        <v>0</v>
      </c>
      <c r="Q3091" t="b">
        <v>0</v>
      </c>
      <c r="R3091" t="s">
        <v>210</v>
      </c>
      <c r="S3091">
        <v>0</v>
      </c>
      <c r="T3091">
        <f>invoices[[#This Row],[total_amount]]</f>
        <v>10290</v>
      </c>
      <c r="U3091" t="s">
        <v>1975</v>
      </c>
      <c r="V3091" t="str">
        <f>INDEX([1]!Table1[tenantname],MATCH(invoices[[#This Row],[allotment_id]],[1]!Table1[TenantAllotmentID],0))</f>
        <v>Subham Tewari (B32-B1)</v>
      </c>
      <c r="W3091" t="s">
        <v>14663</v>
      </c>
      <c r="X3091" t="s">
        <v>14664</v>
      </c>
      <c r="Y3091" s="4">
        <v>45566</v>
      </c>
      <c r="Z3091" t="s">
        <v>15806</v>
      </c>
      <c r="AA3091">
        <v>7203</v>
      </c>
      <c r="AB3091">
        <v>2616</v>
      </c>
      <c r="AC3091">
        <v>471</v>
      </c>
      <c r="AD3091" s="7">
        <f>invoices[[#This Row],[Rent]]+invoices[[#This Row],[Services]]+invoices[[#This Row],[GST]]</f>
        <v>10290</v>
      </c>
      <c r="AE3091" s="7">
        <f>invoices[[#This Row],[Total]]-invoices[[#This Row],[rent_amount]]</f>
        <v>0</v>
      </c>
      <c r="AF3091">
        <v>1706</v>
      </c>
      <c r="AG3091">
        <v>0</v>
      </c>
      <c r="AH3091">
        <f>invoices[[#This Row],[EB Amount]]-invoices[[#This Row],[electricity_amount]]</f>
        <v>0</v>
      </c>
    </row>
    <row r="3092" spans="1:34">
      <c r="A3092" t="s">
        <v>5018</v>
      </c>
      <c r="B3092" t="s">
        <v>22</v>
      </c>
      <c r="C3092" t="s">
        <v>1927</v>
      </c>
      <c r="D3092" t="s">
        <v>24</v>
      </c>
      <c r="E3092" t="s">
        <v>592</v>
      </c>
      <c r="F3092" t="s">
        <v>992</v>
      </c>
      <c r="G3092" t="s">
        <v>5019</v>
      </c>
      <c r="H3092" s="1">
        <f>DATE(YEAR(invoices[[#This Row],[due_date]]),MONTH(invoices[[#This Row],[due_date]]),1)</f>
        <v>45566</v>
      </c>
      <c r="I3092" s="1">
        <v>45572</v>
      </c>
      <c r="J3092">
        <v>14500</v>
      </c>
      <c r="K3092">
        <v>3420</v>
      </c>
      <c r="L3092">
        <v>0</v>
      </c>
      <c r="M3092">
        <f>invoices[[#This Row],[rent_amount]]+invoices[[#This Row],[electricity_amount]]+invoices[[#This Row],[other_charges]]</f>
        <v>17920</v>
      </c>
      <c r="N3092" t="s">
        <v>28</v>
      </c>
      <c r="O3092" t="s">
        <v>1152</v>
      </c>
      <c r="P3092">
        <v>0</v>
      </c>
      <c r="Q3092" t="b">
        <v>0</v>
      </c>
      <c r="R3092" t="s">
        <v>210</v>
      </c>
      <c r="S3092">
        <v>0</v>
      </c>
      <c r="T3092">
        <f>invoices[[#This Row],[total_amount]]</f>
        <v>17920</v>
      </c>
      <c r="U3092" t="s">
        <v>5020</v>
      </c>
      <c r="V3092" t="str">
        <f>INDEX([1]!Table1[tenantname],MATCH(invoices[[#This Row],[allotment_id]],[1]!Table1[TenantAllotmentID],0))</f>
        <v>Parth Agarwal (A44-B2)</v>
      </c>
      <c r="W3092" t="s">
        <v>14647</v>
      </c>
      <c r="X3092" t="s">
        <v>15320</v>
      </c>
      <c r="Y3092" s="4">
        <v>45566</v>
      </c>
      <c r="Z3092" t="s">
        <v>15806</v>
      </c>
      <c r="AA3092">
        <v>10408</v>
      </c>
      <c r="AB3092">
        <v>3467</v>
      </c>
      <c r="AC3092">
        <v>625</v>
      </c>
      <c r="AD3092" s="7">
        <f>invoices[[#This Row],[Rent]]+invoices[[#This Row],[Services]]+invoices[[#This Row],[GST]]</f>
        <v>14500</v>
      </c>
      <c r="AE3092" s="7">
        <f>invoices[[#This Row],[Total]]-invoices[[#This Row],[rent_amount]]</f>
        <v>0</v>
      </c>
      <c r="AF3092">
        <v>1750</v>
      </c>
      <c r="AG3092">
        <v>3420</v>
      </c>
      <c r="AH3092">
        <f>invoices[[#This Row],[EB Amount]]-invoices[[#This Row],[electricity_amount]]</f>
        <v>0</v>
      </c>
    </row>
    <row r="3093" spans="1:34">
      <c r="A3093" t="s">
        <v>5099</v>
      </c>
      <c r="B3093" t="s">
        <v>22</v>
      </c>
      <c r="C3093" t="s">
        <v>1571</v>
      </c>
      <c r="D3093" t="s">
        <v>24</v>
      </c>
      <c r="E3093" t="s">
        <v>104</v>
      </c>
      <c r="F3093" t="s">
        <v>1572</v>
      </c>
      <c r="G3093" t="s">
        <v>5100</v>
      </c>
      <c r="H3093" s="1">
        <f>DATE(YEAR(invoices[[#This Row],[due_date]]),MONTH(invoices[[#This Row],[due_date]]),1)</f>
        <v>45566</v>
      </c>
      <c r="I3093" s="1">
        <v>45572</v>
      </c>
      <c r="J3093">
        <v>14500</v>
      </c>
      <c r="K3093">
        <v>1080</v>
      </c>
      <c r="L3093">
        <v>0</v>
      </c>
      <c r="M3093">
        <f>invoices[[#This Row],[rent_amount]]+invoices[[#This Row],[electricity_amount]]+invoices[[#This Row],[other_charges]]</f>
        <v>15580</v>
      </c>
      <c r="N3093" t="s">
        <v>28</v>
      </c>
      <c r="O3093" t="s">
        <v>1152</v>
      </c>
      <c r="P3093">
        <v>0</v>
      </c>
      <c r="Q3093" t="b">
        <v>0</v>
      </c>
      <c r="R3093" t="s">
        <v>210</v>
      </c>
      <c r="S3093">
        <v>0</v>
      </c>
      <c r="T3093">
        <f>invoices[[#This Row],[total_amount]]</f>
        <v>15580</v>
      </c>
      <c r="U3093" t="s">
        <v>1574</v>
      </c>
      <c r="V3093" t="str">
        <f>INDEX([1]!Table1[tenantname],MATCH(invoices[[#This Row],[allotment_id]],[1]!Table1[TenantAllotmentID],0))</f>
        <v>Ravi S (B14-B2)</v>
      </c>
      <c r="W3093" t="s">
        <v>14522</v>
      </c>
      <c r="X3093" t="s">
        <v>14523</v>
      </c>
      <c r="Y3093" s="4">
        <v>45566</v>
      </c>
      <c r="Z3093" t="s">
        <v>15806</v>
      </c>
      <c r="AA3093">
        <v>10408</v>
      </c>
      <c r="AB3093">
        <v>3467</v>
      </c>
      <c r="AC3093">
        <v>625</v>
      </c>
      <c r="AD3093" s="7">
        <f>invoices[[#This Row],[Rent]]+invoices[[#This Row],[Services]]+invoices[[#This Row],[GST]]</f>
        <v>14500</v>
      </c>
      <c r="AE3093" s="7">
        <f>invoices[[#This Row],[Total]]-invoices[[#This Row],[rent_amount]]</f>
        <v>0</v>
      </c>
      <c r="AF3093">
        <v>1789</v>
      </c>
      <c r="AG3093">
        <v>1080</v>
      </c>
      <c r="AH3093">
        <f>invoices[[#This Row],[EB Amount]]-invoices[[#This Row],[electricity_amount]]</f>
        <v>0</v>
      </c>
    </row>
    <row r="3094" spans="1:34">
      <c r="A3094" t="s">
        <v>5115</v>
      </c>
      <c r="B3094" t="s">
        <v>22</v>
      </c>
      <c r="C3094" t="s">
        <v>1981</v>
      </c>
      <c r="D3094" t="s">
        <v>24</v>
      </c>
      <c r="E3094" t="s">
        <v>96</v>
      </c>
      <c r="F3094" t="s">
        <v>1982</v>
      </c>
      <c r="G3094" t="s">
        <v>5116</v>
      </c>
      <c r="H3094" s="1">
        <f>DATE(YEAR(invoices[[#This Row],[due_date]]),MONTH(invoices[[#This Row],[due_date]]),1)</f>
        <v>45566</v>
      </c>
      <c r="I3094" s="1">
        <v>45572</v>
      </c>
      <c r="J3094">
        <v>13500</v>
      </c>
      <c r="K3094">
        <v>2040</v>
      </c>
      <c r="L3094">
        <v>0</v>
      </c>
      <c r="M3094">
        <f>invoices[[#This Row],[rent_amount]]+invoices[[#This Row],[electricity_amount]]+invoices[[#This Row],[other_charges]]</f>
        <v>15540</v>
      </c>
      <c r="N3094" t="s">
        <v>28</v>
      </c>
      <c r="O3094" t="s">
        <v>1152</v>
      </c>
      <c r="P3094">
        <v>0</v>
      </c>
      <c r="Q3094" t="b">
        <v>0</v>
      </c>
      <c r="R3094" t="s">
        <v>210</v>
      </c>
      <c r="S3094">
        <v>0</v>
      </c>
      <c r="T3094">
        <f>invoices[[#This Row],[total_amount]]</f>
        <v>15540</v>
      </c>
      <c r="U3094" t="s">
        <v>1984</v>
      </c>
      <c r="V3094" t="str">
        <f>INDEX([1]!Table1[tenantname],MATCH(invoices[[#This Row],[allotment_id]],[1]!Table1[TenantAllotmentID],0))</f>
        <v>Nitin Chanpuriya (B33-C1)</v>
      </c>
      <c r="W3094" t="s">
        <v>14667</v>
      </c>
      <c r="X3094" t="s">
        <v>14668</v>
      </c>
      <c r="Y3094" s="4">
        <v>45566</v>
      </c>
      <c r="Z3094" t="s">
        <v>15806</v>
      </c>
      <c r="AA3094">
        <v>8254</v>
      </c>
      <c r="AB3094">
        <v>4444</v>
      </c>
      <c r="AC3094">
        <v>802</v>
      </c>
      <c r="AD3094" s="7">
        <f>invoices[[#This Row],[Rent]]+invoices[[#This Row],[Services]]+invoices[[#This Row],[GST]]</f>
        <v>13500</v>
      </c>
      <c r="AE3094" s="7">
        <f>invoices[[#This Row],[Total]]-invoices[[#This Row],[rent_amount]]</f>
        <v>0</v>
      </c>
      <c r="AF3094">
        <v>1796</v>
      </c>
      <c r="AG3094">
        <v>2040</v>
      </c>
      <c r="AH3094">
        <f>invoices[[#This Row],[EB Amount]]-invoices[[#This Row],[electricity_amount]]</f>
        <v>0</v>
      </c>
    </row>
    <row r="3095" spans="1:34">
      <c r="A3095" t="s">
        <v>5185</v>
      </c>
      <c r="B3095" t="s">
        <v>22</v>
      </c>
      <c r="C3095" t="s">
        <v>1604</v>
      </c>
      <c r="D3095" t="s">
        <v>24</v>
      </c>
      <c r="E3095" t="s">
        <v>147</v>
      </c>
      <c r="F3095" t="s">
        <v>1605</v>
      </c>
      <c r="G3095" t="s">
        <v>5186</v>
      </c>
      <c r="H3095" s="1">
        <f>DATE(YEAR(invoices[[#This Row],[due_date]]),MONTH(invoices[[#This Row],[due_date]]),1)</f>
        <v>45566</v>
      </c>
      <c r="I3095" s="1">
        <v>45572</v>
      </c>
      <c r="J3095">
        <v>13500</v>
      </c>
      <c r="K3095">
        <v>183</v>
      </c>
      <c r="L3095">
        <v>0</v>
      </c>
      <c r="M3095">
        <f>invoices[[#This Row],[rent_amount]]+invoices[[#This Row],[electricity_amount]]+invoices[[#This Row],[other_charges]]</f>
        <v>13683</v>
      </c>
      <c r="N3095" t="s">
        <v>28</v>
      </c>
      <c r="O3095" t="s">
        <v>1152</v>
      </c>
      <c r="P3095">
        <v>0</v>
      </c>
      <c r="Q3095" t="b">
        <v>0</v>
      </c>
      <c r="R3095" t="s">
        <v>210</v>
      </c>
      <c r="S3095">
        <v>0</v>
      </c>
      <c r="T3095">
        <f>invoices[[#This Row],[total_amount]]</f>
        <v>13683</v>
      </c>
      <c r="U3095" t="s">
        <v>1607</v>
      </c>
      <c r="V3095" t="str">
        <f>INDEX([1]!Table1[tenantname],MATCH(invoices[[#This Row],[allotment_id]],[1]!Table1[TenantAllotmentID],0))</f>
        <v>Pushparaja Shanmugam (C31-C2)</v>
      </c>
      <c r="W3095" t="s">
        <v>14532</v>
      </c>
      <c r="X3095" t="s">
        <v>14533</v>
      </c>
      <c r="Y3095" s="4">
        <v>45566</v>
      </c>
      <c r="Z3095" t="s">
        <v>15806</v>
      </c>
      <c r="AA3095">
        <v>9690</v>
      </c>
      <c r="AB3095">
        <v>3228</v>
      </c>
      <c r="AC3095">
        <v>582</v>
      </c>
      <c r="AD3095" s="7">
        <f>invoices[[#This Row],[Rent]]+invoices[[#This Row],[Services]]+invoices[[#This Row],[GST]]</f>
        <v>13500</v>
      </c>
      <c r="AE3095" s="7">
        <f>invoices[[#This Row],[Total]]-invoices[[#This Row],[rent_amount]]</f>
        <v>0</v>
      </c>
      <c r="AF3095">
        <v>1828</v>
      </c>
      <c r="AG3095">
        <v>183</v>
      </c>
      <c r="AH3095">
        <f>invoices[[#This Row],[EB Amount]]-invoices[[#This Row],[electricity_amount]]</f>
        <v>0</v>
      </c>
    </row>
    <row r="3096" spans="1:34">
      <c r="A3096" t="s">
        <v>5205</v>
      </c>
      <c r="B3096" t="s">
        <v>22</v>
      </c>
      <c r="C3096" t="s">
        <v>299</v>
      </c>
      <c r="D3096" t="s">
        <v>24</v>
      </c>
      <c r="E3096" t="s">
        <v>80</v>
      </c>
      <c r="F3096" t="s">
        <v>300</v>
      </c>
      <c r="G3096" t="s">
        <v>5206</v>
      </c>
      <c r="H3096" s="1">
        <f>DATE(YEAR(invoices[[#This Row],[due_date]]),MONTH(invoices[[#This Row],[due_date]]),1)</f>
        <v>45566</v>
      </c>
      <c r="I3096" s="1">
        <v>45572</v>
      </c>
      <c r="J3096">
        <v>13500</v>
      </c>
      <c r="K3096">
        <v>1710</v>
      </c>
      <c r="L3096">
        <v>0</v>
      </c>
      <c r="M3096">
        <f>invoices[[#This Row],[rent_amount]]+invoices[[#This Row],[electricity_amount]]+invoices[[#This Row],[other_charges]]</f>
        <v>15210</v>
      </c>
      <c r="N3096" t="s">
        <v>28</v>
      </c>
      <c r="O3096" t="s">
        <v>1152</v>
      </c>
      <c r="P3096">
        <v>0</v>
      </c>
      <c r="Q3096" t="b">
        <v>0</v>
      </c>
      <c r="R3096" t="s">
        <v>210</v>
      </c>
      <c r="S3096">
        <v>0</v>
      </c>
      <c r="T3096">
        <f>invoices[[#This Row],[total_amount]]</f>
        <v>15210</v>
      </c>
      <c r="U3096" t="s">
        <v>302</v>
      </c>
      <c r="V3096" t="str">
        <f>INDEX([1]!Table1[tenantname],MATCH(invoices[[#This Row],[allotment_id]],[1]!Table1[TenantAllotmentID],0))</f>
        <v>Kirithiga N (D21-B2)</v>
      </c>
      <c r="W3096" t="s">
        <v>14060</v>
      </c>
      <c r="X3096" t="s">
        <v>14061</v>
      </c>
      <c r="Y3096" s="4">
        <v>45566</v>
      </c>
      <c r="Z3096" t="s">
        <v>15806</v>
      </c>
      <c r="AA3096">
        <v>9450</v>
      </c>
      <c r="AB3096">
        <v>3432</v>
      </c>
      <c r="AC3096">
        <v>618</v>
      </c>
      <c r="AD3096" s="7">
        <f>invoices[[#This Row],[Rent]]+invoices[[#This Row],[Services]]+invoices[[#This Row],[GST]]</f>
        <v>13500</v>
      </c>
      <c r="AE3096" s="7">
        <f>invoices[[#This Row],[Total]]-invoices[[#This Row],[rent_amount]]</f>
        <v>0</v>
      </c>
      <c r="AF3096">
        <v>1838</v>
      </c>
      <c r="AG3096">
        <v>1710</v>
      </c>
      <c r="AH3096">
        <f>invoices[[#This Row],[EB Amount]]-invoices[[#This Row],[electricity_amount]]</f>
        <v>0</v>
      </c>
    </row>
    <row r="3097" spans="1:34">
      <c r="A3097" t="s">
        <v>5284</v>
      </c>
      <c r="B3097" t="s">
        <v>22</v>
      </c>
      <c r="C3097" t="s">
        <v>974</v>
      </c>
      <c r="D3097" t="s">
        <v>24</v>
      </c>
      <c r="E3097" t="s">
        <v>50</v>
      </c>
      <c r="F3097" t="s">
        <v>1942</v>
      </c>
      <c r="G3097" t="s">
        <v>5285</v>
      </c>
      <c r="H3097" s="1">
        <f>DATE(YEAR(invoices[[#This Row],[due_date]]),MONTH(invoices[[#This Row],[due_date]]),1)</f>
        <v>45566</v>
      </c>
      <c r="I3097" s="1">
        <v>45572</v>
      </c>
      <c r="J3097">
        <v>2338</v>
      </c>
      <c r="K3097">
        <v>1610</v>
      </c>
      <c r="L3097">
        <v>2250</v>
      </c>
      <c r="M3097">
        <f>invoices[[#This Row],[rent_amount]]+invoices[[#This Row],[electricity_amount]]+invoices[[#This Row],[other_charges]]</f>
        <v>6198</v>
      </c>
      <c r="N3097" t="s">
        <v>28</v>
      </c>
      <c r="O3097" t="s">
        <v>1050</v>
      </c>
      <c r="P3097">
        <v>0</v>
      </c>
      <c r="Q3097" t="b">
        <v>0</v>
      </c>
      <c r="R3097" t="s">
        <v>210</v>
      </c>
      <c r="S3097">
        <v>0</v>
      </c>
      <c r="T3097">
        <f>invoices[[#This Row],[total_amount]]</f>
        <v>6198</v>
      </c>
      <c r="U3097" t="s">
        <v>5241</v>
      </c>
      <c r="V3097" t="str">
        <f>INDEX([1]!Table1[tenantname],MATCH(invoices[[#This Row],[allotment_id]],[1]!Table1[TenantAllotmentID],0))</f>
        <v>Utkarsh De (B32-B1)</v>
      </c>
      <c r="W3097" t="s">
        <v>14300</v>
      </c>
      <c r="X3097" t="s">
        <v>15355</v>
      </c>
      <c r="Y3097" s="4">
        <v>45566</v>
      </c>
      <c r="Z3097" t="s">
        <v>15806</v>
      </c>
      <c r="AA3097">
        <v>1430</v>
      </c>
      <c r="AB3097">
        <v>770</v>
      </c>
      <c r="AC3097">
        <v>138</v>
      </c>
      <c r="AD3097" s="7">
        <f>invoices[[#This Row],[Rent]]+invoices[[#This Row],[Services]]+invoices[[#This Row],[GST]]</f>
        <v>2338</v>
      </c>
      <c r="AE3097" s="7">
        <f>invoices[[#This Row],[Total]]-invoices[[#This Row],[rent_amount]]</f>
        <v>0</v>
      </c>
      <c r="AF3097">
        <v>1875</v>
      </c>
      <c r="AG3097">
        <v>1610</v>
      </c>
      <c r="AH3097">
        <f>invoices[[#This Row],[EB Amount]]-invoices[[#This Row],[electricity_amount]]</f>
        <v>0</v>
      </c>
    </row>
    <row r="3098" spans="1:34">
      <c r="A3098" t="s">
        <v>5296</v>
      </c>
      <c r="B3098" t="s">
        <v>22</v>
      </c>
      <c r="C3098" t="s">
        <v>3005</v>
      </c>
      <c r="D3098" t="s">
        <v>24</v>
      </c>
      <c r="E3098" t="s">
        <v>104</v>
      </c>
      <c r="F3098" t="s">
        <v>551</v>
      </c>
      <c r="G3098" t="s">
        <v>5297</v>
      </c>
      <c r="H3098" s="1">
        <f>DATE(YEAR(invoices[[#This Row],[due_date]]),MONTH(invoices[[#This Row],[due_date]]),1)</f>
        <v>45566</v>
      </c>
      <c r="I3098" s="1">
        <v>45572</v>
      </c>
      <c r="J3098">
        <v>13500</v>
      </c>
      <c r="K3098">
        <v>1080</v>
      </c>
      <c r="L3098">
        <v>0</v>
      </c>
      <c r="M3098">
        <f>invoices[[#This Row],[rent_amount]]+invoices[[#This Row],[electricity_amount]]+invoices[[#This Row],[other_charges]]</f>
        <v>14580</v>
      </c>
      <c r="N3098" t="s">
        <v>28</v>
      </c>
      <c r="O3098" t="s">
        <v>1152</v>
      </c>
      <c r="P3098">
        <v>0</v>
      </c>
      <c r="Q3098" t="b">
        <v>0</v>
      </c>
      <c r="R3098" t="s">
        <v>210</v>
      </c>
      <c r="S3098">
        <v>0</v>
      </c>
      <c r="T3098">
        <f>invoices[[#This Row],[total_amount]]</f>
        <v>14580</v>
      </c>
      <c r="U3098" t="s">
        <v>3007</v>
      </c>
      <c r="V3098" t="str">
        <f>INDEX([1]!Table1[tenantname],MATCH(invoices[[#This Row],[allotment_id]],[1]!Table1[TenantAllotmentID],0))</f>
        <v>Navneet Nitin Tagore (B14-C2)</v>
      </c>
      <c r="W3098" t="s">
        <v>14949</v>
      </c>
      <c r="X3098" t="s">
        <v>14950</v>
      </c>
      <c r="Y3098" s="4">
        <v>45566</v>
      </c>
      <c r="Z3098" t="s">
        <v>15806</v>
      </c>
      <c r="AA3098">
        <v>9690</v>
      </c>
      <c r="AB3098">
        <v>3228</v>
      </c>
      <c r="AC3098">
        <v>582</v>
      </c>
      <c r="AD3098" s="7">
        <f>invoices[[#This Row],[Rent]]+invoices[[#This Row],[Services]]+invoices[[#This Row],[GST]]</f>
        <v>13500</v>
      </c>
      <c r="AE3098" s="7">
        <f>invoices[[#This Row],[Total]]-invoices[[#This Row],[rent_amount]]</f>
        <v>0</v>
      </c>
      <c r="AF3098">
        <v>1882</v>
      </c>
      <c r="AG3098">
        <v>1080</v>
      </c>
      <c r="AH3098">
        <f>invoices[[#This Row],[EB Amount]]-invoices[[#This Row],[electricity_amount]]</f>
        <v>0</v>
      </c>
    </row>
    <row r="3099" spans="1:34">
      <c r="A3099" t="s">
        <v>5379</v>
      </c>
      <c r="B3099" t="s">
        <v>22</v>
      </c>
      <c r="C3099" t="s">
        <v>146</v>
      </c>
      <c r="D3099" t="s">
        <v>24</v>
      </c>
      <c r="E3099" t="s">
        <v>147</v>
      </c>
      <c r="F3099" t="s">
        <v>148</v>
      </c>
      <c r="G3099" t="s">
        <v>5380</v>
      </c>
      <c r="H3099" s="1">
        <f>DATE(YEAR(invoices[[#This Row],[due_date]]),MONTH(invoices[[#This Row],[due_date]]),1)</f>
        <v>45566</v>
      </c>
      <c r="I3099" s="1">
        <v>45572</v>
      </c>
      <c r="J3099">
        <v>13500</v>
      </c>
      <c r="K3099">
        <v>1830</v>
      </c>
      <c r="L3099">
        <v>0</v>
      </c>
      <c r="M3099">
        <f>invoices[[#This Row],[rent_amount]]+invoices[[#This Row],[electricity_amount]]+invoices[[#This Row],[other_charges]]</f>
        <v>15330</v>
      </c>
      <c r="N3099" t="s">
        <v>28</v>
      </c>
      <c r="O3099" t="s">
        <v>209</v>
      </c>
      <c r="P3099">
        <v>0</v>
      </c>
      <c r="Q3099" t="b">
        <v>0</v>
      </c>
      <c r="R3099" t="s">
        <v>210</v>
      </c>
      <c r="S3099">
        <v>0</v>
      </c>
      <c r="T3099">
        <f>invoices[[#This Row],[total_amount]]</f>
        <v>15330</v>
      </c>
      <c r="U3099" t="s">
        <v>152</v>
      </c>
      <c r="V3099" t="str">
        <f>INDEX([1]!Table1[tenantname],MATCH(invoices[[#This Row],[allotment_id]],[1]!Table1[TenantAllotmentID],0))</f>
        <v>Akshay R (C31-C1)</v>
      </c>
      <c r="W3099" t="s">
        <v>14016</v>
      </c>
      <c r="X3099" t="s">
        <v>14017</v>
      </c>
      <c r="Y3099" s="4">
        <v>45566</v>
      </c>
      <c r="Z3099" t="s">
        <v>15806</v>
      </c>
      <c r="AA3099">
        <v>9690</v>
      </c>
      <c r="AB3099">
        <v>3228</v>
      </c>
      <c r="AC3099">
        <v>582</v>
      </c>
      <c r="AD3099" s="7">
        <f>invoices[[#This Row],[Rent]]+invoices[[#This Row],[Services]]+invoices[[#This Row],[GST]]</f>
        <v>13500</v>
      </c>
      <c r="AE3099" s="7">
        <f>invoices[[#This Row],[Total]]-invoices[[#This Row],[rent_amount]]</f>
        <v>0</v>
      </c>
      <c r="AF3099">
        <v>1925</v>
      </c>
      <c r="AG3099">
        <v>1830</v>
      </c>
      <c r="AH3099">
        <f>invoices[[#This Row],[EB Amount]]-invoices[[#This Row],[electricity_amount]]</f>
        <v>0</v>
      </c>
    </row>
    <row r="3100" spans="1:34">
      <c r="A3100" t="s">
        <v>5471</v>
      </c>
      <c r="B3100" t="s">
        <v>22</v>
      </c>
      <c r="C3100" t="s">
        <v>2027</v>
      </c>
      <c r="D3100" t="s">
        <v>24</v>
      </c>
      <c r="E3100" t="s">
        <v>254</v>
      </c>
      <c r="F3100" t="s">
        <v>575</v>
      </c>
      <c r="G3100" t="s">
        <v>5472</v>
      </c>
      <c r="H3100" s="1">
        <f>DATE(YEAR(invoices[[#This Row],[due_date]]),MONTH(invoices[[#This Row],[due_date]]),1)</f>
        <v>45566</v>
      </c>
      <c r="I3100" s="1">
        <v>45572</v>
      </c>
      <c r="J3100">
        <v>9349</v>
      </c>
      <c r="K3100">
        <v>2190</v>
      </c>
      <c r="L3100">
        <v>2250</v>
      </c>
      <c r="M3100">
        <f>invoices[[#This Row],[rent_amount]]+invoices[[#This Row],[electricity_amount]]+invoices[[#This Row],[other_charges]]</f>
        <v>13789</v>
      </c>
      <c r="N3100" t="s">
        <v>28</v>
      </c>
      <c r="O3100" t="s">
        <v>1050</v>
      </c>
      <c r="P3100">
        <v>0</v>
      </c>
      <c r="Q3100" t="b">
        <v>0</v>
      </c>
      <c r="R3100" t="s">
        <v>210</v>
      </c>
      <c r="S3100">
        <v>0</v>
      </c>
      <c r="T3100">
        <f>invoices[[#This Row],[total_amount]]</f>
        <v>13789</v>
      </c>
      <c r="U3100" t="s">
        <v>2214</v>
      </c>
      <c r="V3100" t="str">
        <f>INDEX([1]!Table1[tenantname],MATCH(invoices[[#This Row],[allotment_id]],[1]!Table1[TenantAllotmentID],0))</f>
        <v>Sagarika Das (C42-B1)</v>
      </c>
      <c r="W3100" t="s">
        <v>14679</v>
      </c>
      <c r="X3100" t="s">
        <v>14744</v>
      </c>
      <c r="Y3100" s="4">
        <v>45566</v>
      </c>
      <c r="Z3100" t="s">
        <v>15806</v>
      </c>
      <c r="AA3100">
        <v>6548</v>
      </c>
      <c r="AB3100">
        <v>2378</v>
      </c>
      <c r="AC3100">
        <v>423</v>
      </c>
      <c r="AD3100" s="7">
        <f>invoices[[#This Row],[Rent]]+invoices[[#This Row],[Services]]+invoices[[#This Row],[GST]]</f>
        <v>9349</v>
      </c>
      <c r="AE3100" s="7">
        <f>invoices[[#This Row],[Total]]-invoices[[#This Row],[rent_amount]]</f>
        <v>0</v>
      </c>
      <c r="AF3100">
        <v>1967</v>
      </c>
      <c r="AG3100">
        <v>2190</v>
      </c>
      <c r="AH3100">
        <f>invoices[[#This Row],[EB Amount]]-invoices[[#This Row],[electricity_amount]]</f>
        <v>0</v>
      </c>
    </row>
    <row r="3101" spans="1:34">
      <c r="A3101" t="s">
        <v>5560</v>
      </c>
      <c r="B3101" t="s">
        <v>22</v>
      </c>
      <c r="C3101" t="s">
        <v>457</v>
      </c>
      <c r="D3101" t="s">
        <v>24</v>
      </c>
      <c r="E3101" t="s">
        <v>140</v>
      </c>
      <c r="F3101" t="s">
        <v>141</v>
      </c>
      <c r="G3101" t="s">
        <v>5561</v>
      </c>
      <c r="H3101" s="1">
        <f>DATE(YEAR(invoices[[#This Row],[due_date]]),MONTH(invoices[[#This Row],[due_date]]),1)</f>
        <v>45566</v>
      </c>
      <c r="I3101" s="1">
        <v>45572</v>
      </c>
      <c r="J3101">
        <v>14500</v>
      </c>
      <c r="K3101">
        <v>1830</v>
      </c>
      <c r="L3101">
        <v>0</v>
      </c>
      <c r="M3101">
        <f>invoices[[#This Row],[rent_amount]]+invoices[[#This Row],[electricity_amount]]+invoices[[#This Row],[other_charges]]</f>
        <v>16330</v>
      </c>
      <c r="N3101" t="s">
        <v>28</v>
      </c>
      <c r="O3101" t="s">
        <v>1050</v>
      </c>
      <c r="P3101">
        <v>0</v>
      </c>
      <c r="Q3101" t="b">
        <v>0</v>
      </c>
      <c r="R3101" t="s">
        <v>210</v>
      </c>
      <c r="S3101">
        <v>0</v>
      </c>
      <c r="T3101">
        <f>invoices[[#This Row],[total_amount]]</f>
        <v>16330</v>
      </c>
      <c r="U3101" t="s">
        <v>460</v>
      </c>
      <c r="V3101" t="str">
        <f>INDEX([1]!Table1[tenantname],MATCH(invoices[[#This Row],[allotment_id]],[1]!Table1[TenantAllotmentID],0))</f>
        <v>Shivam Mani Silswal (A41-D2)</v>
      </c>
      <c r="W3101" t="s">
        <v>14118</v>
      </c>
      <c r="X3101" t="s">
        <v>14119</v>
      </c>
      <c r="Y3101" s="4">
        <v>45566</v>
      </c>
      <c r="Z3101" t="s">
        <v>15806</v>
      </c>
      <c r="AA3101">
        <v>9018</v>
      </c>
      <c r="AB3101">
        <v>4645</v>
      </c>
      <c r="AC3101">
        <v>837</v>
      </c>
      <c r="AD3101" s="7">
        <f>invoices[[#This Row],[Rent]]+invoices[[#This Row],[Services]]+invoices[[#This Row],[GST]]</f>
        <v>14500</v>
      </c>
      <c r="AE3101" s="7">
        <f>invoices[[#This Row],[Total]]-invoices[[#This Row],[rent_amount]]</f>
        <v>0</v>
      </c>
      <c r="AF3101">
        <v>2007</v>
      </c>
      <c r="AG3101">
        <v>1830</v>
      </c>
      <c r="AH3101">
        <f>invoices[[#This Row],[EB Amount]]-invoices[[#This Row],[electricity_amount]]</f>
        <v>0</v>
      </c>
    </row>
    <row r="3102" spans="1:34">
      <c r="A3102" t="s">
        <v>5625</v>
      </c>
      <c r="B3102" t="s">
        <v>22</v>
      </c>
      <c r="C3102" t="s">
        <v>484</v>
      </c>
      <c r="D3102" t="s">
        <v>24</v>
      </c>
      <c r="E3102" t="s">
        <v>50</v>
      </c>
      <c r="F3102" t="s">
        <v>485</v>
      </c>
      <c r="G3102" t="s">
        <v>5626</v>
      </c>
      <c r="H3102" s="1">
        <f>DATE(YEAR(invoices[[#This Row],[due_date]]),MONTH(invoices[[#This Row],[due_date]]),1)</f>
        <v>45566</v>
      </c>
      <c r="I3102" s="1">
        <v>45572</v>
      </c>
      <c r="J3102">
        <v>14500</v>
      </c>
      <c r="K3102">
        <v>1820</v>
      </c>
      <c r="L3102">
        <v>0</v>
      </c>
      <c r="M3102">
        <f>invoices[[#This Row],[rent_amount]]+invoices[[#This Row],[electricity_amount]]+invoices[[#This Row],[other_charges]]</f>
        <v>16320</v>
      </c>
      <c r="N3102" t="s">
        <v>28</v>
      </c>
      <c r="O3102" t="s">
        <v>1050</v>
      </c>
      <c r="P3102">
        <v>0</v>
      </c>
      <c r="Q3102" t="b">
        <v>0</v>
      </c>
      <c r="R3102" t="s">
        <v>210</v>
      </c>
      <c r="S3102">
        <v>0</v>
      </c>
      <c r="T3102">
        <f>invoices[[#This Row],[total_amount]]</f>
        <v>16320</v>
      </c>
      <c r="U3102" t="s">
        <v>488</v>
      </c>
      <c r="V3102" t="str">
        <f>INDEX([1]!Table1[tenantname],MATCH(invoices[[#This Row],[allotment_id]],[1]!Table1[TenantAllotmentID],0))</f>
        <v>Yaduraj P (B32-B2)</v>
      </c>
      <c r="W3102" t="s">
        <v>14126</v>
      </c>
      <c r="X3102" t="s">
        <v>14127</v>
      </c>
      <c r="Y3102" s="4">
        <v>45566</v>
      </c>
      <c r="Z3102" t="s">
        <v>15806</v>
      </c>
      <c r="AA3102">
        <v>8866</v>
      </c>
      <c r="AB3102">
        <v>4774</v>
      </c>
      <c r="AC3102">
        <v>860</v>
      </c>
      <c r="AD3102" s="7">
        <f>invoices[[#This Row],[Rent]]+invoices[[#This Row],[Services]]+invoices[[#This Row],[GST]]</f>
        <v>14500</v>
      </c>
      <c r="AE3102" s="7">
        <f>invoices[[#This Row],[Total]]-invoices[[#This Row],[rent_amount]]</f>
        <v>0</v>
      </c>
      <c r="AF3102">
        <v>2040</v>
      </c>
      <c r="AG3102">
        <v>1820</v>
      </c>
      <c r="AH3102">
        <f>invoices[[#This Row],[EB Amount]]-invoices[[#This Row],[electricity_amount]]</f>
        <v>0</v>
      </c>
    </row>
    <row r="3103" spans="1:34">
      <c r="A3103" t="s">
        <v>5665</v>
      </c>
      <c r="B3103" t="s">
        <v>22</v>
      </c>
      <c r="C3103" t="s">
        <v>4257</v>
      </c>
      <c r="D3103" t="s">
        <v>24</v>
      </c>
      <c r="E3103" t="s">
        <v>96</v>
      </c>
      <c r="F3103" t="s">
        <v>510</v>
      </c>
      <c r="G3103" t="s">
        <v>5666</v>
      </c>
      <c r="H3103" s="1">
        <f>DATE(YEAR(invoices[[#This Row],[due_date]]),MONTH(invoices[[#This Row],[due_date]]),1)</f>
        <v>45566</v>
      </c>
      <c r="I3103" s="1">
        <v>45572</v>
      </c>
      <c r="J3103">
        <v>14500</v>
      </c>
      <c r="K3103">
        <v>2040</v>
      </c>
      <c r="L3103">
        <v>0</v>
      </c>
      <c r="M3103">
        <f>invoices[[#This Row],[rent_amount]]+invoices[[#This Row],[electricity_amount]]+invoices[[#This Row],[other_charges]]</f>
        <v>16540</v>
      </c>
      <c r="N3103" t="s">
        <v>28</v>
      </c>
      <c r="O3103" t="s">
        <v>1152</v>
      </c>
      <c r="P3103">
        <v>0</v>
      </c>
      <c r="Q3103" t="b">
        <v>0</v>
      </c>
      <c r="R3103" t="s">
        <v>210</v>
      </c>
      <c r="S3103">
        <v>0</v>
      </c>
      <c r="T3103">
        <f>invoices[[#This Row],[total_amount]]</f>
        <v>16540</v>
      </c>
      <c r="U3103" t="s">
        <v>4259</v>
      </c>
      <c r="V3103" t="str">
        <f>INDEX([1]!Table1[tenantname],MATCH(invoices[[#This Row],[allotment_id]],[1]!Table1[TenantAllotmentID],0))</f>
        <v>Madhav Vinnakota (B33-B2)</v>
      </c>
      <c r="W3103" t="s">
        <v>15199</v>
      </c>
      <c r="X3103" t="s">
        <v>15200</v>
      </c>
      <c r="Y3103" s="4">
        <v>45566</v>
      </c>
      <c r="Z3103" t="s">
        <v>15806</v>
      </c>
      <c r="AA3103">
        <v>8866</v>
      </c>
      <c r="AB3103">
        <v>4774</v>
      </c>
      <c r="AC3103">
        <v>860</v>
      </c>
      <c r="AD3103" s="7">
        <f>invoices[[#This Row],[Rent]]+invoices[[#This Row],[Services]]+invoices[[#This Row],[GST]]</f>
        <v>14500</v>
      </c>
      <c r="AE3103" s="7">
        <f>invoices[[#This Row],[Total]]-invoices[[#This Row],[rent_amount]]</f>
        <v>0</v>
      </c>
      <c r="AF3103">
        <v>2058</v>
      </c>
      <c r="AG3103">
        <v>2040</v>
      </c>
      <c r="AH3103">
        <f>invoices[[#This Row],[EB Amount]]-invoices[[#This Row],[electricity_amount]]</f>
        <v>0</v>
      </c>
    </row>
    <row r="3104" spans="1:34">
      <c r="A3104" t="s">
        <v>5695</v>
      </c>
      <c r="B3104" t="s">
        <v>22</v>
      </c>
      <c r="C3104" t="s">
        <v>3357</v>
      </c>
      <c r="D3104" t="s">
        <v>24</v>
      </c>
      <c r="E3104" t="s">
        <v>201</v>
      </c>
      <c r="F3104" t="s">
        <v>1225</v>
      </c>
      <c r="G3104" t="s">
        <v>5696</v>
      </c>
      <c r="H3104" s="1">
        <f>DATE(YEAR(invoices[[#This Row],[due_date]]),MONTH(invoices[[#This Row],[due_date]]),1)</f>
        <v>45566</v>
      </c>
      <c r="I3104" s="1">
        <v>45572</v>
      </c>
      <c r="J3104">
        <v>5225</v>
      </c>
      <c r="K3104">
        <v>0</v>
      </c>
      <c r="L3104">
        <v>0</v>
      </c>
      <c r="M3104">
        <f>invoices[[#This Row],[rent_amount]]+invoices[[#This Row],[electricity_amount]]+invoices[[#This Row],[other_charges]]</f>
        <v>5225</v>
      </c>
      <c r="N3104" t="s">
        <v>28</v>
      </c>
      <c r="O3104" t="s">
        <v>1050</v>
      </c>
      <c r="P3104">
        <v>0</v>
      </c>
      <c r="Q3104" t="b">
        <v>0</v>
      </c>
      <c r="R3104" t="s">
        <v>210</v>
      </c>
      <c r="S3104">
        <v>0</v>
      </c>
      <c r="T3104">
        <f>invoices[[#This Row],[total_amount]]</f>
        <v>5225</v>
      </c>
      <c r="U3104" t="s">
        <v>3359</v>
      </c>
      <c r="V3104" t="str">
        <f>INDEX([1]!Table1[tenantname],MATCH(invoices[[#This Row],[allotment_id]],[1]!Table1[TenantAllotmentID],0))</f>
        <v>Sushant Pargaonkar (B31-C1)</v>
      </c>
      <c r="W3104" t="s">
        <v>15036</v>
      </c>
      <c r="X3104" t="s">
        <v>15037</v>
      </c>
      <c r="Y3104" s="4">
        <v>45566</v>
      </c>
      <c r="Z3104" t="s">
        <v>15806</v>
      </c>
      <c r="AA3104">
        <v>3658</v>
      </c>
      <c r="AB3104">
        <v>1328</v>
      </c>
      <c r="AC3104">
        <v>239</v>
      </c>
      <c r="AD3104" s="7">
        <f>invoices[[#This Row],[Rent]]+invoices[[#This Row],[Services]]+invoices[[#This Row],[GST]]</f>
        <v>5225</v>
      </c>
      <c r="AE3104" s="7">
        <f>invoices[[#This Row],[Total]]-invoices[[#This Row],[rent_amount]]</f>
        <v>0</v>
      </c>
      <c r="AF3104">
        <v>2072</v>
      </c>
      <c r="AG3104">
        <v>0</v>
      </c>
      <c r="AH3104">
        <f>invoices[[#This Row],[EB Amount]]-invoices[[#This Row],[electricity_amount]]</f>
        <v>0</v>
      </c>
    </row>
    <row r="3105" spans="1:34">
      <c r="A3105" t="s">
        <v>5863</v>
      </c>
      <c r="B3105" t="s">
        <v>22</v>
      </c>
      <c r="C3105" t="s">
        <v>358</v>
      </c>
      <c r="D3105" t="s">
        <v>24</v>
      </c>
      <c r="E3105" t="s">
        <v>268</v>
      </c>
      <c r="F3105" t="s">
        <v>359</v>
      </c>
      <c r="G3105" t="s">
        <v>5864</v>
      </c>
      <c r="H3105" s="1">
        <f>DATE(YEAR(invoices[[#This Row],[due_date]]),MONTH(invoices[[#This Row],[due_date]]),1)</f>
        <v>45566</v>
      </c>
      <c r="I3105" s="1">
        <v>45572</v>
      </c>
      <c r="J3105">
        <v>24000</v>
      </c>
      <c r="K3105">
        <v>1650</v>
      </c>
      <c r="L3105">
        <v>0</v>
      </c>
      <c r="M3105">
        <f>invoices[[#This Row],[rent_amount]]+invoices[[#This Row],[electricity_amount]]+invoices[[#This Row],[other_charges]]</f>
        <v>25650</v>
      </c>
      <c r="N3105" t="s">
        <v>28</v>
      </c>
      <c r="O3105" t="s">
        <v>209</v>
      </c>
      <c r="P3105">
        <v>0</v>
      </c>
      <c r="Q3105" t="b">
        <v>0</v>
      </c>
      <c r="R3105" t="s">
        <v>210</v>
      </c>
      <c r="S3105">
        <v>0</v>
      </c>
      <c r="T3105">
        <f>invoices[[#This Row],[total_amount]]</f>
        <v>25650</v>
      </c>
      <c r="U3105" t="s">
        <v>362</v>
      </c>
      <c r="V3105" t="str">
        <f>INDEX([1]!Table1[tenantname],MATCH(invoices[[#This Row],[allotment_id]],[1]!Table1[TenantAllotmentID],0))</f>
        <v>Jithin K (C21-D1)</v>
      </c>
      <c r="W3105" t="s">
        <v>14080</v>
      </c>
      <c r="X3105" t="s">
        <v>14081</v>
      </c>
      <c r="Y3105" s="4">
        <v>45566</v>
      </c>
      <c r="Z3105" t="s">
        <v>15806</v>
      </c>
      <c r="AA3105">
        <v>17228</v>
      </c>
      <c r="AB3105">
        <v>5738</v>
      </c>
      <c r="AC3105">
        <v>1034</v>
      </c>
      <c r="AD3105" s="7">
        <f>invoices[[#This Row],[Rent]]+invoices[[#This Row],[Services]]+invoices[[#This Row],[GST]]</f>
        <v>24000</v>
      </c>
      <c r="AE3105" s="7">
        <f>invoices[[#This Row],[Total]]-invoices[[#This Row],[rent_amount]]</f>
        <v>0</v>
      </c>
      <c r="AF3105">
        <v>2157</v>
      </c>
      <c r="AG3105">
        <v>1650</v>
      </c>
      <c r="AH3105">
        <f>invoices[[#This Row],[EB Amount]]-invoices[[#This Row],[electricity_amount]]</f>
        <v>0</v>
      </c>
    </row>
    <row r="3106" spans="1:34">
      <c r="A3106" t="s">
        <v>5936</v>
      </c>
      <c r="B3106" t="s">
        <v>22</v>
      </c>
      <c r="C3106" t="s">
        <v>1322</v>
      </c>
      <c r="D3106" t="s">
        <v>24</v>
      </c>
      <c r="E3106" t="s">
        <v>329</v>
      </c>
      <c r="F3106" t="s">
        <v>330</v>
      </c>
      <c r="G3106" t="s">
        <v>5937</v>
      </c>
      <c r="H3106" s="1">
        <f>DATE(YEAR(invoices[[#This Row],[due_date]]),MONTH(invoices[[#This Row],[due_date]]),1)</f>
        <v>45566</v>
      </c>
      <c r="I3106" s="1">
        <v>45572</v>
      </c>
      <c r="J3106">
        <v>19000</v>
      </c>
      <c r="K3106">
        <v>2400</v>
      </c>
      <c r="L3106">
        <v>0</v>
      </c>
      <c r="M3106">
        <f>invoices[[#This Row],[rent_amount]]+invoices[[#This Row],[electricity_amount]]+invoices[[#This Row],[other_charges]]</f>
        <v>21400</v>
      </c>
      <c r="N3106" t="s">
        <v>28</v>
      </c>
      <c r="O3106" t="s">
        <v>1050</v>
      </c>
      <c r="P3106">
        <v>0</v>
      </c>
      <c r="Q3106" t="b">
        <v>0</v>
      </c>
      <c r="R3106" t="s">
        <v>210</v>
      </c>
      <c r="S3106">
        <v>0</v>
      </c>
      <c r="T3106">
        <f>invoices[[#This Row],[total_amount]]</f>
        <v>21400</v>
      </c>
      <c r="U3106" t="s">
        <v>1324</v>
      </c>
      <c r="V3106" t="str">
        <f>INDEX([1]!Table1[tenantname],MATCH(invoices[[#This Row],[allotment_id]],[1]!Table1[TenantAllotmentID],0))</f>
        <v>Snighdha Rashmi (C43-A1)</v>
      </c>
      <c r="W3106" t="s">
        <v>14428</v>
      </c>
      <c r="X3106" t="s">
        <v>14429</v>
      </c>
      <c r="Y3106" s="4">
        <v>45566</v>
      </c>
      <c r="Z3106" t="s">
        <v>15806</v>
      </c>
      <c r="AA3106">
        <v>11618</v>
      </c>
      <c r="AB3106">
        <v>6255</v>
      </c>
      <c r="AC3106">
        <v>1127</v>
      </c>
      <c r="AD3106" s="7">
        <f>invoices[[#This Row],[Rent]]+invoices[[#This Row],[Services]]+invoices[[#This Row],[GST]]</f>
        <v>19000</v>
      </c>
      <c r="AE3106" s="7">
        <f>invoices[[#This Row],[Total]]-invoices[[#This Row],[rent_amount]]</f>
        <v>0</v>
      </c>
      <c r="AF3106">
        <v>2191</v>
      </c>
      <c r="AG3106">
        <v>2400</v>
      </c>
      <c r="AH3106">
        <f>invoices[[#This Row],[EB Amount]]-invoices[[#This Row],[electricity_amount]]</f>
        <v>0</v>
      </c>
    </row>
    <row r="3107" spans="1:34">
      <c r="A3107" t="s">
        <v>6011</v>
      </c>
      <c r="B3107" t="s">
        <v>22</v>
      </c>
      <c r="C3107" t="s">
        <v>281</v>
      </c>
      <c r="D3107" t="s">
        <v>24</v>
      </c>
      <c r="E3107" t="s">
        <v>34</v>
      </c>
      <c r="F3107" t="s">
        <v>282</v>
      </c>
      <c r="G3107" t="s">
        <v>6012</v>
      </c>
      <c r="H3107" s="1">
        <f>DATE(YEAR(invoices[[#This Row],[due_date]]),MONTH(invoices[[#This Row],[due_date]]),1)</f>
        <v>45566</v>
      </c>
      <c r="I3107" s="1">
        <v>45572</v>
      </c>
      <c r="J3107">
        <v>13500</v>
      </c>
      <c r="K3107">
        <v>2490</v>
      </c>
      <c r="L3107">
        <v>0</v>
      </c>
      <c r="M3107">
        <f>invoices[[#This Row],[rent_amount]]+invoices[[#This Row],[electricity_amount]]+invoices[[#This Row],[other_charges]]</f>
        <v>15990</v>
      </c>
      <c r="N3107" t="s">
        <v>28</v>
      </c>
      <c r="O3107" t="s">
        <v>1050</v>
      </c>
      <c r="P3107">
        <v>0</v>
      </c>
      <c r="Q3107" t="b">
        <v>0</v>
      </c>
      <c r="R3107" t="s">
        <v>210</v>
      </c>
      <c r="S3107">
        <v>0</v>
      </c>
      <c r="T3107">
        <f>invoices[[#This Row],[total_amount]]</f>
        <v>15990</v>
      </c>
      <c r="U3107" t="s">
        <v>283</v>
      </c>
      <c r="V3107" t="str">
        <f>INDEX([1]!Table1[tenantname],MATCH(invoices[[#This Row],[allotment_id]],[1]!Table1[TenantAllotmentID],0))</f>
        <v>kiranmai Bhatlapenumarthi (B43-C2)</v>
      </c>
      <c r="W3107" t="s">
        <v>14054</v>
      </c>
      <c r="X3107" t="s">
        <v>14055</v>
      </c>
      <c r="Y3107" s="4">
        <v>45566</v>
      </c>
      <c r="Z3107" t="s">
        <v>15806</v>
      </c>
      <c r="AA3107">
        <v>9690</v>
      </c>
      <c r="AB3107">
        <v>3228</v>
      </c>
      <c r="AC3107">
        <v>582</v>
      </c>
      <c r="AD3107" s="7">
        <f>invoices[[#This Row],[Rent]]+invoices[[#This Row],[Services]]+invoices[[#This Row],[GST]]</f>
        <v>13500</v>
      </c>
      <c r="AE3107" s="7">
        <f>invoices[[#This Row],[Total]]-invoices[[#This Row],[rent_amount]]</f>
        <v>0</v>
      </c>
      <c r="AF3107">
        <v>2230</v>
      </c>
      <c r="AG3107">
        <v>2490</v>
      </c>
      <c r="AH3107">
        <f>invoices[[#This Row],[EB Amount]]-invoices[[#This Row],[electricity_amount]]</f>
        <v>0</v>
      </c>
    </row>
    <row r="3108" spans="1:34">
      <c r="A3108" t="s">
        <v>6165</v>
      </c>
      <c r="B3108" t="s">
        <v>22</v>
      </c>
      <c r="C3108" t="s">
        <v>757</v>
      </c>
      <c r="D3108" t="s">
        <v>24</v>
      </c>
      <c r="E3108" t="s">
        <v>181</v>
      </c>
      <c r="F3108" t="s">
        <v>758</v>
      </c>
      <c r="G3108" t="s">
        <v>6166</v>
      </c>
      <c r="H3108" s="1">
        <f>DATE(YEAR(invoices[[#This Row],[due_date]]),MONTH(invoices[[#This Row],[due_date]]),1)</f>
        <v>45566</v>
      </c>
      <c r="I3108" s="1">
        <v>45572</v>
      </c>
      <c r="J3108">
        <v>13500</v>
      </c>
      <c r="K3108">
        <v>672</v>
      </c>
      <c r="L3108">
        <v>0</v>
      </c>
      <c r="M3108">
        <f>invoices[[#This Row],[rent_amount]]+invoices[[#This Row],[electricity_amount]]+invoices[[#This Row],[other_charges]]</f>
        <v>14172</v>
      </c>
      <c r="N3108" t="s">
        <v>28</v>
      </c>
      <c r="O3108" t="s">
        <v>1050</v>
      </c>
      <c r="P3108">
        <v>0</v>
      </c>
      <c r="Q3108" t="b">
        <v>0</v>
      </c>
      <c r="R3108" t="s">
        <v>210</v>
      </c>
      <c r="S3108">
        <v>0</v>
      </c>
      <c r="T3108">
        <f>invoices[[#This Row],[total_amount]]</f>
        <v>14172</v>
      </c>
      <c r="U3108" t="s">
        <v>761</v>
      </c>
      <c r="V3108" t="str">
        <f>INDEX([1]!Table1[tenantname],MATCH(invoices[[#This Row],[allotment_id]],[1]!Table1[TenantAllotmentID],0))</f>
        <v>Shivani Kumari (B24-C2)</v>
      </c>
      <c r="W3108" t="s">
        <v>14221</v>
      </c>
      <c r="X3108" t="s">
        <v>14222</v>
      </c>
      <c r="Y3108" s="4">
        <v>45566</v>
      </c>
      <c r="Z3108" t="s">
        <v>15806</v>
      </c>
      <c r="AA3108">
        <v>9450</v>
      </c>
      <c r="AB3108">
        <v>3432</v>
      </c>
      <c r="AC3108">
        <v>618</v>
      </c>
      <c r="AD3108" s="7">
        <f>invoices[[#This Row],[Rent]]+invoices[[#This Row],[Services]]+invoices[[#This Row],[GST]]</f>
        <v>13500</v>
      </c>
      <c r="AE3108" s="7">
        <f>invoices[[#This Row],[Total]]-invoices[[#This Row],[rent_amount]]</f>
        <v>0</v>
      </c>
      <c r="AF3108">
        <v>2305</v>
      </c>
      <c r="AG3108">
        <v>672</v>
      </c>
      <c r="AH3108">
        <f>invoices[[#This Row],[EB Amount]]-invoices[[#This Row],[electricity_amount]]</f>
        <v>0</v>
      </c>
    </row>
    <row r="3109" spans="1:34">
      <c r="A3109" t="s">
        <v>6177</v>
      </c>
      <c r="B3109" t="s">
        <v>22</v>
      </c>
      <c r="C3109" t="s">
        <v>2682</v>
      </c>
      <c r="D3109" t="s">
        <v>24</v>
      </c>
      <c r="E3109" t="s">
        <v>42</v>
      </c>
      <c r="F3109" t="s">
        <v>2100</v>
      </c>
      <c r="G3109" t="s">
        <v>6178</v>
      </c>
      <c r="H3109" s="1">
        <f>DATE(YEAR(invoices[[#This Row],[due_date]]),MONTH(invoices[[#This Row],[due_date]]),1)</f>
        <v>45566</v>
      </c>
      <c r="I3109" s="1">
        <v>45572</v>
      </c>
      <c r="J3109">
        <v>13500</v>
      </c>
      <c r="K3109">
        <v>0</v>
      </c>
      <c r="L3109">
        <v>0</v>
      </c>
      <c r="M3109">
        <f>invoices[[#This Row],[rent_amount]]+invoices[[#This Row],[electricity_amount]]+invoices[[#This Row],[other_charges]]</f>
        <v>13500</v>
      </c>
      <c r="N3109" t="s">
        <v>28</v>
      </c>
      <c r="O3109" t="s">
        <v>209</v>
      </c>
      <c r="P3109">
        <v>0</v>
      </c>
      <c r="Q3109" t="b">
        <v>0</v>
      </c>
      <c r="R3109" t="s">
        <v>210</v>
      </c>
      <c r="S3109">
        <v>0</v>
      </c>
      <c r="T3109">
        <f>invoices[[#This Row],[total_amount]]</f>
        <v>13500</v>
      </c>
      <c r="U3109" t="s">
        <v>3079</v>
      </c>
      <c r="V3109" t="str">
        <f>INDEX([1]!Table1[tenantname],MATCH(invoices[[#This Row],[allotment_id]],[1]!Table1[TenantAllotmentID],0))</f>
        <v>Amita Asthana (C24-B1)</v>
      </c>
      <c r="W3109" t="s">
        <v>14866</v>
      </c>
      <c r="X3109" t="s">
        <v>14965</v>
      </c>
      <c r="Y3109" s="4">
        <v>45566</v>
      </c>
      <c r="Z3109" t="s">
        <v>15806</v>
      </c>
      <c r="AA3109">
        <v>9450</v>
      </c>
      <c r="AB3109">
        <v>3432</v>
      </c>
      <c r="AC3109">
        <v>618</v>
      </c>
      <c r="AD3109" s="7">
        <f>invoices[[#This Row],[Rent]]+invoices[[#This Row],[Services]]+invoices[[#This Row],[GST]]</f>
        <v>13500</v>
      </c>
      <c r="AE3109" s="7">
        <f>invoices[[#This Row],[Total]]-invoices[[#This Row],[rent_amount]]</f>
        <v>0</v>
      </c>
      <c r="AF3109">
        <v>2311</v>
      </c>
      <c r="AG3109">
        <v>0</v>
      </c>
      <c r="AH3109">
        <f>invoices[[#This Row],[EB Amount]]-invoices[[#This Row],[electricity_amount]]</f>
        <v>0</v>
      </c>
    </row>
    <row r="3110" spans="1:34">
      <c r="A3110" t="s">
        <v>6244</v>
      </c>
      <c r="B3110" t="s">
        <v>22</v>
      </c>
      <c r="C3110" t="s">
        <v>3853</v>
      </c>
      <c r="D3110" t="s">
        <v>24</v>
      </c>
      <c r="E3110" t="s">
        <v>195</v>
      </c>
      <c r="F3110" t="s">
        <v>650</v>
      </c>
      <c r="G3110" t="s">
        <v>6245</v>
      </c>
      <c r="H3110" s="1">
        <f>DATE(YEAR(invoices[[#This Row],[due_date]]),MONTH(invoices[[#This Row],[due_date]]),1)</f>
        <v>45566</v>
      </c>
      <c r="I3110" s="1">
        <v>45572</v>
      </c>
      <c r="J3110">
        <v>14500</v>
      </c>
      <c r="K3110">
        <v>1680</v>
      </c>
      <c r="L3110">
        <v>0</v>
      </c>
      <c r="M3110">
        <f>invoices[[#This Row],[rent_amount]]+invoices[[#This Row],[electricity_amount]]+invoices[[#This Row],[other_charges]]</f>
        <v>16180</v>
      </c>
      <c r="N3110" t="s">
        <v>28</v>
      </c>
      <c r="O3110" t="s">
        <v>1050</v>
      </c>
      <c r="P3110">
        <v>0</v>
      </c>
      <c r="Q3110" t="b">
        <v>0</v>
      </c>
      <c r="R3110" t="s">
        <v>210</v>
      </c>
      <c r="S3110">
        <v>0</v>
      </c>
      <c r="T3110">
        <f>invoices[[#This Row],[total_amount]]</f>
        <v>16180</v>
      </c>
      <c r="U3110" t="s">
        <v>3855</v>
      </c>
      <c r="V3110" t="str">
        <f>INDEX([1]!Table1[tenantname],MATCH(invoices[[#This Row],[allotment_id]],[1]!Table1[TenantAllotmentID],0))</f>
        <v>Rohini M N (D41-B2)</v>
      </c>
      <c r="W3110" t="s">
        <v>15140</v>
      </c>
      <c r="X3110" t="s">
        <v>15141</v>
      </c>
      <c r="Y3110" s="4">
        <v>45566</v>
      </c>
      <c r="Z3110" t="s">
        <v>15806</v>
      </c>
      <c r="AA3110">
        <v>10408</v>
      </c>
      <c r="AB3110">
        <v>3467</v>
      </c>
      <c r="AC3110">
        <v>625</v>
      </c>
      <c r="AD3110" s="7">
        <f>invoices[[#This Row],[Rent]]+invoices[[#This Row],[Services]]+invoices[[#This Row],[GST]]</f>
        <v>14500</v>
      </c>
      <c r="AE3110" s="7">
        <f>invoices[[#This Row],[Total]]-invoices[[#This Row],[rent_amount]]</f>
        <v>0</v>
      </c>
      <c r="AF3110">
        <v>2343</v>
      </c>
      <c r="AG3110">
        <v>1680</v>
      </c>
      <c r="AH3110">
        <f>invoices[[#This Row],[EB Amount]]-invoices[[#This Row],[electricity_amount]]</f>
        <v>0</v>
      </c>
    </row>
    <row r="3111" spans="1:34">
      <c r="A3111" t="s">
        <v>6304</v>
      </c>
      <c r="B3111" t="s">
        <v>22</v>
      </c>
      <c r="C3111" t="s">
        <v>4247</v>
      </c>
      <c r="D3111" t="s">
        <v>24</v>
      </c>
      <c r="E3111" t="s">
        <v>569</v>
      </c>
      <c r="F3111" t="s">
        <v>727</v>
      </c>
      <c r="G3111" t="s">
        <v>6305</v>
      </c>
      <c r="H3111" s="1">
        <f>DATE(YEAR(invoices[[#This Row],[due_date]]),MONTH(invoices[[#This Row],[due_date]]),1)</f>
        <v>45566</v>
      </c>
      <c r="I3111" s="1">
        <v>45572</v>
      </c>
      <c r="J3111">
        <v>13000</v>
      </c>
      <c r="K3111">
        <v>2580</v>
      </c>
      <c r="L3111">
        <v>0</v>
      </c>
      <c r="M3111">
        <f>invoices[[#This Row],[rent_amount]]+invoices[[#This Row],[electricity_amount]]+invoices[[#This Row],[other_charges]]</f>
        <v>15580</v>
      </c>
      <c r="N3111" t="s">
        <v>28</v>
      </c>
      <c r="O3111" t="s">
        <v>1050</v>
      </c>
      <c r="P3111">
        <v>0</v>
      </c>
      <c r="Q3111" t="b">
        <v>0</v>
      </c>
      <c r="R3111" t="s">
        <v>210</v>
      </c>
      <c r="S3111">
        <v>0</v>
      </c>
      <c r="T3111">
        <f>invoices[[#This Row],[total_amount]]</f>
        <v>15580</v>
      </c>
      <c r="U3111" t="s">
        <v>4249</v>
      </c>
      <c r="V3111" t="str">
        <f>INDEX([1]!Table1[tenantname],MATCH(invoices[[#This Row],[allotment_id]],[1]!Table1[TenantAllotmentID],0))</f>
        <v>Swarali Kadam (C12-C3)</v>
      </c>
      <c r="W3111" t="s">
        <v>15195</v>
      </c>
      <c r="X3111" t="s">
        <v>15196</v>
      </c>
      <c r="Y3111" s="4">
        <v>45566</v>
      </c>
      <c r="Z3111" t="s">
        <v>15806</v>
      </c>
      <c r="AA3111">
        <v>7949</v>
      </c>
      <c r="AB3111">
        <v>4280</v>
      </c>
      <c r="AC3111">
        <v>771</v>
      </c>
      <c r="AD3111" s="7">
        <f>invoices[[#This Row],[Rent]]+invoices[[#This Row],[Services]]+invoices[[#This Row],[GST]]</f>
        <v>13000</v>
      </c>
      <c r="AE3111" s="7">
        <f>invoices[[#This Row],[Total]]-invoices[[#This Row],[rent_amount]]</f>
        <v>0</v>
      </c>
      <c r="AF3111">
        <v>2383</v>
      </c>
      <c r="AG3111">
        <v>2580</v>
      </c>
      <c r="AH3111">
        <f>invoices[[#This Row],[EB Amount]]-invoices[[#This Row],[electricity_amount]]</f>
        <v>0</v>
      </c>
    </row>
    <row r="3112" spans="1:34">
      <c r="A3112" t="s">
        <v>6367</v>
      </c>
      <c r="B3112" t="s">
        <v>22</v>
      </c>
      <c r="C3112" t="s">
        <v>658</v>
      </c>
      <c r="D3112" t="s">
        <v>24</v>
      </c>
      <c r="E3112" t="s">
        <v>72</v>
      </c>
      <c r="F3112" t="s">
        <v>659</v>
      </c>
      <c r="G3112" t="s">
        <v>6368</v>
      </c>
      <c r="H3112" s="1">
        <f>DATE(YEAR(invoices[[#This Row],[due_date]]),MONTH(invoices[[#This Row],[due_date]]),1)</f>
        <v>45566</v>
      </c>
      <c r="I3112" s="1">
        <v>45572</v>
      </c>
      <c r="J3112">
        <v>13500</v>
      </c>
      <c r="K3112">
        <v>924</v>
      </c>
      <c r="L3112">
        <v>0</v>
      </c>
      <c r="M3112">
        <f>invoices[[#This Row],[rent_amount]]+invoices[[#This Row],[electricity_amount]]+invoices[[#This Row],[other_charges]]</f>
        <v>14424</v>
      </c>
      <c r="N3112" t="s">
        <v>28</v>
      </c>
      <c r="O3112" t="s">
        <v>1152</v>
      </c>
      <c r="P3112">
        <v>0</v>
      </c>
      <c r="Q3112" t="b">
        <v>0</v>
      </c>
      <c r="R3112" t="s">
        <v>210</v>
      </c>
      <c r="S3112">
        <v>0</v>
      </c>
      <c r="T3112">
        <f>invoices[[#This Row],[total_amount]]</f>
        <v>14424</v>
      </c>
      <c r="U3112" t="s">
        <v>662</v>
      </c>
      <c r="V3112" t="str">
        <f>INDEX([1]!Table1[tenantname],MATCH(invoices[[#This Row],[allotment_id]],[1]!Table1[TenantAllotmentID],0))</f>
        <v>Raghavi C (C34-C1)</v>
      </c>
      <c r="W3112" t="s">
        <v>14187</v>
      </c>
      <c r="X3112" t="s">
        <v>14188</v>
      </c>
      <c r="Y3112" s="4">
        <v>45566</v>
      </c>
      <c r="Z3112" t="s">
        <v>15806</v>
      </c>
      <c r="AA3112">
        <v>9690</v>
      </c>
      <c r="AB3112">
        <v>3228</v>
      </c>
      <c r="AC3112">
        <v>582</v>
      </c>
      <c r="AD3112" s="7">
        <f>invoices[[#This Row],[Rent]]+invoices[[#This Row],[Services]]+invoices[[#This Row],[GST]]</f>
        <v>13500</v>
      </c>
      <c r="AE3112" s="7">
        <f>invoices[[#This Row],[Total]]-invoices[[#This Row],[rent_amount]]</f>
        <v>0</v>
      </c>
      <c r="AF3112">
        <v>2414</v>
      </c>
      <c r="AG3112">
        <v>924</v>
      </c>
      <c r="AH3112">
        <f>invoices[[#This Row],[EB Amount]]-invoices[[#This Row],[electricity_amount]]</f>
        <v>0</v>
      </c>
    </row>
    <row r="3113" spans="1:34">
      <c r="A3113" t="s">
        <v>6375</v>
      </c>
      <c r="B3113" t="s">
        <v>22</v>
      </c>
      <c r="C3113" t="s">
        <v>3123</v>
      </c>
      <c r="D3113" t="s">
        <v>24</v>
      </c>
      <c r="E3113" t="s">
        <v>399</v>
      </c>
      <c r="F3113" t="s">
        <v>1525</v>
      </c>
      <c r="G3113" t="s">
        <v>6376</v>
      </c>
      <c r="H3113" s="1">
        <f>DATE(YEAR(invoices[[#This Row],[due_date]]),MONTH(invoices[[#This Row],[due_date]]),1)</f>
        <v>45566</v>
      </c>
      <c r="I3113" s="1">
        <v>45572</v>
      </c>
      <c r="J3113">
        <v>14500</v>
      </c>
      <c r="K3113">
        <v>0</v>
      </c>
      <c r="L3113">
        <v>0</v>
      </c>
      <c r="M3113">
        <f>invoices[[#This Row],[rent_amount]]+invoices[[#This Row],[electricity_amount]]+invoices[[#This Row],[other_charges]]</f>
        <v>14500</v>
      </c>
      <c r="N3113" t="s">
        <v>28</v>
      </c>
      <c r="O3113" t="s">
        <v>3714</v>
      </c>
      <c r="P3113">
        <v>0</v>
      </c>
      <c r="Q3113" t="b">
        <v>0</v>
      </c>
      <c r="R3113" t="s">
        <v>210</v>
      </c>
      <c r="S3113">
        <v>0</v>
      </c>
      <c r="T3113">
        <f>invoices[[#This Row],[total_amount]]</f>
        <v>14500</v>
      </c>
      <c r="U3113" t="s">
        <v>3125</v>
      </c>
      <c r="V3113" t="str">
        <f>INDEX([1]!Table1[tenantname],MATCH(invoices[[#This Row],[allotment_id]],[1]!Table1[TenantAllotmentID],0))</f>
        <v>Ananaya B (B22-B1)</v>
      </c>
      <c r="W3113" t="s">
        <v>14980</v>
      </c>
      <c r="X3113" t="s">
        <v>14981</v>
      </c>
      <c r="Y3113" s="4">
        <v>45566</v>
      </c>
      <c r="Z3113" t="s">
        <v>15806</v>
      </c>
      <c r="AA3113">
        <v>10150</v>
      </c>
      <c r="AB3113">
        <v>3686</v>
      </c>
      <c r="AC3113">
        <v>664</v>
      </c>
      <c r="AD3113" s="7">
        <f>invoices[[#This Row],[Rent]]+invoices[[#This Row],[Services]]+invoices[[#This Row],[GST]]</f>
        <v>14500</v>
      </c>
      <c r="AE3113" s="7">
        <f>invoices[[#This Row],[Total]]-invoices[[#This Row],[rent_amount]]</f>
        <v>0</v>
      </c>
      <c r="AF3113">
        <v>2418</v>
      </c>
      <c r="AG3113">
        <v>0</v>
      </c>
      <c r="AH3113">
        <f>invoices[[#This Row],[EB Amount]]-invoices[[#This Row],[electricity_amount]]</f>
        <v>0</v>
      </c>
    </row>
    <row r="3114" spans="1:34">
      <c r="A3114" t="s">
        <v>6428</v>
      </c>
      <c r="B3114" t="s">
        <v>22</v>
      </c>
      <c r="C3114" t="s">
        <v>1587</v>
      </c>
      <c r="D3114" t="s">
        <v>24</v>
      </c>
      <c r="E3114" t="s">
        <v>181</v>
      </c>
      <c r="F3114" t="s">
        <v>427</v>
      </c>
      <c r="G3114" t="s">
        <v>6429</v>
      </c>
      <c r="H3114" s="1">
        <f>DATE(YEAR(invoices[[#This Row],[due_date]]),MONTH(invoices[[#This Row],[due_date]]),1)</f>
        <v>45566</v>
      </c>
      <c r="I3114" s="1">
        <v>45572</v>
      </c>
      <c r="J3114">
        <v>13000</v>
      </c>
      <c r="K3114">
        <v>1269</v>
      </c>
      <c r="L3114">
        <v>0</v>
      </c>
      <c r="M3114">
        <f>invoices[[#This Row],[rent_amount]]+invoices[[#This Row],[electricity_amount]]+invoices[[#This Row],[other_charges]]</f>
        <v>14269</v>
      </c>
      <c r="N3114" t="s">
        <v>28</v>
      </c>
      <c r="O3114" t="s">
        <v>1050</v>
      </c>
      <c r="P3114">
        <v>0</v>
      </c>
      <c r="Q3114" t="b">
        <v>0</v>
      </c>
      <c r="R3114" t="s">
        <v>210</v>
      </c>
      <c r="S3114">
        <v>0</v>
      </c>
      <c r="T3114">
        <f>invoices[[#This Row],[total_amount]]</f>
        <v>14269</v>
      </c>
      <c r="U3114" t="s">
        <v>1589</v>
      </c>
      <c r="V3114" t="str">
        <f>INDEX([1]!Table1[tenantname],MATCH(invoices[[#This Row],[allotment_id]],[1]!Table1[TenantAllotmentID],0))</f>
        <v>Shreeya Vyawahare (B24-B2)</v>
      </c>
      <c r="W3114" t="s">
        <v>14528</v>
      </c>
      <c r="X3114" t="s">
        <v>14529</v>
      </c>
      <c r="Y3114" s="4">
        <v>45566</v>
      </c>
      <c r="Z3114" t="s">
        <v>15806</v>
      </c>
      <c r="AA3114">
        <v>9100</v>
      </c>
      <c r="AB3114">
        <v>3305</v>
      </c>
      <c r="AC3114">
        <v>595</v>
      </c>
      <c r="AD3114" s="7">
        <f>invoices[[#This Row],[Rent]]+invoices[[#This Row],[Services]]+invoices[[#This Row],[GST]]</f>
        <v>13000</v>
      </c>
      <c r="AE3114" s="7">
        <f>invoices[[#This Row],[Total]]-invoices[[#This Row],[rent_amount]]</f>
        <v>0</v>
      </c>
      <c r="AF3114">
        <v>2446</v>
      </c>
      <c r="AG3114">
        <v>1269</v>
      </c>
      <c r="AH3114">
        <f>invoices[[#This Row],[EB Amount]]-invoices[[#This Row],[electricity_amount]]</f>
        <v>0</v>
      </c>
    </row>
    <row r="3115" spans="1:34">
      <c r="A3115" t="s">
        <v>6452</v>
      </c>
      <c r="B3115" t="s">
        <v>22</v>
      </c>
      <c r="C3115" t="s">
        <v>1441</v>
      </c>
      <c r="D3115" t="s">
        <v>24</v>
      </c>
      <c r="E3115" t="s">
        <v>592</v>
      </c>
      <c r="F3115" t="s">
        <v>593</v>
      </c>
      <c r="G3115" t="s">
        <v>6453</v>
      </c>
      <c r="H3115" s="1">
        <f>DATE(YEAR(invoices[[#This Row],[due_date]]),MONTH(invoices[[#This Row],[due_date]]),1)</f>
        <v>45566</v>
      </c>
      <c r="I3115" s="1">
        <v>45572</v>
      </c>
      <c r="J3115">
        <v>10900</v>
      </c>
      <c r="K3115">
        <v>0</v>
      </c>
      <c r="L3115">
        <v>0</v>
      </c>
      <c r="M3115">
        <f>invoices[[#This Row],[rent_amount]]+invoices[[#This Row],[electricity_amount]]+invoices[[#This Row],[other_charges]]</f>
        <v>10900</v>
      </c>
      <c r="N3115" t="s">
        <v>28</v>
      </c>
      <c r="O3115" t="s">
        <v>3714</v>
      </c>
      <c r="P3115">
        <v>0</v>
      </c>
      <c r="Q3115" t="b">
        <v>0</v>
      </c>
      <c r="R3115" t="s">
        <v>210</v>
      </c>
      <c r="S3115">
        <v>0</v>
      </c>
      <c r="T3115">
        <f>invoices[[#This Row],[total_amount]]</f>
        <v>10900</v>
      </c>
      <c r="U3115" t="s">
        <v>1443</v>
      </c>
      <c r="V3115" t="str">
        <f>INDEX([1]!Table1[tenantname],MATCH(invoices[[#This Row],[allotment_id]],[1]!Table1[TenantAllotmentID],0))</f>
        <v>Abu Saleha MD (A44-C2)</v>
      </c>
      <c r="W3115" t="s">
        <v>14474</v>
      </c>
      <c r="X3115" t="s">
        <v>14475</v>
      </c>
      <c r="Y3115" s="4">
        <v>45566</v>
      </c>
      <c r="Z3115" t="s">
        <v>15806</v>
      </c>
      <c r="AA3115">
        <v>7630</v>
      </c>
      <c r="AB3115">
        <v>2771</v>
      </c>
      <c r="AC3115">
        <v>499</v>
      </c>
      <c r="AD3115" s="7">
        <f>invoices[[#This Row],[Rent]]+invoices[[#This Row],[Services]]+invoices[[#This Row],[GST]]</f>
        <v>10900</v>
      </c>
      <c r="AE3115" s="7">
        <f>invoices[[#This Row],[Total]]-invoices[[#This Row],[rent_amount]]</f>
        <v>0</v>
      </c>
      <c r="AF3115">
        <v>2456</v>
      </c>
      <c r="AG3115">
        <v>0</v>
      </c>
      <c r="AH3115">
        <f>invoices[[#This Row],[EB Amount]]-invoices[[#This Row],[electricity_amount]]</f>
        <v>0</v>
      </c>
    </row>
    <row r="3116" spans="1:34">
      <c r="A3116" t="s">
        <v>6462</v>
      </c>
      <c r="B3116" t="s">
        <v>22</v>
      </c>
      <c r="C3116" t="s">
        <v>49</v>
      </c>
      <c r="D3116" t="s">
        <v>24</v>
      </c>
      <c r="E3116" t="s">
        <v>50</v>
      </c>
      <c r="F3116" t="s">
        <v>51</v>
      </c>
      <c r="G3116" t="s">
        <v>6463</v>
      </c>
      <c r="H3116" s="1">
        <f>DATE(YEAR(invoices[[#This Row],[due_date]]),MONTH(invoices[[#This Row],[due_date]]),1)</f>
        <v>45566</v>
      </c>
      <c r="I3116" s="1">
        <v>45572</v>
      </c>
      <c r="J3116">
        <v>13500</v>
      </c>
      <c r="K3116">
        <v>420</v>
      </c>
      <c r="L3116">
        <v>0</v>
      </c>
      <c r="M3116">
        <f>invoices[[#This Row],[rent_amount]]+invoices[[#This Row],[electricity_amount]]+invoices[[#This Row],[other_charges]]</f>
        <v>13920</v>
      </c>
      <c r="N3116" t="s">
        <v>28</v>
      </c>
      <c r="O3116" t="s">
        <v>1050</v>
      </c>
      <c r="P3116">
        <v>0</v>
      </c>
      <c r="Q3116" t="b">
        <v>0</v>
      </c>
      <c r="R3116" t="s">
        <v>210</v>
      </c>
      <c r="S3116">
        <v>0</v>
      </c>
      <c r="T3116">
        <f>invoices[[#This Row],[total_amount]]</f>
        <v>13920</v>
      </c>
      <c r="U3116" t="s">
        <v>55</v>
      </c>
      <c r="V3116" t="str">
        <f>INDEX([1]!Table1[tenantname],MATCH(invoices[[#This Row],[allotment_id]],[1]!Table1[TenantAllotmentID],0))</f>
        <v>Umansh Agarwal (B32-C2)</v>
      </c>
      <c r="W3116" t="s">
        <v>13990</v>
      </c>
      <c r="X3116" t="s">
        <v>13991</v>
      </c>
      <c r="Y3116" s="4">
        <v>45566</v>
      </c>
      <c r="Z3116" t="s">
        <v>15806</v>
      </c>
      <c r="AA3116">
        <v>8254</v>
      </c>
      <c r="AB3116">
        <v>4444</v>
      </c>
      <c r="AC3116">
        <v>802</v>
      </c>
      <c r="AD3116" s="7">
        <f>invoices[[#This Row],[Rent]]+invoices[[#This Row],[Services]]+invoices[[#This Row],[GST]]</f>
        <v>13500</v>
      </c>
      <c r="AE3116" s="7">
        <f>invoices[[#This Row],[Total]]-invoices[[#This Row],[rent_amount]]</f>
        <v>0</v>
      </c>
      <c r="AF3116">
        <v>2463</v>
      </c>
      <c r="AG3116">
        <v>420</v>
      </c>
      <c r="AH3116">
        <f>invoices[[#This Row],[EB Amount]]-invoices[[#This Row],[electricity_amount]]</f>
        <v>0</v>
      </c>
    </row>
    <row r="3117" spans="1:34">
      <c r="A3117" t="s">
        <v>6476</v>
      </c>
      <c r="B3117" t="s">
        <v>22</v>
      </c>
      <c r="C3117" t="s">
        <v>2207</v>
      </c>
      <c r="D3117" t="s">
        <v>24</v>
      </c>
      <c r="E3117" t="s">
        <v>234</v>
      </c>
      <c r="F3117" t="s">
        <v>544</v>
      </c>
      <c r="G3117" t="s">
        <v>6477</v>
      </c>
      <c r="H3117" s="1">
        <f>DATE(YEAR(invoices[[#This Row],[due_date]]),MONTH(invoices[[#This Row],[due_date]]),1)</f>
        <v>45566</v>
      </c>
      <c r="I3117" s="1">
        <v>45572</v>
      </c>
      <c r="J3117">
        <v>14500</v>
      </c>
      <c r="K3117">
        <v>1560</v>
      </c>
      <c r="L3117">
        <v>0</v>
      </c>
      <c r="M3117">
        <f>invoices[[#This Row],[rent_amount]]+invoices[[#This Row],[electricity_amount]]+invoices[[#This Row],[other_charges]]</f>
        <v>16060</v>
      </c>
      <c r="N3117" t="s">
        <v>28</v>
      </c>
      <c r="O3117" t="s">
        <v>1050</v>
      </c>
      <c r="P3117">
        <v>0</v>
      </c>
      <c r="Q3117" t="b">
        <v>0</v>
      </c>
      <c r="R3117" t="s">
        <v>210</v>
      </c>
      <c r="S3117">
        <v>0</v>
      </c>
      <c r="T3117">
        <f>invoices[[#This Row],[total_amount]]</f>
        <v>16060</v>
      </c>
      <c r="U3117" t="s">
        <v>2209</v>
      </c>
      <c r="V3117" t="str">
        <f>INDEX([1]!Table1[tenantname],MATCH(invoices[[#This Row],[allotment_id]],[1]!Table1[TenantAllotmentID],0))</f>
        <v>Rishika Gupta (D12-B2)</v>
      </c>
      <c r="W3117" t="s">
        <v>14742</v>
      </c>
      <c r="X3117" t="s">
        <v>14743</v>
      </c>
      <c r="Y3117" s="4">
        <v>45566</v>
      </c>
      <c r="Z3117" t="s">
        <v>15806</v>
      </c>
      <c r="AA3117">
        <v>10150</v>
      </c>
      <c r="AB3117">
        <v>3686</v>
      </c>
      <c r="AC3117">
        <v>664</v>
      </c>
      <c r="AD3117" s="7">
        <f>invoices[[#This Row],[Rent]]+invoices[[#This Row],[Services]]+invoices[[#This Row],[GST]]</f>
        <v>14500</v>
      </c>
      <c r="AE3117" s="7">
        <f>invoices[[#This Row],[Total]]-invoices[[#This Row],[rent_amount]]</f>
        <v>0</v>
      </c>
      <c r="AF3117">
        <v>2469</v>
      </c>
      <c r="AG3117">
        <v>1560</v>
      </c>
      <c r="AH3117">
        <f>invoices[[#This Row],[EB Amount]]-invoices[[#This Row],[electricity_amount]]</f>
        <v>0</v>
      </c>
    </row>
    <row r="3118" spans="1:34">
      <c r="A3118" t="s">
        <v>6668</v>
      </c>
      <c r="B3118" t="s">
        <v>22</v>
      </c>
      <c r="C3118" t="s">
        <v>1892</v>
      </c>
      <c r="D3118" t="s">
        <v>24</v>
      </c>
      <c r="E3118" t="s">
        <v>34</v>
      </c>
      <c r="F3118" t="s">
        <v>35</v>
      </c>
      <c r="G3118" t="s">
        <v>6669</v>
      </c>
      <c r="H3118" s="1">
        <f>DATE(YEAR(invoices[[#This Row],[due_date]]),MONTH(invoices[[#This Row],[due_date]]),1)</f>
        <v>45566</v>
      </c>
      <c r="I3118" s="1">
        <v>45572</v>
      </c>
      <c r="J3118">
        <v>14500</v>
      </c>
      <c r="K3118">
        <v>2490</v>
      </c>
      <c r="L3118">
        <v>0</v>
      </c>
      <c r="M3118">
        <f>invoices[[#This Row],[rent_amount]]+invoices[[#This Row],[electricity_amount]]+invoices[[#This Row],[other_charges]]</f>
        <v>16990</v>
      </c>
      <c r="N3118" t="s">
        <v>28</v>
      </c>
      <c r="O3118" t="s">
        <v>1050</v>
      </c>
      <c r="P3118">
        <v>0</v>
      </c>
      <c r="Q3118" t="b">
        <v>0</v>
      </c>
      <c r="R3118" t="s">
        <v>210</v>
      </c>
      <c r="S3118">
        <v>0</v>
      </c>
      <c r="T3118">
        <f>invoices[[#This Row],[total_amount]]</f>
        <v>16990</v>
      </c>
      <c r="U3118" s="2" t="s">
        <v>1894</v>
      </c>
      <c r="V3118" t="str">
        <f>INDEX([1]!Table1[tenantname],MATCH(invoices[[#This Row],[allotment_id]],[1]!Table1[TenantAllotmentID],0))</f>
        <v>Sarada manaswini (B43-B1)</v>
      </c>
      <c r="W3118" t="s">
        <v>14633</v>
      </c>
      <c r="X3118" t="s">
        <v>14634</v>
      </c>
      <c r="Y3118" s="4">
        <v>45566</v>
      </c>
      <c r="Z3118" t="s">
        <v>15806</v>
      </c>
      <c r="AA3118">
        <v>10408</v>
      </c>
      <c r="AB3118">
        <v>3467</v>
      </c>
      <c r="AC3118">
        <v>625</v>
      </c>
      <c r="AD3118" s="7">
        <f>invoices[[#This Row],[Rent]]+invoices[[#This Row],[Services]]+invoices[[#This Row],[GST]]</f>
        <v>14500</v>
      </c>
      <c r="AE3118" s="7">
        <f>invoices[[#This Row],[Total]]-invoices[[#This Row],[rent_amount]]</f>
        <v>0</v>
      </c>
      <c r="AF3118">
        <v>2563</v>
      </c>
      <c r="AG3118">
        <v>2490</v>
      </c>
      <c r="AH3118">
        <f>invoices[[#This Row],[EB Amount]]-invoices[[#This Row],[electricity_amount]]</f>
        <v>0</v>
      </c>
    </row>
    <row r="3119" spans="1:34">
      <c r="A3119" t="s">
        <v>6715</v>
      </c>
      <c r="B3119" t="s">
        <v>22</v>
      </c>
      <c r="C3119" t="s">
        <v>1237</v>
      </c>
      <c r="D3119" t="s">
        <v>24</v>
      </c>
      <c r="E3119" t="s">
        <v>226</v>
      </c>
      <c r="F3119" t="s">
        <v>1238</v>
      </c>
      <c r="G3119" t="s">
        <v>6716</v>
      </c>
      <c r="H3119" s="1">
        <f>DATE(YEAR(invoices[[#This Row],[due_date]]),MONTH(invoices[[#This Row],[due_date]]),1)</f>
        <v>45566</v>
      </c>
      <c r="I3119" s="1">
        <v>45572</v>
      </c>
      <c r="J3119">
        <v>19000</v>
      </c>
      <c r="K3119">
        <v>1890</v>
      </c>
      <c r="L3119">
        <v>0</v>
      </c>
      <c r="M3119">
        <f>invoices[[#This Row],[rent_amount]]+invoices[[#This Row],[electricity_amount]]+invoices[[#This Row],[other_charges]]</f>
        <v>20890</v>
      </c>
      <c r="N3119" t="s">
        <v>28</v>
      </c>
      <c r="O3119" t="s">
        <v>1050</v>
      </c>
      <c r="P3119">
        <v>0</v>
      </c>
      <c r="Q3119" t="b">
        <v>0</v>
      </c>
      <c r="R3119" t="s">
        <v>210</v>
      </c>
      <c r="S3119">
        <v>0</v>
      </c>
      <c r="T3119">
        <f>invoices[[#This Row],[total_amount]]</f>
        <v>20890</v>
      </c>
      <c r="U3119" t="s">
        <v>1241</v>
      </c>
      <c r="V3119" t="str">
        <f>INDEX([1]!Table1[tenantname],MATCH(invoices[[#This Row],[allotment_id]],[1]!Table1[TenantAllotmentID],0))</f>
        <v>Surbhi Sharma (B12-A1)</v>
      </c>
      <c r="W3119" t="s">
        <v>14394</v>
      </c>
      <c r="X3119" t="s">
        <v>14395</v>
      </c>
      <c r="Y3119" s="4">
        <v>45566</v>
      </c>
      <c r="Z3119" t="s">
        <v>15806</v>
      </c>
      <c r="AA3119">
        <v>13639</v>
      </c>
      <c r="AB3119">
        <v>4543</v>
      </c>
      <c r="AC3119">
        <v>818</v>
      </c>
      <c r="AD3119" s="7">
        <f>invoices[[#This Row],[Rent]]+invoices[[#This Row],[Services]]+invoices[[#This Row],[GST]]</f>
        <v>19000</v>
      </c>
      <c r="AE3119" s="7">
        <f>invoices[[#This Row],[Total]]-invoices[[#This Row],[rent_amount]]</f>
        <v>0</v>
      </c>
      <c r="AF3119">
        <v>2585</v>
      </c>
      <c r="AG3119">
        <v>1890</v>
      </c>
      <c r="AH3119">
        <f>invoices[[#This Row],[EB Amount]]-invoices[[#This Row],[electricity_amount]]</f>
        <v>0</v>
      </c>
    </row>
    <row r="3120" spans="1:34">
      <c r="A3120" t="s">
        <v>6736</v>
      </c>
      <c r="B3120" t="s">
        <v>22</v>
      </c>
      <c r="C3120" t="s">
        <v>2625</v>
      </c>
      <c r="D3120" t="s">
        <v>24</v>
      </c>
      <c r="E3120" t="s">
        <v>195</v>
      </c>
      <c r="F3120" s="2" t="s">
        <v>1745</v>
      </c>
      <c r="G3120" t="s">
        <v>6737</v>
      </c>
      <c r="H3120" s="1">
        <f>DATE(YEAR(invoices[[#This Row],[due_date]]),MONTH(invoices[[#This Row],[due_date]]),1)</f>
        <v>45566</v>
      </c>
      <c r="I3120" s="1">
        <v>45572</v>
      </c>
      <c r="J3120">
        <v>13500</v>
      </c>
      <c r="K3120">
        <v>1680</v>
      </c>
      <c r="L3120">
        <v>0</v>
      </c>
      <c r="M3120">
        <f>invoices[[#This Row],[rent_amount]]+invoices[[#This Row],[electricity_amount]]+invoices[[#This Row],[other_charges]]</f>
        <v>15180</v>
      </c>
      <c r="N3120" t="s">
        <v>28</v>
      </c>
      <c r="O3120" t="s">
        <v>209</v>
      </c>
      <c r="P3120">
        <v>0</v>
      </c>
      <c r="Q3120" t="b">
        <v>0</v>
      </c>
      <c r="R3120" t="s">
        <v>210</v>
      </c>
      <c r="S3120">
        <v>0</v>
      </c>
      <c r="T3120">
        <f>invoices[[#This Row],[total_amount]]</f>
        <v>15180</v>
      </c>
      <c r="U3120" t="s">
        <v>2627</v>
      </c>
      <c r="V3120" t="str">
        <f>INDEX([1]!Table1[tenantname],MATCH(invoices[[#This Row],[allotment_id]],[1]!Table1[TenantAllotmentID],0))</f>
        <v>Aswini BT (D41-C1)</v>
      </c>
      <c r="W3120" t="s">
        <v>14851</v>
      </c>
      <c r="X3120" t="s">
        <v>14852</v>
      </c>
      <c r="Y3120" s="4">
        <v>45566</v>
      </c>
      <c r="Z3120" t="s">
        <v>15806</v>
      </c>
      <c r="AA3120">
        <v>9690</v>
      </c>
      <c r="AB3120">
        <v>3228</v>
      </c>
      <c r="AC3120">
        <v>582</v>
      </c>
      <c r="AD3120" s="7">
        <f>invoices[[#This Row],[Rent]]+invoices[[#This Row],[Services]]+invoices[[#This Row],[GST]]</f>
        <v>13500</v>
      </c>
      <c r="AE3120" s="7">
        <f>invoices[[#This Row],[Total]]-invoices[[#This Row],[rent_amount]]</f>
        <v>0</v>
      </c>
      <c r="AF3120">
        <v>2596</v>
      </c>
      <c r="AG3120">
        <v>1680</v>
      </c>
      <c r="AH3120">
        <f>invoices[[#This Row],[EB Amount]]-invoices[[#This Row],[electricity_amount]]</f>
        <v>0</v>
      </c>
    </row>
    <row r="3121" spans="1:34">
      <c r="A3121" t="s">
        <v>6788</v>
      </c>
      <c r="B3121" t="s">
        <v>22</v>
      </c>
      <c r="C3121" t="s">
        <v>2676</v>
      </c>
      <c r="D3121" t="s">
        <v>24</v>
      </c>
      <c r="E3121" t="s">
        <v>181</v>
      </c>
      <c r="F3121" t="s">
        <v>609</v>
      </c>
      <c r="G3121" t="s">
        <v>6789</v>
      </c>
      <c r="H3121" s="1">
        <f>DATE(YEAR(invoices[[#This Row],[due_date]]),MONTH(invoices[[#This Row],[due_date]]),1)</f>
        <v>45566</v>
      </c>
      <c r="I3121" s="1">
        <v>45572</v>
      </c>
      <c r="J3121">
        <v>18500</v>
      </c>
      <c r="K3121">
        <v>1440</v>
      </c>
      <c r="L3121">
        <v>0</v>
      </c>
      <c r="M3121">
        <f>invoices[[#This Row],[rent_amount]]+invoices[[#This Row],[electricity_amount]]+invoices[[#This Row],[other_charges]]</f>
        <v>19940</v>
      </c>
      <c r="N3121" t="s">
        <v>28</v>
      </c>
      <c r="O3121" t="s">
        <v>1050</v>
      </c>
      <c r="P3121">
        <v>0</v>
      </c>
      <c r="Q3121" t="b">
        <v>0</v>
      </c>
      <c r="R3121" t="s">
        <v>210</v>
      </c>
      <c r="S3121">
        <v>0</v>
      </c>
      <c r="T3121">
        <f>invoices[[#This Row],[total_amount]]</f>
        <v>19940</v>
      </c>
      <c r="U3121" t="s">
        <v>2678</v>
      </c>
      <c r="V3121" t="str">
        <f>INDEX([1]!Table1[tenantname],MATCH(invoices[[#This Row],[allotment_id]],[1]!Table1[TenantAllotmentID],0))</f>
        <v>Rakshnana VR (B24-A1)</v>
      </c>
      <c r="W3121" t="s">
        <v>14864</v>
      </c>
      <c r="X3121" t="s">
        <v>14865</v>
      </c>
      <c r="Y3121" s="4">
        <v>45566</v>
      </c>
      <c r="Z3121" t="s">
        <v>15806</v>
      </c>
      <c r="AA3121">
        <v>12950</v>
      </c>
      <c r="AB3121">
        <v>4703</v>
      </c>
      <c r="AC3121">
        <v>847</v>
      </c>
      <c r="AD3121" s="7">
        <f>invoices[[#This Row],[Rent]]+invoices[[#This Row],[Services]]+invoices[[#This Row],[GST]]</f>
        <v>18500</v>
      </c>
      <c r="AE3121" s="7">
        <f>invoices[[#This Row],[Total]]-invoices[[#This Row],[rent_amount]]</f>
        <v>0</v>
      </c>
      <c r="AF3121">
        <v>2624</v>
      </c>
      <c r="AG3121">
        <v>1440</v>
      </c>
      <c r="AH3121">
        <f>invoices[[#This Row],[EB Amount]]-invoices[[#This Row],[electricity_amount]]</f>
        <v>0</v>
      </c>
    </row>
    <row r="3122" spans="1:34">
      <c r="A3122" t="s">
        <v>6838</v>
      </c>
      <c r="B3122" t="s">
        <v>22</v>
      </c>
      <c r="C3122" t="s">
        <v>166</v>
      </c>
      <c r="D3122" t="s">
        <v>24</v>
      </c>
      <c r="E3122" t="s">
        <v>167</v>
      </c>
      <c r="F3122" t="s">
        <v>168</v>
      </c>
      <c r="G3122" t="s">
        <v>6839</v>
      </c>
      <c r="H3122" s="1">
        <f>DATE(YEAR(invoices[[#This Row],[due_date]]),MONTH(invoices[[#This Row],[due_date]]),1)</f>
        <v>45566</v>
      </c>
      <c r="I3122" s="1">
        <v>45572</v>
      </c>
      <c r="J3122">
        <v>13500</v>
      </c>
      <c r="K3122">
        <v>2400</v>
      </c>
      <c r="L3122">
        <v>0</v>
      </c>
      <c r="M3122">
        <f>invoices[[#This Row],[rent_amount]]+invoices[[#This Row],[electricity_amount]]+invoices[[#This Row],[other_charges]]</f>
        <v>15900</v>
      </c>
      <c r="N3122" t="s">
        <v>28</v>
      </c>
      <c r="O3122" t="s">
        <v>1050</v>
      </c>
      <c r="P3122">
        <v>0</v>
      </c>
      <c r="Q3122" t="b">
        <v>0</v>
      </c>
      <c r="R3122" t="s">
        <v>210</v>
      </c>
      <c r="S3122">
        <v>0</v>
      </c>
      <c r="T3122">
        <f>invoices[[#This Row],[total_amount]]</f>
        <v>15900</v>
      </c>
      <c r="U3122" t="s">
        <v>171</v>
      </c>
      <c r="V3122" t="str">
        <f>INDEX([1]!Table1[tenantname],MATCH(invoices[[#This Row],[allotment_id]],[1]!Table1[TenantAllotmentID],0))</f>
        <v>Shubhashish . (B42-C2)</v>
      </c>
      <c r="W3122" t="s">
        <v>14022</v>
      </c>
      <c r="X3122" t="s">
        <v>14023</v>
      </c>
      <c r="Y3122" s="4">
        <v>45566</v>
      </c>
      <c r="Z3122" t="s">
        <v>15806</v>
      </c>
      <c r="AA3122">
        <v>9690</v>
      </c>
      <c r="AB3122">
        <v>3228</v>
      </c>
      <c r="AC3122">
        <v>582</v>
      </c>
      <c r="AD3122" s="7">
        <f>invoices[[#This Row],[Rent]]+invoices[[#This Row],[Services]]+invoices[[#This Row],[GST]]</f>
        <v>13500</v>
      </c>
      <c r="AE3122" s="7">
        <f>invoices[[#This Row],[Total]]-invoices[[#This Row],[rent_amount]]</f>
        <v>0</v>
      </c>
      <c r="AF3122">
        <v>2650</v>
      </c>
      <c r="AG3122">
        <v>2400</v>
      </c>
      <c r="AH3122">
        <f>invoices[[#This Row],[EB Amount]]-invoices[[#This Row],[electricity_amount]]</f>
        <v>0</v>
      </c>
    </row>
    <row r="3123" spans="1:34">
      <c r="A3123" t="s">
        <v>6868</v>
      </c>
      <c r="B3123" t="s">
        <v>22</v>
      </c>
      <c r="C3123" t="s">
        <v>3253</v>
      </c>
      <c r="D3123" t="s">
        <v>24</v>
      </c>
      <c r="E3123" t="s">
        <v>399</v>
      </c>
      <c r="F3123" t="s">
        <v>2169</v>
      </c>
      <c r="G3123" t="s">
        <v>6869</v>
      </c>
      <c r="H3123" s="1">
        <f>DATE(YEAR(invoices[[#This Row],[due_date]]),MONTH(invoices[[#This Row],[due_date]]),1)</f>
        <v>45566</v>
      </c>
      <c r="I3123" s="1">
        <v>45572</v>
      </c>
      <c r="J3123">
        <v>17000</v>
      </c>
      <c r="K3123">
        <v>1230</v>
      </c>
      <c r="L3123">
        <v>0</v>
      </c>
      <c r="M3123">
        <f>invoices[[#This Row],[rent_amount]]+invoices[[#This Row],[electricity_amount]]+invoices[[#This Row],[other_charges]]</f>
        <v>18230</v>
      </c>
      <c r="N3123" t="s">
        <v>28</v>
      </c>
      <c r="O3123" t="s">
        <v>209</v>
      </c>
      <c r="P3123">
        <v>0</v>
      </c>
      <c r="Q3123" t="b">
        <v>0</v>
      </c>
      <c r="R3123" t="s">
        <v>210</v>
      </c>
      <c r="S3123">
        <v>0</v>
      </c>
      <c r="T3123">
        <f>invoices[[#This Row],[total_amount]]</f>
        <v>18230</v>
      </c>
      <c r="U3123" t="s">
        <v>3255</v>
      </c>
      <c r="V3123" t="str">
        <f>INDEX([1]!Table1[tenantname],MATCH(invoices[[#This Row],[allotment_id]],[1]!Table1[TenantAllotmentID],0))</f>
        <v>Aishwarya E V (B22-A1)</v>
      </c>
      <c r="W3123" t="s">
        <v>15006</v>
      </c>
      <c r="X3123" t="s">
        <v>15007</v>
      </c>
      <c r="Y3123" s="4">
        <v>45566</v>
      </c>
      <c r="Z3123" t="s">
        <v>15806</v>
      </c>
      <c r="AA3123">
        <v>11900</v>
      </c>
      <c r="AB3123">
        <v>4322</v>
      </c>
      <c r="AC3123">
        <v>778</v>
      </c>
      <c r="AD3123" s="7">
        <f>invoices[[#This Row],[Rent]]+invoices[[#This Row],[Services]]+invoices[[#This Row],[GST]]</f>
        <v>17000</v>
      </c>
      <c r="AE3123" s="7">
        <f>invoices[[#This Row],[Total]]-invoices[[#This Row],[rent_amount]]</f>
        <v>0</v>
      </c>
      <c r="AF3123">
        <v>2667</v>
      </c>
      <c r="AG3123">
        <v>1230</v>
      </c>
      <c r="AH3123">
        <f>invoices[[#This Row],[EB Amount]]-invoices[[#This Row],[electricity_amount]]</f>
        <v>0</v>
      </c>
    </row>
    <row r="3124" spans="1:34">
      <c r="A3124" t="s">
        <v>6914</v>
      </c>
      <c r="B3124" t="s">
        <v>22</v>
      </c>
      <c r="C3124" t="s">
        <v>260</v>
      </c>
      <c r="D3124" t="s">
        <v>24</v>
      </c>
      <c r="E3124" t="s">
        <v>226</v>
      </c>
      <c r="F3124" t="s">
        <v>261</v>
      </c>
      <c r="G3124" t="s">
        <v>6915</v>
      </c>
      <c r="H3124" s="1">
        <f>DATE(YEAR(invoices[[#This Row],[due_date]]),MONTH(invoices[[#This Row],[due_date]]),1)</f>
        <v>45566</v>
      </c>
      <c r="I3124" s="1">
        <v>45572</v>
      </c>
      <c r="J3124">
        <v>13500</v>
      </c>
      <c r="K3124">
        <v>1890</v>
      </c>
      <c r="L3124">
        <v>0</v>
      </c>
      <c r="M3124">
        <f>invoices[[#This Row],[rent_amount]]+invoices[[#This Row],[electricity_amount]]+invoices[[#This Row],[other_charges]]</f>
        <v>15390</v>
      </c>
      <c r="N3124" t="s">
        <v>28</v>
      </c>
      <c r="O3124" t="s">
        <v>209</v>
      </c>
      <c r="P3124">
        <v>0</v>
      </c>
      <c r="Q3124" t="b">
        <v>0</v>
      </c>
      <c r="R3124" t="s">
        <v>210</v>
      </c>
      <c r="S3124">
        <v>0</v>
      </c>
      <c r="T3124">
        <f>invoices[[#This Row],[total_amount]]</f>
        <v>15390</v>
      </c>
      <c r="U3124" t="s">
        <v>265</v>
      </c>
      <c r="V3124" t="str">
        <f>INDEX([1]!Table1[tenantname],MATCH(invoices[[#This Row],[allotment_id]],[1]!Table1[TenantAllotmentID],0))</f>
        <v>Indira Ch (B12-C1)</v>
      </c>
      <c r="W3124" t="s">
        <v>14048</v>
      </c>
      <c r="X3124" t="s">
        <v>14049</v>
      </c>
      <c r="Y3124" s="4">
        <v>45566</v>
      </c>
      <c r="Z3124" t="s">
        <v>15806</v>
      </c>
      <c r="AA3124">
        <v>9690</v>
      </c>
      <c r="AB3124">
        <v>3228</v>
      </c>
      <c r="AC3124">
        <v>582</v>
      </c>
      <c r="AD3124" s="7">
        <f>invoices[[#This Row],[Rent]]+invoices[[#This Row],[Services]]+invoices[[#This Row],[GST]]</f>
        <v>13500</v>
      </c>
      <c r="AE3124" s="7">
        <f>invoices[[#This Row],[Total]]-invoices[[#This Row],[rent_amount]]</f>
        <v>0</v>
      </c>
      <c r="AF3124">
        <v>2691</v>
      </c>
      <c r="AG3124">
        <v>1890</v>
      </c>
      <c r="AH3124">
        <f>invoices[[#This Row],[EB Amount]]-invoices[[#This Row],[electricity_amount]]</f>
        <v>0</v>
      </c>
    </row>
    <row r="3125" spans="1:34">
      <c r="A3125" t="s">
        <v>6918</v>
      </c>
      <c r="B3125" t="s">
        <v>22</v>
      </c>
      <c r="C3125" t="s">
        <v>233</v>
      </c>
      <c r="D3125" t="s">
        <v>24</v>
      </c>
      <c r="E3125" t="s">
        <v>234</v>
      </c>
      <c r="F3125" t="s">
        <v>235</v>
      </c>
      <c r="G3125" t="s">
        <v>6919</v>
      </c>
      <c r="H3125" s="1">
        <f>DATE(YEAR(invoices[[#This Row],[due_date]]),MONTH(invoices[[#This Row],[due_date]]),1)</f>
        <v>45566</v>
      </c>
      <c r="I3125" s="1">
        <v>45572</v>
      </c>
      <c r="J3125">
        <v>19000</v>
      </c>
      <c r="K3125">
        <v>1560</v>
      </c>
      <c r="L3125">
        <v>0</v>
      </c>
      <c r="M3125">
        <f>invoices[[#This Row],[rent_amount]]+invoices[[#This Row],[electricity_amount]]+invoices[[#This Row],[other_charges]]</f>
        <v>20560</v>
      </c>
      <c r="N3125" t="s">
        <v>28</v>
      </c>
      <c r="O3125" t="s">
        <v>209</v>
      </c>
      <c r="P3125">
        <v>0</v>
      </c>
      <c r="Q3125" t="b">
        <v>0</v>
      </c>
      <c r="R3125" t="s">
        <v>210</v>
      </c>
      <c r="S3125">
        <v>0</v>
      </c>
      <c r="T3125">
        <f>invoices[[#This Row],[total_amount]]</f>
        <v>20560</v>
      </c>
      <c r="U3125" t="s">
        <v>238</v>
      </c>
      <c r="V3125" t="str">
        <f>INDEX([1]!Table1[tenantname],MATCH(invoices[[#This Row],[allotment_id]],[1]!Table1[TenantAllotmentID],0))</f>
        <v>Aldreena Dsouza (D12-A1)</v>
      </c>
      <c r="W3125" t="s">
        <v>14040</v>
      </c>
      <c r="X3125" t="s">
        <v>14041</v>
      </c>
      <c r="Y3125" s="4">
        <v>45566</v>
      </c>
      <c r="Z3125" t="s">
        <v>15806</v>
      </c>
      <c r="AA3125">
        <v>13300</v>
      </c>
      <c r="AB3125">
        <v>4830</v>
      </c>
      <c r="AC3125">
        <v>870</v>
      </c>
      <c r="AD3125" s="7">
        <f>invoices[[#This Row],[Rent]]+invoices[[#This Row],[Services]]+invoices[[#This Row],[GST]]</f>
        <v>19000</v>
      </c>
      <c r="AE3125" s="7">
        <f>invoices[[#This Row],[Total]]-invoices[[#This Row],[rent_amount]]</f>
        <v>0</v>
      </c>
      <c r="AF3125">
        <v>2693</v>
      </c>
      <c r="AG3125">
        <v>1560</v>
      </c>
      <c r="AH3125">
        <f>invoices[[#This Row],[EB Amount]]-invoices[[#This Row],[electricity_amount]]</f>
        <v>0</v>
      </c>
    </row>
    <row r="3126" spans="1:34">
      <c r="A3126" t="s">
        <v>7046</v>
      </c>
      <c r="B3126" t="s">
        <v>22</v>
      </c>
      <c r="C3126" t="s">
        <v>389</v>
      </c>
      <c r="D3126" t="s">
        <v>24</v>
      </c>
      <c r="E3126" t="s">
        <v>96</v>
      </c>
      <c r="F3126" t="s">
        <v>390</v>
      </c>
      <c r="G3126" t="s">
        <v>7047</v>
      </c>
      <c r="H3126" s="1">
        <f>DATE(YEAR(invoices[[#This Row],[due_date]]),MONTH(invoices[[#This Row],[due_date]]),1)</f>
        <v>45566</v>
      </c>
      <c r="I3126" s="1">
        <v>45572</v>
      </c>
      <c r="J3126">
        <v>16700</v>
      </c>
      <c r="K3126">
        <v>2040</v>
      </c>
      <c r="L3126">
        <v>0</v>
      </c>
      <c r="M3126">
        <f>invoices[[#This Row],[rent_amount]]+invoices[[#This Row],[electricity_amount]]+invoices[[#This Row],[other_charges]]</f>
        <v>18740</v>
      </c>
      <c r="N3126" t="s">
        <v>28</v>
      </c>
      <c r="O3126" t="s">
        <v>3714</v>
      </c>
      <c r="P3126">
        <v>0</v>
      </c>
      <c r="Q3126" t="b">
        <v>0</v>
      </c>
      <c r="R3126" t="s">
        <v>210</v>
      </c>
      <c r="S3126">
        <v>0</v>
      </c>
      <c r="T3126">
        <f>invoices[[#This Row],[total_amount]]</f>
        <v>18740</v>
      </c>
      <c r="U3126" t="s">
        <v>392</v>
      </c>
      <c r="V3126" t="str">
        <f>INDEX([1]!Table1[tenantname],MATCH(invoices[[#This Row],[allotment_id]],[1]!Table1[TenantAllotmentID],0))</f>
        <v>Vikram Shingadi (B33-A1)</v>
      </c>
      <c r="W3126" t="s">
        <v>14092</v>
      </c>
      <c r="X3126" t="s">
        <v>14093</v>
      </c>
      <c r="Y3126" s="4">
        <v>45566</v>
      </c>
      <c r="Z3126" t="s">
        <v>15806</v>
      </c>
      <c r="AA3126">
        <v>10211</v>
      </c>
      <c r="AB3126">
        <v>5498</v>
      </c>
      <c r="AC3126">
        <v>991</v>
      </c>
      <c r="AD3126" s="7">
        <f>invoices[[#This Row],[Rent]]+invoices[[#This Row],[Services]]+invoices[[#This Row],[GST]]</f>
        <v>16700</v>
      </c>
      <c r="AE3126" s="7">
        <f>invoices[[#This Row],[Total]]-invoices[[#This Row],[rent_amount]]</f>
        <v>0</v>
      </c>
      <c r="AF3126">
        <v>2757</v>
      </c>
      <c r="AG3126">
        <v>2040</v>
      </c>
      <c r="AH3126">
        <f>invoices[[#This Row],[EB Amount]]-invoices[[#This Row],[electricity_amount]]</f>
        <v>0</v>
      </c>
    </row>
    <row r="3127" spans="1:34">
      <c r="A3127" t="s">
        <v>7184</v>
      </c>
      <c r="B3127" t="s">
        <v>22</v>
      </c>
      <c r="C3127" t="s">
        <v>173</v>
      </c>
      <c r="D3127" t="s">
        <v>24</v>
      </c>
      <c r="E3127" t="s">
        <v>140</v>
      </c>
      <c r="F3127" t="s">
        <v>174</v>
      </c>
      <c r="G3127" t="s">
        <v>7185</v>
      </c>
      <c r="H3127" s="1">
        <f>DATE(YEAR(invoices[[#This Row],[due_date]]),MONTH(invoices[[#This Row],[due_date]]),1)</f>
        <v>45566</v>
      </c>
      <c r="I3127" s="1">
        <v>45572</v>
      </c>
      <c r="J3127">
        <v>14500</v>
      </c>
      <c r="K3127">
        <v>1830</v>
      </c>
      <c r="L3127">
        <v>0</v>
      </c>
      <c r="M3127">
        <f>invoices[[#This Row],[rent_amount]]+invoices[[#This Row],[electricity_amount]]+invoices[[#This Row],[other_charges]]</f>
        <v>16330</v>
      </c>
      <c r="N3127" t="s">
        <v>28</v>
      </c>
      <c r="O3127" t="s">
        <v>1050</v>
      </c>
      <c r="P3127">
        <v>0</v>
      </c>
      <c r="Q3127" t="b">
        <v>0</v>
      </c>
      <c r="R3127" t="s">
        <v>210</v>
      </c>
      <c r="S3127">
        <v>0</v>
      </c>
      <c r="T3127">
        <f>invoices[[#This Row],[total_amount]]</f>
        <v>16330</v>
      </c>
      <c r="U3127" t="s">
        <v>178</v>
      </c>
      <c r="V3127" t="str">
        <f>INDEX([1]!Table1[tenantname],MATCH(invoices[[#This Row],[allotment_id]],[1]!Table1[TenantAllotmentID],0))</f>
        <v>VijayaSekar P (A41-D1)</v>
      </c>
      <c r="W3127" t="s">
        <v>14024</v>
      </c>
      <c r="X3127" t="s">
        <v>14025</v>
      </c>
      <c r="Y3127" s="4">
        <v>45566</v>
      </c>
      <c r="Z3127" t="s">
        <v>15806</v>
      </c>
      <c r="AA3127">
        <v>9018</v>
      </c>
      <c r="AB3127">
        <v>4645</v>
      </c>
      <c r="AC3127">
        <v>837</v>
      </c>
      <c r="AD3127" s="7">
        <f>invoices[[#This Row],[Rent]]+invoices[[#This Row],[Services]]+invoices[[#This Row],[GST]]</f>
        <v>14500</v>
      </c>
      <c r="AE3127" s="7">
        <f>invoices[[#This Row],[Total]]-invoices[[#This Row],[rent_amount]]</f>
        <v>0</v>
      </c>
      <c r="AF3127">
        <v>2825</v>
      </c>
      <c r="AG3127">
        <v>1830</v>
      </c>
      <c r="AH3127">
        <f>invoices[[#This Row],[EB Amount]]-invoices[[#This Row],[electricity_amount]]</f>
        <v>0</v>
      </c>
    </row>
    <row r="3128" spans="1:34">
      <c r="A3128" t="s">
        <v>7239</v>
      </c>
      <c r="B3128" t="s">
        <v>22</v>
      </c>
      <c r="C3128" t="s">
        <v>604</v>
      </c>
      <c r="D3128" t="s">
        <v>24</v>
      </c>
      <c r="E3128" t="s">
        <v>181</v>
      </c>
      <c r="F3128" t="s">
        <v>452</v>
      </c>
      <c r="G3128" t="s">
        <v>7240</v>
      </c>
      <c r="H3128" s="1">
        <f>DATE(YEAR(invoices[[#This Row],[due_date]]),MONTH(invoices[[#This Row],[due_date]]),1)</f>
        <v>45566</v>
      </c>
      <c r="I3128" s="1">
        <v>45572</v>
      </c>
      <c r="J3128">
        <v>13000</v>
      </c>
      <c r="K3128">
        <v>1440</v>
      </c>
      <c r="L3128">
        <v>0</v>
      </c>
      <c r="M3128">
        <f>invoices[[#This Row],[rent_amount]]+invoices[[#This Row],[electricity_amount]]+invoices[[#This Row],[other_charges]]</f>
        <v>14440</v>
      </c>
      <c r="N3128" t="s">
        <v>28</v>
      </c>
      <c r="O3128" t="s">
        <v>1152</v>
      </c>
      <c r="P3128">
        <v>0</v>
      </c>
      <c r="Q3128" t="b">
        <v>0</v>
      </c>
      <c r="R3128" t="s">
        <v>210</v>
      </c>
      <c r="S3128">
        <v>0</v>
      </c>
      <c r="T3128">
        <f>invoices[[#This Row],[total_amount]]</f>
        <v>14440</v>
      </c>
      <c r="U3128" t="s">
        <v>606</v>
      </c>
      <c r="V3128" t="str">
        <f>INDEX([1]!Table1[tenantname],MATCH(invoices[[#This Row],[allotment_id]],[1]!Table1[TenantAllotmentID],0))</f>
        <v>Palak Mahato (B24-B1)</v>
      </c>
      <c r="W3128" t="s">
        <v>14167</v>
      </c>
      <c r="X3128" t="s">
        <v>14168</v>
      </c>
      <c r="Y3128" s="4">
        <v>45566</v>
      </c>
      <c r="Z3128" t="s">
        <v>15806</v>
      </c>
      <c r="AA3128">
        <v>9100</v>
      </c>
      <c r="AB3128">
        <v>3305</v>
      </c>
      <c r="AC3128">
        <v>595</v>
      </c>
      <c r="AD3128" s="7">
        <f>invoices[[#This Row],[Rent]]+invoices[[#This Row],[Services]]+invoices[[#This Row],[GST]]</f>
        <v>13000</v>
      </c>
      <c r="AE3128" s="7">
        <f>invoices[[#This Row],[Total]]-invoices[[#This Row],[rent_amount]]</f>
        <v>0</v>
      </c>
      <c r="AF3128">
        <v>2851</v>
      </c>
      <c r="AG3128">
        <v>1440</v>
      </c>
      <c r="AH3128">
        <f>invoices[[#This Row],[EB Amount]]-invoices[[#This Row],[electricity_amount]]</f>
        <v>0</v>
      </c>
    </row>
    <row r="3129" spans="1:34">
      <c r="A3129" t="s">
        <v>7249</v>
      </c>
      <c r="B3129" t="s">
        <v>22</v>
      </c>
      <c r="C3129" t="s">
        <v>2516</v>
      </c>
      <c r="D3129" t="s">
        <v>24</v>
      </c>
      <c r="E3129" t="s">
        <v>254</v>
      </c>
      <c r="F3129" t="s">
        <v>790</v>
      </c>
      <c r="G3129" t="s">
        <v>7250</v>
      </c>
      <c r="H3129" s="1">
        <f>DATE(YEAR(invoices[[#This Row],[due_date]]),MONTH(invoices[[#This Row],[due_date]]),1)</f>
        <v>45566</v>
      </c>
      <c r="I3129" s="1">
        <v>45572</v>
      </c>
      <c r="J3129">
        <v>13500</v>
      </c>
      <c r="K3129">
        <v>2190</v>
      </c>
      <c r="L3129">
        <v>0</v>
      </c>
      <c r="M3129">
        <f>invoices[[#This Row],[rent_amount]]+invoices[[#This Row],[electricity_amount]]+invoices[[#This Row],[other_charges]]</f>
        <v>15690</v>
      </c>
      <c r="N3129" t="s">
        <v>28</v>
      </c>
      <c r="O3129" t="s">
        <v>3714</v>
      </c>
      <c r="P3129">
        <v>0</v>
      </c>
      <c r="Q3129" t="b">
        <v>0</v>
      </c>
      <c r="R3129" t="s">
        <v>210</v>
      </c>
      <c r="S3129">
        <v>0</v>
      </c>
      <c r="T3129">
        <f>invoices[[#This Row],[total_amount]]</f>
        <v>15690</v>
      </c>
      <c r="U3129" t="s">
        <v>2518</v>
      </c>
      <c r="V3129" t="str">
        <f>INDEX([1]!Table1[tenantname],MATCH(invoices[[#This Row],[allotment_id]],[1]!Table1[TenantAllotmentID],0))</f>
        <v>Aakarshni V (C42-C2)</v>
      </c>
      <c r="W3129" t="s">
        <v>14824</v>
      </c>
      <c r="X3129" t="s">
        <v>14825</v>
      </c>
      <c r="Y3129" s="4">
        <v>45566</v>
      </c>
      <c r="Z3129" t="s">
        <v>15806</v>
      </c>
      <c r="AA3129">
        <v>8254</v>
      </c>
      <c r="AB3129">
        <v>4444</v>
      </c>
      <c r="AC3129">
        <v>802</v>
      </c>
      <c r="AD3129" s="7">
        <f>invoices[[#This Row],[Rent]]+invoices[[#This Row],[Services]]+invoices[[#This Row],[GST]]</f>
        <v>13500</v>
      </c>
      <c r="AE3129" s="7">
        <f>invoices[[#This Row],[Total]]-invoices[[#This Row],[rent_amount]]</f>
        <v>0</v>
      </c>
      <c r="AF3129">
        <v>2856</v>
      </c>
      <c r="AG3129">
        <v>2190</v>
      </c>
      <c r="AH3129">
        <f>invoices[[#This Row],[EB Amount]]-invoices[[#This Row],[electricity_amount]]</f>
        <v>0</v>
      </c>
    </row>
    <row r="3130" spans="1:34">
      <c r="A3130" t="s">
        <v>7337</v>
      </c>
      <c r="B3130" t="s">
        <v>22</v>
      </c>
      <c r="C3130" t="s">
        <v>3376</v>
      </c>
      <c r="D3130" t="s">
        <v>24</v>
      </c>
      <c r="E3130" t="s">
        <v>354</v>
      </c>
      <c r="F3130" t="s">
        <v>1506</v>
      </c>
      <c r="G3130" t="s">
        <v>7338</v>
      </c>
      <c r="H3130" s="1">
        <f>DATE(YEAR(invoices[[#This Row],[due_date]]),MONTH(invoices[[#This Row],[due_date]]),1)</f>
        <v>45566</v>
      </c>
      <c r="I3130" s="1">
        <v>45572</v>
      </c>
      <c r="J3130">
        <v>2177</v>
      </c>
      <c r="K3130">
        <v>0</v>
      </c>
      <c r="L3130">
        <v>0</v>
      </c>
      <c r="M3130">
        <f>invoices[[#This Row],[rent_amount]]+invoices[[#This Row],[electricity_amount]]+invoices[[#This Row],[other_charges]]</f>
        <v>2177</v>
      </c>
      <c r="N3130" t="s">
        <v>28</v>
      </c>
      <c r="O3130" t="s">
        <v>1152</v>
      </c>
      <c r="P3130">
        <v>0</v>
      </c>
      <c r="Q3130" t="b">
        <v>0</v>
      </c>
      <c r="R3130" t="s">
        <v>210</v>
      </c>
      <c r="S3130">
        <v>0</v>
      </c>
      <c r="T3130">
        <f>invoices[[#This Row],[total_amount]]</f>
        <v>2177</v>
      </c>
      <c r="U3130" t="s">
        <v>3378</v>
      </c>
      <c r="V3130" t="str">
        <f>INDEX([1]!Table1[tenantname],MATCH(invoices[[#This Row],[allotment_id]],[1]!Table1[TenantAllotmentID],0))</f>
        <v>Prem CH (B34-C2)</v>
      </c>
      <c r="W3130" t="s">
        <v>15042</v>
      </c>
      <c r="X3130" t="s">
        <v>15043</v>
      </c>
      <c r="Y3130" s="4">
        <v>45566</v>
      </c>
      <c r="Z3130" t="s">
        <v>15806</v>
      </c>
      <c r="AA3130">
        <v>1524</v>
      </c>
      <c r="AB3130">
        <v>554</v>
      </c>
      <c r="AC3130">
        <v>99</v>
      </c>
      <c r="AD3130" s="7">
        <f>invoices[[#This Row],[Rent]]+invoices[[#This Row],[Services]]+invoices[[#This Row],[GST]]</f>
        <v>2177</v>
      </c>
      <c r="AE3130" s="7">
        <f>invoices[[#This Row],[Total]]-invoices[[#This Row],[rent_amount]]</f>
        <v>0</v>
      </c>
      <c r="AF3130">
        <v>2901</v>
      </c>
      <c r="AG3130">
        <v>0</v>
      </c>
      <c r="AH3130">
        <f>invoices[[#This Row],[EB Amount]]-invoices[[#This Row],[electricity_amount]]</f>
        <v>0</v>
      </c>
    </row>
    <row r="3131" spans="1:34">
      <c r="A3131" t="s">
        <v>7363</v>
      </c>
      <c r="B3131" t="s">
        <v>22</v>
      </c>
      <c r="C3131" t="s">
        <v>2835</v>
      </c>
      <c r="D3131" t="s">
        <v>24</v>
      </c>
      <c r="E3131" t="s">
        <v>226</v>
      </c>
      <c r="F3131" t="s">
        <v>2836</v>
      </c>
      <c r="G3131" t="s">
        <v>7364</v>
      </c>
      <c r="H3131" s="1">
        <f>DATE(YEAR(invoices[[#This Row],[due_date]]),MONTH(invoices[[#This Row],[due_date]]),1)</f>
        <v>45566</v>
      </c>
      <c r="I3131" s="1">
        <v>45572</v>
      </c>
      <c r="J3131">
        <v>14500</v>
      </c>
      <c r="K3131">
        <v>1890</v>
      </c>
      <c r="L3131">
        <v>0</v>
      </c>
      <c r="M3131">
        <f>invoices[[#This Row],[rent_amount]]+invoices[[#This Row],[electricity_amount]]+invoices[[#This Row],[other_charges]]</f>
        <v>16390</v>
      </c>
      <c r="N3131" t="s">
        <v>28</v>
      </c>
      <c r="O3131" t="s">
        <v>1152</v>
      </c>
      <c r="P3131">
        <v>0</v>
      </c>
      <c r="Q3131" t="b">
        <v>0</v>
      </c>
      <c r="R3131" t="s">
        <v>210</v>
      </c>
      <c r="S3131">
        <v>0</v>
      </c>
      <c r="T3131">
        <f>invoices[[#This Row],[total_amount]]</f>
        <v>16390</v>
      </c>
      <c r="U3131" s="2" t="s">
        <v>2838</v>
      </c>
      <c r="V3131" t="str">
        <f>INDEX([1]!Table1[tenantname],MATCH(invoices[[#This Row],[allotment_id]],[1]!Table1[TenantAllotmentID],0))</f>
        <v>Nivetha Marimuthu (B12-B1)</v>
      </c>
      <c r="W3131" t="s">
        <v>14907</v>
      </c>
      <c r="X3131" t="s">
        <v>14908</v>
      </c>
      <c r="Y3131" s="4">
        <v>45566</v>
      </c>
      <c r="Z3131" t="s">
        <v>15806</v>
      </c>
      <c r="AA3131">
        <v>10408</v>
      </c>
      <c r="AB3131">
        <v>3467</v>
      </c>
      <c r="AC3131">
        <v>625</v>
      </c>
      <c r="AD3131" s="7">
        <f>invoices[[#This Row],[Rent]]+invoices[[#This Row],[Services]]+invoices[[#This Row],[GST]]</f>
        <v>14500</v>
      </c>
      <c r="AE3131" s="7">
        <f>invoices[[#This Row],[Total]]-invoices[[#This Row],[rent_amount]]</f>
        <v>0</v>
      </c>
      <c r="AF3131">
        <v>2914</v>
      </c>
      <c r="AG3131">
        <v>1890</v>
      </c>
      <c r="AH3131">
        <f>invoices[[#This Row],[EB Amount]]-invoices[[#This Row],[electricity_amount]]</f>
        <v>0</v>
      </c>
    </row>
    <row r="3132" spans="1:34">
      <c r="A3132" t="s">
        <v>7445</v>
      </c>
      <c r="B3132" t="s">
        <v>22</v>
      </c>
      <c r="C3132" t="s">
        <v>3729</v>
      </c>
      <c r="D3132" t="s">
        <v>24</v>
      </c>
      <c r="E3132" t="s">
        <v>112</v>
      </c>
      <c r="F3132" t="s">
        <v>1343</v>
      </c>
      <c r="G3132" t="s">
        <v>7446</v>
      </c>
      <c r="H3132" s="1">
        <f>DATE(YEAR(invoices[[#This Row],[due_date]]),MONTH(invoices[[#This Row],[due_date]]),1)</f>
        <v>45566</v>
      </c>
      <c r="I3132" s="1">
        <v>45572</v>
      </c>
      <c r="J3132">
        <v>19000</v>
      </c>
      <c r="K3132">
        <v>2280</v>
      </c>
      <c r="L3132">
        <v>0</v>
      </c>
      <c r="M3132">
        <f>invoices[[#This Row],[rent_amount]]+invoices[[#This Row],[electricity_amount]]+invoices[[#This Row],[other_charges]]</f>
        <v>21280</v>
      </c>
      <c r="N3132" t="s">
        <v>28</v>
      </c>
      <c r="O3132" t="s">
        <v>1152</v>
      </c>
      <c r="P3132">
        <v>0</v>
      </c>
      <c r="Q3132" t="b">
        <v>0</v>
      </c>
      <c r="R3132" t="s">
        <v>210</v>
      </c>
      <c r="S3132">
        <v>0</v>
      </c>
      <c r="T3132">
        <f>invoices[[#This Row],[total_amount]]</f>
        <v>21280</v>
      </c>
      <c r="U3132" t="s">
        <v>3731</v>
      </c>
      <c r="V3132" t="str">
        <f>INDEX([1]!Table1[tenantname],MATCH(invoices[[#This Row],[allotment_id]],[1]!Table1[TenantAllotmentID],0))</f>
        <v>Phaniraj Vuyyuri (A23-A1)</v>
      </c>
      <c r="W3132" t="s">
        <v>15116</v>
      </c>
      <c r="X3132" t="s">
        <v>15117</v>
      </c>
      <c r="Y3132" s="4">
        <v>45566</v>
      </c>
      <c r="Z3132" t="s">
        <v>15806</v>
      </c>
      <c r="AA3132">
        <v>13300</v>
      </c>
      <c r="AB3132">
        <v>4830</v>
      </c>
      <c r="AC3132">
        <v>870</v>
      </c>
      <c r="AD3132" s="7">
        <f>invoices[[#This Row],[Rent]]+invoices[[#This Row],[Services]]+invoices[[#This Row],[GST]]</f>
        <v>19000</v>
      </c>
      <c r="AE3132" s="7">
        <f>invoices[[#This Row],[Total]]-invoices[[#This Row],[rent_amount]]</f>
        <v>0</v>
      </c>
      <c r="AF3132">
        <v>2954</v>
      </c>
      <c r="AG3132">
        <v>2280</v>
      </c>
      <c r="AH3132">
        <f>invoices[[#This Row],[EB Amount]]-invoices[[#This Row],[electricity_amount]]</f>
        <v>0</v>
      </c>
    </row>
    <row r="3133" spans="1:34">
      <c r="A3133" t="s">
        <v>7555</v>
      </c>
      <c r="B3133" t="s">
        <v>22</v>
      </c>
      <c r="C3133" t="s">
        <v>823</v>
      </c>
      <c r="D3133" t="s">
        <v>24</v>
      </c>
      <c r="E3133" t="s">
        <v>519</v>
      </c>
      <c r="F3133" t="s">
        <v>824</v>
      </c>
      <c r="G3133" t="s">
        <v>7556</v>
      </c>
      <c r="H3133" s="1">
        <f>DATE(YEAR(invoices[[#This Row],[due_date]]),MONTH(invoices[[#This Row],[due_date]]),1)</f>
        <v>45566</v>
      </c>
      <c r="I3133" s="1">
        <v>45572</v>
      </c>
      <c r="J3133">
        <v>24000</v>
      </c>
      <c r="K3133">
        <v>2040</v>
      </c>
      <c r="L3133">
        <v>0</v>
      </c>
      <c r="M3133">
        <f>invoices[[#This Row],[rent_amount]]+invoices[[#This Row],[electricity_amount]]+invoices[[#This Row],[other_charges]]</f>
        <v>26040</v>
      </c>
      <c r="N3133" t="s">
        <v>28</v>
      </c>
      <c r="O3133" t="s">
        <v>1152</v>
      </c>
      <c r="P3133">
        <v>0</v>
      </c>
      <c r="Q3133" t="b">
        <v>0</v>
      </c>
      <c r="R3133" t="s">
        <v>210</v>
      </c>
      <c r="S3133">
        <v>0</v>
      </c>
      <c r="T3133">
        <f>invoices[[#This Row],[total_amount]]</f>
        <v>26040</v>
      </c>
      <c r="U3133" t="s">
        <v>827</v>
      </c>
      <c r="V3133" t="str">
        <f>INDEX([1]!Table1[tenantname],MATCH(invoices[[#This Row],[allotment_id]],[1]!Table1[TenantAllotmentID],0))</f>
        <v>Prateek Sharma (C41-D1)</v>
      </c>
      <c r="W3133" t="s">
        <v>14245</v>
      </c>
      <c r="X3133" t="s">
        <v>14246</v>
      </c>
      <c r="Y3133" s="4">
        <v>45566</v>
      </c>
      <c r="Z3133" t="s">
        <v>15806</v>
      </c>
      <c r="AA3133">
        <v>14675</v>
      </c>
      <c r="AB3133">
        <v>7902</v>
      </c>
      <c r="AC3133">
        <v>1423</v>
      </c>
      <c r="AD3133" s="7">
        <f>invoices[[#This Row],[Rent]]+invoices[[#This Row],[Services]]+invoices[[#This Row],[GST]]</f>
        <v>24000</v>
      </c>
      <c r="AE3133" s="7">
        <f>invoices[[#This Row],[Total]]-invoices[[#This Row],[rent_amount]]</f>
        <v>0</v>
      </c>
      <c r="AF3133">
        <v>3011</v>
      </c>
      <c r="AG3133">
        <v>2040</v>
      </c>
      <c r="AH3133">
        <f>invoices[[#This Row],[EB Amount]]-invoices[[#This Row],[electricity_amount]]</f>
        <v>0</v>
      </c>
    </row>
    <row r="3134" spans="1:34">
      <c r="A3134" t="s">
        <v>7717</v>
      </c>
      <c r="B3134" t="s">
        <v>22</v>
      </c>
      <c r="C3134" t="s">
        <v>7718</v>
      </c>
      <c r="D3134" t="s">
        <v>24</v>
      </c>
      <c r="E3134" t="s">
        <v>268</v>
      </c>
      <c r="F3134" t="s">
        <v>323</v>
      </c>
      <c r="G3134" t="s">
        <v>7719</v>
      </c>
      <c r="H3134" s="1">
        <f>DATE(YEAR(invoices[[#This Row],[due_date]]),MONTH(invoices[[#This Row],[due_date]]),1)</f>
        <v>45566</v>
      </c>
      <c r="I3134" s="1">
        <v>45572</v>
      </c>
      <c r="J3134">
        <v>19000</v>
      </c>
      <c r="K3134">
        <v>1485</v>
      </c>
      <c r="L3134">
        <v>2250</v>
      </c>
      <c r="M3134">
        <f>invoices[[#This Row],[rent_amount]]+invoices[[#This Row],[electricity_amount]]+invoices[[#This Row],[other_charges]]</f>
        <v>22735</v>
      </c>
      <c r="N3134" t="s">
        <v>28</v>
      </c>
      <c r="O3134" t="s">
        <v>1050</v>
      </c>
      <c r="P3134">
        <v>0</v>
      </c>
      <c r="Q3134" t="b">
        <v>0</v>
      </c>
      <c r="R3134" t="s">
        <v>210</v>
      </c>
      <c r="S3134">
        <v>0</v>
      </c>
      <c r="T3134">
        <f>invoices[[#This Row],[total_amount]]</f>
        <v>22735</v>
      </c>
      <c r="U3134" t="s">
        <v>7720</v>
      </c>
      <c r="V3134" t="str">
        <f>INDEX([1]!Table1[tenantname],MATCH(invoices[[#This Row],[allotment_id]],[1]!Table1[TenantAllotmentID],0))</f>
        <v>Soundara Rajan (C21-A1)</v>
      </c>
      <c r="W3134" t="s">
        <v>15570</v>
      </c>
      <c r="X3134" t="s">
        <v>15571</v>
      </c>
      <c r="Y3134" s="4">
        <v>45566</v>
      </c>
      <c r="Z3134" t="s">
        <v>15806</v>
      </c>
      <c r="AA3134">
        <v>13639</v>
      </c>
      <c r="AB3134">
        <v>4543</v>
      </c>
      <c r="AC3134">
        <v>818</v>
      </c>
      <c r="AD3134" s="7">
        <f>invoices[[#This Row],[Rent]]+invoices[[#This Row],[Services]]+invoices[[#This Row],[GST]]</f>
        <v>19000</v>
      </c>
      <c r="AE3134" s="7">
        <f>invoices[[#This Row],[Total]]-invoices[[#This Row],[rent_amount]]</f>
        <v>0</v>
      </c>
      <c r="AF3134">
        <v>3094</v>
      </c>
      <c r="AG3134">
        <v>1485</v>
      </c>
      <c r="AH3134">
        <f>invoices[[#This Row],[EB Amount]]-invoices[[#This Row],[electricity_amount]]</f>
        <v>0</v>
      </c>
    </row>
    <row r="3135" spans="1:34">
      <c r="A3135" t="s">
        <v>7824</v>
      </c>
      <c r="B3135" t="s">
        <v>22</v>
      </c>
      <c r="C3135" t="s">
        <v>2027</v>
      </c>
      <c r="D3135" t="s">
        <v>24</v>
      </c>
      <c r="E3135" t="s">
        <v>80</v>
      </c>
      <c r="F3135" t="s">
        <v>1824</v>
      </c>
      <c r="G3135" t="s">
        <v>7825</v>
      </c>
      <c r="H3135" s="1">
        <f>DATE(YEAR(invoices[[#This Row],[due_date]]),MONTH(invoices[[#This Row],[due_date]]),1)</f>
        <v>45566</v>
      </c>
      <c r="I3135" s="1">
        <v>45572</v>
      </c>
      <c r="J3135">
        <v>7741</v>
      </c>
      <c r="K3135">
        <v>0</v>
      </c>
      <c r="L3135">
        <v>0</v>
      </c>
      <c r="M3135">
        <f>invoices[[#This Row],[rent_amount]]+invoices[[#This Row],[electricity_amount]]+invoices[[#This Row],[other_charges]]</f>
        <v>7741</v>
      </c>
      <c r="N3135" t="s">
        <v>28</v>
      </c>
      <c r="O3135" t="s">
        <v>1050</v>
      </c>
      <c r="P3135">
        <v>0</v>
      </c>
      <c r="Q3135" t="b">
        <v>0</v>
      </c>
      <c r="R3135" t="s">
        <v>210</v>
      </c>
      <c r="S3135">
        <v>0</v>
      </c>
      <c r="T3135">
        <f>invoices[[#This Row],[total_amount]]</f>
        <v>7741</v>
      </c>
      <c r="U3135" t="s">
        <v>2029</v>
      </c>
      <c r="V3135" t="str">
        <f>INDEX([1]!Table1[tenantname],MATCH(invoices[[#This Row],[allotment_id]],[1]!Table1[TenantAllotmentID],0))</f>
        <v>Sagarika Das (D21-A1)</v>
      </c>
      <c r="W3135" t="s">
        <v>14679</v>
      </c>
      <c r="X3135" t="s">
        <v>14680</v>
      </c>
      <c r="Y3135" s="4">
        <v>45566</v>
      </c>
      <c r="Z3135" t="s">
        <v>15806</v>
      </c>
      <c r="AA3135">
        <v>5419</v>
      </c>
      <c r="AB3135">
        <v>1968</v>
      </c>
      <c r="AC3135">
        <v>354</v>
      </c>
      <c r="AD3135" s="7">
        <f>invoices[[#This Row],[Rent]]+invoices[[#This Row],[Services]]+invoices[[#This Row],[GST]]</f>
        <v>7741</v>
      </c>
      <c r="AE3135" s="7">
        <f>invoices[[#This Row],[Total]]-invoices[[#This Row],[rent_amount]]</f>
        <v>0</v>
      </c>
      <c r="AF3135">
        <v>3150</v>
      </c>
      <c r="AG3135">
        <v>0</v>
      </c>
      <c r="AH3135">
        <f>invoices[[#This Row],[EB Amount]]-invoices[[#This Row],[electricity_amount]]</f>
        <v>0</v>
      </c>
    </row>
    <row r="3136" spans="1:34">
      <c r="A3136" t="s">
        <v>7934</v>
      </c>
      <c r="B3136" t="s">
        <v>22</v>
      </c>
      <c r="C3136" t="s">
        <v>416</v>
      </c>
      <c r="D3136" t="s">
        <v>24</v>
      </c>
      <c r="E3136" t="s">
        <v>247</v>
      </c>
      <c r="F3136" t="s">
        <v>417</v>
      </c>
      <c r="G3136" t="s">
        <v>7935</v>
      </c>
      <c r="H3136" s="1">
        <f>DATE(YEAR(invoices[[#This Row],[due_date]]),MONTH(invoices[[#This Row],[due_date]]),1)</f>
        <v>45566</v>
      </c>
      <c r="I3136" s="1">
        <v>45572</v>
      </c>
      <c r="J3136">
        <v>13500</v>
      </c>
      <c r="K3136">
        <v>1056</v>
      </c>
      <c r="L3136">
        <v>0</v>
      </c>
      <c r="M3136">
        <f>invoices[[#This Row],[rent_amount]]+invoices[[#This Row],[electricity_amount]]+invoices[[#This Row],[other_charges]]</f>
        <v>14556</v>
      </c>
      <c r="N3136" t="s">
        <v>28</v>
      </c>
      <c r="O3136" t="s">
        <v>209</v>
      </c>
      <c r="P3136">
        <v>0</v>
      </c>
      <c r="Q3136" t="b">
        <v>0</v>
      </c>
      <c r="R3136" t="s">
        <v>210</v>
      </c>
      <c r="S3136">
        <v>0</v>
      </c>
      <c r="T3136">
        <f>invoices[[#This Row],[total_amount]]</f>
        <v>14556</v>
      </c>
      <c r="U3136" t="s">
        <v>420</v>
      </c>
      <c r="V3136" t="str">
        <f>INDEX([1]!Table1[tenantname],MATCH(invoices[[#This Row],[allotment_id]],[1]!Table1[TenantAllotmentID],0))</f>
        <v>Ashuthosh N B (C11-B2)</v>
      </c>
      <c r="W3136" t="s">
        <v>14102</v>
      </c>
      <c r="X3136" t="s">
        <v>14103</v>
      </c>
      <c r="Y3136" s="4">
        <v>45566</v>
      </c>
      <c r="Z3136" t="s">
        <v>15806</v>
      </c>
      <c r="AA3136">
        <v>9690</v>
      </c>
      <c r="AB3136">
        <v>3228</v>
      </c>
      <c r="AC3136">
        <v>582</v>
      </c>
      <c r="AD3136" s="7">
        <f>invoices[[#This Row],[Rent]]+invoices[[#This Row],[Services]]+invoices[[#This Row],[GST]]</f>
        <v>13500</v>
      </c>
      <c r="AE3136" s="7">
        <f>invoices[[#This Row],[Total]]-invoices[[#This Row],[rent_amount]]</f>
        <v>0</v>
      </c>
      <c r="AF3136">
        <v>3203</v>
      </c>
      <c r="AG3136">
        <v>1056</v>
      </c>
      <c r="AH3136">
        <f>invoices[[#This Row],[EB Amount]]-invoices[[#This Row],[electricity_amount]]</f>
        <v>0</v>
      </c>
    </row>
    <row r="3137" spans="1:34">
      <c r="A3137" t="s">
        <v>8002</v>
      </c>
      <c r="B3137" t="s">
        <v>22</v>
      </c>
      <c r="C3137" t="s">
        <v>1421</v>
      </c>
      <c r="D3137" t="s">
        <v>24</v>
      </c>
      <c r="E3137" t="s">
        <v>34</v>
      </c>
      <c r="F3137" t="s">
        <v>805</v>
      </c>
      <c r="G3137" t="s">
        <v>8003</v>
      </c>
      <c r="H3137" s="1">
        <f>DATE(YEAR(invoices[[#This Row],[due_date]]),MONTH(invoices[[#This Row],[due_date]]),1)</f>
        <v>45566</v>
      </c>
      <c r="I3137" s="1">
        <v>45572</v>
      </c>
      <c r="J3137">
        <v>17500</v>
      </c>
      <c r="K3137">
        <v>2490</v>
      </c>
      <c r="L3137">
        <v>0</v>
      </c>
      <c r="M3137">
        <f>invoices[[#This Row],[rent_amount]]+invoices[[#This Row],[electricity_amount]]+invoices[[#This Row],[other_charges]]</f>
        <v>19990</v>
      </c>
      <c r="N3137" t="s">
        <v>28</v>
      </c>
      <c r="O3137" t="s">
        <v>209</v>
      </c>
      <c r="P3137">
        <v>0</v>
      </c>
      <c r="Q3137" t="b">
        <v>0</v>
      </c>
      <c r="R3137" t="s">
        <v>210</v>
      </c>
      <c r="S3137">
        <v>0</v>
      </c>
      <c r="T3137">
        <f>invoices[[#This Row],[total_amount]]</f>
        <v>19990</v>
      </c>
      <c r="U3137" t="s">
        <v>2859</v>
      </c>
      <c r="V3137" t="str">
        <f>INDEX([1]!Table1[tenantname],MATCH(invoices[[#This Row],[allotment_id]],[1]!Table1[TenantAllotmentID],0))</f>
        <v>Sai Roshni  Matta (B43-A1)</v>
      </c>
      <c r="W3137" t="s">
        <v>14466</v>
      </c>
      <c r="X3137" t="s">
        <v>14913</v>
      </c>
      <c r="Y3137" s="4">
        <v>45566</v>
      </c>
      <c r="Z3137" t="s">
        <v>15806</v>
      </c>
      <c r="AA3137">
        <v>12562</v>
      </c>
      <c r="AB3137">
        <v>4184</v>
      </c>
      <c r="AC3137">
        <v>754</v>
      </c>
      <c r="AD3137" s="7">
        <f>invoices[[#This Row],[Rent]]+invoices[[#This Row],[Services]]+invoices[[#This Row],[GST]]</f>
        <v>17500</v>
      </c>
      <c r="AE3137" s="7">
        <f>invoices[[#This Row],[Total]]-invoices[[#This Row],[rent_amount]]</f>
        <v>0</v>
      </c>
      <c r="AF3137">
        <v>3236</v>
      </c>
      <c r="AG3137">
        <v>2490</v>
      </c>
      <c r="AH3137">
        <f>invoices[[#This Row],[EB Amount]]-invoices[[#This Row],[electricity_amount]]</f>
        <v>0</v>
      </c>
    </row>
    <row r="3138" spans="1:34">
      <c r="A3138" t="s">
        <v>8048</v>
      </c>
      <c r="B3138" t="s">
        <v>22</v>
      </c>
      <c r="C3138" t="s">
        <v>1111</v>
      </c>
      <c r="D3138" t="s">
        <v>24</v>
      </c>
      <c r="E3138" t="s">
        <v>569</v>
      </c>
      <c r="F3138" t="s">
        <v>1112</v>
      </c>
      <c r="G3138" t="s">
        <v>8049</v>
      </c>
      <c r="H3138" s="1">
        <f>DATE(YEAR(invoices[[#This Row],[due_date]]),MONTH(invoices[[#This Row],[due_date]]),1)</f>
        <v>45566</v>
      </c>
      <c r="I3138" s="1">
        <v>45572</v>
      </c>
      <c r="J3138">
        <v>13000</v>
      </c>
      <c r="K3138">
        <v>2580</v>
      </c>
      <c r="L3138">
        <v>0</v>
      </c>
      <c r="M3138">
        <f>invoices[[#This Row],[rent_amount]]+invoices[[#This Row],[electricity_amount]]+invoices[[#This Row],[other_charges]]</f>
        <v>15580</v>
      </c>
      <c r="N3138" t="s">
        <v>28</v>
      </c>
      <c r="O3138" t="s">
        <v>1152</v>
      </c>
      <c r="P3138">
        <v>0</v>
      </c>
      <c r="Q3138" t="b">
        <v>0</v>
      </c>
      <c r="R3138" t="s">
        <v>210</v>
      </c>
      <c r="S3138">
        <v>0</v>
      </c>
      <c r="T3138">
        <f>invoices[[#This Row],[total_amount]]</f>
        <v>15580</v>
      </c>
      <c r="U3138" t="s">
        <v>1114</v>
      </c>
      <c r="V3138" t="str">
        <f>INDEX([1]!Table1[tenantname],MATCH(invoices[[#This Row],[allotment_id]],[1]!Table1[TenantAllotmentID],0))</f>
        <v>Muskan Goyal (C12-C2)</v>
      </c>
      <c r="W3138" t="s">
        <v>14352</v>
      </c>
      <c r="X3138" t="s">
        <v>14353</v>
      </c>
      <c r="Y3138" s="4">
        <v>45566</v>
      </c>
      <c r="Z3138" t="s">
        <v>15806</v>
      </c>
      <c r="AA3138">
        <v>7949</v>
      </c>
      <c r="AB3138">
        <v>4280</v>
      </c>
      <c r="AC3138">
        <v>771</v>
      </c>
      <c r="AD3138" s="7">
        <f>invoices[[#This Row],[Rent]]+invoices[[#This Row],[Services]]+invoices[[#This Row],[GST]]</f>
        <v>13000</v>
      </c>
      <c r="AE3138" s="7">
        <f>invoices[[#This Row],[Total]]-invoices[[#This Row],[rent_amount]]</f>
        <v>0</v>
      </c>
      <c r="AF3138">
        <v>3261</v>
      </c>
      <c r="AG3138">
        <v>2580</v>
      </c>
      <c r="AH3138">
        <f>invoices[[#This Row],[EB Amount]]-invoices[[#This Row],[electricity_amount]]</f>
        <v>0</v>
      </c>
    </row>
    <row r="3139" spans="1:34">
      <c r="A3139" t="s">
        <v>8175</v>
      </c>
      <c r="B3139" t="s">
        <v>22</v>
      </c>
      <c r="C3139" t="s">
        <v>4170</v>
      </c>
      <c r="D3139" t="s">
        <v>24</v>
      </c>
      <c r="E3139" t="s">
        <v>349</v>
      </c>
      <c r="F3139" t="s">
        <v>878</v>
      </c>
      <c r="G3139" t="s">
        <v>8176</v>
      </c>
      <c r="H3139" s="1">
        <f>DATE(YEAR(invoices[[#This Row],[due_date]]),MONTH(invoices[[#This Row],[due_date]]),1)</f>
        <v>45566</v>
      </c>
      <c r="I3139" s="1">
        <v>45572</v>
      </c>
      <c r="J3139">
        <v>19000</v>
      </c>
      <c r="K3139">
        <v>1590</v>
      </c>
      <c r="L3139">
        <v>0</v>
      </c>
      <c r="M3139">
        <f>invoices[[#This Row],[rent_amount]]+invoices[[#This Row],[electricity_amount]]+invoices[[#This Row],[other_charges]]</f>
        <v>20590</v>
      </c>
      <c r="N3139" t="s">
        <v>28</v>
      </c>
      <c r="O3139" t="s">
        <v>1050</v>
      </c>
      <c r="P3139">
        <v>0</v>
      </c>
      <c r="Q3139" t="b">
        <v>0</v>
      </c>
      <c r="R3139" t="s">
        <v>210</v>
      </c>
      <c r="S3139">
        <v>0</v>
      </c>
      <c r="T3139">
        <f>invoices[[#This Row],[total_amount]]</f>
        <v>20590</v>
      </c>
      <c r="U3139" t="s">
        <v>4172</v>
      </c>
      <c r="V3139" t="str">
        <f>INDEX([1]!Table1[tenantname],MATCH(invoices[[#This Row],[allotment_id]],[1]!Table1[TenantAllotmentID],0))</f>
        <v>Sudip Sudan Manchare (B11-A1)</v>
      </c>
      <c r="W3139" t="s">
        <v>15185</v>
      </c>
      <c r="X3139" t="s">
        <v>15186</v>
      </c>
      <c r="Y3139" s="4">
        <v>45566</v>
      </c>
      <c r="Z3139" t="s">
        <v>15806</v>
      </c>
      <c r="AA3139">
        <v>13639</v>
      </c>
      <c r="AB3139">
        <v>4543</v>
      </c>
      <c r="AC3139">
        <v>818</v>
      </c>
      <c r="AD3139" s="7">
        <f>invoices[[#This Row],[Rent]]+invoices[[#This Row],[Services]]+invoices[[#This Row],[GST]]</f>
        <v>19000</v>
      </c>
      <c r="AE3139" s="7">
        <f>invoices[[#This Row],[Total]]-invoices[[#This Row],[rent_amount]]</f>
        <v>0</v>
      </c>
      <c r="AF3139">
        <v>3324</v>
      </c>
      <c r="AG3139">
        <v>1590</v>
      </c>
      <c r="AH3139">
        <f>invoices[[#This Row],[EB Amount]]-invoices[[#This Row],[electricity_amount]]</f>
        <v>0</v>
      </c>
    </row>
    <row r="3140" spans="1:34">
      <c r="A3140" t="s">
        <v>8188</v>
      </c>
      <c r="B3140" t="s">
        <v>22</v>
      </c>
      <c r="C3140" t="s">
        <v>494</v>
      </c>
      <c r="D3140" t="s">
        <v>24</v>
      </c>
      <c r="E3140" t="s">
        <v>167</v>
      </c>
      <c r="F3140" t="s">
        <v>495</v>
      </c>
      <c r="G3140" t="s">
        <v>8189</v>
      </c>
      <c r="H3140" s="1">
        <f>DATE(YEAR(invoices[[#This Row],[due_date]]),MONTH(invoices[[#This Row],[due_date]]),1)</f>
        <v>45566</v>
      </c>
      <c r="I3140" s="1">
        <v>45572</v>
      </c>
      <c r="J3140">
        <v>13500</v>
      </c>
      <c r="K3140">
        <v>2400</v>
      </c>
      <c r="L3140">
        <v>0</v>
      </c>
      <c r="M3140">
        <f>invoices[[#This Row],[rent_amount]]+invoices[[#This Row],[electricity_amount]]+invoices[[#This Row],[other_charges]]</f>
        <v>15900</v>
      </c>
      <c r="N3140" t="s">
        <v>28</v>
      </c>
      <c r="O3140" t="s">
        <v>1050</v>
      </c>
      <c r="P3140">
        <v>0</v>
      </c>
      <c r="Q3140" t="b">
        <v>0</v>
      </c>
      <c r="R3140" t="s">
        <v>210</v>
      </c>
      <c r="S3140">
        <v>0</v>
      </c>
      <c r="T3140">
        <f>invoices[[#This Row],[total_amount]]</f>
        <v>15900</v>
      </c>
      <c r="U3140" t="s">
        <v>498</v>
      </c>
      <c r="V3140" t="str">
        <f>INDEX([1]!Table1[tenantname],MATCH(invoices[[#This Row],[allotment_id]],[1]!Table1[TenantAllotmentID],0))</f>
        <v>TANVEER MUSTAFA (B42-C1)</v>
      </c>
      <c r="W3140" t="s">
        <v>14130</v>
      </c>
      <c r="X3140" t="s">
        <v>14131</v>
      </c>
      <c r="Y3140" s="4">
        <v>45566</v>
      </c>
      <c r="Z3140" t="s">
        <v>15806</v>
      </c>
      <c r="AA3140">
        <v>9690</v>
      </c>
      <c r="AB3140">
        <v>3228</v>
      </c>
      <c r="AC3140">
        <v>582</v>
      </c>
      <c r="AD3140" s="7">
        <f>invoices[[#This Row],[Rent]]+invoices[[#This Row],[Services]]+invoices[[#This Row],[GST]]</f>
        <v>13500</v>
      </c>
      <c r="AE3140" s="7">
        <f>invoices[[#This Row],[Total]]-invoices[[#This Row],[rent_amount]]</f>
        <v>0</v>
      </c>
      <c r="AF3140">
        <v>3330</v>
      </c>
      <c r="AG3140">
        <v>2400</v>
      </c>
      <c r="AH3140">
        <f>invoices[[#This Row],[EB Amount]]-invoices[[#This Row],[electricity_amount]]</f>
        <v>0</v>
      </c>
    </row>
    <row r="3141" spans="1:34">
      <c r="A3141" t="s">
        <v>8262</v>
      </c>
      <c r="B3141" t="s">
        <v>22</v>
      </c>
      <c r="C3141" t="s">
        <v>1103</v>
      </c>
      <c r="D3141" t="s">
        <v>24</v>
      </c>
      <c r="E3141" t="s">
        <v>42</v>
      </c>
      <c r="F3141" t="s">
        <v>316</v>
      </c>
      <c r="G3141" t="s">
        <v>8263</v>
      </c>
      <c r="H3141" s="1">
        <f>DATE(YEAR(invoices[[#This Row],[due_date]]),MONTH(invoices[[#This Row],[due_date]]),1)</f>
        <v>45566</v>
      </c>
      <c r="I3141" s="1">
        <v>45572</v>
      </c>
      <c r="J3141">
        <v>13500</v>
      </c>
      <c r="K3141">
        <v>1500</v>
      </c>
      <c r="L3141">
        <v>0</v>
      </c>
      <c r="M3141">
        <f>invoices[[#This Row],[rent_amount]]+invoices[[#This Row],[electricity_amount]]+invoices[[#This Row],[other_charges]]</f>
        <v>15000</v>
      </c>
      <c r="N3141" t="s">
        <v>28</v>
      </c>
      <c r="O3141" t="s">
        <v>3714</v>
      </c>
      <c r="P3141">
        <v>0</v>
      </c>
      <c r="Q3141" t="b">
        <v>0</v>
      </c>
      <c r="R3141" t="s">
        <v>210</v>
      </c>
      <c r="S3141">
        <v>0</v>
      </c>
      <c r="T3141">
        <f>invoices[[#This Row],[total_amount]]</f>
        <v>15000</v>
      </c>
      <c r="U3141" t="s">
        <v>1105</v>
      </c>
      <c r="V3141" t="str">
        <f>INDEX([1]!Table1[tenantname],MATCH(invoices[[#This Row],[allotment_id]],[1]!Table1[TenantAllotmentID],0))</f>
        <v>Aditi Karra (C24-C2)</v>
      </c>
      <c r="W3141" t="s">
        <v>14348</v>
      </c>
      <c r="X3141" t="s">
        <v>14349</v>
      </c>
      <c r="Y3141" s="4">
        <v>45566</v>
      </c>
      <c r="Z3141" t="s">
        <v>15806</v>
      </c>
      <c r="AA3141">
        <v>7554</v>
      </c>
      <c r="AB3141">
        <v>5038</v>
      </c>
      <c r="AC3141">
        <v>908</v>
      </c>
      <c r="AD3141" s="7">
        <f>invoices[[#This Row],[Rent]]+invoices[[#This Row],[Services]]+invoices[[#This Row],[GST]]</f>
        <v>13500</v>
      </c>
      <c r="AE3141" s="7">
        <f>invoices[[#This Row],[Total]]-invoices[[#This Row],[rent_amount]]</f>
        <v>0</v>
      </c>
      <c r="AF3141">
        <v>3363</v>
      </c>
      <c r="AG3141">
        <v>1500</v>
      </c>
      <c r="AH3141">
        <f>invoices[[#This Row],[EB Amount]]-invoices[[#This Row],[electricity_amount]]</f>
        <v>0</v>
      </c>
    </row>
    <row r="3142" spans="1:34">
      <c r="A3142" t="s">
        <v>8322</v>
      </c>
      <c r="B3142" t="s">
        <v>22</v>
      </c>
      <c r="C3142" t="s">
        <v>2365</v>
      </c>
      <c r="D3142" t="s">
        <v>24</v>
      </c>
      <c r="E3142" t="s">
        <v>234</v>
      </c>
      <c r="F3142" t="s">
        <v>2143</v>
      </c>
      <c r="G3142" t="s">
        <v>8323</v>
      </c>
      <c r="H3142" s="1">
        <f>DATE(YEAR(invoices[[#This Row],[due_date]]),MONTH(invoices[[#This Row],[due_date]]),1)</f>
        <v>45566</v>
      </c>
      <c r="I3142" s="1">
        <v>45572</v>
      </c>
      <c r="J3142">
        <v>13500</v>
      </c>
      <c r="K3142">
        <v>1560</v>
      </c>
      <c r="L3142">
        <v>0</v>
      </c>
      <c r="M3142">
        <f>invoices[[#This Row],[rent_amount]]+invoices[[#This Row],[electricity_amount]]+invoices[[#This Row],[other_charges]]</f>
        <v>15060</v>
      </c>
      <c r="N3142" t="s">
        <v>28</v>
      </c>
      <c r="O3142" t="s">
        <v>3714</v>
      </c>
      <c r="P3142">
        <v>0</v>
      </c>
      <c r="Q3142" t="b">
        <v>0</v>
      </c>
      <c r="R3142" t="s">
        <v>210</v>
      </c>
      <c r="S3142">
        <v>0</v>
      </c>
      <c r="T3142">
        <f>invoices[[#This Row],[total_amount]]</f>
        <v>15060</v>
      </c>
      <c r="U3142" t="s">
        <v>2367</v>
      </c>
      <c r="V3142" t="str">
        <f>INDEX([1]!Table1[tenantname],MATCH(invoices[[#This Row],[allotment_id]],[1]!Table1[TenantAllotmentID],0))</f>
        <v>Padmaja Ananthalakshmi (D12-C2)</v>
      </c>
      <c r="W3142" t="s">
        <v>14788</v>
      </c>
      <c r="X3142" t="s">
        <v>14789</v>
      </c>
      <c r="Y3142" s="4">
        <v>45566</v>
      </c>
      <c r="Z3142" t="s">
        <v>15806</v>
      </c>
      <c r="AA3142">
        <v>9450</v>
      </c>
      <c r="AB3142">
        <v>3432</v>
      </c>
      <c r="AC3142">
        <v>618</v>
      </c>
      <c r="AD3142" s="7">
        <f>invoices[[#This Row],[Rent]]+invoices[[#This Row],[Services]]+invoices[[#This Row],[GST]]</f>
        <v>13500</v>
      </c>
      <c r="AE3142" s="7">
        <f>invoices[[#This Row],[Total]]-invoices[[#This Row],[rent_amount]]</f>
        <v>0</v>
      </c>
      <c r="AF3142">
        <v>3392</v>
      </c>
      <c r="AG3142">
        <v>1560</v>
      </c>
      <c r="AH3142">
        <f>invoices[[#This Row],[EB Amount]]-invoices[[#This Row],[electricity_amount]]</f>
        <v>0</v>
      </c>
    </row>
    <row r="3143" spans="1:34">
      <c r="A3143" t="s">
        <v>8381</v>
      </c>
      <c r="B3143" t="s">
        <v>22</v>
      </c>
      <c r="C3143" t="s">
        <v>2577</v>
      </c>
      <c r="D3143" t="s">
        <v>24</v>
      </c>
      <c r="E3143" t="s">
        <v>275</v>
      </c>
      <c r="F3143" t="s">
        <v>782</v>
      </c>
      <c r="G3143" t="s">
        <v>8382</v>
      </c>
      <c r="H3143" s="1">
        <f>DATE(YEAR(invoices[[#This Row],[due_date]]),MONTH(invoices[[#This Row],[due_date]]),1)</f>
        <v>45566</v>
      </c>
      <c r="I3143" s="1">
        <v>45572</v>
      </c>
      <c r="J3143">
        <v>19000</v>
      </c>
      <c r="K3143">
        <v>2280</v>
      </c>
      <c r="L3143">
        <v>0</v>
      </c>
      <c r="M3143">
        <f>invoices[[#This Row],[rent_amount]]+invoices[[#This Row],[electricity_amount]]+invoices[[#This Row],[other_charges]]</f>
        <v>21280</v>
      </c>
      <c r="N3143" t="s">
        <v>28</v>
      </c>
      <c r="O3143" t="s">
        <v>1050</v>
      </c>
      <c r="P3143">
        <v>0</v>
      </c>
      <c r="Q3143" t="b">
        <v>0</v>
      </c>
      <c r="R3143" t="s">
        <v>210</v>
      </c>
      <c r="S3143">
        <v>0</v>
      </c>
      <c r="T3143">
        <f>invoices[[#This Row],[total_amount]]</f>
        <v>21280</v>
      </c>
      <c r="U3143" t="s">
        <v>2579</v>
      </c>
      <c r="V3143" t="str">
        <f>INDEX([1]!Table1[tenantname],MATCH(invoices[[#This Row],[allotment_id]],[1]!Table1[TenantAllotmentID],0))</f>
        <v>Supritha A (B44-A1)</v>
      </c>
      <c r="W3143" t="s">
        <v>14841</v>
      </c>
      <c r="X3143" t="s">
        <v>14842</v>
      </c>
      <c r="Y3143" s="4">
        <v>45566</v>
      </c>
      <c r="Z3143" t="s">
        <v>15806</v>
      </c>
      <c r="AA3143">
        <v>13639</v>
      </c>
      <c r="AB3143">
        <v>4543</v>
      </c>
      <c r="AC3143">
        <v>818</v>
      </c>
      <c r="AD3143" s="7">
        <f>invoices[[#This Row],[Rent]]+invoices[[#This Row],[Services]]+invoices[[#This Row],[GST]]</f>
        <v>19000</v>
      </c>
      <c r="AE3143" s="7">
        <f>invoices[[#This Row],[Total]]-invoices[[#This Row],[rent_amount]]</f>
        <v>0</v>
      </c>
      <c r="AF3143">
        <v>3424</v>
      </c>
      <c r="AG3143">
        <v>2280</v>
      </c>
      <c r="AH3143">
        <f>invoices[[#This Row],[EB Amount]]-invoices[[#This Row],[electricity_amount]]</f>
        <v>0</v>
      </c>
    </row>
    <row r="3144" spans="1:34">
      <c r="A3144" t="s">
        <v>8569</v>
      </c>
      <c r="B3144" t="s">
        <v>22</v>
      </c>
      <c r="C3144" t="s">
        <v>882</v>
      </c>
      <c r="D3144" t="s">
        <v>24</v>
      </c>
      <c r="E3144" t="s">
        <v>592</v>
      </c>
      <c r="F3144" t="s">
        <v>883</v>
      </c>
      <c r="G3144" t="s">
        <v>8570</v>
      </c>
      <c r="H3144" s="1">
        <f>DATE(YEAR(invoices[[#This Row],[due_date]]),MONTH(invoices[[#This Row],[due_date]]),1)</f>
        <v>45566</v>
      </c>
      <c r="I3144" s="1">
        <v>45572</v>
      </c>
      <c r="J3144">
        <v>14500</v>
      </c>
      <c r="K3144">
        <v>2736</v>
      </c>
      <c r="L3144">
        <v>0</v>
      </c>
      <c r="M3144">
        <f>invoices[[#This Row],[rent_amount]]+invoices[[#This Row],[electricity_amount]]+invoices[[#This Row],[other_charges]]</f>
        <v>17236</v>
      </c>
      <c r="N3144" t="s">
        <v>28</v>
      </c>
      <c r="O3144" t="s">
        <v>3714</v>
      </c>
      <c r="P3144">
        <v>0</v>
      </c>
      <c r="Q3144" t="b">
        <v>0</v>
      </c>
      <c r="R3144" t="s">
        <v>210</v>
      </c>
      <c r="S3144">
        <v>0</v>
      </c>
      <c r="T3144">
        <f>invoices[[#This Row],[total_amount]]</f>
        <v>17236</v>
      </c>
      <c r="U3144" t="s">
        <v>886</v>
      </c>
      <c r="V3144" t="str">
        <f>INDEX([1]!Table1[tenantname],MATCH(invoices[[#This Row],[allotment_id]],[1]!Table1[TenantAllotmentID],0))</f>
        <v>Abhishek murarka (A44-B1)</v>
      </c>
      <c r="W3144" t="s">
        <v>14267</v>
      </c>
      <c r="X3144" t="s">
        <v>14268</v>
      </c>
      <c r="Y3144" s="4">
        <v>45566</v>
      </c>
      <c r="Z3144" t="s">
        <v>15806</v>
      </c>
      <c r="AA3144">
        <v>10408</v>
      </c>
      <c r="AB3144">
        <v>3467</v>
      </c>
      <c r="AC3144">
        <v>625</v>
      </c>
      <c r="AD3144" s="7">
        <f>invoices[[#This Row],[Rent]]+invoices[[#This Row],[Services]]+invoices[[#This Row],[GST]]</f>
        <v>14500</v>
      </c>
      <c r="AE3144" s="7">
        <f>invoices[[#This Row],[Total]]-invoices[[#This Row],[rent_amount]]</f>
        <v>0</v>
      </c>
      <c r="AF3144">
        <v>3526</v>
      </c>
      <c r="AG3144">
        <v>2736</v>
      </c>
      <c r="AH3144">
        <f>invoices[[#This Row],[EB Amount]]-invoices[[#This Row],[electricity_amount]]</f>
        <v>0</v>
      </c>
    </row>
    <row r="3145" spans="1:34">
      <c r="A3145" t="s">
        <v>8575</v>
      </c>
      <c r="B3145" t="s">
        <v>22</v>
      </c>
      <c r="C3145" t="s">
        <v>3692</v>
      </c>
      <c r="D3145" t="s">
        <v>24</v>
      </c>
      <c r="E3145" t="s">
        <v>80</v>
      </c>
      <c r="F3145" t="s">
        <v>81</v>
      </c>
      <c r="G3145" t="s">
        <v>8576</v>
      </c>
      <c r="H3145" s="1">
        <f>DATE(YEAR(invoices[[#This Row],[due_date]]),MONTH(invoices[[#This Row],[due_date]]),1)</f>
        <v>45566</v>
      </c>
      <c r="I3145" s="1">
        <v>45572</v>
      </c>
      <c r="J3145">
        <v>6530</v>
      </c>
      <c r="K3145">
        <v>1710</v>
      </c>
      <c r="L3145">
        <v>2250</v>
      </c>
      <c r="M3145">
        <f>invoices[[#This Row],[rent_amount]]+invoices[[#This Row],[electricity_amount]]+invoices[[#This Row],[other_charges]]</f>
        <v>10490</v>
      </c>
      <c r="N3145" t="s">
        <v>28</v>
      </c>
      <c r="O3145" t="s">
        <v>1050</v>
      </c>
      <c r="P3145">
        <v>0</v>
      </c>
      <c r="Q3145" t="b">
        <v>0</v>
      </c>
      <c r="R3145" t="s">
        <v>210</v>
      </c>
      <c r="S3145">
        <v>0</v>
      </c>
      <c r="T3145">
        <f>invoices[[#This Row],[total_amount]]</f>
        <v>10490</v>
      </c>
      <c r="U3145" t="s">
        <v>3694</v>
      </c>
      <c r="V3145" t="str">
        <f>INDEX([1]!Table1[tenantname],MATCH(invoices[[#This Row],[allotment_id]],[1]!Table1[TenantAllotmentID],0))</f>
        <v>Sumithra C (D21-B1)</v>
      </c>
      <c r="W3145" t="s">
        <v>15110</v>
      </c>
      <c r="X3145" t="s">
        <v>15111</v>
      </c>
      <c r="Y3145" s="4">
        <v>45566</v>
      </c>
      <c r="Z3145" t="s">
        <v>15806</v>
      </c>
      <c r="AA3145">
        <v>4572</v>
      </c>
      <c r="AB3145">
        <v>1660</v>
      </c>
      <c r="AC3145">
        <v>298</v>
      </c>
      <c r="AD3145" s="7">
        <f>invoices[[#This Row],[Rent]]+invoices[[#This Row],[Services]]+invoices[[#This Row],[GST]]</f>
        <v>6530</v>
      </c>
      <c r="AE3145" s="7">
        <f>invoices[[#This Row],[Total]]-invoices[[#This Row],[rent_amount]]</f>
        <v>0</v>
      </c>
      <c r="AF3145">
        <v>3529</v>
      </c>
      <c r="AG3145">
        <v>1710</v>
      </c>
      <c r="AH3145">
        <f>invoices[[#This Row],[EB Amount]]-invoices[[#This Row],[electricity_amount]]</f>
        <v>0</v>
      </c>
    </row>
    <row r="3146" spans="1:34">
      <c r="A3146" t="s">
        <v>8900</v>
      </c>
      <c r="B3146" t="s">
        <v>22</v>
      </c>
      <c r="C3146" t="s">
        <v>2326</v>
      </c>
      <c r="D3146" t="s">
        <v>24</v>
      </c>
      <c r="E3146" t="s">
        <v>88</v>
      </c>
      <c r="F3146" t="s">
        <v>89</v>
      </c>
      <c r="G3146" t="s">
        <v>8901</v>
      </c>
      <c r="H3146" s="1">
        <f>DATE(YEAR(invoices[[#This Row],[due_date]]),MONTH(invoices[[#This Row],[due_date]]),1)</f>
        <v>45566</v>
      </c>
      <c r="I3146" s="1">
        <v>45572</v>
      </c>
      <c r="J3146">
        <v>14500</v>
      </c>
      <c r="K3146">
        <v>1410</v>
      </c>
      <c r="L3146">
        <v>0</v>
      </c>
      <c r="M3146">
        <f>invoices[[#This Row],[rent_amount]]+invoices[[#This Row],[electricity_amount]]+invoices[[#This Row],[other_charges]]</f>
        <v>15910</v>
      </c>
      <c r="N3146" t="s">
        <v>28</v>
      </c>
      <c r="O3146" t="s">
        <v>209</v>
      </c>
      <c r="P3146">
        <v>0</v>
      </c>
      <c r="Q3146" t="b">
        <v>0</v>
      </c>
      <c r="R3146" t="s">
        <v>210</v>
      </c>
      <c r="S3146">
        <v>0</v>
      </c>
      <c r="T3146">
        <f>invoices[[#This Row],[total_amount]]</f>
        <v>15910</v>
      </c>
      <c r="U3146" t="s">
        <v>2328</v>
      </c>
      <c r="V3146" t="str">
        <f>INDEX([1]!Table1[tenantname],MATCH(invoices[[#This Row],[allotment_id]],[1]!Table1[TenantAllotmentID],0))</f>
        <v>Jachinn Edwin (B13-B2)</v>
      </c>
      <c r="W3146" t="s">
        <v>14774</v>
      </c>
      <c r="X3146" t="s">
        <v>14775</v>
      </c>
      <c r="Y3146" s="4">
        <v>45566</v>
      </c>
      <c r="Z3146" t="s">
        <v>15806</v>
      </c>
      <c r="AA3146">
        <v>10408</v>
      </c>
      <c r="AB3146">
        <v>3467</v>
      </c>
      <c r="AC3146">
        <v>625</v>
      </c>
      <c r="AD3146" s="7">
        <f>invoices[[#This Row],[Rent]]+invoices[[#This Row],[Services]]+invoices[[#This Row],[GST]]</f>
        <v>14500</v>
      </c>
      <c r="AE3146" s="7">
        <f>invoices[[#This Row],[Total]]-invoices[[#This Row],[rent_amount]]</f>
        <v>0</v>
      </c>
      <c r="AF3146">
        <v>3699</v>
      </c>
      <c r="AG3146">
        <v>1410</v>
      </c>
      <c r="AH3146">
        <f>invoices[[#This Row],[EB Amount]]-invoices[[#This Row],[electricity_amount]]</f>
        <v>0</v>
      </c>
    </row>
    <row r="3147" spans="1:34">
      <c r="A3147" t="s">
        <v>8918</v>
      </c>
      <c r="B3147" t="s">
        <v>22</v>
      </c>
      <c r="C3147" t="s">
        <v>1481</v>
      </c>
      <c r="D3147" t="s">
        <v>24</v>
      </c>
      <c r="E3147" t="s">
        <v>25</v>
      </c>
      <c r="F3147" t="s">
        <v>1200</v>
      </c>
      <c r="G3147" t="s">
        <v>8919</v>
      </c>
      <c r="H3147" s="1">
        <f>DATE(YEAR(invoices[[#This Row],[due_date]]),MONTH(invoices[[#This Row],[due_date]]),1)</f>
        <v>45566</v>
      </c>
      <c r="I3147" s="1">
        <v>45572</v>
      </c>
      <c r="J3147">
        <v>2451</v>
      </c>
      <c r="K3147">
        <v>560</v>
      </c>
      <c r="L3147">
        <v>2250</v>
      </c>
      <c r="M3147">
        <f>invoices[[#This Row],[rent_amount]]+invoices[[#This Row],[electricity_amount]]+invoices[[#This Row],[other_charges]]</f>
        <v>5261</v>
      </c>
      <c r="N3147" t="s">
        <v>28</v>
      </c>
      <c r="O3147" t="s">
        <v>209</v>
      </c>
      <c r="P3147">
        <v>0</v>
      </c>
      <c r="Q3147" t="b">
        <v>0</v>
      </c>
      <c r="R3147" t="s">
        <v>210</v>
      </c>
      <c r="S3147">
        <v>0</v>
      </c>
      <c r="T3147">
        <f>invoices[[#This Row],[total_amount]]</f>
        <v>5261</v>
      </c>
      <c r="U3147" t="s">
        <v>1484</v>
      </c>
      <c r="V3147" t="str">
        <f>INDEX([1]!Table1[tenantname],MATCH(invoices[[#This Row],[allotment_id]],[1]!Table1[TenantAllotmentID],0))</f>
        <v>Amruta Mandar Puranik (A24-A1)</v>
      </c>
      <c r="W3147" t="s">
        <v>14491</v>
      </c>
      <c r="X3147" t="s">
        <v>14492</v>
      </c>
      <c r="Y3147" s="4">
        <v>45566</v>
      </c>
      <c r="Z3147" t="s">
        <v>15806</v>
      </c>
      <c r="AA3147">
        <v>1716</v>
      </c>
      <c r="AB3147">
        <v>623</v>
      </c>
      <c r="AC3147">
        <v>112</v>
      </c>
      <c r="AD3147" s="7">
        <f>invoices[[#This Row],[Rent]]+invoices[[#This Row],[Services]]+invoices[[#This Row],[GST]]</f>
        <v>2451</v>
      </c>
      <c r="AE3147" s="7">
        <f>invoices[[#This Row],[Total]]-invoices[[#This Row],[rent_amount]]</f>
        <v>0</v>
      </c>
      <c r="AF3147">
        <v>3709</v>
      </c>
      <c r="AG3147">
        <v>560</v>
      </c>
      <c r="AH3147">
        <f>invoices[[#This Row],[EB Amount]]-invoices[[#This Row],[electricity_amount]]</f>
        <v>0</v>
      </c>
    </row>
    <row r="3148" spans="1:34">
      <c r="A3148" t="s">
        <v>9074</v>
      </c>
      <c r="B3148" t="s">
        <v>22</v>
      </c>
      <c r="C3148" t="s">
        <v>3220</v>
      </c>
      <c r="D3148" t="s">
        <v>24</v>
      </c>
      <c r="E3148" t="s">
        <v>247</v>
      </c>
      <c r="F3148" t="s">
        <v>248</v>
      </c>
      <c r="G3148" t="s">
        <v>9075</v>
      </c>
      <c r="H3148" s="1">
        <f>DATE(YEAR(invoices[[#This Row],[due_date]]),MONTH(invoices[[#This Row],[due_date]]),1)</f>
        <v>45566</v>
      </c>
      <c r="I3148" s="1">
        <v>45572</v>
      </c>
      <c r="J3148">
        <v>19000</v>
      </c>
      <c r="K3148">
        <v>1320</v>
      </c>
      <c r="L3148">
        <v>0</v>
      </c>
      <c r="M3148">
        <f>invoices[[#This Row],[rent_amount]]+invoices[[#This Row],[electricity_amount]]+invoices[[#This Row],[other_charges]]</f>
        <v>20320</v>
      </c>
      <c r="N3148" t="s">
        <v>28</v>
      </c>
      <c r="O3148" t="s">
        <v>1152</v>
      </c>
      <c r="P3148">
        <v>0</v>
      </c>
      <c r="Q3148" t="b">
        <v>0</v>
      </c>
      <c r="R3148" t="s">
        <v>210</v>
      </c>
      <c r="S3148">
        <v>0</v>
      </c>
      <c r="T3148">
        <f>invoices[[#This Row],[total_amount]]</f>
        <v>20320</v>
      </c>
      <c r="U3148" t="s">
        <v>3222</v>
      </c>
      <c r="V3148" t="str">
        <f>INDEX([1]!Table1[tenantname],MATCH(invoices[[#This Row],[allotment_id]],[1]!Table1[TenantAllotmentID],0))</f>
        <v>Ragavendran Ramesh (C11-A1)</v>
      </c>
      <c r="W3148" t="s">
        <v>15001</v>
      </c>
      <c r="X3148" t="s">
        <v>15002</v>
      </c>
      <c r="Y3148" s="4">
        <v>45566</v>
      </c>
      <c r="Z3148" t="s">
        <v>15806</v>
      </c>
      <c r="AA3148">
        <v>13639</v>
      </c>
      <c r="AB3148">
        <v>4543</v>
      </c>
      <c r="AC3148">
        <v>818</v>
      </c>
      <c r="AD3148" s="7">
        <f>invoices[[#This Row],[Rent]]+invoices[[#This Row],[Services]]+invoices[[#This Row],[GST]]</f>
        <v>19000</v>
      </c>
      <c r="AE3148" s="7">
        <f>invoices[[#This Row],[Total]]-invoices[[#This Row],[rent_amount]]</f>
        <v>0</v>
      </c>
      <c r="AF3148">
        <v>3797</v>
      </c>
      <c r="AG3148">
        <v>1320</v>
      </c>
      <c r="AH3148">
        <f>invoices[[#This Row],[EB Amount]]-invoices[[#This Row],[electricity_amount]]</f>
        <v>0</v>
      </c>
    </row>
    <row r="3149" spans="1:34">
      <c r="A3149" t="s">
        <v>9104</v>
      </c>
      <c r="B3149" t="s">
        <v>22</v>
      </c>
      <c r="C3149" t="s">
        <v>1836</v>
      </c>
      <c r="D3149" t="s">
        <v>24</v>
      </c>
      <c r="E3149" t="s">
        <v>247</v>
      </c>
      <c r="F3149" t="s">
        <v>2658</v>
      </c>
      <c r="G3149" t="s">
        <v>9105</v>
      </c>
      <c r="H3149" s="1">
        <f>DATE(YEAR(invoices[[#This Row],[due_date]]),MONTH(invoices[[#This Row],[due_date]]),1)</f>
        <v>45566</v>
      </c>
      <c r="I3149" s="1">
        <v>45572</v>
      </c>
      <c r="J3149">
        <v>13500</v>
      </c>
      <c r="K3149">
        <v>1320</v>
      </c>
      <c r="L3149">
        <v>0</v>
      </c>
      <c r="M3149">
        <f>invoices[[#This Row],[rent_amount]]+invoices[[#This Row],[electricity_amount]]+invoices[[#This Row],[other_charges]]</f>
        <v>14820</v>
      </c>
      <c r="N3149" t="s">
        <v>28</v>
      </c>
      <c r="O3149" t="s">
        <v>1152</v>
      </c>
      <c r="P3149">
        <v>0</v>
      </c>
      <c r="Q3149" t="b">
        <v>0</v>
      </c>
      <c r="R3149" t="s">
        <v>210</v>
      </c>
      <c r="S3149">
        <v>0</v>
      </c>
      <c r="T3149">
        <f>invoices[[#This Row],[total_amount]]</f>
        <v>14820</v>
      </c>
      <c r="U3149" t="s">
        <v>2817</v>
      </c>
      <c r="V3149" t="str">
        <f>INDEX([1]!Table1[tenantname],MATCH(invoices[[#This Row],[allotment_id]],[1]!Table1[TenantAllotmentID],0))</f>
        <v>Paras Katal (C11-C2)</v>
      </c>
      <c r="W3149" t="s">
        <v>14613</v>
      </c>
      <c r="X3149" t="s">
        <v>14900</v>
      </c>
      <c r="Y3149" s="4">
        <v>45566</v>
      </c>
      <c r="Z3149" t="s">
        <v>15806</v>
      </c>
      <c r="AA3149">
        <v>9690</v>
      </c>
      <c r="AB3149">
        <v>3228</v>
      </c>
      <c r="AC3149">
        <v>582</v>
      </c>
      <c r="AD3149" s="7">
        <f>invoices[[#This Row],[Rent]]+invoices[[#This Row],[Services]]+invoices[[#This Row],[GST]]</f>
        <v>13500</v>
      </c>
      <c r="AE3149" s="7">
        <f>invoices[[#This Row],[Total]]-invoices[[#This Row],[rent_amount]]</f>
        <v>0</v>
      </c>
      <c r="AF3149">
        <v>3814</v>
      </c>
      <c r="AG3149">
        <v>1320</v>
      </c>
      <c r="AH3149">
        <f>invoices[[#This Row],[EB Amount]]-invoices[[#This Row],[electricity_amount]]</f>
        <v>0</v>
      </c>
    </row>
    <row r="3150" spans="1:34">
      <c r="A3150" t="s">
        <v>9224</v>
      </c>
      <c r="B3150" t="s">
        <v>22</v>
      </c>
      <c r="C3150" t="s">
        <v>1026</v>
      </c>
      <c r="D3150" t="s">
        <v>24</v>
      </c>
      <c r="E3150" t="s">
        <v>88</v>
      </c>
      <c r="F3150" t="s">
        <v>921</v>
      </c>
      <c r="G3150" t="s">
        <v>9225</v>
      </c>
      <c r="H3150" s="1">
        <f>DATE(YEAR(invoices[[#This Row],[due_date]]),MONTH(invoices[[#This Row],[due_date]]),1)</f>
        <v>45566</v>
      </c>
      <c r="I3150" s="1">
        <v>45572</v>
      </c>
      <c r="J3150">
        <v>13500</v>
      </c>
      <c r="K3150">
        <v>1410</v>
      </c>
      <c r="L3150">
        <v>0</v>
      </c>
      <c r="M3150">
        <f>invoices[[#This Row],[rent_amount]]+invoices[[#This Row],[electricity_amount]]+invoices[[#This Row],[other_charges]]</f>
        <v>14910</v>
      </c>
      <c r="N3150" t="s">
        <v>28</v>
      </c>
      <c r="O3150" t="s">
        <v>209</v>
      </c>
      <c r="P3150">
        <v>0</v>
      </c>
      <c r="Q3150" t="b">
        <v>0</v>
      </c>
      <c r="R3150" t="s">
        <v>210</v>
      </c>
      <c r="S3150">
        <v>0</v>
      </c>
      <c r="T3150">
        <f>invoices[[#This Row],[total_amount]]</f>
        <v>14910</v>
      </c>
      <c r="U3150" t="s">
        <v>1028</v>
      </c>
      <c r="V3150" t="str">
        <f>INDEX([1]!Table1[tenantname],MATCH(invoices[[#This Row],[allotment_id]],[1]!Table1[TenantAllotmentID],0))</f>
        <v>Ganesha M (B13-C1)</v>
      </c>
      <c r="W3150" t="s">
        <v>14319</v>
      </c>
      <c r="X3150" t="s">
        <v>14320</v>
      </c>
      <c r="Y3150" s="4">
        <v>45566</v>
      </c>
      <c r="Z3150" t="s">
        <v>15806</v>
      </c>
      <c r="AA3150">
        <v>9690</v>
      </c>
      <c r="AB3150">
        <v>3228</v>
      </c>
      <c r="AC3150">
        <v>582</v>
      </c>
      <c r="AD3150" s="7">
        <f>invoices[[#This Row],[Rent]]+invoices[[#This Row],[Services]]+invoices[[#This Row],[GST]]</f>
        <v>13500</v>
      </c>
      <c r="AE3150" s="7">
        <f>invoices[[#This Row],[Total]]-invoices[[#This Row],[rent_amount]]</f>
        <v>0</v>
      </c>
      <c r="AF3150">
        <v>3876</v>
      </c>
      <c r="AG3150">
        <v>1410</v>
      </c>
      <c r="AH3150">
        <f>invoices[[#This Row],[EB Amount]]-invoices[[#This Row],[electricity_amount]]</f>
        <v>0</v>
      </c>
    </row>
    <row r="3151" spans="1:34">
      <c r="A3151" t="s">
        <v>9238</v>
      </c>
      <c r="B3151" t="s">
        <v>22</v>
      </c>
      <c r="C3151" t="s">
        <v>384</v>
      </c>
      <c r="D3151" t="s">
        <v>24</v>
      </c>
      <c r="E3151" t="s">
        <v>42</v>
      </c>
      <c r="F3151" t="s">
        <v>627</v>
      </c>
      <c r="G3151" t="s">
        <v>9239</v>
      </c>
      <c r="H3151" s="1">
        <f>DATE(YEAR(invoices[[#This Row],[due_date]]),MONTH(invoices[[#This Row],[due_date]]),1)</f>
        <v>45566</v>
      </c>
      <c r="I3151" s="1">
        <v>45572</v>
      </c>
      <c r="J3151">
        <v>13000</v>
      </c>
      <c r="K3151">
        <v>1500</v>
      </c>
      <c r="L3151">
        <v>0</v>
      </c>
      <c r="M3151">
        <f>invoices[[#This Row],[rent_amount]]+invoices[[#This Row],[electricity_amount]]+invoices[[#This Row],[other_charges]]</f>
        <v>14500</v>
      </c>
      <c r="N3151" t="s">
        <v>28</v>
      </c>
      <c r="O3151" t="s">
        <v>209</v>
      </c>
      <c r="P3151">
        <v>0</v>
      </c>
      <c r="Q3151" t="b">
        <v>0</v>
      </c>
      <c r="R3151" t="s">
        <v>210</v>
      </c>
      <c r="S3151">
        <v>0</v>
      </c>
      <c r="T3151">
        <f>invoices[[#This Row],[total_amount]]</f>
        <v>14500</v>
      </c>
      <c r="U3151" t="s">
        <v>3652</v>
      </c>
      <c r="V3151" t="str">
        <f>INDEX([1]!Table1[tenantname],MATCH(invoices[[#This Row],[allotment_id]],[1]!Table1[TenantAllotmentID],0))</f>
        <v>Aruna Govindarajan (C24-B3)</v>
      </c>
      <c r="W3151" t="s">
        <v>14090</v>
      </c>
      <c r="X3151" t="s">
        <v>15099</v>
      </c>
      <c r="Y3151" s="4">
        <v>45566</v>
      </c>
      <c r="Z3151" t="s">
        <v>15806</v>
      </c>
      <c r="AA3151">
        <v>7274</v>
      </c>
      <c r="AB3151">
        <v>4851</v>
      </c>
      <c r="AC3151">
        <v>875</v>
      </c>
      <c r="AD3151" s="7">
        <f>invoices[[#This Row],[Rent]]+invoices[[#This Row],[Services]]+invoices[[#This Row],[GST]]</f>
        <v>13000</v>
      </c>
      <c r="AE3151" s="7">
        <f>invoices[[#This Row],[Total]]-invoices[[#This Row],[rent_amount]]</f>
        <v>0</v>
      </c>
      <c r="AF3151">
        <v>3885</v>
      </c>
      <c r="AG3151">
        <v>1500</v>
      </c>
      <c r="AH3151">
        <f>invoices[[#This Row],[EB Amount]]-invoices[[#This Row],[electricity_amount]]</f>
        <v>0</v>
      </c>
    </row>
    <row r="3152" spans="1:34">
      <c r="A3152" t="s">
        <v>9256</v>
      </c>
      <c r="B3152" t="s">
        <v>22</v>
      </c>
      <c r="C3152" t="s">
        <v>1356</v>
      </c>
      <c r="D3152" t="s">
        <v>24</v>
      </c>
      <c r="E3152" t="s">
        <v>155</v>
      </c>
      <c r="F3152" t="s">
        <v>156</v>
      </c>
      <c r="G3152" t="s">
        <v>9257</v>
      </c>
      <c r="H3152" s="1">
        <f>DATE(YEAR(invoices[[#This Row],[due_date]]),MONTH(invoices[[#This Row],[due_date]]),1)</f>
        <v>45566</v>
      </c>
      <c r="I3152" s="1">
        <v>45572</v>
      </c>
      <c r="J3152">
        <v>16838</v>
      </c>
      <c r="K3152">
        <v>0</v>
      </c>
      <c r="L3152">
        <v>0</v>
      </c>
      <c r="M3152">
        <f>invoices[[#This Row],[rent_amount]]+invoices[[#This Row],[electricity_amount]]+invoices[[#This Row],[other_charges]]</f>
        <v>16838</v>
      </c>
      <c r="N3152" t="s">
        <v>28</v>
      </c>
      <c r="O3152" t="s">
        <v>1152</v>
      </c>
      <c r="P3152">
        <v>0</v>
      </c>
      <c r="Q3152" t="b">
        <v>0</v>
      </c>
      <c r="R3152" t="s">
        <v>210</v>
      </c>
      <c r="S3152">
        <v>0</v>
      </c>
      <c r="T3152">
        <f>invoices[[#This Row],[total_amount]]</f>
        <v>16838</v>
      </c>
      <c r="U3152" t="s">
        <v>1358</v>
      </c>
      <c r="V3152" t="str">
        <f>INDEX([1]!Table1[tenantname],MATCH(invoices[[#This Row],[allotment_id]],[1]!Table1[TenantAllotmentID],0))</f>
        <v>Nijin PM  (C44-A1)</v>
      </c>
      <c r="W3152" t="s">
        <v>14442</v>
      </c>
      <c r="X3152" t="s">
        <v>14443</v>
      </c>
      <c r="Y3152" s="4">
        <v>45566</v>
      </c>
      <c r="Z3152" t="s">
        <v>15806</v>
      </c>
      <c r="AA3152">
        <v>11787</v>
      </c>
      <c r="AB3152">
        <v>4281</v>
      </c>
      <c r="AC3152">
        <v>770</v>
      </c>
      <c r="AD3152" s="7">
        <f>invoices[[#This Row],[Rent]]+invoices[[#This Row],[Services]]+invoices[[#This Row],[GST]]</f>
        <v>16838</v>
      </c>
      <c r="AE3152" s="7">
        <f>invoices[[#This Row],[Total]]-invoices[[#This Row],[rent_amount]]</f>
        <v>0</v>
      </c>
      <c r="AF3152">
        <v>3896</v>
      </c>
      <c r="AG3152">
        <v>0</v>
      </c>
      <c r="AH3152">
        <f>invoices[[#This Row],[EB Amount]]-invoices[[#This Row],[electricity_amount]]</f>
        <v>0</v>
      </c>
    </row>
    <row r="3153" spans="1:34">
      <c r="A3153" t="s">
        <v>9345</v>
      </c>
      <c r="B3153" t="s">
        <v>22</v>
      </c>
      <c r="C3153" t="s">
        <v>2950</v>
      </c>
      <c r="D3153" t="s">
        <v>24</v>
      </c>
      <c r="E3153" t="s">
        <v>349</v>
      </c>
      <c r="F3153" t="s">
        <v>716</v>
      </c>
      <c r="G3153" t="s">
        <v>9346</v>
      </c>
      <c r="H3153" s="1">
        <f>DATE(YEAR(invoices[[#This Row],[due_date]]),MONTH(invoices[[#This Row],[due_date]]),1)</f>
        <v>45566</v>
      </c>
      <c r="I3153" s="1">
        <v>45572</v>
      </c>
      <c r="J3153">
        <v>22000</v>
      </c>
      <c r="K3153">
        <v>1590</v>
      </c>
      <c r="L3153">
        <v>0</v>
      </c>
      <c r="M3153">
        <f>invoices[[#This Row],[rent_amount]]+invoices[[#This Row],[electricity_amount]]+invoices[[#This Row],[other_charges]]</f>
        <v>23590</v>
      </c>
      <c r="N3153" t="s">
        <v>28</v>
      </c>
      <c r="O3153" t="s">
        <v>209</v>
      </c>
      <c r="P3153">
        <v>0</v>
      </c>
      <c r="Q3153" t="b">
        <v>0</v>
      </c>
      <c r="R3153" t="s">
        <v>210</v>
      </c>
      <c r="S3153">
        <v>0</v>
      </c>
      <c r="T3153">
        <f>invoices[[#This Row],[total_amount]]</f>
        <v>23590</v>
      </c>
      <c r="U3153" t="s">
        <v>2952</v>
      </c>
      <c r="V3153" t="str">
        <f>INDEX([1]!Table1[tenantname],MATCH(invoices[[#This Row],[allotment_id]],[1]!Table1[TenantAllotmentID],0))</f>
        <v>Sandeep K (B11-D1)</v>
      </c>
      <c r="W3153" t="s">
        <v>14931</v>
      </c>
      <c r="X3153" t="s">
        <v>14932</v>
      </c>
      <c r="Y3153" s="4">
        <v>45566</v>
      </c>
      <c r="Z3153" t="s">
        <v>15806</v>
      </c>
      <c r="AA3153">
        <v>15792</v>
      </c>
      <c r="AB3153">
        <v>5260</v>
      </c>
      <c r="AC3153">
        <v>948</v>
      </c>
      <c r="AD3153" s="7">
        <f>invoices[[#This Row],[Rent]]+invoices[[#This Row],[Services]]+invoices[[#This Row],[GST]]</f>
        <v>22000</v>
      </c>
      <c r="AE3153" s="7">
        <f>invoices[[#This Row],[Total]]-invoices[[#This Row],[rent_amount]]</f>
        <v>0</v>
      </c>
      <c r="AF3153">
        <v>3942</v>
      </c>
      <c r="AG3153">
        <v>1590</v>
      </c>
      <c r="AH3153">
        <f>invoices[[#This Row],[EB Amount]]-invoices[[#This Row],[electricity_amount]]</f>
        <v>0</v>
      </c>
    </row>
    <row r="3154" spans="1:34">
      <c r="A3154" t="s">
        <v>9389</v>
      </c>
      <c r="B3154" t="s">
        <v>22</v>
      </c>
      <c r="C3154" t="s">
        <v>3879</v>
      </c>
      <c r="D3154" t="s">
        <v>24</v>
      </c>
      <c r="E3154" t="s">
        <v>592</v>
      </c>
      <c r="F3154" t="s">
        <v>1184</v>
      </c>
      <c r="G3154" t="s">
        <v>9390</v>
      </c>
      <c r="H3154" s="1">
        <f>DATE(YEAR(invoices[[#This Row],[due_date]]),MONTH(invoices[[#This Row],[due_date]]),1)</f>
        <v>45566</v>
      </c>
      <c r="I3154" s="1">
        <v>45572</v>
      </c>
      <c r="J3154">
        <v>24000</v>
      </c>
      <c r="K3154">
        <v>570</v>
      </c>
      <c r="L3154">
        <v>0</v>
      </c>
      <c r="M3154">
        <f>invoices[[#This Row],[rent_amount]]+invoices[[#This Row],[electricity_amount]]+invoices[[#This Row],[other_charges]]</f>
        <v>24570</v>
      </c>
      <c r="N3154" t="s">
        <v>28</v>
      </c>
      <c r="O3154" t="s">
        <v>209</v>
      </c>
      <c r="P3154">
        <v>0</v>
      </c>
      <c r="Q3154" t="b">
        <v>0</v>
      </c>
      <c r="R3154" t="s">
        <v>210</v>
      </c>
      <c r="S3154">
        <v>0</v>
      </c>
      <c r="T3154">
        <f>invoices[[#This Row],[total_amount]]</f>
        <v>24570</v>
      </c>
      <c r="U3154" t="s">
        <v>3881</v>
      </c>
      <c r="V3154" t="str">
        <f>INDEX([1]!Table1[tenantname],MATCH(invoices[[#This Row],[allotment_id]],[1]!Table1[TenantAllotmentID],0))</f>
        <v>Ibrahim Hamid Kazi (A44-D1)</v>
      </c>
      <c r="W3154" t="s">
        <v>14939</v>
      </c>
      <c r="X3154" t="s">
        <v>15145</v>
      </c>
      <c r="Y3154" s="4">
        <v>45566</v>
      </c>
      <c r="Z3154" t="s">
        <v>15806</v>
      </c>
      <c r="AA3154">
        <v>17228</v>
      </c>
      <c r="AB3154">
        <v>5738</v>
      </c>
      <c r="AC3154">
        <v>1034</v>
      </c>
      <c r="AD3154" s="7">
        <f>invoices[[#This Row],[Rent]]+invoices[[#This Row],[Services]]+invoices[[#This Row],[GST]]</f>
        <v>24000</v>
      </c>
      <c r="AE3154" s="7">
        <f>invoices[[#This Row],[Total]]-invoices[[#This Row],[rent_amount]]</f>
        <v>0</v>
      </c>
      <c r="AF3154">
        <v>3966</v>
      </c>
      <c r="AG3154">
        <v>570</v>
      </c>
      <c r="AH3154">
        <f>invoices[[#This Row],[EB Amount]]-invoices[[#This Row],[electricity_amount]]</f>
        <v>0</v>
      </c>
    </row>
    <row r="3155" spans="1:34">
      <c r="A3155" t="s">
        <v>9401</v>
      </c>
      <c r="B3155" t="s">
        <v>22</v>
      </c>
      <c r="C3155" t="s">
        <v>5029</v>
      </c>
      <c r="D3155" t="s">
        <v>24</v>
      </c>
      <c r="E3155" t="s">
        <v>519</v>
      </c>
      <c r="F3155" t="s">
        <v>681</v>
      </c>
      <c r="G3155" t="s">
        <v>9402</v>
      </c>
      <c r="H3155" s="1">
        <f>DATE(YEAR(invoices[[#This Row],[due_date]]),MONTH(invoices[[#This Row],[due_date]]),1)</f>
        <v>45566</v>
      </c>
      <c r="I3155" s="1">
        <v>45572</v>
      </c>
      <c r="J3155">
        <v>13500</v>
      </c>
      <c r="K3155">
        <v>2040</v>
      </c>
      <c r="L3155">
        <v>0</v>
      </c>
      <c r="M3155">
        <f>invoices[[#This Row],[rent_amount]]+invoices[[#This Row],[electricity_amount]]+invoices[[#This Row],[other_charges]]</f>
        <v>15540</v>
      </c>
      <c r="N3155" t="s">
        <v>28</v>
      </c>
      <c r="O3155" t="s">
        <v>209</v>
      </c>
      <c r="P3155">
        <v>0</v>
      </c>
      <c r="Q3155" t="b">
        <v>0</v>
      </c>
      <c r="R3155" t="s">
        <v>210</v>
      </c>
      <c r="S3155">
        <v>0</v>
      </c>
      <c r="T3155">
        <f>invoices[[#This Row],[total_amount]]</f>
        <v>15540</v>
      </c>
      <c r="U3155" t="s">
        <v>5031</v>
      </c>
      <c r="V3155" t="str">
        <f>INDEX([1]!Table1[tenantname],MATCH(invoices[[#This Row],[allotment_id]],[1]!Table1[TenantAllotmentID],0))</f>
        <v>Gnana Muthu (C41-C1)</v>
      </c>
      <c r="W3155" t="s">
        <v>15324</v>
      </c>
      <c r="X3155" t="s">
        <v>15325</v>
      </c>
      <c r="Y3155" s="4">
        <v>45566</v>
      </c>
      <c r="Z3155" t="s">
        <v>15806</v>
      </c>
      <c r="AA3155">
        <v>8254</v>
      </c>
      <c r="AB3155">
        <v>4444</v>
      </c>
      <c r="AC3155">
        <v>802</v>
      </c>
      <c r="AD3155" s="7">
        <f>invoices[[#This Row],[Rent]]+invoices[[#This Row],[Services]]+invoices[[#This Row],[GST]]</f>
        <v>13500</v>
      </c>
      <c r="AE3155" s="7">
        <f>invoices[[#This Row],[Total]]-invoices[[#This Row],[rent_amount]]</f>
        <v>0</v>
      </c>
      <c r="AF3155">
        <v>3972</v>
      </c>
      <c r="AG3155">
        <v>2040</v>
      </c>
      <c r="AH3155">
        <f>invoices[[#This Row],[EB Amount]]-invoices[[#This Row],[electricity_amount]]</f>
        <v>0</v>
      </c>
    </row>
    <row r="3156" spans="1:34">
      <c r="A3156" t="s">
        <v>9415</v>
      </c>
      <c r="B3156" t="s">
        <v>22</v>
      </c>
      <c r="C3156" t="s">
        <v>2459</v>
      </c>
      <c r="D3156" t="s">
        <v>24</v>
      </c>
      <c r="E3156" t="s">
        <v>476</v>
      </c>
      <c r="F3156" t="s">
        <v>1069</v>
      </c>
      <c r="G3156" t="s">
        <v>9416</v>
      </c>
      <c r="H3156" s="1">
        <f>DATE(YEAR(invoices[[#This Row],[due_date]]),MONTH(invoices[[#This Row],[due_date]]),1)</f>
        <v>45566</v>
      </c>
      <c r="I3156" s="1">
        <v>45572</v>
      </c>
      <c r="J3156">
        <v>13500</v>
      </c>
      <c r="K3156">
        <v>2490</v>
      </c>
      <c r="L3156">
        <v>0</v>
      </c>
      <c r="M3156">
        <f>invoices[[#This Row],[rent_amount]]+invoices[[#This Row],[electricity_amount]]+invoices[[#This Row],[other_charges]]</f>
        <v>15990</v>
      </c>
      <c r="N3156" t="s">
        <v>28</v>
      </c>
      <c r="O3156" t="s">
        <v>1050</v>
      </c>
      <c r="P3156">
        <v>0</v>
      </c>
      <c r="Q3156" t="b">
        <v>0</v>
      </c>
      <c r="R3156" t="s">
        <v>210</v>
      </c>
      <c r="S3156">
        <v>0</v>
      </c>
      <c r="T3156">
        <f>invoices[[#This Row],[total_amount]]</f>
        <v>15990</v>
      </c>
      <c r="U3156" t="s">
        <v>3090</v>
      </c>
      <c r="V3156" t="str">
        <f>INDEX([1]!Table1[tenantname],MATCH(invoices[[#This Row],[allotment_id]],[1]!Table1[TenantAllotmentID],0))</f>
        <v>Vishal Chandravanshi (B41-C2)</v>
      </c>
      <c r="W3156" t="s">
        <v>14810</v>
      </c>
      <c r="X3156" t="s">
        <v>14968</v>
      </c>
      <c r="Y3156" s="4">
        <v>45566</v>
      </c>
      <c r="Z3156" t="s">
        <v>15806</v>
      </c>
      <c r="AA3156">
        <v>9690</v>
      </c>
      <c r="AB3156">
        <v>3228</v>
      </c>
      <c r="AC3156">
        <v>582</v>
      </c>
      <c r="AD3156" s="7">
        <f>invoices[[#This Row],[Rent]]+invoices[[#This Row],[Services]]+invoices[[#This Row],[GST]]</f>
        <v>13500</v>
      </c>
      <c r="AE3156" s="7">
        <f>invoices[[#This Row],[Total]]-invoices[[#This Row],[rent_amount]]</f>
        <v>0</v>
      </c>
      <c r="AF3156">
        <v>3980</v>
      </c>
      <c r="AG3156">
        <v>2490</v>
      </c>
      <c r="AH3156">
        <f>invoices[[#This Row],[EB Amount]]-invoices[[#This Row],[electricity_amount]]</f>
        <v>0</v>
      </c>
    </row>
    <row r="3157" spans="1:34">
      <c r="A3157" t="s">
        <v>9467</v>
      </c>
      <c r="B3157" t="s">
        <v>22</v>
      </c>
      <c r="C3157" t="s">
        <v>3787</v>
      </c>
      <c r="D3157" t="s">
        <v>24</v>
      </c>
      <c r="E3157" t="s">
        <v>42</v>
      </c>
      <c r="F3157" t="s">
        <v>2100</v>
      </c>
      <c r="G3157" t="s">
        <v>9468</v>
      </c>
      <c r="H3157" s="1">
        <f>DATE(YEAR(invoices[[#This Row],[due_date]]),MONTH(invoices[[#This Row],[due_date]]),1)</f>
        <v>45566</v>
      </c>
      <c r="I3157" s="1">
        <v>45572</v>
      </c>
      <c r="J3157">
        <v>13000</v>
      </c>
      <c r="K3157">
        <v>1512</v>
      </c>
      <c r="L3157">
        <v>0</v>
      </c>
      <c r="M3157">
        <f>invoices[[#This Row],[rent_amount]]+invoices[[#This Row],[electricity_amount]]+invoices[[#This Row],[other_charges]]</f>
        <v>14512</v>
      </c>
      <c r="N3157" t="s">
        <v>28</v>
      </c>
      <c r="O3157" t="s">
        <v>1050</v>
      </c>
      <c r="P3157">
        <v>0</v>
      </c>
      <c r="Q3157" t="b">
        <v>0</v>
      </c>
      <c r="R3157" t="s">
        <v>210</v>
      </c>
      <c r="S3157">
        <v>0</v>
      </c>
      <c r="T3157">
        <f>invoices[[#This Row],[total_amount]]</f>
        <v>14512</v>
      </c>
      <c r="U3157" t="s">
        <v>3789</v>
      </c>
      <c r="V3157" t="str">
        <f>INDEX([1]!Table1[tenantname],MATCH(invoices[[#This Row],[allotment_id]],[1]!Table1[TenantAllotmentID],0))</f>
        <v>Sanjju Shree (C24-B1)</v>
      </c>
      <c r="W3157" t="s">
        <v>15124</v>
      </c>
      <c r="X3157" t="s">
        <v>15125</v>
      </c>
      <c r="Y3157" s="4">
        <v>45566</v>
      </c>
      <c r="Z3157" t="s">
        <v>15806</v>
      </c>
      <c r="AA3157">
        <v>7800</v>
      </c>
      <c r="AB3157">
        <v>4406.7796610169498</v>
      </c>
      <c r="AC3157">
        <v>793.22033898305017</v>
      </c>
      <c r="AD3157" s="7">
        <f>invoices[[#This Row],[Rent]]+invoices[[#This Row],[Services]]+invoices[[#This Row],[GST]]</f>
        <v>13000</v>
      </c>
      <c r="AE3157" s="7">
        <f>invoices[[#This Row],[Total]]-invoices[[#This Row],[rent_amount]]</f>
        <v>0</v>
      </c>
      <c r="AF3157">
        <v>4008</v>
      </c>
      <c r="AG3157">
        <v>1512</v>
      </c>
      <c r="AH3157">
        <f>invoices[[#This Row],[EB Amount]]-invoices[[#This Row],[electricity_amount]]</f>
        <v>0</v>
      </c>
    </row>
    <row r="3158" spans="1:34">
      <c r="A3158" t="s">
        <v>9481</v>
      </c>
      <c r="B3158" t="s">
        <v>22</v>
      </c>
      <c r="C3158" t="s">
        <v>253</v>
      </c>
      <c r="D3158" t="s">
        <v>24</v>
      </c>
      <c r="E3158" t="s">
        <v>254</v>
      </c>
      <c r="F3158" t="s">
        <v>255</v>
      </c>
      <c r="G3158" t="s">
        <v>9482</v>
      </c>
      <c r="H3158" s="1">
        <f>DATE(YEAR(invoices[[#This Row],[due_date]]),MONTH(invoices[[#This Row],[due_date]]),1)</f>
        <v>45566</v>
      </c>
      <c r="I3158" s="1">
        <v>45572</v>
      </c>
      <c r="J3158">
        <v>19000</v>
      </c>
      <c r="K3158">
        <v>2117</v>
      </c>
      <c r="L3158">
        <v>0</v>
      </c>
      <c r="M3158">
        <f>invoices[[#This Row],[rent_amount]]+invoices[[#This Row],[electricity_amount]]+invoices[[#This Row],[other_charges]]</f>
        <v>21117</v>
      </c>
      <c r="N3158" t="s">
        <v>28</v>
      </c>
      <c r="O3158" t="s">
        <v>209</v>
      </c>
      <c r="P3158">
        <v>0</v>
      </c>
      <c r="Q3158" t="b">
        <v>0</v>
      </c>
      <c r="R3158" t="s">
        <v>210</v>
      </c>
      <c r="S3158">
        <v>0</v>
      </c>
      <c r="T3158">
        <f>invoices[[#This Row],[total_amount]]</f>
        <v>21117</v>
      </c>
      <c r="U3158" t="s">
        <v>258</v>
      </c>
      <c r="V3158" t="str">
        <f>INDEX([1]!Table1[tenantname],MATCH(invoices[[#This Row],[allotment_id]],[1]!Table1[TenantAllotmentID],0))</f>
        <v>Akshuni Raghuwanshi (C42-A1)</v>
      </c>
      <c r="W3158" t="s">
        <v>14046</v>
      </c>
      <c r="X3158" t="s">
        <v>14047</v>
      </c>
      <c r="Y3158" s="4">
        <v>45566</v>
      </c>
      <c r="Z3158" t="s">
        <v>15806</v>
      </c>
      <c r="AA3158">
        <v>11618</v>
      </c>
      <c r="AB3158">
        <v>6255</v>
      </c>
      <c r="AC3158">
        <v>1127</v>
      </c>
      <c r="AD3158" s="7">
        <f>invoices[[#This Row],[Rent]]+invoices[[#This Row],[Services]]+invoices[[#This Row],[GST]]</f>
        <v>19000</v>
      </c>
      <c r="AE3158" s="7">
        <f>invoices[[#This Row],[Total]]-invoices[[#This Row],[rent_amount]]</f>
        <v>0</v>
      </c>
      <c r="AF3158">
        <v>4015</v>
      </c>
      <c r="AG3158">
        <v>2117</v>
      </c>
      <c r="AH3158">
        <f>invoices[[#This Row],[EB Amount]]-invoices[[#This Row],[electricity_amount]]</f>
        <v>0</v>
      </c>
    </row>
    <row r="3159" spans="1:34">
      <c r="A3159" t="s">
        <v>9694</v>
      </c>
      <c r="B3159" t="s">
        <v>22</v>
      </c>
      <c r="C3159" t="s">
        <v>937</v>
      </c>
      <c r="D3159" t="s">
        <v>24</v>
      </c>
      <c r="E3159" t="s">
        <v>140</v>
      </c>
      <c r="F3159" t="s">
        <v>938</v>
      </c>
      <c r="G3159" t="s">
        <v>9695</v>
      </c>
      <c r="H3159" s="1">
        <f>DATE(YEAR(invoices[[#This Row],[due_date]]),MONTH(invoices[[#This Row],[due_date]]),1)</f>
        <v>45566</v>
      </c>
      <c r="I3159" s="1">
        <v>45572</v>
      </c>
      <c r="J3159">
        <v>19000</v>
      </c>
      <c r="K3159">
        <v>1830</v>
      </c>
      <c r="L3159">
        <v>0</v>
      </c>
      <c r="M3159">
        <f>invoices[[#This Row],[rent_amount]]+invoices[[#This Row],[electricity_amount]]+invoices[[#This Row],[other_charges]]</f>
        <v>20830</v>
      </c>
      <c r="N3159" t="s">
        <v>28</v>
      </c>
      <c r="O3159" t="s">
        <v>1050</v>
      </c>
      <c r="P3159">
        <v>0</v>
      </c>
      <c r="Q3159" t="b">
        <v>0</v>
      </c>
      <c r="R3159" t="s">
        <v>210</v>
      </c>
      <c r="S3159">
        <v>0</v>
      </c>
      <c r="T3159">
        <f>invoices[[#This Row],[total_amount]]</f>
        <v>20830</v>
      </c>
      <c r="U3159" t="s">
        <v>940</v>
      </c>
      <c r="V3159" t="str">
        <f>INDEX([1]!Table1[tenantname],MATCH(invoices[[#This Row],[allotment_id]],[1]!Table1[TenantAllotmentID],0))</f>
        <v>Sri Maruthi Ram (A41-A1)</v>
      </c>
      <c r="W3159" t="s">
        <v>14286</v>
      </c>
      <c r="X3159" t="s">
        <v>14287</v>
      </c>
      <c r="Y3159" s="4">
        <v>45566</v>
      </c>
      <c r="Z3159" t="s">
        <v>15806</v>
      </c>
      <c r="AA3159">
        <v>11816</v>
      </c>
      <c r="AB3159">
        <v>6087</v>
      </c>
      <c r="AC3159">
        <v>1097</v>
      </c>
      <c r="AD3159" s="7">
        <f>invoices[[#This Row],[Rent]]+invoices[[#This Row],[Services]]+invoices[[#This Row],[GST]]</f>
        <v>19000</v>
      </c>
      <c r="AE3159" s="7">
        <f>invoices[[#This Row],[Total]]-invoices[[#This Row],[rent_amount]]</f>
        <v>0</v>
      </c>
      <c r="AF3159">
        <v>4121</v>
      </c>
      <c r="AG3159">
        <v>1830</v>
      </c>
      <c r="AH3159">
        <f>invoices[[#This Row],[EB Amount]]-invoices[[#This Row],[electricity_amount]]</f>
        <v>0</v>
      </c>
    </row>
    <row r="3160" spans="1:34">
      <c r="A3160" t="s">
        <v>9813</v>
      </c>
      <c r="B3160" t="s">
        <v>22</v>
      </c>
      <c r="C3160" t="s">
        <v>1853</v>
      </c>
      <c r="D3160" t="s">
        <v>24</v>
      </c>
      <c r="E3160" t="s">
        <v>234</v>
      </c>
      <c r="F3160" t="s">
        <v>1854</v>
      </c>
      <c r="G3160" t="s">
        <v>9814</v>
      </c>
      <c r="H3160" s="1">
        <f>DATE(YEAR(invoices[[#This Row],[due_date]]),MONTH(invoices[[#This Row],[due_date]]),1)</f>
        <v>45566</v>
      </c>
      <c r="I3160" s="1">
        <v>45572</v>
      </c>
      <c r="J3160">
        <v>13500</v>
      </c>
      <c r="K3160">
        <v>1560</v>
      </c>
      <c r="L3160">
        <v>0</v>
      </c>
      <c r="M3160">
        <f>invoices[[#This Row],[rent_amount]]+invoices[[#This Row],[electricity_amount]]+invoices[[#This Row],[other_charges]]</f>
        <v>15060</v>
      </c>
      <c r="N3160" t="s">
        <v>28</v>
      </c>
      <c r="O3160" t="s">
        <v>209</v>
      </c>
      <c r="P3160">
        <v>0</v>
      </c>
      <c r="Q3160" t="b">
        <v>0</v>
      </c>
      <c r="R3160" t="s">
        <v>210</v>
      </c>
      <c r="S3160">
        <v>0</v>
      </c>
      <c r="T3160">
        <f>invoices[[#This Row],[total_amount]]</f>
        <v>15060</v>
      </c>
      <c r="U3160" t="s">
        <v>1856</v>
      </c>
      <c r="V3160" t="str">
        <f>INDEX([1]!Table1[tenantname],MATCH(invoices[[#This Row],[allotment_id]],[1]!Table1[TenantAllotmentID],0))</f>
        <v>Hema Varshini Gnanavel (D12-C1)</v>
      </c>
      <c r="W3160" t="s">
        <v>14619</v>
      </c>
      <c r="X3160" t="s">
        <v>14620</v>
      </c>
      <c r="Y3160" s="4">
        <v>45566</v>
      </c>
      <c r="Z3160" t="s">
        <v>15806</v>
      </c>
      <c r="AA3160">
        <v>9450</v>
      </c>
      <c r="AB3160">
        <v>3432</v>
      </c>
      <c r="AC3160">
        <v>618</v>
      </c>
      <c r="AD3160" s="7">
        <f>invoices[[#This Row],[Rent]]+invoices[[#This Row],[Services]]+invoices[[#This Row],[GST]]</f>
        <v>13500</v>
      </c>
      <c r="AE3160" s="7">
        <f>invoices[[#This Row],[Total]]-invoices[[#This Row],[rent_amount]]</f>
        <v>0</v>
      </c>
      <c r="AF3160">
        <v>4182</v>
      </c>
      <c r="AG3160">
        <v>1560</v>
      </c>
      <c r="AH3160">
        <f>invoices[[#This Row],[EB Amount]]-invoices[[#This Row],[electricity_amount]]</f>
        <v>0</v>
      </c>
    </row>
    <row r="3161" spans="1:34">
      <c r="A3161" t="s">
        <v>9937</v>
      </c>
      <c r="B3161" t="s">
        <v>22</v>
      </c>
      <c r="C3161" t="s">
        <v>859</v>
      </c>
      <c r="D3161" t="s">
        <v>24</v>
      </c>
      <c r="E3161" t="s">
        <v>268</v>
      </c>
      <c r="F3161" t="s">
        <v>860</v>
      </c>
      <c r="G3161" t="s">
        <v>9938</v>
      </c>
      <c r="H3161" s="1">
        <f>DATE(YEAR(invoices[[#This Row],[due_date]]),MONTH(invoices[[#This Row],[due_date]]),1)</f>
        <v>45566</v>
      </c>
      <c r="I3161" s="1">
        <v>45572</v>
      </c>
      <c r="J3161">
        <v>14500</v>
      </c>
      <c r="K3161">
        <v>1650</v>
      </c>
      <c r="L3161">
        <v>0</v>
      </c>
      <c r="M3161">
        <f>invoices[[#This Row],[rent_amount]]+invoices[[#This Row],[electricity_amount]]+invoices[[#This Row],[other_charges]]</f>
        <v>16150</v>
      </c>
      <c r="N3161" t="s">
        <v>28</v>
      </c>
      <c r="O3161" t="s">
        <v>1050</v>
      </c>
      <c r="P3161">
        <v>0</v>
      </c>
      <c r="Q3161" t="b">
        <v>0</v>
      </c>
      <c r="R3161" t="s">
        <v>210</v>
      </c>
      <c r="S3161">
        <v>0</v>
      </c>
      <c r="T3161">
        <f>invoices[[#This Row],[total_amount]]</f>
        <v>16150</v>
      </c>
      <c r="U3161" t="s">
        <v>862</v>
      </c>
      <c r="V3161" t="str">
        <f>INDEX([1]!Table1[tenantname],MATCH(invoices[[#This Row],[allotment_id]],[1]!Table1[TenantAllotmentID],0))</f>
        <v>Ramkumar Ganesan (C21-B2)</v>
      </c>
      <c r="W3161" t="s">
        <v>14259</v>
      </c>
      <c r="X3161" t="s">
        <v>14260</v>
      </c>
      <c r="Y3161" s="4">
        <v>45566</v>
      </c>
      <c r="Z3161" t="s">
        <v>15806</v>
      </c>
      <c r="AA3161">
        <v>10408</v>
      </c>
      <c r="AB3161">
        <v>3467</v>
      </c>
      <c r="AC3161">
        <v>625</v>
      </c>
      <c r="AD3161" s="7">
        <f>invoices[[#This Row],[Rent]]+invoices[[#This Row],[Services]]+invoices[[#This Row],[GST]]</f>
        <v>14500</v>
      </c>
      <c r="AE3161" s="7">
        <f>invoices[[#This Row],[Total]]-invoices[[#This Row],[rent_amount]]</f>
        <v>0</v>
      </c>
      <c r="AF3161">
        <v>4248</v>
      </c>
      <c r="AG3161">
        <v>1650</v>
      </c>
      <c r="AH3161">
        <f>invoices[[#This Row],[EB Amount]]-invoices[[#This Row],[electricity_amount]]</f>
        <v>0</v>
      </c>
    </row>
    <row r="3162" spans="1:34">
      <c r="A3162" t="s">
        <v>9987</v>
      </c>
      <c r="B3162" t="s">
        <v>22</v>
      </c>
      <c r="C3162" t="s">
        <v>518</v>
      </c>
      <c r="D3162" t="s">
        <v>24</v>
      </c>
      <c r="E3162" t="s">
        <v>519</v>
      </c>
      <c r="F3162" t="s">
        <v>520</v>
      </c>
      <c r="G3162" t="s">
        <v>9988</v>
      </c>
      <c r="H3162" s="1">
        <f>DATE(YEAR(invoices[[#This Row],[due_date]]),MONTH(invoices[[#This Row],[due_date]]),1)</f>
        <v>45566</v>
      </c>
      <c r="I3162" s="1">
        <v>45572</v>
      </c>
      <c r="J3162">
        <v>19000</v>
      </c>
      <c r="K3162">
        <v>0</v>
      </c>
      <c r="L3162">
        <v>0</v>
      </c>
      <c r="M3162">
        <f>invoices[[#This Row],[rent_amount]]+invoices[[#This Row],[electricity_amount]]+invoices[[#This Row],[other_charges]]</f>
        <v>19000</v>
      </c>
      <c r="N3162" t="s">
        <v>28</v>
      </c>
      <c r="O3162" t="s">
        <v>209</v>
      </c>
      <c r="P3162">
        <v>0</v>
      </c>
      <c r="Q3162" t="b">
        <v>0</v>
      </c>
      <c r="R3162" t="s">
        <v>210</v>
      </c>
      <c r="S3162">
        <v>0</v>
      </c>
      <c r="T3162">
        <f>invoices[[#This Row],[total_amount]]</f>
        <v>19000</v>
      </c>
      <c r="U3162" t="s">
        <v>524</v>
      </c>
      <c r="V3162" t="str">
        <f>INDEX([1]!Table1[tenantname],MATCH(invoices[[#This Row],[allotment_id]],[1]!Table1[TenantAllotmentID],0))</f>
        <v>Avilekh Gautam (C41-A1)</v>
      </c>
      <c r="W3162" t="s">
        <v>14140</v>
      </c>
      <c r="X3162" t="s">
        <v>14141</v>
      </c>
      <c r="Y3162" s="4">
        <v>45566</v>
      </c>
      <c r="Z3162" t="s">
        <v>15806</v>
      </c>
      <c r="AA3162">
        <v>11618</v>
      </c>
      <c r="AB3162">
        <v>6255</v>
      </c>
      <c r="AC3162">
        <v>1127</v>
      </c>
      <c r="AD3162" s="7">
        <f>invoices[[#This Row],[Rent]]+invoices[[#This Row],[Services]]+invoices[[#This Row],[GST]]</f>
        <v>19000</v>
      </c>
      <c r="AE3162" s="7">
        <f>invoices[[#This Row],[Total]]-invoices[[#This Row],[rent_amount]]</f>
        <v>0</v>
      </c>
      <c r="AF3162">
        <v>4272</v>
      </c>
      <c r="AG3162">
        <v>0</v>
      </c>
      <c r="AH3162">
        <f>invoices[[#This Row],[EB Amount]]-invoices[[#This Row],[electricity_amount]]</f>
        <v>0</v>
      </c>
    </row>
    <row r="3163" spans="1:34">
      <c r="A3163" t="s">
        <v>10160</v>
      </c>
      <c r="B3163" t="s">
        <v>22</v>
      </c>
      <c r="C3163" t="s">
        <v>654</v>
      </c>
      <c r="D3163" t="s">
        <v>24</v>
      </c>
      <c r="E3163" t="s">
        <v>195</v>
      </c>
      <c r="F3163" t="s">
        <v>375</v>
      </c>
      <c r="G3163" t="s">
        <v>10161</v>
      </c>
      <c r="H3163" s="1">
        <f>DATE(YEAR(invoices[[#This Row],[due_date]]),MONTH(invoices[[#This Row],[due_date]]),1)</f>
        <v>45566</v>
      </c>
      <c r="I3163" s="1">
        <v>45572</v>
      </c>
      <c r="J3163">
        <v>13500</v>
      </c>
      <c r="K3163">
        <v>1680</v>
      </c>
      <c r="L3163">
        <v>0</v>
      </c>
      <c r="M3163">
        <f>invoices[[#This Row],[rent_amount]]+invoices[[#This Row],[electricity_amount]]+invoices[[#This Row],[other_charges]]</f>
        <v>15180</v>
      </c>
      <c r="N3163" t="s">
        <v>28</v>
      </c>
      <c r="O3163" t="s">
        <v>209</v>
      </c>
      <c r="P3163">
        <v>0</v>
      </c>
      <c r="Q3163" t="b">
        <v>0</v>
      </c>
      <c r="R3163" t="s">
        <v>210</v>
      </c>
      <c r="S3163">
        <v>0</v>
      </c>
      <c r="T3163">
        <f>invoices[[#This Row],[total_amount]]</f>
        <v>15180</v>
      </c>
      <c r="U3163" t="s">
        <v>656</v>
      </c>
      <c r="V3163" t="str">
        <f>INDEX([1]!Table1[tenantname],MATCH(invoices[[#This Row],[allotment_id]],[1]!Table1[TenantAllotmentID],0))</f>
        <v>Keerthana Gadireddy (D41-C2)</v>
      </c>
      <c r="W3163" t="s">
        <v>14185</v>
      </c>
      <c r="X3163" t="s">
        <v>14186</v>
      </c>
      <c r="Y3163" s="4">
        <v>45566</v>
      </c>
      <c r="Z3163" t="s">
        <v>15806</v>
      </c>
      <c r="AA3163">
        <v>9690</v>
      </c>
      <c r="AB3163">
        <v>3228</v>
      </c>
      <c r="AC3163">
        <v>582</v>
      </c>
      <c r="AD3163" s="7">
        <f>invoices[[#This Row],[Rent]]+invoices[[#This Row],[Services]]+invoices[[#This Row],[GST]]</f>
        <v>13500</v>
      </c>
      <c r="AE3163" s="7">
        <f>invoices[[#This Row],[Total]]-invoices[[#This Row],[rent_amount]]</f>
        <v>0</v>
      </c>
      <c r="AF3163">
        <v>4367</v>
      </c>
      <c r="AG3163">
        <v>1680</v>
      </c>
      <c r="AH3163">
        <f>invoices[[#This Row],[EB Amount]]-invoices[[#This Row],[electricity_amount]]</f>
        <v>0</v>
      </c>
    </row>
    <row r="3164" spans="1:34">
      <c r="A3164" t="s">
        <v>10186</v>
      </c>
      <c r="B3164" t="s">
        <v>22</v>
      </c>
      <c r="C3164" t="s">
        <v>2556</v>
      </c>
      <c r="D3164" t="s">
        <v>24</v>
      </c>
      <c r="E3164" t="s">
        <v>155</v>
      </c>
      <c r="F3164" t="s">
        <v>1928</v>
      </c>
      <c r="G3164" t="s">
        <v>10187</v>
      </c>
      <c r="H3164" s="1">
        <f>DATE(YEAR(invoices[[#This Row],[due_date]]),MONTH(invoices[[#This Row],[due_date]]),1)</f>
        <v>45566</v>
      </c>
      <c r="I3164" s="1">
        <v>45572</v>
      </c>
      <c r="J3164">
        <v>14500</v>
      </c>
      <c r="K3164">
        <v>1530</v>
      </c>
      <c r="L3164">
        <v>0</v>
      </c>
      <c r="M3164">
        <f>invoices[[#This Row],[rent_amount]]+invoices[[#This Row],[electricity_amount]]+invoices[[#This Row],[other_charges]]</f>
        <v>16030</v>
      </c>
      <c r="N3164" t="s">
        <v>28</v>
      </c>
      <c r="O3164" t="s">
        <v>209</v>
      </c>
      <c r="P3164">
        <v>0</v>
      </c>
      <c r="Q3164" t="b">
        <v>0</v>
      </c>
      <c r="R3164" t="s">
        <v>210</v>
      </c>
      <c r="S3164">
        <v>0</v>
      </c>
      <c r="T3164">
        <f>invoices[[#This Row],[total_amount]]</f>
        <v>16030</v>
      </c>
      <c r="U3164" t="s">
        <v>2558</v>
      </c>
      <c r="V3164" t="str">
        <f>INDEX([1]!Table1[tenantname],MATCH(invoices[[#This Row],[allotment_id]],[1]!Table1[TenantAllotmentID],0))</f>
        <v>Hariram M (C44-B1)</v>
      </c>
      <c r="W3164" t="s">
        <v>14836</v>
      </c>
      <c r="X3164" t="s">
        <v>14837</v>
      </c>
      <c r="Y3164" s="4">
        <v>45566</v>
      </c>
      <c r="Z3164" t="s">
        <v>15806</v>
      </c>
      <c r="AA3164">
        <v>8866</v>
      </c>
      <c r="AB3164">
        <v>4774</v>
      </c>
      <c r="AC3164">
        <v>860</v>
      </c>
      <c r="AD3164" s="7">
        <f>invoices[[#This Row],[Rent]]+invoices[[#This Row],[Services]]+invoices[[#This Row],[GST]]</f>
        <v>14500</v>
      </c>
      <c r="AE3164" s="7">
        <f>invoices[[#This Row],[Total]]-invoices[[#This Row],[rent_amount]]</f>
        <v>0</v>
      </c>
      <c r="AF3164">
        <v>4381</v>
      </c>
      <c r="AG3164">
        <v>1530</v>
      </c>
      <c r="AH3164">
        <f>invoices[[#This Row],[EB Amount]]-invoices[[#This Row],[electricity_amount]]</f>
        <v>0</v>
      </c>
    </row>
    <row r="3165" spans="1:34">
      <c r="A3165" t="s">
        <v>10406</v>
      </c>
      <c r="B3165" t="s">
        <v>22</v>
      </c>
      <c r="C3165" t="s">
        <v>1497</v>
      </c>
      <c r="D3165" t="s">
        <v>24</v>
      </c>
      <c r="E3165" t="s">
        <v>519</v>
      </c>
      <c r="F3165" t="s">
        <v>984</v>
      </c>
      <c r="G3165" t="s">
        <v>10407</v>
      </c>
      <c r="H3165" s="1">
        <f>DATE(YEAR(invoices[[#This Row],[due_date]]),MONTH(invoices[[#This Row],[due_date]]),1)</f>
        <v>45566</v>
      </c>
      <c r="I3165" s="1">
        <v>45572</v>
      </c>
      <c r="J3165">
        <v>14500</v>
      </c>
      <c r="K3165">
        <v>1904</v>
      </c>
      <c r="L3165">
        <v>0</v>
      </c>
      <c r="M3165">
        <f>invoices[[#This Row],[rent_amount]]+invoices[[#This Row],[electricity_amount]]+invoices[[#This Row],[other_charges]]</f>
        <v>16404</v>
      </c>
      <c r="N3165" t="s">
        <v>28</v>
      </c>
      <c r="O3165" t="s">
        <v>209</v>
      </c>
      <c r="P3165">
        <v>0</v>
      </c>
      <c r="Q3165" t="b">
        <v>0</v>
      </c>
      <c r="R3165" t="s">
        <v>210</v>
      </c>
      <c r="S3165">
        <v>0</v>
      </c>
      <c r="T3165">
        <f>invoices[[#This Row],[total_amount]]</f>
        <v>16404</v>
      </c>
      <c r="U3165" t="s">
        <v>1499</v>
      </c>
      <c r="V3165" t="str">
        <f>INDEX([1]!Table1[tenantname],MATCH(invoices[[#This Row],[allotment_id]],[1]!Table1[TenantAllotmentID],0))</f>
        <v>Debargha Adhikary (C41-B1)</v>
      </c>
      <c r="W3165" t="s">
        <v>14495</v>
      </c>
      <c r="X3165" t="s">
        <v>14496</v>
      </c>
      <c r="Y3165" s="4">
        <v>45566</v>
      </c>
      <c r="Z3165" t="s">
        <v>15806</v>
      </c>
      <c r="AA3165">
        <v>8866</v>
      </c>
      <c r="AB3165">
        <v>4774</v>
      </c>
      <c r="AC3165">
        <v>860</v>
      </c>
      <c r="AD3165" s="7">
        <f>invoices[[#This Row],[Rent]]+invoices[[#This Row],[Services]]+invoices[[#This Row],[GST]]</f>
        <v>14500</v>
      </c>
      <c r="AE3165" s="7">
        <f>invoices[[#This Row],[Total]]-invoices[[#This Row],[rent_amount]]</f>
        <v>0</v>
      </c>
      <c r="AF3165">
        <v>4491</v>
      </c>
      <c r="AG3165">
        <v>1904</v>
      </c>
      <c r="AH3165">
        <f>invoices[[#This Row],[EB Amount]]-invoices[[#This Row],[electricity_amount]]</f>
        <v>0</v>
      </c>
    </row>
    <row r="3166" spans="1:34">
      <c r="A3166" t="s">
        <v>10438</v>
      </c>
      <c r="B3166" t="s">
        <v>22</v>
      </c>
      <c r="C3166" t="s">
        <v>2262</v>
      </c>
      <c r="D3166" t="s">
        <v>24</v>
      </c>
      <c r="E3166" t="s">
        <v>88</v>
      </c>
      <c r="F3166" t="s">
        <v>126</v>
      </c>
      <c r="G3166" t="s">
        <v>10439</v>
      </c>
      <c r="H3166" s="1">
        <f>DATE(YEAR(invoices[[#This Row],[due_date]]),MONTH(invoices[[#This Row],[due_date]]),1)</f>
        <v>45566</v>
      </c>
      <c r="I3166" s="1">
        <v>45572</v>
      </c>
      <c r="J3166">
        <v>12600</v>
      </c>
      <c r="K3166">
        <v>1410</v>
      </c>
      <c r="L3166">
        <v>0</v>
      </c>
      <c r="M3166">
        <f>invoices[[#This Row],[rent_amount]]+invoices[[#This Row],[electricity_amount]]+invoices[[#This Row],[other_charges]]</f>
        <v>14010</v>
      </c>
      <c r="N3166" t="s">
        <v>28</v>
      </c>
      <c r="O3166" t="s">
        <v>1152</v>
      </c>
      <c r="P3166">
        <v>0</v>
      </c>
      <c r="Q3166" t="b">
        <v>0</v>
      </c>
      <c r="R3166" t="s">
        <v>210</v>
      </c>
      <c r="S3166">
        <v>0</v>
      </c>
      <c r="T3166">
        <f>invoices[[#This Row],[total_amount]]</f>
        <v>14010</v>
      </c>
      <c r="U3166" t="s">
        <v>2264</v>
      </c>
      <c r="V3166" t="str">
        <f>INDEX([1]!Table1[tenantname],MATCH(invoices[[#This Row],[allotment_id]],[1]!Table1[TenantAllotmentID],0))</f>
        <v>Dayanithi  (B13-C2)</v>
      </c>
      <c r="W3166" t="s">
        <v>14756</v>
      </c>
      <c r="X3166" t="s">
        <v>14757</v>
      </c>
      <c r="Y3166" s="4">
        <v>45566</v>
      </c>
      <c r="Z3166" t="s">
        <v>15806</v>
      </c>
      <c r="AA3166">
        <v>9044</v>
      </c>
      <c r="AB3166">
        <v>3012</v>
      </c>
      <c r="AC3166">
        <v>544</v>
      </c>
      <c r="AD3166" s="7">
        <f>invoices[[#This Row],[Rent]]+invoices[[#This Row],[Services]]+invoices[[#This Row],[GST]]</f>
        <v>12600</v>
      </c>
      <c r="AE3166" s="7">
        <f>invoices[[#This Row],[Total]]-invoices[[#This Row],[rent_amount]]</f>
        <v>0</v>
      </c>
      <c r="AF3166">
        <v>4506</v>
      </c>
      <c r="AG3166">
        <v>1410</v>
      </c>
      <c r="AH3166">
        <f>invoices[[#This Row],[EB Amount]]-invoices[[#This Row],[electricity_amount]]</f>
        <v>0</v>
      </c>
    </row>
    <row r="3167" spans="1:34">
      <c r="A3167" t="s">
        <v>10466</v>
      </c>
      <c r="B3167" t="s">
        <v>22</v>
      </c>
      <c r="C3167" t="s">
        <v>864</v>
      </c>
      <c r="D3167" t="s">
        <v>24</v>
      </c>
      <c r="E3167" t="s">
        <v>155</v>
      </c>
      <c r="F3167" t="s">
        <v>865</v>
      </c>
      <c r="G3167" t="s">
        <v>10467</v>
      </c>
      <c r="H3167" s="1">
        <f>DATE(YEAR(invoices[[#This Row],[due_date]]),MONTH(invoices[[#This Row],[due_date]]),1)</f>
        <v>45566</v>
      </c>
      <c r="I3167" s="1">
        <v>45572</v>
      </c>
      <c r="J3167">
        <v>14500</v>
      </c>
      <c r="K3167">
        <v>1530</v>
      </c>
      <c r="L3167">
        <v>0</v>
      </c>
      <c r="M3167">
        <f>invoices[[#This Row],[rent_amount]]+invoices[[#This Row],[electricity_amount]]+invoices[[#This Row],[other_charges]]</f>
        <v>16030</v>
      </c>
      <c r="N3167" t="s">
        <v>28</v>
      </c>
      <c r="O3167" t="s">
        <v>1050</v>
      </c>
      <c r="P3167">
        <v>0</v>
      </c>
      <c r="Q3167" t="b">
        <v>0</v>
      </c>
      <c r="R3167" t="s">
        <v>210</v>
      </c>
      <c r="S3167">
        <v>0</v>
      </c>
      <c r="T3167">
        <f>invoices[[#This Row],[total_amount]]</f>
        <v>16030</v>
      </c>
      <c r="U3167" t="s">
        <v>867</v>
      </c>
      <c r="V3167" t="str">
        <f>INDEX([1]!Table1[tenantname],MATCH(invoices[[#This Row],[allotment_id]],[1]!Table1[TenantAllotmentID],0))</f>
        <v>Subash G (C44-B2)</v>
      </c>
      <c r="W3167" t="s">
        <v>14261</v>
      </c>
      <c r="X3167" t="s">
        <v>14262</v>
      </c>
      <c r="Y3167" s="4">
        <v>45566</v>
      </c>
      <c r="Z3167" t="s">
        <v>15806</v>
      </c>
      <c r="AA3167">
        <v>8866</v>
      </c>
      <c r="AB3167">
        <v>4774</v>
      </c>
      <c r="AC3167">
        <v>860</v>
      </c>
      <c r="AD3167" s="7">
        <f>invoices[[#This Row],[Rent]]+invoices[[#This Row],[Services]]+invoices[[#This Row],[GST]]</f>
        <v>14500</v>
      </c>
      <c r="AE3167" s="7">
        <f>invoices[[#This Row],[Total]]-invoices[[#This Row],[rent_amount]]</f>
        <v>0</v>
      </c>
      <c r="AF3167">
        <v>4522</v>
      </c>
      <c r="AG3167">
        <v>1530</v>
      </c>
      <c r="AH3167">
        <f>invoices[[#This Row],[EB Amount]]-invoices[[#This Row],[electricity_amount]]</f>
        <v>0</v>
      </c>
    </row>
    <row r="3168" spans="1:34">
      <c r="A3168" t="s">
        <v>10490</v>
      </c>
      <c r="B3168" t="s">
        <v>22</v>
      </c>
      <c r="C3168" t="s">
        <v>2290</v>
      </c>
      <c r="D3168" t="s">
        <v>24</v>
      </c>
      <c r="E3168" t="s">
        <v>155</v>
      </c>
      <c r="F3168" t="s">
        <v>742</v>
      </c>
      <c r="G3168" t="s">
        <v>10491</v>
      </c>
      <c r="H3168" s="1">
        <f>DATE(YEAR(invoices[[#This Row],[due_date]]),MONTH(invoices[[#This Row],[due_date]]),1)</f>
        <v>45566</v>
      </c>
      <c r="I3168" s="1">
        <v>45572</v>
      </c>
      <c r="J3168">
        <v>13500</v>
      </c>
      <c r="K3168">
        <v>1530</v>
      </c>
      <c r="L3168">
        <v>0</v>
      </c>
      <c r="M3168">
        <f>invoices[[#This Row],[rent_amount]]+invoices[[#This Row],[electricity_amount]]+invoices[[#This Row],[other_charges]]</f>
        <v>15030</v>
      </c>
      <c r="N3168" t="s">
        <v>28</v>
      </c>
      <c r="O3168" t="s">
        <v>1050</v>
      </c>
      <c r="P3168">
        <v>0</v>
      </c>
      <c r="Q3168" t="b">
        <v>0</v>
      </c>
      <c r="R3168" t="s">
        <v>210</v>
      </c>
      <c r="S3168">
        <v>0</v>
      </c>
      <c r="T3168">
        <f>invoices[[#This Row],[total_amount]]</f>
        <v>15030</v>
      </c>
      <c r="U3168" t="s">
        <v>2292</v>
      </c>
      <c r="V3168" t="str">
        <f>INDEX([1]!Table1[tenantname],MATCH(invoices[[#This Row],[allotment_id]],[1]!Table1[TenantAllotmentID],0))</f>
        <v>Santhanam B (C44-C1)</v>
      </c>
      <c r="W3168" t="s">
        <v>14764</v>
      </c>
      <c r="X3168" t="s">
        <v>14765</v>
      </c>
      <c r="Y3168" s="4">
        <v>45566</v>
      </c>
      <c r="Z3168" t="s">
        <v>15806</v>
      </c>
      <c r="AA3168">
        <v>8254</v>
      </c>
      <c r="AB3168">
        <v>4444</v>
      </c>
      <c r="AC3168">
        <v>802</v>
      </c>
      <c r="AD3168" s="7">
        <f>invoices[[#This Row],[Rent]]+invoices[[#This Row],[Services]]+invoices[[#This Row],[GST]]</f>
        <v>13500</v>
      </c>
      <c r="AE3168" s="7">
        <f>invoices[[#This Row],[Total]]-invoices[[#This Row],[rent_amount]]</f>
        <v>0</v>
      </c>
      <c r="AF3168">
        <v>4535</v>
      </c>
      <c r="AG3168">
        <v>1530</v>
      </c>
      <c r="AH3168">
        <f>invoices[[#This Row],[EB Amount]]-invoices[[#This Row],[electricity_amount]]</f>
        <v>0</v>
      </c>
    </row>
    <row r="3169" spans="1:34">
      <c r="A3169" t="s">
        <v>10500</v>
      </c>
      <c r="B3169" t="s">
        <v>22</v>
      </c>
      <c r="C3169" t="s">
        <v>869</v>
      </c>
      <c r="D3169" t="s">
        <v>24</v>
      </c>
      <c r="E3169" t="s">
        <v>247</v>
      </c>
      <c r="F3169" t="s">
        <v>870</v>
      </c>
      <c r="G3169" t="s">
        <v>10501</v>
      </c>
      <c r="H3169" s="1">
        <f>DATE(YEAR(invoices[[#This Row],[due_date]]),MONTH(invoices[[#This Row],[due_date]]),1)</f>
        <v>45566</v>
      </c>
      <c r="I3169" s="1">
        <v>45572</v>
      </c>
      <c r="J3169">
        <v>14500</v>
      </c>
      <c r="K3169">
        <v>220</v>
      </c>
      <c r="L3169">
        <v>0</v>
      </c>
      <c r="M3169">
        <f>invoices[[#This Row],[rent_amount]]+invoices[[#This Row],[electricity_amount]]+invoices[[#This Row],[other_charges]]</f>
        <v>14720</v>
      </c>
      <c r="N3169" t="s">
        <v>28</v>
      </c>
      <c r="O3169" t="s">
        <v>1050</v>
      </c>
      <c r="P3169">
        <v>0</v>
      </c>
      <c r="Q3169" t="b">
        <v>0</v>
      </c>
      <c r="R3169" t="s">
        <v>210</v>
      </c>
      <c r="S3169">
        <v>0</v>
      </c>
      <c r="T3169">
        <f>invoices[[#This Row],[total_amount]]</f>
        <v>14720</v>
      </c>
      <c r="U3169" t="s">
        <v>873</v>
      </c>
      <c r="V3169" t="str">
        <f>INDEX([1]!Table1[tenantname],MATCH(invoices[[#This Row],[allotment_id]],[1]!Table1[TenantAllotmentID],0))</f>
        <v>Sidharthan BS (C11-B1)</v>
      </c>
      <c r="W3169" t="s">
        <v>14263</v>
      </c>
      <c r="X3169" t="s">
        <v>14264</v>
      </c>
      <c r="Y3169" s="4">
        <v>45566</v>
      </c>
      <c r="Z3169" t="s">
        <v>15806</v>
      </c>
      <c r="AA3169">
        <v>10408</v>
      </c>
      <c r="AB3169">
        <v>3467</v>
      </c>
      <c r="AC3169">
        <v>625</v>
      </c>
      <c r="AD3169" s="7">
        <f>invoices[[#This Row],[Rent]]+invoices[[#This Row],[Services]]+invoices[[#This Row],[GST]]</f>
        <v>14500</v>
      </c>
      <c r="AE3169" s="7">
        <f>invoices[[#This Row],[Total]]-invoices[[#This Row],[rent_amount]]</f>
        <v>0</v>
      </c>
      <c r="AF3169">
        <v>4540</v>
      </c>
      <c r="AG3169">
        <v>220</v>
      </c>
      <c r="AH3169">
        <f>invoices[[#This Row],[EB Amount]]-invoices[[#This Row],[electricity_amount]]</f>
        <v>0</v>
      </c>
    </row>
    <row r="3170" spans="1:34">
      <c r="A3170" t="s">
        <v>10546</v>
      </c>
      <c r="B3170" t="s">
        <v>22</v>
      </c>
      <c r="C3170" t="s">
        <v>1847</v>
      </c>
      <c r="D3170" t="s">
        <v>24</v>
      </c>
      <c r="E3170" t="s">
        <v>569</v>
      </c>
      <c r="F3170" t="s">
        <v>670</v>
      </c>
      <c r="G3170" t="s">
        <v>10547</v>
      </c>
      <c r="H3170" s="1">
        <f>DATE(YEAR(invoices[[#This Row],[due_date]]),MONTH(invoices[[#This Row],[due_date]]),1)</f>
        <v>45566</v>
      </c>
      <c r="I3170" s="1">
        <v>45572</v>
      </c>
      <c r="J3170">
        <v>19000</v>
      </c>
      <c r="K3170">
        <v>2580</v>
      </c>
      <c r="L3170">
        <v>0</v>
      </c>
      <c r="M3170">
        <f>invoices[[#This Row],[rent_amount]]+invoices[[#This Row],[electricity_amount]]+invoices[[#This Row],[other_charges]]</f>
        <v>21580</v>
      </c>
      <c r="N3170" t="s">
        <v>28</v>
      </c>
      <c r="O3170" t="s">
        <v>3714</v>
      </c>
      <c r="P3170">
        <v>0</v>
      </c>
      <c r="Q3170" t="b">
        <v>0</v>
      </c>
      <c r="R3170" t="s">
        <v>210</v>
      </c>
      <c r="S3170">
        <v>0</v>
      </c>
      <c r="T3170">
        <f>invoices[[#This Row],[total_amount]]</f>
        <v>21580</v>
      </c>
      <c r="U3170" t="s">
        <v>1849</v>
      </c>
      <c r="V3170" t="str">
        <f>INDEX([1]!Table1[tenantname],MATCH(invoices[[#This Row],[allotment_id]],[1]!Table1[TenantAllotmentID],0))</f>
        <v>Aditi Maurya (C12-A1)</v>
      </c>
      <c r="W3170" t="s">
        <v>14617</v>
      </c>
      <c r="X3170" t="s">
        <v>14618</v>
      </c>
      <c r="Y3170" s="4">
        <v>45566</v>
      </c>
      <c r="Z3170" t="s">
        <v>15806</v>
      </c>
      <c r="AA3170">
        <v>11618</v>
      </c>
      <c r="AB3170">
        <v>6255</v>
      </c>
      <c r="AC3170">
        <v>1127</v>
      </c>
      <c r="AD3170" s="7">
        <f>invoices[[#This Row],[Rent]]+invoices[[#This Row],[Services]]+invoices[[#This Row],[GST]]</f>
        <v>19000</v>
      </c>
      <c r="AE3170" s="7">
        <f>invoices[[#This Row],[Total]]-invoices[[#This Row],[rent_amount]]</f>
        <v>0</v>
      </c>
      <c r="AF3170">
        <v>4565</v>
      </c>
      <c r="AG3170">
        <v>2580</v>
      </c>
      <c r="AH3170">
        <f>invoices[[#This Row],[EB Amount]]-invoices[[#This Row],[electricity_amount]]</f>
        <v>0</v>
      </c>
    </row>
    <row r="3171" spans="1:34">
      <c r="A3171" t="s">
        <v>10624</v>
      </c>
      <c r="B3171" t="s">
        <v>22</v>
      </c>
      <c r="C3171" t="s">
        <v>3347</v>
      </c>
      <c r="D3171" t="s">
        <v>24</v>
      </c>
      <c r="E3171" t="s">
        <v>226</v>
      </c>
      <c r="F3171" t="s">
        <v>586</v>
      </c>
      <c r="G3171" t="s">
        <v>10625</v>
      </c>
      <c r="H3171" s="1">
        <f>DATE(YEAR(invoices[[#This Row],[due_date]]),MONTH(invoices[[#This Row],[due_date]]),1)</f>
        <v>45566</v>
      </c>
      <c r="I3171" s="1">
        <v>45572</v>
      </c>
      <c r="J3171">
        <v>13500</v>
      </c>
      <c r="K3171">
        <v>1890</v>
      </c>
      <c r="L3171">
        <v>0</v>
      </c>
      <c r="M3171">
        <f>invoices[[#This Row],[rent_amount]]+invoices[[#This Row],[electricity_amount]]+invoices[[#This Row],[other_charges]]</f>
        <v>15390</v>
      </c>
      <c r="N3171" t="s">
        <v>28</v>
      </c>
      <c r="O3171" t="s">
        <v>1152</v>
      </c>
      <c r="P3171">
        <v>0</v>
      </c>
      <c r="Q3171" t="b">
        <v>0</v>
      </c>
      <c r="R3171" t="s">
        <v>210</v>
      </c>
      <c r="S3171">
        <v>0</v>
      </c>
      <c r="T3171">
        <f>invoices[[#This Row],[total_amount]]</f>
        <v>15390</v>
      </c>
      <c r="U3171" t="s">
        <v>3349</v>
      </c>
      <c r="V3171" t="str">
        <f>INDEX([1]!Table1[tenantname],MATCH(invoices[[#This Row],[allotment_id]],[1]!Table1[TenantAllotmentID],0))</f>
        <v>Manasi K Iyer (B12-C2)</v>
      </c>
      <c r="W3171" t="s">
        <v>15032</v>
      </c>
      <c r="X3171" t="s">
        <v>15033</v>
      </c>
      <c r="Y3171" s="4">
        <v>45566</v>
      </c>
      <c r="Z3171" t="s">
        <v>15806</v>
      </c>
      <c r="AA3171">
        <v>9690</v>
      </c>
      <c r="AB3171">
        <v>3228</v>
      </c>
      <c r="AC3171">
        <v>582</v>
      </c>
      <c r="AD3171" s="7">
        <f>invoices[[#This Row],[Rent]]+invoices[[#This Row],[Services]]+invoices[[#This Row],[GST]]</f>
        <v>13500</v>
      </c>
      <c r="AE3171" s="7">
        <f>invoices[[#This Row],[Total]]-invoices[[#This Row],[rent_amount]]</f>
        <v>0</v>
      </c>
      <c r="AF3171">
        <v>4604</v>
      </c>
      <c r="AG3171">
        <v>1890</v>
      </c>
      <c r="AH3171">
        <f>invoices[[#This Row],[EB Amount]]-invoices[[#This Row],[electricity_amount]]</f>
        <v>0</v>
      </c>
    </row>
    <row r="3172" spans="1:34">
      <c r="A3172" t="s">
        <v>10775</v>
      </c>
      <c r="B3172" t="s">
        <v>22</v>
      </c>
      <c r="C3172" t="s">
        <v>132</v>
      </c>
      <c r="D3172" t="s">
        <v>24</v>
      </c>
      <c r="E3172" t="s">
        <v>50</v>
      </c>
      <c r="F3172" t="s">
        <v>133</v>
      </c>
      <c r="G3172" t="s">
        <v>10776</v>
      </c>
      <c r="H3172" s="1">
        <f>DATE(YEAR(invoices[[#This Row],[due_date]]),MONTH(invoices[[#This Row],[due_date]]),1)</f>
        <v>45566</v>
      </c>
      <c r="I3172" s="1">
        <v>45572</v>
      </c>
      <c r="J3172">
        <v>13500</v>
      </c>
      <c r="K3172">
        <v>70</v>
      </c>
      <c r="L3172">
        <v>0</v>
      </c>
      <c r="M3172">
        <f>invoices[[#This Row],[rent_amount]]+invoices[[#This Row],[electricity_amount]]+invoices[[#This Row],[other_charges]]</f>
        <v>13570</v>
      </c>
      <c r="N3172" t="s">
        <v>28</v>
      </c>
      <c r="O3172" t="s">
        <v>1050</v>
      </c>
      <c r="P3172">
        <v>0</v>
      </c>
      <c r="Q3172" t="b">
        <v>0</v>
      </c>
      <c r="R3172" t="s">
        <v>210</v>
      </c>
      <c r="S3172">
        <v>0</v>
      </c>
      <c r="T3172">
        <f>invoices[[#This Row],[total_amount]]</f>
        <v>13570</v>
      </c>
      <c r="U3172" t="s">
        <v>137</v>
      </c>
      <c r="V3172" t="str">
        <f>INDEX([1]!Table1[tenantname],MATCH(invoices[[#This Row],[allotment_id]],[1]!Table1[TenantAllotmentID],0))</f>
        <v>Uma Saikumar Torikonda (B32-C1)</v>
      </c>
      <c r="W3172" t="s">
        <v>14012</v>
      </c>
      <c r="X3172" t="s">
        <v>14013</v>
      </c>
      <c r="Y3172" s="4">
        <v>45566</v>
      </c>
      <c r="Z3172" t="s">
        <v>15806</v>
      </c>
      <c r="AA3172">
        <v>8254</v>
      </c>
      <c r="AB3172">
        <v>4444</v>
      </c>
      <c r="AC3172">
        <v>802</v>
      </c>
      <c r="AD3172" s="7">
        <f>invoices[[#This Row],[Rent]]+invoices[[#This Row],[Services]]+invoices[[#This Row],[GST]]</f>
        <v>13500</v>
      </c>
      <c r="AE3172" s="7">
        <f>invoices[[#This Row],[Total]]-invoices[[#This Row],[rent_amount]]</f>
        <v>0</v>
      </c>
      <c r="AF3172">
        <v>4681</v>
      </c>
      <c r="AG3172">
        <v>70</v>
      </c>
      <c r="AH3172">
        <f>invoices[[#This Row],[EB Amount]]-invoices[[#This Row],[electricity_amount]]</f>
        <v>0</v>
      </c>
    </row>
    <row r="3173" spans="1:34">
      <c r="A3173" t="s">
        <v>10826</v>
      </c>
      <c r="B3173" t="s">
        <v>22</v>
      </c>
      <c r="C3173" t="s">
        <v>3452</v>
      </c>
      <c r="D3173" t="s">
        <v>24</v>
      </c>
      <c r="E3173" t="s">
        <v>167</v>
      </c>
      <c r="F3173" t="s">
        <v>2258</v>
      </c>
      <c r="G3173" t="s">
        <v>10827</v>
      </c>
      <c r="H3173" s="1">
        <f>DATE(YEAR(invoices[[#This Row],[due_date]]),MONTH(invoices[[#This Row],[due_date]]),1)</f>
        <v>45566</v>
      </c>
      <c r="I3173" s="1">
        <v>45572</v>
      </c>
      <c r="J3173">
        <v>611</v>
      </c>
      <c r="K3173">
        <v>1280</v>
      </c>
      <c r="L3173">
        <v>2250</v>
      </c>
      <c r="M3173">
        <f>invoices[[#This Row],[rent_amount]]+invoices[[#This Row],[electricity_amount]]+invoices[[#This Row],[other_charges]]</f>
        <v>4141</v>
      </c>
      <c r="N3173" t="s">
        <v>28</v>
      </c>
      <c r="O3173" t="s">
        <v>1152</v>
      </c>
      <c r="P3173">
        <v>0</v>
      </c>
      <c r="Q3173" t="b">
        <v>0</v>
      </c>
      <c r="R3173" t="s">
        <v>210</v>
      </c>
      <c r="S3173">
        <v>0</v>
      </c>
      <c r="T3173">
        <f>invoices[[#This Row],[total_amount]]</f>
        <v>4141</v>
      </c>
      <c r="U3173" t="s">
        <v>3454</v>
      </c>
      <c r="V3173" t="str">
        <f>INDEX([1]!Table1[tenantname],MATCH(invoices[[#This Row],[allotment_id]],[1]!Table1[TenantAllotmentID],0))</f>
        <v>Kurian Benoy (B42-A1)</v>
      </c>
      <c r="W3173" t="s">
        <v>15055</v>
      </c>
      <c r="X3173" t="s">
        <v>15056</v>
      </c>
      <c r="Y3173" s="4">
        <v>45566</v>
      </c>
      <c r="Z3173" t="s">
        <v>15806</v>
      </c>
      <c r="AA3173">
        <v>439</v>
      </c>
      <c r="AB3173">
        <v>146</v>
      </c>
      <c r="AC3173">
        <v>26</v>
      </c>
      <c r="AD3173" s="7">
        <f>invoices[[#This Row],[Rent]]+invoices[[#This Row],[Services]]+invoices[[#This Row],[GST]]</f>
        <v>611</v>
      </c>
      <c r="AE3173" s="7">
        <f>invoices[[#This Row],[Total]]-invoices[[#This Row],[rent_amount]]</f>
        <v>0</v>
      </c>
      <c r="AF3173">
        <v>4709</v>
      </c>
      <c r="AG3173">
        <v>1280</v>
      </c>
      <c r="AH3173">
        <f>invoices[[#This Row],[EB Amount]]-invoices[[#This Row],[electricity_amount]]</f>
        <v>0</v>
      </c>
    </row>
    <row r="3174" spans="1:34">
      <c r="A3174" t="s">
        <v>11043</v>
      </c>
      <c r="B3174" t="s">
        <v>22</v>
      </c>
      <c r="C3174" t="s">
        <v>1217</v>
      </c>
      <c r="D3174" t="s">
        <v>24</v>
      </c>
      <c r="E3174" t="s">
        <v>349</v>
      </c>
      <c r="F3174" t="s">
        <v>1218</v>
      </c>
      <c r="G3174" t="s">
        <v>11044</v>
      </c>
      <c r="H3174" s="1">
        <f>DATE(YEAR(invoices[[#This Row],[due_date]]),MONTH(invoices[[#This Row],[due_date]]),1)</f>
        <v>45566</v>
      </c>
      <c r="I3174" s="1">
        <v>45572</v>
      </c>
      <c r="J3174">
        <v>13500</v>
      </c>
      <c r="K3174">
        <v>1590</v>
      </c>
      <c r="L3174">
        <v>0</v>
      </c>
      <c r="M3174">
        <f>invoices[[#This Row],[rent_amount]]+invoices[[#This Row],[electricity_amount]]+invoices[[#This Row],[other_charges]]</f>
        <v>15090</v>
      </c>
      <c r="N3174" t="s">
        <v>28</v>
      </c>
      <c r="O3174" t="s">
        <v>1152</v>
      </c>
      <c r="P3174">
        <v>0</v>
      </c>
      <c r="Q3174" t="b">
        <v>0</v>
      </c>
      <c r="R3174" t="s">
        <v>210</v>
      </c>
      <c r="S3174">
        <v>0</v>
      </c>
      <c r="T3174">
        <f>invoices[[#This Row],[total_amount]]</f>
        <v>15090</v>
      </c>
      <c r="U3174" t="s">
        <v>1220</v>
      </c>
      <c r="V3174" t="str">
        <f>INDEX([1]!Table1[tenantname],MATCH(invoices[[#This Row],[allotment_id]],[1]!Table1[TenantAllotmentID],0))</f>
        <v>Naga Raja Kurakula (B11-C2)</v>
      </c>
      <c r="W3174" t="s">
        <v>14386</v>
      </c>
      <c r="X3174" t="s">
        <v>14387</v>
      </c>
      <c r="Y3174" s="4">
        <v>45566</v>
      </c>
      <c r="Z3174" t="s">
        <v>15806</v>
      </c>
      <c r="AA3174">
        <v>9690</v>
      </c>
      <c r="AB3174">
        <v>3228</v>
      </c>
      <c r="AC3174">
        <v>582</v>
      </c>
      <c r="AD3174" s="7">
        <f>invoices[[#This Row],[Rent]]+invoices[[#This Row],[Services]]+invoices[[#This Row],[GST]]</f>
        <v>13500</v>
      </c>
      <c r="AE3174" s="7">
        <f>invoices[[#This Row],[Total]]-invoices[[#This Row],[rent_amount]]</f>
        <v>0</v>
      </c>
      <c r="AF3174">
        <v>4822</v>
      </c>
      <c r="AG3174">
        <v>1590</v>
      </c>
      <c r="AH3174">
        <f>invoices[[#This Row],[EB Amount]]-invoices[[#This Row],[electricity_amount]]</f>
        <v>0</v>
      </c>
    </row>
    <row r="3175" spans="1:34">
      <c r="A3175" t="s">
        <v>11128</v>
      </c>
      <c r="B3175" t="s">
        <v>22</v>
      </c>
      <c r="C3175" t="s">
        <v>3737</v>
      </c>
      <c r="D3175" t="s">
        <v>24</v>
      </c>
      <c r="E3175" t="s">
        <v>234</v>
      </c>
      <c r="F3175" t="s">
        <v>286</v>
      </c>
      <c r="G3175" t="s">
        <v>11129</v>
      </c>
      <c r="H3175" s="1">
        <f>DATE(YEAR(invoices[[#This Row],[due_date]]),MONTH(invoices[[#This Row],[due_date]]),1)</f>
        <v>45566</v>
      </c>
      <c r="I3175" s="1">
        <v>45572</v>
      </c>
      <c r="J3175">
        <v>14500</v>
      </c>
      <c r="K3175">
        <v>768</v>
      </c>
      <c r="L3175">
        <v>0</v>
      </c>
      <c r="M3175">
        <f>invoices[[#This Row],[rent_amount]]+invoices[[#This Row],[electricity_amount]]+invoices[[#This Row],[other_charges]]</f>
        <v>15268</v>
      </c>
      <c r="N3175" t="s">
        <v>28</v>
      </c>
      <c r="O3175" t="s">
        <v>1152</v>
      </c>
      <c r="P3175">
        <v>0</v>
      </c>
      <c r="Q3175" t="b">
        <v>0</v>
      </c>
      <c r="R3175" t="s">
        <v>210</v>
      </c>
      <c r="S3175">
        <v>0</v>
      </c>
      <c r="T3175">
        <f>invoices[[#This Row],[total_amount]]</f>
        <v>15268</v>
      </c>
      <c r="U3175" t="s">
        <v>4517</v>
      </c>
      <c r="V3175" t="str">
        <f>INDEX([1]!Table1[tenantname],MATCH(invoices[[#This Row],[allotment_id]],[1]!Table1[TenantAllotmentID],0))</f>
        <v>Palisha Vohra (D12-B1)</v>
      </c>
      <c r="W3175" t="s">
        <v>15252</v>
      </c>
      <c r="X3175" t="s">
        <v>15253</v>
      </c>
      <c r="Y3175" s="4">
        <v>45566</v>
      </c>
      <c r="Z3175" t="s">
        <v>15806</v>
      </c>
      <c r="AA3175">
        <v>10150</v>
      </c>
      <c r="AB3175">
        <v>3686</v>
      </c>
      <c r="AC3175">
        <v>664</v>
      </c>
      <c r="AD3175" s="7">
        <f>invoices[[#This Row],[Rent]]+invoices[[#This Row],[Services]]+invoices[[#This Row],[GST]]</f>
        <v>14500</v>
      </c>
      <c r="AE3175" s="7">
        <f>invoices[[#This Row],[Total]]-invoices[[#This Row],[rent_amount]]</f>
        <v>0</v>
      </c>
      <c r="AF3175">
        <v>4866</v>
      </c>
      <c r="AG3175">
        <v>768</v>
      </c>
      <c r="AH3175">
        <f>invoices[[#This Row],[EB Amount]]-invoices[[#This Row],[electricity_amount]]</f>
        <v>0</v>
      </c>
    </row>
    <row r="3176" spans="1:34">
      <c r="A3176" t="s">
        <v>11196</v>
      </c>
      <c r="B3176" t="s">
        <v>22</v>
      </c>
      <c r="C3176" t="s">
        <v>1035</v>
      </c>
      <c r="D3176" t="s">
        <v>24</v>
      </c>
      <c r="E3176" t="s">
        <v>342</v>
      </c>
      <c r="F3176" t="s">
        <v>343</v>
      </c>
      <c r="G3176" t="s">
        <v>11197</v>
      </c>
      <c r="H3176" s="1">
        <f>DATE(YEAR(invoices[[#This Row],[due_date]]),MONTH(invoices[[#This Row],[due_date]]),1)</f>
        <v>45566</v>
      </c>
      <c r="I3176" s="1">
        <v>45572</v>
      </c>
      <c r="J3176">
        <v>24000</v>
      </c>
      <c r="K3176">
        <v>1800</v>
      </c>
      <c r="L3176">
        <v>0</v>
      </c>
      <c r="M3176">
        <f>invoices[[#This Row],[rent_amount]]+invoices[[#This Row],[electricity_amount]]+invoices[[#This Row],[other_charges]]</f>
        <v>25800</v>
      </c>
      <c r="N3176" t="s">
        <v>28</v>
      </c>
      <c r="O3176" t="s">
        <v>1050</v>
      </c>
      <c r="P3176">
        <v>0</v>
      </c>
      <c r="Q3176" t="b">
        <v>0</v>
      </c>
      <c r="R3176" t="s">
        <v>210</v>
      </c>
      <c r="S3176">
        <v>0</v>
      </c>
      <c r="T3176">
        <f>invoices[[#This Row],[total_amount]]</f>
        <v>25800</v>
      </c>
      <c r="U3176" t="s">
        <v>1037</v>
      </c>
      <c r="V3176" t="str">
        <f>INDEX([1]!Table1[tenantname],MATCH(invoices[[#This Row],[allotment_id]],[1]!Table1[TenantAllotmentID],0))</f>
        <v>Vijayalakshmi B (D11-B1)</v>
      </c>
      <c r="W3176" t="s">
        <v>14323</v>
      </c>
      <c r="X3176" t="s">
        <v>14324</v>
      </c>
      <c r="Y3176" s="4">
        <v>45566</v>
      </c>
      <c r="Z3176" t="s">
        <v>15806</v>
      </c>
      <c r="AA3176">
        <v>14926</v>
      </c>
      <c r="AB3176">
        <v>7689</v>
      </c>
      <c r="AC3176">
        <v>1385</v>
      </c>
      <c r="AD3176" s="7">
        <f>invoices[[#This Row],[Rent]]+invoices[[#This Row],[Services]]+invoices[[#This Row],[GST]]</f>
        <v>24000</v>
      </c>
      <c r="AE3176" s="7">
        <f>invoices[[#This Row],[Total]]-invoices[[#This Row],[rent_amount]]</f>
        <v>0</v>
      </c>
      <c r="AF3176">
        <v>4898</v>
      </c>
      <c r="AG3176">
        <v>1800</v>
      </c>
      <c r="AH3176">
        <f>invoices[[#This Row],[EB Amount]]-invoices[[#This Row],[electricity_amount]]</f>
        <v>0</v>
      </c>
    </row>
    <row r="3177" spans="1:34">
      <c r="A3177" t="s">
        <v>11391</v>
      </c>
      <c r="B3177" t="s">
        <v>22</v>
      </c>
      <c r="C3177" t="s">
        <v>1185</v>
      </c>
      <c r="D3177" t="s">
        <v>24</v>
      </c>
      <c r="E3177" t="s">
        <v>140</v>
      </c>
      <c r="F3177" t="s">
        <v>437</v>
      </c>
      <c r="G3177" t="s">
        <v>11392</v>
      </c>
      <c r="H3177" s="1">
        <f>DATE(YEAR(invoices[[#This Row],[due_date]]),MONTH(invoices[[#This Row],[due_date]]),1)</f>
        <v>45566</v>
      </c>
      <c r="I3177" s="1">
        <v>45572</v>
      </c>
      <c r="J3177">
        <v>15500</v>
      </c>
      <c r="K3177">
        <v>1830</v>
      </c>
      <c r="L3177">
        <v>0</v>
      </c>
      <c r="M3177">
        <f>invoices[[#This Row],[rent_amount]]+invoices[[#This Row],[electricity_amount]]+invoices[[#This Row],[other_charges]]</f>
        <v>17330</v>
      </c>
      <c r="N3177" t="s">
        <v>28</v>
      </c>
      <c r="O3177" t="s">
        <v>1050</v>
      </c>
      <c r="P3177">
        <v>0</v>
      </c>
      <c r="Q3177" t="b">
        <v>0</v>
      </c>
      <c r="R3177" t="s">
        <v>210</v>
      </c>
      <c r="S3177">
        <v>0</v>
      </c>
      <c r="T3177">
        <f>invoices[[#This Row],[total_amount]]</f>
        <v>17330</v>
      </c>
      <c r="U3177" t="s">
        <v>2722</v>
      </c>
      <c r="V3177" t="str">
        <f>INDEX([1]!Table1[tenantname],MATCH(invoices[[#This Row],[allotment_id]],[1]!Table1[TenantAllotmentID],0))</f>
        <v>Surya Parthipan (A41-C2)</v>
      </c>
      <c r="W3177" t="s">
        <v>14372</v>
      </c>
      <c r="X3177" t="s">
        <v>14879</v>
      </c>
      <c r="Y3177" s="4">
        <v>45566</v>
      </c>
      <c r="Z3177" t="s">
        <v>15806</v>
      </c>
      <c r="AA3177">
        <v>9640</v>
      </c>
      <c r="AB3177">
        <v>4966</v>
      </c>
      <c r="AC3177">
        <v>894</v>
      </c>
      <c r="AD3177" s="7">
        <f>invoices[[#This Row],[Rent]]+invoices[[#This Row],[Services]]+invoices[[#This Row],[GST]]</f>
        <v>15500</v>
      </c>
      <c r="AE3177" s="7">
        <f>invoices[[#This Row],[Total]]-invoices[[#This Row],[rent_amount]]</f>
        <v>0</v>
      </c>
      <c r="AF3177">
        <v>4991</v>
      </c>
      <c r="AG3177">
        <v>1830</v>
      </c>
      <c r="AH3177">
        <f>invoices[[#This Row],[EB Amount]]-invoices[[#This Row],[electricity_amount]]</f>
        <v>0</v>
      </c>
    </row>
    <row r="3178" spans="1:34">
      <c r="A3178" t="s">
        <v>11429</v>
      </c>
      <c r="B3178" t="s">
        <v>22</v>
      </c>
      <c r="C3178" t="s">
        <v>2629</v>
      </c>
      <c r="D3178" t="s">
        <v>24</v>
      </c>
      <c r="E3178" t="s">
        <v>254</v>
      </c>
      <c r="F3178" t="s">
        <v>2299</v>
      </c>
      <c r="G3178" t="s">
        <v>11430</v>
      </c>
      <c r="H3178" s="1">
        <f>DATE(YEAR(invoices[[#This Row],[due_date]]),MONTH(invoices[[#This Row],[due_date]]),1)</f>
        <v>45566</v>
      </c>
      <c r="I3178" s="1">
        <v>45572</v>
      </c>
      <c r="J3178">
        <v>13500</v>
      </c>
      <c r="K3178">
        <v>2190</v>
      </c>
      <c r="L3178">
        <v>0</v>
      </c>
      <c r="M3178">
        <f>invoices[[#This Row],[rent_amount]]+invoices[[#This Row],[electricity_amount]]+invoices[[#This Row],[other_charges]]</f>
        <v>15690</v>
      </c>
      <c r="N3178" t="s">
        <v>28</v>
      </c>
      <c r="O3178" t="s">
        <v>209</v>
      </c>
      <c r="P3178">
        <v>0</v>
      </c>
      <c r="Q3178" t="b">
        <v>0</v>
      </c>
      <c r="R3178" t="s">
        <v>210</v>
      </c>
      <c r="S3178">
        <v>0</v>
      </c>
      <c r="T3178">
        <f>invoices[[#This Row],[total_amount]]</f>
        <v>15690</v>
      </c>
      <c r="U3178" t="s">
        <v>2631</v>
      </c>
      <c r="V3178" t="str">
        <f>INDEX([1]!Table1[tenantname],MATCH(invoices[[#This Row],[allotment_id]],[1]!Table1[TenantAllotmentID],0))</f>
        <v>Divya Ponnuvel (C42-C1)</v>
      </c>
      <c r="W3178" t="s">
        <v>14853</v>
      </c>
      <c r="X3178" t="s">
        <v>14854</v>
      </c>
      <c r="Y3178" s="4">
        <v>45566</v>
      </c>
      <c r="Z3178" t="s">
        <v>15806</v>
      </c>
      <c r="AA3178">
        <v>8254</v>
      </c>
      <c r="AB3178">
        <v>4444</v>
      </c>
      <c r="AC3178">
        <v>802</v>
      </c>
      <c r="AD3178" s="7">
        <f>invoices[[#This Row],[Rent]]+invoices[[#This Row],[Services]]+invoices[[#This Row],[GST]]</f>
        <v>13500</v>
      </c>
      <c r="AE3178" s="7">
        <f>invoices[[#This Row],[Total]]-invoices[[#This Row],[rent_amount]]</f>
        <v>0</v>
      </c>
      <c r="AF3178">
        <v>5010</v>
      </c>
      <c r="AG3178">
        <v>2190</v>
      </c>
      <c r="AH3178">
        <f>invoices[[#This Row],[EB Amount]]-invoices[[#This Row],[electricity_amount]]</f>
        <v>0</v>
      </c>
    </row>
    <row r="3179" spans="1:34">
      <c r="A3179" t="s">
        <v>11469</v>
      </c>
      <c r="B3179" t="s">
        <v>22</v>
      </c>
      <c r="C3179" t="s">
        <v>2246</v>
      </c>
      <c r="D3179" t="s">
        <v>24</v>
      </c>
      <c r="E3179" t="s">
        <v>399</v>
      </c>
      <c r="F3179" t="s">
        <v>2247</v>
      </c>
      <c r="G3179" t="s">
        <v>11470</v>
      </c>
      <c r="H3179" s="1">
        <f>DATE(YEAR(invoices[[#This Row],[due_date]]),MONTH(invoices[[#This Row],[due_date]]),1)</f>
        <v>45566</v>
      </c>
      <c r="I3179" s="1">
        <v>45572</v>
      </c>
      <c r="J3179">
        <v>11322</v>
      </c>
      <c r="K3179">
        <v>0</v>
      </c>
      <c r="L3179">
        <v>0</v>
      </c>
      <c r="M3179">
        <f>invoices[[#This Row],[rent_amount]]+invoices[[#This Row],[electricity_amount]]+invoices[[#This Row],[other_charges]]</f>
        <v>11322</v>
      </c>
      <c r="N3179" t="s">
        <v>28</v>
      </c>
      <c r="O3179" t="s">
        <v>1050</v>
      </c>
      <c r="P3179">
        <v>0</v>
      </c>
      <c r="Q3179" t="b">
        <v>0</v>
      </c>
      <c r="R3179" t="s">
        <v>210</v>
      </c>
      <c r="S3179">
        <v>0</v>
      </c>
      <c r="T3179">
        <f>invoices[[#This Row],[total_amount]]</f>
        <v>11322</v>
      </c>
      <c r="U3179" t="s">
        <v>2249</v>
      </c>
      <c r="V3179" t="str">
        <f>INDEX([1]!Table1[tenantname],MATCH(invoices[[#This Row],[allotment_id]],[1]!Table1[TenantAllotmentID],0))</f>
        <v>Shristi Suman (B22-C1)</v>
      </c>
      <c r="W3179" t="s">
        <v>14752</v>
      </c>
      <c r="X3179" t="s">
        <v>14753</v>
      </c>
      <c r="Y3179" s="4">
        <v>45566</v>
      </c>
      <c r="Z3179" t="s">
        <v>15806</v>
      </c>
      <c r="AA3179">
        <v>7925</v>
      </c>
      <c r="AB3179">
        <v>2878</v>
      </c>
      <c r="AC3179">
        <v>519</v>
      </c>
      <c r="AD3179" s="7">
        <f>invoices[[#This Row],[Rent]]+invoices[[#This Row],[Services]]+invoices[[#This Row],[GST]]</f>
        <v>11322</v>
      </c>
      <c r="AE3179" s="7">
        <f>invoices[[#This Row],[Total]]-invoices[[#This Row],[rent_amount]]</f>
        <v>0</v>
      </c>
      <c r="AF3179">
        <v>5032</v>
      </c>
      <c r="AG3179">
        <v>0</v>
      </c>
      <c r="AH3179">
        <f>invoices[[#This Row],[EB Amount]]-invoices[[#This Row],[electricity_amount]]</f>
        <v>0</v>
      </c>
    </row>
    <row r="3180" spans="1:34">
      <c r="A3180" t="s">
        <v>11497</v>
      </c>
      <c r="B3180" t="s">
        <v>22</v>
      </c>
      <c r="C3180" t="s">
        <v>1274</v>
      </c>
      <c r="D3180" t="s">
        <v>24</v>
      </c>
      <c r="E3180" t="s">
        <v>195</v>
      </c>
      <c r="F3180" t="s">
        <v>1753</v>
      </c>
      <c r="G3180" t="s">
        <v>11498</v>
      </c>
      <c r="H3180" s="1">
        <f>DATE(YEAR(invoices[[#This Row],[due_date]]),MONTH(invoices[[#This Row],[due_date]]),1)</f>
        <v>45566</v>
      </c>
      <c r="I3180" s="1">
        <v>45572</v>
      </c>
      <c r="J3180">
        <v>17700</v>
      </c>
      <c r="K3180">
        <v>840</v>
      </c>
      <c r="L3180">
        <v>0</v>
      </c>
      <c r="M3180">
        <f>invoices[[#This Row],[rent_amount]]+invoices[[#This Row],[electricity_amount]]+invoices[[#This Row],[other_charges]]</f>
        <v>18540</v>
      </c>
      <c r="N3180" t="s">
        <v>28</v>
      </c>
      <c r="O3180" t="s">
        <v>209</v>
      </c>
      <c r="P3180">
        <v>0</v>
      </c>
      <c r="Q3180" t="b">
        <v>0</v>
      </c>
      <c r="R3180" t="s">
        <v>210</v>
      </c>
      <c r="S3180">
        <v>0</v>
      </c>
      <c r="T3180">
        <f>invoices[[#This Row],[total_amount]]</f>
        <v>18540</v>
      </c>
      <c r="U3180" t="s">
        <v>1755</v>
      </c>
      <c r="V3180" t="str">
        <f>INDEX([1]!Table1[tenantname],MATCH(invoices[[#This Row],[allotment_id]],[1]!Table1[TenantAllotmentID],0))</f>
        <v>Sreyashi Chowdhury (D41-A1)</v>
      </c>
      <c r="W3180" t="s">
        <v>14409</v>
      </c>
      <c r="X3180" t="s">
        <v>14584</v>
      </c>
      <c r="Y3180" s="4">
        <v>45566</v>
      </c>
      <c r="Z3180" t="s">
        <v>15806</v>
      </c>
      <c r="AA3180">
        <v>12705</v>
      </c>
      <c r="AB3180">
        <v>4232</v>
      </c>
      <c r="AC3180">
        <v>763</v>
      </c>
      <c r="AD3180" s="7">
        <f>invoices[[#This Row],[Rent]]+invoices[[#This Row],[Services]]+invoices[[#This Row],[GST]]</f>
        <v>17700</v>
      </c>
      <c r="AE3180" s="7">
        <f>invoices[[#This Row],[Total]]-invoices[[#This Row],[rent_amount]]</f>
        <v>0</v>
      </c>
      <c r="AF3180">
        <v>5045</v>
      </c>
      <c r="AG3180">
        <v>840</v>
      </c>
      <c r="AH3180">
        <f>invoices[[#This Row],[EB Amount]]-invoices[[#This Row],[electricity_amount]]</f>
        <v>0</v>
      </c>
    </row>
    <row r="3181" spans="1:34">
      <c r="A3181" t="s">
        <v>11581</v>
      </c>
      <c r="B3181" t="s">
        <v>22</v>
      </c>
      <c r="C3181" t="s">
        <v>4955</v>
      </c>
      <c r="D3181" t="s">
        <v>24</v>
      </c>
      <c r="E3181" t="s">
        <v>592</v>
      </c>
      <c r="F3181" t="s">
        <v>1016</v>
      </c>
      <c r="G3181" t="s">
        <v>11582</v>
      </c>
      <c r="H3181" s="1">
        <f>DATE(YEAR(invoices[[#This Row],[due_date]]),MONTH(invoices[[#This Row],[due_date]]),1)</f>
        <v>45566</v>
      </c>
      <c r="I3181" s="1">
        <v>45572</v>
      </c>
      <c r="J3181">
        <v>1305</v>
      </c>
      <c r="K3181">
        <v>3420</v>
      </c>
      <c r="L3181">
        <v>2250</v>
      </c>
      <c r="M3181">
        <f>invoices[[#This Row],[rent_amount]]+invoices[[#This Row],[electricity_amount]]+invoices[[#This Row],[other_charges]]</f>
        <v>6975</v>
      </c>
      <c r="N3181" t="s">
        <v>28</v>
      </c>
      <c r="O3181" t="s">
        <v>1152</v>
      </c>
      <c r="P3181">
        <v>0</v>
      </c>
      <c r="Q3181" t="b">
        <v>0</v>
      </c>
      <c r="R3181" t="s">
        <v>210</v>
      </c>
      <c r="S3181">
        <v>0</v>
      </c>
      <c r="T3181">
        <f>invoices[[#This Row],[total_amount]]</f>
        <v>6975</v>
      </c>
      <c r="U3181" t="s">
        <v>4957</v>
      </c>
      <c r="V3181" t="str">
        <f>INDEX([1]!Table1[tenantname],MATCH(invoices[[#This Row],[allotment_id]],[1]!Table1[TenantAllotmentID],0))</f>
        <v>Monish Shamukh Kasyap (A44-C1)</v>
      </c>
      <c r="W3181" t="s">
        <v>15316</v>
      </c>
      <c r="X3181" t="s">
        <v>15317</v>
      </c>
      <c r="Y3181" s="4">
        <v>45566</v>
      </c>
      <c r="Z3181" t="s">
        <v>15806</v>
      </c>
      <c r="AA3181">
        <v>937</v>
      </c>
      <c r="AB3181">
        <v>312</v>
      </c>
      <c r="AC3181">
        <v>56</v>
      </c>
      <c r="AD3181" s="7">
        <f>invoices[[#This Row],[Rent]]+invoices[[#This Row],[Services]]+invoices[[#This Row],[GST]]</f>
        <v>1305</v>
      </c>
      <c r="AE3181" s="7">
        <f>invoices[[#This Row],[Total]]-invoices[[#This Row],[rent_amount]]</f>
        <v>0</v>
      </c>
      <c r="AF3181">
        <v>5093</v>
      </c>
      <c r="AG3181">
        <v>3420</v>
      </c>
      <c r="AH3181">
        <f>invoices[[#This Row],[EB Amount]]-invoices[[#This Row],[electricity_amount]]</f>
        <v>0</v>
      </c>
    </row>
    <row r="3182" spans="1:34">
      <c r="A3182" t="s">
        <v>11627</v>
      </c>
      <c r="B3182" t="s">
        <v>22</v>
      </c>
      <c r="C3182" t="s">
        <v>1674</v>
      </c>
      <c r="D3182" t="s">
        <v>24</v>
      </c>
      <c r="E3182" t="s">
        <v>329</v>
      </c>
      <c r="F3182" t="s">
        <v>1352</v>
      </c>
      <c r="G3182" t="s">
        <v>11628</v>
      </c>
      <c r="H3182" s="1">
        <f>DATE(YEAR(invoices[[#This Row],[due_date]]),MONTH(invoices[[#This Row],[due_date]]),1)</f>
        <v>45566</v>
      </c>
      <c r="I3182" s="1">
        <v>45572</v>
      </c>
      <c r="J3182">
        <v>14500</v>
      </c>
      <c r="K3182">
        <v>2400</v>
      </c>
      <c r="L3182">
        <v>0</v>
      </c>
      <c r="M3182">
        <f>invoices[[#This Row],[rent_amount]]+invoices[[#This Row],[electricity_amount]]+invoices[[#This Row],[other_charges]]</f>
        <v>16900</v>
      </c>
      <c r="N3182" t="s">
        <v>28</v>
      </c>
      <c r="O3182" t="s">
        <v>1152</v>
      </c>
      <c r="P3182">
        <v>0</v>
      </c>
      <c r="Q3182" t="b">
        <v>0</v>
      </c>
      <c r="R3182" t="s">
        <v>210</v>
      </c>
      <c r="S3182">
        <v>0</v>
      </c>
      <c r="T3182">
        <f>invoices[[#This Row],[total_amount]]</f>
        <v>16900</v>
      </c>
      <c r="U3182" t="s">
        <v>1677</v>
      </c>
      <c r="V3182" t="str">
        <f>INDEX([1]!Table1[tenantname],MATCH(invoices[[#This Row],[allotment_id]],[1]!Table1[TenantAllotmentID],0))</f>
        <v>Oviya S (C43-B1)</v>
      </c>
      <c r="W3182" t="s">
        <v>14557</v>
      </c>
      <c r="X3182" t="s">
        <v>14557</v>
      </c>
      <c r="Y3182" s="4">
        <v>45566</v>
      </c>
      <c r="Z3182" t="s">
        <v>15806</v>
      </c>
      <c r="AA3182">
        <v>8866</v>
      </c>
      <c r="AB3182">
        <v>4774</v>
      </c>
      <c r="AC3182">
        <v>860</v>
      </c>
      <c r="AD3182" s="7">
        <f>invoices[[#This Row],[Rent]]+invoices[[#This Row],[Services]]+invoices[[#This Row],[GST]]</f>
        <v>14500</v>
      </c>
      <c r="AE3182" s="7">
        <f>invoices[[#This Row],[Total]]-invoices[[#This Row],[rent_amount]]</f>
        <v>0</v>
      </c>
      <c r="AF3182">
        <v>5121</v>
      </c>
      <c r="AG3182">
        <v>2400</v>
      </c>
      <c r="AH3182">
        <f>invoices[[#This Row],[EB Amount]]-invoices[[#This Row],[electricity_amount]]</f>
        <v>0</v>
      </c>
    </row>
    <row r="3183" spans="1:34">
      <c r="A3183" t="s">
        <v>11643</v>
      </c>
      <c r="B3183" t="s">
        <v>22</v>
      </c>
      <c r="C3183" t="s">
        <v>955</v>
      </c>
      <c r="D3183" t="s">
        <v>24</v>
      </c>
      <c r="E3183" t="s">
        <v>329</v>
      </c>
      <c r="F3183" t="s">
        <v>956</v>
      </c>
      <c r="G3183" t="s">
        <v>11644</v>
      </c>
      <c r="H3183" s="1">
        <f>DATE(YEAR(invoices[[#This Row],[due_date]]),MONTH(invoices[[#This Row],[due_date]]),1)</f>
        <v>45566</v>
      </c>
      <c r="I3183" s="1">
        <v>45572</v>
      </c>
      <c r="J3183">
        <v>13500</v>
      </c>
      <c r="K3183">
        <v>1280</v>
      </c>
      <c r="L3183">
        <v>0</v>
      </c>
      <c r="M3183">
        <f>invoices[[#This Row],[rent_amount]]+invoices[[#This Row],[electricity_amount]]+invoices[[#This Row],[other_charges]]</f>
        <v>14780</v>
      </c>
      <c r="N3183" t="s">
        <v>28</v>
      </c>
      <c r="O3183" t="s">
        <v>3714</v>
      </c>
      <c r="P3183">
        <v>0</v>
      </c>
      <c r="Q3183" t="b">
        <v>0</v>
      </c>
      <c r="R3183" t="s">
        <v>210</v>
      </c>
      <c r="S3183">
        <v>0</v>
      </c>
      <c r="T3183">
        <f>invoices[[#This Row],[total_amount]]</f>
        <v>14780</v>
      </c>
      <c r="U3183" t="s">
        <v>959</v>
      </c>
      <c r="V3183" t="str">
        <f>INDEX([1]!Table1[tenantname],MATCH(invoices[[#This Row],[allotment_id]],[1]!Table1[TenantAllotmentID],0))</f>
        <v>Anjali Saluja (C43-C1)</v>
      </c>
      <c r="W3183" t="s">
        <v>14292</v>
      </c>
      <c r="X3183" t="s">
        <v>14293</v>
      </c>
      <c r="Y3183" s="4">
        <v>45566</v>
      </c>
      <c r="Z3183" t="s">
        <v>15806</v>
      </c>
      <c r="AA3183">
        <v>8254</v>
      </c>
      <c r="AB3183">
        <v>4444</v>
      </c>
      <c r="AC3183">
        <v>802</v>
      </c>
      <c r="AD3183" s="7">
        <f>invoices[[#This Row],[Rent]]+invoices[[#This Row],[Services]]+invoices[[#This Row],[GST]]</f>
        <v>13500</v>
      </c>
      <c r="AE3183" s="7">
        <f>invoices[[#This Row],[Total]]-invoices[[#This Row],[rent_amount]]</f>
        <v>0</v>
      </c>
      <c r="AF3183">
        <v>5129</v>
      </c>
      <c r="AG3183">
        <v>1280</v>
      </c>
      <c r="AH3183">
        <f>invoices[[#This Row],[EB Amount]]-invoices[[#This Row],[electricity_amount]]</f>
        <v>0</v>
      </c>
    </row>
    <row r="3184" spans="1:34">
      <c r="A3184" t="s">
        <v>11691</v>
      </c>
      <c r="B3184" t="s">
        <v>22</v>
      </c>
      <c r="C3184" t="s">
        <v>978</v>
      </c>
      <c r="D3184" t="s">
        <v>24</v>
      </c>
      <c r="E3184" t="s">
        <v>275</v>
      </c>
      <c r="F3184" t="s">
        <v>505</v>
      </c>
      <c r="G3184" t="s">
        <v>11692</v>
      </c>
      <c r="H3184" s="1">
        <f>DATE(YEAR(invoices[[#This Row],[due_date]]),MONTH(invoices[[#This Row],[due_date]]),1)</f>
        <v>45566</v>
      </c>
      <c r="I3184" s="1">
        <v>45572</v>
      </c>
      <c r="J3184">
        <v>13500</v>
      </c>
      <c r="K3184">
        <v>2280</v>
      </c>
      <c r="L3184">
        <v>0</v>
      </c>
      <c r="M3184">
        <f>invoices[[#This Row],[rent_amount]]+invoices[[#This Row],[electricity_amount]]+invoices[[#This Row],[other_charges]]</f>
        <v>15780</v>
      </c>
      <c r="N3184" t="s">
        <v>28</v>
      </c>
      <c r="O3184" t="s">
        <v>1152</v>
      </c>
      <c r="P3184">
        <v>0</v>
      </c>
      <c r="Q3184" t="b">
        <v>0</v>
      </c>
      <c r="R3184" t="s">
        <v>210</v>
      </c>
      <c r="S3184">
        <v>0</v>
      </c>
      <c r="T3184">
        <f>invoices[[#This Row],[total_amount]]</f>
        <v>15780</v>
      </c>
      <c r="U3184" t="s">
        <v>981</v>
      </c>
      <c r="V3184" t="str">
        <f>INDEX([1]!Table1[tenantname],MATCH(invoices[[#This Row],[allotment_id]],[1]!Table1[TenantAllotmentID],0))</f>
        <v>Muskan Chauhan (B44-C1)</v>
      </c>
      <c r="W3184" t="s">
        <v>14302</v>
      </c>
      <c r="X3184" t="s">
        <v>14303</v>
      </c>
      <c r="Y3184" s="4">
        <v>45566</v>
      </c>
      <c r="Z3184" t="s">
        <v>15806</v>
      </c>
      <c r="AA3184">
        <v>9690</v>
      </c>
      <c r="AB3184">
        <v>3228</v>
      </c>
      <c r="AC3184">
        <v>582</v>
      </c>
      <c r="AD3184" s="7">
        <f>invoices[[#This Row],[Rent]]+invoices[[#This Row],[Services]]+invoices[[#This Row],[GST]]</f>
        <v>13500</v>
      </c>
      <c r="AE3184" s="7">
        <f>invoices[[#This Row],[Total]]-invoices[[#This Row],[rent_amount]]</f>
        <v>0</v>
      </c>
      <c r="AF3184">
        <v>5153</v>
      </c>
      <c r="AG3184">
        <v>2280</v>
      </c>
      <c r="AH3184">
        <f>invoices[[#This Row],[EB Amount]]-invoices[[#This Row],[electricity_amount]]</f>
        <v>0</v>
      </c>
    </row>
    <row r="3185" spans="1:34">
      <c r="A3185" t="s">
        <v>11764</v>
      </c>
      <c r="B3185" t="s">
        <v>22</v>
      </c>
      <c r="C3185" t="s">
        <v>3469</v>
      </c>
      <c r="D3185" t="s">
        <v>24</v>
      </c>
      <c r="E3185" t="s">
        <v>42</v>
      </c>
      <c r="F3185" t="s">
        <v>43</v>
      </c>
      <c r="G3185" t="s">
        <v>11765</v>
      </c>
      <c r="H3185" s="1">
        <f>DATE(YEAR(invoices[[#This Row],[due_date]]),MONTH(invoices[[#This Row],[due_date]]),1)</f>
        <v>45566</v>
      </c>
      <c r="I3185" s="1">
        <v>45572</v>
      </c>
      <c r="J3185">
        <v>13500</v>
      </c>
      <c r="K3185">
        <v>1500</v>
      </c>
      <c r="L3185">
        <v>0</v>
      </c>
      <c r="M3185">
        <f>invoices[[#This Row],[rent_amount]]+invoices[[#This Row],[electricity_amount]]+invoices[[#This Row],[other_charges]]</f>
        <v>15000</v>
      </c>
      <c r="N3185" t="s">
        <v>28</v>
      </c>
      <c r="O3185" t="s">
        <v>209</v>
      </c>
      <c r="P3185">
        <v>0</v>
      </c>
      <c r="Q3185" t="b">
        <v>0</v>
      </c>
      <c r="R3185" t="s">
        <v>210</v>
      </c>
      <c r="S3185">
        <v>0</v>
      </c>
      <c r="T3185">
        <f>invoices[[#This Row],[total_amount]]</f>
        <v>15000</v>
      </c>
      <c r="U3185" t="s">
        <v>3471</v>
      </c>
      <c r="V3185" t="str">
        <f>INDEX([1]!Table1[tenantname],MATCH(invoices[[#This Row],[allotment_id]],[1]!Table1[TenantAllotmentID],0))</f>
        <v>Anuya Karangale (C24-C1)</v>
      </c>
      <c r="W3185" t="s">
        <v>15060</v>
      </c>
      <c r="X3185" t="s">
        <v>15061</v>
      </c>
      <c r="Y3185" s="4">
        <v>45566</v>
      </c>
      <c r="Z3185" t="s">
        <v>15806</v>
      </c>
      <c r="AA3185">
        <v>7554</v>
      </c>
      <c r="AB3185">
        <v>5038</v>
      </c>
      <c r="AC3185">
        <v>908</v>
      </c>
      <c r="AD3185" s="7">
        <f>invoices[[#This Row],[Rent]]+invoices[[#This Row],[Services]]+invoices[[#This Row],[GST]]</f>
        <v>13500</v>
      </c>
      <c r="AE3185" s="7">
        <f>invoices[[#This Row],[Total]]-invoices[[#This Row],[rent_amount]]</f>
        <v>0</v>
      </c>
      <c r="AF3185">
        <v>5190</v>
      </c>
      <c r="AG3185">
        <v>1500</v>
      </c>
      <c r="AH3185">
        <f>invoices[[#This Row],[EB Amount]]-invoices[[#This Row],[electricity_amount]]</f>
        <v>0</v>
      </c>
    </row>
    <row r="3186" spans="1:34">
      <c r="A3186" t="s">
        <v>11950</v>
      </c>
      <c r="B3186" t="s">
        <v>22</v>
      </c>
      <c r="C3186" t="s">
        <v>994</v>
      </c>
      <c r="D3186" t="s">
        <v>24</v>
      </c>
      <c r="E3186" t="s">
        <v>268</v>
      </c>
      <c r="F3186" t="s">
        <v>447</v>
      </c>
      <c r="G3186" t="s">
        <v>11951</v>
      </c>
      <c r="H3186" s="1">
        <f>DATE(YEAR(invoices[[#This Row],[due_date]]),MONTH(invoices[[#This Row],[due_date]]),1)</f>
        <v>45566</v>
      </c>
      <c r="I3186" s="1">
        <v>45572</v>
      </c>
      <c r="J3186">
        <v>8273</v>
      </c>
      <c r="K3186">
        <v>1045</v>
      </c>
      <c r="L3186">
        <v>2250</v>
      </c>
      <c r="M3186">
        <f>invoices[[#This Row],[rent_amount]]+invoices[[#This Row],[electricity_amount]]+invoices[[#This Row],[other_charges]]</f>
        <v>11568</v>
      </c>
      <c r="N3186" t="s">
        <v>28</v>
      </c>
      <c r="O3186" t="s">
        <v>209</v>
      </c>
      <c r="P3186">
        <v>0</v>
      </c>
      <c r="Q3186" t="b">
        <v>0</v>
      </c>
      <c r="R3186" t="s">
        <v>210</v>
      </c>
      <c r="S3186">
        <v>0</v>
      </c>
      <c r="T3186">
        <f>invoices[[#This Row],[total_amount]]</f>
        <v>11568</v>
      </c>
      <c r="U3186" t="s">
        <v>996</v>
      </c>
      <c r="V3186" t="str">
        <f>INDEX([1]!Table1[tenantname],MATCH(invoices[[#This Row],[allotment_id]],[1]!Table1[TenantAllotmentID],0))</f>
        <v>Devesh Vishnoi (C21-C2)</v>
      </c>
      <c r="W3186" t="s">
        <v>14308</v>
      </c>
      <c r="X3186" t="s">
        <v>14309</v>
      </c>
      <c r="Y3186" s="4">
        <v>45566</v>
      </c>
      <c r="Z3186" t="s">
        <v>15806</v>
      </c>
      <c r="AA3186">
        <v>5939</v>
      </c>
      <c r="AB3186">
        <v>1978</v>
      </c>
      <c r="AC3186">
        <v>356</v>
      </c>
      <c r="AD3186" s="7">
        <f>invoices[[#This Row],[Rent]]+invoices[[#This Row],[Services]]+invoices[[#This Row],[GST]]</f>
        <v>8273</v>
      </c>
      <c r="AE3186" s="7">
        <f>invoices[[#This Row],[Total]]-invoices[[#This Row],[rent_amount]]</f>
        <v>0</v>
      </c>
      <c r="AF3186">
        <v>5291</v>
      </c>
      <c r="AG3186">
        <v>1045</v>
      </c>
      <c r="AH3186">
        <f>invoices[[#This Row],[EB Amount]]-invoices[[#This Row],[electricity_amount]]</f>
        <v>0</v>
      </c>
    </row>
    <row r="3187" spans="1:34">
      <c r="A3187" t="s">
        <v>12119</v>
      </c>
      <c r="B3187" t="s">
        <v>22</v>
      </c>
      <c r="C3187" t="s">
        <v>462</v>
      </c>
      <c r="D3187" t="s">
        <v>24</v>
      </c>
      <c r="E3187" t="s">
        <v>201</v>
      </c>
      <c r="F3187" t="s">
        <v>463</v>
      </c>
      <c r="G3187" t="s">
        <v>12120</v>
      </c>
      <c r="H3187" s="1">
        <f>DATE(YEAR(invoices[[#This Row],[due_date]]),MONTH(invoices[[#This Row],[due_date]]),1)</f>
        <v>45566</v>
      </c>
      <c r="I3187" s="1">
        <v>45572</v>
      </c>
      <c r="J3187">
        <v>5612</v>
      </c>
      <c r="K3187">
        <v>0</v>
      </c>
      <c r="L3187">
        <v>0</v>
      </c>
      <c r="M3187">
        <f>invoices[[#This Row],[rent_amount]]+invoices[[#This Row],[electricity_amount]]+invoices[[#This Row],[other_charges]]</f>
        <v>5612</v>
      </c>
      <c r="N3187" t="s">
        <v>28</v>
      </c>
      <c r="O3187" t="s">
        <v>209</v>
      </c>
      <c r="P3187">
        <v>0</v>
      </c>
      <c r="Q3187" t="b">
        <v>0</v>
      </c>
      <c r="R3187" t="s">
        <v>210</v>
      </c>
      <c r="S3187">
        <v>0</v>
      </c>
      <c r="T3187">
        <f>invoices[[#This Row],[total_amount]]</f>
        <v>5612</v>
      </c>
      <c r="U3187" t="s">
        <v>465</v>
      </c>
      <c r="V3187" t="str">
        <f>INDEX([1]!Table1[tenantname],MATCH(invoices[[#This Row],[allotment_id]],[1]!Table1[TenantAllotmentID],0))</f>
        <v>Aman Kumar Agarwala (B31-B2)</v>
      </c>
      <c r="W3187" t="s">
        <v>14120</v>
      </c>
      <c r="X3187" t="s">
        <v>14121</v>
      </c>
      <c r="Y3187" s="4">
        <v>45566</v>
      </c>
      <c r="Z3187" t="s">
        <v>15806</v>
      </c>
      <c r="AA3187">
        <v>3928</v>
      </c>
      <c r="AB3187">
        <v>1427</v>
      </c>
      <c r="AC3187">
        <v>257</v>
      </c>
      <c r="AD3187" s="7">
        <f>invoices[[#This Row],[Rent]]+invoices[[#This Row],[Services]]+invoices[[#This Row],[GST]]</f>
        <v>5612</v>
      </c>
      <c r="AE3187" s="7">
        <f>invoices[[#This Row],[Total]]-invoices[[#This Row],[rent_amount]]</f>
        <v>0</v>
      </c>
      <c r="AF3187">
        <v>5383</v>
      </c>
      <c r="AG3187">
        <v>0</v>
      </c>
      <c r="AH3187">
        <f>invoices[[#This Row],[EB Amount]]-invoices[[#This Row],[electricity_amount]]</f>
        <v>0</v>
      </c>
    </row>
    <row r="3188" spans="1:34">
      <c r="A3188" t="s">
        <v>12149</v>
      </c>
      <c r="B3188" t="s">
        <v>22</v>
      </c>
      <c r="C3188" t="s">
        <v>9262</v>
      </c>
      <c r="D3188" t="s">
        <v>24</v>
      </c>
      <c r="E3188" t="s">
        <v>25</v>
      </c>
      <c r="F3188" t="s">
        <v>1865</v>
      </c>
      <c r="G3188" t="s">
        <v>12150</v>
      </c>
      <c r="H3188" s="1">
        <f>DATE(YEAR(invoices[[#This Row],[due_date]]),MONTH(invoices[[#This Row],[due_date]]),1)</f>
        <v>45566</v>
      </c>
      <c r="I3188" s="1">
        <v>45572</v>
      </c>
      <c r="J3188">
        <v>13000</v>
      </c>
      <c r="K3188">
        <v>1200</v>
      </c>
      <c r="L3188">
        <v>0</v>
      </c>
      <c r="M3188">
        <f>invoices[[#This Row],[rent_amount]]+invoices[[#This Row],[electricity_amount]]+invoices[[#This Row],[other_charges]]</f>
        <v>14200</v>
      </c>
      <c r="N3188" t="s">
        <v>28</v>
      </c>
      <c r="O3188" t="s">
        <v>209</v>
      </c>
      <c r="P3188">
        <v>0</v>
      </c>
      <c r="Q3188" t="b">
        <v>0</v>
      </c>
      <c r="R3188" t="s">
        <v>210</v>
      </c>
      <c r="S3188">
        <v>0</v>
      </c>
      <c r="T3188">
        <f>invoices[[#This Row],[total_amount]]</f>
        <v>14200</v>
      </c>
      <c r="U3188" t="s">
        <v>9264</v>
      </c>
      <c r="V3188" t="str">
        <f>INDEX([1]!Table1[tenantname],MATCH(invoices[[#This Row],[allotment_id]],[1]!Table1[TenantAllotmentID],0))</f>
        <v>Juveriyah Hassan (A24-B2)</v>
      </c>
      <c r="W3188" t="s">
        <v>15652</v>
      </c>
      <c r="X3188" t="s">
        <v>15653</v>
      </c>
      <c r="Y3188" s="4">
        <v>45566</v>
      </c>
      <c r="Z3188" t="s">
        <v>15806</v>
      </c>
      <c r="AA3188">
        <v>9100</v>
      </c>
      <c r="AB3188">
        <v>3305</v>
      </c>
      <c r="AC3188">
        <v>595</v>
      </c>
      <c r="AD3188" s="7">
        <f>invoices[[#This Row],[Rent]]+invoices[[#This Row],[Services]]+invoices[[#This Row],[GST]]</f>
        <v>13000</v>
      </c>
      <c r="AE3188" s="7">
        <f>invoices[[#This Row],[Total]]-invoices[[#This Row],[rent_amount]]</f>
        <v>0</v>
      </c>
      <c r="AF3188">
        <v>5400</v>
      </c>
      <c r="AG3188">
        <v>1200</v>
      </c>
      <c r="AH3188">
        <f>invoices[[#This Row],[EB Amount]]-invoices[[#This Row],[electricity_amount]]</f>
        <v>0</v>
      </c>
    </row>
    <row r="3189" spans="1:34">
      <c r="A3189" t="s">
        <v>12165</v>
      </c>
      <c r="B3189" t="s">
        <v>22</v>
      </c>
      <c r="C3189" t="s">
        <v>41</v>
      </c>
      <c r="D3189" t="s">
        <v>24</v>
      </c>
      <c r="E3189" t="s">
        <v>42</v>
      </c>
      <c r="F3189" t="s">
        <v>43</v>
      </c>
      <c r="G3189" t="s">
        <v>12166</v>
      </c>
      <c r="H3189" s="1">
        <f>DATE(YEAR(invoices[[#This Row],[due_date]]),MONTH(invoices[[#This Row],[due_date]]),1)</f>
        <v>45566</v>
      </c>
      <c r="I3189" s="1">
        <v>45572</v>
      </c>
      <c r="J3189">
        <v>13500</v>
      </c>
      <c r="K3189">
        <v>1200</v>
      </c>
      <c r="L3189">
        <v>0</v>
      </c>
      <c r="M3189">
        <f>invoices[[#This Row],[rent_amount]]+invoices[[#This Row],[electricity_amount]]+invoices[[#This Row],[other_charges]]</f>
        <v>14700</v>
      </c>
      <c r="N3189" t="s">
        <v>28</v>
      </c>
      <c r="O3189" t="s">
        <v>209</v>
      </c>
      <c r="P3189">
        <v>0</v>
      </c>
      <c r="Q3189" t="b">
        <v>0</v>
      </c>
      <c r="R3189" t="s">
        <v>210</v>
      </c>
      <c r="S3189">
        <v>0</v>
      </c>
      <c r="T3189">
        <f>invoices[[#This Row],[total_amount]]</f>
        <v>14700</v>
      </c>
      <c r="U3189" t="s">
        <v>47</v>
      </c>
      <c r="V3189" t="str">
        <f>INDEX([1]!Table1[tenantname],MATCH(invoices[[#This Row],[allotment_id]],[1]!Table1[TenantAllotmentID],0))</f>
        <v>Harrsha T (C24-C1)</v>
      </c>
      <c r="W3189" t="s">
        <v>13988</v>
      </c>
      <c r="X3189" t="s">
        <v>13989</v>
      </c>
      <c r="Y3189" s="4">
        <v>45566</v>
      </c>
      <c r="Z3189" t="s">
        <v>15806</v>
      </c>
      <c r="AA3189">
        <v>9450</v>
      </c>
      <c r="AB3189">
        <v>3432</v>
      </c>
      <c r="AC3189">
        <v>618</v>
      </c>
      <c r="AD3189" s="7">
        <f>invoices[[#This Row],[Rent]]+invoices[[#This Row],[Services]]+invoices[[#This Row],[GST]]</f>
        <v>13500</v>
      </c>
      <c r="AE3189" s="7">
        <f>invoices[[#This Row],[Total]]-invoices[[#This Row],[rent_amount]]</f>
        <v>0</v>
      </c>
      <c r="AF3189">
        <v>5407</v>
      </c>
      <c r="AG3189">
        <v>1200</v>
      </c>
      <c r="AH3189">
        <f>invoices[[#This Row],[EB Amount]]-invoices[[#This Row],[electricity_amount]]</f>
        <v>0</v>
      </c>
    </row>
    <row r="3190" spans="1:34">
      <c r="A3190" t="s">
        <v>12251</v>
      </c>
      <c r="B3190" t="s">
        <v>22</v>
      </c>
      <c r="C3190" t="s">
        <v>3162</v>
      </c>
      <c r="D3190" t="s">
        <v>24</v>
      </c>
      <c r="E3190" t="s">
        <v>25</v>
      </c>
      <c r="F3190" t="s">
        <v>385</v>
      </c>
      <c r="G3190" t="s">
        <v>12252</v>
      </c>
      <c r="H3190" s="1">
        <f>DATE(YEAR(invoices[[#This Row],[due_date]]),MONTH(invoices[[#This Row],[due_date]]),1)</f>
        <v>45566</v>
      </c>
      <c r="I3190" s="1">
        <v>45572</v>
      </c>
      <c r="J3190">
        <v>13000</v>
      </c>
      <c r="K3190">
        <v>1200</v>
      </c>
      <c r="L3190">
        <v>0</v>
      </c>
      <c r="M3190">
        <f>invoices[[#This Row],[rent_amount]]+invoices[[#This Row],[electricity_amount]]+invoices[[#This Row],[other_charges]]</f>
        <v>14200</v>
      </c>
      <c r="N3190" t="s">
        <v>28</v>
      </c>
      <c r="O3190" t="s">
        <v>209</v>
      </c>
      <c r="P3190">
        <v>0</v>
      </c>
      <c r="Q3190" t="b">
        <v>0</v>
      </c>
      <c r="R3190" t="s">
        <v>210</v>
      </c>
      <c r="S3190">
        <v>0</v>
      </c>
      <c r="T3190">
        <f>invoices[[#This Row],[total_amount]]</f>
        <v>14200</v>
      </c>
      <c r="U3190" t="s">
        <v>3164</v>
      </c>
      <c r="V3190" t="str">
        <f>INDEX([1]!Table1[tenantname],MATCH(invoices[[#This Row],[allotment_id]],[1]!Table1[TenantAllotmentID],0))</f>
        <v>Anshika Mittal (A24-B3)</v>
      </c>
      <c r="W3190" t="s">
        <v>14989</v>
      </c>
      <c r="X3190" t="s">
        <v>14990</v>
      </c>
      <c r="Y3190" s="4">
        <v>45566</v>
      </c>
      <c r="Z3190" t="s">
        <v>15806</v>
      </c>
      <c r="AA3190">
        <v>9100</v>
      </c>
      <c r="AB3190">
        <v>3305</v>
      </c>
      <c r="AC3190">
        <v>595</v>
      </c>
      <c r="AD3190" s="7">
        <f>invoices[[#This Row],[Rent]]+invoices[[#This Row],[Services]]+invoices[[#This Row],[GST]]</f>
        <v>13000</v>
      </c>
      <c r="AE3190" s="7">
        <f>invoices[[#This Row],[Total]]-invoices[[#This Row],[rent_amount]]</f>
        <v>0</v>
      </c>
      <c r="AF3190">
        <v>5450</v>
      </c>
      <c r="AG3190">
        <v>1200</v>
      </c>
      <c r="AH3190">
        <f>invoices[[#This Row],[EB Amount]]-invoices[[#This Row],[electricity_amount]]</f>
        <v>0</v>
      </c>
    </row>
    <row r="3191" spans="1:34">
      <c r="A3191" t="s">
        <v>12342</v>
      </c>
      <c r="B3191" t="s">
        <v>22</v>
      </c>
      <c r="C3191" t="s">
        <v>475</v>
      </c>
      <c r="D3191" t="s">
        <v>24</v>
      </c>
      <c r="E3191" t="s">
        <v>476</v>
      </c>
      <c r="F3191" t="s">
        <v>477</v>
      </c>
      <c r="G3191" t="s">
        <v>12343</v>
      </c>
      <c r="H3191" s="1">
        <f>DATE(YEAR(invoices[[#This Row],[due_date]]),MONTH(invoices[[#This Row],[due_date]]),1)</f>
        <v>45566</v>
      </c>
      <c r="I3191" s="1">
        <v>45572</v>
      </c>
      <c r="J3191">
        <v>22000</v>
      </c>
      <c r="K3191">
        <v>2490</v>
      </c>
      <c r="L3191">
        <v>0</v>
      </c>
      <c r="M3191">
        <f>invoices[[#This Row],[rent_amount]]+invoices[[#This Row],[electricity_amount]]+invoices[[#This Row],[other_charges]]</f>
        <v>24490</v>
      </c>
      <c r="N3191" t="s">
        <v>28</v>
      </c>
      <c r="O3191" t="s">
        <v>3714</v>
      </c>
      <c r="P3191">
        <v>0</v>
      </c>
      <c r="Q3191" t="b">
        <v>0</v>
      </c>
      <c r="R3191" t="s">
        <v>210</v>
      </c>
      <c r="S3191">
        <v>0</v>
      </c>
      <c r="T3191">
        <f>invoices[[#This Row],[total_amount]]</f>
        <v>24490</v>
      </c>
      <c r="U3191" t="s">
        <v>479</v>
      </c>
      <c r="V3191" t="str">
        <f>INDEX([1]!Table1[tenantname],MATCH(invoices[[#This Row],[allotment_id]],[1]!Table1[TenantAllotmentID],0))</f>
        <v>Aurobinda Bharat Maharana (B41-D1)</v>
      </c>
      <c r="W3191" t="s">
        <v>14124</v>
      </c>
      <c r="X3191" t="s">
        <v>14125</v>
      </c>
      <c r="Y3191" s="4">
        <v>45566</v>
      </c>
      <c r="Z3191" t="s">
        <v>15806</v>
      </c>
      <c r="AA3191">
        <v>15792</v>
      </c>
      <c r="AB3191">
        <v>5260</v>
      </c>
      <c r="AC3191">
        <v>948</v>
      </c>
      <c r="AD3191" s="7">
        <f>invoices[[#This Row],[Rent]]+invoices[[#This Row],[Services]]+invoices[[#This Row],[GST]]</f>
        <v>22000</v>
      </c>
      <c r="AE3191" s="7">
        <f>invoices[[#This Row],[Total]]-invoices[[#This Row],[rent_amount]]</f>
        <v>0</v>
      </c>
      <c r="AF3191">
        <v>5500</v>
      </c>
      <c r="AG3191">
        <v>2490</v>
      </c>
      <c r="AH3191">
        <f>invoices[[#This Row],[EB Amount]]-invoices[[#This Row],[electricity_amount]]</f>
        <v>0</v>
      </c>
    </row>
    <row r="3192" spans="1:34">
      <c r="A3192" t="s">
        <v>12387</v>
      </c>
      <c r="B3192" t="s">
        <v>22</v>
      </c>
      <c r="C3192" s="2" t="s">
        <v>5162</v>
      </c>
      <c r="D3192" t="s">
        <v>24</v>
      </c>
      <c r="E3192" t="s">
        <v>399</v>
      </c>
      <c r="F3192" t="s">
        <v>933</v>
      </c>
      <c r="G3192" t="s">
        <v>12388</v>
      </c>
      <c r="H3192" s="1">
        <f>DATE(YEAR(invoices[[#This Row],[due_date]]),MONTH(invoices[[#This Row],[due_date]]),1)</f>
        <v>45566</v>
      </c>
      <c r="I3192" s="1">
        <v>45572</v>
      </c>
      <c r="J3192">
        <v>9579</v>
      </c>
      <c r="K3192">
        <v>1230</v>
      </c>
      <c r="L3192">
        <v>2250</v>
      </c>
      <c r="M3192">
        <f>invoices[[#This Row],[rent_amount]]+invoices[[#This Row],[electricity_amount]]+invoices[[#This Row],[other_charges]]</f>
        <v>13059</v>
      </c>
      <c r="N3192" t="s">
        <v>28</v>
      </c>
      <c r="O3192" t="s">
        <v>1152</v>
      </c>
      <c r="P3192">
        <v>0</v>
      </c>
      <c r="Q3192" t="b">
        <v>0</v>
      </c>
      <c r="R3192" t="s">
        <v>210</v>
      </c>
      <c r="S3192">
        <v>0</v>
      </c>
      <c r="T3192">
        <f>invoices[[#This Row],[total_amount]]</f>
        <v>13059</v>
      </c>
      <c r="U3192" t="s">
        <v>5164</v>
      </c>
      <c r="V3192" t="str">
        <f>INDEX([1]!Table1[tenantname],MATCH(invoices[[#This Row],[allotment_id]],[1]!Table1[TenantAllotmentID],0))</f>
        <v>Medona Shiny (B22-C2)</v>
      </c>
      <c r="W3192" t="s">
        <v>15343</v>
      </c>
      <c r="X3192" t="s">
        <v>15344</v>
      </c>
      <c r="Y3192" s="4">
        <v>45566</v>
      </c>
      <c r="Z3192" t="s">
        <v>15806</v>
      </c>
      <c r="AA3192">
        <v>6706</v>
      </c>
      <c r="AB3192">
        <v>2435</v>
      </c>
      <c r="AC3192">
        <v>438</v>
      </c>
      <c r="AD3192" s="7">
        <f>invoices[[#This Row],[Rent]]+invoices[[#This Row],[Services]]+invoices[[#This Row],[GST]]</f>
        <v>9579</v>
      </c>
      <c r="AE3192" s="7">
        <f>invoices[[#This Row],[Total]]-invoices[[#This Row],[rent_amount]]</f>
        <v>0</v>
      </c>
      <c r="AF3192">
        <v>5525</v>
      </c>
      <c r="AG3192">
        <v>1230</v>
      </c>
      <c r="AH3192">
        <f>invoices[[#This Row],[EB Amount]]-invoices[[#This Row],[electricity_amount]]</f>
        <v>0</v>
      </c>
    </row>
    <row r="3193" spans="1:34">
      <c r="A3193" t="s">
        <v>12417</v>
      </c>
      <c r="B3193" t="s">
        <v>22</v>
      </c>
      <c r="C3193" t="s">
        <v>901</v>
      </c>
      <c r="D3193" t="s">
        <v>24</v>
      </c>
      <c r="E3193" t="s">
        <v>329</v>
      </c>
      <c r="F3193" t="s">
        <v>902</v>
      </c>
      <c r="G3193" t="s">
        <v>12418</v>
      </c>
      <c r="H3193" s="1">
        <f>DATE(YEAR(invoices[[#This Row],[due_date]]),MONTH(invoices[[#This Row],[due_date]]),1)</f>
        <v>45566</v>
      </c>
      <c r="I3193" s="1">
        <v>45572</v>
      </c>
      <c r="J3193">
        <v>13500</v>
      </c>
      <c r="K3193">
        <v>2400</v>
      </c>
      <c r="L3193">
        <v>0</v>
      </c>
      <c r="M3193">
        <f>invoices[[#This Row],[rent_amount]]+invoices[[#This Row],[electricity_amount]]+invoices[[#This Row],[other_charges]]</f>
        <v>15900</v>
      </c>
      <c r="N3193" t="s">
        <v>28</v>
      </c>
      <c r="O3193" t="s">
        <v>209</v>
      </c>
      <c r="P3193">
        <v>0</v>
      </c>
      <c r="Q3193" t="b">
        <v>0</v>
      </c>
      <c r="R3193" t="s">
        <v>210</v>
      </c>
      <c r="S3193">
        <v>0</v>
      </c>
      <c r="T3193">
        <f>invoices[[#This Row],[total_amount]]</f>
        <v>15900</v>
      </c>
      <c r="U3193" t="s">
        <v>905</v>
      </c>
      <c r="V3193" t="str">
        <f>INDEX([1]!Table1[tenantname],MATCH(invoices[[#This Row],[allotment_id]],[1]!Table1[TenantAllotmentID],0))</f>
        <v>Kaarthika K (C43-C2)</v>
      </c>
      <c r="W3193" t="s">
        <v>14275</v>
      </c>
      <c r="X3193" t="s">
        <v>14275</v>
      </c>
      <c r="Y3193" s="4">
        <v>45566</v>
      </c>
      <c r="Z3193" t="s">
        <v>15806</v>
      </c>
      <c r="AA3193">
        <v>8254</v>
      </c>
      <c r="AB3193">
        <v>4444</v>
      </c>
      <c r="AC3193">
        <v>802</v>
      </c>
      <c r="AD3193" s="7">
        <f>invoices[[#This Row],[Rent]]+invoices[[#This Row],[Services]]+invoices[[#This Row],[GST]]</f>
        <v>13500</v>
      </c>
      <c r="AE3193" s="7">
        <f>invoices[[#This Row],[Total]]-invoices[[#This Row],[rent_amount]]</f>
        <v>0</v>
      </c>
      <c r="AF3193">
        <v>5541</v>
      </c>
      <c r="AG3193">
        <v>2400</v>
      </c>
      <c r="AH3193">
        <f>invoices[[#This Row],[EB Amount]]-invoices[[#This Row],[electricity_amount]]</f>
        <v>0</v>
      </c>
    </row>
    <row r="3194" spans="1:34">
      <c r="A3194" t="s">
        <v>12443</v>
      </c>
      <c r="B3194" t="s">
        <v>22</v>
      </c>
      <c r="C3194" t="s">
        <v>1161</v>
      </c>
      <c r="D3194" t="s">
        <v>24</v>
      </c>
      <c r="E3194" t="s">
        <v>519</v>
      </c>
      <c r="F3194" t="s">
        <v>527</v>
      </c>
      <c r="G3194" t="s">
        <v>12444</v>
      </c>
      <c r="H3194" s="1">
        <f>DATE(YEAR(invoices[[#This Row],[due_date]]),MONTH(invoices[[#This Row],[due_date]]),1)</f>
        <v>45566</v>
      </c>
      <c r="I3194" s="1">
        <v>45572</v>
      </c>
      <c r="J3194">
        <v>13500</v>
      </c>
      <c r="K3194">
        <v>2040</v>
      </c>
      <c r="L3194">
        <v>0</v>
      </c>
      <c r="M3194">
        <f>invoices[[#This Row],[rent_amount]]+invoices[[#This Row],[electricity_amount]]+invoices[[#This Row],[other_charges]]</f>
        <v>15540</v>
      </c>
      <c r="N3194" t="s">
        <v>28</v>
      </c>
      <c r="O3194" t="s">
        <v>209</v>
      </c>
      <c r="P3194">
        <v>0</v>
      </c>
      <c r="Q3194" t="b">
        <v>0</v>
      </c>
      <c r="R3194" t="s">
        <v>210</v>
      </c>
      <c r="S3194">
        <v>0</v>
      </c>
      <c r="T3194">
        <f>invoices[[#This Row],[total_amount]]</f>
        <v>15540</v>
      </c>
      <c r="U3194" t="s">
        <v>2715</v>
      </c>
      <c r="V3194" t="str">
        <f>INDEX([1]!Table1[tenantname],MATCH(invoices[[#This Row],[allotment_id]],[1]!Table1[TenantAllotmentID],0))</f>
        <v>Harissh G (C41-C2)</v>
      </c>
      <c r="W3194" t="s">
        <v>14875</v>
      </c>
      <c r="X3194" t="s">
        <v>14876</v>
      </c>
      <c r="Y3194" s="4">
        <v>45566</v>
      </c>
      <c r="Z3194" t="s">
        <v>15806</v>
      </c>
      <c r="AA3194">
        <v>8254</v>
      </c>
      <c r="AB3194">
        <v>4444</v>
      </c>
      <c r="AC3194">
        <v>802</v>
      </c>
      <c r="AD3194" s="7">
        <f>invoices[[#This Row],[Rent]]+invoices[[#This Row],[Services]]+invoices[[#This Row],[GST]]</f>
        <v>13500</v>
      </c>
      <c r="AE3194" s="7">
        <f>invoices[[#This Row],[Total]]-invoices[[#This Row],[rent_amount]]</f>
        <v>0</v>
      </c>
      <c r="AF3194">
        <v>5556</v>
      </c>
      <c r="AG3194">
        <v>2040</v>
      </c>
      <c r="AH3194">
        <f>invoices[[#This Row],[EB Amount]]-invoices[[#This Row],[electricity_amount]]</f>
        <v>0</v>
      </c>
    </row>
    <row r="3195" spans="1:34">
      <c r="A3195" t="s">
        <v>12453</v>
      </c>
      <c r="B3195" t="s">
        <v>22</v>
      </c>
      <c r="C3195" t="s">
        <v>711</v>
      </c>
      <c r="D3195" t="s">
        <v>24</v>
      </c>
      <c r="E3195" t="s">
        <v>268</v>
      </c>
      <c r="F3195" t="s">
        <v>269</v>
      </c>
      <c r="G3195" t="s">
        <v>12454</v>
      </c>
      <c r="H3195" s="1">
        <f>DATE(YEAR(invoices[[#This Row],[due_date]]),MONTH(invoices[[#This Row],[due_date]]),1)</f>
        <v>45566</v>
      </c>
      <c r="I3195" s="1">
        <v>45572</v>
      </c>
      <c r="J3195">
        <v>6530</v>
      </c>
      <c r="K3195">
        <v>1650</v>
      </c>
      <c r="L3195">
        <v>2250</v>
      </c>
      <c r="M3195">
        <f>invoices[[#This Row],[rent_amount]]+invoices[[#This Row],[electricity_amount]]+invoices[[#This Row],[other_charges]]</f>
        <v>10430</v>
      </c>
      <c r="N3195" t="s">
        <v>28</v>
      </c>
      <c r="O3195" t="s">
        <v>209</v>
      </c>
      <c r="P3195">
        <v>0</v>
      </c>
      <c r="Q3195" t="b">
        <v>0</v>
      </c>
      <c r="R3195" t="s">
        <v>210</v>
      </c>
      <c r="S3195">
        <v>0</v>
      </c>
      <c r="T3195">
        <f>invoices[[#This Row],[total_amount]]</f>
        <v>10430</v>
      </c>
      <c r="U3195" t="s">
        <v>713</v>
      </c>
      <c r="V3195" t="str">
        <f>INDEX([1]!Table1[tenantname],MATCH(invoices[[#This Row],[allotment_id]],[1]!Table1[TenantAllotmentID],0))</f>
        <v>Aashish Maurya (C21-C1)</v>
      </c>
      <c r="W3195" t="s">
        <v>14203</v>
      </c>
      <c r="X3195" t="s">
        <v>14204</v>
      </c>
      <c r="Y3195" s="4">
        <v>45566</v>
      </c>
      <c r="Z3195" t="s">
        <v>15806</v>
      </c>
      <c r="AA3195">
        <v>4689</v>
      </c>
      <c r="AB3195">
        <v>1561</v>
      </c>
      <c r="AC3195">
        <v>280</v>
      </c>
      <c r="AD3195" s="7">
        <f>invoices[[#This Row],[Rent]]+invoices[[#This Row],[Services]]+invoices[[#This Row],[GST]]</f>
        <v>6530</v>
      </c>
      <c r="AE3195" s="7">
        <f>invoices[[#This Row],[Total]]-invoices[[#This Row],[rent_amount]]</f>
        <v>0</v>
      </c>
      <c r="AF3195">
        <v>5562</v>
      </c>
      <c r="AG3195">
        <v>1650</v>
      </c>
      <c r="AH3195">
        <f>invoices[[#This Row],[EB Amount]]-invoices[[#This Row],[electricity_amount]]</f>
        <v>0</v>
      </c>
    </row>
    <row r="3196" spans="1:34">
      <c r="A3196" t="s">
        <v>12469</v>
      </c>
      <c r="B3196" t="s">
        <v>22</v>
      </c>
      <c r="C3196" t="s">
        <v>847</v>
      </c>
      <c r="D3196" t="s">
        <v>24</v>
      </c>
      <c r="E3196" t="s">
        <v>354</v>
      </c>
      <c r="F3196" t="s">
        <v>812</v>
      </c>
      <c r="G3196" t="s">
        <v>12470</v>
      </c>
      <c r="H3196" s="1">
        <f>DATE(YEAR(invoices[[#This Row],[due_date]]),MONTH(invoices[[#This Row],[due_date]]),1)</f>
        <v>45566</v>
      </c>
      <c r="I3196" s="1">
        <v>45572</v>
      </c>
      <c r="J3196">
        <v>14500</v>
      </c>
      <c r="K3196">
        <v>1276</v>
      </c>
      <c r="L3196">
        <v>0</v>
      </c>
      <c r="M3196">
        <f>invoices[[#This Row],[rent_amount]]+invoices[[#This Row],[electricity_amount]]+invoices[[#This Row],[other_charges]]</f>
        <v>15776</v>
      </c>
      <c r="N3196" t="s">
        <v>28</v>
      </c>
      <c r="O3196" t="s">
        <v>1152</v>
      </c>
      <c r="P3196">
        <v>0</v>
      </c>
      <c r="Q3196" t="b">
        <v>0</v>
      </c>
      <c r="R3196" t="s">
        <v>210</v>
      </c>
      <c r="S3196">
        <v>0</v>
      </c>
      <c r="T3196">
        <f>invoices[[#This Row],[total_amount]]</f>
        <v>15776</v>
      </c>
      <c r="U3196" t="s">
        <v>849</v>
      </c>
      <c r="V3196" t="str">
        <f>INDEX([1]!Table1[tenantname],MATCH(invoices[[#This Row],[allotment_id]],[1]!Table1[TenantAllotmentID],0))</f>
        <v>Narendhren RR (B34-B2)</v>
      </c>
      <c r="W3196" t="s">
        <v>14253</v>
      </c>
      <c r="X3196" t="s">
        <v>14254</v>
      </c>
      <c r="Y3196" s="4">
        <v>45566</v>
      </c>
      <c r="Z3196" t="s">
        <v>15806</v>
      </c>
      <c r="AA3196">
        <v>8866</v>
      </c>
      <c r="AB3196">
        <v>4774</v>
      </c>
      <c r="AC3196">
        <v>860</v>
      </c>
      <c r="AD3196" s="7">
        <f>invoices[[#This Row],[Rent]]+invoices[[#This Row],[Services]]+invoices[[#This Row],[GST]]</f>
        <v>14500</v>
      </c>
      <c r="AE3196" s="7">
        <f>invoices[[#This Row],[Total]]-invoices[[#This Row],[rent_amount]]</f>
        <v>0</v>
      </c>
      <c r="AF3196">
        <v>5571</v>
      </c>
      <c r="AG3196">
        <v>1276</v>
      </c>
      <c r="AH3196">
        <f>invoices[[#This Row],[EB Amount]]-invoices[[#This Row],[electricity_amount]]</f>
        <v>0</v>
      </c>
    </row>
    <row r="3197" spans="1:34">
      <c r="A3197" t="s">
        <v>12535</v>
      </c>
      <c r="B3197" t="s">
        <v>22</v>
      </c>
      <c r="C3197" t="s">
        <v>6046</v>
      </c>
      <c r="D3197" t="s">
        <v>24</v>
      </c>
      <c r="E3197" t="s">
        <v>201</v>
      </c>
      <c r="F3197" s="2" t="s">
        <v>1031</v>
      </c>
      <c r="G3197" t="s">
        <v>12536</v>
      </c>
      <c r="H3197" s="1">
        <f>DATE(YEAR(invoices[[#This Row],[due_date]]),MONTH(invoices[[#This Row],[due_date]]),1)</f>
        <v>45566</v>
      </c>
      <c r="I3197" s="1">
        <v>45572</v>
      </c>
      <c r="J3197">
        <v>5612</v>
      </c>
      <c r="K3197">
        <v>0</v>
      </c>
      <c r="L3197">
        <v>0</v>
      </c>
      <c r="M3197">
        <f>invoices[[#This Row],[rent_amount]]+invoices[[#This Row],[electricity_amount]]+invoices[[#This Row],[other_charges]]</f>
        <v>5612</v>
      </c>
      <c r="N3197" t="s">
        <v>28</v>
      </c>
      <c r="O3197" t="s">
        <v>1050</v>
      </c>
      <c r="P3197">
        <v>0</v>
      </c>
      <c r="Q3197" t="b">
        <v>0</v>
      </c>
      <c r="R3197" t="s">
        <v>210</v>
      </c>
      <c r="S3197">
        <v>0</v>
      </c>
      <c r="T3197">
        <f>invoices[[#This Row],[total_amount]]</f>
        <v>5612</v>
      </c>
      <c r="U3197" t="s">
        <v>6048</v>
      </c>
      <c r="V3197" t="str">
        <f>INDEX([1]!Table1[tenantname],MATCH(invoices[[#This Row],[allotment_id]],[1]!Table1[TenantAllotmentID],0))</f>
        <v>Suvidnya Tipre (B31-B1)</v>
      </c>
      <c r="W3197" t="s">
        <v>15445</v>
      </c>
      <c r="X3197" t="s">
        <v>15446</v>
      </c>
      <c r="Y3197" s="4">
        <v>45566</v>
      </c>
      <c r="Z3197" t="s">
        <v>15806</v>
      </c>
      <c r="AA3197">
        <v>3928</v>
      </c>
      <c r="AB3197">
        <v>1427</v>
      </c>
      <c r="AC3197">
        <v>257</v>
      </c>
      <c r="AD3197" s="7">
        <f>invoices[[#This Row],[Rent]]+invoices[[#This Row],[Services]]+invoices[[#This Row],[GST]]</f>
        <v>5612</v>
      </c>
      <c r="AE3197" s="7">
        <f>invoices[[#This Row],[Total]]-invoices[[#This Row],[rent_amount]]</f>
        <v>0</v>
      </c>
      <c r="AF3197">
        <v>5607</v>
      </c>
      <c r="AG3197">
        <v>0</v>
      </c>
      <c r="AH3197">
        <f>invoices[[#This Row],[EB Amount]]-invoices[[#This Row],[electricity_amount]]</f>
        <v>0</v>
      </c>
    </row>
    <row r="3198" spans="1:34">
      <c r="A3198" t="s">
        <v>12601</v>
      </c>
      <c r="B3198" t="s">
        <v>22</v>
      </c>
      <c r="C3198" t="s">
        <v>580</v>
      </c>
      <c r="D3198" t="s">
        <v>24</v>
      </c>
      <c r="E3198" t="s">
        <v>34</v>
      </c>
      <c r="F3198" t="s">
        <v>58</v>
      </c>
      <c r="G3198" t="s">
        <v>12602</v>
      </c>
      <c r="H3198" s="1">
        <f>DATE(YEAR(invoices[[#This Row],[due_date]]),MONTH(invoices[[#This Row],[due_date]]),1)</f>
        <v>45566</v>
      </c>
      <c r="I3198" s="1">
        <v>45572</v>
      </c>
      <c r="J3198">
        <v>14500</v>
      </c>
      <c r="K3198">
        <v>2490</v>
      </c>
      <c r="L3198">
        <v>0</v>
      </c>
      <c r="M3198">
        <f>invoices[[#This Row],[rent_amount]]+invoices[[#This Row],[electricity_amount]]+invoices[[#This Row],[other_charges]]</f>
        <v>16990</v>
      </c>
      <c r="N3198" t="s">
        <v>28</v>
      </c>
      <c r="O3198" t="s">
        <v>3714</v>
      </c>
      <c r="P3198">
        <v>0</v>
      </c>
      <c r="Q3198" t="b">
        <v>0</v>
      </c>
      <c r="R3198" t="s">
        <v>210</v>
      </c>
      <c r="S3198">
        <v>0</v>
      </c>
      <c r="T3198">
        <f>invoices[[#This Row],[total_amount]]</f>
        <v>16990</v>
      </c>
      <c r="U3198" t="s">
        <v>583</v>
      </c>
      <c r="V3198" t="str">
        <f>INDEX([1]!Table1[tenantname],MATCH(invoices[[#This Row],[allotment_id]],[1]!Table1[TenantAllotmentID],0))</f>
        <v>Aditi Yadav (B43-B2)</v>
      </c>
      <c r="W3198" t="s">
        <v>14159</v>
      </c>
      <c r="X3198" t="s">
        <v>14160</v>
      </c>
      <c r="Y3198" s="4">
        <v>45566</v>
      </c>
      <c r="Z3198" t="s">
        <v>15806</v>
      </c>
      <c r="AA3198">
        <v>10408</v>
      </c>
      <c r="AB3198">
        <v>3467</v>
      </c>
      <c r="AC3198">
        <v>625</v>
      </c>
      <c r="AD3198" s="7">
        <f>invoices[[#This Row],[Rent]]+invoices[[#This Row],[Services]]+invoices[[#This Row],[GST]]</f>
        <v>14500</v>
      </c>
      <c r="AE3198" s="7">
        <f>invoices[[#This Row],[Total]]-invoices[[#This Row],[rent_amount]]</f>
        <v>0</v>
      </c>
      <c r="AF3198">
        <v>5642</v>
      </c>
      <c r="AG3198">
        <v>2490</v>
      </c>
      <c r="AH3198">
        <f>invoices[[#This Row],[EB Amount]]-invoices[[#This Row],[electricity_amount]]</f>
        <v>0</v>
      </c>
    </row>
    <row r="3199" spans="1:34">
      <c r="A3199" t="s">
        <v>12613</v>
      </c>
      <c r="B3199" t="s">
        <v>22</v>
      </c>
      <c r="C3199" t="s">
        <v>12614</v>
      </c>
      <c r="D3199" t="s">
        <v>24</v>
      </c>
      <c r="E3199" t="s">
        <v>399</v>
      </c>
      <c r="F3199" t="s">
        <v>400</v>
      </c>
      <c r="G3199" t="s">
        <v>12615</v>
      </c>
      <c r="H3199" s="1">
        <f>DATE(YEAR(invoices[[#This Row],[due_date]]),MONTH(invoices[[#This Row],[due_date]]),1)</f>
        <v>45566</v>
      </c>
      <c r="I3199" s="1">
        <v>45572</v>
      </c>
      <c r="J3199">
        <v>0</v>
      </c>
      <c r="K3199">
        <v>0</v>
      </c>
      <c r="L3199">
        <v>2250</v>
      </c>
      <c r="M3199">
        <f>invoices[[#This Row],[rent_amount]]+invoices[[#This Row],[electricity_amount]]+invoices[[#This Row],[other_charges]]</f>
        <v>2250</v>
      </c>
      <c r="N3199" t="s">
        <v>28</v>
      </c>
      <c r="O3199" t="s">
        <v>209</v>
      </c>
      <c r="P3199">
        <v>0</v>
      </c>
      <c r="Q3199" t="b">
        <v>0</v>
      </c>
      <c r="R3199" t="s">
        <v>210</v>
      </c>
      <c r="S3199">
        <v>0</v>
      </c>
      <c r="T3199">
        <f>invoices[[#This Row],[total_amount]]</f>
        <v>2250</v>
      </c>
      <c r="U3199" t="s">
        <v>12616</v>
      </c>
      <c r="V3199" t="str">
        <f>INDEX([1]!Table1[tenantname],MATCH(invoices[[#This Row],[allotment_id]],[1]!Table1[TenantAllotmentID],0))</f>
        <v>Aradhana M (B22-B2)</v>
      </c>
      <c r="W3199" t="s">
        <v>15769</v>
      </c>
      <c r="X3199" t="s">
        <v>15770</v>
      </c>
      <c r="Y3199" s="4">
        <v>45566</v>
      </c>
      <c r="Z3199" t="s">
        <v>15806</v>
      </c>
      <c r="AA3199">
        <v>0</v>
      </c>
      <c r="AB3199">
        <v>0</v>
      </c>
      <c r="AC3199">
        <v>0</v>
      </c>
      <c r="AD3199" s="7">
        <f>invoices[[#This Row],[Rent]]+invoices[[#This Row],[Services]]+invoices[[#This Row],[GST]]</f>
        <v>0</v>
      </c>
      <c r="AE3199" s="7">
        <f>invoices[[#This Row],[Total]]-invoices[[#This Row],[rent_amount]]</f>
        <v>0</v>
      </c>
      <c r="AF3199">
        <v>5649</v>
      </c>
      <c r="AG3199">
        <v>0</v>
      </c>
      <c r="AH3199">
        <f>invoices[[#This Row],[EB Amount]]-invoices[[#This Row],[electricity_amount]]</f>
        <v>0</v>
      </c>
    </row>
    <row r="3200" spans="1:34">
      <c r="A3200" t="s">
        <v>12768</v>
      </c>
      <c r="B3200" t="s">
        <v>22</v>
      </c>
      <c r="C3200" t="s">
        <v>946</v>
      </c>
      <c r="D3200" t="s">
        <v>24</v>
      </c>
      <c r="E3200" t="s">
        <v>349</v>
      </c>
      <c r="F3200" t="s">
        <v>947</v>
      </c>
      <c r="G3200" t="s">
        <v>12769</v>
      </c>
      <c r="H3200" s="1">
        <f>DATE(YEAR(invoices[[#This Row],[due_date]]),MONTH(invoices[[#This Row],[due_date]]),1)</f>
        <v>45566</v>
      </c>
      <c r="I3200" s="1">
        <v>45572</v>
      </c>
      <c r="J3200">
        <v>14500</v>
      </c>
      <c r="K3200">
        <v>1590</v>
      </c>
      <c r="L3200">
        <v>0</v>
      </c>
      <c r="M3200">
        <f>invoices[[#This Row],[rent_amount]]+invoices[[#This Row],[electricity_amount]]+invoices[[#This Row],[other_charges]]</f>
        <v>16090</v>
      </c>
      <c r="N3200" t="s">
        <v>28</v>
      </c>
      <c r="O3200" t="s">
        <v>209</v>
      </c>
      <c r="P3200">
        <v>0</v>
      </c>
      <c r="Q3200" t="b">
        <v>0</v>
      </c>
      <c r="R3200" t="s">
        <v>210</v>
      </c>
      <c r="S3200">
        <v>0</v>
      </c>
      <c r="T3200">
        <f>invoices[[#This Row],[total_amount]]</f>
        <v>16090</v>
      </c>
      <c r="U3200" t="s">
        <v>949</v>
      </c>
      <c r="V3200" t="str">
        <f>INDEX([1]!Table1[tenantname],MATCH(invoices[[#This Row],[allotment_id]],[1]!Table1[TenantAllotmentID],0))</f>
        <v>Harikrishnan P (B11-B1)</v>
      </c>
      <c r="W3200" t="s">
        <v>14288</v>
      </c>
      <c r="X3200" t="s">
        <v>14289</v>
      </c>
      <c r="Y3200" s="4">
        <v>45566</v>
      </c>
      <c r="Z3200" t="s">
        <v>15806</v>
      </c>
      <c r="AA3200">
        <v>10408</v>
      </c>
      <c r="AB3200">
        <v>3467</v>
      </c>
      <c r="AC3200">
        <v>625</v>
      </c>
      <c r="AD3200" s="7">
        <f>invoices[[#This Row],[Rent]]+invoices[[#This Row],[Services]]+invoices[[#This Row],[GST]]</f>
        <v>14500</v>
      </c>
      <c r="AE3200" s="7">
        <f>invoices[[#This Row],[Total]]-invoices[[#This Row],[rent_amount]]</f>
        <v>0</v>
      </c>
      <c r="AF3200">
        <v>5727</v>
      </c>
      <c r="AG3200">
        <v>1590</v>
      </c>
      <c r="AH3200">
        <f>invoices[[#This Row],[EB Amount]]-invoices[[#This Row],[electricity_amount]]</f>
        <v>0</v>
      </c>
    </row>
    <row r="3201" spans="1:34">
      <c r="A3201" t="s">
        <v>12921</v>
      </c>
      <c r="B3201" t="s">
        <v>22</v>
      </c>
      <c r="C3201" t="s">
        <v>71</v>
      </c>
      <c r="D3201" t="s">
        <v>24</v>
      </c>
      <c r="E3201" t="s">
        <v>72</v>
      </c>
      <c r="F3201" t="s">
        <v>73</v>
      </c>
      <c r="G3201" t="s">
        <v>12922</v>
      </c>
      <c r="H3201" s="1">
        <f>DATE(YEAR(invoices[[#This Row],[due_date]]),MONTH(invoices[[#This Row],[due_date]]),1)</f>
        <v>45566</v>
      </c>
      <c r="I3201" s="1">
        <v>45572</v>
      </c>
      <c r="J3201">
        <v>14500</v>
      </c>
      <c r="K3201">
        <v>748</v>
      </c>
      <c r="L3201">
        <v>0</v>
      </c>
      <c r="M3201">
        <f>invoices[[#This Row],[rent_amount]]+invoices[[#This Row],[electricity_amount]]+invoices[[#This Row],[other_charges]]</f>
        <v>15248</v>
      </c>
      <c r="N3201" t="s">
        <v>28</v>
      </c>
      <c r="O3201" t="s">
        <v>1152</v>
      </c>
      <c r="P3201">
        <v>0</v>
      </c>
      <c r="Q3201" t="b">
        <v>0</v>
      </c>
      <c r="R3201" t="s">
        <v>210</v>
      </c>
      <c r="S3201">
        <v>0</v>
      </c>
      <c r="T3201">
        <f>invoices[[#This Row],[total_amount]]</f>
        <v>15248</v>
      </c>
      <c r="U3201" t="s">
        <v>77</v>
      </c>
      <c r="V3201" t="str">
        <f>INDEX([1]!Table1[tenantname],MATCH(invoices[[#This Row],[allotment_id]],[1]!Table1[TenantAllotmentID],0))</f>
        <v>Nirmala  A (C34-B1)</v>
      </c>
      <c r="W3201" t="s">
        <v>13996</v>
      </c>
      <c r="X3201" t="s">
        <v>13997</v>
      </c>
      <c r="Y3201" s="4">
        <v>45566</v>
      </c>
      <c r="Z3201" t="s">
        <v>15806</v>
      </c>
      <c r="AA3201">
        <v>10408</v>
      </c>
      <c r="AB3201">
        <v>3467</v>
      </c>
      <c r="AC3201">
        <v>625</v>
      </c>
      <c r="AD3201" s="7">
        <f>invoices[[#This Row],[Rent]]+invoices[[#This Row],[Services]]+invoices[[#This Row],[GST]]</f>
        <v>14500</v>
      </c>
      <c r="AE3201" s="7">
        <f>invoices[[#This Row],[Total]]-invoices[[#This Row],[rent_amount]]</f>
        <v>0</v>
      </c>
      <c r="AF3201">
        <v>5806</v>
      </c>
      <c r="AG3201">
        <v>748</v>
      </c>
      <c r="AH3201">
        <f>invoices[[#This Row],[EB Amount]]-invoices[[#This Row],[electricity_amount]]</f>
        <v>0</v>
      </c>
    </row>
    <row r="3202" spans="1:34">
      <c r="A3202" t="s">
        <v>12925</v>
      </c>
      <c r="B3202" t="s">
        <v>22</v>
      </c>
      <c r="C3202" t="s">
        <v>2710</v>
      </c>
      <c r="D3202" t="s">
        <v>24</v>
      </c>
      <c r="E3202" t="s">
        <v>88</v>
      </c>
      <c r="F3202" t="s">
        <v>1314</v>
      </c>
      <c r="G3202" t="s">
        <v>12926</v>
      </c>
      <c r="H3202" s="1">
        <f>DATE(YEAR(invoices[[#This Row],[due_date]]),MONTH(invoices[[#This Row],[due_date]]),1)</f>
        <v>45566</v>
      </c>
      <c r="I3202" s="1">
        <v>45572</v>
      </c>
      <c r="J3202">
        <v>14500</v>
      </c>
      <c r="K3202">
        <v>1410</v>
      </c>
      <c r="L3202">
        <v>0</v>
      </c>
      <c r="M3202">
        <f>invoices[[#This Row],[rent_amount]]+invoices[[#This Row],[electricity_amount]]+invoices[[#This Row],[other_charges]]</f>
        <v>15910</v>
      </c>
      <c r="N3202" t="s">
        <v>28</v>
      </c>
      <c r="O3202" t="s">
        <v>1152</v>
      </c>
      <c r="P3202">
        <v>0</v>
      </c>
      <c r="Q3202" t="b">
        <v>0</v>
      </c>
      <c r="R3202" t="s">
        <v>210</v>
      </c>
      <c r="S3202">
        <v>0</v>
      </c>
      <c r="T3202">
        <f>invoices[[#This Row],[total_amount]]</f>
        <v>15910</v>
      </c>
      <c r="U3202" t="s">
        <v>2712</v>
      </c>
      <c r="V3202" t="str">
        <f>INDEX([1]!Table1[tenantname],MATCH(invoices[[#This Row],[allotment_id]],[1]!Table1[TenantAllotmentID],0))</f>
        <v>Ram Roshan R (B13-B1)</v>
      </c>
      <c r="W3202" t="s">
        <v>14873</v>
      </c>
      <c r="X3202" t="s">
        <v>14874</v>
      </c>
      <c r="Y3202" s="4">
        <v>45566</v>
      </c>
      <c r="Z3202" t="s">
        <v>15806</v>
      </c>
      <c r="AA3202">
        <v>10408</v>
      </c>
      <c r="AB3202">
        <v>3467</v>
      </c>
      <c r="AC3202">
        <v>625</v>
      </c>
      <c r="AD3202" s="7">
        <f>invoices[[#This Row],[Rent]]+invoices[[#This Row],[Services]]+invoices[[#This Row],[GST]]</f>
        <v>14500</v>
      </c>
      <c r="AE3202" s="7">
        <f>invoices[[#This Row],[Total]]-invoices[[#This Row],[rent_amount]]</f>
        <v>0</v>
      </c>
      <c r="AF3202">
        <v>5808</v>
      </c>
      <c r="AG3202">
        <v>1410</v>
      </c>
      <c r="AH3202">
        <f>invoices[[#This Row],[EB Amount]]-invoices[[#This Row],[electricity_amount]]</f>
        <v>0</v>
      </c>
    </row>
    <row r="3203" spans="1:34">
      <c r="A3203" t="s">
        <v>12967</v>
      </c>
      <c r="B3203" t="s">
        <v>22</v>
      </c>
      <c r="C3203" t="s">
        <v>406</v>
      </c>
      <c r="D3203" t="s">
        <v>24</v>
      </c>
      <c r="E3203" t="s">
        <v>42</v>
      </c>
      <c r="F3203" t="s">
        <v>6008</v>
      </c>
      <c r="G3203" t="s">
        <v>12968</v>
      </c>
      <c r="H3203" s="1">
        <f>DATE(YEAR(invoices[[#This Row],[due_date]]),MONTH(invoices[[#This Row],[due_date]]),1)</f>
        <v>45566</v>
      </c>
      <c r="I3203" s="1">
        <v>45572</v>
      </c>
      <c r="J3203">
        <v>6709</v>
      </c>
      <c r="K3203">
        <v>0</v>
      </c>
      <c r="L3203">
        <v>0</v>
      </c>
      <c r="M3203">
        <f>invoices[[#This Row],[rent_amount]]+invoices[[#This Row],[electricity_amount]]+invoices[[#This Row],[other_charges]]</f>
        <v>6709</v>
      </c>
      <c r="N3203" t="s">
        <v>28</v>
      </c>
      <c r="O3203" t="s">
        <v>1050</v>
      </c>
      <c r="P3203">
        <v>0</v>
      </c>
      <c r="Q3203" t="b">
        <v>0</v>
      </c>
      <c r="R3203" t="s">
        <v>210</v>
      </c>
      <c r="S3203">
        <v>0</v>
      </c>
      <c r="T3203">
        <f>invoices[[#This Row],[total_amount]]</f>
        <v>6709</v>
      </c>
      <c r="U3203" t="s">
        <v>10254</v>
      </c>
      <c r="V3203" t="str">
        <f>INDEX([1]!Table1[tenantname],MATCH(invoices[[#This Row],[allotment_id]],[1]!Table1[TenantAllotmentID],0))</f>
        <v>Subarana Dutta Biswas (C24-B2)</v>
      </c>
      <c r="W3203" t="s">
        <v>14098</v>
      </c>
      <c r="X3203" t="s">
        <v>15693</v>
      </c>
      <c r="Y3203" s="4">
        <v>45566</v>
      </c>
      <c r="Z3203" t="s">
        <v>15806</v>
      </c>
      <c r="AA3203">
        <v>4696</v>
      </c>
      <c r="AB3203">
        <v>1706</v>
      </c>
      <c r="AC3203">
        <v>307</v>
      </c>
      <c r="AD3203" s="7">
        <f>invoices[[#This Row],[Rent]]+invoices[[#This Row],[Services]]+invoices[[#This Row],[GST]]</f>
        <v>6709</v>
      </c>
      <c r="AE3203" s="7">
        <f>invoices[[#This Row],[Total]]-invoices[[#This Row],[rent_amount]]</f>
        <v>0</v>
      </c>
      <c r="AF3203">
        <v>5834</v>
      </c>
      <c r="AG3203">
        <v>0</v>
      </c>
      <c r="AH3203">
        <f>invoices[[#This Row],[EB Amount]]-invoices[[#This Row],[electricity_amount]]</f>
        <v>0</v>
      </c>
    </row>
    <row r="3204" spans="1:34">
      <c r="A3204" t="s">
        <v>12971</v>
      </c>
      <c r="B3204" t="s">
        <v>22</v>
      </c>
      <c r="C3204" t="s">
        <v>410</v>
      </c>
      <c r="D3204" t="s">
        <v>24</v>
      </c>
      <c r="E3204" t="s">
        <v>275</v>
      </c>
      <c r="F3204" t="s">
        <v>411</v>
      </c>
      <c r="G3204" t="s">
        <v>12972</v>
      </c>
      <c r="H3204" s="1">
        <f>DATE(YEAR(invoices[[#This Row],[due_date]]),MONTH(invoices[[#This Row],[due_date]]),1)</f>
        <v>45566</v>
      </c>
      <c r="I3204" s="1">
        <v>45572</v>
      </c>
      <c r="J3204">
        <v>14500</v>
      </c>
      <c r="K3204">
        <v>2280</v>
      </c>
      <c r="L3204">
        <v>0</v>
      </c>
      <c r="M3204">
        <f>invoices[[#This Row],[rent_amount]]+invoices[[#This Row],[electricity_amount]]+invoices[[#This Row],[other_charges]]</f>
        <v>16780</v>
      </c>
      <c r="N3204" t="s">
        <v>28</v>
      </c>
      <c r="O3204" t="s">
        <v>209</v>
      </c>
      <c r="P3204">
        <v>0</v>
      </c>
      <c r="Q3204" t="b">
        <v>0</v>
      </c>
      <c r="R3204" t="s">
        <v>210</v>
      </c>
      <c r="S3204">
        <v>0</v>
      </c>
      <c r="T3204">
        <f>invoices[[#This Row],[total_amount]]</f>
        <v>16780</v>
      </c>
      <c r="U3204" t="s">
        <v>414</v>
      </c>
      <c r="V3204" t="str">
        <f>INDEX([1]!Table1[tenantname],MATCH(invoices[[#This Row],[allotment_id]],[1]!Table1[TenantAllotmentID],0))</f>
        <v>Brinda Vivek (B44-B2)</v>
      </c>
      <c r="W3204" t="s">
        <v>14100</v>
      </c>
      <c r="X3204" t="s">
        <v>14101</v>
      </c>
      <c r="Y3204" s="4">
        <v>45566</v>
      </c>
      <c r="Z3204" t="s">
        <v>15806</v>
      </c>
      <c r="AA3204">
        <v>10408</v>
      </c>
      <c r="AB3204">
        <v>3467</v>
      </c>
      <c r="AC3204">
        <v>625</v>
      </c>
      <c r="AD3204" s="7">
        <f>invoices[[#This Row],[Rent]]+invoices[[#This Row],[Services]]+invoices[[#This Row],[GST]]</f>
        <v>14500</v>
      </c>
      <c r="AE3204" s="7">
        <f>invoices[[#This Row],[Total]]-invoices[[#This Row],[rent_amount]]</f>
        <v>0</v>
      </c>
      <c r="AF3204">
        <v>5836</v>
      </c>
      <c r="AG3204">
        <v>2280</v>
      </c>
      <c r="AH3204">
        <f>invoices[[#This Row],[EB Amount]]-invoices[[#This Row],[electricity_amount]]</f>
        <v>0</v>
      </c>
    </row>
    <row r="3205" spans="1:34">
      <c r="A3205" t="s">
        <v>13025</v>
      </c>
      <c r="B3205" t="s">
        <v>22</v>
      </c>
      <c r="C3205" t="s">
        <v>304</v>
      </c>
      <c r="D3205" t="s">
        <v>24</v>
      </c>
      <c r="E3205" t="s">
        <v>181</v>
      </c>
      <c r="F3205" t="s">
        <v>305</v>
      </c>
      <c r="G3205" t="s">
        <v>13026</v>
      </c>
      <c r="H3205" s="1">
        <f>DATE(YEAR(invoices[[#This Row],[due_date]]),MONTH(invoices[[#This Row],[due_date]]),1)</f>
        <v>45566</v>
      </c>
      <c r="I3205" s="1">
        <v>45572</v>
      </c>
      <c r="J3205">
        <v>13500</v>
      </c>
      <c r="K3205">
        <v>768</v>
      </c>
      <c r="L3205">
        <v>0</v>
      </c>
      <c r="M3205">
        <f>invoices[[#This Row],[rent_amount]]+invoices[[#This Row],[electricity_amount]]+invoices[[#This Row],[other_charges]]</f>
        <v>14268</v>
      </c>
      <c r="N3205" t="s">
        <v>28</v>
      </c>
      <c r="O3205" t="s">
        <v>209</v>
      </c>
      <c r="P3205">
        <v>0</v>
      </c>
      <c r="Q3205" t="b">
        <v>0</v>
      </c>
      <c r="R3205" t="s">
        <v>210</v>
      </c>
      <c r="S3205">
        <v>0</v>
      </c>
      <c r="T3205">
        <f>invoices[[#This Row],[total_amount]]</f>
        <v>14268</v>
      </c>
      <c r="U3205" t="s">
        <v>309</v>
      </c>
      <c r="V3205" t="str">
        <f>INDEX([1]!Table1[tenantname],MATCH(invoices[[#This Row],[allotment_id]],[1]!Table1[TenantAllotmentID],0))</f>
        <v>Chandana Sai Bade (B24-C1)</v>
      </c>
      <c r="W3205" t="s">
        <v>14062</v>
      </c>
      <c r="X3205" t="s">
        <v>14063</v>
      </c>
      <c r="Y3205" s="4">
        <v>45566</v>
      </c>
      <c r="Z3205" t="s">
        <v>15806</v>
      </c>
      <c r="AA3205">
        <v>9450</v>
      </c>
      <c r="AB3205">
        <v>3432</v>
      </c>
      <c r="AC3205">
        <v>618</v>
      </c>
      <c r="AD3205" s="7">
        <f>invoices[[#This Row],[Rent]]+invoices[[#This Row],[Services]]+invoices[[#This Row],[GST]]</f>
        <v>13500</v>
      </c>
      <c r="AE3205" s="7">
        <f>invoices[[#This Row],[Total]]-invoices[[#This Row],[rent_amount]]</f>
        <v>0</v>
      </c>
      <c r="AF3205">
        <v>5866</v>
      </c>
      <c r="AG3205">
        <v>768</v>
      </c>
      <c r="AH3205">
        <f>invoices[[#This Row],[EB Amount]]-invoices[[#This Row],[electricity_amount]]</f>
        <v>0</v>
      </c>
    </row>
    <row r="3206" spans="1:34">
      <c r="A3206" t="s">
        <v>13155</v>
      </c>
      <c r="B3206" t="s">
        <v>22</v>
      </c>
      <c r="C3206" t="s">
        <v>348</v>
      </c>
      <c r="D3206" t="s">
        <v>24</v>
      </c>
      <c r="E3206" t="s">
        <v>349</v>
      </c>
      <c r="F3206" t="s">
        <v>350</v>
      </c>
      <c r="G3206" t="s">
        <v>13156</v>
      </c>
      <c r="H3206" s="1">
        <f>DATE(YEAR(invoices[[#This Row],[due_date]]),MONTH(invoices[[#This Row],[due_date]]),1)</f>
        <v>45566</v>
      </c>
      <c r="I3206" s="1">
        <v>45572</v>
      </c>
      <c r="J3206">
        <v>13500</v>
      </c>
      <c r="K3206">
        <v>1590</v>
      </c>
      <c r="L3206">
        <v>0</v>
      </c>
      <c r="M3206">
        <f>invoices[[#This Row],[rent_amount]]+invoices[[#This Row],[electricity_amount]]+invoices[[#This Row],[other_charges]]</f>
        <v>15090</v>
      </c>
      <c r="N3206" t="s">
        <v>28</v>
      </c>
      <c r="O3206" t="s">
        <v>1152</v>
      </c>
      <c r="P3206">
        <v>0</v>
      </c>
      <c r="Q3206" t="b">
        <v>0</v>
      </c>
      <c r="R3206" t="s">
        <v>210</v>
      </c>
      <c r="S3206">
        <v>0</v>
      </c>
      <c r="T3206">
        <f>invoices[[#This Row],[total_amount]]</f>
        <v>15090</v>
      </c>
      <c r="U3206" t="s">
        <v>352</v>
      </c>
      <c r="V3206" t="str">
        <f>INDEX([1]!Table1[tenantname],MATCH(invoices[[#This Row],[allotment_id]],[1]!Table1[TenantAllotmentID],0))</f>
        <v>Nithya Gopal Chakraborty (B11-C1)</v>
      </c>
      <c r="W3206" t="s">
        <v>14076</v>
      </c>
      <c r="X3206" t="s">
        <v>14077</v>
      </c>
      <c r="Y3206" s="4">
        <v>45566</v>
      </c>
      <c r="Z3206" t="s">
        <v>15806</v>
      </c>
      <c r="AA3206">
        <v>9690</v>
      </c>
      <c r="AB3206">
        <v>3228</v>
      </c>
      <c r="AC3206">
        <v>582</v>
      </c>
      <c r="AD3206" s="7">
        <f>invoices[[#This Row],[Rent]]+invoices[[#This Row],[Services]]+invoices[[#This Row],[GST]]</f>
        <v>13500</v>
      </c>
      <c r="AE3206" s="7">
        <f>invoices[[#This Row],[Total]]-invoices[[#This Row],[rent_amount]]</f>
        <v>0</v>
      </c>
      <c r="AF3206">
        <v>5937</v>
      </c>
      <c r="AG3206">
        <v>1590</v>
      </c>
      <c r="AH3206">
        <f>invoices[[#This Row],[EB Amount]]-invoices[[#This Row],[electricity_amount]]</f>
        <v>0</v>
      </c>
    </row>
    <row r="3207" spans="1:34">
      <c r="A3207" t="s">
        <v>13165</v>
      </c>
      <c r="B3207" t="s">
        <v>22</v>
      </c>
      <c r="C3207" t="s">
        <v>509</v>
      </c>
      <c r="D3207" t="s">
        <v>24</v>
      </c>
      <c r="E3207" t="s">
        <v>354</v>
      </c>
      <c r="F3207" t="s">
        <v>1506</v>
      </c>
      <c r="G3207" t="s">
        <v>13166</v>
      </c>
      <c r="H3207" s="1">
        <f>DATE(YEAR(invoices[[#This Row],[due_date]]),MONTH(invoices[[#This Row],[due_date]]),1)</f>
        <v>45566</v>
      </c>
      <c r="I3207" s="1">
        <v>45572</v>
      </c>
      <c r="J3207">
        <v>7839</v>
      </c>
      <c r="K3207">
        <v>1740</v>
      </c>
      <c r="L3207">
        <v>2250</v>
      </c>
      <c r="M3207">
        <f>invoices[[#This Row],[rent_amount]]+invoices[[#This Row],[electricity_amount]]+invoices[[#This Row],[other_charges]]</f>
        <v>11829</v>
      </c>
      <c r="N3207" t="s">
        <v>28</v>
      </c>
      <c r="O3207" t="s">
        <v>209</v>
      </c>
      <c r="P3207">
        <v>0</v>
      </c>
      <c r="Q3207" t="b">
        <v>0</v>
      </c>
      <c r="R3207" t="s">
        <v>210</v>
      </c>
      <c r="S3207">
        <v>0</v>
      </c>
      <c r="T3207">
        <f>invoices[[#This Row],[total_amount]]</f>
        <v>11829</v>
      </c>
      <c r="U3207" t="s">
        <v>4909</v>
      </c>
      <c r="V3207" t="str">
        <f>INDEX([1]!Table1[tenantname],MATCH(invoices[[#This Row],[allotment_id]],[1]!Table1[TenantAllotmentID],0))</f>
        <v>Harsh Gupta (B34-C2)</v>
      </c>
      <c r="W3207" t="s">
        <v>14268</v>
      </c>
      <c r="X3207" t="s">
        <v>15309</v>
      </c>
      <c r="Y3207" s="4">
        <v>45566</v>
      </c>
      <c r="Z3207" t="s">
        <v>15806</v>
      </c>
      <c r="AA3207">
        <v>5487</v>
      </c>
      <c r="AB3207">
        <v>1993</v>
      </c>
      <c r="AC3207">
        <v>359</v>
      </c>
      <c r="AD3207" s="7">
        <f>invoices[[#This Row],[Rent]]+invoices[[#This Row],[Services]]+invoices[[#This Row],[GST]]</f>
        <v>7839</v>
      </c>
      <c r="AE3207" s="7">
        <f>invoices[[#This Row],[Total]]-invoices[[#This Row],[rent_amount]]</f>
        <v>0</v>
      </c>
      <c r="AF3207">
        <v>5942</v>
      </c>
      <c r="AG3207">
        <v>1740</v>
      </c>
      <c r="AH3207">
        <f>invoices[[#This Row],[EB Amount]]-invoices[[#This Row],[electricity_amount]]</f>
        <v>0</v>
      </c>
    </row>
    <row r="3208" spans="1:34">
      <c r="A3208" t="s">
        <v>13386</v>
      </c>
      <c r="B3208" t="s">
        <v>22</v>
      </c>
      <c r="C3208" t="s">
        <v>353</v>
      </c>
      <c r="D3208" t="s">
        <v>24</v>
      </c>
      <c r="E3208" t="s">
        <v>354</v>
      </c>
      <c r="F3208" t="s">
        <v>355</v>
      </c>
      <c r="G3208" t="s">
        <v>13387</v>
      </c>
      <c r="H3208" s="1">
        <f>DATE(YEAR(invoices[[#This Row],[due_date]]),MONTH(invoices[[#This Row],[due_date]]),1)</f>
        <v>45566</v>
      </c>
      <c r="I3208" s="1">
        <v>45572</v>
      </c>
      <c r="J3208">
        <v>14500</v>
      </c>
      <c r="K3208">
        <v>1740</v>
      </c>
      <c r="L3208">
        <v>0</v>
      </c>
      <c r="M3208">
        <f>invoices[[#This Row],[rent_amount]]+invoices[[#This Row],[electricity_amount]]+invoices[[#This Row],[other_charges]]</f>
        <v>16240</v>
      </c>
      <c r="N3208" t="s">
        <v>28</v>
      </c>
      <c r="O3208" t="s">
        <v>1152</v>
      </c>
      <c r="P3208">
        <v>0</v>
      </c>
      <c r="Q3208" t="b">
        <v>0</v>
      </c>
      <c r="R3208" t="s">
        <v>210</v>
      </c>
      <c r="S3208">
        <v>0</v>
      </c>
      <c r="T3208">
        <f>invoices[[#This Row],[total_amount]]</f>
        <v>16240</v>
      </c>
      <c r="U3208" t="s">
        <v>356</v>
      </c>
      <c r="V3208" t="str">
        <f>INDEX([1]!Table1[tenantname],MATCH(invoices[[#This Row],[allotment_id]],[1]!Table1[TenantAllotmentID],0))</f>
        <v>Sai Sundeep (B34-B1)</v>
      </c>
      <c r="W3208" t="s">
        <v>14078</v>
      </c>
      <c r="X3208" t="s">
        <v>14079</v>
      </c>
      <c r="Y3208" s="4">
        <v>45566</v>
      </c>
      <c r="Z3208" t="s">
        <v>15806</v>
      </c>
      <c r="AA3208">
        <v>8866</v>
      </c>
      <c r="AB3208">
        <v>4774</v>
      </c>
      <c r="AC3208">
        <v>860</v>
      </c>
      <c r="AD3208" s="7">
        <f>invoices[[#This Row],[Rent]]+invoices[[#This Row],[Services]]+invoices[[#This Row],[GST]]</f>
        <v>14500</v>
      </c>
      <c r="AE3208" s="7">
        <f>invoices[[#This Row],[Total]]-invoices[[#This Row],[rent_amount]]</f>
        <v>0</v>
      </c>
      <c r="AF3208">
        <v>6063</v>
      </c>
      <c r="AG3208">
        <v>1740</v>
      </c>
      <c r="AH3208">
        <f>invoices[[#This Row],[EB Amount]]-invoices[[#This Row],[electricity_amount]]</f>
        <v>0</v>
      </c>
    </row>
    <row r="3209" spans="1:34">
      <c r="A3209" t="s">
        <v>13502</v>
      </c>
      <c r="B3209" t="s">
        <v>22</v>
      </c>
      <c r="C3209" t="s">
        <v>2021</v>
      </c>
      <c r="D3209" t="s">
        <v>24</v>
      </c>
      <c r="E3209" t="s">
        <v>476</v>
      </c>
      <c r="F3209" t="s">
        <v>1388</v>
      </c>
      <c r="G3209" t="s">
        <v>13503</v>
      </c>
      <c r="H3209" s="1">
        <f>DATE(YEAR(invoices[[#This Row],[due_date]]),MONTH(invoices[[#This Row],[due_date]]),1)</f>
        <v>45566</v>
      </c>
      <c r="I3209" s="1">
        <v>45572</v>
      </c>
      <c r="J3209">
        <v>14500</v>
      </c>
      <c r="K3209">
        <v>2490</v>
      </c>
      <c r="L3209">
        <v>0</v>
      </c>
      <c r="M3209">
        <f>invoices[[#This Row],[rent_amount]]+invoices[[#This Row],[electricity_amount]]+invoices[[#This Row],[other_charges]]</f>
        <v>16990</v>
      </c>
      <c r="N3209" t="s">
        <v>28</v>
      </c>
      <c r="O3209" t="s">
        <v>209</v>
      </c>
      <c r="P3209">
        <v>0</v>
      </c>
      <c r="Q3209" t="b">
        <v>0</v>
      </c>
      <c r="R3209" t="s">
        <v>210</v>
      </c>
      <c r="S3209">
        <v>0</v>
      </c>
      <c r="T3209">
        <f>invoices[[#This Row],[total_amount]]</f>
        <v>16990</v>
      </c>
      <c r="U3209" t="s">
        <v>2023</v>
      </c>
      <c r="V3209" t="str">
        <f>INDEX([1]!Table1[tenantname],MATCH(invoices[[#This Row],[allotment_id]],[1]!Table1[TenantAllotmentID],0))</f>
        <v>Janarthana Krishna Venkatesan (B41-B1)</v>
      </c>
      <c r="W3209" t="s">
        <v>14677</v>
      </c>
      <c r="X3209" t="s">
        <v>14678</v>
      </c>
      <c r="Y3209" s="4">
        <v>45566</v>
      </c>
      <c r="Z3209" t="s">
        <v>15806</v>
      </c>
      <c r="AA3209">
        <v>10408</v>
      </c>
      <c r="AB3209">
        <v>3467</v>
      </c>
      <c r="AC3209">
        <v>625</v>
      </c>
      <c r="AD3209" s="7">
        <f>invoices[[#This Row],[Rent]]+invoices[[#This Row],[Services]]+invoices[[#This Row],[GST]]</f>
        <v>14500</v>
      </c>
      <c r="AE3209" s="7">
        <f>invoices[[#This Row],[Total]]-invoices[[#This Row],[rent_amount]]</f>
        <v>0</v>
      </c>
      <c r="AF3209">
        <v>6129</v>
      </c>
      <c r="AG3209">
        <v>2490</v>
      </c>
      <c r="AH3209">
        <f>invoices[[#This Row],[EB Amount]]-invoices[[#This Row],[electricity_amount]]</f>
        <v>0</v>
      </c>
    </row>
    <row r="3210" spans="1:34">
      <c r="A3210" t="s">
        <v>13524</v>
      </c>
      <c r="B3210" t="s">
        <v>22</v>
      </c>
      <c r="C3210" t="s">
        <v>855</v>
      </c>
      <c r="D3210" t="s">
        <v>24</v>
      </c>
      <c r="E3210" t="s">
        <v>140</v>
      </c>
      <c r="F3210" t="s">
        <v>293</v>
      </c>
      <c r="G3210" t="s">
        <v>13525</v>
      </c>
      <c r="H3210" s="1">
        <f>DATE(YEAR(invoices[[#This Row],[due_date]]),MONTH(invoices[[#This Row],[due_date]]),1)</f>
        <v>45566</v>
      </c>
      <c r="I3210" s="1">
        <v>45572</v>
      </c>
      <c r="J3210">
        <v>13000</v>
      </c>
      <c r="K3210">
        <v>732</v>
      </c>
      <c r="L3210">
        <v>0</v>
      </c>
      <c r="M3210">
        <f>invoices[[#This Row],[rent_amount]]+invoices[[#This Row],[electricity_amount]]+invoices[[#This Row],[other_charges]]</f>
        <v>13732</v>
      </c>
      <c r="N3210" t="s">
        <v>28</v>
      </c>
      <c r="O3210" t="s">
        <v>209</v>
      </c>
      <c r="P3210">
        <v>0</v>
      </c>
      <c r="Q3210" t="b">
        <v>0</v>
      </c>
      <c r="R3210" t="s">
        <v>210</v>
      </c>
      <c r="S3210">
        <v>0</v>
      </c>
      <c r="T3210">
        <f>invoices[[#This Row],[total_amount]]</f>
        <v>13732</v>
      </c>
      <c r="U3210" t="s">
        <v>857</v>
      </c>
      <c r="V3210" t="str">
        <f>INDEX([1]!Table1[tenantname],MATCH(invoices[[#This Row],[allotment_id]],[1]!Table1[TenantAllotmentID],0))</f>
        <v>Hari Vignesh (A41-B1)</v>
      </c>
      <c r="W3210" t="s">
        <v>14257</v>
      </c>
      <c r="X3210" t="s">
        <v>14258</v>
      </c>
      <c r="Y3210" s="4">
        <v>45566</v>
      </c>
      <c r="Z3210" t="s">
        <v>15806</v>
      </c>
      <c r="AA3210">
        <v>8085</v>
      </c>
      <c r="AB3210">
        <v>4165</v>
      </c>
      <c r="AC3210">
        <v>750</v>
      </c>
      <c r="AD3210" s="7">
        <f>invoices[[#This Row],[Rent]]+invoices[[#This Row],[Services]]+invoices[[#This Row],[GST]]</f>
        <v>13000</v>
      </c>
      <c r="AE3210" s="7">
        <f>invoices[[#This Row],[Total]]-invoices[[#This Row],[rent_amount]]</f>
        <v>0</v>
      </c>
      <c r="AF3210">
        <v>6140</v>
      </c>
      <c r="AG3210">
        <v>732</v>
      </c>
      <c r="AH3210">
        <f>invoices[[#This Row],[EB Amount]]-invoices[[#This Row],[electricity_amount]]</f>
        <v>0</v>
      </c>
    </row>
    <row r="3211" spans="1:34">
      <c r="A3211" t="s">
        <v>13678</v>
      </c>
      <c r="B3211" t="s">
        <v>22</v>
      </c>
      <c r="C3211" t="s">
        <v>13679</v>
      </c>
      <c r="D3211" t="s">
        <v>24</v>
      </c>
      <c r="E3211" t="s">
        <v>25</v>
      </c>
      <c r="F3211" t="s">
        <v>1200</v>
      </c>
      <c r="G3211" t="s">
        <v>13680</v>
      </c>
      <c r="H3211" s="1">
        <f>DATE(YEAR(invoices[[#This Row],[due_date]]),MONTH(invoices[[#This Row],[due_date]]),1)</f>
        <v>45566</v>
      </c>
      <c r="I3211" s="1">
        <v>45572</v>
      </c>
      <c r="J3211">
        <v>19000</v>
      </c>
      <c r="K3211">
        <v>2139</v>
      </c>
      <c r="L3211">
        <v>2250</v>
      </c>
      <c r="M3211">
        <f>invoices[[#This Row],[rent_amount]]+invoices[[#This Row],[electricity_amount]]+invoices[[#This Row],[other_charges]]</f>
        <v>23389</v>
      </c>
      <c r="N3211" t="s">
        <v>28</v>
      </c>
      <c r="O3211" t="s">
        <v>1152</v>
      </c>
      <c r="P3211">
        <v>0</v>
      </c>
      <c r="Q3211" t="b">
        <v>0</v>
      </c>
      <c r="R3211" t="s">
        <v>210</v>
      </c>
      <c r="S3211">
        <v>0</v>
      </c>
      <c r="T3211">
        <f>invoices[[#This Row],[total_amount]]</f>
        <v>23389</v>
      </c>
      <c r="U3211" t="s">
        <v>13681</v>
      </c>
      <c r="V3211" t="str">
        <f>INDEX([1]!Table1[tenantname],MATCH(invoices[[#This Row],[allotment_id]],[1]!Table1[TenantAllotmentID],0))</f>
        <v>Ponmani Priya  V V (A24-A1)</v>
      </c>
      <c r="W3211" t="s">
        <v>15799</v>
      </c>
      <c r="X3211" t="s">
        <v>15800</v>
      </c>
      <c r="Y3211" s="4">
        <v>45566</v>
      </c>
      <c r="Z3211" t="s">
        <v>15806</v>
      </c>
      <c r="AA3211">
        <v>13300</v>
      </c>
      <c r="AB3211">
        <v>4830</v>
      </c>
      <c r="AC3211">
        <v>870</v>
      </c>
      <c r="AD3211" s="7">
        <f>invoices[[#This Row],[Rent]]+invoices[[#This Row],[Services]]+invoices[[#This Row],[GST]]</f>
        <v>19000</v>
      </c>
      <c r="AE3211" s="7">
        <f>invoices[[#This Row],[Total]]-invoices[[#This Row],[rent_amount]]</f>
        <v>0</v>
      </c>
      <c r="AF3211">
        <v>6223</v>
      </c>
      <c r="AG3211">
        <v>2139</v>
      </c>
      <c r="AH3211">
        <f>invoices[[#This Row],[EB Amount]]-invoices[[#This Row],[electricity_amount]]</f>
        <v>0</v>
      </c>
    </row>
    <row r="3212" spans="1:34">
      <c r="A3212" t="s">
        <v>13690</v>
      </c>
      <c r="B3212" t="s">
        <v>22</v>
      </c>
      <c r="C3212" t="s">
        <v>563</v>
      </c>
      <c r="D3212" t="s">
        <v>24</v>
      </c>
      <c r="E3212" t="s">
        <v>354</v>
      </c>
      <c r="F3212" t="s">
        <v>540</v>
      </c>
      <c r="G3212" t="s">
        <v>13691</v>
      </c>
      <c r="H3212" s="1">
        <f>DATE(YEAR(invoices[[#This Row],[due_date]]),MONTH(invoices[[#This Row],[due_date]]),1)</f>
        <v>45566</v>
      </c>
      <c r="I3212" s="1">
        <v>45572</v>
      </c>
      <c r="J3212">
        <v>13500</v>
      </c>
      <c r="K3212">
        <v>1740</v>
      </c>
      <c r="L3212">
        <v>0</v>
      </c>
      <c r="M3212">
        <f>invoices[[#This Row],[rent_amount]]+invoices[[#This Row],[electricity_amount]]+invoices[[#This Row],[other_charges]]</f>
        <v>15240</v>
      </c>
      <c r="N3212" t="s">
        <v>28</v>
      </c>
      <c r="O3212" t="s">
        <v>1050</v>
      </c>
      <c r="P3212">
        <v>0</v>
      </c>
      <c r="Q3212" t="b">
        <v>0</v>
      </c>
      <c r="R3212" t="s">
        <v>210</v>
      </c>
      <c r="S3212">
        <v>0</v>
      </c>
      <c r="T3212">
        <f>invoices[[#This Row],[total_amount]]</f>
        <v>15240</v>
      </c>
      <c r="U3212" t="s">
        <v>566</v>
      </c>
      <c r="V3212" t="str">
        <f>INDEX([1]!Table1[tenantname],MATCH(invoices[[#This Row],[allotment_id]],[1]!Table1[TenantAllotmentID],0))</f>
        <v>Siddanth Thaware (B34-C1)</v>
      </c>
      <c r="W3212" t="s">
        <v>14153</v>
      </c>
      <c r="X3212" t="s">
        <v>14154</v>
      </c>
      <c r="Y3212" s="4">
        <v>45566</v>
      </c>
      <c r="Z3212" t="s">
        <v>15806</v>
      </c>
      <c r="AA3212">
        <v>8254</v>
      </c>
      <c r="AB3212">
        <v>4444</v>
      </c>
      <c r="AC3212">
        <v>802</v>
      </c>
      <c r="AD3212" s="7">
        <f>invoices[[#This Row],[Rent]]+invoices[[#This Row],[Services]]+invoices[[#This Row],[GST]]</f>
        <v>13500</v>
      </c>
      <c r="AE3212" s="7">
        <f>invoices[[#This Row],[Total]]-invoices[[#This Row],[rent_amount]]</f>
        <v>0</v>
      </c>
      <c r="AF3212">
        <v>6228</v>
      </c>
      <c r="AG3212">
        <v>1740</v>
      </c>
      <c r="AH3212">
        <f>invoices[[#This Row],[EB Amount]]-invoices[[#This Row],[electricity_amount]]</f>
        <v>0</v>
      </c>
    </row>
    <row r="3213" spans="1:34">
      <c r="A3213" t="s">
        <v>13710</v>
      </c>
      <c r="B3213" t="s">
        <v>22</v>
      </c>
      <c r="C3213" t="s">
        <v>1121</v>
      </c>
      <c r="D3213" t="s">
        <v>24</v>
      </c>
      <c r="E3213" t="s">
        <v>147</v>
      </c>
      <c r="F3213" t="s">
        <v>1122</v>
      </c>
      <c r="G3213" t="s">
        <v>13711</v>
      </c>
      <c r="H3213" s="1">
        <f>DATE(YEAR(invoices[[#This Row],[due_date]]),MONTH(invoices[[#This Row],[due_date]]),1)</f>
        <v>45566</v>
      </c>
      <c r="I3213" s="1">
        <v>45572</v>
      </c>
      <c r="J3213">
        <v>14500</v>
      </c>
      <c r="K3213">
        <v>1830</v>
      </c>
      <c r="L3213">
        <v>0</v>
      </c>
      <c r="M3213">
        <f>invoices[[#This Row],[rent_amount]]+invoices[[#This Row],[electricity_amount]]+invoices[[#This Row],[other_charges]]</f>
        <v>16330</v>
      </c>
      <c r="N3213" t="s">
        <v>28</v>
      </c>
      <c r="O3213" t="s">
        <v>1152</v>
      </c>
      <c r="P3213">
        <v>0</v>
      </c>
      <c r="Q3213" t="b">
        <v>0</v>
      </c>
      <c r="R3213" t="s">
        <v>210</v>
      </c>
      <c r="S3213">
        <v>0</v>
      </c>
      <c r="T3213">
        <f>invoices[[#This Row],[total_amount]]</f>
        <v>16330</v>
      </c>
      <c r="U3213" t="s">
        <v>1125</v>
      </c>
      <c r="V3213" t="str">
        <f>INDEX([1]!Table1[tenantname],MATCH(invoices[[#This Row],[allotment_id]],[1]!Table1[TenantAllotmentID],0))</f>
        <v>Navin Joseph (C31-B1)</v>
      </c>
      <c r="W3213" t="s">
        <v>14356</v>
      </c>
      <c r="X3213" t="s">
        <v>14357</v>
      </c>
      <c r="Y3213" s="4">
        <v>45566</v>
      </c>
      <c r="Z3213" t="s">
        <v>15806</v>
      </c>
      <c r="AA3213">
        <v>10408</v>
      </c>
      <c r="AB3213">
        <v>3467</v>
      </c>
      <c r="AC3213">
        <v>625</v>
      </c>
      <c r="AD3213" s="7">
        <f>invoices[[#This Row],[Rent]]+invoices[[#This Row],[Services]]+invoices[[#This Row],[GST]]</f>
        <v>14500</v>
      </c>
      <c r="AE3213" s="7">
        <f>invoices[[#This Row],[Total]]-invoices[[#This Row],[rent_amount]]</f>
        <v>0</v>
      </c>
      <c r="AF3213">
        <v>6238</v>
      </c>
      <c r="AG3213">
        <v>1830</v>
      </c>
      <c r="AH3213">
        <f>invoices[[#This Row],[EB Amount]]-invoices[[#This Row],[electricity_amount]]</f>
        <v>0</v>
      </c>
    </row>
    <row r="3214" spans="1:34">
      <c r="A3214" t="s">
        <v>13732</v>
      </c>
      <c r="B3214" t="s">
        <v>22</v>
      </c>
      <c r="C3214" t="s">
        <v>1470</v>
      </c>
      <c r="D3214" t="s">
        <v>24</v>
      </c>
      <c r="E3214" t="s">
        <v>112</v>
      </c>
      <c r="F3214" s="2" t="s">
        <v>1471</v>
      </c>
      <c r="G3214" t="s">
        <v>13733</v>
      </c>
      <c r="H3214" s="1">
        <f>DATE(YEAR(invoices[[#This Row],[due_date]]),MONTH(invoices[[#This Row],[due_date]]),1)</f>
        <v>45566</v>
      </c>
      <c r="I3214" s="1">
        <v>45572</v>
      </c>
      <c r="J3214">
        <v>13500</v>
      </c>
      <c r="K3214">
        <v>2280</v>
      </c>
      <c r="L3214">
        <v>0</v>
      </c>
      <c r="M3214">
        <f>invoices[[#This Row],[rent_amount]]+invoices[[#This Row],[electricity_amount]]+invoices[[#This Row],[other_charges]]</f>
        <v>15780</v>
      </c>
      <c r="N3214" t="s">
        <v>28</v>
      </c>
      <c r="O3214" t="s">
        <v>1152</v>
      </c>
      <c r="P3214">
        <v>0</v>
      </c>
      <c r="Q3214" t="b">
        <v>0</v>
      </c>
      <c r="R3214" t="s">
        <v>210</v>
      </c>
      <c r="S3214">
        <v>0</v>
      </c>
      <c r="T3214">
        <f>invoices[[#This Row],[total_amount]]</f>
        <v>15780</v>
      </c>
      <c r="U3214" t="s">
        <v>1473</v>
      </c>
      <c r="V3214" t="str">
        <f>INDEX([1]!Table1[tenantname],MATCH(invoices[[#This Row],[allotment_id]],[1]!Table1[TenantAllotmentID],0))</f>
        <v>Krishanu Kashyap (A23-C2)</v>
      </c>
      <c r="W3214" t="s">
        <v>14487</v>
      </c>
      <c r="X3214" t="s">
        <v>14488</v>
      </c>
      <c r="Y3214" s="4">
        <v>45566</v>
      </c>
      <c r="Z3214" t="s">
        <v>15806</v>
      </c>
      <c r="AA3214">
        <v>9450</v>
      </c>
      <c r="AB3214">
        <v>3432</v>
      </c>
      <c r="AC3214">
        <v>618</v>
      </c>
      <c r="AD3214" s="7">
        <f>invoices[[#This Row],[Rent]]+invoices[[#This Row],[Services]]+invoices[[#This Row],[GST]]</f>
        <v>13500</v>
      </c>
      <c r="AE3214" s="7">
        <f>invoices[[#This Row],[Total]]-invoices[[#This Row],[rent_amount]]</f>
        <v>0</v>
      </c>
      <c r="AF3214">
        <v>6250</v>
      </c>
      <c r="AG3214">
        <v>2280</v>
      </c>
      <c r="AH3214">
        <f>invoices[[#This Row],[EB Amount]]-invoices[[#This Row],[electricity_amount]]</f>
        <v>0</v>
      </c>
    </row>
    <row r="3215" spans="1:34">
      <c r="A3215" t="s">
        <v>13756</v>
      </c>
      <c r="B3215" t="s">
        <v>22</v>
      </c>
      <c r="C3215" t="s">
        <v>4263</v>
      </c>
      <c r="D3215" t="s">
        <v>24</v>
      </c>
      <c r="E3215" t="s">
        <v>96</v>
      </c>
      <c r="F3215" t="s">
        <v>1426</v>
      </c>
      <c r="G3215" t="s">
        <v>13757</v>
      </c>
      <c r="H3215" s="1">
        <f>DATE(YEAR(invoices[[#This Row],[due_date]]),MONTH(invoices[[#This Row],[due_date]]),1)</f>
        <v>45566</v>
      </c>
      <c r="I3215" s="1">
        <v>45572</v>
      </c>
      <c r="J3215">
        <v>14500</v>
      </c>
      <c r="K3215">
        <v>2040</v>
      </c>
      <c r="L3215">
        <v>0</v>
      </c>
      <c r="M3215">
        <f>invoices[[#This Row],[rent_amount]]+invoices[[#This Row],[electricity_amount]]+invoices[[#This Row],[other_charges]]</f>
        <v>16540</v>
      </c>
      <c r="N3215" t="s">
        <v>28</v>
      </c>
      <c r="O3215" t="s">
        <v>3714</v>
      </c>
      <c r="P3215">
        <v>0</v>
      </c>
      <c r="Q3215" t="b">
        <v>0</v>
      </c>
      <c r="R3215" t="s">
        <v>210</v>
      </c>
      <c r="S3215">
        <v>0</v>
      </c>
      <c r="T3215">
        <f>invoices[[#This Row],[total_amount]]</f>
        <v>16540</v>
      </c>
      <c r="U3215" t="s">
        <v>4265</v>
      </c>
      <c r="V3215" t="str">
        <f>INDEX([1]!Table1[tenantname],MATCH(invoices[[#This Row],[allotment_id]],[1]!Table1[TenantAllotmentID],0))</f>
        <v>Aditya srivardhan (B33-B1)</v>
      </c>
      <c r="W3215" t="s">
        <v>15201</v>
      </c>
      <c r="X3215" t="s">
        <v>15202</v>
      </c>
      <c r="Y3215" s="4">
        <v>45566</v>
      </c>
      <c r="Z3215" t="s">
        <v>15806</v>
      </c>
      <c r="AA3215">
        <v>8866</v>
      </c>
      <c r="AB3215">
        <v>4774</v>
      </c>
      <c r="AC3215">
        <v>860</v>
      </c>
      <c r="AD3215" s="7">
        <f>invoices[[#This Row],[Rent]]+invoices[[#This Row],[Services]]+invoices[[#This Row],[GST]]</f>
        <v>14500</v>
      </c>
      <c r="AE3215" s="7">
        <f>invoices[[#This Row],[Total]]-invoices[[#This Row],[rent_amount]]</f>
        <v>0</v>
      </c>
      <c r="AF3215">
        <v>6262</v>
      </c>
      <c r="AG3215">
        <v>2040</v>
      </c>
      <c r="AH3215">
        <f>invoices[[#This Row],[EB Amount]]-invoices[[#This Row],[electricity_amount]]</f>
        <v>0</v>
      </c>
    </row>
    <row r="3216" spans="1:34">
      <c r="A3216" t="s">
        <v>13836</v>
      </c>
      <c r="B3216" t="s">
        <v>22</v>
      </c>
      <c r="C3216" t="s">
        <v>1405</v>
      </c>
      <c r="D3216" t="s">
        <v>24</v>
      </c>
      <c r="E3216" t="s">
        <v>104</v>
      </c>
      <c r="F3216" t="s">
        <v>105</v>
      </c>
      <c r="G3216" t="s">
        <v>13837</v>
      </c>
      <c r="H3216" s="1">
        <f>DATE(YEAR(invoices[[#This Row],[due_date]]),MONTH(invoices[[#This Row],[due_date]]),1)</f>
        <v>45566</v>
      </c>
      <c r="I3216" s="1">
        <v>45572</v>
      </c>
      <c r="J3216">
        <v>13500</v>
      </c>
      <c r="K3216">
        <v>1080</v>
      </c>
      <c r="L3216">
        <v>0</v>
      </c>
      <c r="M3216">
        <f>invoices[[#This Row],[rent_amount]]+invoices[[#This Row],[electricity_amount]]+invoices[[#This Row],[other_charges]]</f>
        <v>14580</v>
      </c>
      <c r="N3216" t="s">
        <v>28</v>
      </c>
      <c r="O3216" t="s">
        <v>209</v>
      </c>
      <c r="P3216">
        <v>0</v>
      </c>
      <c r="Q3216" t="b">
        <v>0</v>
      </c>
      <c r="R3216" t="s">
        <v>210</v>
      </c>
      <c r="S3216">
        <v>0</v>
      </c>
      <c r="T3216">
        <f>invoices[[#This Row],[total_amount]]</f>
        <v>14580</v>
      </c>
      <c r="U3216" t="s">
        <v>1407</v>
      </c>
      <c r="V3216" t="str">
        <f>INDEX([1]!Table1[tenantname],MATCH(invoices[[#This Row],[allotment_id]],[1]!Table1[TenantAllotmentID],0))</f>
        <v>Dhanunjai Kullu (B14-C1)</v>
      </c>
      <c r="W3216" t="s">
        <v>14462</v>
      </c>
      <c r="X3216" t="s">
        <v>14463</v>
      </c>
      <c r="Y3216" s="4">
        <v>45566</v>
      </c>
      <c r="Z3216" t="s">
        <v>15806</v>
      </c>
      <c r="AA3216">
        <v>9690</v>
      </c>
      <c r="AB3216">
        <v>3228</v>
      </c>
      <c r="AC3216">
        <v>582</v>
      </c>
      <c r="AD3216" s="7">
        <f>invoices[[#This Row],[Rent]]+invoices[[#This Row],[Services]]+invoices[[#This Row],[GST]]</f>
        <v>13500</v>
      </c>
      <c r="AE3216" s="7">
        <f>invoices[[#This Row],[Total]]-invoices[[#This Row],[rent_amount]]</f>
        <v>0</v>
      </c>
      <c r="AF3216">
        <v>6307</v>
      </c>
      <c r="AG3216">
        <v>1080</v>
      </c>
      <c r="AH3216">
        <f>invoices[[#This Row],[EB Amount]]-invoices[[#This Row],[electricity_amount]]</f>
        <v>0</v>
      </c>
    </row>
    <row r="3217" spans="1:34">
      <c r="A3217" t="s">
        <v>13942</v>
      </c>
      <c r="B3217" t="s">
        <v>22</v>
      </c>
      <c r="C3217" t="s">
        <v>187</v>
      </c>
      <c r="D3217" t="s">
        <v>24</v>
      </c>
      <c r="E3217" t="s">
        <v>155</v>
      </c>
      <c r="F3217" t="s">
        <v>188</v>
      </c>
      <c r="G3217" t="s">
        <v>13943</v>
      </c>
      <c r="H3217" s="1">
        <f>DATE(YEAR(invoices[[#This Row],[due_date]]),MONTH(invoices[[#This Row],[due_date]]),1)</f>
        <v>45566</v>
      </c>
      <c r="I3217" s="1">
        <v>45572</v>
      </c>
      <c r="J3217">
        <v>13500</v>
      </c>
      <c r="K3217">
        <v>1530</v>
      </c>
      <c r="L3217">
        <v>0</v>
      </c>
      <c r="M3217">
        <f>invoices[[#This Row],[rent_amount]]+invoices[[#This Row],[electricity_amount]]+invoices[[#This Row],[other_charges]]</f>
        <v>15030</v>
      </c>
      <c r="N3217" t="s">
        <v>28</v>
      </c>
      <c r="O3217" t="s">
        <v>1152</v>
      </c>
      <c r="P3217">
        <v>0</v>
      </c>
      <c r="Q3217" t="b">
        <v>0</v>
      </c>
      <c r="R3217" t="s">
        <v>210</v>
      </c>
      <c r="S3217">
        <v>0</v>
      </c>
      <c r="T3217">
        <f>invoices[[#This Row],[total_amount]]</f>
        <v>15030</v>
      </c>
      <c r="U3217" t="s">
        <v>192</v>
      </c>
      <c r="V3217" t="str">
        <f>INDEX([1]!Table1[tenantname],MATCH(invoices[[#This Row],[allotment_id]],[1]!Table1[TenantAllotmentID],0))</f>
        <v>Praveen Kumar R (C44-C2)</v>
      </c>
      <c r="W3217" t="s">
        <v>14028</v>
      </c>
      <c r="X3217" t="s">
        <v>14029</v>
      </c>
      <c r="Y3217" s="4">
        <v>45566</v>
      </c>
      <c r="Z3217" t="s">
        <v>15806</v>
      </c>
      <c r="AA3217">
        <v>8254</v>
      </c>
      <c r="AB3217">
        <v>4444</v>
      </c>
      <c r="AC3217">
        <v>802</v>
      </c>
      <c r="AD3217" s="7">
        <f>invoices[[#This Row],[Rent]]+invoices[[#This Row],[Services]]+invoices[[#This Row],[GST]]</f>
        <v>13500</v>
      </c>
      <c r="AE3217" s="7">
        <f>invoices[[#This Row],[Total]]-invoices[[#This Row],[rent_amount]]</f>
        <v>0</v>
      </c>
      <c r="AF3217">
        <v>6363</v>
      </c>
      <c r="AG3217">
        <v>1530</v>
      </c>
      <c r="AH3217">
        <f>invoices[[#This Row],[EB Amount]]-invoices[[#This Row],[electricity_amount]]</f>
        <v>0</v>
      </c>
    </row>
    <row r="3218" spans="1:34">
      <c r="A3218" t="s">
        <v>468</v>
      </c>
      <c r="B3218" t="s">
        <v>22</v>
      </c>
      <c r="C3218" t="s">
        <v>469</v>
      </c>
      <c r="D3218" t="s">
        <v>24</v>
      </c>
      <c r="E3218" t="s">
        <v>104</v>
      </c>
      <c r="F3218" t="s">
        <v>380</v>
      </c>
      <c r="G3218" t="s">
        <v>470</v>
      </c>
      <c r="H3218" s="1">
        <f>DATE(YEAR(invoices[[#This Row],[due_date]]),MONTH(invoices[[#This Row],[due_date]]),1)</f>
        <v>45536</v>
      </c>
      <c r="I3218" s="1">
        <v>45542</v>
      </c>
      <c r="J3218">
        <v>17500</v>
      </c>
      <c r="K3218">
        <v>1519</v>
      </c>
      <c r="L3218">
        <v>0</v>
      </c>
      <c r="M3218">
        <f>invoices[[#This Row],[rent_amount]]+invoices[[#This Row],[electricity_amount]]+invoices[[#This Row],[other_charges]]</f>
        <v>19019</v>
      </c>
      <c r="N3218" t="s">
        <v>28</v>
      </c>
      <c r="O3218" t="s">
        <v>471</v>
      </c>
      <c r="P3218">
        <v>0</v>
      </c>
      <c r="Q3218" t="b">
        <v>0</v>
      </c>
      <c r="R3218" t="s">
        <v>472</v>
      </c>
      <c r="S3218">
        <v>0</v>
      </c>
      <c r="T3218">
        <f>invoices[[#This Row],[total_amount]]</f>
        <v>19019</v>
      </c>
      <c r="U3218" t="s">
        <v>473</v>
      </c>
      <c r="V3218" t="str">
        <f>INDEX([1]!Table1[tenantname],MATCH(invoices[[#This Row],[allotment_id]],[1]!Table1[TenantAllotmentID],0))</f>
        <v>Lalith Aditya Teegala (B14-A1)</v>
      </c>
      <c r="W3218" t="s">
        <v>14122</v>
      </c>
      <c r="X3218" t="s">
        <v>14123</v>
      </c>
      <c r="Y3218" s="4">
        <v>45536</v>
      </c>
      <c r="Z3218" t="s">
        <v>15806</v>
      </c>
      <c r="AA3218">
        <v>12562</v>
      </c>
      <c r="AB3218">
        <v>4184</v>
      </c>
      <c r="AC3218">
        <v>754</v>
      </c>
      <c r="AD3218" s="7">
        <f>invoices[[#This Row],[Rent]]+invoices[[#This Row],[Services]]+invoices[[#This Row],[GST]]</f>
        <v>17500</v>
      </c>
      <c r="AE3218" s="7">
        <f>invoices[[#This Row],[Total]]-invoices[[#This Row],[rent_amount]]</f>
        <v>0</v>
      </c>
      <c r="AF3218">
        <v>72</v>
      </c>
      <c r="AG3218">
        <v>1519</v>
      </c>
      <c r="AH3218">
        <f>invoices[[#This Row],[EB Amount]]-invoices[[#This Row],[electricity_amount]]</f>
        <v>0</v>
      </c>
    </row>
    <row r="3219" spans="1:34">
      <c r="A3219" t="s">
        <v>562</v>
      </c>
      <c r="B3219" t="s">
        <v>22</v>
      </c>
      <c r="C3219" t="s">
        <v>563</v>
      </c>
      <c r="D3219" t="s">
        <v>24</v>
      </c>
      <c r="E3219" t="s">
        <v>354</v>
      </c>
      <c r="F3219" t="s">
        <v>540</v>
      </c>
      <c r="G3219" t="s">
        <v>564</v>
      </c>
      <c r="H3219" s="1">
        <f>DATE(YEAR(invoices[[#This Row],[due_date]]),MONTH(invoices[[#This Row],[due_date]]),1)</f>
        <v>45536</v>
      </c>
      <c r="I3219" s="1">
        <v>45542</v>
      </c>
      <c r="J3219">
        <v>13500</v>
      </c>
      <c r="K3219">
        <v>1922</v>
      </c>
      <c r="L3219">
        <v>0</v>
      </c>
      <c r="M3219">
        <f>invoices[[#This Row],[rent_amount]]+invoices[[#This Row],[electricity_amount]]+invoices[[#This Row],[other_charges]]</f>
        <v>15422</v>
      </c>
      <c r="N3219" t="s">
        <v>28</v>
      </c>
      <c r="O3219" t="s">
        <v>565</v>
      </c>
      <c r="P3219">
        <v>0</v>
      </c>
      <c r="Q3219" t="b">
        <v>0</v>
      </c>
      <c r="R3219" t="s">
        <v>472</v>
      </c>
      <c r="S3219">
        <v>0</v>
      </c>
      <c r="T3219">
        <f>invoices[[#This Row],[total_amount]]</f>
        <v>15422</v>
      </c>
      <c r="U3219" t="s">
        <v>566</v>
      </c>
      <c r="V3219" t="str">
        <f>INDEX([1]!Table1[tenantname],MATCH(invoices[[#This Row],[allotment_id]],[1]!Table1[TenantAllotmentID],0))</f>
        <v>Siddanth Thaware (B34-C1)</v>
      </c>
      <c r="W3219" t="s">
        <v>14153</v>
      </c>
      <c r="X3219" t="s">
        <v>14154</v>
      </c>
      <c r="Y3219" s="4">
        <v>45536</v>
      </c>
      <c r="Z3219" t="s">
        <v>15806</v>
      </c>
      <c r="AA3219">
        <v>8254</v>
      </c>
      <c r="AB3219">
        <v>4444</v>
      </c>
      <c r="AC3219">
        <v>802</v>
      </c>
      <c r="AD3219" s="7">
        <f>invoices[[#This Row],[Rent]]+invoices[[#This Row],[Services]]+invoices[[#This Row],[GST]]</f>
        <v>13500</v>
      </c>
      <c r="AE3219" s="7">
        <f>invoices[[#This Row],[Total]]-invoices[[#This Row],[rent_amount]]</f>
        <v>0</v>
      </c>
      <c r="AF3219">
        <v>91</v>
      </c>
      <c r="AG3219">
        <v>1922</v>
      </c>
      <c r="AH3219">
        <f>invoices[[#This Row],[EB Amount]]-invoices[[#This Row],[electricity_amount]]</f>
        <v>0</v>
      </c>
    </row>
    <row r="3220" spans="1:34">
      <c r="A3220" t="s">
        <v>977</v>
      </c>
      <c r="B3220" t="s">
        <v>22</v>
      </c>
      <c r="C3220" t="s">
        <v>978</v>
      </c>
      <c r="D3220" t="s">
        <v>24</v>
      </c>
      <c r="E3220" t="s">
        <v>275</v>
      </c>
      <c r="F3220" t="s">
        <v>505</v>
      </c>
      <c r="G3220" t="s">
        <v>979</v>
      </c>
      <c r="H3220" s="1">
        <f>DATE(YEAR(invoices[[#This Row],[due_date]]),MONTH(invoices[[#This Row],[due_date]]),1)</f>
        <v>45536</v>
      </c>
      <c r="I3220" s="1">
        <v>45542</v>
      </c>
      <c r="J3220">
        <v>13500</v>
      </c>
      <c r="K3220">
        <v>2322</v>
      </c>
      <c r="L3220">
        <v>0</v>
      </c>
      <c r="M3220">
        <f>invoices[[#This Row],[rent_amount]]+invoices[[#This Row],[electricity_amount]]+invoices[[#This Row],[other_charges]]</f>
        <v>15822</v>
      </c>
      <c r="N3220" t="s">
        <v>28</v>
      </c>
      <c r="O3220" t="s">
        <v>980</v>
      </c>
      <c r="P3220">
        <v>0</v>
      </c>
      <c r="Q3220" t="b">
        <v>0</v>
      </c>
      <c r="R3220" t="s">
        <v>472</v>
      </c>
      <c r="S3220">
        <v>0</v>
      </c>
      <c r="T3220">
        <f>invoices[[#This Row],[total_amount]]</f>
        <v>15822</v>
      </c>
      <c r="U3220" t="s">
        <v>981</v>
      </c>
      <c r="V3220" t="str">
        <f>INDEX([1]!Table1[tenantname],MATCH(invoices[[#This Row],[allotment_id]],[1]!Table1[TenantAllotmentID],0))</f>
        <v>Muskan Chauhan (B44-C1)</v>
      </c>
      <c r="W3220" t="s">
        <v>14302</v>
      </c>
      <c r="X3220" t="s">
        <v>14303</v>
      </c>
      <c r="Y3220" s="4">
        <v>45536</v>
      </c>
      <c r="Z3220" t="s">
        <v>15806</v>
      </c>
      <c r="AA3220">
        <v>9690</v>
      </c>
      <c r="AB3220">
        <v>3228</v>
      </c>
      <c r="AC3220">
        <v>582</v>
      </c>
      <c r="AD3220" s="7">
        <f>invoices[[#This Row],[Rent]]+invoices[[#This Row],[Services]]+invoices[[#This Row],[GST]]</f>
        <v>13500</v>
      </c>
      <c r="AE3220" s="7">
        <f>invoices[[#This Row],[Total]]-invoices[[#This Row],[rent_amount]]</f>
        <v>0</v>
      </c>
      <c r="AF3220">
        <v>186</v>
      </c>
      <c r="AG3220">
        <v>2322</v>
      </c>
      <c r="AH3220">
        <f>invoices[[#This Row],[EB Amount]]-invoices[[#This Row],[electricity_amount]]</f>
        <v>0</v>
      </c>
    </row>
    <row r="3221" spans="1:34">
      <c r="A3221" t="s">
        <v>1034</v>
      </c>
      <c r="B3221" t="s">
        <v>22</v>
      </c>
      <c r="C3221" t="s">
        <v>1035</v>
      </c>
      <c r="D3221" t="s">
        <v>24</v>
      </c>
      <c r="E3221" t="s">
        <v>342</v>
      </c>
      <c r="F3221" t="s">
        <v>343</v>
      </c>
      <c r="G3221" t="s">
        <v>1036</v>
      </c>
      <c r="H3221" s="1">
        <f>DATE(YEAR(invoices[[#This Row],[due_date]]),MONTH(invoices[[#This Row],[due_date]]),1)</f>
        <v>45536</v>
      </c>
      <c r="I3221" s="1">
        <v>45542</v>
      </c>
      <c r="J3221">
        <v>19250</v>
      </c>
      <c r="K3221">
        <v>1755</v>
      </c>
      <c r="L3221">
        <v>0</v>
      </c>
      <c r="M3221">
        <f>invoices[[#This Row],[rent_amount]]+invoices[[#This Row],[electricity_amount]]+invoices[[#This Row],[other_charges]]</f>
        <v>21005</v>
      </c>
      <c r="N3221" t="s">
        <v>28</v>
      </c>
      <c r="O3221" t="s">
        <v>565</v>
      </c>
      <c r="P3221">
        <v>0</v>
      </c>
      <c r="Q3221" t="b">
        <v>0</v>
      </c>
      <c r="R3221" t="s">
        <v>472</v>
      </c>
      <c r="S3221">
        <v>0</v>
      </c>
      <c r="T3221">
        <f>invoices[[#This Row],[total_amount]]</f>
        <v>21005</v>
      </c>
      <c r="U3221" t="s">
        <v>1037</v>
      </c>
      <c r="V3221" t="str">
        <f>INDEX([1]!Table1[tenantname],MATCH(invoices[[#This Row],[allotment_id]],[1]!Table1[TenantAllotmentID],0))</f>
        <v>Vijayalakshmi B (D11-B1)</v>
      </c>
      <c r="W3221" t="s">
        <v>14323</v>
      </c>
      <c r="X3221" t="s">
        <v>14324</v>
      </c>
      <c r="Y3221" s="4">
        <v>45536</v>
      </c>
      <c r="Z3221" t="s">
        <v>15806</v>
      </c>
      <c r="AA3221">
        <v>13475</v>
      </c>
      <c r="AB3221">
        <v>4894</v>
      </c>
      <c r="AC3221">
        <v>881</v>
      </c>
      <c r="AD3221" s="7">
        <f>invoices[[#This Row],[Rent]]+invoices[[#This Row],[Services]]+invoices[[#This Row],[GST]]</f>
        <v>19250</v>
      </c>
      <c r="AE3221" s="7">
        <f>invoices[[#This Row],[Total]]-invoices[[#This Row],[rent_amount]]</f>
        <v>0</v>
      </c>
      <c r="AF3221">
        <v>203</v>
      </c>
      <c r="AG3221">
        <v>1755</v>
      </c>
      <c r="AH3221">
        <f>invoices[[#This Row],[EB Amount]]-invoices[[#This Row],[electricity_amount]]</f>
        <v>0</v>
      </c>
    </row>
    <row r="3222" spans="1:34">
      <c r="A3222" t="s">
        <v>1110</v>
      </c>
      <c r="B3222" t="s">
        <v>22</v>
      </c>
      <c r="C3222" t="s">
        <v>1111</v>
      </c>
      <c r="D3222" t="s">
        <v>24</v>
      </c>
      <c r="E3222" t="s">
        <v>569</v>
      </c>
      <c r="F3222" t="s">
        <v>1112</v>
      </c>
      <c r="G3222" t="s">
        <v>1113</v>
      </c>
      <c r="H3222" s="1">
        <f>DATE(YEAR(invoices[[#This Row],[due_date]]),MONTH(invoices[[#This Row],[due_date]]),1)</f>
        <v>45536</v>
      </c>
      <c r="I3222" s="1">
        <v>45542</v>
      </c>
      <c r="J3222">
        <v>13000</v>
      </c>
      <c r="K3222">
        <v>2635</v>
      </c>
      <c r="L3222">
        <v>0</v>
      </c>
      <c r="M3222">
        <f>invoices[[#This Row],[rent_amount]]+invoices[[#This Row],[electricity_amount]]+invoices[[#This Row],[other_charges]]</f>
        <v>15635</v>
      </c>
      <c r="N3222" t="s">
        <v>28</v>
      </c>
      <c r="O3222" t="s">
        <v>980</v>
      </c>
      <c r="P3222">
        <v>0</v>
      </c>
      <c r="Q3222" t="b">
        <v>0</v>
      </c>
      <c r="R3222" t="s">
        <v>472</v>
      </c>
      <c r="S3222">
        <v>0</v>
      </c>
      <c r="T3222">
        <f>invoices[[#This Row],[total_amount]]</f>
        <v>15635</v>
      </c>
      <c r="U3222" t="s">
        <v>1114</v>
      </c>
      <c r="V3222" t="str">
        <f>INDEX([1]!Table1[tenantname],MATCH(invoices[[#This Row],[allotment_id]],[1]!Table1[TenantAllotmentID],0))</f>
        <v>Muskan Goyal (C12-C2)</v>
      </c>
      <c r="W3222" t="s">
        <v>14352</v>
      </c>
      <c r="X3222" t="s">
        <v>14353</v>
      </c>
      <c r="Y3222" s="4">
        <v>45536</v>
      </c>
      <c r="Z3222" t="s">
        <v>15806</v>
      </c>
      <c r="AA3222">
        <v>7949</v>
      </c>
      <c r="AB3222">
        <v>4280</v>
      </c>
      <c r="AC3222">
        <v>771</v>
      </c>
      <c r="AD3222" s="7">
        <f>invoices[[#This Row],[Rent]]+invoices[[#This Row],[Services]]+invoices[[#This Row],[GST]]</f>
        <v>13000</v>
      </c>
      <c r="AE3222" s="7">
        <f>invoices[[#This Row],[Total]]-invoices[[#This Row],[rent_amount]]</f>
        <v>0</v>
      </c>
      <c r="AF3222">
        <v>221</v>
      </c>
      <c r="AG3222">
        <v>2635</v>
      </c>
      <c r="AH3222">
        <f>invoices[[#This Row],[EB Amount]]-invoices[[#This Row],[electricity_amount]]</f>
        <v>0</v>
      </c>
    </row>
    <row r="3223" spans="1:34">
      <c r="A3223" t="s">
        <v>1395</v>
      </c>
      <c r="B3223" t="s">
        <v>22</v>
      </c>
      <c r="C3223" t="s">
        <v>1396</v>
      </c>
      <c r="D3223" t="s">
        <v>24</v>
      </c>
      <c r="E3223" t="s">
        <v>275</v>
      </c>
      <c r="F3223" t="s">
        <v>1397</v>
      </c>
      <c r="G3223" t="s">
        <v>1398</v>
      </c>
      <c r="H3223" s="1">
        <f>DATE(YEAR(invoices[[#This Row],[due_date]]),MONTH(invoices[[#This Row],[due_date]]),1)</f>
        <v>45536</v>
      </c>
      <c r="I3223" s="1">
        <v>45542</v>
      </c>
      <c r="J3223">
        <v>13500</v>
      </c>
      <c r="K3223">
        <v>2666</v>
      </c>
      <c r="L3223">
        <v>0</v>
      </c>
      <c r="M3223">
        <f>invoices[[#This Row],[rent_amount]]+invoices[[#This Row],[electricity_amount]]+invoices[[#This Row],[other_charges]]</f>
        <v>16166</v>
      </c>
      <c r="N3223" t="s">
        <v>28</v>
      </c>
      <c r="O3223" t="s">
        <v>980</v>
      </c>
      <c r="P3223">
        <v>0</v>
      </c>
      <c r="Q3223" t="b">
        <v>0</v>
      </c>
      <c r="R3223" t="s">
        <v>472</v>
      </c>
      <c r="S3223">
        <v>0</v>
      </c>
      <c r="T3223">
        <f>invoices[[#This Row],[total_amount]]</f>
        <v>16166</v>
      </c>
      <c r="U3223" t="s">
        <v>1399</v>
      </c>
      <c r="V3223" t="str">
        <f>INDEX([1]!Table1[tenantname],MATCH(invoices[[#This Row],[allotment_id]],[1]!Table1[TenantAllotmentID],0))</f>
        <v>Nivetha Sekar (B44-B1)</v>
      </c>
      <c r="W3223" t="s">
        <v>14458</v>
      </c>
      <c r="X3223" t="s">
        <v>14459</v>
      </c>
      <c r="Y3223" s="4">
        <v>45536</v>
      </c>
      <c r="Z3223" t="s">
        <v>15806</v>
      </c>
      <c r="AA3223">
        <v>9690</v>
      </c>
      <c r="AB3223">
        <v>3228</v>
      </c>
      <c r="AC3223">
        <v>582</v>
      </c>
      <c r="AD3223" s="7">
        <f>invoices[[#This Row],[Rent]]+invoices[[#This Row],[Services]]+invoices[[#This Row],[GST]]</f>
        <v>13500</v>
      </c>
      <c r="AE3223" s="7">
        <f>invoices[[#This Row],[Total]]-invoices[[#This Row],[rent_amount]]</f>
        <v>0</v>
      </c>
      <c r="AF3223">
        <v>302</v>
      </c>
      <c r="AG3223">
        <v>2666</v>
      </c>
      <c r="AH3223">
        <f>invoices[[#This Row],[EB Amount]]-invoices[[#This Row],[electricity_amount]]</f>
        <v>0</v>
      </c>
    </row>
    <row r="3224" spans="1:34">
      <c r="A3224" t="s">
        <v>1404</v>
      </c>
      <c r="B3224" t="s">
        <v>22</v>
      </c>
      <c r="C3224" t="s">
        <v>1405</v>
      </c>
      <c r="D3224" t="s">
        <v>24</v>
      </c>
      <c r="E3224" t="s">
        <v>104</v>
      </c>
      <c r="F3224" t="s">
        <v>105</v>
      </c>
      <c r="G3224" t="s">
        <v>1406</v>
      </c>
      <c r="H3224" s="1">
        <f>DATE(YEAR(invoices[[#This Row],[due_date]]),MONTH(invoices[[#This Row],[due_date]]),1)</f>
        <v>45536</v>
      </c>
      <c r="I3224" s="1">
        <v>45542</v>
      </c>
      <c r="J3224">
        <v>13500</v>
      </c>
      <c r="K3224">
        <v>0</v>
      </c>
      <c r="L3224">
        <v>0</v>
      </c>
      <c r="M3224">
        <f>invoices[[#This Row],[rent_amount]]+invoices[[#This Row],[electricity_amount]]+invoices[[#This Row],[other_charges]]</f>
        <v>13500</v>
      </c>
      <c r="N3224" t="s">
        <v>28</v>
      </c>
      <c r="O3224" t="s">
        <v>471</v>
      </c>
      <c r="P3224">
        <v>0</v>
      </c>
      <c r="Q3224" t="b">
        <v>0</v>
      </c>
      <c r="R3224" t="s">
        <v>472</v>
      </c>
      <c r="S3224">
        <v>0</v>
      </c>
      <c r="T3224">
        <f>invoices[[#This Row],[total_amount]]</f>
        <v>13500</v>
      </c>
      <c r="U3224" t="s">
        <v>1407</v>
      </c>
      <c r="V3224" t="str">
        <f>INDEX([1]!Table1[tenantname],MATCH(invoices[[#This Row],[allotment_id]],[1]!Table1[TenantAllotmentID],0))</f>
        <v>Dhanunjai Kullu (B14-C1)</v>
      </c>
      <c r="W3224" t="s">
        <v>14462</v>
      </c>
      <c r="X3224" t="s">
        <v>14463</v>
      </c>
      <c r="Y3224" s="4">
        <v>45536</v>
      </c>
      <c r="Z3224" t="s">
        <v>15806</v>
      </c>
      <c r="AA3224">
        <v>9690</v>
      </c>
      <c r="AB3224">
        <v>3228</v>
      </c>
      <c r="AC3224">
        <v>582</v>
      </c>
      <c r="AD3224" s="7">
        <f>invoices[[#This Row],[Rent]]+invoices[[#This Row],[Services]]+invoices[[#This Row],[GST]]</f>
        <v>13500</v>
      </c>
      <c r="AE3224" s="7">
        <f>invoices[[#This Row],[Total]]-invoices[[#This Row],[rent_amount]]</f>
        <v>0</v>
      </c>
      <c r="AF3224">
        <v>304</v>
      </c>
      <c r="AG3224">
        <v>0</v>
      </c>
      <c r="AH3224">
        <f>invoices[[#This Row],[EB Amount]]-invoices[[#This Row],[electricity_amount]]</f>
        <v>0</v>
      </c>
    </row>
    <row r="3225" spans="1:34">
      <c r="A3225" t="s">
        <v>1410</v>
      </c>
      <c r="B3225" t="s">
        <v>22</v>
      </c>
      <c r="C3225" t="s">
        <v>1217</v>
      </c>
      <c r="D3225" t="s">
        <v>24</v>
      </c>
      <c r="E3225" t="s">
        <v>349</v>
      </c>
      <c r="F3225" t="s">
        <v>1218</v>
      </c>
      <c r="G3225" t="s">
        <v>1411</v>
      </c>
      <c r="H3225" s="1">
        <f>DATE(YEAR(invoices[[#This Row],[due_date]]),MONTH(invoices[[#This Row],[due_date]]),1)</f>
        <v>45536</v>
      </c>
      <c r="I3225" s="1">
        <v>45542</v>
      </c>
      <c r="J3225">
        <v>13500</v>
      </c>
      <c r="K3225">
        <v>1891</v>
      </c>
      <c r="L3225">
        <v>0</v>
      </c>
      <c r="M3225">
        <f>invoices[[#This Row],[rent_amount]]+invoices[[#This Row],[electricity_amount]]+invoices[[#This Row],[other_charges]]</f>
        <v>15391</v>
      </c>
      <c r="N3225" t="s">
        <v>28</v>
      </c>
      <c r="O3225" t="s">
        <v>980</v>
      </c>
      <c r="P3225">
        <v>0</v>
      </c>
      <c r="Q3225" t="b">
        <v>0</v>
      </c>
      <c r="R3225" t="s">
        <v>472</v>
      </c>
      <c r="S3225">
        <v>0</v>
      </c>
      <c r="T3225">
        <f>invoices[[#This Row],[total_amount]]</f>
        <v>15391</v>
      </c>
      <c r="U3225" t="s">
        <v>1220</v>
      </c>
      <c r="V3225" t="str">
        <f>INDEX([1]!Table1[tenantname],MATCH(invoices[[#This Row],[allotment_id]],[1]!Table1[TenantAllotmentID],0))</f>
        <v>Naga Raja Kurakula (B11-C2)</v>
      </c>
      <c r="W3225" t="s">
        <v>14386</v>
      </c>
      <c r="X3225" t="s">
        <v>14387</v>
      </c>
      <c r="Y3225" s="4">
        <v>45536</v>
      </c>
      <c r="Z3225" t="s">
        <v>15806</v>
      </c>
      <c r="AA3225">
        <v>9690</v>
      </c>
      <c r="AB3225">
        <v>3228</v>
      </c>
      <c r="AC3225">
        <v>582</v>
      </c>
      <c r="AD3225" s="7">
        <f>invoices[[#This Row],[Rent]]+invoices[[#This Row],[Services]]+invoices[[#This Row],[GST]]</f>
        <v>13500</v>
      </c>
      <c r="AE3225" s="7">
        <f>invoices[[#This Row],[Total]]-invoices[[#This Row],[rent_amount]]</f>
        <v>0</v>
      </c>
      <c r="AF3225">
        <v>306</v>
      </c>
      <c r="AG3225">
        <v>1891</v>
      </c>
      <c r="AH3225">
        <f>invoices[[#This Row],[EB Amount]]-invoices[[#This Row],[electricity_amount]]</f>
        <v>0</v>
      </c>
    </row>
    <row r="3226" spans="1:34">
      <c r="A3226" t="s">
        <v>1480</v>
      </c>
      <c r="B3226" t="s">
        <v>22</v>
      </c>
      <c r="C3226" t="s">
        <v>1481</v>
      </c>
      <c r="D3226" t="s">
        <v>24</v>
      </c>
      <c r="E3226" t="s">
        <v>25</v>
      </c>
      <c r="F3226" t="s">
        <v>1200</v>
      </c>
      <c r="G3226" t="s">
        <v>1482</v>
      </c>
      <c r="H3226" s="1">
        <f>DATE(YEAR(invoices[[#This Row],[due_date]]),MONTH(invoices[[#This Row],[due_date]]),1)</f>
        <v>45536</v>
      </c>
      <c r="I3226" s="1">
        <v>45542</v>
      </c>
      <c r="J3226">
        <v>19000</v>
      </c>
      <c r="K3226">
        <v>624</v>
      </c>
      <c r="L3226">
        <v>0</v>
      </c>
      <c r="M3226">
        <f>invoices[[#This Row],[rent_amount]]+invoices[[#This Row],[electricity_amount]]+invoices[[#This Row],[other_charges]]</f>
        <v>19624</v>
      </c>
      <c r="N3226" t="s">
        <v>28</v>
      </c>
      <c r="O3226" t="s">
        <v>1483</v>
      </c>
      <c r="P3226">
        <v>0</v>
      </c>
      <c r="Q3226" t="b">
        <v>0</v>
      </c>
      <c r="R3226" t="s">
        <v>472</v>
      </c>
      <c r="S3226">
        <v>0</v>
      </c>
      <c r="T3226">
        <f>invoices[[#This Row],[total_amount]]</f>
        <v>19624</v>
      </c>
      <c r="U3226" t="s">
        <v>1484</v>
      </c>
      <c r="V3226" t="str">
        <f>INDEX([1]!Table1[tenantname],MATCH(invoices[[#This Row],[allotment_id]],[1]!Table1[TenantAllotmentID],0))</f>
        <v>Amruta Mandar Puranik (A24-A1)</v>
      </c>
      <c r="W3226" t="s">
        <v>14491</v>
      </c>
      <c r="X3226" t="s">
        <v>14492</v>
      </c>
      <c r="Y3226" s="4">
        <v>45536</v>
      </c>
      <c r="Z3226" t="s">
        <v>15806</v>
      </c>
      <c r="AA3226">
        <v>13300</v>
      </c>
      <c r="AB3226">
        <v>4830</v>
      </c>
      <c r="AC3226">
        <v>870</v>
      </c>
      <c r="AD3226" s="7">
        <f>invoices[[#This Row],[Rent]]+invoices[[#This Row],[Services]]+invoices[[#This Row],[GST]]</f>
        <v>19000</v>
      </c>
      <c r="AE3226" s="7">
        <f>invoices[[#This Row],[Total]]-invoices[[#This Row],[rent_amount]]</f>
        <v>0</v>
      </c>
      <c r="AF3226">
        <v>327</v>
      </c>
      <c r="AG3226">
        <v>624</v>
      </c>
      <c r="AH3226">
        <f>invoices[[#This Row],[EB Amount]]-invoices[[#This Row],[electricity_amount]]</f>
        <v>0</v>
      </c>
    </row>
    <row r="3227" spans="1:34">
      <c r="A3227" t="s">
        <v>1496</v>
      </c>
      <c r="B3227" t="s">
        <v>22</v>
      </c>
      <c r="C3227" t="s">
        <v>1497</v>
      </c>
      <c r="D3227" t="s">
        <v>24</v>
      </c>
      <c r="E3227" t="s">
        <v>519</v>
      </c>
      <c r="F3227" t="s">
        <v>984</v>
      </c>
      <c r="G3227" t="s">
        <v>1498</v>
      </c>
      <c r="H3227" s="1">
        <f>DATE(YEAR(invoices[[#This Row],[due_date]]),MONTH(invoices[[#This Row],[due_date]]),1)</f>
        <v>45536</v>
      </c>
      <c r="I3227" s="1">
        <v>45542</v>
      </c>
      <c r="J3227">
        <v>14016</v>
      </c>
      <c r="K3227">
        <v>0</v>
      </c>
      <c r="L3227">
        <v>0</v>
      </c>
      <c r="M3227">
        <f>invoices[[#This Row],[rent_amount]]+invoices[[#This Row],[electricity_amount]]+invoices[[#This Row],[other_charges]]</f>
        <v>14016</v>
      </c>
      <c r="N3227" t="s">
        <v>28</v>
      </c>
      <c r="O3227" t="s">
        <v>471</v>
      </c>
      <c r="P3227">
        <v>0</v>
      </c>
      <c r="Q3227" t="b">
        <v>0</v>
      </c>
      <c r="R3227" t="s">
        <v>472</v>
      </c>
      <c r="S3227">
        <v>0</v>
      </c>
      <c r="T3227">
        <f>invoices[[#This Row],[total_amount]]</f>
        <v>14016</v>
      </c>
      <c r="U3227" t="s">
        <v>1499</v>
      </c>
      <c r="V3227" t="str">
        <f>INDEX([1]!Table1[tenantname],MATCH(invoices[[#This Row],[allotment_id]],[1]!Table1[TenantAllotmentID],0))</f>
        <v>Debargha Adhikary (C41-B1)</v>
      </c>
      <c r="W3227" t="s">
        <v>14495</v>
      </c>
      <c r="X3227" t="s">
        <v>14496</v>
      </c>
      <c r="Y3227" s="4">
        <v>45536</v>
      </c>
      <c r="Z3227" t="s">
        <v>15806</v>
      </c>
      <c r="AA3227">
        <v>9811</v>
      </c>
      <c r="AB3227">
        <v>3563</v>
      </c>
      <c r="AC3227">
        <v>642</v>
      </c>
      <c r="AD3227" s="7">
        <f>invoices[[#This Row],[Rent]]+invoices[[#This Row],[Services]]+invoices[[#This Row],[GST]]</f>
        <v>14016</v>
      </c>
      <c r="AE3227" s="7">
        <f>invoices[[#This Row],[Total]]-invoices[[#This Row],[rent_amount]]</f>
        <v>0</v>
      </c>
      <c r="AF3227">
        <v>332</v>
      </c>
      <c r="AG3227">
        <v>0</v>
      </c>
      <c r="AH3227">
        <f>invoices[[#This Row],[EB Amount]]-invoices[[#This Row],[electricity_amount]]</f>
        <v>0</v>
      </c>
    </row>
    <row r="3228" spans="1:34">
      <c r="A3228" t="s">
        <v>1784</v>
      </c>
      <c r="B3228" t="s">
        <v>22</v>
      </c>
      <c r="C3228" t="s">
        <v>1142</v>
      </c>
      <c r="D3228" t="s">
        <v>24</v>
      </c>
      <c r="E3228" t="s">
        <v>50</v>
      </c>
      <c r="F3228" t="s">
        <v>51</v>
      </c>
      <c r="G3228" t="s">
        <v>1785</v>
      </c>
      <c r="H3228" s="1">
        <f>DATE(YEAR(invoices[[#This Row],[due_date]]),MONTH(invoices[[#This Row],[due_date]]),1)</f>
        <v>45536</v>
      </c>
      <c r="I3228" s="1">
        <v>45542</v>
      </c>
      <c r="J3228">
        <v>5397</v>
      </c>
      <c r="K3228">
        <v>2232</v>
      </c>
      <c r="L3228">
        <v>0</v>
      </c>
      <c r="M3228">
        <f>invoices[[#This Row],[rent_amount]]+invoices[[#This Row],[electricity_amount]]+invoices[[#This Row],[other_charges]]</f>
        <v>7629</v>
      </c>
      <c r="N3228" t="s">
        <v>28</v>
      </c>
      <c r="O3228" t="s">
        <v>565</v>
      </c>
      <c r="P3228">
        <v>0</v>
      </c>
      <c r="Q3228" t="b">
        <v>0</v>
      </c>
      <c r="R3228" t="s">
        <v>472</v>
      </c>
      <c r="S3228">
        <v>0</v>
      </c>
      <c r="T3228">
        <f>invoices[[#This Row],[total_amount]]</f>
        <v>7629</v>
      </c>
      <c r="U3228" t="s">
        <v>1144</v>
      </c>
      <c r="V3228" t="str">
        <f>INDEX([1]!Table1[tenantname],MATCH(invoices[[#This Row],[allotment_id]],[1]!Table1[TenantAllotmentID],0))</f>
        <v>Shalmaan B (B32-C2)</v>
      </c>
      <c r="W3228" t="s">
        <v>14360</v>
      </c>
      <c r="X3228" t="s">
        <v>14361</v>
      </c>
      <c r="Y3228" s="4">
        <v>45536</v>
      </c>
      <c r="Z3228" t="s">
        <v>15806</v>
      </c>
      <c r="AA3228">
        <v>3301</v>
      </c>
      <c r="AB3228">
        <v>1777</v>
      </c>
      <c r="AC3228">
        <v>319</v>
      </c>
      <c r="AD3228" s="7">
        <f>invoices[[#This Row],[Rent]]+invoices[[#This Row],[Services]]+invoices[[#This Row],[GST]]</f>
        <v>5397</v>
      </c>
      <c r="AE3228" s="7">
        <f>invoices[[#This Row],[Total]]-invoices[[#This Row],[rent_amount]]</f>
        <v>0</v>
      </c>
      <c r="AF3228">
        <v>419</v>
      </c>
      <c r="AG3228">
        <v>2232</v>
      </c>
      <c r="AH3228">
        <f>invoices[[#This Row],[EB Amount]]-invoices[[#This Row],[electricity_amount]]</f>
        <v>0</v>
      </c>
    </row>
    <row r="3229" spans="1:34">
      <c r="A3229" t="s">
        <v>1794</v>
      </c>
      <c r="B3229" t="s">
        <v>22</v>
      </c>
      <c r="C3229" t="s">
        <v>132</v>
      </c>
      <c r="D3229" t="s">
        <v>24</v>
      </c>
      <c r="E3229" t="s">
        <v>50</v>
      </c>
      <c r="F3229" t="s">
        <v>133</v>
      </c>
      <c r="G3229" t="s">
        <v>1795</v>
      </c>
      <c r="H3229" s="1">
        <f>DATE(YEAR(invoices[[#This Row],[due_date]]),MONTH(invoices[[#This Row],[due_date]]),1)</f>
        <v>45536</v>
      </c>
      <c r="I3229" s="1">
        <v>45542</v>
      </c>
      <c r="J3229">
        <v>13500</v>
      </c>
      <c r="K3229">
        <v>72</v>
      </c>
      <c r="L3229">
        <v>0</v>
      </c>
      <c r="M3229">
        <f>invoices[[#This Row],[rent_amount]]+invoices[[#This Row],[electricity_amount]]+invoices[[#This Row],[other_charges]]</f>
        <v>13572</v>
      </c>
      <c r="N3229" t="s">
        <v>28</v>
      </c>
      <c r="O3229" t="s">
        <v>565</v>
      </c>
      <c r="P3229">
        <v>0</v>
      </c>
      <c r="Q3229" t="b">
        <v>0</v>
      </c>
      <c r="R3229" t="s">
        <v>472</v>
      </c>
      <c r="S3229">
        <v>0</v>
      </c>
      <c r="T3229">
        <f>invoices[[#This Row],[total_amount]]</f>
        <v>13572</v>
      </c>
      <c r="U3229" t="s">
        <v>137</v>
      </c>
      <c r="V3229" t="str">
        <f>INDEX([1]!Table1[tenantname],MATCH(invoices[[#This Row],[allotment_id]],[1]!Table1[TenantAllotmentID],0))</f>
        <v>Uma Saikumar Torikonda (B32-C1)</v>
      </c>
      <c r="W3229" t="s">
        <v>14012</v>
      </c>
      <c r="X3229" t="s">
        <v>14013</v>
      </c>
      <c r="Y3229" s="4">
        <v>45536</v>
      </c>
      <c r="Z3229" t="s">
        <v>15806</v>
      </c>
      <c r="AA3229">
        <v>8254</v>
      </c>
      <c r="AB3229">
        <v>4444</v>
      </c>
      <c r="AC3229">
        <v>802</v>
      </c>
      <c r="AD3229" s="7">
        <f>invoices[[#This Row],[Rent]]+invoices[[#This Row],[Services]]+invoices[[#This Row],[GST]]</f>
        <v>13500</v>
      </c>
      <c r="AE3229" s="7">
        <f>invoices[[#This Row],[Total]]-invoices[[#This Row],[rent_amount]]</f>
        <v>0</v>
      </c>
      <c r="AF3229">
        <v>423</v>
      </c>
      <c r="AG3229">
        <v>72</v>
      </c>
      <c r="AH3229">
        <f>invoices[[#This Row],[EB Amount]]-invoices[[#This Row],[electricity_amount]]</f>
        <v>0</v>
      </c>
    </row>
    <row r="3230" spans="1:34">
      <c r="A3230" t="s">
        <v>1796</v>
      </c>
      <c r="B3230" t="s">
        <v>22</v>
      </c>
      <c r="C3230" t="s">
        <v>246</v>
      </c>
      <c r="D3230" t="s">
        <v>24</v>
      </c>
      <c r="E3230" t="s">
        <v>476</v>
      </c>
      <c r="F3230" t="s">
        <v>1087</v>
      </c>
      <c r="G3230" t="s">
        <v>1797</v>
      </c>
      <c r="H3230" s="1">
        <f>DATE(YEAR(invoices[[#This Row],[due_date]]),MONTH(invoices[[#This Row],[due_date]]),1)</f>
        <v>45536</v>
      </c>
      <c r="I3230" s="1">
        <v>45542</v>
      </c>
      <c r="J3230">
        <v>19000</v>
      </c>
      <c r="K3230">
        <v>2077</v>
      </c>
      <c r="L3230">
        <v>0</v>
      </c>
      <c r="M3230">
        <f>invoices[[#This Row],[rent_amount]]+invoices[[#This Row],[electricity_amount]]+invoices[[#This Row],[other_charges]]</f>
        <v>21077</v>
      </c>
      <c r="N3230" t="s">
        <v>28</v>
      </c>
      <c r="O3230" t="s">
        <v>471</v>
      </c>
      <c r="P3230">
        <v>0</v>
      </c>
      <c r="Q3230" t="b">
        <v>0</v>
      </c>
      <c r="R3230" t="s">
        <v>472</v>
      </c>
      <c r="S3230">
        <v>0</v>
      </c>
      <c r="T3230">
        <f>invoices[[#This Row],[total_amount]]</f>
        <v>21077</v>
      </c>
      <c r="U3230" t="s">
        <v>1089</v>
      </c>
      <c r="V3230" t="str">
        <f>INDEX([1]!Table1[tenantname],MATCH(invoices[[#This Row],[allotment_id]],[1]!Table1[TenantAllotmentID],0))</f>
        <v>Dinesh kumar (B41-A1)</v>
      </c>
      <c r="W3230" t="s">
        <v>14044</v>
      </c>
      <c r="X3230" t="s">
        <v>14343</v>
      </c>
      <c r="Y3230" s="4">
        <v>45536</v>
      </c>
      <c r="Z3230" t="s">
        <v>15806</v>
      </c>
      <c r="AA3230">
        <v>13639</v>
      </c>
      <c r="AB3230">
        <v>4543</v>
      </c>
      <c r="AC3230">
        <v>818</v>
      </c>
      <c r="AD3230" s="7">
        <f>invoices[[#This Row],[Rent]]+invoices[[#This Row],[Services]]+invoices[[#This Row],[GST]]</f>
        <v>19000</v>
      </c>
      <c r="AE3230" s="7">
        <f>invoices[[#This Row],[Total]]-invoices[[#This Row],[rent_amount]]</f>
        <v>0</v>
      </c>
      <c r="AF3230">
        <v>424</v>
      </c>
      <c r="AG3230">
        <v>2077</v>
      </c>
      <c r="AH3230">
        <f>invoices[[#This Row],[EB Amount]]-invoices[[#This Row],[electricity_amount]]</f>
        <v>0</v>
      </c>
    </row>
    <row r="3231" spans="1:34">
      <c r="A3231" t="s">
        <v>1852</v>
      </c>
      <c r="B3231" t="s">
        <v>22</v>
      </c>
      <c r="C3231" t="s">
        <v>1853</v>
      </c>
      <c r="D3231" t="s">
        <v>24</v>
      </c>
      <c r="E3231" t="s">
        <v>234</v>
      </c>
      <c r="F3231" t="s">
        <v>1854</v>
      </c>
      <c r="G3231" t="s">
        <v>1855</v>
      </c>
      <c r="H3231" s="1">
        <f>DATE(YEAR(invoices[[#This Row],[due_date]]),MONTH(invoices[[#This Row],[due_date]]),1)</f>
        <v>45536</v>
      </c>
      <c r="I3231" s="1">
        <v>45542</v>
      </c>
      <c r="J3231">
        <v>13500</v>
      </c>
      <c r="K3231">
        <v>1271</v>
      </c>
      <c r="L3231">
        <v>0</v>
      </c>
      <c r="M3231">
        <f>invoices[[#This Row],[rent_amount]]+invoices[[#This Row],[electricity_amount]]+invoices[[#This Row],[other_charges]]</f>
        <v>14771</v>
      </c>
      <c r="N3231" t="s">
        <v>28</v>
      </c>
      <c r="O3231" t="s">
        <v>471</v>
      </c>
      <c r="P3231">
        <v>0</v>
      </c>
      <c r="Q3231" t="b">
        <v>0</v>
      </c>
      <c r="R3231" t="s">
        <v>472</v>
      </c>
      <c r="S3231">
        <v>0</v>
      </c>
      <c r="T3231">
        <f>invoices[[#This Row],[total_amount]]</f>
        <v>14771</v>
      </c>
      <c r="U3231" t="s">
        <v>1856</v>
      </c>
      <c r="V3231" t="str">
        <f>INDEX([1]!Table1[tenantname],MATCH(invoices[[#This Row],[allotment_id]],[1]!Table1[TenantAllotmentID],0))</f>
        <v>Hema Varshini Gnanavel (D12-C1)</v>
      </c>
      <c r="W3231" t="s">
        <v>14619</v>
      </c>
      <c r="X3231" t="s">
        <v>14620</v>
      </c>
      <c r="Y3231" s="4">
        <v>45536</v>
      </c>
      <c r="Z3231" t="s">
        <v>15806</v>
      </c>
      <c r="AA3231">
        <v>9450</v>
      </c>
      <c r="AB3231">
        <v>3432</v>
      </c>
      <c r="AC3231">
        <v>618</v>
      </c>
      <c r="AD3231" s="7">
        <f>invoices[[#This Row],[Rent]]+invoices[[#This Row],[Services]]+invoices[[#This Row],[GST]]</f>
        <v>13500</v>
      </c>
      <c r="AE3231" s="7">
        <f>invoices[[#This Row],[Total]]-invoices[[#This Row],[rent_amount]]</f>
        <v>0</v>
      </c>
      <c r="AF3231">
        <v>440</v>
      </c>
      <c r="AG3231">
        <v>1271</v>
      </c>
      <c r="AH3231">
        <f>invoices[[#This Row],[EB Amount]]-invoices[[#This Row],[electricity_amount]]</f>
        <v>0</v>
      </c>
    </row>
    <row r="3232" spans="1:34">
      <c r="A3232" t="s">
        <v>2098</v>
      </c>
      <c r="B3232" t="s">
        <v>22</v>
      </c>
      <c r="C3232" t="s">
        <v>2099</v>
      </c>
      <c r="D3232" t="s">
        <v>24</v>
      </c>
      <c r="E3232" t="s">
        <v>42</v>
      </c>
      <c r="F3232" t="s">
        <v>2100</v>
      </c>
      <c r="G3232" t="s">
        <v>2101</v>
      </c>
      <c r="H3232" s="1">
        <f>DATE(YEAR(invoices[[#This Row],[due_date]]),MONTH(invoices[[#This Row],[due_date]]),1)</f>
        <v>45536</v>
      </c>
      <c r="I3232" s="1">
        <v>45542</v>
      </c>
      <c r="J3232">
        <v>6498</v>
      </c>
      <c r="K3232">
        <v>860</v>
      </c>
      <c r="L3232">
        <v>2250</v>
      </c>
      <c r="M3232">
        <f>invoices[[#This Row],[rent_amount]]+invoices[[#This Row],[electricity_amount]]+invoices[[#This Row],[other_charges]]</f>
        <v>9608</v>
      </c>
      <c r="N3232" t="s">
        <v>28</v>
      </c>
      <c r="O3232" t="s">
        <v>1483</v>
      </c>
      <c r="P3232">
        <v>0</v>
      </c>
      <c r="Q3232" t="b">
        <v>0</v>
      </c>
      <c r="R3232" t="s">
        <v>472</v>
      </c>
      <c r="S3232">
        <v>0</v>
      </c>
      <c r="T3232">
        <f>invoices[[#This Row],[total_amount]]</f>
        <v>9608</v>
      </c>
      <c r="U3232" t="s">
        <v>2102</v>
      </c>
      <c r="V3232" t="str">
        <f>INDEX([1]!Table1[tenantname],MATCH(invoices[[#This Row],[allotment_id]],[1]!Table1[TenantAllotmentID],0))</f>
        <v>Aditi Jaiswal (C24-B1)</v>
      </c>
      <c r="W3232" t="s">
        <v>14708</v>
      </c>
      <c r="X3232" t="s">
        <v>14709</v>
      </c>
      <c r="Y3232" s="4">
        <v>45536</v>
      </c>
      <c r="Z3232" t="s">
        <v>15806</v>
      </c>
      <c r="AA3232">
        <v>3637</v>
      </c>
      <c r="AB3232">
        <v>2425</v>
      </c>
      <c r="AC3232">
        <v>436</v>
      </c>
      <c r="AD3232" s="7">
        <f>invoices[[#This Row],[Rent]]+invoices[[#This Row],[Services]]+invoices[[#This Row],[GST]]</f>
        <v>6498</v>
      </c>
      <c r="AE3232" s="7">
        <f>invoices[[#This Row],[Total]]-invoices[[#This Row],[rent_amount]]</f>
        <v>0</v>
      </c>
      <c r="AF3232">
        <v>526</v>
      </c>
      <c r="AG3232">
        <v>860</v>
      </c>
      <c r="AH3232">
        <f>invoices[[#This Row],[EB Amount]]-invoices[[#This Row],[electricity_amount]]</f>
        <v>0</v>
      </c>
    </row>
    <row r="3233" spans="1:34">
      <c r="A3233" t="s">
        <v>2154</v>
      </c>
      <c r="B3233" t="s">
        <v>22</v>
      </c>
      <c r="C3233" t="s">
        <v>2122</v>
      </c>
      <c r="D3233" t="s">
        <v>24</v>
      </c>
      <c r="E3233" t="s">
        <v>140</v>
      </c>
      <c r="F3233" t="s">
        <v>675</v>
      </c>
      <c r="G3233" t="s">
        <v>2155</v>
      </c>
      <c r="H3233" s="1">
        <f>DATE(YEAR(invoices[[#This Row],[due_date]]),MONTH(invoices[[#This Row],[due_date]]),1)</f>
        <v>45536</v>
      </c>
      <c r="I3233" s="1">
        <v>45542</v>
      </c>
      <c r="J3233">
        <v>13500</v>
      </c>
      <c r="K3233">
        <v>2325</v>
      </c>
      <c r="L3233">
        <v>0</v>
      </c>
      <c r="M3233">
        <f>invoices[[#This Row],[rent_amount]]+invoices[[#This Row],[electricity_amount]]+invoices[[#This Row],[other_charges]]</f>
        <v>15825</v>
      </c>
      <c r="N3233" t="s">
        <v>28</v>
      </c>
      <c r="O3233" t="s">
        <v>980</v>
      </c>
      <c r="P3233">
        <v>0</v>
      </c>
      <c r="Q3233" t="b">
        <v>0</v>
      </c>
      <c r="R3233" t="s">
        <v>472</v>
      </c>
      <c r="S3233">
        <v>0</v>
      </c>
      <c r="T3233">
        <f>invoices[[#This Row],[total_amount]]</f>
        <v>15825</v>
      </c>
      <c r="U3233" t="s">
        <v>2124</v>
      </c>
      <c r="V3233" t="str">
        <f>INDEX([1]!Table1[tenantname],MATCH(invoices[[#This Row],[allotment_id]],[1]!Table1[TenantAllotmentID],0))</f>
        <v>Prakash Kumar Rangasamy (A41-C1)</v>
      </c>
      <c r="W3233" t="s">
        <v>14716</v>
      </c>
      <c r="X3233" t="s">
        <v>14717</v>
      </c>
      <c r="Y3233" s="4">
        <v>45536</v>
      </c>
      <c r="Z3233" t="s">
        <v>15806</v>
      </c>
      <c r="AA3233">
        <v>8396</v>
      </c>
      <c r="AB3233">
        <v>4325</v>
      </c>
      <c r="AC3233">
        <v>779</v>
      </c>
      <c r="AD3233" s="7">
        <f>invoices[[#This Row],[Rent]]+invoices[[#This Row],[Services]]+invoices[[#This Row],[GST]]</f>
        <v>13500</v>
      </c>
      <c r="AE3233" s="7">
        <f>invoices[[#This Row],[Total]]-invoices[[#This Row],[rent_amount]]</f>
        <v>0</v>
      </c>
      <c r="AF3233">
        <v>544</v>
      </c>
      <c r="AG3233">
        <v>2325</v>
      </c>
      <c r="AH3233">
        <f>invoices[[#This Row],[EB Amount]]-invoices[[#This Row],[electricity_amount]]</f>
        <v>0</v>
      </c>
    </row>
    <row r="3234" spans="1:34">
      <c r="A3234" t="s">
        <v>2325</v>
      </c>
      <c r="B3234" t="s">
        <v>22</v>
      </c>
      <c r="C3234" t="s">
        <v>2326</v>
      </c>
      <c r="D3234" t="s">
        <v>24</v>
      </c>
      <c r="E3234" t="s">
        <v>88</v>
      </c>
      <c r="F3234" t="s">
        <v>89</v>
      </c>
      <c r="G3234" t="s">
        <v>2327</v>
      </c>
      <c r="H3234" s="1">
        <f>DATE(YEAR(invoices[[#This Row],[due_date]]),MONTH(invoices[[#This Row],[due_date]]),1)</f>
        <v>45536</v>
      </c>
      <c r="I3234" s="1">
        <v>45542</v>
      </c>
      <c r="J3234">
        <v>14500</v>
      </c>
      <c r="K3234">
        <v>1333</v>
      </c>
      <c r="L3234">
        <v>0</v>
      </c>
      <c r="M3234">
        <f>invoices[[#This Row],[rent_amount]]+invoices[[#This Row],[electricity_amount]]+invoices[[#This Row],[other_charges]]</f>
        <v>15833</v>
      </c>
      <c r="N3234" t="s">
        <v>28</v>
      </c>
      <c r="O3234" t="s">
        <v>471</v>
      </c>
      <c r="P3234">
        <v>0</v>
      </c>
      <c r="Q3234" t="b">
        <v>0</v>
      </c>
      <c r="R3234" t="s">
        <v>472</v>
      </c>
      <c r="S3234">
        <v>0</v>
      </c>
      <c r="T3234">
        <f>invoices[[#This Row],[total_amount]]</f>
        <v>15833</v>
      </c>
      <c r="U3234" t="s">
        <v>2328</v>
      </c>
      <c r="V3234" t="str">
        <f>INDEX([1]!Table1[tenantname],MATCH(invoices[[#This Row],[allotment_id]],[1]!Table1[TenantAllotmentID],0))</f>
        <v>Jachinn Edwin (B13-B2)</v>
      </c>
      <c r="W3234" t="s">
        <v>14774</v>
      </c>
      <c r="X3234" t="s">
        <v>14775</v>
      </c>
      <c r="Y3234" s="4">
        <v>45536</v>
      </c>
      <c r="Z3234" t="s">
        <v>15806</v>
      </c>
      <c r="AA3234">
        <v>10408</v>
      </c>
      <c r="AB3234">
        <v>3467</v>
      </c>
      <c r="AC3234">
        <v>625</v>
      </c>
      <c r="AD3234" s="7">
        <f>invoices[[#This Row],[Rent]]+invoices[[#This Row],[Services]]+invoices[[#This Row],[GST]]</f>
        <v>14500</v>
      </c>
      <c r="AE3234" s="7">
        <f>invoices[[#This Row],[Total]]-invoices[[#This Row],[rent_amount]]</f>
        <v>0</v>
      </c>
      <c r="AF3234">
        <v>604</v>
      </c>
      <c r="AG3234">
        <v>1333</v>
      </c>
      <c r="AH3234">
        <f>invoices[[#This Row],[EB Amount]]-invoices[[#This Row],[electricity_amount]]</f>
        <v>0</v>
      </c>
    </row>
    <row r="3235" spans="1:34">
      <c r="A3235" t="s">
        <v>2333</v>
      </c>
      <c r="B3235" t="s">
        <v>22</v>
      </c>
      <c r="C3235" t="s">
        <v>2334</v>
      </c>
      <c r="D3235" t="s">
        <v>24</v>
      </c>
      <c r="E3235" t="s">
        <v>592</v>
      </c>
      <c r="F3235" t="s">
        <v>593</v>
      </c>
      <c r="G3235" t="s">
        <v>2335</v>
      </c>
      <c r="H3235" s="1">
        <f>DATE(YEAR(invoices[[#This Row],[due_date]]),MONTH(invoices[[#This Row],[due_date]]),1)</f>
        <v>45536</v>
      </c>
      <c r="I3235" s="1">
        <v>45542</v>
      </c>
      <c r="J3235">
        <v>2699</v>
      </c>
      <c r="K3235">
        <v>2139</v>
      </c>
      <c r="L3235">
        <v>2250</v>
      </c>
      <c r="M3235">
        <f>invoices[[#This Row],[rent_amount]]+invoices[[#This Row],[electricity_amount]]+invoices[[#This Row],[other_charges]]</f>
        <v>7088</v>
      </c>
      <c r="N3235" t="s">
        <v>28</v>
      </c>
      <c r="O3235" t="s">
        <v>471</v>
      </c>
      <c r="P3235">
        <v>0</v>
      </c>
      <c r="Q3235" t="b">
        <v>0</v>
      </c>
      <c r="R3235" t="s">
        <v>472</v>
      </c>
      <c r="S3235">
        <v>0</v>
      </c>
      <c r="T3235">
        <f>invoices[[#This Row],[total_amount]]</f>
        <v>7088</v>
      </c>
      <c r="U3235" t="s">
        <v>2336</v>
      </c>
      <c r="V3235" t="str">
        <f>INDEX([1]!Table1[tenantname],MATCH(invoices[[#This Row],[allotment_id]],[1]!Table1[TenantAllotmentID],0))</f>
        <v>Chirag Nagpal (A44-C2)</v>
      </c>
      <c r="W3235" t="s">
        <v>14776</v>
      </c>
      <c r="X3235" t="s">
        <v>14777</v>
      </c>
      <c r="Y3235" s="4">
        <v>45536</v>
      </c>
      <c r="Z3235" t="s">
        <v>15806</v>
      </c>
      <c r="AA3235">
        <v>1938</v>
      </c>
      <c r="AB3235">
        <v>645</v>
      </c>
      <c r="AC3235">
        <v>116</v>
      </c>
      <c r="AD3235" s="7">
        <f>invoices[[#This Row],[Rent]]+invoices[[#This Row],[Services]]+invoices[[#This Row],[GST]]</f>
        <v>2699</v>
      </c>
      <c r="AE3235" s="7">
        <f>invoices[[#This Row],[Total]]-invoices[[#This Row],[rent_amount]]</f>
        <v>0</v>
      </c>
      <c r="AF3235">
        <v>607</v>
      </c>
      <c r="AG3235">
        <v>2139</v>
      </c>
      <c r="AH3235">
        <f>invoices[[#This Row],[EB Amount]]-invoices[[#This Row],[electricity_amount]]</f>
        <v>0</v>
      </c>
    </row>
    <row r="3236" spans="1:34">
      <c r="A3236" t="s">
        <v>2470</v>
      </c>
      <c r="B3236" t="s">
        <v>22</v>
      </c>
      <c r="C3236" t="s">
        <v>2471</v>
      </c>
      <c r="D3236" t="s">
        <v>24</v>
      </c>
      <c r="E3236" t="s">
        <v>147</v>
      </c>
      <c r="F3236" t="s">
        <v>370</v>
      </c>
      <c r="G3236" t="s">
        <v>2472</v>
      </c>
      <c r="H3236" s="1">
        <f>DATE(YEAR(invoices[[#This Row],[due_date]]),MONTH(invoices[[#This Row],[due_date]]),1)</f>
        <v>45536</v>
      </c>
      <c r="I3236" s="1">
        <v>45542</v>
      </c>
      <c r="J3236">
        <v>4315</v>
      </c>
      <c r="K3236">
        <v>1705</v>
      </c>
      <c r="L3236">
        <v>2250</v>
      </c>
      <c r="M3236">
        <f>invoices[[#This Row],[rent_amount]]+invoices[[#This Row],[electricity_amount]]+invoices[[#This Row],[other_charges]]</f>
        <v>8270</v>
      </c>
      <c r="N3236" t="s">
        <v>28</v>
      </c>
      <c r="O3236" t="s">
        <v>565</v>
      </c>
      <c r="P3236">
        <v>0</v>
      </c>
      <c r="Q3236" t="b">
        <v>0</v>
      </c>
      <c r="R3236" t="s">
        <v>472</v>
      </c>
      <c r="S3236">
        <v>0</v>
      </c>
      <c r="T3236">
        <f>invoices[[#This Row],[total_amount]]</f>
        <v>8270</v>
      </c>
      <c r="U3236" t="s">
        <v>2473</v>
      </c>
      <c r="V3236" t="str">
        <f>INDEX([1]!Table1[tenantname],MATCH(invoices[[#This Row],[allotment_id]],[1]!Table1[TenantAllotmentID],0))</f>
        <v>Shubham Kumar Jha (C31-A1)</v>
      </c>
      <c r="W3236" t="s">
        <v>14816</v>
      </c>
      <c r="X3236" t="s">
        <v>14817</v>
      </c>
      <c r="Y3236" s="4">
        <v>45536</v>
      </c>
      <c r="Z3236" t="s">
        <v>15806</v>
      </c>
      <c r="AA3236">
        <v>3098</v>
      </c>
      <c r="AB3236">
        <v>1032</v>
      </c>
      <c r="AC3236">
        <v>185</v>
      </c>
      <c r="AD3236" s="7">
        <f>invoices[[#This Row],[Rent]]+invoices[[#This Row],[Services]]+invoices[[#This Row],[GST]]</f>
        <v>4315</v>
      </c>
      <c r="AE3236" s="7">
        <f>invoices[[#This Row],[Total]]-invoices[[#This Row],[rent_amount]]</f>
        <v>0</v>
      </c>
      <c r="AF3236">
        <v>658</v>
      </c>
      <c r="AG3236">
        <v>1705</v>
      </c>
      <c r="AH3236">
        <f>invoices[[#This Row],[EB Amount]]-invoices[[#This Row],[electricity_amount]]</f>
        <v>0</v>
      </c>
    </row>
    <row r="3237" spans="1:34">
      <c r="A3237" t="s">
        <v>2709</v>
      </c>
      <c r="B3237" t="s">
        <v>22</v>
      </c>
      <c r="C3237" t="s">
        <v>2710</v>
      </c>
      <c r="D3237" t="s">
        <v>24</v>
      </c>
      <c r="E3237" t="s">
        <v>88</v>
      </c>
      <c r="F3237" t="s">
        <v>1314</v>
      </c>
      <c r="G3237" t="s">
        <v>2711</v>
      </c>
      <c r="H3237" s="1">
        <f>DATE(YEAR(invoices[[#This Row],[due_date]]),MONTH(invoices[[#This Row],[due_date]]),1)</f>
        <v>45536</v>
      </c>
      <c r="I3237" s="1">
        <v>45542</v>
      </c>
      <c r="J3237">
        <v>14500</v>
      </c>
      <c r="K3237">
        <v>0</v>
      </c>
      <c r="L3237">
        <v>0</v>
      </c>
      <c r="M3237">
        <f>invoices[[#This Row],[rent_amount]]+invoices[[#This Row],[electricity_amount]]+invoices[[#This Row],[other_charges]]</f>
        <v>14500</v>
      </c>
      <c r="N3237" t="s">
        <v>28</v>
      </c>
      <c r="O3237" t="s">
        <v>980</v>
      </c>
      <c r="P3237">
        <v>0</v>
      </c>
      <c r="Q3237" t="b">
        <v>0</v>
      </c>
      <c r="R3237" t="s">
        <v>472</v>
      </c>
      <c r="S3237">
        <v>0</v>
      </c>
      <c r="T3237">
        <f>invoices[[#This Row],[total_amount]]</f>
        <v>14500</v>
      </c>
      <c r="U3237" t="s">
        <v>2712</v>
      </c>
      <c r="V3237" t="str">
        <f>INDEX([1]!Table1[tenantname],MATCH(invoices[[#This Row],[allotment_id]],[1]!Table1[TenantAllotmentID],0))</f>
        <v>Ram Roshan R (B13-B1)</v>
      </c>
      <c r="W3237" t="s">
        <v>14873</v>
      </c>
      <c r="X3237" t="s">
        <v>14874</v>
      </c>
      <c r="Y3237" s="4">
        <v>45536</v>
      </c>
      <c r="Z3237" t="s">
        <v>15806</v>
      </c>
      <c r="AA3237">
        <v>10408</v>
      </c>
      <c r="AB3237">
        <v>3467</v>
      </c>
      <c r="AC3237">
        <v>625</v>
      </c>
      <c r="AD3237" s="7">
        <f>invoices[[#This Row],[Rent]]+invoices[[#This Row],[Services]]+invoices[[#This Row],[GST]]</f>
        <v>14500</v>
      </c>
      <c r="AE3237" s="7">
        <f>invoices[[#This Row],[Total]]-invoices[[#This Row],[rent_amount]]</f>
        <v>0</v>
      </c>
      <c r="AF3237">
        <v>757</v>
      </c>
      <c r="AG3237">
        <v>0</v>
      </c>
      <c r="AH3237">
        <f>invoices[[#This Row],[EB Amount]]-invoices[[#This Row],[electricity_amount]]</f>
        <v>0</v>
      </c>
    </row>
    <row r="3238" spans="1:34">
      <c r="A3238" t="s">
        <v>2713</v>
      </c>
      <c r="B3238" t="s">
        <v>22</v>
      </c>
      <c r="C3238" t="s">
        <v>1161</v>
      </c>
      <c r="D3238" t="s">
        <v>24</v>
      </c>
      <c r="E3238" t="s">
        <v>519</v>
      </c>
      <c r="F3238" t="s">
        <v>527</v>
      </c>
      <c r="G3238" t="s">
        <v>2714</v>
      </c>
      <c r="H3238" s="1">
        <f>DATE(YEAR(invoices[[#This Row],[due_date]]),MONTH(invoices[[#This Row],[due_date]]),1)</f>
        <v>45536</v>
      </c>
      <c r="I3238" s="1">
        <v>45542</v>
      </c>
      <c r="J3238">
        <v>13500</v>
      </c>
      <c r="K3238">
        <v>2387</v>
      </c>
      <c r="L3238">
        <v>0</v>
      </c>
      <c r="M3238">
        <f>invoices[[#This Row],[rent_amount]]+invoices[[#This Row],[electricity_amount]]+invoices[[#This Row],[other_charges]]</f>
        <v>15887</v>
      </c>
      <c r="N3238" t="s">
        <v>28</v>
      </c>
      <c r="O3238" t="s">
        <v>471</v>
      </c>
      <c r="P3238">
        <v>0</v>
      </c>
      <c r="Q3238" t="b">
        <v>0</v>
      </c>
      <c r="R3238" t="s">
        <v>472</v>
      </c>
      <c r="S3238">
        <v>0</v>
      </c>
      <c r="T3238">
        <f>invoices[[#This Row],[total_amount]]</f>
        <v>15887</v>
      </c>
      <c r="U3238" t="s">
        <v>2715</v>
      </c>
      <c r="V3238" t="str">
        <f>INDEX([1]!Table1[tenantname],MATCH(invoices[[#This Row],[allotment_id]],[1]!Table1[TenantAllotmentID],0))</f>
        <v>Harissh G (C41-C2)</v>
      </c>
      <c r="W3238" t="s">
        <v>14875</v>
      </c>
      <c r="X3238" t="s">
        <v>14876</v>
      </c>
      <c r="Y3238" s="4">
        <v>45536</v>
      </c>
      <c r="Z3238" t="s">
        <v>15806</v>
      </c>
      <c r="AA3238">
        <v>8254</v>
      </c>
      <c r="AB3238">
        <v>4444</v>
      </c>
      <c r="AC3238">
        <v>802</v>
      </c>
      <c r="AD3238" s="7">
        <f>invoices[[#This Row],[Rent]]+invoices[[#This Row],[Services]]+invoices[[#This Row],[GST]]</f>
        <v>13500</v>
      </c>
      <c r="AE3238" s="7">
        <f>invoices[[#This Row],[Total]]-invoices[[#This Row],[rent_amount]]</f>
        <v>0</v>
      </c>
      <c r="AF3238">
        <v>758</v>
      </c>
      <c r="AG3238">
        <v>2387</v>
      </c>
      <c r="AH3238">
        <f>invoices[[#This Row],[EB Amount]]-invoices[[#This Row],[electricity_amount]]</f>
        <v>0</v>
      </c>
    </row>
    <row r="3239" spans="1:34">
      <c r="A3239" t="s">
        <v>3228</v>
      </c>
      <c r="B3239" t="s">
        <v>22</v>
      </c>
      <c r="C3239" t="s">
        <v>580</v>
      </c>
      <c r="D3239" t="s">
        <v>24</v>
      </c>
      <c r="E3239" t="s">
        <v>34</v>
      </c>
      <c r="F3239" t="s">
        <v>58</v>
      </c>
      <c r="G3239" t="s">
        <v>3229</v>
      </c>
      <c r="H3239" s="1">
        <f>DATE(YEAR(invoices[[#This Row],[due_date]]),MONTH(invoices[[#This Row],[due_date]]),1)</f>
        <v>45536</v>
      </c>
      <c r="I3239" s="1">
        <v>45542</v>
      </c>
      <c r="J3239">
        <v>14500</v>
      </c>
      <c r="K3239">
        <v>2449</v>
      </c>
      <c r="L3239">
        <v>0</v>
      </c>
      <c r="M3239">
        <f>invoices[[#This Row],[rent_amount]]+invoices[[#This Row],[electricity_amount]]+invoices[[#This Row],[other_charges]]</f>
        <v>16949</v>
      </c>
      <c r="N3239" t="s">
        <v>28</v>
      </c>
      <c r="O3239" t="s">
        <v>1483</v>
      </c>
      <c r="P3239">
        <v>0</v>
      </c>
      <c r="Q3239" t="b">
        <v>0</v>
      </c>
      <c r="R3239" t="s">
        <v>472</v>
      </c>
      <c r="S3239">
        <v>0</v>
      </c>
      <c r="T3239">
        <f>invoices[[#This Row],[total_amount]]</f>
        <v>16949</v>
      </c>
      <c r="U3239" t="s">
        <v>583</v>
      </c>
      <c r="V3239" t="str">
        <f>INDEX([1]!Table1[tenantname],MATCH(invoices[[#This Row],[allotment_id]],[1]!Table1[TenantAllotmentID],0))</f>
        <v>Aditi Yadav (B43-B2)</v>
      </c>
      <c r="W3239" t="s">
        <v>14159</v>
      </c>
      <c r="X3239" t="s">
        <v>14160</v>
      </c>
      <c r="Y3239" s="4">
        <v>45536</v>
      </c>
      <c r="Z3239" t="s">
        <v>15806</v>
      </c>
      <c r="AA3239">
        <v>10408</v>
      </c>
      <c r="AB3239">
        <v>3467</v>
      </c>
      <c r="AC3239">
        <v>625</v>
      </c>
      <c r="AD3239" s="7">
        <f>invoices[[#This Row],[Rent]]+invoices[[#This Row],[Services]]+invoices[[#This Row],[GST]]</f>
        <v>14500</v>
      </c>
      <c r="AE3239" s="7">
        <f>invoices[[#This Row],[Total]]-invoices[[#This Row],[rent_amount]]</f>
        <v>0</v>
      </c>
      <c r="AF3239">
        <v>964</v>
      </c>
      <c r="AG3239">
        <v>2449</v>
      </c>
      <c r="AH3239">
        <f>invoices[[#This Row],[EB Amount]]-invoices[[#This Row],[electricity_amount]]</f>
        <v>0</v>
      </c>
    </row>
    <row r="3240" spans="1:34">
      <c r="A3240" t="s">
        <v>3250</v>
      </c>
      <c r="B3240" t="s">
        <v>22</v>
      </c>
      <c r="C3240" t="s">
        <v>95</v>
      </c>
      <c r="D3240" t="s">
        <v>24</v>
      </c>
      <c r="E3240" t="s">
        <v>96</v>
      </c>
      <c r="F3240" t="s">
        <v>97</v>
      </c>
      <c r="G3240" t="s">
        <v>3251</v>
      </c>
      <c r="H3240" s="1">
        <f>DATE(YEAR(invoices[[#This Row],[due_date]]),MONTH(invoices[[#This Row],[due_date]]),1)</f>
        <v>45536</v>
      </c>
      <c r="I3240" s="1">
        <v>45542</v>
      </c>
      <c r="J3240">
        <v>13500</v>
      </c>
      <c r="K3240">
        <v>1674</v>
      </c>
      <c r="L3240">
        <v>0</v>
      </c>
      <c r="M3240">
        <f>invoices[[#This Row],[rent_amount]]+invoices[[#This Row],[electricity_amount]]+invoices[[#This Row],[other_charges]]</f>
        <v>15174</v>
      </c>
      <c r="N3240" t="s">
        <v>28</v>
      </c>
      <c r="O3240" t="s">
        <v>471</v>
      </c>
      <c r="P3240">
        <v>0</v>
      </c>
      <c r="Q3240" t="b">
        <v>0</v>
      </c>
      <c r="R3240" t="s">
        <v>472</v>
      </c>
      <c r="S3240">
        <v>0</v>
      </c>
      <c r="T3240">
        <f>invoices[[#This Row],[total_amount]]</f>
        <v>15174</v>
      </c>
      <c r="U3240" t="s">
        <v>101</v>
      </c>
      <c r="V3240" t="str">
        <f>INDEX([1]!Table1[tenantname],MATCH(invoices[[#This Row],[allotment_id]],[1]!Table1[TenantAllotmentID],0))</f>
        <v>Athreya Guru (B33-C2)</v>
      </c>
      <c r="W3240" t="s">
        <v>14002</v>
      </c>
      <c r="X3240" t="s">
        <v>14003</v>
      </c>
      <c r="Y3240" s="4">
        <v>45536</v>
      </c>
      <c r="Z3240" t="s">
        <v>15806</v>
      </c>
      <c r="AA3240">
        <v>8254</v>
      </c>
      <c r="AB3240">
        <v>4444</v>
      </c>
      <c r="AC3240">
        <v>802</v>
      </c>
      <c r="AD3240" s="7">
        <f>invoices[[#This Row],[Rent]]+invoices[[#This Row],[Services]]+invoices[[#This Row],[GST]]</f>
        <v>13500</v>
      </c>
      <c r="AE3240" s="7">
        <f>invoices[[#This Row],[Total]]-invoices[[#This Row],[rent_amount]]</f>
        <v>0</v>
      </c>
      <c r="AF3240">
        <v>974</v>
      </c>
      <c r="AG3240">
        <v>1674</v>
      </c>
      <c r="AH3240">
        <f>invoices[[#This Row],[EB Amount]]-invoices[[#This Row],[electricity_amount]]</f>
        <v>0</v>
      </c>
    </row>
    <row r="3241" spans="1:34">
      <c r="A3241" t="s">
        <v>3316</v>
      </c>
      <c r="B3241" t="s">
        <v>22</v>
      </c>
      <c r="C3241" t="s">
        <v>2625</v>
      </c>
      <c r="D3241" t="s">
        <v>24</v>
      </c>
      <c r="E3241" t="s">
        <v>195</v>
      </c>
      <c r="F3241" s="2" t="s">
        <v>1745</v>
      </c>
      <c r="G3241" t="s">
        <v>3317</v>
      </c>
      <c r="H3241" s="1">
        <f>DATE(YEAR(invoices[[#This Row],[due_date]]),MONTH(invoices[[#This Row],[due_date]]),1)</f>
        <v>45536</v>
      </c>
      <c r="I3241" s="1">
        <v>45542</v>
      </c>
      <c r="J3241">
        <v>13500</v>
      </c>
      <c r="K3241">
        <v>1254</v>
      </c>
      <c r="L3241">
        <v>0</v>
      </c>
      <c r="M3241">
        <f>invoices[[#This Row],[rent_amount]]+invoices[[#This Row],[electricity_amount]]+invoices[[#This Row],[other_charges]]</f>
        <v>14754</v>
      </c>
      <c r="N3241" t="s">
        <v>28</v>
      </c>
      <c r="O3241" t="s">
        <v>471</v>
      </c>
      <c r="P3241">
        <v>0</v>
      </c>
      <c r="Q3241" t="b">
        <v>0</v>
      </c>
      <c r="R3241" t="s">
        <v>472</v>
      </c>
      <c r="S3241">
        <v>0</v>
      </c>
      <c r="T3241">
        <f>invoices[[#This Row],[total_amount]]</f>
        <v>14754</v>
      </c>
      <c r="U3241" t="s">
        <v>2627</v>
      </c>
      <c r="V3241" t="str">
        <f>INDEX([1]!Table1[tenantname],MATCH(invoices[[#This Row],[allotment_id]],[1]!Table1[TenantAllotmentID],0))</f>
        <v>Aswini BT (D41-C1)</v>
      </c>
      <c r="W3241" t="s">
        <v>14851</v>
      </c>
      <c r="X3241" t="s">
        <v>14852</v>
      </c>
      <c r="Y3241" s="4">
        <v>45536</v>
      </c>
      <c r="Z3241" t="s">
        <v>15806</v>
      </c>
      <c r="AA3241">
        <v>9690</v>
      </c>
      <c r="AB3241">
        <v>3228</v>
      </c>
      <c r="AC3241">
        <v>582</v>
      </c>
      <c r="AD3241" s="7">
        <f>invoices[[#This Row],[Rent]]+invoices[[#This Row],[Services]]+invoices[[#This Row],[GST]]</f>
        <v>13500</v>
      </c>
      <c r="AE3241" s="7">
        <f>invoices[[#This Row],[Total]]-invoices[[#This Row],[rent_amount]]</f>
        <v>0</v>
      </c>
      <c r="AF3241">
        <v>1003</v>
      </c>
      <c r="AG3241">
        <v>1254</v>
      </c>
      <c r="AH3241">
        <f>invoices[[#This Row],[EB Amount]]-invoices[[#This Row],[electricity_amount]]</f>
        <v>0</v>
      </c>
    </row>
    <row r="3242" spans="1:34">
      <c r="A3242" t="s">
        <v>3320</v>
      </c>
      <c r="B3242" t="s">
        <v>22</v>
      </c>
      <c r="C3242" t="s">
        <v>2290</v>
      </c>
      <c r="D3242" t="s">
        <v>24</v>
      </c>
      <c r="E3242" t="s">
        <v>155</v>
      </c>
      <c r="F3242" t="s">
        <v>742</v>
      </c>
      <c r="G3242" t="s">
        <v>3321</v>
      </c>
      <c r="H3242" s="1">
        <f>DATE(YEAR(invoices[[#This Row],[due_date]]),MONTH(invoices[[#This Row],[due_date]]),1)</f>
        <v>45536</v>
      </c>
      <c r="I3242" s="1">
        <v>45542</v>
      </c>
      <c r="J3242">
        <v>13500</v>
      </c>
      <c r="K3242">
        <v>1364</v>
      </c>
      <c r="L3242">
        <v>0</v>
      </c>
      <c r="M3242">
        <f>invoices[[#This Row],[rent_amount]]+invoices[[#This Row],[electricity_amount]]+invoices[[#This Row],[other_charges]]</f>
        <v>14864</v>
      </c>
      <c r="N3242" t="s">
        <v>28</v>
      </c>
      <c r="O3242" t="s">
        <v>565</v>
      </c>
      <c r="P3242">
        <v>0</v>
      </c>
      <c r="Q3242" t="b">
        <v>0</v>
      </c>
      <c r="R3242" t="s">
        <v>472</v>
      </c>
      <c r="S3242">
        <v>0</v>
      </c>
      <c r="T3242">
        <f>invoices[[#This Row],[total_amount]]</f>
        <v>14864</v>
      </c>
      <c r="U3242" t="s">
        <v>2292</v>
      </c>
      <c r="V3242" t="str">
        <f>INDEX([1]!Table1[tenantname],MATCH(invoices[[#This Row],[allotment_id]],[1]!Table1[TenantAllotmentID],0))</f>
        <v>Santhanam B (C44-C1)</v>
      </c>
      <c r="W3242" t="s">
        <v>14764</v>
      </c>
      <c r="X3242" t="s">
        <v>14765</v>
      </c>
      <c r="Y3242" s="4">
        <v>45536</v>
      </c>
      <c r="Z3242" t="s">
        <v>15806</v>
      </c>
      <c r="AA3242">
        <v>8254</v>
      </c>
      <c r="AB3242">
        <v>4444</v>
      </c>
      <c r="AC3242">
        <v>802</v>
      </c>
      <c r="AD3242" s="7">
        <f>invoices[[#This Row],[Rent]]+invoices[[#This Row],[Services]]+invoices[[#This Row],[GST]]</f>
        <v>13500</v>
      </c>
      <c r="AE3242" s="7">
        <f>invoices[[#This Row],[Total]]-invoices[[#This Row],[rent_amount]]</f>
        <v>0</v>
      </c>
      <c r="AF3242">
        <v>1005</v>
      </c>
      <c r="AG3242">
        <v>1364</v>
      </c>
      <c r="AH3242">
        <f>invoices[[#This Row],[EB Amount]]-invoices[[#This Row],[electricity_amount]]</f>
        <v>0</v>
      </c>
    </row>
    <row r="3243" spans="1:34">
      <c r="A3243" t="s">
        <v>3451</v>
      </c>
      <c r="B3243" t="s">
        <v>22</v>
      </c>
      <c r="C3243" t="s">
        <v>3452</v>
      </c>
      <c r="D3243" t="s">
        <v>24</v>
      </c>
      <c r="E3243" t="s">
        <v>167</v>
      </c>
      <c r="F3243" t="s">
        <v>2258</v>
      </c>
      <c r="G3243" t="s">
        <v>3453</v>
      </c>
      <c r="H3243" s="1">
        <f>DATE(YEAR(invoices[[#This Row],[due_date]]),MONTH(invoices[[#This Row],[due_date]]),1)</f>
        <v>45536</v>
      </c>
      <c r="I3243" s="1">
        <v>45542</v>
      </c>
      <c r="J3243">
        <v>19000</v>
      </c>
      <c r="K3243">
        <v>1848</v>
      </c>
      <c r="L3243">
        <v>0</v>
      </c>
      <c r="M3243">
        <f>invoices[[#This Row],[rent_amount]]+invoices[[#This Row],[electricity_amount]]+invoices[[#This Row],[other_charges]]</f>
        <v>20848</v>
      </c>
      <c r="N3243" t="s">
        <v>28</v>
      </c>
      <c r="O3243" t="s">
        <v>980</v>
      </c>
      <c r="P3243">
        <v>0</v>
      </c>
      <c r="Q3243" t="b">
        <v>0</v>
      </c>
      <c r="R3243" t="s">
        <v>472</v>
      </c>
      <c r="S3243">
        <v>0</v>
      </c>
      <c r="T3243">
        <f>invoices[[#This Row],[total_amount]]</f>
        <v>20848</v>
      </c>
      <c r="U3243" t="s">
        <v>3454</v>
      </c>
      <c r="V3243" t="str">
        <f>INDEX([1]!Table1[tenantname],MATCH(invoices[[#This Row],[allotment_id]],[1]!Table1[TenantAllotmentID],0))</f>
        <v>Kurian Benoy (B42-A1)</v>
      </c>
      <c r="W3243" t="s">
        <v>15055</v>
      </c>
      <c r="X3243" t="s">
        <v>15056</v>
      </c>
      <c r="Y3243" s="4">
        <v>45536</v>
      </c>
      <c r="Z3243" t="s">
        <v>15806</v>
      </c>
      <c r="AA3243">
        <v>13639</v>
      </c>
      <c r="AB3243">
        <v>4543</v>
      </c>
      <c r="AC3243">
        <v>818</v>
      </c>
      <c r="AD3243" s="7">
        <f>invoices[[#This Row],[Rent]]+invoices[[#This Row],[Services]]+invoices[[#This Row],[GST]]</f>
        <v>19000</v>
      </c>
      <c r="AE3243" s="7">
        <f>invoices[[#This Row],[Total]]-invoices[[#This Row],[rent_amount]]</f>
        <v>0</v>
      </c>
      <c r="AF3243">
        <v>1062</v>
      </c>
      <c r="AG3243">
        <v>1848</v>
      </c>
      <c r="AH3243">
        <f>invoices[[#This Row],[EB Amount]]-invoices[[#This Row],[electricity_amount]]</f>
        <v>0</v>
      </c>
    </row>
    <row r="3244" spans="1:34">
      <c r="A3244" t="s">
        <v>3573</v>
      </c>
      <c r="B3244" t="s">
        <v>22</v>
      </c>
      <c r="C3244" t="s">
        <v>3574</v>
      </c>
      <c r="D3244" t="s">
        <v>24</v>
      </c>
      <c r="E3244" t="s">
        <v>234</v>
      </c>
      <c r="F3244" t="s">
        <v>286</v>
      </c>
      <c r="G3244" t="s">
        <v>3575</v>
      </c>
      <c r="H3244" s="1">
        <f>DATE(YEAR(invoices[[#This Row],[due_date]]),MONTH(invoices[[#This Row],[due_date]]),1)</f>
        <v>45536</v>
      </c>
      <c r="I3244" s="1">
        <v>45542</v>
      </c>
      <c r="J3244">
        <v>12082</v>
      </c>
      <c r="K3244">
        <v>1271</v>
      </c>
      <c r="L3244">
        <v>2250</v>
      </c>
      <c r="M3244">
        <f>invoices[[#This Row],[rent_amount]]+invoices[[#This Row],[electricity_amount]]+invoices[[#This Row],[other_charges]]</f>
        <v>15603</v>
      </c>
      <c r="N3244" t="s">
        <v>28</v>
      </c>
      <c r="O3244" t="s">
        <v>471</v>
      </c>
      <c r="P3244">
        <v>0</v>
      </c>
      <c r="Q3244" t="b">
        <v>0</v>
      </c>
      <c r="R3244" t="s">
        <v>472</v>
      </c>
      <c r="S3244">
        <v>0</v>
      </c>
      <c r="T3244">
        <f>invoices[[#This Row],[total_amount]]</f>
        <v>15603</v>
      </c>
      <c r="U3244" t="s">
        <v>3576</v>
      </c>
      <c r="V3244" t="str">
        <f>INDEX([1]!Table1[tenantname],MATCH(invoices[[#This Row],[allotment_id]],[1]!Table1[TenantAllotmentID],0))</f>
        <v>Bharathi Priyadarshini (D12-B1)</v>
      </c>
      <c r="W3244" t="s">
        <v>15084</v>
      </c>
      <c r="X3244" t="s">
        <v>15085</v>
      </c>
      <c r="Y3244" s="4">
        <v>45536</v>
      </c>
      <c r="Z3244" t="s">
        <v>15806</v>
      </c>
      <c r="AA3244">
        <v>8458</v>
      </c>
      <c r="AB3244">
        <v>3072</v>
      </c>
      <c r="AC3244">
        <v>552</v>
      </c>
      <c r="AD3244" s="7">
        <f>invoices[[#This Row],[Rent]]+invoices[[#This Row],[Services]]+invoices[[#This Row],[GST]]</f>
        <v>12082</v>
      </c>
      <c r="AE3244" s="7">
        <f>invoices[[#This Row],[Total]]-invoices[[#This Row],[rent_amount]]</f>
        <v>0</v>
      </c>
      <c r="AF3244">
        <v>1112</v>
      </c>
      <c r="AG3244">
        <v>1271</v>
      </c>
      <c r="AH3244">
        <f>invoices[[#This Row],[EB Amount]]-invoices[[#This Row],[electricity_amount]]</f>
        <v>0</v>
      </c>
    </row>
    <row r="3245" spans="1:34">
      <c r="A3245" t="s">
        <v>3613</v>
      </c>
      <c r="B3245" t="s">
        <v>22</v>
      </c>
      <c r="C3245" t="s">
        <v>364</v>
      </c>
      <c r="D3245" t="s">
        <v>24</v>
      </c>
      <c r="E3245" t="s">
        <v>247</v>
      </c>
      <c r="F3245" t="s">
        <v>365</v>
      </c>
      <c r="G3245" t="s">
        <v>3614</v>
      </c>
      <c r="H3245" s="1">
        <f>DATE(YEAR(invoices[[#This Row],[due_date]]),MONTH(invoices[[#This Row],[due_date]]),1)</f>
        <v>45536</v>
      </c>
      <c r="I3245" s="1">
        <v>45542</v>
      </c>
      <c r="J3245">
        <v>13500</v>
      </c>
      <c r="K3245">
        <v>1037</v>
      </c>
      <c r="L3245">
        <v>0</v>
      </c>
      <c r="M3245">
        <f>invoices[[#This Row],[rent_amount]]+invoices[[#This Row],[electricity_amount]]+invoices[[#This Row],[other_charges]]</f>
        <v>14537</v>
      </c>
      <c r="N3245" t="s">
        <v>28</v>
      </c>
      <c r="O3245" t="s">
        <v>980</v>
      </c>
      <c r="P3245">
        <v>0</v>
      </c>
      <c r="Q3245" t="b">
        <v>0</v>
      </c>
      <c r="R3245" t="s">
        <v>472</v>
      </c>
      <c r="S3245">
        <v>0</v>
      </c>
      <c r="T3245">
        <f>invoices[[#This Row],[total_amount]]</f>
        <v>14537</v>
      </c>
      <c r="U3245" t="s">
        <v>367</v>
      </c>
      <c r="V3245" t="str">
        <f>INDEX([1]!Table1[tenantname],MATCH(invoices[[#This Row],[allotment_id]],[1]!Table1[TenantAllotmentID],0))</f>
        <v>Rahul Deshmukh (C11-C1)</v>
      </c>
      <c r="W3245" t="s">
        <v>14082</v>
      </c>
      <c r="X3245" t="s">
        <v>14083</v>
      </c>
      <c r="Y3245" s="4">
        <v>45536</v>
      </c>
      <c r="Z3245" t="s">
        <v>15806</v>
      </c>
      <c r="AA3245">
        <v>9690</v>
      </c>
      <c r="AB3245">
        <v>3228</v>
      </c>
      <c r="AC3245">
        <v>582</v>
      </c>
      <c r="AD3245" s="7">
        <f>invoices[[#This Row],[Rent]]+invoices[[#This Row],[Services]]+invoices[[#This Row],[GST]]</f>
        <v>13500</v>
      </c>
      <c r="AE3245" s="7">
        <f>invoices[[#This Row],[Total]]-invoices[[#This Row],[rent_amount]]</f>
        <v>0</v>
      </c>
      <c r="AF3245">
        <v>1128</v>
      </c>
      <c r="AG3245">
        <v>1037</v>
      </c>
      <c r="AH3245">
        <f>invoices[[#This Row],[EB Amount]]-invoices[[#This Row],[electricity_amount]]</f>
        <v>0</v>
      </c>
    </row>
    <row r="3246" spans="1:34">
      <c r="A3246" t="s">
        <v>3691</v>
      </c>
      <c r="B3246" t="s">
        <v>22</v>
      </c>
      <c r="C3246" t="s">
        <v>3692</v>
      </c>
      <c r="D3246" t="s">
        <v>24</v>
      </c>
      <c r="E3246" t="s">
        <v>80</v>
      </c>
      <c r="F3246" t="s">
        <v>81</v>
      </c>
      <c r="G3246" t="s">
        <v>3693</v>
      </c>
      <c r="H3246" s="1">
        <f>DATE(YEAR(invoices[[#This Row],[due_date]]),MONTH(invoices[[#This Row],[due_date]]),1)</f>
        <v>45536</v>
      </c>
      <c r="I3246" s="1">
        <v>45542</v>
      </c>
      <c r="J3246">
        <v>13500</v>
      </c>
      <c r="K3246">
        <v>918</v>
      </c>
      <c r="L3246">
        <v>0</v>
      </c>
      <c r="M3246">
        <f>invoices[[#This Row],[rent_amount]]+invoices[[#This Row],[electricity_amount]]+invoices[[#This Row],[other_charges]]</f>
        <v>14418</v>
      </c>
      <c r="N3246" t="s">
        <v>28</v>
      </c>
      <c r="O3246" t="s">
        <v>565</v>
      </c>
      <c r="P3246">
        <v>0</v>
      </c>
      <c r="Q3246" t="b">
        <v>0</v>
      </c>
      <c r="R3246" t="s">
        <v>472</v>
      </c>
      <c r="S3246">
        <v>0</v>
      </c>
      <c r="T3246">
        <f>invoices[[#This Row],[total_amount]]</f>
        <v>14418</v>
      </c>
      <c r="U3246" t="s">
        <v>3694</v>
      </c>
      <c r="V3246" t="str">
        <f>INDEX([1]!Table1[tenantname],MATCH(invoices[[#This Row],[allotment_id]],[1]!Table1[TenantAllotmentID],0))</f>
        <v>Sumithra C (D21-B1)</v>
      </c>
      <c r="W3246" t="s">
        <v>15110</v>
      </c>
      <c r="X3246" t="s">
        <v>15111</v>
      </c>
      <c r="Y3246" s="4">
        <v>45536</v>
      </c>
      <c r="Z3246" t="s">
        <v>15806</v>
      </c>
      <c r="AA3246">
        <v>9450</v>
      </c>
      <c r="AB3246">
        <v>3432</v>
      </c>
      <c r="AC3246">
        <v>618</v>
      </c>
      <c r="AD3246" s="7">
        <f>invoices[[#This Row],[Rent]]+invoices[[#This Row],[Services]]+invoices[[#This Row],[GST]]</f>
        <v>13500</v>
      </c>
      <c r="AE3246" s="7">
        <f>invoices[[#This Row],[Total]]-invoices[[#This Row],[rent_amount]]</f>
        <v>0</v>
      </c>
      <c r="AF3246">
        <v>1159</v>
      </c>
      <c r="AG3246">
        <v>918</v>
      </c>
      <c r="AH3246">
        <f>invoices[[#This Row],[EB Amount]]-invoices[[#This Row],[electricity_amount]]</f>
        <v>0</v>
      </c>
    </row>
    <row r="3247" spans="1:34">
      <c r="A3247" t="s">
        <v>3736</v>
      </c>
      <c r="B3247" t="s">
        <v>22</v>
      </c>
      <c r="C3247" t="s">
        <v>3737</v>
      </c>
      <c r="D3247" t="s">
        <v>24</v>
      </c>
      <c r="E3247" t="s">
        <v>399</v>
      </c>
      <c r="F3247" t="s">
        <v>400</v>
      </c>
      <c r="G3247" t="s">
        <v>3738</v>
      </c>
      <c r="H3247" s="1">
        <f>DATE(YEAR(invoices[[#This Row],[due_date]]),MONTH(invoices[[#This Row],[due_date]]),1)</f>
        <v>45536</v>
      </c>
      <c r="I3247" s="1">
        <v>45542</v>
      </c>
      <c r="J3247">
        <v>11600</v>
      </c>
      <c r="K3247">
        <v>0</v>
      </c>
      <c r="L3247">
        <v>2250</v>
      </c>
      <c r="M3247">
        <f>invoices[[#This Row],[rent_amount]]+invoices[[#This Row],[electricity_amount]]+invoices[[#This Row],[other_charges]]</f>
        <v>13850</v>
      </c>
      <c r="N3247" t="s">
        <v>28</v>
      </c>
      <c r="O3247" t="s">
        <v>980</v>
      </c>
      <c r="P3247">
        <v>0</v>
      </c>
      <c r="Q3247" t="b">
        <v>0</v>
      </c>
      <c r="R3247" t="s">
        <v>472</v>
      </c>
      <c r="S3247">
        <v>0</v>
      </c>
      <c r="T3247">
        <f>invoices[[#This Row],[total_amount]]</f>
        <v>13850</v>
      </c>
      <c r="U3247" t="s">
        <v>3739</v>
      </c>
      <c r="V3247" t="str">
        <f>INDEX([1]!Table1[tenantname],MATCH(invoices[[#This Row],[allotment_id]],[1]!Table1[TenantAllotmentID],0))</f>
        <v>Palisha Vohra (B22-B2)</v>
      </c>
      <c r="W3247" t="s">
        <v>15118</v>
      </c>
      <c r="X3247" t="s">
        <v>15119</v>
      </c>
      <c r="Y3247" s="4">
        <v>45536</v>
      </c>
      <c r="Z3247" t="s">
        <v>15806</v>
      </c>
      <c r="AA3247">
        <v>8120</v>
      </c>
      <c r="AB3247">
        <v>2949</v>
      </c>
      <c r="AC3247">
        <v>531</v>
      </c>
      <c r="AD3247" s="7">
        <f>invoices[[#This Row],[Rent]]+invoices[[#This Row],[Services]]+invoices[[#This Row],[GST]]</f>
        <v>11600</v>
      </c>
      <c r="AE3247" s="7">
        <f>invoices[[#This Row],[Total]]-invoices[[#This Row],[rent_amount]]</f>
        <v>0</v>
      </c>
      <c r="AF3247">
        <v>1177</v>
      </c>
      <c r="AG3247">
        <v>0</v>
      </c>
      <c r="AH3247">
        <f>invoices[[#This Row],[EB Amount]]-invoices[[#This Row],[electricity_amount]]</f>
        <v>0</v>
      </c>
    </row>
    <row r="3248" spans="1:34">
      <c r="A3248" t="s">
        <v>3808</v>
      </c>
      <c r="B3248" t="s">
        <v>22</v>
      </c>
      <c r="C3248" t="s">
        <v>1278</v>
      </c>
      <c r="D3248" t="s">
        <v>24</v>
      </c>
      <c r="E3248" t="s">
        <v>342</v>
      </c>
      <c r="F3248" t="s">
        <v>1279</v>
      </c>
      <c r="G3248" t="s">
        <v>3809</v>
      </c>
      <c r="H3248" s="1">
        <f>DATE(YEAR(invoices[[#This Row],[due_date]]),MONTH(invoices[[#This Row],[due_date]]),1)</f>
        <v>45536</v>
      </c>
      <c r="I3248" s="1">
        <v>45542</v>
      </c>
      <c r="J3248">
        <v>14500</v>
      </c>
      <c r="K3248">
        <v>1300</v>
      </c>
      <c r="L3248">
        <v>0</v>
      </c>
      <c r="M3248">
        <f>invoices[[#This Row],[rent_amount]]+invoices[[#This Row],[electricity_amount]]+invoices[[#This Row],[other_charges]]</f>
        <v>15800</v>
      </c>
      <c r="N3248" t="s">
        <v>28</v>
      </c>
      <c r="O3248" t="s">
        <v>565</v>
      </c>
      <c r="P3248">
        <v>0</v>
      </c>
      <c r="Q3248" t="b">
        <v>0</v>
      </c>
      <c r="R3248" t="s">
        <v>472</v>
      </c>
      <c r="S3248">
        <v>0</v>
      </c>
      <c r="T3248">
        <f>invoices[[#This Row],[total_amount]]</f>
        <v>15800</v>
      </c>
      <c r="U3248" t="s">
        <v>1281</v>
      </c>
      <c r="V3248" t="str">
        <f>INDEX([1]!Table1[tenantname],MATCH(invoices[[#This Row],[allotment_id]],[1]!Table1[TenantAllotmentID],0))</f>
        <v>Sowbarnigaa K S (D11-C2)</v>
      </c>
      <c r="W3248" t="s">
        <v>14411</v>
      </c>
      <c r="X3248" t="s">
        <v>14412</v>
      </c>
      <c r="Y3248" s="4">
        <v>45536</v>
      </c>
      <c r="Z3248" t="s">
        <v>15806</v>
      </c>
      <c r="AA3248">
        <v>9018</v>
      </c>
      <c r="AB3248">
        <v>4645</v>
      </c>
      <c r="AC3248">
        <v>837</v>
      </c>
      <c r="AD3248" s="7">
        <f>invoices[[#This Row],[Rent]]+invoices[[#This Row],[Services]]+invoices[[#This Row],[GST]]</f>
        <v>14500</v>
      </c>
      <c r="AE3248" s="7">
        <f>invoices[[#This Row],[Total]]-invoices[[#This Row],[rent_amount]]</f>
        <v>0</v>
      </c>
      <c r="AF3248">
        <v>1209</v>
      </c>
      <c r="AG3248">
        <v>1300</v>
      </c>
      <c r="AH3248">
        <f>invoices[[#This Row],[EB Amount]]-invoices[[#This Row],[electricity_amount]]</f>
        <v>0</v>
      </c>
    </row>
    <row r="3249" spans="1:34">
      <c r="A3249" t="s">
        <v>3916</v>
      </c>
      <c r="B3249" t="s">
        <v>22</v>
      </c>
      <c r="C3249" t="s">
        <v>1048</v>
      </c>
      <c r="D3249" t="s">
        <v>24</v>
      </c>
      <c r="E3249" t="s">
        <v>88</v>
      </c>
      <c r="F3249" t="s">
        <v>442</v>
      </c>
      <c r="G3249" t="s">
        <v>3917</v>
      </c>
      <c r="H3249" s="1">
        <f>DATE(YEAR(invoices[[#This Row],[due_date]]),MONTH(invoices[[#This Row],[due_date]]),1)</f>
        <v>45536</v>
      </c>
      <c r="I3249" s="1">
        <v>45542</v>
      </c>
      <c r="J3249">
        <v>19000</v>
      </c>
      <c r="K3249">
        <v>1333</v>
      </c>
      <c r="L3249">
        <v>0</v>
      </c>
      <c r="M3249">
        <f>invoices[[#This Row],[rent_amount]]+invoices[[#This Row],[electricity_amount]]+invoices[[#This Row],[other_charges]]</f>
        <v>20333</v>
      </c>
      <c r="N3249" t="s">
        <v>28</v>
      </c>
      <c r="O3249" t="s">
        <v>980</v>
      </c>
      <c r="P3249">
        <v>0</v>
      </c>
      <c r="Q3249" t="b">
        <v>0</v>
      </c>
      <c r="R3249" t="s">
        <v>472</v>
      </c>
      <c r="S3249">
        <v>0</v>
      </c>
      <c r="T3249">
        <f>invoices[[#This Row],[total_amount]]</f>
        <v>20333</v>
      </c>
      <c r="U3249" t="s">
        <v>1051</v>
      </c>
      <c r="V3249" t="str">
        <f>INDEX([1]!Table1[tenantname],MATCH(invoices[[#This Row],[allotment_id]],[1]!Table1[TenantAllotmentID],0))</f>
        <v>Sairam CT (B13-A1)</v>
      </c>
      <c r="W3249" t="s">
        <v>14329</v>
      </c>
      <c r="X3249" t="s">
        <v>14330</v>
      </c>
      <c r="Y3249" s="4">
        <v>45536</v>
      </c>
      <c r="Z3249" t="s">
        <v>15806</v>
      </c>
      <c r="AA3249">
        <v>13639</v>
      </c>
      <c r="AB3249">
        <v>4543</v>
      </c>
      <c r="AC3249">
        <v>818</v>
      </c>
      <c r="AD3249" s="7">
        <f>invoices[[#This Row],[Rent]]+invoices[[#This Row],[Services]]+invoices[[#This Row],[GST]]</f>
        <v>19000</v>
      </c>
      <c r="AE3249" s="7">
        <f>invoices[[#This Row],[Total]]-invoices[[#This Row],[rent_amount]]</f>
        <v>0</v>
      </c>
      <c r="AF3249">
        <v>1256</v>
      </c>
      <c r="AG3249">
        <v>1333</v>
      </c>
      <c r="AH3249">
        <f>invoices[[#This Row],[EB Amount]]-invoices[[#This Row],[electricity_amount]]</f>
        <v>0</v>
      </c>
    </row>
    <row r="3250" spans="1:34">
      <c r="A3250" t="s">
        <v>3980</v>
      </c>
      <c r="B3250" t="s">
        <v>22</v>
      </c>
      <c r="C3250" t="s">
        <v>1609</v>
      </c>
      <c r="D3250" t="s">
        <v>24</v>
      </c>
      <c r="E3250" t="s">
        <v>399</v>
      </c>
      <c r="F3250" t="s">
        <v>2247</v>
      </c>
      <c r="G3250" t="s">
        <v>3981</v>
      </c>
      <c r="H3250" s="1">
        <f>DATE(YEAR(invoices[[#This Row],[due_date]]),MONTH(invoices[[#This Row],[due_date]]),1)</f>
        <v>45536</v>
      </c>
      <c r="I3250" s="1">
        <v>45542</v>
      </c>
      <c r="J3250">
        <v>13500</v>
      </c>
      <c r="K3250">
        <v>992</v>
      </c>
      <c r="L3250">
        <v>0</v>
      </c>
      <c r="M3250">
        <f>invoices[[#This Row],[rent_amount]]+invoices[[#This Row],[electricity_amount]]+invoices[[#This Row],[other_charges]]</f>
        <v>14492</v>
      </c>
      <c r="N3250" t="s">
        <v>28</v>
      </c>
      <c r="O3250" t="s">
        <v>980</v>
      </c>
      <c r="P3250">
        <v>0</v>
      </c>
      <c r="Q3250" t="b">
        <v>0</v>
      </c>
      <c r="R3250" t="s">
        <v>472</v>
      </c>
      <c r="S3250">
        <v>0</v>
      </c>
      <c r="T3250">
        <f>invoices[[#This Row],[total_amount]]</f>
        <v>14492</v>
      </c>
      <c r="U3250" t="s">
        <v>3982</v>
      </c>
      <c r="V3250" t="str">
        <f>INDEX([1]!Table1[tenantname],MATCH(invoices[[#This Row],[allotment_id]],[1]!Table1[TenantAllotmentID],0))</f>
        <v>Manoranjani M (B22-C1)</v>
      </c>
      <c r="W3250" t="s">
        <v>15161</v>
      </c>
      <c r="X3250" t="s">
        <v>15162</v>
      </c>
      <c r="Y3250" s="4">
        <v>45536</v>
      </c>
      <c r="Z3250" t="s">
        <v>15806</v>
      </c>
      <c r="AA3250">
        <v>9450</v>
      </c>
      <c r="AB3250">
        <v>3432</v>
      </c>
      <c r="AC3250">
        <v>618</v>
      </c>
      <c r="AD3250" s="7">
        <f>invoices[[#This Row],[Rent]]+invoices[[#This Row],[Services]]+invoices[[#This Row],[GST]]</f>
        <v>13500</v>
      </c>
      <c r="AE3250" s="7">
        <f>invoices[[#This Row],[Total]]-invoices[[#This Row],[rent_amount]]</f>
        <v>0</v>
      </c>
      <c r="AF3250">
        <v>1285</v>
      </c>
      <c r="AG3250">
        <v>992</v>
      </c>
      <c r="AH3250">
        <f>invoices[[#This Row],[EB Amount]]-invoices[[#This Row],[electricity_amount]]</f>
        <v>0</v>
      </c>
    </row>
    <row r="3251" spans="1:34">
      <c r="A3251" t="s">
        <v>3995</v>
      </c>
      <c r="B3251" t="s">
        <v>22</v>
      </c>
      <c r="C3251" t="s">
        <v>1202</v>
      </c>
      <c r="D3251" t="s">
        <v>24</v>
      </c>
      <c r="E3251" t="s">
        <v>167</v>
      </c>
      <c r="F3251" t="s">
        <v>1203</v>
      </c>
      <c r="G3251" t="s">
        <v>3996</v>
      </c>
      <c r="H3251" s="1">
        <f>DATE(YEAR(invoices[[#This Row],[due_date]]),MONTH(invoices[[#This Row],[due_date]]),1)</f>
        <v>45536</v>
      </c>
      <c r="I3251" s="1">
        <v>45542</v>
      </c>
      <c r="J3251">
        <v>14500</v>
      </c>
      <c r="K3251">
        <v>1936</v>
      </c>
      <c r="L3251">
        <v>0</v>
      </c>
      <c r="M3251">
        <f>invoices[[#This Row],[rent_amount]]+invoices[[#This Row],[electricity_amount]]+invoices[[#This Row],[other_charges]]</f>
        <v>16436</v>
      </c>
      <c r="N3251" t="s">
        <v>28</v>
      </c>
      <c r="O3251" t="s">
        <v>565</v>
      </c>
      <c r="P3251">
        <v>0</v>
      </c>
      <c r="Q3251" t="b">
        <v>0</v>
      </c>
      <c r="R3251" t="s">
        <v>472</v>
      </c>
      <c r="S3251">
        <v>0</v>
      </c>
      <c r="T3251">
        <f>invoices[[#This Row],[total_amount]]</f>
        <v>16436</v>
      </c>
      <c r="U3251" t="s">
        <v>1205</v>
      </c>
      <c r="V3251" t="str">
        <f>INDEX([1]!Table1[tenantname],MATCH(invoices[[#This Row],[allotment_id]],[1]!Table1[TenantAllotmentID],0))</f>
        <v>Surya Nikhil Mallampalli (B42-B1)</v>
      </c>
      <c r="W3251" t="s">
        <v>14380</v>
      </c>
      <c r="X3251" t="s">
        <v>14381</v>
      </c>
      <c r="Y3251" s="4">
        <v>45536</v>
      </c>
      <c r="Z3251" t="s">
        <v>15806</v>
      </c>
      <c r="AA3251">
        <v>10408</v>
      </c>
      <c r="AB3251">
        <v>3467</v>
      </c>
      <c r="AC3251">
        <v>625</v>
      </c>
      <c r="AD3251" s="7">
        <f>invoices[[#This Row],[Rent]]+invoices[[#This Row],[Services]]+invoices[[#This Row],[GST]]</f>
        <v>14500</v>
      </c>
      <c r="AE3251" s="7">
        <f>invoices[[#This Row],[Total]]-invoices[[#This Row],[rent_amount]]</f>
        <v>0</v>
      </c>
      <c r="AF3251">
        <v>1292</v>
      </c>
      <c r="AG3251">
        <v>1936</v>
      </c>
      <c r="AH3251">
        <f>invoices[[#This Row],[EB Amount]]-invoices[[#This Row],[electricity_amount]]</f>
        <v>0</v>
      </c>
    </row>
    <row r="3252" spans="1:34">
      <c r="A3252" t="s">
        <v>3999</v>
      </c>
      <c r="B3252" t="s">
        <v>22</v>
      </c>
      <c r="C3252" t="s">
        <v>2270</v>
      </c>
      <c r="D3252" t="s">
        <v>24</v>
      </c>
      <c r="E3252" t="s">
        <v>112</v>
      </c>
      <c r="F3252" t="s">
        <v>113</v>
      </c>
      <c r="G3252" t="s">
        <v>4000</v>
      </c>
      <c r="H3252" s="1">
        <f>DATE(YEAR(invoices[[#This Row],[due_date]]),MONTH(invoices[[#This Row],[due_date]]),1)</f>
        <v>45536</v>
      </c>
      <c r="I3252" s="1">
        <v>45542</v>
      </c>
      <c r="J3252">
        <v>13500</v>
      </c>
      <c r="K3252">
        <v>2542</v>
      </c>
      <c r="L3252">
        <v>0</v>
      </c>
      <c r="M3252">
        <f>invoices[[#This Row],[rent_amount]]+invoices[[#This Row],[electricity_amount]]+invoices[[#This Row],[other_charges]]</f>
        <v>16042</v>
      </c>
      <c r="N3252" t="s">
        <v>28</v>
      </c>
      <c r="O3252" t="s">
        <v>980</v>
      </c>
      <c r="P3252">
        <v>0</v>
      </c>
      <c r="Q3252" t="b">
        <v>0</v>
      </c>
      <c r="R3252" t="s">
        <v>472</v>
      </c>
      <c r="S3252">
        <v>0</v>
      </c>
      <c r="T3252">
        <f>invoices[[#This Row],[total_amount]]</f>
        <v>16042</v>
      </c>
      <c r="U3252" t="s">
        <v>2272</v>
      </c>
      <c r="V3252" t="str">
        <f>INDEX([1]!Table1[tenantname],MATCH(invoices[[#This Row],[allotment_id]],[1]!Table1[TenantAllotmentID],0))</f>
        <v>Mihir Kadve (A23-C1)</v>
      </c>
      <c r="W3252" t="s">
        <v>14758</v>
      </c>
      <c r="X3252" t="s">
        <v>14759</v>
      </c>
      <c r="Y3252" s="4">
        <v>45536</v>
      </c>
      <c r="Z3252" t="s">
        <v>15806</v>
      </c>
      <c r="AA3252">
        <v>9450</v>
      </c>
      <c r="AB3252">
        <v>3432</v>
      </c>
      <c r="AC3252">
        <v>618</v>
      </c>
      <c r="AD3252" s="7">
        <f>invoices[[#This Row],[Rent]]+invoices[[#This Row],[Services]]+invoices[[#This Row],[GST]]</f>
        <v>13500</v>
      </c>
      <c r="AE3252" s="7">
        <f>invoices[[#This Row],[Total]]-invoices[[#This Row],[rent_amount]]</f>
        <v>0</v>
      </c>
      <c r="AF3252">
        <v>1294</v>
      </c>
      <c r="AG3252">
        <v>2542</v>
      </c>
      <c r="AH3252">
        <f>invoices[[#This Row],[EB Amount]]-invoices[[#This Row],[electricity_amount]]</f>
        <v>0</v>
      </c>
    </row>
    <row r="3253" spans="1:34">
      <c r="A3253" t="s">
        <v>4083</v>
      </c>
      <c r="B3253" t="s">
        <v>22</v>
      </c>
      <c r="C3253" t="s">
        <v>41</v>
      </c>
      <c r="D3253" t="s">
        <v>24</v>
      </c>
      <c r="E3253" t="s">
        <v>42</v>
      </c>
      <c r="F3253" t="s">
        <v>43</v>
      </c>
      <c r="G3253" t="s">
        <v>4084</v>
      </c>
      <c r="H3253" s="1">
        <f>DATE(YEAR(invoices[[#This Row],[due_date]]),MONTH(invoices[[#This Row],[due_date]]),1)</f>
        <v>45536</v>
      </c>
      <c r="I3253" s="1">
        <v>45542</v>
      </c>
      <c r="J3253">
        <v>13500</v>
      </c>
      <c r="K3253">
        <v>1008</v>
      </c>
      <c r="L3253">
        <v>0</v>
      </c>
      <c r="M3253">
        <f>invoices[[#This Row],[rent_amount]]+invoices[[#This Row],[electricity_amount]]+invoices[[#This Row],[other_charges]]</f>
        <v>14508</v>
      </c>
      <c r="N3253" t="s">
        <v>28</v>
      </c>
      <c r="O3253" t="s">
        <v>471</v>
      </c>
      <c r="P3253">
        <v>0</v>
      </c>
      <c r="Q3253" t="b">
        <v>0</v>
      </c>
      <c r="R3253" t="s">
        <v>472</v>
      </c>
      <c r="S3253">
        <v>0</v>
      </c>
      <c r="T3253">
        <f>invoices[[#This Row],[total_amount]]</f>
        <v>14508</v>
      </c>
      <c r="U3253" t="s">
        <v>47</v>
      </c>
      <c r="V3253" t="str">
        <f>INDEX([1]!Table1[tenantname],MATCH(invoices[[#This Row],[allotment_id]],[1]!Table1[TenantAllotmentID],0))</f>
        <v>Harrsha T (C24-C1)</v>
      </c>
      <c r="W3253" t="s">
        <v>13988</v>
      </c>
      <c r="X3253" t="s">
        <v>13989</v>
      </c>
      <c r="Y3253" s="4">
        <v>45536</v>
      </c>
      <c r="Z3253" t="s">
        <v>15806</v>
      </c>
      <c r="AA3253">
        <v>9450</v>
      </c>
      <c r="AB3253">
        <v>3432</v>
      </c>
      <c r="AC3253">
        <v>618</v>
      </c>
      <c r="AD3253" s="7">
        <f>invoices[[#This Row],[Rent]]+invoices[[#This Row],[Services]]+invoices[[#This Row],[GST]]</f>
        <v>13500</v>
      </c>
      <c r="AE3253" s="7">
        <f>invoices[[#This Row],[Total]]-invoices[[#This Row],[rent_amount]]</f>
        <v>0</v>
      </c>
      <c r="AF3253">
        <v>1331</v>
      </c>
      <c r="AG3253">
        <v>1008</v>
      </c>
      <c r="AH3253">
        <f>invoices[[#This Row],[EB Amount]]-invoices[[#This Row],[electricity_amount]]</f>
        <v>0</v>
      </c>
    </row>
    <row r="3254" spans="1:34">
      <c r="A3254" t="s">
        <v>4226</v>
      </c>
      <c r="B3254" t="s">
        <v>22</v>
      </c>
      <c r="C3254" t="s">
        <v>500</v>
      </c>
      <c r="D3254" t="s">
        <v>24</v>
      </c>
      <c r="E3254" t="s">
        <v>104</v>
      </c>
      <c r="F3254" t="s">
        <v>105</v>
      </c>
      <c r="G3254" t="s">
        <v>4227</v>
      </c>
      <c r="H3254" s="1">
        <f>DATE(YEAR(invoices[[#This Row],[due_date]]),MONTH(invoices[[#This Row],[due_date]]),1)</f>
        <v>45536</v>
      </c>
      <c r="I3254" s="1">
        <v>45542</v>
      </c>
      <c r="J3254">
        <v>899</v>
      </c>
      <c r="K3254">
        <v>1519</v>
      </c>
      <c r="L3254">
        <v>2250</v>
      </c>
      <c r="M3254">
        <f>invoices[[#This Row],[rent_amount]]+invoices[[#This Row],[electricity_amount]]+invoices[[#This Row],[other_charges]]</f>
        <v>4668</v>
      </c>
      <c r="N3254" t="s">
        <v>28</v>
      </c>
      <c r="O3254" t="s">
        <v>980</v>
      </c>
      <c r="P3254">
        <v>0</v>
      </c>
      <c r="Q3254" t="b">
        <v>0</v>
      </c>
      <c r="R3254" t="s">
        <v>472</v>
      </c>
      <c r="S3254">
        <v>0</v>
      </c>
      <c r="T3254">
        <f>invoices[[#This Row],[total_amount]]</f>
        <v>4668</v>
      </c>
      <c r="U3254" t="s">
        <v>502</v>
      </c>
      <c r="V3254" t="str">
        <f>INDEX([1]!Table1[tenantname],MATCH(invoices[[#This Row],[allotment_id]],[1]!Table1[TenantAllotmentID],0))</f>
        <v>Praveen C H (B14-C1)</v>
      </c>
      <c r="W3254" t="s">
        <v>14132</v>
      </c>
      <c r="X3254" t="s">
        <v>14133</v>
      </c>
      <c r="Y3254" s="4">
        <v>45536</v>
      </c>
      <c r="Z3254" t="s">
        <v>15806</v>
      </c>
      <c r="AA3254">
        <v>646</v>
      </c>
      <c r="AB3254">
        <v>215</v>
      </c>
      <c r="AC3254">
        <v>38</v>
      </c>
      <c r="AD3254" s="7">
        <f>invoices[[#This Row],[Rent]]+invoices[[#This Row],[Services]]+invoices[[#This Row],[GST]]</f>
        <v>899</v>
      </c>
      <c r="AE3254" s="7">
        <f>invoices[[#This Row],[Total]]-invoices[[#This Row],[rent_amount]]</f>
        <v>0</v>
      </c>
      <c r="AF3254">
        <v>1399</v>
      </c>
      <c r="AG3254">
        <v>1519</v>
      </c>
      <c r="AH3254">
        <f>invoices[[#This Row],[EB Amount]]-invoices[[#This Row],[electricity_amount]]</f>
        <v>0</v>
      </c>
    </row>
    <row r="3255" spans="1:34">
      <c r="A3255" t="s">
        <v>4234</v>
      </c>
      <c r="B3255" t="s">
        <v>22</v>
      </c>
      <c r="C3255" t="s">
        <v>2112</v>
      </c>
      <c r="D3255" t="s">
        <v>24</v>
      </c>
      <c r="E3255" t="s">
        <v>147</v>
      </c>
      <c r="F3255" t="s">
        <v>733</v>
      </c>
      <c r="G3255" t="s">
        <v>4235</v>
      </c>
      <c r="H3255" s="1">
        <f>DATE(YEAR(invoices[[#This Row],[due_date]]),MONTH(invoices[[#This Row],[due_date]]),1)</f>
        <v>45536</v>
      </c>
      <c r="I3255" s="1">
        <v>45542</v>
      </c>
      <c r="J3255">
        <v>14500</v>
      </c>
      <c r="K3255">
        <v>1705</v>
      </c>
      <c r="L3255">
        <v>0</v>
      </c>
      <c r="M3255">
        <f>invoices[[#This Row],[rent_amount]]+invoices[[#This Row],[electricity_amount]]+invoices[[#This Row],[other_charges]]</f>
        <v>16205</v>
      </c>
      <c r="N3255" t="s">
        <v>28</v>
      </c>
      <c r="O3255" t="s">
        <v>565</v>
      </c>
      <c r="P3255">
        <v>0</v>
      </c>
      <c r="Q3255" t="b">
        <v>0</v>
      </c>
      <c r="R3255" t="s">
        <v>472</v>
      </c>
      <c r="S3255">
        <v>0</v>
      </c>
      <c r="T3255">
        <f>invoices[[#This Row],[total_amount]]</f>
        <v>16205</v>
      </c>
      <c r="U3255" t="s">
        <v>2114</v>
      </c>
      <c r="V3255" t="str">
        <f>INDEX([1]!Table1[tenantname],MATCH(invoices[[#This Row],[allotment_id]],[1]!Table1[TenantAllotmentID],0))</f>
        <v>Sathiyan G (C31-B2)</v>
      </c>
      <c r="W3255" t="s">
        <v>14712</v>
      </c>
      <c r="X3255" t="s">
        <v>14713</v>
      </c>
      <c r="Y3255" s="4">
        <v>45536</v>
      </c>
      <c r="Z3255" t="s">
        <v>15806</v>
      </c>
      <c r="AA3255">
        <v>10408</v>
      </c>
      <c r="AB3255">
        <v>3467</v>
      </c>
      <c r="AC3255">
        <v>625</v>
      </c>
      <c r="AD3255" s="7">
        <f>invoices[[#This Row],[Rent]]+invoices[[#This Row],[Services]]+invoices[[#This Row],[GST]]</f>
        <v>14500</v>
      </c>
      <c r="AE3255" s="7">
        <f>invoices[[#This Row],[Total]]-invoices[[#This Row],[rent_amount]]</f>
        <v>0</v>
      </c>
      <c r="AF3255">
        <v>1402</v>
      </c>
      <c r="AG3255">
        <v>1705</v>
      </c>
      <c r="AH3255">
        <f>invoices[[#This Row],[EB Amount]]-invoices[[#This Row],[electricity_amount]]</f>
        <v>0</v>
      </c>
    </row>
    <row r="3256" spans="1:34">
      <c r="A3256" t="s">
        <v>4309</v>
      </c>
      <c r="B3256" t="s">
        <v>22</v>
      </c>
      <c r="C3256" t="s">
        <v>937</v>
      </c>
      <c r="D3256" t="s">
        <v>24</v>
      </c>
      <c r="E3256" t="s">
        <v>140</v>
      </c>
      <c r="F3256" t="s">
        <v>938</v>
      </c>
      <c r="G3256" t="s">
        <v>4310</v>
      </c>
      <c r="H3256" s="1">
        <f>DATE(YEAR(invoices[[#This Row],[due_date]]),MONTH(invoices[[#This Row],[due_date]]),1)</f>
        <v>45536</v>
      </c>
      <c r="I3256" s="1">
        <v>45542</v>
      </c>
      <c r="J3256">
        <v>19000</v>
      </c>
      <c r="K3256">
        <v>1575</v>
      </c>
      <c r="L3256">
        <v>0</v>
      </c>
      <c r="M3256">
        <f>invoices[[#This Row],[rent_amount]]+invoices[[#This Row],[electricity_amount]]+invoices[[#This Row],[other_charges]]</f>
        <v>20575</v>
      </c>
      <c r="N3256" t="s">
        <v>28</v>
      </c>
      <c r="O3256" t="s">
        <v>565</v>
      </c>
      <c r="P3256">
        <v>0</v>
      </c>
      <c r="Q3256" t="b">
        <v>0</v>
      </c>
      <c r="R3256" t="s">
        <v>472</v>
      </c>
      <c r="S3256">
        <v>0</v>
      </c>
      <c r="T3256">
        <f>invoices[[#This Row],[total_amount]]</f>
        <v>20575</v>
      </c>
      <c r="U3256" t="s">
        <v>940</v>
      </c>
      <c r="V3256" t="str">
        <f>INDEX([1]!Table1[tenantname],MATCH(invoices[[#This Row],[allotment_id]],[1]!Table1[TenantAllotmentID],0))</f>
        <v>Sri Maruthi Ram (A41-A1)</v>
      </c>
      <c r="W3256" t="s">
        <v>14286</v>
      </c>
      <c r="X3256" t="s">
        <v>14287</v>
      </c>
      <c r="Y3256" s="4">
        <v>45536</v>
      </c>
      <c r="Z3256" t="s">
        <v>15806</v>
      </c>
      <c r="AA3256">
        <v>11816</v>
      </c>
      <c r="AB3256">
        <v>6087</v>
      </c>
      <c r="AC3256">
        <v>1097</v>
      </c>
      <c r="AD3256" s="7">
        <f>invoices[[#This Row],[Rent]]+invoices[[#This Row],[Services]]+invoices[[#This Row],[GST]]</f>
        <v>19000</v>
      </c>
      <c r="AE3256" s="7">
        <f>invoices[[#This Row],[Total]]-invoices[[#This Row],[rent_amount]]</f>
        <v>0</v>
      </c>
      <c r="AF3256">
        <v>1432</v>
      </c>
      <c r="AG3256">
        <v>1575</v>
      </c>
      <c r="AH3256">
        <f>invoices[[#This Row],[EB Amount]]-invoices[[#This Row],[electricity_amount]]</f>
        <v>0</v>
      </c>
    </row>
    <row r="3257" spans="1:34">
      <c r="A3257" t="s">
        <v>4374</v>
      </c>
      <c r="B3257" t="s">
        <v>22</v>
      </c>
      <c r="C3257" t="s">
        <v>1674</v>
      </c>
      <c r="D3257" t="s">
        <v>24</v>
      </c>
      <c r="E3257" t="s">
        <v>329</v>
      </c>
      <c r="F3257" t="s">
        <v>1352</v>
      </c>
      <c r="G3257" t="s">
        <v>4375</v>
      </c>
      <c r="H3257" s="1">
        <f>DATE(YEAR(invoices[[#This Row],[due_date]]),MONTH(invoices[[#This Row],[due_date]]),1)</f>
        <v>45536</v>
      </c>
      <c r="I3257" s="1">
        <v>45542</v>
      </c>
      <c r="J3257">
        <v>14500</v>
      </c>
      <c r="K3257">
        <v>1674</v>
      </c>
      <c r="L3257">
        <v>0</v>
      </c>
      <c r="M3257">
        <f>invoices[[#This Row],[rent_amount]]+invoices[[#This Row],[electricity_amount]]+invoices[[#This Row],[other_charges]]</f>
        <v>16174</v>
      </c>
      <c r="N3257" t="s">
        <v>28</v>
      </c>
      <c r="O3257" t="s">
        <v>980</v>
      </c>
      <c r="P3257">
        <v>0</v>
      </c>
      <c r="Q3257" t="b">
        <v>0</v>
      </c>
      <c r="R3257" t="s">
        <v>472</v>
      </c>
      <c r="S3257">
        <v>0</v>
      </c>
      <c r="T3257">
        <f>invoices[[#This Row],[total_amount]]</f>
        <v>16174</v>
      </c>
      <c r="U3257" t="s">
        <v>1677</v>
      </c>
      <c r="V3257" t="str">
        <f>INDEX([1]!Table1[tenantname],MATCH(invoices[[#This Row],[allotment_id]],[1]!Table1[TenantAllotmentID],0))</f>
        <v>Oviya S (C43-B1)</v>
      </c>
      <c r="W3257" t="s">
        <v>14557</v>
      </c>
      <c r="X3257" t="s">
        <v>14557</v>
      </c>
      <c r="Y3257" s="4">
        <v>45536</v>
      </c>
      <c r="Z3257" t="s">
        <v>15806</v>
      </c>
      <c r="AA3257">
        <v>8866</v>
      </c>
      <c r="AB3257">
        <v>4774</v>
      </c>
      <c r="AC3257">
        <v>860</v>
      </c>
      <c r="AD3257" s="7">
        <f>invoices[[#This Row],[Rent]]+invoices[[#This Row],[Services]]+invoices[[#This Row],[GST]]</f>
        <v>14500</v>
      </c>
      <c r="AE3257" s="7">
        <f>invoices[[#This Row],[Total]]-invoices[[#This Row],[rent_amount]]</f>
        <v>0</v>
      </c>
      <c r="AF3257">
        <v>1459</v>
      </c>
      <c r="AG3257">
        <v>1674</v>
      </c>
      <c r="AH3257">
        <f>invoices[[#This Row],[EB Amount]]-invoices[[#This Row],[electricity_amount]]</f>
        <v>0</v>
      </c>
    </row>
    <row r="3258" spans="1:34">
      <c r="A3258" t="s">
        <v>4501</v>
      </c>
      <c r="B3258" t="s">
        <v>22</v>
      </c>
      <c r="C3258" t="s">
        <v>847</v>
      </c>
      <c r="D3258" t="s">
        <v>24</v>
      </c>
      <c r="E3258" t="s">
        <v>354</v>
      </c>
      <c r="F3258" t="s">
        <v>812</v>
      </c>
      <c r="G3258" t="s">
        <v>4502</v>
      </c>
      <c r="H3258" s="1">
        <f>DATE(YEAR(invoices[[#This Row],[due_date]]),MONTH(invoices[[#This Row],[due_date]]),1)</f>
        <v>45536</v>
      </c>
      <c r="I3258" s="1">
        <v>45542</v>
      </c>
      <c r="J3258">
        <v>14500</v>
      </c>
      <c r="K3258">
        <v>1922</v>
      </c>
      <c r="L3258">
        <v>0</v>
      </c>
      <c r="M3258">
        <f>invoices[[#This Row],[rent_amount]]+invoices[[#This Row],[electricity_amount]]+invoices[[#This Row],[other_charges]]</f>
        <v>16422</v>
      </c>
      <c r="N3258" t="s">
        <v>28</v>
      </c>
      <c r="O3258" t="s">
        <v>980</v>
      </c>
      <c r="P3258">
        <v>0</v>
      </c>
      <c r="Q3258" t="b">
        <v>0</v>
      </c>
      <c r="R3258" t="s">
        <v>472</v>
      </c>
      <c r="S3258">
        <v>0</v>
      </c>
      <c r="T3258">
        <f>invoices[[#This Row],[total_amount]]</f>
        <v>16422</v>
      </c>
      <c r="U3258" t="s">
        <v>849</v>
      </c>
      <c r="V3258" t="str">
        <f>INDEX([1]!Table1[tenantname],MATCH(invoices[[#This Row],[allotment_id]],[1]!Table1[TenantAllotmentID],0))</f>
        <v>Narendhren RR (B34-B2)</v>
      </c>
      <c r="W3258" t="s">
        <v>14253</v>
      </c>
      <c r="X3258" t="s">
        <v>14254</v>
      </c>
      <c r="Y3258" s="4">
        <v>45536</v>
      </c>
      <c r="Z3258" t="s">
        <v>15806</v>
      </c>
      <c r="AA3258">
        <v>8866</v>
      </c>
      <c r="AB3258">
        <v>4774</v>
      </c>
      <c r="AC3258">
        <v>860</v>
      </c>
      <c r="AD3258" s="7">
        <f>invoices[[#This Row],[Rent]]+invoices[[#This Row],[Services]]+invoices[[#This Row],[GST]]</f>
        <v>14500</v>
      </c>
      <c r="AE3258" s="7">
        <f>invoices[[#This Row],[Total]]-invoices[[#This Row],[rent_amount]]</f>
        <v>0</v>
      </c>
      <c r="AF3258">
        <v>1514</v>
      </c>
      <c r="AG3258">
        <v>1922</v>
      </c>
      <c r="AH3258">
        <f>invoices[[#This Row],[EB Amount]]-invoices[[#This Row],[electricity_amount]]</f>
        <v>0</v>
      </c>
    </row>
    <row r="3259" spans="1:34">
      <c r="A3259" t="s">
        <v>4632</v>
      </c>
      <c r="B3259" t="s">
        <v>22</v>
      </c>
      <c r="C3259" t="s">
        <v>1492</v>
      </c>
      <c r="D3259" t="s">
        <v>24</v>
      </c>
      <c r="E3259" t="s">
        <v>569</v>
      </c>
      <c r="F3259" t="s">
        <v>1493</v>
      </c>
      <c r="G3259" t="s">
        <v>4633</v>
      </c>
      <c r="H3259" s="1">
        <f>DATE(YEAR(invoices[[#This Row],[due_date]]),MONTH(invoices[[#This Row],[due_date]]),1)</f>
        <v>45536</v>
      </c>
      <c r="I3259" s="1">
        <v>45542</v>
      </c>
      <c r="J3259">
        <v>13000</v>
      </c>
      <c r="K3259">
        <v>2635</v>
      </c>
      <c r="L3259">
        <v>0</v>
      </c>
      <c r="M3259">
        <f>invoices[[#This Row],[rent_amount]]+invoices[[#This Row],[electricity_amount]]+invoices[[#This Row],[other_charges]]</f>
        <v>15635</v>
      </c>
      <c r="N3259" t="s">
        <v>28</v>
      </c>
      <c r="O3259" t="s">
        <v>980</v>
      </c>
      <c r="P3259">
        <v>0</v>
      </c>
      <c r="Q3259" t="b">
        <v>0</v>
      </c>
      <c r="R3259" t="s">
        <v>472</v>
      </c>
      <c r="S3259">
        <v>0</v>
      </c>
      <c r="T3259">
        <f>invoices[[#This Row],[total_amount]]</f>
        <v>15635</v>
      </c>
      <c r="U3259" t="s">
        <v>1495</v>
      </c>
      <c r="V3259" t="str">
        <f>INDEX([1]!Table1[tenantname],MATCH(invoices[[#This Row],[allotment_id]],[1]!Table1[TenantAllotmentID],0))</f>
        <v>Kritika Patwary (C12-C1)</v>
      </c>
      <c r="W3259" t="s">
        <v>14493</v>
      </c>
      <c r="X3259" t="s">
        <v>14494</v>
      </c>
      <c r="Y3259" s="4">
        <v>45536</v>
      </c>
      <c r="Z3259" t="s">
        <v>15806</v>
      </c>
      <c r="AA3259">
        <v>7949</v>
      </c>
      <c r="AB3259">
        <v>4280</v>
      </c>
      <c r="AC3259">
        <v>771</v>
      </c>
      <c r="AD3259" s="7">
        <f>invoices[[#This Row],[Rent]]+invoices[[#This Row],[Services]]+invoices[[#This Row],[GST]]</f>
        <v>13000</v>
      </c>
      <c r="AE3259" s="7">
        <f>invoices[[#This Row],[Total]]-invoices[[#This Row],[rent_amount]]</f>
        <v>0</v>
      </c>
      <c r="AF3259">
        <v>1572</v>
      </c>
      <c r="AG3259">
        <v>2635</v>
      </c>
      <c r="AH3259">
        <f>invoices[[#This Row],[EB Amount]]-invoices[[#This Row],[electricity_amount]]</f>
        <v>0</v>
      </c>
    </row>
    <row r="3260" spans="1:34">
      <c r="A3260" t="s">
        <v>4674</v>
      </c>
      <c r="B3260" t="s">
        <v>22</v>
      </c>
      <c r="C3260" t="s">
        <v>494</v>
      </c>
      <c r="D3260" t="s">
        <v>24</v>
      </c>
      <c r="E3260" t="s">
        <v>167</v>
      </c>
      <c r="F3260" t="s">
        <v>495</v>
      </c>
      <c r="G3260" t="s">
        <v>4675</v>
      </c>
      <c r="H3260" s="1">
        <f>DATE(YEAR(invoices[[#This Row],[due_date]]),MONTH(invoices[[#This Row],[due_date]]),1)</f>
        <v>45536</v>
      </c>
      <c r="I3260" s="1">
        <v>45542</v>
      </c>
      <c r="J3260">
        <v>13500</v>
      </c>
      <c r="K3260">
        <v>2728</v>
      </c>
      <c r="L3260">
        <v>0</v>
      </c>
      <c r="M3260">
        <f>invoices[[#This Row],[rent_amount]]+invoices[[#This Row],[electricity_amount]]+invoices[[#This Row],[other_charges]]</f>
        <v>16228</v>
      </c>
      <c r="N3260" t="s">
        <v>28</v>
      </c>
      <c r="O3260" t="s">
        <v>565</v>
      </c>
      <c r="P3260">
        <v>0</v>
      </c>
      <c r="Q3260" t="b">
        <v>0</v>
      </c>
      <c r="R3260" t="s">
        <v>472</v>
      </c>
      <c r="S3260">
        <v>0</v>
      </c>
      <c r="T3260">
        <f>invoices[[#This Row],[total_amount]]</f>
        <v>16228</v>
      </c>
      <c r="U3260" t="s">
        <v>498</v>
      </c>
      <c r="V3260" t="str">
        <f>INDEX([1]!Table1[tenantname],MATCH(invoices[[#This Row],[allotment_id]],[1]!Table1[TenantAllotmentID],0))</f>
        <v>TANVEER MUSTAFA (B42-C1)</v>
      </c>
      <c r="W3260" t="s">
        <v>14130</v>
      </c>
      <c r="X3260" t="s">
        <v>14131</v>
      </c>
      <c r="Y3260" s="4">
        <v>45536</v>
      </c>
      <c r="Z3260" t="s">
        <v>15806</v>
      </c>
      <c r="AA3260">
        <v>9690</v>
      </c>
      <c r="AB3260">
        <v>3228</v>
      </c>
      <c r="AC3260">
        <v>582</v>
      </c>
      <c r="AD3260" s="7">
        <f>invoices[[#This Row],[Rent]]+invoices[[#This Row],[Services]]+invoices[[#This Row],[GST]]</f>
        <v>13500</v>
      </c>
      <c r="AE3260" s="7">
        <f>invoices[[#This Row],[Total]]-invoices[[#This Row],[rent_amount]]</f>
        <v>0</v>
      </c>
      <c r="AF3260">
        <v>1592</v>
      </c>
      <c r="AG3260">
        <v>2728</v>
      </c>
      <c r="AH3260">
        <f>invoices[[#This Row],[EB Amount]]-invoices[[#This Row],[electricity_amount]]</f>
        <v>0</v>
      </c>
    </row>
    <row r="3261" spans="1:34">
      <c r="A3261" t="s">
        <v>4907</v>
      </c>
      <c r="B3261" t="s">
        <v>22</v>
      </c>
      <c r="C3261" t="s">
        <v>509</v>
      </c>
      <c r="D3261" t="s">
        <v>24</v>
      </c>
      <c r="E3261" t="s">
        <v>354</v>
      </c>
      <c r="F3261" t="s">
        <v>1506</v>
      </c>
      <c r="G3261" t="s">
        <v>4908</v>
      </c>
      <c r="H3261" s="1">
        <f>DATE(YEAR(invoices[[#This Row],[due_date]]),MONTH(invoices[[#This Row],[due_date]]),1)</f>
        <v>45536</v>
      </c>
      <c r="I3261" s="1">
        <v>45542</v>
      </c>
      <c r="J3261">
        <v>13500</v>
      </c>
      <c r="K3261">
        <v>558</v>
      </c>
      <c r="L3261">
        <v>0</v>
      </c>
      <c r="M3261">
        <f>invoices[[#This Row],[rent_amount]]+invoices[[#This Row],[electricity_amount]]+invoices[[#This Row],[other_charges]]</f>
        <v>14058</v>
      </c>
      <c r="N3261" t="s">
        <v>28</v>
      </c>
      <c r="O3261" t="s">
        <v>471</v>
      </c>
      <c r="P3261">
        <v>0</v>
      </c>
      <c r="Q3261" t="b">
        <v>0</v>
      </c>
      <c r="R3261" t="s">
        <v>472</v>
      </c>
      <c r="S3261">
        <v>0</v>
      </c>
      <c r="T3261">
        <f>invoices[[#This Row],[total_amount]]</f>
        <v>14058</v>
      </c>
      <c r="U3261" t="s">
        <v>4909</v>
      </c>
      <c r="V3261" t="str">
        <f>INDEX([1]!Table1[tenantname],MATCH(invoices[[#This Row],[allotment_id]],[1]!Table1[TenantAllotmentID],0))</f>
        <v>Harsh Gupta (B34-C2)</v>
      </c>
      <c r="W3261" t="s">
        <v>14268</v>
      </c>
      <c r="X3261" t="s">
        <v>15309</v>
      </c>
      <c r="Y3261" s="4">
        <v>45536</v>
      </c>
      <c r="Z3261" t="s">
        <v>15806</v>
      </c>
      <c r="AA3261">
        <v>8254</v>
      </c>
      <c r="AB3261">
        <v>4444</v>
      </c>
      <c r="AC3261">
        <v>802</v>
      </c>
      <c r="AD3261" s="7">
        <f>invoices[[#This Row],[Rent]]+invoices[[#This Row],[Services]]+invoices[[#This Row],[GST]]</f>
        <v>13500</v>
      </c>
      <c r="AE3261" s="7">
        <f>invoices[[#This Row],[Total]]-invoices[[#This Row],[rent_amount]]</f>
        <v>0</v>
      </c>
      <c r="AF3261">
        <v>1696</v>
      </c>
      <c r="AG3261">
        <v>558</v>
      </c>
      <c r="AH3261">
        <f>invoices[[#This Row],[EB Amount]]-invoices[[#This Row],[electricity_amount]]</f>
        <v>0</v>
      </c>
    </row>
    <row r="3262" spans="1:34">
      <c r="A3262" t="s">
        <v>4938</v>
      </c>
      <c r="B3262" t="s">
        <v>22</v>
      </c>
      <c r="C3262" t="s">
        <v>3034</v>
      </c>
      <c r="D3262" t="s">
        <v>24</v>
      </c>
      <c r="E3262" t="s">
        <v>354</v>
      </c>
      <c r="F3262" t="s">
        <v>431</v>
      </c>
      <c r="G3262" t="s">
        <v>4939</v>
      </c>
      <c r="H3262" s="1">
        <f>DATE(YEAR(invoices[[#This Row],[due_date]]),MONTH(invoices[[#This Row],[due_date]]),1)</f>
        <v>45536</v>
      </c>
      <c r="I3262" s="1">
        <v>45542</v>
      </c>
      <c r="J3262">
        <v>18000</v>
      </c>
      <c r="K3262">
        <v>1922</v>
      </c>
      <c r="L3262">
        <v>0</v>
      </c>
      <c r="M3262">
        <f>invoices[[#This Row],[rent_amount]]+invoices[[#This Row],[electricity_amount]]+invoices[[#This Row],[other_charges]]</f>
        <v>19922</v>
      </c>
      <c r="N3262" t="s">
        <v>28</v>
      </c>
      <c r="O3262" t="s">
        <v>471</v>
      </c>
      <c r="P3262">
        <v>0</v>
      </c>
      <c r="Q3262" t="b">
        <v>0</v>
      </c>
      <c r="R3262" t="s">
        <v>472</v>
      </c>
      <c r="S3262">
        <v>0</v>
      </c>
      <c r="T3262">
        <f>invoices[[#This Row],[total_amount]]</f>
        <v>19922</v>
      </c>
      <c r="U3262" t="s">
        <v>3036</v>
      </c>
      <c r="V3262" t="str">
        <f>INDEX([1]!Table1[tenantname],MATCH(invoices[[#This Row],[allotment_id]],[1]!Table1[TenantAllotmentID],0))</f>
        <v>Aditya Bakshi (B34-A1)</v>
      </c>
      <c r="W3262" t="s">
        <v>14955</v>
      </c>
      <c r="X3262" t="s">
        <v>14956</v>
      </c>
      <c r="Y3262" s="4">
        <v>45536</v>
      </c>
      <c r="Z3262" t="s">
        <v>15806</v>
      </c>
      <c r="AA3262">
        <v>11006</v>
      </c>
      <c r="AB3262">
        <v>5926</v>
      </c>
      <c r="AC3262">
        <v>1068</v>
      </c>
      <c r="AD3262" s="7">
        <f>invoices[[#This Row],[Rent]]+invoices[[#This Row],[Services]]+invoices[[#This Row],[GST]]</f>
        <v>18000</v>
      </c>
      <c r="AE3262" s="7">
        <f>invoices[[#This Row],[Total]]-invoices[[#This Row],[rent_amount]]</f>
        <v>0</v>
      </c>
      <c r="AF3262">
        <v>1713</v>
      </c>
      <c r="AG3262">
        <v>1922</v>
      </c>
      <c r="AH3262">
        <f>invoices[[#This Row],[EB Amount]]-invoices[[#This Row],[electricity_amount]]</f>
        <v>0</v>
      </c>
    </row>
    <row r="3263" spans="1:34">
      <c r="A3263" s="2" t="s">
        <v>4966</v>
      </c>
      <c r="B3263" t="s">
        <v>22</v>
      </c>
      <c r="C3263" t="s">
        <v>3879</v>
      </c>
      <c r="D3263" t="s">
        <v>24</v>
      </c>
      <c r="E3263" t="s">
        <v>592</v>
      </c>
      <c r="F3263" t="s">
        <v>1184</v>
      </c>
      <c r="G3263" t="s">
        <v>4967</v>
      </c>
      <c r="H3263" s="1">
        <f>DATE(YEAR(invoices[[#This Row],[due_date]]),MONTH(invoices[[#This Row],[due_date]]),1)</f>
        <v>45536</v>
      </c>
      <c r="I3263" s="1">
        <v>45542</v>
      </c>
      <c r="J3263">
        <v>4800</v>
      </c>
      <c r="K3263">
        <v>0</v>
      </c>
      <c r="L3263">
        <v>0</v>
      </c>
      <c r="M3263">
        <f>invoices[[#This Row],[rent_amount]]+invoices[[#This Row],[electricity_amount]]+invoices[[#This Row],[other_charges]]</f>
        <v>4800</v>
      </c>
      <c r="N3263" t="s">
        <v>28</v>
      </c>
      <c r="O3263" t="s">
        <v>471</v>
      </c>
      <c r="P3263">
        <v>0</v>
      </c>
      <c r="Q3263" t="b">
        <v>0</v>
      </c>
      <c r="R3263" t="s">
        <v>472</v>
      </c>
      <c r="S3263">
        <v>0</v>
      </c>
      <c r="T3263">
        <f>invoices[[#This Row],[total_amount]]</f>
        <v>4800</v>
      </c>
      <c r="U3263" t="s">
        <v>3881</v>
      </c>
      <c r="V3263" t="str">
        <f>INDEX([1]!Table1[tenantname],MATCH(invoices[[#This Row],[allotment_id]],[1]!Table1[TenantAllotmentID],0))</f>
        <v>Ibrahim Hamid Kazi (A44-D1)</v>
      </c>
      <c r="W3263" t="s">
        <v>14939</v>
      </c>
      <c r="X3263" t="s">
        <v>15145</v>
      </c>
      <c r="Y3263" s="4">
        <v>45536</v>
      </c>
      <c r="Z3263" t="s">
        <v>15806</v>
      </c>
      <c r="AA3263">
        <v>3360</v>
      </c>
      <c r="AB3263">
        <v>1220</v>
      </c>
      <c r="AC3263">
        <v>220</v>
      </c>
      <c r="AD3263" s="7">
        <f>invoices[[#This Row],[Rent]]+invoices[[#This Row],[Services]]+invoices[[#This Row],[GST]]</f>
        <v>4800</v>
      </c>
      <c r="AE3263" s="7">
        <f>invoices[[#This Row],[Total]]-invoices[[#This Row],[rent_amount]]</f>
        <v>0</v>
      </c>
      <c r="AF3263">
        <v>1725</v>
      </c>
      <c r="AG3263">
        <v>0</v>
      </c>
      <c r="AH3263">
        <f>invoices[[#This Row],[EB Amount]]-invoices[[#This Row],[electricity_amount]]</f>
        <v>0</v>
      </c>
    </row>
    <row r="3264" spans="1:34">
      <c r="A3264" t="s">
        <v>4992</v>
      </c>
      <c r="B3264" t="s">
        <v>22</v>
      </c>
      <c r="C3264" t="s">
        <v>1587</v>
      </c>
      <c r="D3264" t="s">
        <v>24</v>
      </c>
      <c r="E3264" t="s">
        <v>181</v>
      </c>
      <c r="F3264" t="s">
        <v>427</v>
      </c>
      <c r="G3264" t="s">
        <v>4993</v>
      </c>
      <c r="H3264" s="1">
        <f>DATE(YEAR(invoices[[#This Row],[due_date]]),MONTH(invoices[[#This Row],[due_date]]),1)</f>
        <v>45536</v>
      </c>
      <c r="I3264" s="1">
        <v>45542</v>
      </c>
      <c r="J3264">
        <v>12163</v>
      </c>
      <c r="K3264">
        <v>0</v>
      </c>
      <c r="L3264">
        <v>0</v>
      </c>
      <c r="M3264">
        <f>invoices[[#This Row],[rent_amount]]+invoices[[#This Row],[electricity_amount]]+invoices[[#This Row],[other_charges]]</f>
        <v>12163</v>
      </c>
      <c r="N3264" t="s">
        <v>28</v>
      </c>
      <c r="O3264" t="s">
        <v>565</v>
      </c>
      <c r="P3264">
        <v>0</v>
      </c>
      <c r="Q3264" t="b">
        <v>0</v>
      </c>
      <c r="R3264" t="s">
        <v>472</v>
      </c>
      <c r="S3264">
        <v>0</v>
      </c>
      <c r="T3264">
        <f>invoices[[#This Row],[total_amount]]</f>
        <v>12163</v>
      </c>
      <c r="U3264" t="s">
        <v>1589</v>
      </c>
      <c r="V3264" t="str">
        <f>INDEX([1]!Table1[tenantname],MATCH(invoices[[#This Row],[allotment_id]],[1]!Table1[TenantAllotmentID],0))</f>
        <v>Shreeya Vyawahare (B24-B2)</v>
      </c>
      <c r="W3264" t="s">
        <v>14528</v>
      </c>
      <c r="X3264" t="s">
        <v>14529</v>
      </c>
      <c r="Y3264" s="4">
        <v>45536</v>
      </c>
      <c r="Z3264" t="s">
        <v>15806</v>
      </c>
      <c r="AA3264">
        <v>8523</v>
      </c>
      <c r="AB3264">
        <v>3085</v>
      </c>
      <c r="AC3264">
        <v>555</v>
      </c>
      <c r="AD3264" s="7">
        <f>invoices[[#This Row],[Rent]]+invoices[[#This Row],[Services]]+invoices[[#This Row],[GST]]</f>
        <v>12163</v>
      </c>
      <c r="AE3264" s="7">
        <f>invoices[[#This Row],[Total]]-invoices[[#This Row],[rent_amount]]</f>
        <v>0</v>
      </c>
      <c r="AF3264">
        <v>1737</v>
      </c>
      <c r="AG3264">
        <v>0</v>
      </c>
      <c r="AH3264">
        <f>invoices[[#This Row],[EB Amount]]-invoices[[#This Row],[electricity_amount]]</f>
        <v>0</v>
      </c>
    </row>
    <row r="3265" spans="1:34">
      <c r="A3265" t="s">
        <v>5161</v>
      </c>
      <c r="B3265" t="s">
        <v>22</v>
      </c>
      <c r="C3265" s="2" t="s">
        <v>5162</v>
      </c>
      <c r="D3265" t="s">
        <v>24</v>
      </c>
      <c r="E3265" t="s">
        <v>399</v>
      </c>
      <c r="F3265" t="s">
        <v>933</v>
      </c>
      <c r="G3265" t="s">
        <v>5163</v>
      </c>
      <c r="H3265" s="1">
        <f>DATE(YEAR(invoices[[#This Row],[due_date]]),MONTH(invoices[[#This Row],[due_date]]),1)</f>
        <v>45536</v>
      </c>
      <c r="I3265" s="1">
        <v>45542</v>
      </c>
      <c r="J3265">
        <v>13500</v>
      </c>
      <c r="K3265">
        <v>992</v>
      </c>
      <c r="L3265">
        <v>0</v>
      </c>
      <c r="M3265">
        <f>invoices[[#This Row],[rent_amount]]+invoices[[#This Row],[electricity_amount]]+invoices[[#This Row],[other_charges]]</f>
        <v>14492</v>
      </c>
      <c r="N3265" t="s">
        <v>28</v>
      </c>
      <c r="O3265" t="s">
        <v>980</v>
      </c>
      <c r="P3265">
        <v>0</v>
      </c>
      <c r="Q3265" t="b">
        <v>0</v>
      </c>
      <c r="R3265" t="s">
        <v>472</v>
      </c>
      <c r="S3265">
        <v>0</v>
      </c>
      <c r="T3265">
        <f>invoices[[#This Row],[total_amount]]</f>
        <v>14492</v>
      </c>
      <c r="U3265" t="s">
        <v>5164</v>
      </c>
      <c r="V3265" t="str">
        <f>INDEX([1]!Table1[tenantname],MATCH(invoices[[#This Row],[allotment_id]],[1]!Table1[TenantAllotmentID],0))</f>
        <v>Medona Shiny (B22-C2)</v>
      </c>
      <c r="W3265" t="s">
        <v>15343</v>
      </c>
      <c r="X3265" t="s">
        <v>15344</v>
      </c>
      <c r="Y3265" s="4">
        <v>45536</v>
      </c>
      <c r="Z3265" t="s">
        <v>15806</v>
      </c>
      <c r="AA3265">
        <v>9450</v>
      </c>
      <c r="AB3265">
        <v>3432</v>
      </c>
      <c r="AC3265">
        <v>618</v>
      </c>
      <c r="AD3265" s="7">
        <f>invoices[[#This Row],[Rent]]+invoices[[#This Row],[Services]]+invoices[[#This Row],[GST]]</f>
        <v>13500</v>
      </c>
      <c r="AE3265" s="7">
        <f>invoices[[#This Row],[Total]]-invoices[[#This Row],[rent_amount]]</f>
        <v>0</v>
      </c>
      <c r="AF3265">
        <v>1817</v>
      </c>
      <c r="AG3265">
        <v>992</v>
      </c>
      <c r="AH3265">
        <f>invoices[[#This Row],[EB Amount]]-invoices[[#This Row],[electricity_amount]]</f>
        <v>0</v>
      </c>
    </row>
    <row r="3266" spans="1:34">
      <c r="A3266" t="s">
        <v>5239</v>
      </c>
      <c r="B3266" t="s">
        <v>22</v>
      </c>
      <c r="C3266" t="s">
        <v>974</v>
      </c>
      <c r="D3266" t="s">
        <v>24</v>
      </c>
      <c r="E3266" t="s">
        <v>50</v>
      </c>
      <c r="F3266" t="s">
        <v>1942</v>
      </c>
      <c r="G3266" t="s">
        <v>5240</v>
      </c>
      <c r="H3266" s="1">
        <f>DATE(YEAR(invoices[[#This Row],[due_date]]),MONTH(invoices[[#This Row],[due_date]]),1)</f>
        <v>45536</v>
      </c>
      <c r="I3266" s="1">
        <v>45542</v>
      </c>
      <c r="J3266">
        <v>11115</v>
      </c>
      <c r="K3266">
        <v>0</v>
      </c>
      <c r="L3266">
        <v>0</v>
      </c>
      <c r="M3266">
        <f>invoices[[#This Row],[rent_amount]]+invoices[[#This Row],[electricity_amount]]+invoices[[#This Row],[other_charges]]</f>
        <v>11115</v>
      </c>
      <c r="N3266" t="s">
        <v>28</v>
      </c>
      <c r="O3266" t="s">
        <v>565</v>
      </c>
      <c r="P3266">
        <v>0</v>
      </c>
      <c r="Q3266" t="b">
        <v>0</v>
      </c>
      <c r="R3266" t="s">
        <v>472</v>
      </c>
      <c r="S3266">
        <v>0</v>
      </c>
      <c r="T3266">
        <f>invoices[[#This Row],[total_amount]]</f>
        <v>11115</v>
      </c>
      <c r="U3266" t="s">
        <v>5241</v>
      </c>
      <c r="V3266" t="str">
        <f>INDEX([1]!Table1[tenantname],MATCH(invoices[[#This Row],[allotment_id]],[1]!Table1[TenantAllotmentID],0))</f>
        <v>Utkarsh De (B32-B1)</v>
      </c>
      <c r="W3266" t="s">
        <v>14300</v>
      </c>
      <c r="X3266" t="s">
        <v>15355</v>
      </c>
      <c r="Y3266" s="4">
        <v>45536</v>
      </c>
      <c r="Z3266" t="s">
        <v>15806</v>
      </c>
      <c r="AA3266">
        <v>6797</v>
      </c>
      <c r="AB3266">
        <v>3660</v>
      </c>
      <c r="AC3266">
        <v>658</v>
      </c>
      <c r="AD3266" s="7">
        <f>invoices[[#This Row],[Rent]]+invoices[[#This Row],[Services]]+invoices[[#This Row],[GST]]</f>
        <v>11115</v>
      </c>
      <c r="AE3266" s="7">
        <f>invoices[[#This Row],[Total]]-invoices[[#This Row],[rent_amount]]</f>
        <v>0</v>
      </c>
      <c r="AF3266">
        <v>1853</v>
      </c>
      <c r="AG3266">
        <v>0</v>
      </c>
      <c r="AH3266">
        <f>invoices[[#This Row],[EB Amount]]-invoices[[#This Row],[electricity_amount]]</f>
        <v>0</v>
      </c>
    </row>
    <row r="3267" spans="1:34">
      <c r="A3267" t="s">
        <v>5300</v>
      </c>
      <c r="B3267" t="s">
        <v>22</v>
      </c>
      <c r="C3267" t="s">
        <v>2969</v>
      </c>
      <c r="D3267" t="s">
        <v>24</v>
      </c>
      <c r="E3267" t="s">
        <v>80</v>
      </c>
      <c r="F3267" t="s">
        <v>1824</v>
      </c>
      <c r="G3267" t="s">
        <v>5301</v>
      </c>
      <c r="H3267" s="1">
        <f>DATE(YEAR(invoices[[#This Row],[due_date]]),MONTH(invoices[[#This Row],[due_date]]),1)</f>
        <v>45536</v>
      </c>
      <c r="I3267" s="1">
        <v>45542</v>
      </c>
      <c r="J3267">
        <v>7998</v>
      </c>
      <c r="K3267">
        <v>1275</v>
      </c>
      <c r="L3267">
        <v>2250</v>
      </c>
      <c r="M3267">
        <f>invoices[[#This Row],[rent_amount]]+invoices[[#This Row],[electricity_amount]]+invoices[[#This Row],[other_charges]]</f>
        <v>11523</v>
      </c>
      <c r="N3267" t="s">
        <v>28</v>
      </c>
      <c r="O3267" t="s">
        <v>471</v>
      </c>
      <c r="P3267">
        <v>0</v>
      </c>
      <c r="Q3267" t="b">
        <v>0</v>
      </c>
      <c r="R3267" t="s">
        <v>472</v>
      </c>
      <c r="S3267">
        <v>0</v>
      </c>
      <c r="T3267">
        <f>invoices[[#This Row],[total_amount]]</f>
        <v>11523</v>
      </c>
      <c r="U3267" t="s">
        <v>2971</v>
      </c>
      <c r="V3267" t="str">
        <f>INDEX([1]!Table1[tenantname],MATCH(invoices[[#This Row],[allotment_id]],[1]!Table1[TenantAllotmentID],0))</f>
        <v>Alagu Lakshmi (D21-A1)</v>
      </c>
      <c r="W3267" t="s">
        <v>14935</v>
      </c>
      <c r="X3267" t="s">
        <v>14936</v>
      </c>
      <c r="Y3267" s="4">
        <v>45536</v>
      </c>
      <c r="Z3267" t="s">
        <v>15806</v>
      </c>
      <c r="AA3267">
        <v>5600</v>
      </c>
      <c r="AB3267">
        <v>2033</v>
      </c>
      <c r="AC3267">
        <v>365</v>
      </c>
      <c r="AD3267" s="7">
        <f>invoices[[#This Row],[Rent]]+invoices[[#This Row],[Services]]+invoices[[#This Row],[GST]]</f>
        <v>7998</v>
      </c>
      <c r="AE3267" s="7">
        <f>invoices[[#This Row],[Total]]-invoices[[#This Row],[rent_amount]]</f>
        <v>0</v>
      </c>
      <c r="AF3267">
        <v>1884</v>
      </c>
      <c r="AG3267">
        <v>1275</v>
      </c>
      <c r="AH3267">
        <f>invoices[[#This Row],[EB Amount]]-invoices[[#This Row],[electricity_amount]]</f>
        <v>0</v>
      </c>
    </row>
    <row r="3268" spans="1:34">
      <c r="A3268" t="s">
        <v>5311</v>
      </c>
      <c r="B3268" t="s">
        <v>22</v>
      </c>
      <c r="C3268" t="s">
        <v>2021</v>
      </c>
      <c r="D3268" t="s">
        <v>24</v>
      </c>
      <c r="E3268" t="s">
        <v>476</v>
      </c>
      <c r="F3268" t="s">
        <v>1388</v>
      </c>
      <c r="G3268" t="s">
        <v>5312</v>
      </c>
      <c r="H3268" s="1">
        <f>DATE(YEAR(invoices[[#This Row],[due_date]]),MONTH(invoices[[#This Row],[due_date]]),1)</f>
        <v>45536</v>
      </c>
      <c r="I3268" s="1">
        <v>45542</v>
      </c>
      <c r="J3268">
        <v>14500</v>
      </c>
      <c r="K3268">
        <v>2077</v>
      </c>
      <c r="L3268">
        <v>0</v>
      </c>
      <c r="M3268">
        <f>invoices[[#This Row],[rent_amount]]+invoices[[#This Row],[electricity_amount]]+invoices[[#This Row],[other_charges]]</f>
        <v>16577</v>
      </c>
      <c r="N3268" t="s">
        <v>28</v>
      </c>
      <c r="O3268" t="s">
        <v>471</v>
      </c>
      <c r="P3268">
        <v>0</v>
      </c>
      <c r="Q3268" t="b">
        <v>0</v>
      </c>
      <c r="R3268" t="s">
        <v>472</v>
      </c>
      <c r="S3268">
        <v>0</v>
      </c>
      <c r="T3268">
        <f>invoices[[#This Row],[total_amount]]</f>
        <v>16577</v>
      </c>
      <c r="U3268" t="s">
        <v>2023</v>
      </c>
      <c r="V3268" t="str">
        <f>INDEX([1]!Table1[tenantname],MATCH(invoices[[#This Row],[allotment_id]],[1]!Table1[TenantAllotmentID],0))</f>
        <v>Janarthana Krishna Venkatesan (B41-B1)</v>
      </c>
      <c r="W3268" t="s">
        <v>14677</v>
      </c>
      <c r="X3268" t="s">
        <v>14678</v>
      </c>
      <c r="Y3268" s="4">
        <v>45536</v>
      </c>
      <c r="Z3268" t="s">
        <v>15806</v>
      </c>
      <c r="AA3268">
        <v>10408</v>
      </c>
      <c r="AB3268">
        <v>3467</v>
      </c>
      <c r="AC3268">
        <v>625</v>
      </c>
      <c r="AD3268" s="7">
        <f>invoices[[#This Row],[Rent]]+invoices[[#This Row],[Services]]+invoices[[#This Row],[GST]]</f>
        <v>14500</v>
      </c>
      <c r="AE3268" s="7">
        <f>invoices[[#This Row],[Total]]-invoices[[#This Row],[rent_amount]]</f>
        <v>0</v>
      </c>
      <c r="AF3268">
        <v>1890</v>
      </c>
      <c r="AG3268">
        <v>2077</v>
      </c>
      <c r="AH3268">
        <f>invoices[[#This Row],[EB Amount]]-invoices[[#This Row],[electricity_amount]]</f>
        <v>0</v>
      </c>
    </row>
    <row r="3269" spans="1:34">
      <c r="A3269" t="s">
        <v>5544</v>
      </c>
      <c r="B3269" t="s">
        <v>22</v>
      </c>
      <c r="C3269" t="s">
        <v>260</v>
      </c>
      <c r="D3269" t="s">
        <v>24</v>
      </c>
      <c r="E3269" t="s">
        <v>226</v>
      </c>
      <c r="F3269" t="s">
        <v>261</v>
      </c>
      <c r="G3269" t="s">
        <v>5545</v>
      </c>
      <c r="H3269" s="1">
        <f>DATE(YEAR(invoices[[#This Row],[due_date]]),MONTH(invoices[[#This Row],[due_date]]),1)</f>
        <v>45536</v>
      </c>
      <c r="I3269" s="1">
        <v>45542</v>
      </c>
      <c r="J3269">
        <v>13500</v>
      </c>
      <c r="K3269">
        <v>2067</v>
      </c>
      <c r="L3269">
        <v>0</v>
      </c>
      <c r="M3269">
        <f>invoices[[#This Row],[rent_amount]]+invoices[[#This Row],[electricity_amount]]+invoices[[#This Row],[other_charges]]</f>
        <v>15567</v>
      </c>
      <c r="N3269" t="s">
        <v>28</v>
      </c>
      <c r="O3269" t="s">
        <v>471</v>
      </c>
      <c r="P3269">
        <v>0</v>
      </c>
      <c r="Q3269" t="b">
        <v>0</v>
      </c>
      <c r="R3269" t="s">
        <v>472</v>
      </c>
      <c r="S3269">
        <v>0</v>
      </c>
      <c r="T3269">
        <f>invoices[[#This Row],[total_amount]]</f>
        <v>15567</v>
      </c>
      <c r="U3269" t="s">
        <v>265</v>
      </c>
      <c r="V3269" t="str">
        <f>INDEX([1]!Table1[tenantname],MATCH(invoices[[#This Row],[allotment_id]],[1]!Table1[TenantAllotmentID],0))</f>
        <v>Indira Ch (B12-C1)</v>
      </c>
      <c r="W3269" t="s">
        <v>14048</v>
      </c>
      <c r="X3269" t="s">
        <v>14049</v>
      </c>
      <c r="Y3269" s="4">
        <v>45536</v>
      </c>
      <c r="Z3269" t="s">
        <v>15806</v>
      </c>
      <c r="AA3269">
        <v>9690</v>
      </c>
      <c r="AB3269">
        <v>3228</v>
      </c>
      <c r="AC3269">
        <v>582</v>
      </c>
      <c r="AD3269" s="7">
        <f>invoices[[#This Row],[Rent]]+invoices[[#This Row],[Services]]+invoices[[#This Row],[GST]]</f>
        <v>13500</v>
      </c>
      <c r="AE3269" s="7">
        <f>invoices[[#This Row],[Total]]-invoices[[#This Row],[rent_amount]]</f>
        <v>0</v>
      </c>
      <c r="AF3269">
        <v>2000</v>
      </c>
      <c r="AG3269">
        <v>2067</v>
      </c>
      <c r="AH3269">
        <f>invoices[[#This Row],[EB Amount]]-invoices[[#This Row],[electricity_amount]]</f>
        <v>0</v>
      </c>
    </row>
    <row r="3270" spans="1:34">
      <c r="A3270" t="s">
        <v>5570</v>
      </c>
      <c r="B3270" t="s">
        <v>22</v>
      </c>
      <c r="C3270" t="s">
        <v>859</v>
      </c>
      <c r="D3270" t="s">
        <v>24</v>
      </c>
      <c r="E3270" t="s">
        <v>268</v>
      </c>
      <c r="F3270" t="s">
        <v>860</v>
      </c>
      <c r="G3270" t="s">
        <v>5571</v>
      </c>
      <c r="H3270" s="1">
        <f>DATE(YEAR(invoices[[#This Row],[due_date]]),MONTH(invoices[[#This Row],[due_date]]),1)</f>
        <v>45536</v>
      </c>
      <c r="I3270" s="1">
        <v>45542</v>
      </c>
      <c r="J3270">
        <v>14500</v>
      </c>
      <c r="K3270">
        <v>1426</v>
      </c>
      <c r="L3270">
        <v>0</v>
      </c>
      <c r="M3270">
        <f>invoices[[#This Row],[rent_amount]]+invoices[[#This Row],[electricity_amount]]+invoices[[#This Row],[other_charges]]</f>
        <v>15926</v>
      </c>
      <c r="N3270" t="s">
        <v>28</v>
      </c>
      <c r="O3270" t="s">
        <v>565</v>
      </c>
      <c r="P3270">
        <v>0</v>
      </c>
      <c r="Q3270" t="b">
        <v>0</v>
      </c>
      <c r="R3270" t="s">
        <v>472</v>
      </c>
      <c r="S3270">
        <v>0</v>
      </c>
      <c r="T3270">
        <f>invoices[[#This Row],[total_amount]]</f>
        <v>15926</v>
      </c>
      <c r="U3270" t="s">
        <v>862</v>
      </c>
      <c r="V3270" t="str">
        <f>INDEX([1]!Table1[tenantname],MATCH(invoices[[#This Row],[allotment_id]],[1]!Table1[TenantAllotmentID],0))</f>
        <v>Ramkumar Ganesan (C21-B2)</v>
      </c>
      <c r="W3270" t="s">
        <v>14259</v>
      </c>
      <c r="X3270" t="s">
        <v>14260</v>
      </c>
      <c r="Y3270" s="4">
        <v>45536</v>
      </c>
      <c r="Z3270" t="s">
        <v>15806</v>
      </c>
      <c r="AA3270">
        <v>10408</v>
      </c>
      <c r="AB3270">
        <v>3467</v>
      </c>
      <c r="AC3270">
        <v>625</v>
      </c>
      <c r="AD3270" s="7">
        <f>invoices[[#This Row],[Rent]]+invoices[[#This Row],[Services]]+invoices[[#This Row],[GST]]</f>
        <v>14500</v>
      </c>
      <c r="AE3270" s="7">
        <f>invoices[[#This Row],[Total]]-invoices[[#This Row],[rent_amount]]</f>
        <v>0</v>
      </c>
      <c r="AF3270">
        <v>2012</v>
      </c>
      <c r="AG3270">
        <v>1426</v>
      </c>
      <c r="AH3270">
        <f>invoices[[#This Row],[EB Amount]]-invoices[[#This Row],[electricity_amount]]</f>
        <v>0</v>
      </c>
    </row>
    <row r="3271" spans="1:34">
      <c r="A3271" t="s">
        <v>5633</v>
      </c>
      <c r="B3271" t="s">
        <v>22</v>
      </c>
      <c r="C3271" t="s">
        <v>1020</v>
      </c>
      <c r="D3271" t="s">
        <v>24</v>
      </c>
      <c r="E3271" t="s">
        <v>329</v>
      </c>
      <c r="F3271" t="s">
        <v>1021</v>
      </c>
      <c r="G3271" t="s">
        <v>5634</v>
      </c>
      <c r="H3271" s="1">
        <f>DATE(YEAR(invoices[[#This Row],[due_date]]),MONTH(invoices[[#This Row],[due_date]]),1)</f>
        <v>45536</v>
      </c>
      <c r="I3271" s="1">
        <v>45542</v>
      </c>
      <c r="J3271">
        <v>14500</v>
      </c>
      <c r="K3271">
        <v>1674</v>
      </c>
      <c r="L3271">
        <v>0</v>
      </c>
      <c r="M3271">
        <f>invoices[[#This Row],[rent_amount]]+invoices[[#This Row],[electricity_amount]]+invoices[[#This Row],[other_charges]]</f>
        <v>16174</v>
      </c>
      <c r="N3271" t="s">
        <v>28</v>
      </c>
      <c r="O3271" t="s">
        <v>565</v>
      </c>
      <c r="P3271">
        <v>0</v>
      </c>
      <c r="Q3271" t="b">
        <v>0</v>
      </c>
      <c r="R3271" t="s">
        <v>472</v>
      </c>
      <c r="S3271">
        <v>0</v>
      </c>
      <c r="T3271">
        <f>invoices[[#This Row],[total_amount]]</f>
        <v>16174</v>
      </c>
      <c r="U3271" t="s">
        <v>1024</v>
      </c>
      <c r="V3271" t="str">
        <f>INDEX([1]!Table1[tenantname],MATCH(invoices[[#This Row],[allotment_id]],[1]!Table1[TenantAllotmentID],0))</f>
        <v>Sruthi Naya P (C43-B2)</v>
      </c>
      <c r="W3271" t="s">
        <v>14318</v>
      </c>
      <c r="X3271" t="s">
        <v>14318</v>
      </c>
      <c r="Y3271" s="4">
        <v>45536</v>
      </c>
      <c r="Z3271" t="s">
        <v>15806</v>
      </c>
      <c r="AA3271">
        <v>8866</v>
      </c>
      <c r="AB3271">
        <v>4774</v>
      </c>
      <c r="AC3271">
        <v>860</v>
      </c>
      <c r="AD3271" s="7">
        <f>invoices[[#This Row],[Rent]]+invoices[[#This Row],[Services]]+invoices[[#This Row],[GST]]</f>
        <v>14500</v>
      </c>
      <c r="AE3271" s="7">
        <f>invoices[[#This Row],[Total]]-invoices[[#This Row],[rent_amount]]</f>
        <v>0</v>
      </c>
      <c r="AF3271">
        <v>2043</v>
      </c>
      <c r="AG3271">
        <v>1674</v>
      </c>
      <c r="AH3271">
        <f>invoices[[#This Row],[EB Amount]]-invoices[[#This Row],[electricity_amount]]</f>
        <v>0</v>
      </c>
    </row>
    <row r="3272" spans="1:34">
      <c r="A3272" t="s">
        <v>5681</v>
      </c>
      <c r="B3272" t="s">
        <v>22</v>
      </c>
      <c r="C3272" t="s">
        <v>855</v>
      </c>
      <c r="D3272" t="s">
        <v>24</v>
      </c>
      <c r="E3272" t="s">
        <v>140</v>
      </c>
      <c r="F3272" t="s">
        <v>293</v>
      </c>
      <c r="G3272" t="s">
        <v>5682</v>
      </c>
      <c r="H3272" s="1">
        <f>DATE(YEAR(invoices[[#This Row],[due_date]]),MONTH(invoices[[#This Row],[due_date]]),1)</f>
        <v>45536</v>
      </c>
      <c r="I3272" s="1">
        <v>45542</v>
      </c>
      <c r="J3272">
        <v>13000</v>
      </c>
      <c r="K3272">
        <v>300</v>
      </c>
      <c r="L3272">
        <v>0</v>
      </c>
      <c r="M3272">
        <f>invoices[[#This Row],[rent_amount]]+invoices[[#This Row],[electricity_amount]]+invoices[[#This Row],[other_charges]]</f>
        <v>13300</v>
      </c>
      <c r="N3272" t="s">
        <v>28</v>
      </c>
      <c r="O3272" t="s">
        <v>471</v>
      </c>
      <c r="P3272">
        <v>0</v>
      </c>
      <c r="Q3272" t="b">
        <v>0</v>
      </c>
      <c r="R3272" t="s">
        <v>472</v>
      </c>
      <c r="S3272">
        <v>0</v>
      </c>
      <c r="T3272">
        <f>invoices[[#This Row],[total_amount]]</f>
        <v>13300</v>
      </c>
      <c r="U3272" t="s">
        <v>857</v>
      </c>
      <c r="V3272" t="str">
        <f>INDEX([1]!Table1[tenantname],MATCH(invoices[[#This Row],[allotment_id]],[1]!Table1[TenantAllotmentID],0))</f>
        <v>Hari Vignesh (A41-B1)</v>
      </c>
      <c r="W3272" t="s">
        <v>14257</v>
      </c>
      <c r="X3272" t="s">
        <v>14258</v>
      </c>
      <c r="Y3272" s="4">
        <v>45536</v>
      </c>
      <c r="Z3272" t="s">
        <v>15806</v>
      </c>
      <c r="AA3272">
        <v>8085</v>
      </c>
      <c r="AB3272">
        <v>4165</v>
      </c>
      <c r="AC3272">
        <v>750</v>
      </c>
      <c r="AD3272" s="7">
        <f>invoices[[#This Row],[Rent]]+invoices[[#This Row],[Services]]+invoices[[#This Row],[GST]]</f>
        <v>13000</v>
      </c>
      <c r="AE3272" s="7">
        <f>invoices[[#This Row],[Total]]-invoices[[#This Row],[rent_amount]]</f>
        <v>0</v>
      </c>
      <c r="AF3272">
        <v>2066</v>
      </c>
      <c r="AG3272">
        <v>300</v>
      </c>
      <c r="AH3272">
        <f>invoices[[#This Row],[EB Amount]]-invoices[[#This Row],[electricity_amount]]</f>
        <v>0</v>
      </c>
    </row>
    <row r="3273" spans="1:34">
      <c r="A3273" t="s">
        <v>5771</v>
      </c>
      <c r="B3273" t="s">
        <v>22</v>
      </c>
      <c r="C3273" t="s">
        <v>4955</v>
      </c>
      <c r="D3273" t="s">
        <v>24</v>
      </c>
      <c r="E3273" t="s">
        <v>592</v>
      </c>
      <c r="F3273" t="s">
        <v>1016</v>
      </c>
      <c r="G3273" t="s">
        <v>5772</v>
      </c>
      <c r="H3273" s="1">
        <f>DATE(YEAR(invoices[[#This Row],[due_date]]),MONTH(invoices[[#This Row],[due_date]]),1)</f>
        <v>45536</v>
      </c>
      <c r="I3273" s="1">
        <v>45542</v>
      </c>
      <c r="J3273">
        <v>13500</v>
      </c>
      <c r="K3273">
        <v>2139</v>
      </c>
      <c r="L3273">
        <v>0</v>
      </c>
      <c r="M3273">
        <f>invoices[[#This Row],[rent_amount]]+invoices[[#This Row],[electricity_amount]]+invoices[[#This Row],[other_charges]]</f>
        <v>15639</v>
      </c>
      <c r="N3273" t="s">
        <v>28</v>
      </c>
      <c r="O3273" t="s">
        <v>980</v>
      </c>
      <c r="P3273">
        <v>0</v>
      </c>
      <c r="Q3273" t="b">
        <v>0</v>
      </c>
      <c r="R3273" t="s">
        <v>472</v>
      </c>
      <c r="S3273">
        <v>0</v>
      </c>
      <c r="T3273">
        <f>invoices[[#This Row],[total_amount]]</f>
        <v>15639</v>
      </c>
      <c r="U3273" t="s">
        <v>4957</v>
      </c>
      <c r="V3273" t="str">
        <f>INDEX([1]!Table1[tenantname],MATCH(invoices[[#This Row],[allotment_id]],[1]!Table1[TenantAllotmentID],0))</f>
        <v>Monish Shamukh Kasyap (A44-C1)</v>
      </c>
      <c r="W3273" t="s">
        <v>15316</v>
      </c>
      <c r="X3273" t="s">
        <v>15317</v>
      </c>
      <c r="Y3273" s="4">
        <v>45536</v>
      </c>
      <c r="Z3273" t="s">
        <v>15806</v>
      </c>
      <c r="AA3273">
        <v>9690</v>
      </c>
      <c r="AB3273">
        <v>3228</v>
      </c>
      <c r="AC3273">
        <v>582</v>
      </c>
      <c r="AD3273" s="7">
        <f>invoices[[#This Row],[Rent]]+invoices[[#This Row],[Services]]+invoices[[#This Row],[GST]]</f>
        <v>13500</v>
      </c>
      <c r="AE3273" s="7">
        <f>invoices[[#This Row],[Total]]-invoices[[#This Row],[rent_amount]]</f>
        <v>0</v>
      </c>
      <c r="AF3273">
        <v>2108</v>
      </c>
      <c r="AG3273">
        <v>2139</v>
      </c>
      <c r="AH3273">
        <f>invoices[[#This Row],[EB Amount]]-invoices[[#This Row],[electricity_amount]]</f>
        <v>0</v>
      </c>
    </row>
    <row r="3274" spans="1:34">
      <c r="A3274" t="s">
        <v>5962</v>
      </c>
      <c r="B3274" t="s">
        <v>22</v>
      </c>
      <c r="C3274" t="s">
        <v>394</v>
      </c>
      <c r="D3274" t="s">
        <v>24</v>
      </c>
      <c r="E3274" t="s">
        <v>147</v>
      </c>
      <c r="F3274" t="s">
        <v>336</v>
      </c>
      <c r="G3274" t="s">
        <v>5963</v>
      </c>
      <c r="H3274" s="1">
        <f>DATE(YEAR(invoices[[#This Row],[due_date]]),MONTH(invoices[[#This Row],[due_date]]),1)</f>
        <v>45536</v>
      </c>
      <c r="I3274" s="1">
        <v>45542</v>
      </c>
      <c r="J3274">
        <v>24000</v>
      </c>
      <c r="K3274">
        <v>715</v>
      </c>
      <c r="L3274">
        <v>0</v>
      </c>
      <c r="M3274">
        <f>invoices[[#This Row],[rent_amount]]+invoices[[#This Row],[electricity_amount]]+invoices[[#This Row],[other_charges]]</f>
        <v>24715</v>
      </c>
      <c r="N3274" t="s">
        <v>28</v>
      </c>
      <c r="O3274" t="s">
        <v>980</v>
      </c>
      <c r="P3274">
        <v>0</v>
      </c>
      <c r="Q3274" t="b">
        <v>0</v>
      </c>
      <c r="R3274" t="s">
        <v>472</v>
      </c>
      <c r="S3274">
        <v>0</v>
      </c>
      <c r="T3274">
        <f>invoices[[#This Row],[total_amount]]</f>
        <v>24715</v>
      </c>
      <c r="U3274" t="s">
        <v>396</v>
      </c>
      <c r="V3274" t="str">
        <f>INDEX([1]!Table1[tenantname],MATCH(invoices[[#This Row],[allotment_id]],[1]!Table1[TenantAllotmentID],0))</f>
        <v>Rahul Kapoor (C31-D1)</v>
      </c>
      <c r="W3274" t="s">
        <v>14094</v>
      </c>
      <c r="X3274" t="s">
        <v>14095</v>
      </c>
      <c r="Y3274" s="4">
        <v>45536</v>
      </c>
      <c r="Z3274" t="s">
        <v>15806</v>
      </c>
      <c r="AA3274">
        <v>17228</v>
      </c>
      <c r="AB3274">
        <v>5738</v>
      </c>
      <c r="AC3274">
        <v>1034</v>
      </c>
      <c r="AD3274" s="7">
        <f>invoices[[#This Row],[Rent]]+invoices[[#This Row],[Services]]+invoices[[#This Row],[GST]]</f>
        <v>24000</v>
      </c>
      <c r="AE3274" s="7">
        <f>invoices[[#This Row],[Total]]-invoices[[#This Row],[rent_amount]]</f>
        <v>0</v>
      </c>
      <c r="AF3274">
        <v>2206</v>
      </c>
      <c r="AG3274">
        <v>715</v>
      </c>
      <c r="AH3274">
        <f>invoices[[#This Row],[EB Amount]]-invoices[[#This Row],[electricity_amount]]</f>
        <v>0</v>
      </c>
    </row>
    <row r="3275" spans="1:34">
      <c r="A3275" t="s">
        <v>5966</v>
      </c>
      <c r="B3275" t="s">
        <v>22</v>
      </c>
      <c r="C3275" t="s">
        <v>2682</v>
      </c>
      <c r="D3275" t="s">
        <v>24</v>
      </c>
      <c r="E3275" t="s">
        <v>42</v>
      </c>
      <c r="F3275" t="s">
        <v>2100</v>
      </c>
      <c r="G3275" t="s">
        <v>5967</v>
      </c>
      <c r="H3275" s="1">
        <f>DATE(YEAR(invoices[[#This Row],[due_date]]),MONTH(invoices[[#This Row],[due_date]]),1)</f>
        <v>45536</v>
      </c>
      <c r="I3275" s="1">
        <v>45542</v>
      </c>
      <c r="J3275">
        <v>13500</v>
      </c>
      <c r="K3275">
        <v>0</v>
      </c>
      <c r="L3275">
        <v>0</v>
      </c>
      <c r="M3275">
        <f>invoices[[#This Row],[rent_amount]]+invoices[[#This Row],[electricity_amount]]+invoices[[#This Row],[other_charges]]</f>
        <v>13500</v>
      </c>
      <c r="N3275" t="s">
        <v>28</v>
      </c>
      <c r="O3275" t="s">
        <v>1483</v>
      </c>
      <c r="P3275">
        <v>0</v>
      </c>
      <c r="Q3275" t="b">
        <v>0</v>
      </c>
      <c r="R3275" t="s">
        <v>472</v>
      </c>
      <c r="S3275">
        <v>0</v>
      </c>
      <c r="T3275">
        <f>invoices[[#This Row],[total_amount]]</f>
        <v>13500</v>
      </c>
      <c r="U3275" t="s">
        <v>3079</v>
      </c>
      <c r="V3275" t="str">
        <f>INDEX([1]!Table1[tenantname],MATCH(invoices[[#This Row],[allotment_id]],[1]!Table1[TenantAllotmentID],0))</f>
        <v>Amita Asthana (C24-B1)</v>
      </c>
      <c r="W3275" t="s">
        <v>14866</v>
      </c>
      <c r="X3275" t="s">
        <v>14965</v>
      </c>
      <c r="Y3275" s="4">
        <v>45536</v>
      </c>
      <c r="Z3275" t="s">
        <v>15806</v>
      </c>
      <c r="AA3275">
        <v>9450</v>
      </c>
      <c r="AB3275">
        <v>3432</v>
      </c>
      <c r="AC3275">
        <v>618</v>
      </c>
      <c r="AD3275" s="7">
        <f>invoices[[#This Row],[Rent]]+invoices[[#This Row],[Services]]+invoices[[#This Row],[GST]]</f>
        <v>13500</v>
      </c>
      <c r="AE3275" s="7">
        <f>invoices[[#This Row],[Total]]-invoices[[#This Row],[rent_amount]]</f>
        <v>0</v>
      </c>
      <c r="AF3275">
        <v>2208</v>
      </c>
      <c r="AG3275">
        <v>0</v>
      </c>
      <c r="AH3275">
        <f>invoices[[#This Row],[EB Amount]]-invoices[[#This Row],[electricity_amount]]</f>
        <v>0</v>
      </c>
    </row>
    <row r="3276" spans="1:34">
      <c r="A3276" t="s">
        <v>6183</v>
      </c>
      <c r="B3276" t="s">
        <v>22</v>
      </c>
      <c r="C3276" t="s">
        <v>173</v>
      </c>
      <c r="D3276" t="s">
        <v>24</v>
      </c>
      <c r="E3276" t="s">
        <v>140</v>
      </c>
      <c r="F3276" t="s">
        <v>174</v>
      </c>
      <c r="G3276" t="s">
        <v>6184</v>
      </c>
      <c r="H3276" s="1">
        <f>DATE(YEAR(invoices[[#This Row],[due_date]]),MONTH(invoices[[#This Row],[due_date]]),1)</f>
        <v>45536</v>
      </c>
      <c r="I3276" s="1">
        <v>45542</v>
      </c>
      <c r="J3276">
        <v>14500</v>
      </c>
      <c r="K3276">
        <v>2325</v>
      </c>
      <c r="L3276">
        <v>0</v>
      </c>
      <c r="M3276">
        <f>invoices[[#This Row],[rent_amount]]+invoices[[#This Row],[electricity_amount]]+invoices[[#This Row],[other_charges]]</f>
        <v>16825</v>
      </c>
      <c r="N3276" t="s">
        <v>28</v>
      </c>
      <c r="O3276" t="s">
        <v>565</v>
      </c>
      <c r="P3276">
        <v>0</v>
      </c>
      <c r="Q3276" t="b">
        <v>0</v>
      </c>
      <c r="R3276" t="s">
        <v>472</v>
      </c>
      <c r="S3276">
        <v>0</v>
      </c>
      <c r="T3276">
        <f>invoices[[#This Row],[total_amount]]</f>
        <v>16825</v>
      </c>
      <c r="U3276" t="s">
        <v>178</v>
      </c>
      <c r="V3276" t="str">
        <f>INDEX([1]!Table1[tenantname],MATCH(invoices[[#This Row],[allotment_id]],[1]!Table1[TenantAllotmentID],0))</f>
        <v>VijayaSekar P (A41-D1)</v>
      </c>
      <c r="W3276" t="s">
        <v>14024</v>
      </c>
      <c r="X3276" t="s">
        <v>14025</v>
      </c>
      <c r="Y3276" s="4">
        <v>45536</v>
      </c>
      <c r="Z3276" t="s">
        <v>15806</v>
      </c>
      <c r="AA3276">
        <v>9018</v>
      </c>
      <c r="AB3276">
        <v>4645</v>
      </c>
      <c r="AC3276">
        <v>837</v>
      </c>
      <c r="AD3276" s="7">
        <f>invoices[[#This Row],[Rent]]+invoices[[#This Row],[Services]]+invoices[[#This Row],[GST]]</f>
        <v>14500</v>
      </c>
      <c r="AE3276" s="7">
        <f>invoices[[#This Row],[Total]]-invoices[[#This Row],[rent_amount]]</f>
        <v>0</v>
      </c>
      <c r="AF3276">
        <v>2313</v>
      </c>
      <c r="AG3276">
        <v>2325</v>
      </c>
      <c r="AH3276">
        <f>invoices[[#This Row],[EB Amount]]-invoices[[#This Row],[electricity_amount]]</f>
        <v>0</v>
      </c>
    </row>
    <row r="3277" spans="1:34">
      <c r="A3277" t="s">
        <v>6192</v>
      </c>
      <c r="B3277" t="s">
        <v>22</v>
      </c>
      <c r="C3277" t="s">
        <v>2516</v>
      </c>
      <c r="D3277" t="s">
        <v>24</v>
      </c>
      <c r="E3277" t="s">
        <v>254</v>
      </c>
      <c r="F3277" t="s">
        <v>790</v>
      </c>
      <c r="G3277" t="s">
        <v>6193</v>
      </c>
      <c r="H3277" s="1">
        <f>DATE(YEAR(invoices[[#This Row],[due_date]]),MONTH(invoices[[#This Row],[due_date]]),1)</f>
        <v>45536</v>
      </c>
      <c r="I3277" s="1">
        <v>45542</v>
      </c>
      <c r="J3277">
        <v>13500</v>
      </c>
      <c r="K3277">
        <v>3069</v>
      </c>
      <c r="L3277">
        <v>0</v>
      </c>
      <c r="M3277">
        <f>invoices[[#This Row],[rent_amount]]+invoices[[#This Row],[electricity_amount]]+invoices[[#This Row],[other_charges]]</f>
        <v>16569</v>
      </c>
      <c r="N3277" t="s">
        <v>28</v>
      </c>
      <c r="O3277" t="s">
        <v>1483</v>
      </c>
      <c r="P3277">
        <v>0</v>
      </c>
      <c r="Q3277" t="b">
        <v>0</v>
      </c>
      <c r="R3277" t="s">
        <v>472</v>
      </c>
      <c r="S3277">
        <v>0</v>
      </c>
      <c r="T3277">
        <f>invoices[[#This Row],[total_amount]]</f>
        <v>16569</v>
      </c>
      <c r="U3277" t="s">
        <v>2518</v>
      </c>
      <c r="V3277" t="str">
        <f>INDEX([1]!Table1[tenantname],MATCH(invoices[[#This Row],[allotment_id]],[1]!Table1[TenantAllotmentID],0))</f>
        <v>Aakarshni V (C42-C2)</v>
      </c>
      <c r="W3277" t="s">
        <v>14824</v>
      </c>
      <c r="X3277" t="s">
        <v>14825</v>
      </c>
      <c r="Y3277" s="4">
        <v>45536</v>
      </c>
      <c r="Z3277" t="s">
        <v>15806</v>
      </c>
      <c r="AA3277">
        <v>8254</v>
      </c>
      <c r="AB3277">
        <v>4444</v>
      </c>
      <c r="AC3277">
        <v>802</v>
      </c>
      <c r="AD3277" s="7">
        <f>invoices[[#This Row],[Rent]]+invoices[[#This Row],[Services]]+invoices[[#This Row],[GST]]</f>
        <v>13500</v>
      </c>
      <c r="AE3277" s="7">
        <f>invoices[[#This Row],[Total]]-invoices[[#This Row],[rent_amount]]</f>
        <v>0</v>
      </c>
      <c r="AF3277">
        <v>2317</v>
      </c>
      <c r="AG3277">
        <v>3069</v>
      </c>
      <c r="AH3277">
        <f>invoices[[#This Row],[EB Amount]]-invoices[[#This Row],[electricity_amount]]</f>
        <v>0</v>
      </c>
    </row>
    <row r="3278" spans="1:34">
      <c r="A3278" t="s">
        <v>6226</v>
      </c>
      <c r="B3278" t="s">
        <v>22</v>
      </c>
      <c r="C3278" t="s">
        <v>2717</v>
      </c>
      <c r="D3278" t="s">
        <v>24</v>
      </c>
      <c r="E3278" t="s">
        <v>147</v>
      </c>
      <c r="F3278" t="s">
        <v>1605</v>
      </c>
      <c r="G3278" t="s">
        <v>6227</v>
      </c>
      <c r="H3278" s="1">
        <f>DATE(YEAR(invoices[[#This Row],[due_date]]),MONTH(invoices[[#This Row],[due_date]]),1)</f>
        <v>45536</v>
      </c>
      <c r="I3278" s="1">
        <v>45542</v>
      </c>
      <c r="J3278">
        <v>2699</v>
      </c>
      <c r="K3278">
        <v>1705</v>
      </c>
      <c r="L3278">
        <v>2250</v>
      </c>
      <c r="M3278">
        <f>invoices[[#This Row],[rent_amount]]+invoices[[#This Row],[electricity_amount]]+invoices[[#This Row],[other_charges]]</f>
        <v>6654</v>
      </c>
      <c r="N3278" t="s">
        <v>28</v>
      </c>
      <c r="O3278" t="s">
        <v>565</v>
      </c>
      <c r="P3278">
        <v>0</v>
      </c>
      <c r="Q3278" t="b">
        <v>0</v>
      </c>
      <c r="R3278" t="s">
        <v>472</v>
      </c>
      <c r="S3278">
        <v>0</v>
      </c>
      <c r="T3278">
        <f>invoices[[#This Row],[total_amount]]</f>
        <v>6654</v>
      </c>
      <c r="U3278" t="s">
        <v>2719</v>
      </c>
      <c r="V3278" t="str">
        <f>INDEX([1]!Table1[tenantname],MATCH(invoices[[#This Row],[allotment_id]],[1]!Table1[TenantAllotmentID],0))</f>
        <v>Rohit Chakravarthy (C31-C2)</v>
      </c>
      <c r="W3278" t="s">
        <v>14877</v>
      </c>
      <c r="X3278" t="s">
        <v>14878</v>
      </c>
      <c r="Y3278" s="4">
        <v>45536</v>
      </c>
      <c r="Z3278" t="s">
        <v>15806</v>
      </c>
      <c r="AA3278">
        <v>1938</v>
      </c>
      <c r="AB3278">
        <v>645</v>
      </c>
      <c r="AC3278">
        <v>116</v>
      </c>
      <c r="AD3278" s="7">
        <f>invoices[[#This Row],[Rent]]+invoices[[#This Row],[Services]]+invoices[[#This Row],[GST]]</f>
        <v>2699</v>
      </c>
      <c r="AE3278" s="7">
        <f>invoices[[#This Row],[Total]]-invoices[[#This Row],[rent_amount]]</f>
        <v>0</v>
      </c>
      <c r="AF3278">
        <v>2333</v>
      </c>
      <c r="AG3278">
        <v>1705</v>
      </c>
      <c r="AH3278">
        <f>invoices[[#This Row],[EB Amount]]-invoices[[#This Row],[electricity_amount]]</f>
        <v>0</v>
      </c>
    </row>
    <row r="3279" spans="1:34">
      <c r="A3279" t="s">
        <v>6262</v>
      </c>
      <c r="B3279" t="s">
        <v>22</v>
      </c>
      <c r="C3279" t="s">
        <v>2577</v>
      </c>
      <c r="D3279" t="s">
        <v>24</v>
      </c>
      <c r="E3279" t="s">
        <v>275</v>
      </c>
      <c r="F3279" t="s">
        <v>782</v>
      </c>
      <c r="G3279" t="s">
        <v>6263</v>
      </c>
      <c r="H3279" s="1">
        <f>DATE(YEAR(invoices[[#This Row],[due_date]]),MONTH(invoices[[#This Row],[due_date]]),1)</f>
        <v>45536</v>
      </c>
      <c r="I3279" s="1">
        <v>45542</v>
      </c>
      <c r="J3279">
        <v>19000</v>
      </c>
      <c r="K3279">
        <v>2666</v>
      </c>
      <c r="L3279">
        <v>0</v>
      </c>
      <c r="M3279">
        <f>invoices[[#This Row],[rent_amount]]+invoices[[#This Row],[electricity_amount]]+invoices[[#This Row],[other_charges]]</f>
        <v>21666</v>
      </c>
      <c r="N3279" t="s">
        <v>28</v>
      </c>
      <c r="O3279" t="s">
        <v>565</v>
      </c>
      <c r="P3279">
        <v>0</v>
      </c>
      <c r="Q3279" t="b">
        <v>0</v>
      </c>
      <c r="R3279" t="s">
        <v>472</v>
      </c>
      <c r="S3279">
        <v>0</v>
      </c>
      <c r="T3279">
        <f>invoices[[#This Row],[total_amount]]</f>
        <v>21666</v>
      </c>
      <c r="U3279" t="s">
        <v>2579</v>
      </c>
      <c r="V3279" t="str">
        <f>INDEX([1]!Table1[tenantname],MATCH(invoices[[#This Row],[allotment_id]],[1]!Table1[TenantAllotmentID],0))</f>
        <v>Supritha A (B44-A1)</v>
      </c>
      <c r="W3279" t="s">
        <v>14841</v>
      </c>
      <c r="X3279" t="s">
        <v>14842</v>
      </c>
      <c r="Y3279" s="4">
        <v>45536</v>
      </c>
      <c r="Z3279" t="s">
        <v>15806</v>
      </c>
      <c r="AA3279">
        <v>13639</v>
      </c>
      <c r="AB3279">
        <v>4543</v>
      </c>
      <c r="AC3279">
        <v>818</v>
      </c>
      <c r="AD3279" s="7">
        <f>invoices[[#This Row],[Rent]]+invoices[[#This Row],[Services]]+invoices[[#This Row],[GST]]</f>
        <v>19000</v>
      </c>
      <c r="AE3279" s="7">
        <f>invoices[[#This Row],[Total]]-invoices[[#This Row],[rent_amount]]</f>
        <v>0</v>
      </c>
      <c r="AF3279">
        <v>2354</v>
      </c>
      <c r="AG3279">
        <v>2666</v>
      </c>
      <c r="AH3279">
        <f>invoices[[#This Row],[EB Amount]]-invoices[[#This Row],[electricity_amount]]</f>
        <v>0</v>
      </c>
    </row>
    <row r="3280" spans="1:34">
      <c r="A3280" t="s">
        <v>6414</v>
      </c>
      <c r="B3280" t="s">
        <v>22</v>
      </c>
      <c r="C3280" t="s">
        <v>955</v>
      </c>
      <c r="D3280" t="s">
        <v>24</v>
      </c>
      <c r="E3280" t="s">
        <v>329</v>
      </c>
      <c r="F3280" t="s">
        <v>956</v>
      </c>
      <c r="G3280" t="s">
        <v>6415</v>
      </c>
      <c r="H3280" s="1">
        <f>DATE(YEAR(invoices[[#This Row],[due_date]]),MONTH(invoices[[#This Row],[due_date]]),1)</f>
        <v>45536</v>
      </c>
      <c r="I3280" s="1">
        <v>45542</v>
      </c>
      <c r="J3280">
        <v>13500</v>
      </c>
      <c r="K3280">
        <v>648</v>
      </c>
      <c r="L3280">
        <v>0</v>
      </c>
      <c r="M3280">
        <f>invoices[[#This Row],[rent_amount]]+invoices[[#This Row],[electricity_amount]]+invoices[[#This Row],[other_charges]]</f>
        <v>14148</v>
      </c>
      <c r="N3280" t="s">
        <v>28</v>
      </c>
      <c r="O3280" t="s">
        <v>1483</v>
      </c>
      <c r="P3280">
        <v>0</v>
      </c>
      <c r="Q3280" t="b">
        <v>0</v>
      </c>
      <c r="R3280" t="s">
        <v>472</v>
      </c>
      <c r="S3280">
        <v>0</v>
      </c>
      <c r="T3280">
        <f>invoices[[#This Row],[total_amount]]</f>
        <v>14148</v>
      </c>
      <c r="U3280" t="s">
        <v>959</v>
      </c>
      <c r="V3280" t="str">
        <f>INDEX([1]!Table1[tenantname],MATCH(invoices[[#This Row],[allotment_id]],[1]!Table1[TenantAllotmentID],0))</f>
        <v>Anjali Saluja (C43-C1)</v>
      </c>
      <c r="W3280" t="s">
        <v>14292</v>
      </c>
      <c r="X3280" t="s">
        <v>14293</v>
      </c>
      <c r="Y3280" s="4">
        <v>45536</v>
      </c>
      <c r="Z3280" t="s">
        <v>15806</v>
      </c>
      <c r="AA3280">
        <v>8254</v>
      </c>
      <c r="AB3280">
        <v>4444</v>
      </c>
      <c r="AC3280">
        <v>802</v>
      </c>
      <c r="AD3280" s="7">
        <f>invoices[[#This Row],[Rent]]+invoices[[#This Row],[Services]]+invoices[[#This Row],[GST]]</f>
        <v>13500</v>
      </c>
      <c r="AE3280" s="7">
        <f>invoices[[#This Row],[Total]]-invoices[[#This Row],[rent_amount]]</f>
        <v>0</v>
      </c>
      <c r="AF3280">
        <v>2438</v>
      </c>
      <c r="AG3280">
        <v>648</v>
      </c>
      <c r="AH3280">
        <f>invoices[[#This Row],[EB Amount]]-invoices[[#This Row],[electricity_amount]]</f>
        <v>0</v>
      </c>
    </row>
    <row r="3281" spans="1:34">
      <c r="A3281" t="s">
        <v>6526</v>
      </c>
      <c r="B3281" t="s">
        <v>22</v>
      </c>
      <c r="C3281" t="s">
        <v>2629</v>
      </c>
      <c r="D3281" t="s">
        <v>24</v>
      </c>
      <c r="E3281" t="s">
        <v>254</v>
      </c>
      <c r="F3281" t="s">
        <v>2299</v>
      </c>
      <c r="G3281" t="s">
        <v>6527</v>
      </c>
      <c r="H3281" s="1">
        <f>DATE(YEAR(invoices[[#This Row],[due_date]]),MONTH(invoices[[#This Row],[due_date]]),1)</f>
        <v>45536</v>
      </c>
      <c r="I3281" s="1">
        <v>45542</v>
      </c>
      <c r="J3281">
        <v>13500</v>
      </c>
      <c r="K3281">
        <v>792</v>
      </c>
      <c r="L3281">
        <v>0</v>
      </c>
      <c r="M3281">
        <f>invoices[[#This Row],[rent_amount]]+invoices[[#This Row],[electricity_amount]]+invoices[[#This Row],[other_charges]]</f>
        <v>14292</v>
      </c>
      <c r="N3281" t="s">
        <v>28</v>
      </c>
      <c r="O3281" t="s">
        <v>471</v>
      </c>
      <c r="P3281">
        <v>0</v>
      </c>
      <c r="Q3281" t="b">
        <v>0</v>
      </c>
      <c r="R3281" t="s">
        <v>472</v>
      </c>
      <c r="S3281">
        <v>0</v>
      </c>
      <c r="T3281">
        <f>invoices[[#This Row],[total_amount]]</f>
        <v>14292</v>
      </c>
      <c r="U3281" t="s">
        <v>2631</v>
      </c>
      <c r="V3281" t="str">
        <f>INDEX([1]!Table1[tenantname],MATCH(invoices[[#This Row],[allotment_id]],[1]!Table1[TenantAllotmentID],0))</f>
        <v>Divya Ponnuvel (C42-C1)</v>
      </c>
      <c r="W3281" t="s">
        <v>14853</v>
      </c>
      <c r="X3281" t="s">
        <v>14854</v>
      </c>
      <c r="Y3281" s="4">
        <v>45536</v>
      </c>
      <c r="Z3281" t="s">
        <v>15806</v>
      </c>
      <c r="AA3281">
        <v>8254</v>
      </c>
      <c r="AB3281">
        <v>4444</v>
      </c>
      <c r="AC3281">
        <v>802</v>
      </c>
      <c r="AD3281" s="7">
        <f>invoices[[#This Row],[Rent]]+invoices[[#This Row],[Services]]+invoices[[#This Row],[GST]]</f>
        <v>13500</v>
      </c>
      <c r="AE3281" s="7">
        <f>invoices[[#This Row],[Total]]-invoices[[#This Row],[rent_amount]]</f>
        <v>0</v>
      </c>
      <c r="AF3281">
        <v>2496</v>
      </c>
      <c r="AG3281">
        <v>792</v>
      </c>
      <c r="AH3281">
        <f>invoices[[#This Row],[EB Amount]]-invoices[[#This Row],[electricity_amount]]</f>
        <v>0</v>
      </c>
    </row>
    <row r="3282" spans="1:34">
      <c r="A3282" t="s">
        <v>6782</v>
      </c>
      <c r="B3282" t="s">
        <v>22</v>
      </c>
      <c r="C3282" t="s">
        <v>358</v>
      </c>
      <c r="D3282" t="s">
        <v>24</v>
      </c>
      <c r="E3282" t="s">
        <v>268</v>
      </c>
      <c r="F3282" t="s">
        <v>359</v>
      </c>
      <c r="G3282" t="s">
        <v>6783</v>
      </c>
      <c r="H3282" s="1">
        <f>DATE(YEAR(invoices[[#This Row],[due_date]]),MONTH(invoices[[#This Row],[due_date]]),1)</f>
        <v>45536</v>
      </c>
      <c r="I3282" s="1">
        <v>45542</v>
      </c>
      <c r="J3282">
        <v>24000</v>
      </c>
      <c r="K3282">
        <v>598</v>
      </c>
      <c r="L3282">
        <v>0</v>
      </c>
      <c r="M3282">
        <f>invoices[[#This Row],[rent_amount]]+invoices[[#This Row],[electricity_amount]]+invoices[[#This Row],[other_charges]]</f>
        <v>24598</v>
      </c>
      <c r="N3282" t="s">
        <v>28</v>
      </c>
      <c r="O3282" t="s">
        <v>471</v>
      </c>
      <c r="P3282">
        <v>0</v>
      </c>
      <c r="Q3282" t="b">
        <v>0</v>
      </c>
      <c r="R3282" t="s">
        <v>472</v>
      </c>
      <c r="S3282">
        <v>0</v>
      </c>
      <c r="T3282">
        <f>invoices[[#This Row],[total_amount]]</f>
        <v>24598</v>
      </c>
      <c r="U3282" t="s">
        <v>362</v>
      </c>
      <c r="V3282" t="str">
        <f>INDEX([1]!Table1[tenantname],MATCH(invoices[[#This Row],[allotment_id]],[1]!Table1[TenantAllotmentID],0))</f>
        <v>Jithin K (C21-D1)</v>
      </c>
      <c r="W3282" t="s">
        <v>14080</v>
      </c>
      <c r="X3282" t="s">
        <v>14081</v>
      </c>
      <c r="Y3282" s="4">
        <v>45536</v>
      </c>
      <c r="Z3282" t="s">
        <v>15806</v>
      </c>
      <c r="AA3282">
        <v>17228</v>
      </c>
      <c r="AB3282">
        <v>5738</v>
      </c>
      <c r="AC3282">
        <v>1034</v>
      </c>
      <c r="AD3282" s="7">
        <f>invoices[[#This Row],[Rent]]+invoices[[#This Row],[Services]]+invoices[[#This Row],[GST]]</f>
        <v>24000</v>
      </c>
      <c r="AE3282" s="7">
        <f>invoices[[#This Row],[Total]]-invoices[[#This Row],[rent_amount]]</f>
        <v>0</v>
      </c>
      <c r="AF3282">
        <v>2621</v>
      </c>
      <c r="AG3282">
        <v>598</v>
      </c>
      <c r="AH3282">
        <f>invoices[[#This Row],[EB Amount]]-invoices[[#This Row],[electricity_amount]]</f>
        <v>0</v>
      </c>
    </row>
    <row r="3283" spans="1:34">
      <c r="A3283" t="s">
        <v>6866</v>
      </c>
      <c r="B3283" t="s">
        <v>22</v>
      </c>
      <c r="C3283" t="s">
        <v>146</v>
      </c>
      <c r="D3283" t="s">
        <v>24</v>
      </c>
      <c r="E3283" t="s">
        <v>147</v>
      </c>
      <c r="F3283" t="s">
        <v>148</v>
      </c>
      <c r="G3283" t="s">
        <v>6867</v>
      </c>
      <c r="H3283" s="1">
        <f>DATE(YEAR(invoices[[#This Row],[due_date]]),MONTH(invoices[[#This Row],[due_date]]),1)</f>
        <v>45536</v>
      </c>
      <c r="I3283" s="1">
        <v>45542</v>
      </c>
      <c r="J3283">
        <v>13500</v>
      </c>
      <c r="K3283">
        <v>1705</v>
      </c>
      <c r="L3283">
        <v>0</v>
      </c>
      <c r="M3283">
        <f>invoices[[#This Row],[rent_amount]]+invoices[[#This Row],[electricity_amount]]+invoices[[#This Row],[other_charges]]</f>
        <v>15205</v>
      </c>
      <c r="N3283" t="s">
        <v>28</v>
      </c>
      <c r="O3283" t="s">
        <v>1483</v>
      </c>
      <c r="P3283">
        <v>0</v>
      </c>
      <c r="Q3283" t="b">
        <v>0</v>
      </c>
      <c r="R3283" t="s">
        <v>472</v>
      </c>
      <c r="S3283">
        <v>0</v>
      </c>
      <c r="T3283">
        <f>invoices[[#This Row],[total_amount]]</f>
        <v>15205</v>
      </c>
      <c r="U3283" t="s">
        <v>152</v>
      </c>
      <c r="V3283" t="str">
        <f>INDEX([1]!Table1[tenantname],MATCH(invoices[[#This Row],[allotment_id]],[1]!Table1[TenantAllotmentID],0))</f>
        <v>Akshay R (C31-C1)</v>
      </c>
      <c r="W3283" t="s">
        <v>14016</v>
      </c>
      <c r="X3283" t="s">
        <v>14017</v>
      </c>
      <c r="Y3283" s="4">
        <v>45536</v>
      </c>
      <c r="Z3283" t="s">
        <v>15806</v>
      </c>
      <c r="AA3283">
        <v>9690</v>
      </c>
      <c r="AB3283">
        <v>3228</v>
      </c>
      <c r="AC3283">
        <v>582</v>
      </c>
      <c r="AD3283" s="7">
        <f>invoices[[#This Row],[Rent]]+invoices[[#This Row],[Services]]+invoices[[#This Row],[GST]]</f>
        <v>13500</v>
      </c>
      <c r="AE3283" s="7">
        <f>invoices[[#This Row],[Total]]-invoices[[#This Row],[rent_amount]]</f>
        <v>0</v>
      </c>
      <c r="AF3283">
        <v>2666</v>
      </c>
      <c r="AG3283">
        <v>1705</v>
      </c>
      <c r="AH3283">
        <f>invoices[[#This Row],[EB Amount]]-invoices[[#This Row],[electricity_amount]]</f>
        <v>0</v>
      </c>
    </row>
    <row r="3284" spans="1:34">
      <c r="A3284" t="s">
        <v>6883</v>
      </c>
      <c r="B3284" t="s">
        <v>22</v>
      </c>
      <c r="C3284" t="s">
        <v>1981</v>
      </c>
      <c r="D3284" t="s">
        <v>24</v>
      </c>
      <c r="E3284" t="s">
        <v>96</v>
      </c>
      <c r="F3284" t="s">
        <v>1982</v>
      </c>
      <c r="G3284" t="s">
        <v>6884</v>
      </c>
      <c r="H3284" s="1">
        <f>DATE(YEAR(invoices[[#This Row],[due_date]]),MONTH(invoices[[#This Row],[due_date]]),1)</f>
        <v>45536</v>
      </c>
      <c r="I3284" s="1">
        <v>45542</v>
      </c>
      <c r="J3284">
        <v>13500</v>
      </c>
      <c r="K3284">
        <v>1080</v>
      </c>
      <c r="L3284">
        <v>0</v>
      </c>
      <c r="M3284">
        <f>invoices[[#This Row],[rent_amount]]+invoices[[#This Row],[electricity_amount]]+invoices[[#This Row],[other_charges]]</f>
        <v>14580</v>
      </c>
      <c r="N3284" t="s">
        <v>28</v>
      </c>
      <c r="O3284" t="s">
        <v>980</v>
      </c>
      <c r="P3284">
        <v>0</v>
      </c>
      <c r="Q3284" t="b">
        <v>0</v>
      </c>
      <c r="R3284" t="s">
        <v>472</v>
      </c>
      <c r="S3284">
        <v>0</v>
      </c>
      <c r="T3284">
        <f>invoices[[#This Row],[total_amount]]</f>
        <v>14580</v>
      </c>
      <c r="U3284" t="s">
        <v>1984</v>
      </c>
      <c r="V3284" t="str">
        <f>INDEX([1]!Table1[tenantname],MATCH(invoices[[#This Row],[allotment_id]],[1]!Table1[TenantAllotmentID],0))</f>
        <v>Nitin Chanpuriya (B33-C1)</v>
      </c>
      <c r="W3284" t="s">
        <v>14667</v>
      </c>
      <c r="X3284" t="s">
        <v>14668</v>
      </c>
      <c r="Y3284" s="4">
        <v>45536</v>
      </c>
      <c r="Z3284" t="s">
        <v>15806</v>
      </c>
      <c r="AA3284">
        <v>8254</v>
      </c>
      <c r="AB3284">
        <v>4444</v>
      </c>
      <c r="AC3284">
        <v>802</v>
      </c>
      <c r="AD3284" s="7">
        <f>invoices[[#This Row],[Rent]]+invoices[[#This Row],[Services]]+invoices[[#This Row],[GST]]</f>
        <v>13500</v>
      </c>
      <c r="AE3284" s="7">
        <f>invoices[[#This Row],[Total]]-invoices[[#This Row],[rent_amount]]</f>
        <v>0</v>
      </c>
      <c r="AF3284">
        <v>2676</v>
      </c>
      <c r="AG3284">
        <v>1080</v>
      </c>
      <c r="AH3284">
        <f>invoices[[#This Row],[EB Amount]]-invoices[[#This Row],[electricity_amount]]</f>
        <v>0</v>
      </c>
    </row>
    <row r="3285" spans="1:34">
      <c r="A3285" t="s">
        <v>6922</v>
      </c>
      <c r="B3285" t="s">
        <v>22</v>
      </c>
      <c r="C3285" t="s">
        <v>4050</v>
      </c>
      <c r="D3285" t="s">
        <v>24</v>
      </c>
      <c r="E3285" t="s">
        <v>399</v>
      </c>
      <c r="F3285" t="s">
        <v>1525</v>
      </c>
      <c r="G3285" t="s">
        <v>6923</v>
      </c>
      <c r="H3285" s="1">
        <f>DATE(YEAR(invoices[[#This Row],[due_date]]),MONTH(invoices[[#This Row],[due_date]]),1)</f>
        <v>45536</v>
      </c>
      <c r="I3285" s="1">
        <v>45542</v>
      </c>
      <c r="J3285">
        <v>481</v>
      </c>
      <c r="K3285">
        <v>992</v>
      </c>
      <c r="L3285">
        <v>2250</v>
      </c>
      <c r="M3285">
        <f>invoices[[#This Row],[rent_amount]]+invoices[[#This Row],[electricity_amount]]+invoices[[#This Row],[other_charges]]</f>
        <v>3723</v>
      </c>
      <c r="N3285" t="s">
        <v>28</v>
      </c>
      <c r="O3285" t="s">
        <v>565</v>
      </c>
      <c r="P3285">
        <v>0</v>
      </c>
      <c r="Q3285" t="b">
        <v>0</v>
      </c>
      <c r="R3285" t="s">
        <v>472</v>
      </c>
      <c r="S3285">
        <v>0</v>
      </c>
      <c r="T3285">
        <f>invoices[[#This Row],[total_amount]]</f>
        <v>3723</v>
      </c>
      <c r="U3285" t="s">
        <v>4052</v>
      </c>
      <c r="V3285" t="str">
        <f>INDEX([1]!Table1[tenantname],MATCH(invoices[[#This Row],[allotment_id]],[1]!Table1[TenantAllotmentID],0))</f>
        <v>Swastika Karthikeyan (B22-B1)</v>
      </c>
      <c r="W3285" t="s">
        <v>15171</v>
      </c>
      <c r="X3285" t="s">
        <v>15172</v>
      </c>
      <c r="Y3285" s="4">
        <v>45536</v>
      </c>
      <c r="Z3285" t="s">
        <v>15806</v>
      </c>
      <c r="AA3285">
        <v>338</v>
      </c>
      <c r="AB3285">
        <v>122</v>
      </c>
      <c r="AC3285">
        <v>21</v>
      </c>
      <c r="AD3285" s="7">
        <f>invoices[[#This Row],[Rent]]+invoices[[#This Row],[Services]]+invoices[[#This Row],[GST]]</f>
        <v>481</v>
      </c>
      <c r="AE3285" s="7">
        <f>invoices[[#This Row],[Total]]-invoices[[#This Row],[rent_amount]]</f>
        <v>0</v>
      </c>
      <c r="AF3285">
        <v>2696</v>
      </c>
      <c r="AG3285">
        <v>992</v>
      </c>
      <c r="AH3285">
        <f>invoices[[#This Row],[EB Amount]]-invoices[[#This Row],[electricity_amount]]</f>
        <v>0</v>
      </c>
    </row>
    <row r="3286" spans="1:34">
      <c r="A3286" t="s">
        <v>6942</v>
      </c>
      <c r="B3286" t="s">
        <v>22</v>
      </c>
      <c r="C3286" t="s">
        <v>2207</v>
      </c>
      <c r="D3286" t="s">
        <v>24</v>
      </c>
      <c r="E3286" t="s">
        <v>234</v>
      </c>
      <c r="F3286" t="s">
        <v>544</v>
      </c>
      <c r="G3286" t="s">
        <v>6943</v>
      </c>
      <c r="H3286" s="1">
        <f>DATE(YEAR(invoices[[#This Row],[due_date]]),MONTH(invoices[[#This Row],[due_date]]),1)</f>
        <v>45536</v>
      </c>
      <c r="I3286" s="1">
        <v>45542</v>
      </c>
      <c r="J3286">
        <v>14500</v>
      </c>
      <c r="K3286">
        <v>1271</v>
      </c>
      <c r="L3286">
        <v>0</v>
      </c>
      <c r="M3286">
        <f>invoices[[#This Row],[rent_amount]]+invoices[[#This Row],[electricity_amount]]+invoices[[#This Row],[other_charges]]</f>
        <v>15771</v>
      </c>
      <c r="N3286" t="s">
        <v>28</v>
      </c>
      <c r="O3286" t="s">
        <v>565</v>
      </c>
      <c r="P3286">
        <v>0</v>
      </c>
      <c r="Q3286" t="b">
        <v>0</v>
      </c>
      <c r="R3286" t="s">
        <v>472</v>
      </c>
      <c r="S3286">
        <v>0</v>
      </c>
      <c r="T3286">
        <f>invoices[[#This Row],[total_amount]]</f>
        <v>15771</v>
      </c>
      <c r="U3286" t="s">
        <v>2209</v>
      </c>
      <c r="V3286" t="str">
        <f>INDEX([1]!Table1[tenantname],MATCH(invoices[[#This Row],[allotment_id]],[1]!Table1[TenantAllotmentID],0))</f>
        <v>Rishika Gupta (D12-B2)</v>
      </c>
      <c r="W3286" t="s">
        <v>14742</v>
      </c>
      <c r="X3286" t="s">
        <v>14743</v>
      </c>
      <c r="Y3286" s="4">
        <v>45536</v>
      </c>
      <c r="Z3286" t="s">
        <v>15806</v>
      </c>
      <c r="AA3286">
        <v>10150</v>
      </c>
      <c r="AB3286">
        <v>3686</v>
      </c>
      <c r="AC3286">
        <v>664</v>
      </c>
      <c r="AD3286" s="7">
        <f>invoices[[#This Row],[Rent]]+invoices[[#This Row],[Services]]+invoices[[#This Row],[GST]]</f>
        <v>14500</v>
      </c>
      <c r="AE3286" s="7">
        <f>invoices[[#This Row],[Total]]-invoices[[#This Row],[rent_amount]]</f>
        <v>0</v>
      </c>
      <c r="AF3286">
        <v>2707</v>
      </c>
      <c r="AG3286">
        <v>1271</v>
      </c>
      <c r="AH3286">
        <f>invoices[[#This Row],[EB Amount]]-invoices[[#This Row],[electricity_amount]]</f>
        <v>0</v>
      </c>
    </row>
    <row r="3287" spans="1:34">
      <c r="A3287" t="s">
        <v>7098</v>
      </c>
      <c r="B3287" t="s">
        <v>22</v>
      </c>
      <c r="C3287" t="s">
        <v>1233</v>
      </c>
      <c r="D3287" t="s">
        <v>24</v>
      </c>
      <c r="E3287" t="s">
        <v>34</v>
      </c>
      <c r="F3287" t="s">
        <v>837</v>
      </c>
      <c r="G3287" t="s">
        <v>7099</v>
      </c>
      <c r="H3287" s="1">
        <f>DATE(YEAR(invoices[[#This Row],[due_date]]),MONTH(invoices[[#This Row],[due_date]]),1)</f>
        <v>45536</v>
      </c>
      <c r="I3287" s="1">
        <v>45542</v>
      </c>
      <c r="J3287">
        <v>13500</v>
      </c>
      <c r="K3287">
        <v>2449</v>
      </c>
      <c r="L3287">
        <v>0</v>
      </c>
      <c r="M3287">
        <f>invoices[[#This Row],[rent_amount]]+invoices[[#This Row],[electricity_amount]]+invoices[[#This Row],[other_charges]]</f>
        <v>15949</v>
      </c>
      <c r="N3287" t="s">
        <v>28</v>
      </c>
      <c r="O3287" t="s">
        <v>980</v>
      </c>
      <c r="P3287">
        <v>0</v>
      </c>
      <c r="Q3287" t="b">
        <v>0</v>
      </c>
      <c r="R3287" t="s">
        <v>472</v>
      </c>
      <c r="S3287">
        <v>0</v>
      </c>
      <c r="T3287">
        <f>invoices[[#This Row],[total_amount]]</f>
        <v>15949</v>
      </c>
      <c r="U3287" t="s">
        <v>1235</v>
      </c>
      <c r="V3287" t="str">
        <f>INDEX([1]!Table1[tenantname],MATCH(invoices[[#This Row],[allotment_id]],[1]!Table1[TenantAllotmentID],0))</f>
        <v>Reena Manci (B43-C1)</v>
      </c>
      <c r="W3287" t="s">
        <v>14392</v>
      </c>
      <c r="X3287" t="s">
        <v>14393</v>
      </c>
      <c r="Y3287" s="4">
        <v>45536</v>
      </c>
      <c r="Z3287" t="s">
        <v>15806</v>
      </c>
      <c r="AA3287">
        <v>9690</v>
      </c>
      <c r="AB3287">
        <v>3228</v>
      </c>
      <c r="AC3287">
        <v>582</v>
      </c>
      <c r="AD3287" s="7">
        <f>invoices[[#This Row],[Rent]]+invoices[[#This Row],[Services]]+invoices[[#This Row],[GST]]</f>
        <v>13500</v>
      </c>
      <c r="AE3287" s="7">
        <f>invoices[[#This Row],[Total]]-invoices[[#This Row],[rent_amount]]</f>
        <v>0</v>
      </c>
      <c r="AF3287">
        <v>2784</v>
      </c>
      <c r="AG3287">
        <v>2449</v>
      </c>
      <c r="AH3287">
        <f>invoices[[#This Row],[EB Amount]]-invoices[[#This Row],[electricity_amount]]</f>
        <v>0</v>
      </c>
    </row>
    <row r="3288" spans="1:34">
      <c r="A3288" t="s">
        <v>7142</v>
      </c>
      <c r="B3288" t="s">
        <v>22</v>
      </c>
      <c r="C3288" t="s">
        <v>864</v>
      </c>
      <c r="D3288" t="s">
        <v>24</v>
      </c>
      <c r="E3288" t="s">
        <v>155</v>
      </c>
      <c r="F3288" t="s">
        <v>865</v>
      </c>
      <c r="G3288" t="s">
        <v>7143</v>
      </c>
      <c r="H3288" s="1">
        <f>DATE(YEAR(invoices[[#This Row],[due_date]]),MONTH(invoices[[#This Row],[due_date]]),1)</f>
        <v>45536</v>
      </c>
      <c r="I3288" s="1">
        <v>45542</v>
      </c>
      <c r="J3288">
        <v>14500</v>
      </c>
      <c r="K3288">
        <v>1364</v>
      </c>
      <c r="L3288">
        <v>0</v>
      </c>
      <c r="M3288">
        <f>invoices[[#This Row],[rent_amount]]+invoices[[#This Row],[electricity_amount]]+invoices[[#This Row],[other_charges]]</f>
        <v>15864</v>
      </c>
      <c r="N3288" t="s">
        <v>28</v>
      </c>
      <c r="O3288" t="s">
        <v>565</v>
      </c>
      <c r="P3288">
        <v>0</v>
      </c>
      <c r="Q3288" t="b">
        <v>0</v>
      </c>
      <c r="R3288" t="s">
        <v>472</v>
      </c>
      <c r="S3288">
        <v>0</v>
      </c>
      <c r="T3288">
        <f>invoices[[#This Row],[total_amount]]</f>
        <v>15864</v>
      </c>
      <c r="U3288" t="s">
        <v>867</v>
      </c>
      <c r="V3288" t="str">
        <f>INDEX([1]!Table1[tenantname],MATCH(invoices[[#This Row],[allotment_id]],[1]!Table1[TenantAllotmentID],0))</f>
        <v>Subash G (C44-B2)</v>
      </c>
      <c r="W3288" t="s">
        <v>14261</v>
      </c>
      <c r="X3288" t="s">
        <v>14262</v>
      </c>
      <c r="Y3288" s="4">
        <v>45536</v>
      </c>
      <c r="Z3288" t="s">
        <v>15806</v>
      </c>
      <c r="AA3288">
        <v>8866</v>
      </c>
      <c r="AB3288">
        <v>4774</v>
      </c>
      <c r="AC3288">
        <v>860</v>
      </c>
      <c r="AD3288" s="7">
        <f>invoices[[#This Row],[Rent]]+invoices[[#This Row],[Services]]+invoices[[#This Row],[GST]]</f>
        <v>14500</v>
      </c>
      <c r="AE3288" s="7">
        <f>invoices[[#This Row],[Total]]-invoices[[#This Row],[rent_amount]]</f>
        <v>0</v>
      </c>
      <c r="AF3288">
        <v>2804</v>
      </c>
      <c r="AG3288">
        <v>1364</v>
      </c>
      <c r="AH3288">
        <f>invoices[[#This Row],[EB Amount]]-invoices[[#This Row],[electricity_amount]]</f>
        <v>0</v>
      </c>
    </row>
    <row r="3289" spans="1:34">
      <c r="A3289" t="s">
        <v>7271</v>
      </c>
      <c r="B3289" t="s">
        <v>22</v>
      </c>
      <c r="C3289" t="s">
        <v>166</v>
      </c>
      <c r="D3289" t="s">
        <v>24</v>
      </c>
      <c r="E3289" t="s">
        <v>167</v>
      </c>
      <c r="F3289" t="s">
        <v>168</v>
      </c>
      <c r="G3289" t="s">
        <v>7272</v>
      </c>
      <c r="H3289" s="1">
        <f>DATE(YEAR(invoices[[#This Row],[due_date]]),MONTH(invoices[[#This Row],[due_date]]),1)</f>
        <v>45536</v>
      </c>
      <c r="I3289" s="1">
        <v>45542</v>
      </c>
      <c r="J3289">
        <v>13500</v>
      </c>
      <c r="K3289">
        <v>1320</v>
      </c>
      <c r="L3289">
        <v>0</v>
      </c>
      <c r="M3289">
        <f>invoices[[#This Row],[rent_amount]]+invoices[[#This Row],[electricity_amount]]+invoices[[#This Row],[other_charges]]</f>
        <v>14820</v>
      </c>
      <c r="N3289" t="s">
        <v>28</v>
      </c>
      <c r="O3289" t="s">
        <v>565</v>
      </c>
      <c r="P3289">
        <v>0</v>
      </c>
      <c r="Q3289" t="b">
        <v>0</v>
      </c>
      <c r="R3289" t="s">
        <v>472</v>
      </c>
      <c r="S3289">
        <v>0</v>
      </c>
      <c r="T3289">
        <f>invoices[[#This Row],[total_amount]]</f>
        <v>14820</v>
      </c>
      <c r="U3289" t="s">
        <v>171</v>
      </c>
      <c r="V3289" t="str">
        <f>INDEX([1]!Table1[tenantname],MATCH(invoices[[#This Row],[allotment_id]],[1]!Table1[TenantAllotmentID],0))</f>
        <v>Shubhashish . (B42-C2)</v>
      </c>
      <c r="W3289" t="s">
        <v>14022</v>
      </c>
      <c r="X3289" t="s">
        <v>14023</v>
      </c>
      <c r="Y3289" s="4">
        <v>45536</v>
      </c>
      <c r="Z3289" t="s">
        <v>15806</v>
      </c>
      <c r="AA3289">
        <v>9690</v>
      </c>
      <c r="AB3289">
        <v>3228</v>
      </c>
      <c r="AC3289">
        <v>582</v>
      </c>
      <c r="AD3289" s="7">
        <f>invoices[[#This Row],[Rent]]+invoices[[#This Row],[Services]]+invoices[[#This Row],[GST]]</f>
        <v>13500</v>
      </c>
      <c r="AE3289" s="7">
        <f>invoices[[#This Row],[Total]]-invoices[[#This Row],[rent_amount]]</f>
        <v>0</v>
      </c>
      <c r="AF3289">
        <v>2866</v>
      </c>
      <c r="AG3289">
        <v>1320</v>
      </c>
      <c r="AH3289">
        <f>invoices[[#This Row],[EB Amount]]-invoices[[#This Row],[electricity_amount]]</f>
        <v>0</v>
      </c>
    </row>
    <row r="3290" spans="1:34">
      <c r="A3290" t="s">
        <v>7277</v>
      </c>
      <c r="B3290" t="s">
        <v>22</v>
      </c>
      <c r="C3290" t="s">
        <v>1836</v>
      </c>
      <c r="D3290" t="s">
        <v>24</v>
      </c>
      <c r="E3290" t="s">
        <v>247</v>
      </c>
      <c r="F3290" t="s">
        <v>2658</v>
      </c>
      <c r="G3290" t="s">
        <v>7278</v>
      </c>
      <c r="H3290" s="1">
        <f>DATE(YEAR(invoices[[#This Row],[due_date]]),MONTH(invoices[[#This Row],[due_date]]),1)</f>
        <v>45536</v>
      </c>
      <c r="I3290" s="1">
        <v>45542</v>
      </c>
      <c r="J3290">
        <v>13500</v>
      </c>
      <c r="K3290">
        <v>1586</v>
      </c>
      <c r="L3290">
        <v>0</v>
      </c>
      <c r="M3290">
        <f>invoices[[#This Row],[rent_amount]]+invoices[[#This Row],[electricity_amount]]+invoices[[#This Row],[other_charges]]</f>
        <v>15086</v>
      </c>
      <c r="N3290" t="s">
        <v>28</v>
      </c>
      <c r="O3290" t="s">
        <v>980</v>
      </c>
      <c r="P3290">
        <v>0</v>
      </c>
      <c r="Q3290" t="b">
        <v>0</v>
      </c>
      <c r="R3290" t="s">
        <v>472</v>
      </c>
      <c r="S3290">
        <v>0</v>
      </c>
      <c r="T3290">
        <f>invoices[[#This Row],[total_amount]]</f>
        <v>15086</v>
      </c>
      <c r="U3290" t="s">
        <v>2817</v>
      </c>
      <c r="V3290" t="str">
        <f>INDEX([1]!Table1[tenantname],MATCH(invoices[[#This Row],[allotment_id]],[1]!Table1[TenantAllotmentID],0))</f>
        <v>Paras Katal (C11-C2)</v>
      </c>
      <c r="W3290" t="s">
        <v>14613</v>
      </c>
      <c r="X3290" t="s">
        <v>14900</v>
      </c>
      <c r="Y3290" s="4">
        <v>45536</v>
      </c>
      <c r="Z3290" t="s">
        <v>15806</v>
      </c>
      <c r="AA3290">
        <v>9690</v>
      </c>
      <c r="AB3290">
        <v>3228</v>
      </c>
      <c r="AC3290">
        <v>582</v>
      </c>
      <c r="AD3290" s="7">
        <f>invoices[[#This Row],[Rent]]+invoices[[#This Row],[Services]]+invoices[[#This Row],[GST]]</f>
        <v>13500</v>
      </c>
      <c r="AE3290" s="7">
        <f>invoices[[#This Row],[Total]]-invoices[[#This Row],[rent_amount]]</f>
        <v>0</v>
      </c>
      <c r="AF3290">
        <v>2869</v>
      </c>
      <c r="AG3290">
        <v>1586</v>
      </c>
      <c r="AH3290">
        <f>invoices[[#This Row],[EB Amount]]-invoices[[#This Row],[electricity_amount]]</f>
        <v>0</v>
      </c>
    </row>
    <row r="3291" spans="1:34">
      <c r="A3291" t="s">
        <v>7409</v>
      </c>
      <c r="B3291" t="s">
        <v>22</v>
      </c>
      <c r="C3291" t="s">
        <v>4263</v>
      </c>
      <c r="D3291" t="s">
        <v>24</v>
      </c>
      <c r="E3291" t="s">
        <v>96</v>
      </c>
      <c r="F3291" t="s">
        <v>1426</v>
      </c>
      <c r="G3291" t="s">
        <v>7410</v>
      </c>
      <c r="H3291" s="1">
        <f>DATE(YEAR(invoices[[#This Row],[due_date]]),MONTH(invoices[[#This Row],[due_date]]),1)</f>
        <v>45536</v>
      </c>
      <c r="I3291" s="1">
        <v>45542</v>
      </c>
      <c r="J3291">
        <v>14500</v>
      </c>
      <c r="K3291">
        <v>1674</v>
      </c>
      <c r="L3291">
        <v>0</v>
      </c>
      <c r="M3291">
        <f>invoices[[#This Row],[rent_amount]]+invoices[[#This Row],[electricity_amount]]+invoices[[#This Row],[other_charges]]</f>
        <v>16174</v>
      </c>
      <c r="N3291" t="s">
        <v>28</v>
      </c>
      <c r="O3291" t="s">
        <v>1483</v>
      </c>
      <c r="P3291">
        <v>0</v>
      </c>
      <c r="Q3291" t="b">
        <v>0</v>
      </c>
      <c r="R3291" t="s">
        <v>472</v>
      </c>
      <c r="S3291">
        <v>0</v>
      </c>
      <c r="T3291">
        <f>invoices[[#This Row],[total_amount]]</f>
        <v>16174</v>
      </c>
      <c r="U3291" t="s">
        <v>4265</v>
      </c>
      <c r="V3291" t="str">
        <f>INDEX([1]!Table1[tenantname],MATCH(invoices[[#This Row],[allotment_id]],[1]!Table1[TenantAllotmentID],0))</f>
        <v>Aditya srivardhan (B33-B1)</v>
      </c>
      <c r="W3291" t="s">
        <v>15201</v>
      </c>
      <c r="X3291" t="s">
        <v>15202</v>
      </c>
      <c r="Y3291" s="4">
        <v>45536</v>
      </c>
      <c r="Z3291" t="s">
        <v>15806</v>
      </c>
      <c r="AA3291">
        <v>8866</v>
      </c>
      <c r="AB3291">
        <v>4774</v>
      </c>
      <c r="AC3291">
        <v>860</v>
      </c>
      <c r="AD3291" s="7">
        <f>invoices[[#This Row],[Rent]]+invoices[[#This Row],[Services]]+invoices[[#This Row],[GST]]</f>
        <v>14500</v>
      </c>
      <c r="AE3291" s="7">
        <f>invoices[[#This Row],[Total]]-invoices[[#This Row],[rent_amount]]</f>
        <v>0</v>
      </c>
      <c r="AF3291">
        <v>2936</v>
      </c>
      <c r="AG3291">
        <v>1674</v>
      </c>
      <c r="AH3291">
        <f>invoices[[#This Row],[EB Amount]]-invoices[[#This Row],[electricity_amount]]</f>
        <v>0</v>
      </c>
    </row>
    <row r="3292" spans="1:34">
      <c r="A3292" t="s">
        <v>7487</v>
      </c>
      <c r="B3292" t="s">
        <v>22</v>
      </c>
      <c r="C3292" t="s">
        <v>711</v>
      </c>
      <c r="D3292" t="s">
        <v>24</v>
      </c>
      <c r="E3292" t="s">
        <v>268</v>
      </c>
      <c r="F3292" t="s">
        <v>269</v>
      </c>
      <c r="G3292" t="s">
        <v>7488</v>
      </c>
      <c r="H3292" s="1">
        <f>DATE(YEAR(invoices[[#This Row],[due_date]]),MONTH(invoices[[#This Row],[due_date]]),1)</f>
        <v>45536</v>
      </c>
      <c r="I3292" s="1">
        <v>45542</v>
      </c>
      <c r="J3292">
        <v>13500</v>
      </c>
      <c r="K3292">
        <v>1426</v>
      </c>
      <c r="L3292">
        <v>0</v>
      </c>
      <c r="M3292">
        <f>invoices[[#This Row],[rent_amount]]+invoices[[#This Row],[electricity_amount]]+invoices[[#This Row],[other_charges]]</f>
        <v>14926</v>
      </c>
      <c r="N3292" t="s">
        <v>28</v>
      </c>
      <c r="O3292" t="s">
        <v>471</v>
      </c>
      <c r="P3292">
        <v>0</v>
      </c>
      <c r="Q3292" t="b">
        <v>0</v>
      </c>
      <c r="R3292" t="s">
        <v>472</v>
      </c>
      <c r="S3292">
        <v>0</v>
      </c>
      <c r="T3292">
        <f>invoices[[#This Row],[total_amount]]</f>
        <v>14926</v>
      </c>
      <c r="U3292" t="s">
        <v>713</v>
      </c>
      <c r="V3292" t="str">
        <f>INDEX([1]!Table1[tenantname],MATCH(invoices[[#This Row],[allotment_id]],[1]!Table1[TenantAllotmentID],0))</f>
        <v>Aashish Maurya (C21-C1)</v>
      </c>
      <c r="W3292" t="s">
        <v>14203</v>
      </c>
      <c r="X3292" t="s">
        <v>14204</v>
      </c>
      <c r="Y3292" s="4">
        <v>45536</v>
      </c>
      <c r="Z3292" t="s">
        <v>15806</v>
      </c>
      <c r="AA3292">
        <v>9690</v>
      </c>
      <c r="AB3292">
        <v>3228</v>
      </c>
      <c r="AC3292">
        <v>582</v>
      </c>
      <c r="AD3292" s="7">
        <f>invoices[[#This Row],[Rent]]+invoices[[#This Row],[Services]]+invoices[[#This Row],[GST]]</f>
        <v>13500</v>
      </c>
      <c r="AE3292" s="7">
        <f>invoices[[#This Row],[Total]]-invoices[[#This Row],[rent_amount]]</f>
        <v>0</v>
      </c>
      <c r="AF3292">
        <v>2975</v>
      </c>
      <c r="AG3292">
        <v>1426</v>
      </c>
      <c r="AH3292">
        <f>invoices[[#This Row],[EB Amount]]-invoices[[#This Row],[electricity_amount]]</f>
        <v>0</v>
      </c>
    </row>
    <row r="3293" spans="1:34">
      <c r="A3293" t="s">
        <v>7543</v>
      </c>
      <c r="B3293" t="s">
        <v>22</v>
      </c>
      <c r="C3293" t="s">
        <v>5029</v>
      </c>
      <c r="D3293" t="s">
        <v>24</v>
      </c>
      <c r="E3293" t="s">
        <v>519</v>
      </c>
      <c r="F3293" t="s">
        <v>681</v>
      </c>
      <c r="G3293" t="s">
        <v>7544</v>
      </c>
      <c r="H3293" s="1">
        <f>DATE(YEAR(invoices[[#This Row],[due_date]]),MONTH(invoices[[#This Row],[due_date]]),1)</f>
        <v>45536</v>
      </c>
      <c r="I3293" s="1">
        <v>45542</v>
      </c>
      <c r="J3293">
        <v>13500</v>
      </c>
      <c r="K3293">
        <v>2387</v>
      </c>
      <c r="L3293">
        <v>0</v>
      </c>
      <c r="M3293">
        <f>invoices[[#This Row],[rent_amount]]+invoices[[#This Row],[electricity_amount]]+invoices[[#This Row],[other_charges]]</f>
        <v>15887</v>
      </c>
      <c r="N3293" t="s">
        <v>28</v>
      </c>
      <c r="O3293" t="s">
        <v>471</v>
      </c>
      <c r="P3293">
        <v>0</v>
      </c>
      <c r="Q3293" t="b">
        <v>0</v>
      </c>
      <c r="R3293" t="s">
        <v>472</v>
      </c>
      <c r="S3293">
        <v>0</v>
      </c>
      <c r="T3293">
        <f>invoices[[#This Row],[total_amount]]</f>
        <v>15887</v>
      </c>
      <c r="U3293" t="s">
        <v>5031</v>
      </c>
      <c r="V3293" t="str">
        <f>INDEX([1]!Table1[tenantname],MATCH(invoices[[#This Row],[allotment_id]],[1]!Table1[TenantAllotmentID],0))</f>
        <v>Gnana Muthu (C41-C1)</v>
      </c>
      <c r="W3293" t="s">
        <v>15324</v>
      </c>
      <c r="X3293" t="s">
        <v>15325</v>
      </c>
      <c r="Y3293" s="4">
        <v>45536</v>
      </c>
      <c r="Z3293" t="s">
        <v>15806</v>
      </c>
      <c r="AA3293">
        <v>8254</v>
      </c>
      <c r="AB3293">
        <v>4444</v>
      </c>
      <c r="AC3293">
        <v>802</v>
      </c>
      <c r="AD3293" s="7">
        <f>invoices[[#This Row],[Rent]]+invoices[[#This Row],[Services]]+invoices[[#This Row],[GST]]</f>
        <v>13500</v>
      </c>
      <c r="AE3293" s="7">
        <f>invoices[[#This Row],[Total]]-invoices[[#This Row],[rent_amount]]</f>
        <v>0</v>
      </c>
      <c r="AF3293">
        <v>3004</v>
      </c>
      <c r="AG3293">
        <v>2387</v>
      </c>
      <c r="AH3293">
        <f>invoices[[#This Row],[EB Amount]]-invoices[[#This Row],[electricity_amount]]</f>
        <v>0</v>
      </c>
    </row>
    <row r="3294" spans="1:34">
      <c r="A3294" t="s">
        <v>7665</v>
      </c>
      <c r="B3294" t="s">
        <v>22</v>
      </c>
      <c r="C3294" t="s">
        <v>389</v>
      </c>
      <c r="D3294" t="s">
        <v>24</v>
      </c>
      <c r="E3294" t="s">
        <v>96</v>
      </c>
      <c r="F3294" t="s">
        <v>390</v>
      </c>
      <c r="G3294" t="s">
        <v>7666</v>
      </c>
      <c r="H3294" s="1">
        <f>DATE(YEAR(invoices[[#This Row],[due_date]]),MONTH(invoices[[#This Row],[due_date]]),1)</f>
        <v>45536</v>
      </c>
      <c r="I3294" s="1">
        <v>45542</v>
      </c>
      <c r="J3294">
        <v>16700</v>
      </c>
      <c r="K3294">
        <v>1674</v>
      </c>
      <c r="L3294">
        <v>0</v>
      </c>
      <c r="M3294">
        <f>invoices[[#This Row],[rent_amount]]+invoices[[#This Row],[electricity_amount]]+invoices[[#This Row],[other_charges]]</f>
        <v>18374</v>
      </c>
      <c r="N3294" t="s">
        <v>28</v>
      </c>
      <c r="O3294" t="s">
        <v>1483</v>
      </c>
      <c r="P3294">
        <v>0</v>
      </c>
      <c r="Q3294" t="b">
        <v>0</v>
      </c>
      <c r="R3294" t="s">
        <v>472</v>
      </c>
      <c r="S3294">
        <v>0</v>
      </c>
      <c r="T3294">
        <f>invoices[[#This Row],[total_amount]]</f>
        <v>18374</v>
      </c>
      <c r="U3294" t="s">
        <v>392</v>
      </c>
      <c r="V3294" t="str">
        <f>INDEX([1]!Table1[tenantname],MATCH(invoices[[#This Row],[allotment_id]],[1]!Table1[TenantAllotmentID],0))</f>
        <v>Vikram Shingadi (B33-A1)</v>
      </c>
      <c r="W3294" t="s">
        <v>14092</v>
      </c>
      <c r="X3294" t="s">
        <v>14093</v>
      </c>
      <c r="Y3294" s="4">
        <v>45536</v>
      </c>
      <c r="Z3294" t="s">
        <v>15806</v>
      </c>
      <c r="AA3294">
        <v>10211</v>
      </c>
      <c r="AB3294">
        <v>5498</v>
      </c>
      <c r="AC3294">
        <v>991</v>
      </c>
      <c r="AD3294" s="7">
        <f>invoices[[#This Row],[Rent]]+invoices[[#This Row],[Services]]+invoices[[#This Row],[GST]]</f>
        <v>16700</v>
      </c>
      <c r="AE3294" s="7">
        <f>invoices[[#This Row],[Total]]-invoices[[#This Row],[rent_amount]]</f>
        <v>0</v>
      </c>
      <c r="AF3294">
        <v>3065</v>
      </c>
      <c r="AG3294">
        <v>1674</v>
      </c>
      <c r="AH3294">
        <f>invoices[[#This Row],[EB Amount]]-invoices[[#This Row],[electricity_amount]]</f>
        <v>0</v>
      </c>
    </row>
    <row r="3295" spans="1:34">
      <c r="A3295" t="s">
        <v>7763</v>
      </c>
      <c r="B3295" t="s">
        <v>22</v>
      </c>
      <c r="C3295" t="s">
        <v>475</v>
      </c>
      <c r="D3295" t="s">
        <v>24</v>
      </c>
      <c r="E3295" t="s">
        <v>476</v>
      </c>
      <c r="F3295" t="s">
        <v>477</v>
      </c>
      <c r="G3295" t="s">
        <v>7764</v>
      </c>
      <c r="H3295" s="1">
        <f>DATE(YEAR(invoices[[#This Row],[due_date]]),MONTH(invoices[[#This Row],[due_date]]),1)</f>
        <v>45536</v>
      </c>
      <c r="I3295" s="1">
        <v>45542</v>
      </c>
      <c r="J3295">
        <v>22000</v>
      </c>
      <c r="K3295">
        <v>2077</v>
      </c>
      <c r="L3295">
        <v>0</v>
      </c>
      <c r="M3295">
        <f>invoices[[#This Row],[rent_amount]]+invoices[[#This Row],[electricity_amount]]+invoices[[#This Row],[other_charges]]</f>
        <v>24077</v>
      </c>
      <c r="N3295" t="s">
        <v>28</v>
      </c>
      <c r="O3295" t="s">
        <v>1483</v>
      </c>
      <c r="P3295">
        <v>0</v>
      </c>
      <c r="Q3295" t="b">
        <v>0</v>
      </c>
      <c r="R3295" t="s">
        <v>472</v>
      </c>
      <c r="S3295">
        <v>0</v>
      </c>
      <c r="T3295">
        <f>invoices[[#This Row],[total_amount]]</f>
        <v>24077</v>
      </c>
      <c r="U3295" t="s">
        <v>479</v>
      </c>
      <c r="V3295" t="str">
        <f>INDEX([1]!Table1[tenantname],MATCH(invoices[[#This Row],[allotment_id]],[1]!Table1[TenantAllotmentID],0))</f>
        <v>Aurobinda Bharat Maharana (B41-D1)</v>
      </c>
      <c r="W3295" t="s">
        <v>14124</v>
      </c>
      <c r="X3295" t="s">
        <v>14125</v>
      </c>
      <c r="Y3295" s="4">
        <v>45536</v>
      </c>
      <c r="Z3295" t="s">
        <v>15806</v>
      </c>
      <c r="AA3295">
        <v>15792</v>
      </c>
      <c r="AB3295">
        <v>5260</v>
      </c>
      <c r="AC3295">
        <v>948</v>
      </c>
      <c r="AD3295" s="7">
        <f>invoices[[#This Row],[Rent]]+invoices[[#This Row],[Services]]+invoices[[#This Row],[GST]]</f>
        <v>22000</v>
      </c>
      <c r="AE3295" s="7">
        <f>invoices[[#This Row],[Total]]-invoices[[#This Row],[rent_amount]]</f>
        <v>0</v>
      </c>
      <c r="AF3295">
        <v>3117</v>
      </c>
      <c r="AG3295">
        <v>2077</v>
      </c>
      <c r="AH3295">
        <f>invoices[[#This Row],[EB Amount]]-invoices[[#This Row],[electricity_amount]]</f>
        <v>0</v>
      </c>
    </row>
    <row r="3296" spans="1:34">
      <c r="A3296" t="s">
        <v>7767</v>
      </c>
      <c r="B3296" t="s">
        <v>22</v>
      </c>
      <c r="C3296" t="s">
        <v>3729</v>
      </c>
      <c r="D3296" t="s">
        <v>24</v>
      </c>
      <c r="E3296" t="s">
        <v>112</v>
      </c>
      <c r="F3296" t="s">
        <v>1343</v>
      </c>
      <c r="G3296" t="s">
        <v>7768</v>
      </c>
      <c r="H3296" s="1">
        <f>DATE(YEAR(invoices[[#This Row],[due_date]]),MONTH(invoices[[#This Row],[due_date]]),1)</f>
        <v>45536</v>
      </c>
      <c r="I3296" s="1">
        <v>45542</v>
      </c>
      <c r="J3296">
        <v>19000</v>
      </c>
      <c r="K3296">
        <v>0</v>
      </c>
      <c r="L3296">
        <v>0</v>
      </c>
      <c r="M3296">
        <f>invoices[[#This Row],[rent_amount]]+invoices[[#This Row],[electricity_amount]]+invoices[[#This Row],[other_charges]]</f>
        <v>19000</v>
      </c>
      <c r="N3296" t="s">
        <v>28</v>
      </c>
      <c r="O3296" t="s">
        <v>980</v>
      </c>
      <c r="P3296">
        <v>0</v>
      </c>
      <c r="Q3296" t="b">
        <v>0</v>
      </c>
      <c r="R3296" t="s">
        <v>472</v>
      </c>
      <c r="S3296">
        <v>0</v>
      </c>
      <c r="T3296">
        <f>invoices[[#This Row],[total_amount]]</f>
        <v>19000</v>
      </c>
      <c r="U3296" t="s">
        <v>3731</v>
      </c>
      <c r="V3296" t="str">
        <f>INDEX([1]!Table1[tenantname],MATCH(invoices[[#This Row],[allotment_id]],[1]!Table1[TenantAllotmentID],0))</f>
        <v>Phaniraj Vuyyuri (A23-A1)</v>
      </c>
      <c r="W3296" t="s">
        <v>15116</v>
      </c>
      <c r="X3296" t="s">
        <v>15117</v>
      </c>
      <c r="Y3296" s="4">
        <v>45536</v>
      </c>
      <c r="Z3296" t="s">
        <v>15806</v>
      </c>
      <c r="AA3296">
        <v>13300</v>
      </c>
      <c r="AB3296">
        <v>4830</v>
      </c>
      <c r="AC3296">
        <v>870</v>
      </c>
      <c r="AD3296" s="7">
        <f>invoices[[#This Row],[Rent]]+invoices[[#This Row],[Services]]+invoices[[#This Row],[GST]]</f>
        <v>19000</v>
      </c>
      <c r="AE3296" s="7">
        <f>invoices[[#This Row],[Total]]-invoices[[#This Row],[rent_amount]]</f>
        <v>0</v>
      </c>
      <c r="AF3296">
        <v>3119</v>
      </c>
      <c r="AG3296">
        <v>0</v>
      </c>
      <c r="AH3296">
        <f>invoices[[#This Row],[EB Amount]]-invoices[[#This Row],[electricity_amount]]</f>
        <v>0</v>
      </c>
    </row>
    <row r="3297" spans="1:34">
      <c r="A3297" t="s">
        <v>7773</v>
      </c>
      <c r="B3297" t="s">
        <v>22</v>
      </c>
      <c r="C3297" t="s">
        <v>3787</v>
      </c>
      <c r="D3297" t="s">
        <v>24</v>
      </c>
      <c r="E3297" t="s">
        <v>72</v>
      </c>
      <c r="F3297" t="s">
        <v>665</v>
      </c>
      <c r="G3297" t="s">
        <v>7774</v>
      </c>
      <c r="H3297" s="1">
        <f>DATE(YEAR(invoices[[#This Row],[due_date]]),MONTH(invoices[[#This Row],[due_date]]),1)</f>
        <v>45536</v>
      </c>
      <c r="I3297" s="1">
        <v>45542</v>
      </c>
      <c r="J3297">
        <v>14733</v>
      </c>
      <c r="K3297">
        <v>0</v>
      </c>
      <c r="L3297">
        <v>2250</v>
      </c>
      <c r="M3297">
        <f>invoices[[#This Row],[rent_amount]]+invoices[[#This Row],[electricity_amount]]+invoices[[#This Row],[other_charges]]</f>
        <v>16983</v>
      </c>
      <c r="N3297" t="s">
        <v>28</v>
      </c>
      <c r="O3297" t="s">
        <v>565</v>
      </c>
      <c r="P3297">
        <v>0</v>
      </c>
      <c r="Q3297" t="b">
        <v>0</v>
      </c>
      <c r="R3297" t="s">
        <v>472</v>
      </c>
      <c r="S3297">
        <v>0</v>
      </c>
      <c r="T3297">
        <f>invoices[[#This Row],[total_amount]]</f>
        <v>16983</v>
      </c>
      <c r="U3297" t="s">
        <v>7775</v>
      </c>
      <c r="V3297" t="str">
        <f>INDEX([1]!Table1[tenantname],MATCH(invoices[[#This Row],[allotment_id]],[1]!Table1[TenantAllotmentID],0))</f>
        <v>Sanjju Shree (C34-A1)</v>
      </c>
      <c r="W3297" t="s">
        <v>15124</v>
      </c>
      <c r="X3297" t="s">
        <v>15572</v>
      </c>
      <c r="Y3297" s="4">
        <v>45536</v>
      </c>
      <c r="Z3297" t="s">
        <v>15806</v>
      </c>
      <c r="AA3297">
        <v>10313</v>
      </c>
      <c r="AB3297">
        <v>3746</v>
      </c>
      <c r="AC3297">
        <v>674</v>
      </c>
      <c r="AD3297" s="7">
        <f>invoices[[#This Row],[Rent]]+invoices[[#This Row],[Services]]+invoices[[#This Row],[GST]]</f>
        <v>14733</v>
      </c>
      <c r="AE3297" s="7">
        <f>invoices[[#This Row],[Total]]-invoices[[#This Row],[rent_amount]]</f>
        <v>0</v>
      </c>
      <c r="AF3297">
        <v>3122</v>
      </c>
      <c r="AG3297">
        <v>0</v>
      </c>
      <c r="AH3297">
        <f>invoices[[#This Row],[EB Amount]]-invoices[[#This Row],[electricity_amount]]</f>
        <v>0</v>
      </c>
    </row>
    <row r="3298" spans="1:34">
      <c r="A3298" t="s">
        <v>7960</v>
      </c>
      <c r="B3298" t="s">
        <v>22</v>
      </c>
      <c r="C3298" t="s">
        <v>416</v>
      </c>
      <c r="D3298" t="s">
        <v>24</v>
      </c>
      <c r="E3298" t="s">
        <v>247</v>
      </c>
      <c r="F3298" t="s">
        <v>417</v>
      </c>
      <c r="G3298" t="s">
        <v>7961</v>
      </c>
      <c r="H3298" s="1">
        <f>DATE(YEAR(invoices[[#This Row],[due_date]]),MONTH(invoices[[#This Row],[due_date]]),1)</f>
        <v>45536</v>
      </c>
      <c r="I3298" s="1">
        <v>45542</v>
      </c>
      <c r="J3298">
        <v>13500</v>
      </c>
      <c r="K3298">
        <v>1891</v>
      </c>
      <c r="L3298">
        <v>0</v>
      </c>
      <c r="M3298">
        <f>invoices[[#This Row],[rent_amount]]+invoices[[#This Row],[electricity_amount]]+invoices[[#This Row],[other_charges]]</f>
        <v>15391</v>
      </c>
      <c r="N3298" t="s">
        <v>28</v>
      </c>
      <c r="O3298" t="s">
        <v>471</v>
      </c>
      <c r="P3298">
        <v>0</v>
      </c>
      <c r="Q3298" t="b">
        <v>0</v>
      </c>
      <c r="R3298" t="s">
        <v>472</v>
      </c>
      <c r="S3298">
        <v>0</v>
      </c>
      <c r="T3298">
        <f>invoices[[#This Row],[total_amount]]</f>
        <v>15391</v>
      </c>
      <c r="U3298" t="s">
        <v>420</v>
      </c>
      <c r="V3298" t="str">
        <f>INDEX([1]!Table1[tenantname],MATCH(invoices[[#This Row],[allotment_id]],[1]!Table1[TenantAllotmentID],0))</f>
        <v>Ashuthosh N B (C11-B2)</v>
      </c>
      <c r="W3298" t="s">
        <v>14102</v>
      </c>
      <c r="X3298" t="s">
        <v>14103</v>
      </c>
      <c r="Y3298" s="4">
        <v>45536</v>
      </c>
      <c r="Z3298" t="s">
        <v>15806</v>
      </c>
      <c r="AA3298">
        <v>9690</v>
      </c>
      <c r="AB3298">
        <v>3228</v>
      </c>
      <c r="AC3298">
        <v>582</v>
      </c>
      <c r="AD3298" s="7">
        <f>invoices[[#This Row],[Rent]]+invoices[[#This Row],[Services]]+invoices[[#This Row],[GST]]</f>
        <v>13500</v>
      </c>
      <c r="AE3298" s="7">
        <f>invoices[[#This Row],[Total]]-invoices[[#This Row],[rent_amount]]</f>
        <v>0</v>
      </c>
      <c r="AF3298">
        <v>3218</v>
      </c>
      <c r="AG3298">
        <v>1891</v>
      </c>
      <c r="AH3298">
        <f>invoices[[#This Row],[EB Amount]]-invoices[[#This Row],[electricity_amount]]</f>
        <v>0</v>
      </c>
    </row>
    <row r="3299" spans="1:34">
      <c r="A3299" t="s">
        <v>8241</v>
      </c>
      <c r="B3299" t="s">
        <v>22</v>
      </c>
      <c r="C3299" t="s">
        <v>4810</v>
      </c>
      <c r="D3299" t="s">
        <v>24</v>
      </c>
      <c r="E3299" t="s">
        <v>476</v>
      </c>
      <c r="F3299" t="s">
        <v>1186</v>
      </c>
      <c r="G3299" t="s">
        <v>8242</v>
      </c>
      <c r="H3299" s="1">
        <f>DATE(YEAR(invoices[[#This Row],[due_date]]),MONTH(invoices[[#This Row],[due_date]]),1)</f>
        <v>45536</v>
      </c>
      <c r="I3299" s="1">
        <v>45542</v>
      </c>
      <c r="J3299">
        <v>14500</v>
      </c>
      <c r="K3299">
        <v>1407</v>
      </c>
      <c r="L3299">
        <v>0</v>
      </c>
      <c r="M3299">
        <f>invoices[[#This Row],[rent_amount]]+invoices[[#This Row],[electricity_amount]]+invoices[[#This Row],[other_charges]]</f>
        <v>15907</v>
      </c>
      <c r="N3299" t="s">
        <v>28</v>
      </c>
      <c r="O3299" t="s">
        <v>565</v>
      </c>
      <c r="P3299">
        <v>0</v>
      </c>
      <c r="Q3299" t="b">
        <v>0</v>
      </c>
      <c r="R3299" t="s">
        <v>472</v>
      </c>
      <c r="S3299">
        <v>0</v>
      </c>
      <c r="T3299">
        <f>invoices[[#This Row],[total_amount]]</f>
        <v>15907</v>
      </c>
      <c r="U3299" t="s">
        <v>4812</v>
      </c>
      <c r="V3299" t="str">
        <f>INDEX([1]!Table1[tenantname],MATCH(invoices[[#This Row],[allotment_id]],[1]!Table1[TenantAllotmentID],0))</f>
        <v>Sahal C (B41-B2)</v>
      </c>
      <c r="W3299" t="s">
        <v>15293</v>
      </c>
      <c r="X3299" t="s">
        <v>15294</v>
      </c>
      <c r="Y3299" s="4">
        <v>45536</v>
      </c>
      <c r="Z3299" t="s">
        <v>15806</v>
      </c>
      <c r="AA3299">
        <v>10408</v>
      </c>
      <c r="AB3299">
        <v>3467</v>
      </c>
      <c r="AC3299">
        <v>625</v>
      </c>
      <c r="AD3299" s="7">
        <f>invoices[[#This Row],[Rent]]+invoices[[#This Row],[Services]]+invoices[[#This Row],[GST]]</f>
        <v>14500</v>
      </c>
      <c r="AE3299" s="7">
        <f>invoices[[#This Row],[Total]]-invoices[[#This Row],[rent_amount]]</f>
        <v>0</v>
      </c>
      <c r="AF3299">
        <v>3353</v>
      </c>
      <c r="AG3299">
        <v>1407</v>
      </c>
      <c r="AH3299">
        <f>invoices[[#This Row],[EB Amount]]-invoices[[#This Row],[electricity_amount]]</f>
        <v>0</v>
      </c>
    </row>
    <row r="3300" spans="1:34">
      <c r="A3300" t="s">
        <v>8351</v>
      </c>
      <c r="B3300" t="s">
        <v>22</v>
      </c>
      <c r="C3300" t="s">
        <v>2027</v>
      </c>
      <c r="D3300" t="s">
        <v>24</v>
      </c>
      <c r="E3300" t="s">
        <v>254</v>
      </c>
      <c r="F3300" t="s">
        <v>575</v>
      </c>
      <c r="G3300" t="s">
        <v>8352</v>
      </c>
      <c r="H3300" s="1">
        <f>DATE(YEAR(invoices[[#This Row],[due_date]]),MONTH(invoices[[#This Row],[due_date]]),1)</f>
        <v>45536</v>
      </c>
      <c r="I3300" s="1">
        <v>45542</v>
      </c>
      <c r="J3300">
        <v>14500</v>
      </c>
      <c r="K3300">
        <v>3069</v>
      </c>
      <c r="L3300">
        <v>0</v>
      </c>
      <c r="M3300">
        <f>invoices[[#This Row],[rent_amount]]+invoices[[#This Row],[electricity_amount]]+invoices[[#This Row],[other_charges]]</f>
        <v>17569</v>
      </c>
      <c r="N3300" t="s">
        <v>28</v>
      </c>
      <c r="O3300" t="s">
        <v>565</v>
      </c>
      <c r="P3300">
        <v>0</v>
      </c>
      <c r="Q3300" t="b">
        <v>0</v>
      </c>
      <c r="R3300" t="s">
        <v>472</v>
      </c>
      <c r="S3300">
        <v>0</v>
      </c>
      <c r="T3300">
        <f>invoices[[#This Row],[total_amount]]</f>
        <v>17569</v>
      </c>
      <c r="U3300" t="s">
        <v>2214</v>
      </c>
      <c r="V3300" t="str">
        <f>INDEX([1]!Table1[tenantname],MATCH(invoices[[#This Row],[allotment_id]],[1]!Table1[TenantAllotmentID],0))</f>
        <v>Sagarika Das (C42-B1)</v>
      </c>
      <c r="W3300" t="s">
        <v>14679</v>
      </c>
      <c r="X3300" t="s">
        <v>14744</v>
      </c>
      <c r="Y3300" s="4">
        <v>45536</v>
      </c>
      <c r="Z3300" t="s">
        <v>15806</v>
      </c>
      <c r="AA3300">
        <v>8866</v>
      </c>
      <c r="AB3300">
        <v>4774</v>
      </c>
      <c r="AC3300">
        <v>860</v>
      </c>
      <c r="AD3300" s="7">
        <f>invoices[[#This Row],[Rent]]+invoices[[#This Row],[Services]]+invoices[[#This Row],[GST]]</f>
        <v>14500</v>
      </c>
      <c r="AE3300" s="7">
        <f>invoices[[#This Row],[Total]]-invoices[[#This Row],[rent_amount]]</f>
        <v>0</v>
      </c>
      <c r="AF3300">
        <v>3407</v>
      </c>
      <c r="AG3300">
        <v>3069</v>
      </c>
      <c r="AH3300">
        <f>invoices[[#This Row],[EB Amount]]-invoices[[#This Row],[electricity_amount]]</f>
        <v>0</v>
      </c>
    </row>
    <row r="3301" spans="1:34">
      <c r="A3301" t="s">
        <v>8355</v>
      </c>
      <c r="B3301" t="s">
        <v>22</v>
      </c>
      <c r="C3301" t="s">
        <v>2676</v>
      </c>
      <c r="D3301" t="s">
        <v>24</v>
      </c>
      <c r="E3301" t="s">
        <v>181</v>
      </c>
      <c r="F3301" t="s">
        <v>609</v>
      </c>
      <c r="G3301" t="s">
        <v>8356</v>
      </c>
      <c r="H3301" s="1">
        <f>DATE(YEAR(invoices[[#This Row],[due_date]]),MONTH(invoices[[#This Row],[due_date]]),1)</f>
        <v>45536</v>
      </c>
      <c r="I3301" s="1">
        <v>45542</v>
      </c>
      <c r="J3301">
        <v>18500</v>
      </c>
      <c r="K3301">
        <v>2046</v>
      </c>
      <c r="L3301">
        <v>0</v>
      </c>
      <c r="M3301">
        <f>invoices[[#This Row],[rent_amount]]+invoices[[#This Row],[electricity_amount]]+invoices[[#This Row],[other_charges]]</f>
        <v>20546</v>
      </c>
      <c r="N3301" t="s">
        <v>28</v>
      </c>
      <c r="O3301" t="s">
        <v>565</v>
      </c>
      <c r="P3301">
        <v>0</v>
      </c>
      <c r="Q3301" t="b">
        <v>0</v>
      </c>
      <c r="R3301" t="s">
        <v>472</v>
      </c>
      <c r="S3301">
        <v>0</v>
      </c>
      <c r="T3301">
        <f>invoices[[#This Row],[total_amount]]</f>
        <v>20546</v>
      </c>
      <c r="U3301" t="s">
        <v>2678</v>
      </c>
      <c r="V3301" t="str">
        <f>INDEX([1]!Table1[tenantname],MATCH(invoices[[#This Row],[allotment_id]],[1]!Table1[TenantAllotmentID],0))</f>
        <v>Rakshnana VR (B24-A1)</v>
      </c>
      <c r="W3301" t="s">
        <v>14864</v>
      </c>
      <c r="X3301" t="s">
        <v>14865</v>
      </c>
      <c r="Y3301" s="4">
        <v>45536</v>
      </c>
      <c r="Z3301" t="s">
        <v>15806</v>
      </c>
      <c r="AA3301">
        <v>12950</v>
      </c>
      <c r="AB3301">
        <v>4703</v>
      </c>
      <c r="AC3301">
        <v>847</v>
      </c>
      <c r="AD3301" s="7">
        <f>invoices[[#This Row],[Rent]]+invoices[[#This Row],[Services]]+invoices[[#This Row],[GST]]</f>
        <v>18500</v>
      </c>
      <c r="AE3301" s="7">
        <f>invoices[[#This Row],[Total]]-invoices[[#This Row],[rent_amount]]</f>
        <v>0</v>
      </c>
      <c r="AF3301">
        <v>3411</v>
      </c>
      <c r="AG3301">
        <v>2046</v>
      </c>
      <c r="AH3301">
        <f>invoices[[#This Row],[EB Amount]]-invoices[[#This Row],[electricity_amount]]</f>
        <v>0</v>
      </c>
    </row>
    <row r="3302" spans="1:34">
      <c r="A3302" t="s">
        <v>8361</v>
      </c>
      <c r="B3302" t="s">
        <v>22</v>
      </c>
      <c r="C3302" t="s">
        <v>1322</v>
      </c>
      <c r="D3302" t="s">
        <v>24</v>
      </c>
      <c r="E3302" t="s">
        <v>329</v>
      </c>
      <c r="F3302" t="s">
        <v>330</v>
      </c>
      <c r="G3302" t="s">
        <v>8362</v>
      </c>
      <c r="H3302" s="1">
        <f>DATE(YEAR(invoices[[#This Row],[due_date]]),MONTH(invoices[[#This Row],[due_date]]),1)</f>
        <v>45536</v>
      </c>
      <c r="I3302" s="1">
        <v>45542</v>
      </c>
      <c r="J3302">
        <v>19000</v>
      </c>
      <c r="K3302">
        <v>1674</v>
      </c>
      <c r="L3302">
        <v>0</v>
      </c>
      <c r="M3302">
        <f>invoices[[#This Row],[rent_amount]]+invoices[[#This Row],[electricity_amount]]+invoices[[#This Row],[other_charges]]</f>
        <v>20674</v>
      </c>
      <c r="N3302" t="s">
        <v>28</v>
      </c>
      <c r="O3302" t="s">
        <v>565</v>
      </c>
      <c r="P3302">
        <v>0</v>
      </c>
      <c r="Q3302" t="b">
        <v>0</v>
      </c>
      <c r="R3302" t="s">
        <v>472</v>
      </c>
      <c r="S3302">
        <v>0</v>
      </c>
      <c r="T3302">
        <f>invoices[[#This Row],[total_amount]]</f>
        <v>20674</v>
      </c>
      <c r="U3302" t="s">
        <v>1324</v>
      </c>
      <c r="V3302" t="str">
        <f>INDEX([1]!Table1[tenantname],MATCH(invoices[[#This Row],[allotment_id]],[1]!Table1[TenantAllotmentID],0))</f>
        <v>Snighdha Rashmi (C43-A1)</v>
      </c>
      <c r="W3302" t="s">
        <v>14428</v>
      </c>
      <c r="X3302" t="s">
        <v>14429</v>
      </c>
      <c r="Y3302" s="4">
        <v>45536</v>
      </c>
      <c r="Z3302" t="s">
        <v>15806</v>
      </c>
      <c r="AA3302">
        <v>11618</v>
      </c>
      <c r="AB3302">
        <v>6255</v>
      </c>
      <c r="AC3302">
        <v>1127</v>
      </c>
      <c r="AD3302" s="7">
        <f>invoices[[#This Row],[Rent]]+invoices[[#This Row],[Services]]+invoices[[#This Row],[GST]]</f>
        <v>19000</v>
      </c>
      <c r="AE3302" s="7">
        <f>invoices[[#This Row],[Total]]-invoices[[#This Row],[rent_amount]]</f>
        <v>0</v>
      </c>
      <c r="AF3302">
        <v>3414</v>
      </c>
      <c r="AG3302">
        <v>1674</v>
      </c>
      <c r="AH3302">
        <f>invoices[[#This Row],[EB Amount]]-invoices[[#This Row],[electricity_amount]]</f>
        <v>0</v>
      </c>
    </row>
    <row r="3303" spans="1:34">
      <c r="A3303" t="s">
        <v>8416</v>
      </c>
      <c r="B3303" t="s">
        <v>22</v>
      </c>
      <c r="C3303" t="s">
        <v>1039</v>
      </c>
      <c r="D3303" t="s">
        <v>24</v>
      </c>
      <c r="E3303" t="s">
        <v>476</v>
      </c>
      <c r="F3303" t="s">
        <v>620</v>
      </c>
      <c r="G3303" t="s">
        <v>8417</v>
      </c>
      <c r="H3303" s="1">
        <f>DATE(YEAR(invoices[[#This Row],[due_date]]),MONTH(invoices[[#This Row],[due_date]]),1)</f>
        <v>45536</v>
      </c>
      <c r="I3303" s="1">
        <v>45542</v>
      </c>
      <c r="J3303">
        <v>12148</v>
      </c>
      <c r="K3303">
        <v>2077</v>
      </c>
      <c r="L3303">
        <v>0</v>
      </c>
      <c r="M3303">
        <f>invoices[[#This Row],[rent_amount]]+invoices[[#This Row],[electricity_amount]]+invoices[[#This Row],[other_charges]]</f>
        <v>14225</v>
      </c>
      <c r="N3303" t="s">
        <v>28</v>
      </c>
      <c r="O3303" t="s">
        <v>471</v>
      </c>
      <c r="P3303">
        <v>0</v>
      </c>
      <c r="Q3303" t="b">
        <v>0</v>
      </c>
      <c r="R3303" t="s">
        <v>472</v>
      </c>
      <c r="S3303">
        <v>0</v>
      </c>
      <c r="T3303">
        <f>invoices[[#This Row],[total_amount]]</f>
        <v>14225</v>
      </c>
      <c r="U3303" t="s">
        <v>1155</v>
      </c>
      <c r="V3303" t="str">
        <f>INDEX([1]!Table1[tenantname],MATCH(invoices[[#This Row],[allotment_id]],[1]!Table1[TenantAllotmentID],0))</f>
        <v>Arindrajith Kundu (B41-C1)</v>
      </c>
      <c r="W3303" t="s">
        <v>14325</v>
      </c>
      <c r="X3303" t="s">
        <v>14364</v>
      </c>
      <c r="Y3303" s="4">
        <v>45536</v>
      </c>
      <c r="Z3303" t="s">
        <v>15806</v>
      </c>
      <c r="AA3303">
        <v>8721</v>
      </c>
      <c r="AB3303">
        <v>2905</v>
      </c>
      <c r="AC3303">
        <v>522</v>
      </c>
      <c r="AD3303" s="7">
        <f>invoices[[#This Row],[Rent]]+invoices[[#This Row],[Services]]+invoices[[#This Row],[GST]]</f>
        <v>12148</v>
      </c>
      <c r="AE3303" s="7">
        <f>invoices[[#This Row],[Total]]-invoices[[#This Row],[rent_amount]]</f>
        <v>0</v>
      </c>
      <c r="AF3303">
        <v>3444</v>
      </c>
      <c r="AG3303">
        <v>2077</v>
      </c>
      <c r="AH3303">
        <f>invoices[[#This Row],[EB Amount]]-invoices[[#This Row],[electricity_amount]]</f>
        <v>0</v>
      </c>
    </row>
    <row r="3304" spans="1:34">
      <c r="A3304" t="s">
        <v>8583</v>
      </c>
      <c r="B3304" t="s">
        <v>22</v>
      </c>
      <c r="C3304" t="s">
        <v>253</v>
      </c>
      <c r="D3304" t="s">
        <v>24</v>
      </c>
      <c r="E3304" t="s">
        <v>254</v>
      </c>
      <c r="F3304" t="s">
        <v>255</v>
      </c>
      <c r="G3304" t="s">
        <v>8584</v>
      </c>
      <c r="H3304" s="1">
        <f>DATE(YEAR(invoices[[#This Row],[due_date]]),MONTH(invoices[[#This Row],[due_date]]),1)</f>
        <v>45536</v>
      </c>
      <c r="I3304" s="1">
        <v>45542</v>
      </c>
      <c r="J3304">
        <v>19000</v>
      </c>
      <c r="K3304">
        <v>1386</v>
      </c>
      <c r="L3304">
        <v>0</v>
      </c>
      <c r="M3304">
        <f>invoices[[#This Row],[rent_amount]]+invoices[[#This Row],[electricity_amount]]+invoices[[#This Row],[other_charges]]</f>
        <v>20386</v>
      </c>
      <c r="N3304" t="s">
        <v>28</v>
      </c>
      <c r="O3304" t="s">
        <v>1483</v>
      </c>
      <c r="P3304">
        <v>0</v>
      </c>
      <c r="Q3304" t="b">
        <v>0</v>
      </c>
      <c r="R3304" t="s">
        <v>472</v>
      </c>
      <c r="S3304">
        <v>0</v>
      </c>
      <c r="T3304">
        <f>invoices[[#This Row],[total_amount]]</f>
        <v>20386</v>
      </c>
      <c r="U3304" t="s">
        <v>258</v>
      </c>
      <c r="V3304" t="str">
        <f>INDEX([1]!Table1[tenantname],MATCH(invoices[[#This Row],[allotment_id]],[1]!Table1[TenantAllotmentID],0))</f>
        <v>Akshuni Raghuwanshi (C42-A1)</v>
      </c>
      <c r="W3304" t="s">
        <v>14046</v>
      </c>
      <c r="X3304" t="s">
        <v>14047</v>
      </c>
      <c r="Y3304" s="4">
        <v>45536</v>
      </c>
      <c r="Z3304" t="s">
        <v>15806</v>
      </c>
      <c r="AA3304">
        <v>11618</v>
      </c>
      <c r="AB3304">
        <v>6255</v>
      </c>
      <c r="AC3304">
        <v>1127</v>
      </c>
      <c r="AD3304" s="7">
        <f>invoices[[#This Row],[Rent]]+invoices[[#This Row],[Services]]+invoices[[#This Row],[GST]]</f>
        <v>19000</v>
      </c>
      <c r="AE3304" s="7">
        <f>invoices[[#This Row],[Total]]-invoices[[#This Row],[rent_amount]]</f>
        <v>0</v>
      </c>
      <c r="AF3304">
        <v>3535</v>
      </c>
      <c r="AG3304">
        <v>1386</v>
      </c>
      <c r="AH3304">
        <f>invoices[[#This Row],[EB Amount]]-invoices[[#This Row],[electricity_amount]]</f>
        <v>0</v>
      </c>
    </row>
    <row r="3305" spans="1:34">
      <c r="A3305" t="s">
        <v>8593</v>
      </c>
      <c r="B3305" t="s">
        <v>22</v>
      </c>
      <c r="C3305" t="s">
        <v>3158</v>
      </c>
      <c r="D3305" t="s">
        <v>24</v>
      </c>
      <c r="E3305" t="s">
        <v>195</v>
      </c>
      <c r="F3305" t="s">
        <v>196</v>
      </c>
      <c r="G3305" t="s">
        <v>8594</v>
      </c>
      <c r="H3305" s="1">
        <f>DATE(YEAR(invoices[[#This Row],[due_date]]),MONTH(invoices[[#This Row],[due_date]]),1)</f>
        <v>45536</v>
      </c>
      <c r="I3305" s="1">
        <v>45542</v>
      </c>
      <c r="J3305">
        <v>13048</v>
      </c>
      <c r="K3305">
        <v>1716</v>
      </c>
      <c r="L3305">
        <v>2250</v>
      </c>
      <c r="M3305">
        <f>invoices[[#This Row],[rent_amount]]+invoices[[#This Row],[electricity_amount]]+invoices[[#This Row],[other_charges]]</f>
        <v>17014</v>
      </c>
      <c r="N3305" t="s">
        <v>28</v>
      </c>
      <c r="O3305" t="s">
        <v>471</v>
      </c>
      <c r="P3305">
        <v>0</v>
      </c>
      <c r="Q3305" t="b">
        <v>0</v>
      </c>
      <c r="R3305" t="s">
        <v>472</v>
      </c>
      <c r="S3305">
        <v>0</v>
      </c>
      <c r="T3305">
        <f>invoices[[#This Row],[total_amount]]</f>
        <v>17014</v>
      </c>
      <c r="U3305" t="s">
        <v>3160</v>
      </c>
      <c r="V3305" t="str">
        <f>INDEX([1]!Table1[tenantname],MATCH(invoices[[#This Row],[allotment_id]],[1]!Table1[TenantAllotmentID],0))</f>
        <v>Bindhu Shree B (D41-B1)</v>
      </c>
      <c r="W3305" t="s">
        <v>14987</v>
      </c>
      <c r="X3305" t="s">
        <v>14988</v>
      </c>
      <c r="Y3305" s="4">
        <v>45536</v>
      </c>
      <c r="Z3305" t="s">
        <v>15806</v>
      </c>
      <c r="AA3305">
        <v>9367</v>
      </c>
      <c r="AB3305">
        <v>3120</v>
      </c>
      <c r="AC3305">
        <v>561</v>
      </c>
      <c r="AD3305" s="7">
        <f>invoices[[#This Row],[Rent]]+invoices[[#This Row],[Services]]+invoices[[#This Row],[GST]]</f>
        <v>13048</v>
      </c>
      <c r="AE3305" s="7">
        <f>invoices[[#This Row],[Total]]-invoices[[#This Row],[rent_amount]]</f>
        <v>0</v>
      </c>
      <c r="AF3305">
        <v>3541</v>
      </c>
      <c r="AG3305">
        <v>1716</v>
      </c>
      <c r="AH3305">
        <f>invoices[[#This Row],[EB Amount]]-invoices[[#This Row],[electricity_amount]]</f>
        <v>0</v>
      </c>
    </row>
    <row r="3306" spans="1:34">
      <c r="A3306" t="s">
        <v>8706</v>
      </c>
      <c r="B3306" t="s">
        <v>22</v>
      </c>
      <c r="C3306" t="s">
        <v>946</v>
      </c>
      <c r="D3306" t="s">
        <v>24</v>
      </c>
      <c r="E3306" t="s">
        <v>349</v>
      </c>
      <c r="F3306" t="s">
        <v>947</v>
      </c>
      <c r="G3306" t="s">
        <v>8707</v>
      </c>
      <c r="H3306" s="1">
        <f>DATE(YEAR(invoices[[#This Row],[due_date]]),MONTH(invoices[[#This Row],[due_date]]),1)</f>
        <v>45536</v>
      </c>
      <c r="I3306" s="1">
        <v>45542</v>
      </c>
      <c r="J3306">
        <v>14500</v>
      </c>
      <c r="K3306">
        <v>1891</v>
      </c>
      <c r="L3306">
        <v>0</v>
      </c>
      <c r="M3306">
        <f>invoices[[#This Row],[rent_amount]]+invoices[[#This Row],[electricity_amount]]+invoices[[#This Row],[other_charges]]</f>
        <v>16391</v>
      </c>
      <c r="N3306" t="s">
        <v>28</v>
      </c>
      <c r="O3306" t="s">
        <v>471</v>
      </c>
      <c r="P3306">
        <v>0</v>
      </c>
      <c r="Q3306" t="b">
        <v>0</v>
      </c>
      <c r="R3306" t="s">
        <v>472</v>
      </c>
      <c r="S3306">
        <v>0</v>
      </c>
      <c r="T3306">
        <f>invoices[[#This Row],[total_amount]]</f>
        <v>16391</v>
      </c>
      <c r="U3306" t="s">
        <v>949</v>
      </c>
      <c r="V3306" t="str">
        <f>INDEX([1]!Table1[tenantname],MATCH(invoices[[#This Row],[allotment_id]],[1]!Table1[TenantAllotmentID],0))</f>
        <v>Harikrishnan P (B11-B1)</v>
      </c>
      <c r="W3306" t="s">
        <v>14288</v>
      </c>
      <c r="X3306" t="s">
        <v>14289</v>
      </c>
      <c r="Y3306" s="4">
        <v>45536</v>
      </c>
      <c r="Z3306" t="s">
        <v>15806</v>
      </c>
      <c r="AA3306">
        <v>10408</v>
      </c>
      <c r="AB3306">
        <v>3467</v>
      </c>
      <c r="AC3306">
        <v>625</v>
      </c>
      <c r="AD3306" s="7">
        <f>invoices[[#This Row],[Rent]]+invoices[[#This Row],[Services]]+invoices[[#This Row],[GST]]</f>
        <v>14500</v>
      </c>
      <c r="AE3306" s="7">
        <f>invoices[[#This Row],[Total]]-invoices[[#This Row],[rent_amount]]</f>
        <v>0</v>
      </c>
      <c r="AF3306">
        <v>3596</v>
      </c>
      <c r="AG3306">
        <v>1891</v>
      </c>
      <c r="AH3306">
        <f>invoices[[#This Row],[EB Amount]]-invoices[[#This Row],[electricity_amount]]</f>
        <v>0</v>
      </c>
    </row>
    <row r="3307" spans="1:34">
      <c r="A3307" t="s">
        <v>8772</v>
      </c>
      <c r="B3307" t="s">
        <v>22</v>
      </c>
      <c r="C3307" t="s">
        <v>2319</v>
      </c>
      <c r="D3307" t="s">
        <v>24</v>
      </c>
      <c r="E3307" t="s">
        <v>112</v>
      </c>
      <c r="F3307" t="s">
        <v>2320</v>
      </c>
      <c r="G3307" t="s">
        <v>8773</v>
      </c>
      <c r="H3307" s="1">
        <f>DATE(YEAR(invoices[[#This Row],[due_date]]),MONTH(invoices[[#This Row],[due_date]]),1)</f>
        <v>45536</v>
      </c>
      <c r="I3307" s="1">
        <v>45542</v>
      </c>
      <c r="J3307">
        <v>14500</v>
      </c>
      <c r="K3307">
        <v>2542</v>
      </c>
      <c r="L3307">
        <v>0</v>
      </c>
      <c r="M3307">
        <f>invoices[[#This Row],[rent_amount]]+invoices[[#This Row],[electricity_amount]]+invoices[[#This Row],[other_charges]]</f>
        <v>17042</v>
      </c>
      <c r="N3307" t="s">
        <v>28</v>
      </c>
      <c r="O3307" t="s">
        <v>980</v>
      </c>
      <c r="P3307">
        <v>0</v>
      </c>
      <c r="Q3307" t="b">
        <v>0</v>
      </c>
      <c r="R3307" t="s">
        <v>472</v>
      </c>
      <c r="S3307">
        <v>0</v>
      </c>
      <c r="T3307">
        <f>invoices[[#This Row],[total_amount]]</f>
        <v>17042</v>
      </c>
      <c r="U3307" t="s">
        <v>2322</v>
      </c>
      <c r="V3307" t="str">
        <f>INDEX([1]!Table1[tenantname],MATCH(invoices[[#This Row],[allotment_id]],[1]!Table1[TenantAllotmentID],0))</f>
        <v>Rangabashyam S (A23-B2)</v>
      </c>
      <c r="W3307" t="s">
        <v>14772</v>
      </c>
      <c r="X3307" t="s">
        <v>14773</v>
      </c>
      <c r="Y3307" s="4">
        <v>45536</v>
      </c>
      <c r="Z3307" t="s">
        <v>15806</v>
      </c>
      <c r="AA3307">
        <v>10150</v>
      </c>
      <c r="AB3307">
        <v>3686</v>
      </c>
      <c r="AC3307">
        <v>664</v>
      </c>
      <c r="AD3307" s="7">
        <f>invoices[[#This Row],[Rent]]+invoices[[#This Row],[Services]]+invoices[[#This Row],[GST]]</f>
        <v>14500</v>
      </c>
      <c r="AE3307" s="7">
        <f>invoices[[#This Row],[Total]]-invoices[[#This Row],[rent_amount]]</f>
        <v>0</v>
      </c>
      <c r="AF3307">
        <v>3630</v>
      </c>
      <c r="AG3307">
        <v>2542</v>
      </c>
      <c r="AH3307">
        <f>invoices[[#This Row],[EB Amount]]-invoices[[#This Row],[electricity_amount]]</f>
        <v>0</v>
      </c>
    </row>
    <row r="3308" spans="1:34">
      <c r="A3308" t="s">
        <v>8782</v>
      </c>
      <c r="B3308" t="s">
        <v>22</v>
      </c>
      <c r="C3308" t="s">
        <v>4247</v>
      </c>
      <c r="D3308" t="s">
        <v>24</v>
      </c>
      <c r="E3308" t="s">
        <v>569</v>
      </c>
      <c r="F3308" t="s">
        <v>727</v>
      </c>
      <c r="G3308" t="s">
        <v>8783</v>
      </c>
      <c r="H3308" s="1">
        <f>DATE(YEAR(invoices[[#This Row],[due_date]]),MONTH(invoices[[#This Row],[due_date]]),1)</f>
        <v>45536</v>
      </c>
      <c r="I3308" s="1">
        <v>45542</v>
      </c>
      <c r="J3308">
        <v>13000</v>
      </c>
      <c r="K3308">
        <v>2380</v>
      </c>
      <c r="L3308">
        <v>0</v>
      </c>
      <c r="M3308">
        <f>invoices[[#This Row],[rent_amount]]+invoices[[#This Row],[electricity_amount]]+invoices[[#This Row],[other_charges]]</f>
        <v>15380</v>
      </c>
      <c r="N3308" t="s">
        <v>28</v>
      </c>
      <c r="O3308" t="s">
        <v>565</v>
      </c>
      <c r="P3308">
        <v>0</v>
      </c>
      <c r="Q3308" t="b">
        <v>0</v>
      </c>
      <c r="R3308" t="s">
        <v>472</v>
      </c>
      <c r="S3308">
        <v>0</v>
      </c>
      <c r="T3308">
        <f>invoices[[#This Row],[total_amount]]</f>
        <v>15380</v>
      </c>
      <c r="U3308" t="s">
        <v>4249</v>
      </c>
      <c r="V3308" t="str">
        <f>INDEX([1]!Table1[tenantname],MATCH(invoices[[#This Row],[allotment_id]],[1]!Table1[TenantAllotmentID],0))</f>
        <v>Swarali Kadam (C12-C3)</v>
      </c>
      <c r="W3308" t="s">
        <v>15195</v>
      </c>
      <c r="X3308" t="s">
        <v>15196</v>
      </c>
      <c r="Y3308" s="4">
        <v>45536</v>
      </c>
      <c r="Z3308" t="s">
        <v>15806</v>
      </c>
      <c r="AA3308">
        <v>7949</v>
      </c>
      <c r="AB3308">
        <v>4280</v>
      </c>
      <c r="AC3308">
        <v>771</v>
      </c>
      <c r="AD3308" s="7">
        <f>invoices[[#This Row],[Rent]]+invoices[[#This Row],[Services]]+invoices[[#This Row],[GST]]</f>
        <v>13000</v>
      </c>
      <c r="AE3308" s="7">
        <f>invoices[[#This Row],[Total]]-invoices[[#This Row],[rent_amount]]</f>
        <v>0</v>
      </c>
      <c r="AF3308">
        <v>3637</v>
      </c>
      <c r="AG3308">
        <v>2380</v>
      </c>
      <c r="AH3308">
        <f>invoices[[#This Row],[EB Amount]]-invoices[[#This Row],[electricity_amount]]</f>
        <v>0</v>
      </c>
    </row>
    <row r="3309" spans="1:34">
      <c r="A3309" t="s">
        <v>9006</v>
      </c>
      <c r="B3309" t="s">
        <v>22</v>
      </c>
      <c r="C3309" t="s">
        <v>747</v>
      </c>
      <c r="D3309" t="s">
        <v>24</v>
      </c>
      <c r="E3309" t="s">
        <v>268</v>
      </c>
      <c r="F3309" t="s">
        <v>748</v>
      </c>
      <c r="G3309" t="s">
        <v>9007</v>
      </c>
      <c r="H3309" s="1">
        <f>DATE(YEAR(invoices[[#This Row],[due_date]]),MONTH(invoices[[#This Row],[due_date]]),1)</f>
        <v>45536</v>
      </c>
      <c r="I3309" s="1">
        <v>45542</v>
      </c>
      <c r="J3309">
        <v>4831</v>
      </c>
      <c r="K3309">
        <v>1426</v>
      </c>
      <c r="L3309">
        <v>0</v>
      </c>
      <c r="M3309">
        <f>invoices[[#This Row],[rent_amount]]+invoices[[#This Row],[electricity_amount]]+invoices[[#This Row],[other_charges]]</f>
        <v>6257</v>
      </c>
      <c r="N3309" t="s">
        <v>28</v>
      </c>
      <c r="O3309" t="s">
        <v>471</v>
      </c>
      <c r="P3309">
        <v>0</v>
      </c>
      <c r="Q3309" t="b">
        <v>0</v>
      </c>
      <c r="R3309" t="s">
        <v>472</v>
      </c>
      <c r="S3309">
        <v>0</v>
      </c>
      <c r="T3309">
        <f>invoices[[#This Row],[total_amount]]</f>
        <v>6257</v>
      </c>
      <c r="U3309" t="s">
        <v>750</v>
      </c>
      <c r="V3309" t="str">
        <f>INDEX([1]!Table1[tenantname],MATCH(invoices[[#This Row],[allotment_id]],[1]!Table1[TenantAllotmentID],0))</f>
        <v>Arjjun  Sellamuthu (C21-B1)</v>
      </c>
      <c r="W3309" t="s">
        <v>14217</v>
      </c>
      <c r="X3309" t="s">
        <v>14218</v>
      </c>
      <c r="Y3309" s="4">
        <v>45536</v>
      </c>
      <c r="Z3309" t="s">
        <v>15806</v>
      </c>
      <c r="AA3309">
        <v>3469</v>
      </c>
      <c r="AB3309">
        <v>1155</v>
      </c>
      <c r="AC3309">
        <v>207</v>
      </c>
      <c r="AD3309" s="7">
        <f>invoices[[#This Row],[Rent]]+invoices[[#This Row],[Services]]+invoices[[#This Row],[GST]]</f>
        <v>4831</v>
      </c>
      <c r="AE3309" s="7">
        <f>invoices[[#This Row],[Total]]-invoices[[#This Row],[rent_amount]]</f>
        <v>0</v>
      </c>
      <c r="AF3309">
        <v>3762</v>
      </c>
      <c r="AG3309">
        <v>1426</v>
      </c>
      <c r="AH3309">
        <f>invoices[[#This Row],[EB Amount]]-invoices[[#This Row],[electricity_amount]]</f>
        <v>0</v>
      </c>
    </row>
    <row r="3310" spans="1:34">
      <c r="A3310" t="s">
        <v>9060</v>
      </c>
      <c r="B3310" t="s">
        <v>22</v>
      </c>
      <c r="C3310" t="s">
        <v>3005</v>
      </c>
      <c r="D3310" t="s">
        <v>24</v>
      </c>
      <c r="E3310" t="s">
        <v>104</v>
      </c>
      <c r="F3310" t="s">
        <v>551</v>
      </c>
      <c r="G3310" t="s">
        <v>9061</v>
      </c>
      <c r="H3310" s="1">
        <f>DATE(YEAR(invoices[[#This Row],[due_date]]),MONTH(invoices[[#This Row],[due_date]]),1)</f>
        <v>45536</v>
      </c>
      <c r="I3310" s="1">
        <v>45542</v>
      </c>
      <c r="J3310">
        <v>13500</v>
      </c>
      <c r="K3310">
        <v>0</v>
      </c>
      <c r="L3310">
        <v>0</v>
      </c>
      <c r="M3310">
        <f>invoices[[#This Row],[rent_amount]]+invoices[[#This Row],[electricity_amount]]+invoices[[#This Row],[other_charges]]</f>
        <v>13500</v>
      </c>
      <c r="N3310" t="s">
        <v>28</v>
      </c>
      <c r="O3310" t="s">
        <v>980</v>
      </c>
      <c r="P3310">
        <v>0</v>
      </c>
      <c r="Q3310" t="b">
        <v>0</v>
      </c>
      <c r="R3310" t="s">
        <v>472</v>
      </c>
      <c r="S3310">
        <v>0</v>
      </c>
      <c r="T3310">
        <f>invoices[[#This Row],[total_amount]]</f>
        <v>13500</v>
      </c>
      <c r="U3310" t="s">
        <v>3007</v>
      </c>
      <c r="V3310" t="str">
        <f>INDEX([1]!Table1[tenantname],MATCH(invoices[[#This Row],[allotment_id]],[1]!Table1[TenantAllotmentID],0))</f>
        <v>Navneet Nitin Tagore (B14-C2)</v>
      </c>
      <c r="W3310" t="s">
        <v>14949</v>
      </c>
      <c r="X3310" t="s">
        <v>14950</v>
      </c>
      <c r="Y3310" s="4">
        <v>45536</v>
      </c>
      <c r="Z3310" t="s">
        <v>15806</v>
      </c>
      <c r="AA3310">
        <v>9690</v>
      </c>
      <c r="AB3310">
        <v>3228</v>
      </c>
      <c r="AC3310">
        <v>582</v>
      </c>
      <c r="AD3310" s="7">
        <f>invoices[[#This Row],[Rent]]+invoices[[#This Row],[Services]]+invoices[[#This Row],[GST]]</f>
        <v>13500</v>
      </c>
      <c r="AE3310" s="7">
        <f>invoices[[#This Row],[Total]]-invoices[[#This Row],[rent_amount]]</f>
        <v>0</v>
      </c>
      <c r="AF3310">
        <v>3791</v>
      </c>
      <c r="AG3310">
        <v>0</v>
      </c>
      <c r="AH3310">
        <f>invoices[[#This Row],[EB Amount]]-invoices[[#This Row],[electricity_amount]]</f>
        <v>0</v>
      </c>
    </row>
    <row r="3311" spans="1:34">
      <c r="A3311" t="s">
        <v>9068</v>
      </c>
      <c r="B3311" t="s">
        <v>22</v>
      </c>
      <c r="C3311" t="s">
        <v>9069</v>
      </c>
      <c r="D3311" t="s">
        <v>24</v>
      </c>
      <c r="E3311" t="s">
        <v>25</v>
      </c>
      <c r="F3311" t="s">
        <v>908</v>
      </c>
      <c r="G3311" t="s">
        <v>9070</v>
      </c>
      <c r="H3311" s="1">
        <f>DATE(YEAR(invoices[[#This Row],[due_date]]),MONTH(invoices[[#This Row],[due_date]]),1)</f>
        <v>45536</v>
      </c>
      <c r="I3311" s="1">
        <v>45542</v>
      </c>
      <c r="J3311">
        <v>10399</v>
      </c>
      <c r="K3311">
        <v>0</v>
      </c>
      <c r="L3311">
        <v>2250</v>
      </c>
      <c r="M3311">
        <f>invoices[[#This Row],[rent_amount]]+invoices[[#This Row],[electricity_amount]]+invoices[[#This Row],[other_charges]]</f>
        <v>12649</v>
      </c>
      <c r="N3311" t="s">
        <v>28</v>
      </c>
      <c r="O3311" t="s">
        <v>471</v>
      </c>
      <c r="P3311">
        <v>0</v>
      </c>
      <c r="Q3311" t="b">
        <v>0</v>
      </c>
      <c r="R3311" t="s">
        <v>472</v>
      </c>
      <c r="S3311">
        <v>0</v>
      </c>
      <c r="T3311">
        <f>invoices[[#This Row],[total_amount]]</f>
        <v>12649</v>
      </c>
      <c r="U3311" t="s">
        <v>9071</v>
      </c>
      <c r="V3311" t="str">
        <f>INDEX([1]!Table1[tenantname],MATCH(invoices[[#This Row],[allotment_id]],[1]!Table1[TenantAllotmentID],0))</f>
        <v>Anupam Kumari (A24-B1)</v>
      </c>
      <c r="W3311" t="s">
        <v>15643</v>
      </c>
      <c r="X3311" t="s">
        <v>15644</v>
      </c>
      <c r="Y3311" s="4">
        <v>45536</v>
      </c>
      <c r="Z3311" t="s">
        <v>15806</v>
      </c>
      <c r="AA3311">
        <v>7280</v>
      </c>
      <c r="AB3311">
        <v>2644</v>
      </c>
      <c r="AC3311">
        <v>475</v>
      </c>
      <c r="AD3311" s="7">
        <f>invoices[[#This Row],[Rent]]+invoices[[#This Row],[Services]]+invoices[[#This Row],[GST]]</f>
        <v>10399</v>
      </c>
      <c r="AE3311" s="7">
        <f>invoices[[#This Row],[Total]]-invoices[[#This Row],[rent_amount]]</f>
        <v>0</v>
      </c>
      <c r="AF3311">
        <v>3795</v>
      </c>
      <c r="AG3311">
        <v>0</v>
      </c>
      <c r="AH3311">
        <f>invoices[[#This Row],[EB Amount]]-invoices[[#This Row],[electricity_amount]]</f>
        <v>0</v>
      </c>
    </row>
    <row r="3312" spans="1:34">
      <c r="A3312" t="s">
        <v>9152</v>
      </c>
      <c r="B3312" t="s">
        <v>22</v>
      </c>
      <c r="C3312" t="s">
        <v>233</v>
      </c>
      <c r="D3312" t="s">
        <v>24</v>
      </c>
      <c r="E3312" t="s">
        <v>234</v>
      </c>
      <c r="F3312" t="s">
        <v>235</v>
      </c>
      <c r="G3312" t="s">
        <v>9153</v>
      </c>
      <c r="H3312" s="1">
        <f>DATE(YEAR(invoices[[#This Row],[due_date]]),MONTH(invoices[[#This Row],[due_date]]),1)</f>
        <v>45536</v>
      </c>
      <c r="I3312" s="1">
        <v>45542</v>
      </c>
      <c r="J3312">
        <v>19000</v>
      </c>
      <c r="K3312">
        <v>697</v>
      </c>
      <c r="L3312">
        <v>0</v>
      </c>
      <c r="M3312">
        <f>invoices[[#This Row],[rent_amount]]+invoices[[#This Row],[electricity_amount]]+invoices[[#This Row],[other_charges]]</f>
        <v>19697</v>
      </c>
      <c r="N3312" t="s">
        <v>28</v>
      </c>
      <c r="O3312" t="s">
        <v>1483</v>
      </c>
      <c r="P3312">
        <v>0</v>
      </c>
      <c r="Q3312" t="b">
        <v>0</v>
      </c>
      <c r="R3312" t="s">
        <v>472</v>
      </c>
      <c r="S3312">
        <v>0</v>
      </c>
      <c r="T3312">
        <f>invoices[[#This Row],[total_amount]]</f>
        <v>19697</v>
      </c>
      <c r="U3312" t="s">
        <v>238</v>
      </c>
      <c r="V3312" t="str">
        <f>INDEX([1]!Table1[tenantname],MATCH(invoices[[#This Row],[allotment_id]],[1]!Table1[TenantAllotmentID],0))</f>
        <v>Aldreena Dsouza (D12-A1)</v>
      </c>
      <c r="W3312" t="s">
        <v>14040</v>
      </c>
      <c r="X3312" t="s">
        <v>14041</v>
      </c>
      <c r="Y3312" s="4">
        <v>45536</v>
      </c>
      <c r="Z3312" t="s">
        <v>15806</v>
      </c>
      <c r="AA3312">
        <v>13300</v>
      </c>
      <c r="AB3312">
        <v>4830</v>
      </c>
      <c r="AC3312">
        <v>870</v>
      </c>
      <c r="AD3312" s="7">
        <f>invoices[[#This Row],[Rent]]+invoices[[#This Row],[Services]]+invoices[[#This Row],[GST]]</f>
        <v>19000</v>
      </c>
      <c r="AE3312" s="7">
        <f>invoices[[#This Row],[Total]]-invoices[[#This Row],[rent_amount]]</f>
        <v>0</v>
      </c>
      <c r="AF3312">
        <v>3840</v>
      </c>
      <c r="AG3312">
        <v>697</v>
      </c>
      <c r="AH3312">
        <f>invoices[[#This Row],[EB Amount]]-invoices[[#This Row],[electricity_amount]]</f>
        <v>0</v>
      </c>
    </row>
    <row r="3313" spans="1:34">
      <c r="A3313" t="s">
        <v>9182</v>
      </c>
      <c r="B3313" t="s">
        <v>22</v>
      </c>
      <c r="C3313" t="s">
        <v>4257</v>
      </c>
      <c r="D3313" t="s">
        <v>24</v>
      </c>
      <c r="E3313" t="s">
        <v>96</v>
      </c>
      <c r="F3313" t="s">
        <v>510</v>
      </c>
      <c r="G3313" t="s">
        <v>9183</v>
      </c>
      <c r="H3313" s="1">
        <f>DATE(YEAR(invoices[[#This Row],[due_date]]),MONTH(invoices[[#This Row],[due_date]]),1)</f>
        <v>45536</v>
      </c>
      <c r="I3313" s="1">
        <v>45542</v>
      </c>
      <c r="J3313">
        <v>14500</v>
      </c>
      <c r="K3313">
        <v>1674</v>
      </c>
      <c r="L3313">
        <v>0</v>
      </c>
      <c r="M3313">
        <f>invoices[[#This Row],[rent_amount]]+invoices[[#This Row],[electricity_amount]]+invoices[[#This Row],[other_charges]]</f>
        <v>16174</v>
      </c>
      <c r="N3313" t="s">
        <v>28</v>
      </c>
      <c r="O3313" t="s">
        <v>980</v>
      </c>
      <c r="P3313">
        <v>0</v>
      </c>
      <c r="Q3313" t="b">
        <v>0</v>
      </c>
      <c r="R3313" t="s">
        <v>472</v>
      </c>
      <c r="S3313">
        <v>0</v>
      </c>
      <c r="T3313">
        <f>invoices[[#This Row],[total_amount]]</f>
        <v>16174</v>
      </c>
      <c r="U3313" t="s">
        <v>4259</v>
      </c>
      <c r="V3313" t="str">
        <f>INDEX([1]!Table1[tenantname],MATCH(invoices[[#This Row],[allotment_id]],[1]!Table1[TenantAllotmentID],0))</f>
        <v>Madhav Vinnakota (B33-B2)</v>
      </c>
      <c r="W3313" t="s">
        <v>15199</v>
      </c>
      <c r="X3313" t="s">
        <v>15200</v>
      </c>
      <c r="Y3313" s="4">
        <v>45536</v>
      </c>
      <c r="Z3313" t="s">
        <v>15806</v>
      </c>
      <c r="AA3313">
        <v>8866</v>
      </c>
      <c r="AB3313">
        <v>4774</v>
      </c>
      <c r="AC3313">
        <v>860</v>
      </c>
      <c r="AD3313" s="7">
        <f>invoices[[#This Row],[Rent]]+invoices[[#This Row],[Services]]+invoices[[#This Row],[GST]]</f>
        <v>14500</v>
      </c>
      <c r="AE3313" s="7">
        <f>invoices[[#This Row],[Total]]-invoices[[#This Row],[rent_amount]]</f>
        <v>0</v>
      </c>
      <c r="AF3313">
        <v>3854</v>
      </c>
      <c r="AG3313">
        <v>1674</v>
      </c>
      <c r="AH3313">
        <f>invoices[[#This Row],[EB Amount]]-invoices[[#This Row],[electricity_amount]]</f>
        <v>0</v>
      </c>
    </row>
    <row r="3314" spans="1:34">
      <c r="A3314" t="s">
        <v>9261</v>
      </c>
      <c r="B3314" t="s">
        <v>22</v>
      </c>
      <c r="C3314" t="s">
        <v>9262</v>
      </c>
      <c r="D3314" t="s">
        <v>24</v>
      </c>
      <c r="E3314" t="s">
        <v>25</v>
      </c>
      <c r="F3314" t="s">
        <v>1865</v>
      </c>
      <c r="G3314" t="s">
        <v>9263</v>
      </c>
      <c r="H3314" s="1">
        <f>DATE(YEAR(invoices[[#This Row],[due_date]]),MONTH(invoices[[#This Row],[due_date]]),1)</f>
        <v>45536</v>
      </c>
      <c r="I3314" s="1">
        <v>45542</v>
      </c>
      <c r="J3314">
        <v>13000</v>
      </c>
      <c r="K3314">
        <v>1296</v>
      </c>
      <c r="L3314">
        <v>0</v>
      </c>
      <c r="M3314">
        <f>invoices[[#This Row],[rent_amount]]+invoices[[#This Row],[electricity_amount]]+invoices[[#This Row],[other_charges]]</f>
        <v>14296</v>
      </c>
      <c r="N3314" t="s">
        <v>28</v>
      </c>
      <c r="O3314" t="s">
        <v>471</v>
      </c>
      <c r="P3314">
        <v>0</v>
      </c>
      <c r="Q3314" t="b">
        <v>0</v>
      </c>
      <c r="R3314" t="s">
        <v>472</v>
      </c>
      <c r="S3314">
        <v>0</v>
      </c>
      <c r="T3314">
        <f>invoices[[#This Row],[total_amount]]</f>
        <v>14296</v>
      </c>
      <c r="U3314" t="s">
        <v>9264</v>
      </c>
      <c r="V3314" t="str">
        <f>INDEX([1]!Table1[tenantname],MATCH(invoices[[#This Row],[allotment_id]],[1]!Table1[TenantAllotmentID],0))</f>
        <v>Juveriyah Hassan (A24-B2)</v>
      </c>
      <c r="W3314" t="s">
        <v>15652</v>
      </c>
      <c r="X3314" t="s">
        <v>15653</v>
      </c>
      <c r="Y3314" s="4">
        <v>45536</v>
      </c>
      <c r="Z3314" t="s">
        <v>15806</v>
      </c>
      <c r="AA3314">
        <v>9100</v>
      </c>
      <c r="AB3314">
        <v>3305</v>
      </c>
      <c r="AC3314">
        <v>595</v>
      </c>
      <c r="AD3314" s="7">
        <f>invoices[[#This Row],[Rent]]+invoices[[#This Row],[Services]]+invoices[[#This Row],[GST]]</f>
        <v>13000</v>
      </c>
      <c r="AE3314" s="7">
        <f>invoices[[#This Row],[Total]]-invoices[[#This Row],[rent_amount]]</f>
        <v>0</v>
      </c>
      <c r="AF3314">
        <v>3898</v>
      </c>
      <c r="AG3314">
        <v>1296</v>
      </c>
      <c r="AH3314">
        <f>invoices[[#This Row],[EB Amount]]-invoices[[#This Row],[electricity_amount]]</f>
        <v>0</v>
      </c>
    </row>
    <row r="3315" spans="1:34">
      <c r="A3315" t="s">
        <v>9273</v>
      </c>
      <c r="B3315" t="s">
        <v>22</v>
      </c>
      <c r="C3315" t="s">
        <v>604</v>
      </c>
      <c r="D3315" t="s">
        <v>24</v>
      </c>
      <c r="E3315" t="s">
        <v>181</v>
      </c>
      <c r="F3315" t="s">
        <v>452</v>
      </c>
      <c r="G3315" t="s">
        <v>9274</v>
      </c>
      <c r="H3315" s="1">
        <f>DATE(YEAR(invoices[[#This Row],[due_date]]),MONTH(invoices[[#This Row],[due_date]]),1)</f>
        <v>45536</v>
      </c>
      <c r="I3315" s="1">
        <v>45542</v>
      </c>
      <c r="J3315">
        <v>13000</v>
      </c>
      <c r="K3315">
        <v>1056</v>
      </c>
      <c r="L3315">
        <v>0</v>
      </c>
      <c r="M3315">
        <f>invoices[[#This Row],[rent_amount]]+invoices[[#This Row],[electricity_amount]]+invoices[[#This Row],[other_charges]]</f>
        <v>14056</v>
      </c>
      <c r="N3315" t="s">
        <v>28</v>
      </c>
      <c r="O3315" t="s">
        <v>980</v>
      </c>
      <c r="P3315">
        <v>0</v>
      </c>
      <c r="Q3315" t="b">
        <v>0</v>
      </c>
      <c r="R3315" t="s">
        <v>472</v>
      </c>
      <c r="S3315">
        <v>0</v>
      </c>
      <c r="T3315">
        <f>invoices[[#This Row],[total_amount]]</f>
        <v>14056</v>
      </c>
      <c r="U3315" t="s">
        <v>606</v>
      </c>
      <c r="V3315" t="str">
        <f>INDEX([1]!Table1[tenantname],MATCH(invoices[[#This Row],[allotment_id]],[1]!Table1[TenantAllotmentID],0))</f>
        <v>Palak Mahato (B24-B1)</v>
      </c>
      <c r="W3315" t="s">
        <v>14167</v>
      </c>
      <c r="X3315" t="s">
        <v>14168</v>
      </c>
      <c r="Y3315" s="4">
        <v>45536</v>
      </c>
      <c r="Z3315" t="s">
        <v>15806</v>
      </c>
      <c r="AA3315">
        <v>9100</v>
      </c>
      <c r="AB3315">
        <v>3305</v>
      </c>
      <c r="AC3315">
        <v>595</v>
      </c>
      <c r="AD3315" s="7">
        <f>invoices[[#This Row],[Rent]]+invoices[[#This Row],[Services]]+invoices[[#This Row],[GST]]</f>
        <v>13000</v>
      </c>
      <c r="AE3315" s="7">
        <f>invoices[[#This Row],[Total]]-invoices[[#This Row],[rent_amount]]</f>
        <v>0</v>
      </c>
      <c r="AF3315">
        <v>3902</v>
      </c>
      <c r="AG3315">
        <v>1056</v>
      </c>
      <c r="AH3315">
        <f>invoices[[#This Row],[EB Amount]]-invoices[[#This Row],[electricity_amount]]</f>
        <v>0</v>
      </c>
    </row>
    <row r="3316" spans="1:34">
      <c r="A3316" t="s">
        <v>9311</v>
      </c>
      <c r="B3316" t="s">
        <v>22</v>
      </c>
      <c r="C3316" t="s">
        <v>1270</v>
      </c>
      <c r="D3316" t="s">
        <v>24</v>
      </c>
      <c r="E3316" t="s">
        <v>275</v>
      </c>
      <c r="F3316" t="s">
        <v>276</v>
      </c>
      <c r="G3316" t="s">
        <v>9312</v>
      </c>
      <c r="H3316" s="1">
        <f>DATE(YEAR(invoices[[#This Row],[due_date]]),MONTH(invoices[[#This Row],[due_date]]),1)</f>
        <v>45536</v>
      </c>
      <c r="I3316" s="1">
        <v>45542</v>
      </c>
      <c r="J3316">
        <v>13500</v>
      </c>
      <c r="K3316">
        <v>2666</v>
      </c>
      <c r="L3316">
        <v>0</v>
      </c>
      <c r="M3316">
        <f>invoices[[#This Row],[rent_amount]]+invoices[[#This Row],[electricity_amount]]+invoices[[#This Row],[other_charges]]</f>
        <v>16166</v>
      </c>
      <c r="N3316" t="s">
        <v>28</v>
      </c>
      <c r="O3316" t="s">
        <v>565</v>
      </c>
      <c r="P3316">
        <v>0</v>
      </c>
      <c r="Q3316" t="b">
        <v>0</v>
      </c>
      <c r="R3316" t="s">
        <v>472</v>
      </c>
      <c r="S3316">
        <v>0</v>
      </c>
      <c r="T3316">
        <f>invoices[[#This Row],[total_amount]]</f>
        <v>16166</v>
      </c>
      <c r="U3316" t="s">
        <v>1272</v>
      </c>
      <c r="V3316" t="str">
        <f>INDEX([1]!Table1[tenantname],MATCH(invoices[[#This Row],[allotment_id]],[1]!Table1[TenantAllotmentID],0))</f>
        <v>Smita Parial (B44-C2)</v>
      </c>
      <c r="W3316" t="s">
        <v>14407</v>
      </c>
      <c r="X3316" t="s">
        <v>14408</v>
      </c>
      <c r="Y3316" s="4">
        <v>45536</v>
      </c>
      <c r="Z3316" t="s">
        <v>15806</v>
      </c>
      <c r="AA3316">
        <v>9690</v>
      </c>
      <c r="AB3316">
        <v>3228</v>
      </c>
      <c r="AC3316">
        <v>582</v>
      </c>
      <c r="AD3316" s="7">
        <f>invoices[[#This Row],[Rent]]+invoices[[#This Row],[Services]]+invoices[[#This Row],[GST]]</f>
        <v>13500</v>
      </c>
      <c r="AE3316" s="7">
        <f>invoices[[#This Row],[Total]]-invoices[[#This Row],[rent_amount]]</f>
        <v>0</v>
      </c>
      <c r="AF3316">
        <v>3924</v>
      </c>
      <c r="AG3316">
        <v>2666</v>
      </c>
      <c r="AH3316">
        <f>invoices[[#This Row],[EB Amount]]-invoices[[#This Row],[electricity_amount]]</f>
        <v>0</v>
      </c>
    </row>
    <row r="3317" spans="1:34">
      <c r="A3317" t="s">
        <v>9353</v>
      </c>
      <c r="B3317" t="s">
        <v>22</v>
      </c>
      <c r="C3317" t="s">
        <v>2262</v>
      </c>
      <c r="D3317" t="s">
        <v>24</v>
      </c>
      <c r="E3317" t="s">
        <v>88</v>
      </c>
      <c r="F3317" t="s">
        <v>126</v>
      </c>
      <c r="G3317" t="s">
        <v>9354</v>
      </c>
      <c r="H3317" s="1">
        <f>DATE(YEAR(invoices[[#This Row],[due_date]]),MONTH(invoices[[#This Row],[due_date]]),1)</f>
        <v>45536</v>
      </c>
      <c r="I3317" s="1">
        <v>45542</v>
      </c>
      <c r="J3317">
        <v>12600</v>
      </c>
      <c r="K3317">
        <v>1333</v>
      </c>
      <c r="L3317">
        <v>0</v>
      </c>
      <c r="M3317">
        <f>invoices[[#This Row],[rent_amount]]+invoices[[#This Row],[electricity_amount]]+invoices[[#This Row],[other_charges]]</f>
        <v>13933</v>
      </c>
      <c r="N3317" t="s">
        <v>28</v>
      </c>
      <c r="O3317" t="s">
        <v>980</v>
      </c>
      <c r="P3317">
        <v>0</v>
      </c>
      <c r="Q3317" t="b">
        <v>0</v>
      </c>
      <c r="R3317" t="s">
        <v>472</v>
      </c>
      <c r="S3317">
        <v>0</v>
      </c>
      <c r="T3317">
        <f>invoices[[#This Row],[total_amount]]</f>
        <v>13933</v>
      </c>
      <c r="U3317" t="s">
        <v>2264</v>
      </c>
      <c r="V3317" t="str">
        <f>INDEX([1]!Table1[tenantname],MATCH(invoices[[#This Row],[allotment_id]],[1]!Table1[TenantAllotmentID],0))</f>
        <v>Dayanithi  (B13-C2)</v>
      </c>
      <c r="W3317" t="s">
        <v>14756</v>
      </c>
      <c r="X3317" t="s">
        <v>14757</v>
      </c>
      <c r="Y3317" s="4">
        <v>45536</v>
      </c>
      <c r="Z3317" t="s">
        <v>15806</v>
      </c>
      <c r="AA3317">
        <v>9044</v>
      </c>
      <c r="AB3317">
        <v>3012</v>
      </c>
      <c r="AC3317">
        <v>544</v>
      </c>
      <c r="AD3317" s="7">
        <f>invoices[[#This Row],[Rent]]+invoices[[#This Row],[Services]]+invoices[[#This Row],[GST]]</f>
        <v>12600</v>
      </c>
      <c r="AE3317" s="7">
        <f>invoices[[#This Row],[Total]]-invoices[[#This Row],[rent_amount]]</f>
        <v>0</v>
      </c>
      <c r="AF3317">
        <v>3947</v>
      </c>
      <c r="AG3317">
        <v>1333</v>
      </c>
      <c r="AH3317">
        <f>invoices[[#This Row],[EB Amount]]-invoices[[#This Row],[electricity_amount]]</f>
        <v>0</v>
      </c>
    </row>
    <row r="3318" spans="1:34">
      <c r="A3318" t="s">
        <v>9355</v>
      </c>
      <c r="B3318" t="s">
        <v>22</v>
      </c>
      <c r="C3318" t="s">
        <v>823</v>
      </c>
      <c r="D3318" t="s">
        <v>24</v>
      </c>
      <c r="E3318" t="s">
        <v>519</v>
      </c>
      <c r="F3318" t="s">
        <v>824</v>
      </c>
      <c r="G3318" t="s">
        <v>9356</v>
      </c>
      <c r="H3318" s="1">
        <f>DATE(YEAR(invoices[[#This Row],[due_date]]),MONTH(invoices[[#This Row],[due_date]]),1)</f>
        <v>45536</v>
      </c>
      <c r="I3318" s="1">
        <v>45542</v>
      </c>
      <c r="J3318">
        <v>24000</v>
      </c>
      <c r="K3318">
        <v>2387</v>
      </c>
      <c r="L3318">
        <v>0</v>
      </c>
      <c r="M3318">
        <f>invoices[[#This Row],[rent_amount]]+invoices[[#This Row],[electricity_amount]]+invoices[[#This Row],[other_charges]]</f>
        <v>26387</v>
      </c>
      <c r="N3318" t="s">
        <v>28</v>
      </c>
      <c r="O3318" t="s">
        <v>980</v>
      </c>
      <c r="P3318">
        <v>0</v>
      </c>
      <c r="Q3318" t="b">
        <v>0</v>
      </c>
      <c r="R3318" t="s">
        <v>472</v>
      </c>
      <c r="S3318">
        <v>0</v>
      </c>
      <c r="T3318">
        <f>invoices[[#This Row],[total_amount]]</f>
        <v>26387</v>
      </c>
      <c r="U3318" t="s">
        <v>827</v>
      </c>
      <c r="V3318" t="str">
        <f>INDEX([1]!Table1[tenantname],MATCH(invoices[[#This Row],[allotment_id]],[1]!Table1[TenantAllotmentID],0))</f>
        <v>Prateek Sharma (C41-D1)</v>
      </c>
      <c r="W3318" t="s">
        <v>14245</v>
      </c>
      <c r="X3318" t="s">
        <v>14246</v>
      </c>
      <c r="Y3318" s="4">
        <v>45536</v>
      </c>
      <c r="Z3318" t="s">
        <v>15806</v>
      </c>
      <c r="AA3318">
        <v>14675</v>
      </c>
      <c r="AB3318">
        <v>7902</v>
      </c>
      <c r="AC3318">
        <v>1423</v>
      </c>
      <c r="AD3318" s="7">
        <f>invoices[[#This Row],[Rent]]+invoices[[#This Row],[Services]]+invoices[[#This Row],[GST]]</f>
        <v>24000</v>
      </c>
      <c r="AE3318" s="7">
        <f>invoices[[#This Row],[Total]]-invoices[[#This Row],[rent_amount]]</f>
        <v>0</v>
      </c>
      <c r="AF3318">
        <v>3948</v>
      </c>
      <c r="AG3318">
        <v>2387</v>
      </c>
      <c r="AH3318">
        <f>invoices[[#This Row],[EB Amount]]-invoices[[#This Row],[electricity_amount]]</f>
        <v>0</v>
      </c>
    </row>
    <row r="3319" spans="1:34">
      <c r="A3319" t="s">
        <v>9357</v>
      </c>
      <c r="B3319" t="s">
        <v>22</v>
      </c>
      <c r="C3319" t="s">
        <v>2950</v>
      </c>
      <c r="D3319" t="s">
        <v>24</v>
      </c>
      <c r="E3319" t="s">
        <v>349</v>
      </c>
      <c r="F3319" t="s">
        <v>716</v>
      </c>
      <c r="G3319" t="s">
        <v>9358</v>
      </c>
      <c r="H3319" s="1">
        <f>DATE(YEAR(invoices[[#This Row],[due_date]]),MONTH(invoices[[#This Row],[due_date]]),1)</f>
        <v>45536</v>
      </c>
      <c r="I3319" s="1">
        <v>45542</v>
      </c>
      <c r="J3319">
        <v>22000</v>
      </c>
      <c r="K3319">
        <v>1891</v>
      </c>
      <c r="L3319">
        <v>0</v>
      </c>
      <c r="M3319">
        <f>invoices[[#This Row],[rent_amount]]+invoices[[#This Row],[electricity_amount]]+invoices[[#This Row],[other_charges]]</f>
        <v>23891</v>
      </c>
      <c r="N3319" t="s">
        <v>28</v>
      </c>
      <c r="O3319" t="s">
        <v>471</v>
      </c>
      <c r="P3319">
        <v>0</v>
      </c>
      <c r="Q3319" t="b">
        <v>0</v>
      </c>
      <c r="R3319" t="s">
        <v>472</v>
      </c>
      <c r="S3319">
        <v>0</v>
      </c>
      <c r="T3319">
        <f>invoices[[#This Row],[total_amount]]</f>
        <v>23891</v>
      </c>
      <c r="U3319" t="s">
        <v>2952</v>
      </c>
      <c r="V3319" t="str">
        <f>INDEX([1]!Table1[tenantname],MATCH(invoices[[#This Row],[allotment_id]],[1]!Table1[TenantAllotmentID],0))</f>
        <v>Sandeep K (B11-D1)</v>
      </c>
      <c r="W3319" t="s">
        <v>14931</v>
      </c>
      <c r="X3319" t="s">
        <v>14932</v>
      </c>
      <c r="Y3319" s="4">
        <v>45536</v>
      </c>
      <c r="Z3319" t="s">
        <v>15806</v>
      </c>
      <c r="AA3319">
        <v>15792</v>
      </c>
      <c r="AB3319">
        <v>5260</v>
      </c>
      <c r="AC3319">
        <v>948</v>
      </c>
      <c r="AD3319" s="7">
        <f>invoices[[#This Row],[Rent]]+invoices[[#This Row],[Services]]+invoices[[#This Row],[GST]]</f>
        <v>22000</v>
      </c>
      <c r="AE3319" s="7">
        <f>invoices[[#This Row],[Total]]-invoices[[#This Row],[rent_amount]]</f>
        <v>0</v>
      </c>
      <c r="AF3319">
        <v>3949</v>
      </c>
      <c r="AG3319">
        <v>1891</v>
      </c>
      <c r="AH3319">
        <f>invoices[[#This Row],[EB Amount]]-invoices[[#This Row],[electricity_amount]]</f>
        <v>0</v>
      </c>
    </row>
    <row r="3320" spans="1:34">
      <c r="A3320" t="s">
        <v>9367</v>
      </c>
      <c r="B3320" t="s">
        <v>22</v>
      </c>
      <c r="C3320" t="s">
        <v>1091</v>
      </c>
      <c r="D3320" t="s">
        <v>24</v>
      </c>
      <c r="E3320" t="s">
        <v>254</v>
      </c>
      <c r="F3320" t="s">
        <v>1092</v>
      </c>
      <c r="G3320" t="s">
        <v>9368</v>
      </c>
      <c r="H3320" s="1">
        <f>DATE(YEAR(invoices[[#This Row],[due_date]]),MONTH(invoices[[#This Row],[due_date]]),1)</f>
        <v>45536</v>
      </c>
      <c r="I3320" s="1">
        <v>45542</v>
      </c>
      <c r="J3320">
        <v>13600</v>
      </c>
      <c r="K3320">
        <v>3069</v>
      </c>
      <c r="L3320">
        <v>0</v>
      </c>
      <c r="M3320">
        <f>invoices[[#This Row],[rent_amount]]+invoices[[#This Row],[electricity_amount]]+invoices[[#This Row],[other_charges]]</f>
        <v>16669</v>
      </c>
      <c r="N3320" t="s">
        <v>28</v>
      </c>
      <c r="O3320" t="s">
        <v>980</v>
      </c>
      <c r="P3320">
        <v>0</v>
      </c>
      <c r="Q3320" t="b">
        <v>0</v>
      </c>
      <c r="R3320" t="s">
        <v>472</v>
      </c>
      <c r="S3320">
        <v>0</v>
      </c>
      <c r="T3320">
        <f>invoices[[#This Row],[total_amount]]</f>
        <v>16669</v>
      </c>
      <c r="U3320" t="s">
        <v>1094</v>
      </c>
      <c r="V3320" t="str">
        <f>INDEX([1]!Table1[tenantname],MATCH(invoices[[#This Row],[allotment_id]],[1]!Table1[TenantAllotmentID],0))</f>
        <v>Meghna Ravuru (C42-B2)</v>
      </c>
      <c r="W3320" t="s">
        <v>14344</v>
      </c>
      <c r="X3320" t="s">
        <v>14345</v>
      </c>
      <c r="Y3320" s="4">
        <v>45536</v>
      </c>
      <c r="Z3320" t="s">
        <v>15806</v>
      </c>
      <c r="AA3320">
        <v>8316</v>
      </c>
      <c r="AB3320">
        <v>4477</v>
      </c>
      <c r="AC3320">
        <v>807</v>
      </c>
      <c r="AD3320" s="7">
        <f>invoices[[#This Row],[Rent]]+invoices[[#This Row],[Services]]+invoices[[#This Row],[GST]]</f>
        <v>13600</v>
      </c>
      <c r="AE3320" s="7">
        <f>invoices[[#This Row],[Total]]-invoices[[#This Row],[rent_amount]]</f>
        <v>0</v>
      </c>
      <c r="AF3320">
        <v>3955</v>
      </c>
      <c r="AG3320">
        <v>3069</v>
      </c>
      <c r="AH3320">
        <f>invoices[[#This Row],[EB Amount]]-invoices[[#This Row],[electricity_amount]]</f>
        <v>0</v>
      </c>
    </row>
    <row r="3321" spans="1:34">
      <c r="A3321" t="s">
        <v>9383</v>
      </c>
      <c r="B3321" t="s">
        <v>22</v>
      </c>
      <c r="C3321" t="s">
        <v>1421</v>
      </c>
      <c r="D3321" t="s">
        <v>24</v>
      </c>
      <c r="E3321" t="s">
        <v>34</v>
      </c>
      <c r="F3321" t="s">
        <v>805</v>
      </c>
      <c r="G3321" t="s">
        <v>9384</v>
      </c>
      <c r="H3321" s="1">
        <f>DATE(YEAR(invoices[[#This Row],[due_date]]),MONTH(invoices[[#This Row],[due_date]]),1)</f>
        <v>45536</v>
      </c>
      <c r="I3321" s="1">
        <v>45542</v>
      </c>
      <c r="J3321">
        <v>17500</v>
      </c>
      <c r="K3321">
        <v>2449</v>
      </c>
      <c r="L3321">
        <v>0</v>
      </c>
      <c r="M3321">
        <f>invoices[[#This Row],[rent_amount]]+invoices[[#This Row],[electricity_amount]]+invoices[[#This Row],[other_charges]]</f>
        <v>19949</v>
      </c>
      <c r="N3321" t="s">
        <v>28</v>
      </c>
      <c r="O3321" t="s">
        <v>471</v>
      </c>
      <c r="P3321">
        <v>0</v>
      </c>
      <c r="Q3321" t="b">
        <v>0</v>
      </c>
      <c r="R3321" t="s">
        <v>472</v>
      </c>
      <c r="S3321">
        <v>0</v>
      </c>
      <c r="T3321">
        <f>invoices[[#This Row],[total_amount]]</f>
        <v>19949</v>
      </c>
      <c r="U3321" t="s">
        <v>2859</v>
      </c>
      <c r="V3321" t="str">
        <f>INDEX([1]!Table1[tenantname],MATCH(invoices[[#This Row],[allotment_id]],[1]!Table1[TenantAllotmentID],0))</f>
        <v>Sai Roshni  Matta (B43-A1)</v>
      </c>
      <c r="W3321" t="s">
        <v>14466</v>
      </c>
      <c r="X3321" t="s">
        <v>14913</v>
      </c>
      <c r="Y3321" s="4">
        <v>45536</v>
      </c>
      <c r="Z3321" t="s">
        <v>15806</v>
      </c>
      <c r="AA3321">
        <v>12562</v>
      </c>
      <c r="AB3321">
        <v>4184</v>
      </c>
      <c r="AC3321">
        <v>754</v>
      </c>
      <c r="AD3321" s="7">
        <f>invoices[[#This Row],[Rent]]+invoices[[#This Row],[Services]]+invoices[[#This Row],[GST]]</f>
        <v>17500</v>
      </c>
      <c r="AE3321" s="7">
        <f>invoices[[#This Row],[Total]]-invoices[[#This Row],[rent_amount]]</f>
        <v>0</v>
      </c>
      <c r="AF3321">
        <v>3963</v>
      </c>
      <c r="AG3321">
        <v>2449</v>
      </c>
      <c r="AH3321">
        <f>invoices[[#This Row],[EB Amount]]-invoices[[#This Row],[electricity_amount]]</f>
        <v>0</v>
      </c>
    </row>
    <row r="3322" spans="1:34">
      <c r="A3322" t="s">
        <v>9469</v>
      </c>
      <c r="B3322" t="s">
        <v>22</v>
      </c>
      <c r="C3322" t="s">
        <v>3347</v>
      </c>
      <c r="D3322" t="s">
        <v>24</v>
      </c>
      <c r="E3322" t="s">
        <v>226</v>
      </c>
      <c r="F3322" t="s">
        <v>586</v>
      </c>
      <c r="G3322" t="s">
        <v>9470</v>
      </c>
      <c r="H3322" s="1">
        <f>DATE(YEAR(invoices[[#This Row],[due_date]]),MONTH(invoices[[#This Row],[due_date]]),1)</f>
        <v>45536</v>
      </c>
      <c r="I3322" s="1">
        <v>45542</v>
      </c>
      <c r="J3322">
        <v>13500</v>
      </c>
      <c r="K3322">
        <v>2170</v>
      </c>
      <c r="L3322">
        <v>0</v>
      </c>
      <c r="M3322">
        <f>invoices[[#This Row],[rent_amount]]+invoices[[#This Row],[electricity_amount]]+invoices[[#This Row],[other_charges]]</f>
        <v>15670</v>
      </c>
      <c r="N3322" t="s">
        <v>28</v>
      </c>
      <c r="O3322" t="s">
        <v>980</v>
      </c>
      <c r="P3322">
        <v>0</v>
      </c>
      <c r="Q3322" t="b">
        <v>0</v>
      </c>
      <c r="R3322" t="s">
        <v>472</v>
      </c>
      <c r="S3322">
        <v>0</v>
      </c>
      <c r="T3322">
        <f>invoices[[#This Row],[total_amount]]</f>
        <v>15670</v>
      </c>
      <c r="U3322" t="s">
        <v>3349</v>
      </c>
      <c r="V3322" t="str">
        <f>INDEX([1]!Table1[tenantname],MATCH(invoices[[#This Row],[allotment_id]],[1]!Table1[TenantAllotmentID],0))</f>
        <v>Manasi K Iyer (B12-C2)</v>
      </c>
      <c r="W3322" t="s">
        <v>15032</v>
      </c>
      <c r="X3322" t="s">
        <v>15033</v>
      </c>
      <c r="Y3322" s="4">
        <v>45536</v>
      </c>
      <c r="Z3322" t="s">
        <v>15806</v>
      </c>
      <c r="AA3322">
        <v>9690</v>
      </c>
      <c r="AB3322">
        <v>3228</v>
      </c>
      <c r="AC3322">
        <v>582</v>
      </c>
      <c r="AD3322" s="7">
        <f>invoices[[#This Row],[Rent]]+invoices[[#This Row],[Services]]+invoices[[#This Row],[GST]]</f>
        <v>13500</v>
      </c>
      <c r="AE3322" s="7">
        <f>invoices[[#This Row],[Total]]-invoices[[#This Row],[rent_amount]]</f>
        <v>0</v>
      </c>
      <c r="AF3322">
        <v>4009</v>
      </c>
      <c r="AG3322">
        <v>2170</v>
      </c>
      <c r="AH3322">
        <f>invoices[[#This Row],[EB Amount]]-invoices[[#This Row],[electricity_amount]]</f>
        <v>0</v>
      </c>
    </row>
    <row r="3323" spans="1:34">
      <c r="A3323" t="s">
        <v>9487</v>
      </c>
      <c r="B3323" t="s">
        <v>22</v>
      </c>
      <c r="C3323" t="s">
        <v>299</v>
      </c>
      <c r="D3323" t="s">
        <v>24</v>
      </c>
      <c r="E3323" t="s">
        <v>80</v>
      </c>
      <c r="F3323" t="s">
        <v>300</v>
      </c>
      <c r="G3323" t="s">
        <v>9488</v>
      </c>
      <c r="H3323" s="1">
        <f>DATE(YEAR(invoices[[#This Row],[due_date]]),MONTH(invoices[[#This Row],[due_date]]),1)</f>
        <v>45536</v>
      </c>
      <c r="I3323" s="1">
        <v>45542</v>
      </c>
      <c r="J3323">
        <v>13500</v>
      </c>
      <c r="K3323">
        <v>1581</v>
      </c>
      <c r="L3323">
        <v>0</v>
      </c>
      <c r="M3323">
        <f>invoices[[#This Row],[rent_amount]]+invoices[[#This Row],[electricity_amount]]+invoices[[#This Row],[other_charges]]</f>
        <v>15081</v>
      </c>
      <c r="N3323" t="s">
        <v>28</v>
      </c>
      <c r="O3323" t="s">
        <v>980</v>
      </c>
      <c r="P3323">
        <v>0</v>
      </c>
      <c r="Q3323" t="b">
        <v>0</v>
      </c>
      <c r="R3323" t="s">
        <v>472</v>
      </c>
      <c r="S3323">
        <v>0</v>
      </c>
      <c r="T3323">
        <f>invoices[[#This Row],[total_amount]]</f>
        <v>15081</v>
      </c>
      <c r="U3323" t="s">
        <v>302</v>
      </c>
      <c r="V3323" t="str">
        <f>INDEX([1]!Table1[tenantname],MATCH(invoices[[#This Row],[allotment_id]],[1]!Table1[TenantAllotmentID],0))</f>
        <v>Kirithiga N (D21-B2)</v>
      </c>
      <c r="W3323" t="s">
        <v>14060</v>
      </c>
      <c r="X3323" t="s">
        <v>14061</v>
      </c>
      <c r="Y3323" s="4">
        <v>45536</v>
      </c>
      <c r="Z3323" t="s">
        <v>15806</v>
      </c>
      <c r="AA3323">
        <v>9450</v>
      </c>
      <c r="AB3323">
        <v>3432</v>
      </c>
      <c r="AC3323">
        <v>618</v>
      </c>
      <c r="AD3323" s="7">
        <f>invoices[[#This Row],[Rent]]+invoices[[#This Row],[Services]]+invoices[[#This Row],[GST]]</f>
        <v>13500</v>
      </c>
      <c r="AE3323" s="7">
        <f>invoices[[#This Row],[Total]]-invoices[[#This Row],[rent_amount]]</f>
        <v>0</v>
      </c>
      <c r="AF3323">
        <v>4018</v>
      </c>
      <c r="AG3323">
        <v>1581</v>
      </c>
      <c r="AH3323">
        <f>invoices[[#This Row],[EB Amount]]-invoices[[#This Row],[electricity_amount]]</f>
        <v>0</v>
      </c>
    </row>
    <row r="3324" spans="1:34">
      <c r="A3324" t="s">
        <v>9580</v>
      </c>
      <c r="B3324" t="s">
        <v>22</v>
      </c>
      <c r="C3324" t="s">
        <v>348</v>
      </c>
      <c r="D3324" t="s">
        <v>24</v>
      </c>
      <c r="E3324" t="s">
        <v>349</v>
      </c>
      <c r="F3324" t="s">
        <v>350</v>
      </c>
      <c r="G3324" t="s">
        <v>9581</v>
      </c>
      <c r="H3324" s="1">
        <f>DATE(YEAR(invoices[[#This Row],[due_date]]),MONTH(invoices[[#This Row],[due_date]]),1)</f>
        <v>45536</v>
      </c>
      <c r="I3324" s="1">
        <v>45542</v>
      </c>
      <c r="J3324">
        <v>13500</v>
      </c>
      <c r="K3324">
        <v>793</v>
      </c>
      <c r="L3324">
        <v>0</v>
      </c>
      <c r="M3324">
        <f>invoices[[#This Row],[rent_amount]]+invoices[[#This Row],[electricity_amount]]+invoices[[#This Row],[other_charges]]</f>
        <v>14293</v>
      </c>
      <c r="N3324" t="s">
        <v>28</v>
      </c>
      <c r="O3324" t="s">
        <v>980</v>
      </c>
      <c r="P3324">
        <v>0</v>
      </c>
      <c r="Q3324" t="b">
        <v>0</v>
      </c>
      <c r="R3324" t="s">
        <v>472</v>
      </c>
      <c r="S3324">
        <v>0</v>
      </c>
      <c r="T3324">
        <f>invoices[[#This Row],[total_amount]]</f>
        <v>14293</v>
      </c>
      <c r="U3324" t="s">
        <v>352</v>
      </c>
      <c r="V3324" t="str">
        <f>INDEX([1]!Table1[tenantname],MATCH(invoices[[#This Row],[allotment_id]],[1]!Table1[TenantAllotmentID],0))</f>
        <v>Nithya Gopal Chakraborty (B11-C1)</v>
      </c>
      <c r="W3324" t="s">
        <v>14076</v>
      </c>
      <c r="X3324" t="s">
        <v>14077</v>
      </c>
      <c r="Y3324" s="4">
        <v>45536</v>
      </c>
      <c r="Z3324" t="s">
        <v>15806</v>
      </c>
      <c r="AA3324">
        <v>9690</v>
      </c>
      <c r="AB3324">
        <v>3228</v>
      </c>
      <c r="AC3324">
        <v>582</v>
      </c>
      <c r="AD3324" s="7">
        <f>invoices[[#This Row],[Rent]]+invoices[[#This Row],[Services]]+invoices[[#This Row],[GST]]</f>
        <v>13500</v>
      </c>
      <c r="AE3324" s="7">
        <f>invoices[[#This Row],[Total]]-invoices[[#This Row],[rent_amount]]</f>
        <v>0</v>
      </c>
      <c r="AF3324">
        <v>4064</v>
      </c>
      <c r="AG3324">
        <v>793</v>
      </c>
      <c r="AH3324">
        <f>invoices[[#This Row],[EB Amount]]-invoices[[#This Row],[electricity_amount]]</f>
        <v>0</v>
      </c>
    </row>
    <row r="3325" spans="1:34">
      <c r="A3325" t="s">
        <v>9688</v>
      </c>
      <c r="B3325" t="s">
        <v>22</v>
      </c>
      <c r="C3325" t="s">
        <v>281</v>
      </c>
      <c r="D3325" t="s">
        <v>24</v>
      </c>
      <c r="E3325" t="s">
        <v>34</v>
      </c>
      <c r="F3325" t="s">
        <v>282</v>
      </c>
      <c r="G3325" t="s">
        <v>9689</v>
      </c>
      <c r="H3325" s="1">
        <f>DATE(YEAR(invoices[[#This Row],[due_date]]),MONTH(invoices[[#This Row],[due_date]]),1)</f>
        <v>45536</v>
      </c>
      <c r="I3325" s="1">
        <v>45542</v>
      </c>
      <c r="J3325">
        <v>13500</v>
      </c>
      <c r="K3325">
        <v>2449</v>
      </c>
      <c r="L3325">
        <v>0</v>
      </c>
      <c r="M3325">
        <f>invoices[[#This Row],[rent_amount]]+invoices[[#This Row],[electricity_amount]]+invoices[[#This Row],[other_charges]]</f>
        <v>15949</v>
      </c>
      <c r="N3325" t="s">
        <v>28</v>
      </c>
      <c r="O3325" t="s">
        <v>565</v>
      </c>
      <c r="P3325">
        <v>0</v>
      </c>
      <c r="Q3325" t="b">
        <v>0</v>
      </c>
      <c r="R3325" t="s">
        <v>472</v>
      </c>
      <c r="S3325">
        <v>0</v>
      </c>
      <c r="T3325">
        <f>invoices[[#This Row],[total_amount]]</f>
        <v>15949</v>
      </c>
      <c r="U3325" t="s">
        <v>283</v>
      </c>
      <c r="V3325" t="str">
        <f>INDEX([1]!Table1[tenantname],MATCH(invoices[[#This Row],[allotment_id]],[1]!Table1[TenantAllotmentID],0))</f>
        <v>kiranmai Bhatlapenumarthi (B43-C2)</v>
      </c>
      <c r="W3325" t="s">
        <v>14054</v>
      </c>
      <c r="X3325" t="s">
        <v>14055</v>
      </c>
      <c r="Y3325" s="4">
        <v>45536</v>
      </c>
      <c r="Z3325" t="s">
        <v>15806</v>
      </c>
      <c r="AA3325">
        <v>9690</v>
      </c>
      <c r="AB3325">
        <v>3228</v>
      </c>
      <c r="AC3325">
        <v>582</v>
      </c>
      <c r="AD3325" s="7">
        <f>invoices[[#This Row],[Rent]]+invoices[[#This Row],[Services]]+invoices[[#This Row],[GST]]</f>
        <v>13500</v>
      </c>
      <c r="AE3325" s="7">
        <f>invoices[[#This Row],[Total]]-invoices[[#This Row],[rent_amount]]</f>
        <v>0</v>
      </c>
      <c r="AF3325">
        <v>4118</v>
      </c>
      <c r="AG3325">
        <v>2449</v>
      </c>
      <c r="AH3325">
        <f>invoices[[#This Row],[EB Amount]]-invoices[[#This Row],[electricity_amount]]</f>
        <v>0</v>
      </c>
    </row>
    <row r="3326" spans="1:34">
      <c r="A3326" t="s">
        <v>9741</v>
      </c>
      <c r="B3326" t="s">
        <v>22</v>
      </c>
      <c r="C3326" t="s">
        <v>732</v>
      </c>
      <c r="D3326" t="s">
        <v>24</v>
      </c>
      <c r="E3326" t="s">
        <v>112</v>
      </c>
      <c r="F3326" t="s">
        <v>1305</v>
      </c>
      <c r="G3326" t="s">
        <v>9742</v>
      </c>
      <c r="H3326" s="1">
        <f>DATE(YEAR(invoices[[#This Row],[due_date]]),MONTH(invoices[[#This Row],[due_date]]),1)</f>
        <v>45536</v>
      </c>
      <c r="I3326" s="1">
        <v>45542</v>
      </c>
      <c r="J3326">
        <v>14500</v>
      </c>
      <c r="K3326">
        <v>2050</v>
      </c>
      <c r="L3326">
        <v>0</v>
      </c>
      <c r="M3326">
        <f>invoices[[#This Row],[rent_amount]]+invoices[[#This Row],[electricity_amount]]+invoices[[#This Row],[other_charges]]</f>
        <v>16550</v>
      </c>
      <c r="N3326" t="s">
        <v>28</v>
      </c>
      <c r="O3326" t="s">
        <v>980</v>
      </c>
      <c r="P3326">
        <v>0</v>
      </c>
      <c r="Q3326" t="b">
        <v>0</v>
      </c>
      <c r="R3326" t="s">
        <v>472</v>
      </c>
      <c r="S3326">
        <v>0</v>
      </c>
      <c r="T3326">
        <f>invoices[[#This Row],[total_amount]]</f>
        <v>16550</v>
      </c>
      <c r="U3326" t="s">
        <v>2239</v>
      </c>
      <c r="V3326" t="str">
        <f>INDEX([1]!Table1[tenantname],MATCH(invoices[[#This Row],[allotment_id]],[1]!Table1[TenantAllotmentID],0))</f>
        <v>Harshith Gavara (A23-B1)</v>
      </c>
      <c r="W3326" t="s">
        <v>14211</v>
      </c>
      <c r="X3326" t="s">
        <v>14749</v>
      </c>
      <c r="Y3326" s="4">
        <v>45536</v>
      </c>
      <c r="Z3326" t="s">
        <v>15806</v>
      </c>
      <c r="AA3326">
        <v>10150</v>
      </c>
      <c r="AB3326">
        <v>3686</v>
      </c>
      <c r="AC3326">
        <v>664</v>
      </c>
      <c r="AD3326" s="7">
        <f>invoices[[#This Row],[Rent]]+invoices[[#This Row],[Services]]+invoices[[#This Row],[GST]]</f>
        <v>14500</v>
      </c>
      <c r="AE3326" s="7">
        <f>invoices[[#This Row],[Total]]-invoices[[#This Row],[rent_amount]]</f>
        <v>0</v>
      </c>
      <c r="AF3326">
        <v>4145</v>
      </c>
      <c r="AG3326">
        <v>2050</v>
      </c>
      <c r="AH3326">
        <f>invoices[[#This Row],[EB Amount]]-invoices[[#This Row],[electricity_amount]]</f>
        <v>0</v>
      </c>
    </row>
    <row r="3327" spans="1:34">
      <c r="A3327" t="s">
        <v>9895</v>
      </c>
      <c r="B3327" t="s">
        <v>22</v>
      </c>
      <c r="C3327" t="s">
        <v>1121</v>
      </c>
      <c r="D3327" t="s">
        <v>24</v>
      </c>
      <c r="E3327" t="s">
        <v>147</v>
      </c>
      <c r="F3327" t="s">
        <v>1122</v>
      </c>
      <c r="G3327" t="s">
        <v>9896</v>
      </c>
      <c r="H3327" s="1">
        <f>DATE(YEAR(invoices[[#This Row],[due_date]]),MONTH(invoices[[#This Row],[due_date]]),1)</f>
        <v>45536</v>
      </c>
      <c r="I3327" s="1">
        <v>45542</v>
      </c>
      <c r="J3327">
        <v>14500</v>
      </c>
      <c r="K3327">
        <v>1705</v>
      </c>
      <c r="L3327">
        <v>0</v>
      </c>
      <c r="M3327">
        <f>invoices[[#This Row],[rent_amount]]+invoices[[#This Row],[electricity_amount]]+invoices[[#This Row],[other_charges]]</f>
        <v>16205</v>
      </c>
      <c r="N3327" t="s">
        <v>28</v>
      </c>
      <c r="O3327" t="s">
        <v>980</v>
      </c>
      <c r="P3327">
        <v>0</v>
      </c>
      <c r="Q3327" t="b">
        <v>0</v>
      </c>
      <c r="R3327" t="s">
        <v>472</v>
      </c>
      <c r="S3327">
        <v>0</v>
      </c>
      <c r="T3327">
        <f>invoices[[#This Row],[total_amount]]</f>
        <v>16205</v>
      </c>
      <c r="U3327" t="s">
        <v>1125</v>
      </c>
      <c r="V3327" t="str">
        <f>INDEX([1]!Table1[tenantname],MATCH(invoices[[#This Row],[allotment_id]],[1]!Table1[TenantAllotmentID],0))</f>
        <v>Navin Joseph (C31-B1)</v>
      </c>
      <c r="W3327" t="s">
        <v>14356</v>
      </c>
      <c r="X3327" t="s">
        <v>14357</v>
      </c>
      <c r="Y3327" s="4">
        <v>45536</v>
      </c>
      <c r="Z3327" t="s">
        <v>15806</v>
      </c>
      <c r="AA3327">
        <v>10408</v>
      </c>
      <c r="AB3327">
        <v>3467</v>
      </c>
      <c r="AC3327">
        <v>625</v>
      </c>
      <c r="AD3327" s="7">
        <f>invoices[[#This Row],[Rent]]+invoices[[#This Row],[Services]]+invoices[[#This Row],[GST]]</f>
        <v>14500</v>
      </c>
      <c r="AE3327" s="7">
        <f>invoices[[#This Row],[Total]]-invoices[[#This Row],[rent_amount]]</f>
        <v>0</v>
      </c>
      <c r="AF3327">
        <v>4224</v>
      </c>
      <c r="AG3327">
        <v>1705</v>
      </c>
      <c r="AH3327">
        <f>invoices[[#This Row],[EB Amount]]-invoices[[#This Row],[electricity_amount]]</f>
        <v>0</v>
      </c>
    </row>
    <row r="3328" spans="1:34">
      <c r="A3328" t="s">
        <v>9903</v>
      </c>
      <c r="B3328" t="s">
        <v>22</v>
      </c>
      <c r="C3328" t="s">
        <v>654</v>
      </c>
      <c r="D3328" t="s">
        <v>24</v>
      </c>
      <c r="E3328" t="s">
        <v>195</v>
      </c>
      <c r="F3328" t="s">
        <v>375</v>
      </c>
      <c r="G3328" t="s">
        <v>9904</v>
      </c>
      <c r="H3328" s="1">
        <f>DATE(YEAR(invoices[[#This Row],[due_date]]),MONTH(invoices[[#This Row],[due_date]]),1)</f>
        <v>45536</v>
      </c>
      <c r="I3328" s="1">
        <v>45542</v>
      </c>
      <c r="J3328">
        <v>13500</v>
      </c>
      <c r="K3328">
        <v>1452</v>
      </c>
      <c r="L3328">
        <v>0</v>
      </c>
      <c r="M3328">
        <f>invoices[[#This Row],[rent_amount]]+invoices[[#This Row],[electricity_amount]]+invoices[[#This Row],[other_charges]]</f>
        <v>14952</v>
      </c>
      <c r="N3328" t="s">
        <v>28</v>
      </c>
      <c r="O3328" t="s">
        <v>471</v>
      </c>
      <c r="P3328">
        <v>0</v>
      </c>
      <c r="Q3328" t="b">
        <v>0</v>
      </c>
      <c r="R3328" t="s">
        <v>472</v>
      </c>
      <c r="S3328">
        <v>0</v>
      </c>
      <c r="T3328">
        <f>invoices[[#This Row],[total_amount]]</f>
        <v>14952</v>
      </c>
      <c r="U3328" t="s">
        <v>656</v>
      </c>
      <c r="V3328" t="str">
        <f>INDEX([1]!Table1[tenantname],MATCH(invoices[[#This Row],[allotment_id]],[1]!Table1[TenantAllotmentID],0))</f>
        <v>Keerthana Gadireddy (D41-C2)</v>
      </c>
      <c r="W3328" t="s">
        <v>14185</v>
      </c>
      <c r="X3328" t="s">
        <v>14186</v>
      </c>
      <c r="Y3328" s="4">
        <v>45536</v>
      </c>
      <c r="Z3328" t="s">
        <v>15806</v>
      </c>
      <c r="AA3328">
        <v>9690</v>
      </c>
      <c r="AB3328">
        <v>3228</v>
      </c>
      <c r="AC3328">
        <v>582</v>
      </c>
      <c r="AD3328" s="7">
        <f>invoices[[#This Row],[Rent]]+invoices[[#This Row],[Services]]+invoices[[#This Row],[GST]]</f>
        <v>13500</v>
      </c>
      <c r="AE3328" s="7">
        <f>invoices[[#This Row],[Total]]-invoices[[#This Row],[rent_amount]]</f>
        <v>0</v>
      </c>
      <c r="AF3328">
        <v>4228</v>
      </c>
      <c r="AG3328">
        <v>1452</v>
      </c>
      <c r="AH3328">
        <f>invoices[[#This Row],[EB Amount]]-invoices[[#This Row],[electricity_amount]]</f>
        <v>0</v>
      </c>
    </row>
    <row r="3329" spans="1:34">
      <c r="A3329" t="s">
        <v>9913</v>
      </c>
      <c r="B3329" t="s">
        <v>22</v>
      </c>
      <c r="C3329" t="s">
        <v>71</v>
      </c>
      <c r="D3329" t="s">
        <v>24</v>
      </c>
      <c r="E3329" t="s">
        <v>72</v>
      </c>
      <c r="F3329" t="s">
        <v>73</v>
      </c>
      <c r="G3329" t="s">
        <v>9914</v>
      </c>
      <c r="H3329" s="1">
        <f>DATE(YEAR(invoices[[#This Row],[due_date]]),MONTH(invoices[[#This Row],[due_date]]),1)</f>
        <v>45536</v>
      </c>
      <c r="I3329" s="1">
        <v>45542</v>
      </c>
      <c r="J3329">
        <v>14500</v>
      </c>
      <c r="K3329">
        <v>1674</v>
      </c>
      <c r="L3329">
        <v>0</v>
      </c>
      <c r="M3329">
        <f>invoices[[#This Row],[rent_amount]]+invoices[[#This Row],[electricity_amount]]+invoices[[#This Row],[other_charges]]</f>
        <v>16174</v>
      </c>
      <c r="N3329" t="s">
        <v>28</v>
      </c>
      <c r="O3329" t="s">
        <v>980</v>
      </c>
      <c r="P3329">
        <v>0</v>
      </c>
      <c r="Q3329" t="b">
        <v>0</v>
      </c>
      <c r="R3329" t="s">
        <v>472</v>
      </c>
      <c r="S3329">
        <v>0</v>
      </c>
      <c r="T3329">
        <f>invoices[[#This Row],[total_amount]]</f>
        <v>16174</v>
      </c>
      <c r="U3329" t="s">
        <v>77</v>
      </c>
      <c r="V3329" t="str">
        <f>INDEX([1]!Table1[tenantname],MATCH(invoices[[#This Row],[allotment_id]],[1]!Table1[TenantAllotmentID],0))</f>
        <v>Nirmala  A (C34-B1)</v>
      </c>
      <c r="W3329" t="s">
        <v>13996</v>
      </c>
      <c r="X3329" t="s">
        <v>13997</v>
      </c>
      <c r="Y3329" s="4">
        <v>45536</v>
      </c>
      <c r="Z3329" t="s">
        <v>15806</v>
      </c>
      <c r="AA3329">
        <v>10408</v>
      </c>
      <c r="AB3329">
        <v>3467</v>
      </c>
      <c r="AC3329">
        <v>625</v>
      </c>
      <c r="AD3329" s="7">
        <f>invoices[[#This Row],[Rent]]+invoices[[#This Row],[Services]]+invoices[[#This Row],[GST]]</f>
        <v>14500</v>
      </c>
      <c r="AE3329" s="7">
        <f>invoices[[#This Row],[Total]]-invoices[[#This Row],[rent_amount]]</f>
        <v>0</v>
      </c>
      <c r="AF3329">
        <v>4234</v>
      </c>
      <c r="AG3329">
        <v>1674</v>
      </c>
      <c r="AH3329">
        <f>invoices[[#This Row],[EB Amount]]-invoices[[#This Row],[electricity_amount]]</f>
        <v>0</v>
      </c>
    </row>
    <row r="3330" spans="1:34">
      <c r="A3330" t="s">
        <v>9969</v>
      </c>
      <c r="B3330" t="s">
        <v>22</v>
      </c>
      <c r="C3330" t="s">
        <v>1781</v>
      </c>
      <c r="D3330" t="s">
        <v>24</v>
      </c>
      <c r="E3330" t="s">
        <v>349</v>
      </c>
      <c r="F3330" t="s">
        <v>1626</v>
      </c>
      <c r="G3330" t="s">
        <v>9970</v>
      </c>
      <c r="H3330" s="1">
        <f>DATE(YEAR(invoices[[#This Row],[due_date]]),MONTH(invoices[[#This Row],[due_date]]),1)</f>
        <v>45536</v>
      </c>
      <c r="I3330" s="1">
        <v>45542</v>
      </c>
      <c r="J3330">
        <v>14500</v>
      </c>
      <c r="K3330">
        <v>1403</v>
      </c>
      <c r="L3330">
        <v>0</v>
      </c>
      <c r="M3330">
        <f>invoices[[#This Row],[rent_amount]]+invoices[[#This Row],[electricity_amount]]+invoices[[#This Row],[other_charges]]</f>
        <v>15903</v>
      </c>
      <c r="N3330" t="s">
        <v>28</v>
      </c>
      <c r="O3330" t="s">
        <v>565</v>
      </c>
      <c r="P3330">
        <v>0</v>
      </c>
      <c r="Q3330" t="b">
        <v>0</v>
      </c>
      <c r="R3330" t="s">
        <v>472</v>
      </c>
      <c r="S3330">
        <v>0</v>
      </c>
      <c r="T3330">
        <f>invoices[[#This Row],[total_amount]]</f>
        <v>15903</v>
      </c>
      <c r="U3330" t="s">
        <v>1783</v>
      </c>
      <c r="V3330" t="str">
        <f>INDEX([1]!Table1[tenantname],MATCH(invoices[[#This Row],[allotment_id]],[1]!Table1[TenantAllotmentID],0))</f>
        <v>Rushikesh Kushare (B11-B2)</v>
      </c>
      <c r="W3330" t="s">
        <v>14593</v>
      </c>
      <c r="X3330" t="s">
        <v>14594</v>
      </c>
      <c r="Y3330" s="4">
        <v>45536</v>
      </c>
      <c r="Z3330" t="s">
        <v>15806</v>
      </c>
      <c r="AA3330">
        <v>10408</v>
      </c>
      <c r="AB3330">
        <v>3467</v>
      </c>
      <c r="AC3330">
        <v>625</v>
      </c>
      <c r="AD3330" s="7">
        <f>invoices[[#This Row],[Rent]]+invoices[[#This Row],[Services]]+invoices[[#This Row],[GST]]</f>
        <v>14500</v>
      </c>
      <c r="AE3330" s="7">
        <f>invoices[[#This Row],[Total]]-invoices[[#This Row],[rent_amount]]</f>
        <v>0</v>
      </c>
      <c r="AF3330">
        <v>4263</v>
      </c>
      <c r="AG3330">
        <v>1403</v>
      </c>
      <c r="AH3330">
        <f>invoices[[#This Row],[EB Amount]]-invoices[[#This Row],[electricity_amount]]</f>
        <v>0</v>
      </c>
    </row>
    <row r="3331" spans="1:34">
      <c r="A3331" t="s">
        <v>10166</v>
      </c>
      <c r="B3331" t="s">
        <v>22</v>
      </c>
      <c r="C3331" t="s">
        <v>484</v>
      </c>
      <c r="D3331" t="s">
        <v>24</v>
      </c>
      <c r="E3331" t="s">
        <v>50</v>
      </c>
      <c r="F3331" t="s">
        <v>485</v>
      </c>
      <c r="G3331" t="s">
        <v>10167</v>
      </c>
      <c r="H3331" s="1">
        <f>DATE(YEAR(invoices[[#This Row],[due_date]]),MONTH(invoices[[#This Row],[due_date]]),1)</f>
        <v>45536</v>
      </c>
      <c r="I3331" s="1">
        <v>45542</v>
      </c>
      <c r="J3331">
        <v>14500</v>
      </c>
      <c r="K3331">
        <v>2232</v>
      </c>
      <c r="L3331">
        <v>0</v>
      </c>
      <c r="M3331">
        <f>invoices[[#This Row],[rent_amount]]+invoices[[#This Row],[electricity_amount]]+invoices[[#This Row],[other_charges]]</f>
        <v>16732</v>
      </c>
      <c r="N3331" t="s">
        <v>28</v>
      </c>
      <c r="O3331" t="s">
        <v>565</v>
      </c>
      <c r="P3331">
        <v>0</v>
      </c>
      <c r="Q3331" t="b">
        <v>0</v>
      </c>
      <c r="R3331" t="s">
        <v>472</v>
      </c>
      <c r="S3331">
        <v>0</v>
      </c>
      <c r="T3331">
        <f>invoices[[#This Row],[total_amount]]</f>
        <v>16732</v>
      </c>
      <c r="U3331" t="s">
        <v>488</v>
      </c>
      <c r="V3331" t="str">
        <f>INDEX([1]!Table1[tenantname],MATCH(invoices[[#This Row],[allotment_id]],[1]!Table1[TenantAllotmentID],0))</f>
        <v>Yaduraj P (B32-B2)</v>
      </c>
      <c r="W3331" t="s">
        <v>14126</v>
      </c>
      <c r="X3331" t="s">
        <v>14127</v>
      </c>
      <c r="Y3331" s="4">
        <v>45536</v>
      </c>
      <c r="Z3331" t="s">
        <v>15806</v>
      </c>
      <c r="AA3331">
        <v>8866</v>
      </c>
      <c r="AB3331">
        <v>4774</v>
      </c>
      <c r="AC3331">
        <v>860</v>
      </c>
      <c r="AD3331" s="7">
        <f>invoices[[#This Row],[Rent]]+invoices[[#This Row],[Services]]+invoices[[#This Row],[GST]]</f>
        <v>14500</v>
      </c>
      <c r="AE3331" s="7">
        <f>invoices[[#This Row],[Total]]-invoices[[#This Row],[rent_amount]]</f>
        <v>0</v>
      </c>
      <c r="AF3331">
        <v>4370</v>
      </c>
      <c r="AG3331">
        <v>2232</v>
      </c>
      <c r="AH3331">
        <f>invoices[[#This Row],[EB Amount]]-invoices[[#This Row],[electricity_amount]]</f>
        <v>0</v>
      </c>
    </row>
    <row r="3332" spans="1:34">
      <c r="A3332" t="s">
        <v>10273</v>
      </c>
      <c r="B3332" t="s">
        <v>22</v>
      </c>
      <c r="C3332" t="s">
        <v>994</v>
      </c>
      <c r="D3332" t="s">
        <v>24</v>
      </c>
      <c r="E3332" t="s">
        <v>268</v>
      </c>
      <c r="F3332" t="s">
        <v>447</v>
      </c>
      <c r="G3332" t="s">
        <v>10274</v>
      </c>
      <c r="H3332" s="1">
        <f>DATE(YEAR(invoices[[#This Row],[due_date]]),MONTH(invoices[[#This Row],[due_date]]),1)</f>
        <v>45536</v>
      </c>
      <c r="I3332" s="1">
        <v>45542</v>
      </c>
      <c r="J3332">
        <v>13500</v>
      </c>
      <c r="K3332">
        <v>1426</v>
      </c>
      <c r="L3332">
        <v>0</v>
      </c>
      <c r="M3332">
        <f>invoices[[#This Row],[rent_amount]]+invoices[[#This Row],[electricity_amount]]+invoices[[#This Row],[other_charges]]</f>
        <v>14926</v>
      </c>
      <c r="N3332" t="s">
        <v>28</v>
      </c>
      <c r="O3332" t="s">
        <v>471</v>
      </c>
      <c r="P3332">
        <v>0</v>
      </c>
      <c r="Q3332" t="b">
        <v>0</v>
      </c>
      <c r="R3332" t="s">
        <v>472</v>
      </c>
      <c r="S3332">
        <v>0</v>
      </c>
      <c r="T3332">
        <f>invoices[[#This Row],[total_amount]]</f>
        <v>14926</v>
      </c>
      <c r="U3332" t="s">
        <v>996</v>
      </c>
      <c r="V3332" t="str">
        <f>INDEX([1]!Table1[tenantname],MATCH(invoices[[#This Row],[allotment_id]],[1]!Table1[TenantAllotmentID],0))</f>
        <v>Devesh Vishnoi (C21-C2)</v>
      </c>
      <c r="W3332" t="s">
        <v>14308</v>
      </c>
      <c r="X3332" t="s">
        <v>14309</v>
      </c>
      <c r="Y3332" s="4">
        <v>45536</v>
      </c>
      <c r="Z3332" t="s">
        <v>15806</v>
      </c>
      <c r="AA3332">
        <v>9690</v>
      </c>
      <c r="AB3332">
        <v>3228</v>
      </c>
      <c r="AC3332">
        <v>582</v>
      </c>
      <c r="AD3332" s="7">
        <f>invoices[[#This Row],[Rent]]+invoices[[#This Row],[Services]]+invoices[[#This Row],[GST]]</f>
        <v>13500</v>
      </c>
      <c r="AE3332" s="7">
        <f>invoices[[#This Row],[Total]]-invoices[[#This Row],[rent_amount]]</f>
        <v>0</v>
      </c>
      <c r="AF3332">
        <v>4426</v>
      </c>
      <c r="AG3332">
        <v>1426</v>
      </c>
      <c r="AH3332">
        <f>invoices[[#This Row],[EB Amount]]-invoices[[#This Row],[electricity_amount]]</f>
        <v>0</v>
      </c>
    </row>
    <row r="3333" spans="1:34">
      <c r="A3333" t="s">
        <v>10321</v>
      </c>
      <c r="B3333" t="s">
        <v>22</v>
      </c>
      <c r="C3333" t="s">
        <v>1309</v>
      </c>
      <c r="D3333" t="s">
        <v>24</v>
      </c>
      <c r="E3333" t="s">
        <v>72</v>
      </c>
      <c r="F3333" t="s">
        <v>559</v>
      </c>
      <c r="G3333" t="s">
        <v>10322</v>
      </c>
      <c r="H3333" s="1">
        <f>DATE(YEAR(invoices[[#This Row],[due_date]]),MONTH(invoices[[#This Row],[due_date]]),1)</f>
        <v>45536</v>
      </c>
      <c r="I3333" s="1">
        <v>45542</v>
      </c>
      <c r="J3333">
        <v>14500</v>
      </c>
      <c r="K3333">
        <v>1674</v>
      </c>
      <c r="L3333">
        <v>0</v>
      </c>
      <c r="M3333">
        <f>invoices[[#This Row],[rent_amount]]+invoices[[#This Row],[electricity_amount]]+invoices[[#This Row],[other_charges]]</f>
        <v>16174</v>
      </c>
      <c r="N3333" t="s">
        <v>28</v>
      </c>
      <c r="O3333" t="s">
        <v>565</v>
      </c>
      <c r="P3333">
        <v>0</v>
      </c>
      <c r="Q3333" t="b">
        <v>0</v>
      </c>
      <c r="R3333" t="s">
        <v>472</v>
      </c>
      <c r="S3333">
        <v>0</v>
      </c>
      <c r="T3333">
        <f>invoices[[#This Row],[total_amount]]</f>
        <v>16174</v>
      </c>
      <c r="U3333" t="s">
        <v>1311</v>
      </c>
      <c r="V3333" t="str">
        <f>INDEX([1]!Table1[tenantname],MATCH(invoices[[#This Row],[allotment_id]],[1]!Table1[TenantAllotmentID],0))</f>
        <v>Vijayashree Seenivasan (C34-B2)</v>
      </c>
      <c r="W3333" t="s">
        <v>14422</v>
      </c>
      <c r="X3333" t="s">
        <v>14423</v>
      </c>
      <c r="Y3333" s="4">
        <v>45536</v>
      </c>
      <c r="Z3333" t="s">
        <v>15806</v>
      </c>
      <c r="AA3333">
        <v>10408</v>
      </c>
      <c r="AB3333">
        <v>3467</v>
      </c>
      <c r="AC3333">
        <v>625</v>
      </c>
      <c r="AD3333" s="7">
        <f>invoices[[#This Row],[Rent]]+invoices[[#This Row],[Services]]+invoices[[#This Row],[GST]]</f>
        <v>14500</v>
      </c>
      <c r="AE3333" s="7">
        <f>invoices[[#This Row],[Total]]-invoices[[#This Row],[rent_amount]]</f>
        <v>0</v>
      </c>
      <c r="AF3333">
        <v>4451</v>
      </c>
      <c r="AG3333">
        <v>1674</v>
      </c>
      <c r="AH3333">
        <f>invoices[[#This Row],[EB Amount]]-invoices[[#This Row],[electricity_amount]]</f>
        <v>0</v>
      </c>
    </row>
    <row r="3334" spans="1:34">
      <c r="A3334" t="s">
        <v>10325</v>
      </c>
      <c r="B3334" t="s">
        <v>22</v>
      </c>
      <c r="C3334" t="s">
        <v>7718</v>
      </c>
      <c r="D3334" t="s">
        <v>24</v>
      </c>
      <c r="E3334" t="s">
        <v>268</v>
      </c>
      <c r="F3334" t="s">
        <v>323</v>
      </c>
      <c r="G3334" t="s">
        <v>10326</v>
      </c>
      <c r="H3334" s="1">
        <f>DATE(YEAR(invoices[[#This Row],[due_date]]),MONTH(invoices[[#This Row],[due_date]]),1)</f>
        <v>45536</v>
      </c>
      <c r="I3334" s="1">
        <v>45542</v>
      </c>
      <c r="J3334">
        <v>17733</v>
      </c>
      <c r="K3334">
        <v>0</v>
      </c>
      <c r="L3334">
        <v>0</v>
      </c>
      <c r="M3334">
        <f>invoices[[#This Row],[rent_amount]]+invoices[[#This Row],[electricity_amount]]+invoices[[#This Row],[other_charges]]</f>
        <v>17733</v>
      </c>
      <c r="N3334" t="s">
        <v>28</v>
      </c>
      <c r="O3334" t="s">
        <v>565</v>
      </c>
      <c r="P3334">
        <v>0</v>
      </c>
      <c r="Q3334" t="b">
        <v>0</v>
      </c>
      <c r="R3334" t="s">
        <v>472</v>
      </c>
      <c r="S3334">
        <v>0</v>
      </c>
      <c r="T3334">
        <f>invoices[[#This Row],[total_amount]]</f>
        <v>17733</v>
      </c>
      <c r="U3334" t="s">
        <v>7720</v>
      </c>
      <c r="V3334" t="str">
        <f>INDEX([1]!Table1[tenantname],MATCH(invoices[[#This Row],[allotment_id]],[1]!Table1[TenantAllotmentID],0))</f>
        <v>Soundara Rajan (C21-A1)</v>
      </c>
      <c r="W3334" t="s">
        <v>15570</v>
      </c>
      <c r="X3334" t="s">
        <v>15571</v>
      </c>
      <c r="Y3334" s="4">
        <v>45536</v>
      </c>
      <c r="Z3334" t="s">
        <v>15806</v>
      </c>
      <c r="AA3334">
        <v>12413</v>
      </c>
      <c r="AB3334">
        <v>4508</v>
      </c>
      <c r="AC3334">
        <v>812</v>
      </c>
      <c r="AD3334" s="7">
        <f>invoices[[#This Row],[Rent]]+invoices[[#This Row],[Services]]+invoices[[#This Row],[GST]]</f>
        <v>17733</v>
      </c>
      <c r="AE3334" s="7">
        <f>invoices[[#This Row],[Total]]-invoices[[#This Row],[rent_amount]]</f>
        <v>0</v>
      </c>
      <c r="AF3334">
        <v>4453</v>
      </c>
      <c r="AG3334">
        <v>0</v>
      </c>
      <c r="AH3334">
        <f>invoices[[#This Row],[EB Amount]]-invoices[[#This Row],[electricity_amount]]</f>
        <v>0</v>
      </c>
    </row>
    <row r="3335" spans="1:34">
      <c r="A3335" t="s">
        <v>10456</v>
      </c>
      <c r="B3335" t="s">
        <v>22</v>
      </c>
      <c r="C3335" t="s">
        <v>3712</v>
      </c>
      <c r="D3335" t="s">
        <v>24</v>
      </c>
      <c r="E3335" t="s">
        <v>519</v>
      </c>
      <c r="F3335" t="s">
        <v>2225</v>
      </c>
      <c r="G3335" t="s">
        <v>10457</v>
      </c>
      <c r="H3335" s="1">
        <f>DATE(YEAR(invoices[[#This Row],[due_date]]),MONTH(invoices[[#This Row],[due_date]]),1)</f>
        <v>45536</v>
      </c>
      <c r="I3335" s="1">
        <v>45542</v>
      </c>
      <c r="J3335">
        <v>4350</v>
      </c>
      <c r="K3335">
        <v>0</v>
      </c>
      <c r="L3335">
        <v>0</v>
      </c>
      <c r="M3335">
        <f>invoices[[#This Row],[rent_amount]]+invoices[[#This Row],[electricity_amount]]+invoices[[#This Row],[other_charges]]</f>
        <v>4350</v>
      </c>
      <c r="N3335" t="s">
        <v>28</v>
      </c>
      <c r="O3335" t="s">
        <v>1483</v>
      </c>
      <c r="P3335">
        <v>0</v>
      </c>
      <c r="Q3335" t="b">
        <v>0</v>
      </c>
      <c r="R3335" t="s">
        <v>472</v>
      </c>
      <c r="S3335">
        <v>0</v>
      </c>
      <c r="T3335">
        <f>invoices[[#This Row],[total_amount]]</f>
        <v>4350</v>
      </c>
      <c r="U3335" t="s">
        <v>3715</v>
      </c>
      <c r="V3335" t="str">
        <f>INDEX([1]!Table1[tenantname],MATCH(invoices[[#This Row],[allotment_id]],[1]!Table1[TenantAllotmentID],0))</f>
        <v>Akshay Bhole (C41-B2)</v>
      </c>
      <c r="W3335" t="s">
        <v>15114</v>
      </c>
      <c r="X3335" t="s">
        <v>15115</v>
      </c>
      <c r="Y3335" s="4">
        <v>45536</v>
      </c>
      <c r="Z3335" t="s">
        <v>15806</v>
      </c>
      <c r="AA3335">
        <v>3045</v>
      </c>
      <c r="AB3335">
        <v>1106</v>
      </c>
      <c r="AC3335">
        <v>199</v>
      </c>
      <c r="AD3335" s="7">
        <f>invoices[[#This Row],[Rent]]+invoices[[#This Row],[Services]]+invoices[[#This Row],[GST]]</f>
        <v>4350</v>
      </c>
      <c r="AE3335" s="7">
        <f>invoices[[#This Row],[Total]]-invoices[[#This Row],[rent_amount]]</f>
        <v>0</v>
      </c>
      <c r="AF3335">
        <v>4516</v>
      </c>
      <c r="AG3335">
        <v>0</v>
      </c>
      <c r="AH3335">
        <f>invoices[[#This Row],[EB Amount]]-invoices[[#This Row],[electricity_amount]]</f>
        <v>0</v>
      </c>
    </row>
    <row r="3336" spans="1:34">
      <c r="A3336" t="s">
        <v>10558</v>
      </c>
      <c r="B3336" t="s">
        <v>22</v>
      </c>
      <c r="C3336" t="s">
        <v>2906</v>
      </c>
      <c r="D3336" t="s">
        <v>24</v>
      </c>
      <c r="E3336" t="s">
        <v>247</v>
      </c>
      <c r="F3336" t="s">
        <v>870</v>
      </c>
      <c r="G3336" t="s">
        <v>10559</v>
      </c>
      <c r="H3336" s="1">
        <f>DATE(YEAR(invoices[[#This Row],[due_date]]),MONTH(invoices[[#This Row],[due_date]]),1)</f>
        <v>45536</v>
      </c>
      <c r="I3336" s="1">
        <v>45542</v>
      </c>
      <c r="J3336">
        <v>14500</v>
      </c>
      <c r="K3336">
        <v>1891</v>
      </c>
      <c r="L3336">
        <v>2250</v>
      </c>
      <c r="M3336">
        <f>invoices[[#This Row],[rent_amount]]+invoices[[#This Row],[electricity_amount]]+invoices[[#This Row],[other_charges]]</f>
        <v>18641</v>
      </c>
      <c r="N3336" t="s">
        <v>28</v>
      </c>
      <c r="O3336" t="s">
        <v>471</v>
      </c>
      <c r="P3336">
        <v>0</v>
      </c>
      <c r="Q3336" t="b">
        <v>0</v>
      </c>
      <c r="R3336" t="s">
        <v>472</v>
      </c>
      <c r="S3336">
        <v>0</v>
      </c>
      <c r="T3336">
        <f>invoices[[#This Row],[total_amount]]</f>
        <v>18641</v>
      </c>
      <c r="U3336" t="s">
        <v>2908</v>
      </c>
      <c r="V3336" t="str">
        <f>INDEX([1]!Table1[tenantname],MATCH(invoices[[#This Row],[allotment_id]],[1]!Table1[TenantAllotmentID],0))</f>
        <v>Himadri Das (C11-B1)</v>
      </c>
      <c r="W3336" t="s">
        <v>14923</v>
      </c>
      <c r="X3336" t="s">
        <v>14924</v>
      </c>
      <c r="Y3336" s="4">
        <v>45536</v>
      </c>
      <c r="Z3336" t="s">
        <v>15806</v>
      </c>
      <c r="AA3336">
        <v>10408</v>
      </c>
      <c r="AB3336">
        <v>3467</v>
      </c>
      <c r="AC3336">
        <v>625</v>
      </c>
      <c r="AD3336" s="7">
        <f>invoices[[#This Row],[Rent]]+invoices[[#This Row],[Services]]+invoices[[#This Row],[GST]]</f>
        <v>14500</v>
      </c>
      <c r="AE3336" s="7">
        <f>invoices[[#This Row],[Total]]-invoices[[#This Row],[rent_amount]]</f>
        <v>0</v>
      </c>
      <c r="AF3336">
        <v>4571</v>
      </c>
      <c r="AG3336">
        <v>1891</v>
      </c>
      <c r="AH3336">
        <f>invoices[[#This Row],[EB Amount]]-invoices[[#This Row],[electricity_amount]]</f>
        <v>0</v>
      </c>
    </row>
    <row r="3337" spans="1:34">
      <c r="A3337" t="s">
        <v>10659</v>
      </c>
      <c r="B3337" t="s">
        <v>22</v>
      </c>
      <c r="C3337" t="s">
        <v>1237</v>
      </c>
      <c r="D3337" t="s">
        <v>24</v>
      </c>
      <c r="E3337" t="s">
        <v>226</v>
      </c>
      <c r="F3337" t="s">
        <v>1238</v>
      </c>
      <c r="G3337" t="s">
        <v>10660</v>
      </c>
      <c r="H3337" s="1">
        <f>DATE(YEAR(invoices[[#This Row],[due_date]]),MONTH(invoices[[#This Row],[due_date]]),1)</f>
        <v>45536</v>
      </c>
      <c r="I3337" s="1">
        <v>45542</v>
      </c>
      <c r="J3337">
        <v>19000</v>
      </c>
      <c r="K3337">
        <v>2170</v>
      </c>
      <c r="L3337">
        <v>0</v>
      </c>
      <c r="M3337">
        <f>invoices[[#This Row],[rent_amount]]+invoices[[#This Row],[electricity_amount]]+invoices[[#This Row],[other_charges]]</f>
        <v>21170</v>
      </c>
      <c r="N3337" t="s">
        <v>28</v>
      </c>
      <c r="O3337" t="s">
        <v>565</v>
      </c>
      <c r="P3337">
        <v>0</v>
      </c>
      <c r="Q3337" t="b">
        <v>0</v>
      </c>
      <c r="R3337" t="s">
        <v>472</v>
      </c>
      <c r="S3337">
        <v>0</v>
      </c>
      <c r="T3337">
        <f>invoices[[#This Row],[total_amount]]</f>
        <v>21170</v>
      </c>
      <c r="U3337" t="s">
        <v>1241</v>
      </c>
      <c r="V3337" t="str">
        <f>INDEX([1]!Table1[tenantname],MATCH(invoices[[#This Row],[allotment_id]],[1]!Table1[TenantAllotmentID],0))</f>
        <v>Surbhi Sharma (B12-A1)</v>
      </c>
      <c r="W3337" t="s">
        <v>14394</v>
      </c>
      <c r="X3337" t="s">
        <v>14395</v>
      </c>
      <c r="Y3337" s="4">
        <v>45536</v>
      </c>
      <c r="Z3337" t="s">
        <v>15806</v>
      </c>
      <c r="AA3337">
        <v>13639</v>
      </c>
      <c r="AB3337">
        <v>4543</v>
      </c>
      <c r="AC3337">
        <v>818</v>
      </c>
      <c r="AD3337" s="7">
        <f>invoices[[#This Row],[Rent]]+invoices[[#This Row],[Services]]+invoices[[#This Row],[GST]]</f>
        <v>19000</v>
      </c>
      <c r="AE3337" s="7">
        <f>invoices[[#This Row],[Total]]-invoices[[#This Row],[rent_amount]]</f>
        <v>0</v>
      </c>
      <c r="AF3337">
        <v>4621</v>
      </c>
      <c r="AG3337">
        <v>2170</v>
      </c>
      <c r="AH3337">
        <f>invoices[[#This Row],[EB Amount]]-invoices[[#This Row],[electricity_amount]]</f>
        <v>0</v>
      </c>
    </row>
    <row r="3338" spans="1:34">
      <c r="A3338" t="s">
        <v>10739</v>
      </c>
      <c r="B3338" t="s">
        <v>22</v>
      </c>
      <c r="C3338" t="s">
        <v>2477</v>
      </c>
      <c r="D3338" t="s">
        <v>24</v>
      </c>
      <c r="E3338" t="s">
        <v>140</v>
      </c>
      <c r="F3338" t="s">
        <v>1166</v>
      </c>
      <c r="G3338" t="s">
        <v>10740</v>
      </c>
      <c r="H3338" s="1">
        <f>DATE(YEAR(invoices[[#This Row],[due_date]]),MONTH(invoices[[#This Row],[due_date]]),1)</f>
        <v>45536</v>
      </c>
      <c r="I3338" s="1">
        <v>45542</v>
      </c>
      <c r="J3338">
        <v>13000</v>
      </c>
      <c r="K3338">
        <v>1275</v>
      </c>
      <c r="L3338">
        <v>0</v>
      </c>
      <c r="M3338">
        <f>invoices[[#This Row],[rent_amount]]+invoices[[#This Row],[electricity_amount]]+invoices[[#This Row],[other_charges]]</f>
        <v>14275</v>
      </c>
      <c r="N3338" t="s">
        <v>28</v>
      </c>
      <c r="O3338" t="s">
        <v>471</v>
      </c>
      <c r="P3338">
        <v>0</v>
      </c>
      <c r="Q3338" t="b">
        <v>0</v>
      </c>
      <c r="R3338" t="s">
        <v>472</v>
      </c>
      <c r="S3338">
        <v>0</v>
      </c>
      <c r="T3338">
        <f>invoices[[#This Row],[total_amount]]</f>
        <v>14275</v>
      </c>
      <c r="U3338" t="s">
        <v>2479</v>
      </c>
      <c r="V3338" t="str">
        <f>INDEX([1]!Table1[tenantname],MATCH(invoices[[#This Row],[allotment_id]],[1]!Table1[TenantAllotmentID],0))</f>
        <v>Himanshu Dixit (A41-B3)</v>
      </c>
      <c r="W3338" t="s">
        <v>14818</v>
      </c>
      <c r="X3338" t="s">
        <v>14819</v>
      </c>
      <c r="Y3338" s="4">
        <v>45536</v>
      </c>
      <c r="Z3338" t="s">
        <v>15806</v>
      </c>
      <c r="AA3338">
        <v>8085</v>
      </c>
      <c r="AB3338">
        <v>4165</v>
      </c>
      <c r="AC3338">
        <v>750</v>
      </c>
      <c r="AD3338" s="7">
        <f>invoices[[#This Row],[Rent]]+invoices[[#This Row],[Services]]+invoices[[#This Row],[GST]]</f>
        <v>13000</v>
      </c>
      <c r="AE3338" s="7">
        <f>invoices[[#This Row],[Total]]-invoices[[#This Row],[rent_amount]]</f>
        <v>0</v>
      </c>
      <c r="AF3338">
        <v>4662</v>
      </c>
      <c r="AG3338">
        <v>1275</v>
      </c>
      <c r="AH3338">
        <f>invoices[[#This Row],[EB Amount]]-invoices[[#This Row],[electricity_amount]]</f>
        <v>0</v>
      </c>
    </row>
    <row r="3339" spans="1:34">
      <c r="A3339" t="s">
        <v>10929</v>
      </c>
      <c r="B3339" t="s">
        <v>22</v>
      </c>
      <c r="C3339" t="s">
        <v>304</v>
      </c>
      <c r="D3339" t="s">
        <v>24</v>
      </c>
      <c r="E3339" t="s">
        <v>181</v>
      </c>
      <c r="F3339" t="s">
        <v>305</v>
      </c>
      <c r="G3339" t="s">
        <v>10930</v>
      </c>
      <c r="H3339" s="1">
        <f>DATE(YEAR(invoices[[#This Row],[due_date]]),MONTH(invoices[[#This Row],[due_date]]),1)</f>
        <v>45536</v>
      </c>
      <c r="I3339" s="1">
        <v>45542</v>
      </c>
      <c r="J3339">
        <v>13500</v>
      </c>
      <c r="K3339">
        <v>726</v>
      </c>
      <c r="L3339">
        <v>0</v>
      </c>
      <c r="M3339">
        <f>invoices[[#This Row],[rent_amount]]+invoices[[#This Row],[electricity_amount]]+invoices[[#This Row],[other_charges]]</f>
        <v>14226</v>
      </c>
      <c r="N3339" t="s">
        <v>28</v>
      </c>
      <c r="O3339" t="s">
        <v>471</v>
      </c>
      <c r="P3339">
        <v>0</v>
      </c>
      <c r="Q3339" t="b">
        <v>0</v>
      </c>
      <c r="R3339" t="s">
        <v>472</v>
      </c>
      <c r="S3339">
        <v>0</v>
      </c>
      <c r="T3339">
        <f>invoices[[#This Row],[total_amount]]</f>
        <v>14226</v>
      </c>
      <c r="U3339" t="s">
        <v>309</v>
      </c>
      <c r="V3339" t="str">
        <f>INDEX([1]!Table1[tenantname],MATCH(invoices[[#This Row],[allotment_id]],[1]!Table1[TenantAllotmentID],0))</f>
        <v>Chandana Sai Bade (B24-C1)</v>
      </c>
      <c r="W3339" t="s">
        <v>14062</v>
      </c>
      <c r="X3339" t="s">
        <v>14063</v>
      </c>
      <c r="Y3339" s="4">
        <v>45536</v>
      </c>
      <c r="Z3339" t="s">
        <v>15806</v>
      </c>
      <c r="AA3339">
        <v>9450</v>
      </c>
      <c r="AB3339">
        <v>3432</v>
      </c>
      <c r="AC3339">
        <v>618</v>
      </c>
      <c r="AD3339" s="7">
        <f>invoices[[#This Row],[Rent]]+invoices[[#This Row],[Services]]+invoices[[#This Row],[GST]]</f>
        <v>13500</v>
      </c>
      <c r="AE3339" s="7">
        <f>invoices[[#This Row],[Total]]-invoices[[#This Row],[rent_amount]]</f>
        <v>0</v>
      </c>
      <c r="AF3339">
        <v>4762</v>
      </c>
      <c r="AG3339">
        <v>726</v>
      </c>
      <c r="AH3339">
        <f>invoices[[#This Row],[EB Amount]]-invoices[[#This Row],[electricity_amount]]</f>
        <v>0</v>
      </c>
    </row>
    <row r="3340" spans="1:34">
      <c r="A3340" t="s">
        <v>10955</v>
      </c>
      <c r="B3340" t="s">
        <v>22</v>
      </c>
      <c r="C3340" t="s">
        <v>1538</v>
      </c>
      <c r="D3340" t="s">
        <v>24</v>
      </c>
      <c r="E3340" t="s">
        <v>592</v>
      </c>
      <c r="F3340" t="s">
        <v>1184</v>
      </c>
      <c r="G3340" t="s">
        <v>10956</v>
      </c>
      <c r="H3340" s="1">
        <f>DATE(YEAR(invoices[[#This Row],[due_date]]),MONTH(invoices[[#This Row],[due_date]]),1)</f>
        <v>45536</v>
      </c>
      <c r="I3340" s="1">
        <v>45542</v>
      </c>
      <c r="J3340">
        <v>10182</v>
      </c>
      <c r="K3340">
        <v>2139</v>
      </c>
      <c r="L3340">
        <v>2250</v>
      </c>
      <c r="M3340">
        <f>invoices[[#This Row],[rent_amount]]+invoices[[#This Row],[electricity_amount]]+invoices[[#This Row],[other_charges]]</f>
        <v>14571</v>
      </c>
      <c r="N3340" t="s">
        <v>28</v>
      </c>
      <c r="O3340" t="s">
        <v>565</v>
      </c>
      <c r="P3340">
        <v>0</v>
      </c>
      <c r="Q3340" t="b">
        <v>0</v>
      </c>
      <c r="R3340" t="s">
        <v>472</v>
      </c>
      <c r="S3340">
        <v>0</v>
      </c>
      <c r="T3340">
        <f>invoices[[#This Row],[total_amount]]</f>
        <v>14571</v>
      </c>
      <c r="U3340" t="s">
        <v>1541</v>
      </c>
      <c r="V3340" t="str">
        <f>INDEX([1]!Table1[tenantname],MATCH(invoices[[#This Row],[allotment_id]],[1]!Table1[TenantAllotmentID],0))</f>
        <v>Raguram R S (A44-D1)</v>
      </c>
      <c r="W3340" t="s">
        <v>14509</v>
      </c>
      <c r="X3340" t="s">
        <v>14510</v>
      </c>
      <c r="Y3340" s="4">
        <v>45536</v>
      </c>
      <c r="Z3340" t="s">
        <v>15806</v>
      </c>
      <c r="AA3340">
        <v>7310</v>
      </c>
      <c r="AB3340">
        <v>2434</v>
      </c>
      <c r="AC3340">
        <v>438</v>
      </c>
      <c r="AD3340" s="7">
        <f>invoices[[#This Row],[Rent]]+invoices[[#This Row],[Services]]+invoices[[#This Row],[GST]]</f>
        <v>10182</v>
      </c>
      <c r="AE3340" s="7">
        <f>invoices[[#This Row],[Total]]-invoices[[#This Row],[rent_amount]]</f>
        <v>0</v>
      </c>
      <c r="AF3340">
        <v>4775</v>
      </c>
      <c r="AG3340">
        <v>2139</v>
      </c>
      <c r="AH3340">
        <f>invoices[[#This Row],[EB Amount]]-invoices[[#This Row],[electricity_amount]]</f>
        <v>0</v>
      </c>
    </row>
    <row r="3341" spans="1:34">
      <c r="A3341" t="s">
        <v>11075</v>
      </c>
      <c r="B3341" t="s">
        <v>22</v>
      </c>
      <c r="C3341" t="s">
        <v>1375</v>
      </c>
      <c r="D3341" t="s">
        <v>24</v>
      </c>
      <c r="E3341" t="s">
        <v>226</v>
      </c>
      <c r="F3341" t="s">
        <v>227</v>
      </c>
      <c r="G3341" t="s">
        <v>11076</v>
      </c>
      <c r="H3341" s="1">
        <f>DATE(YEAR(invoices[[#This Row],[due_date]]),MONTH(invoices[[#This Row],[due_date]]),1)</f>
        <v>45536</v>
      </c>
      <c r="I3341" s="1">
        <v>45542</v>
      </c>
      <c r="J3341">
        <v>14500</v>
      </c>
      <c r="K3341">
        <v>2170</v>
      </c>
      <c r="L3341">
        <v>0</v>
      </c>
      <c r="M3341">
        <f>invoices[[#This Row],[rent_amount]]+invoices[[#This Row],[electricity_amount]]+invoices[[#This Row],[other_charges]]</f>
        <v>16670</v>
      </c>
      <c r="N3341" t="s">
        <v>28</v>
      </c>
      <c r="O3341" t="s">
        <v>980</v>
      </c>
      <c r="P3341">
        <v>0</v>
      </c>
      <c r="Q3341" t="b">
        <v>0</v>
      </c>
      <c r="R3341" t="s">
        <v>472</v>
      </c>
      <c r="S3341">
        <v>0</v>
      </c>
      <c r="T3341">
        <f>invoices[[#This Row],[total_amount]]</f>
        <v>16670</v>
      </c>
      <c r="U3341" t="s">
        <v>1377</v>
      </c>
      <c r="V3341" t="str">
        <f>INDEX([1]!Table1[tenantname],MATCH(invoices[[#This Row],[allotment_id]],[1]!Table1[TenantAllotmentID],0))</f>
        <v>Priyadarshini C (B12-B2)</v>
      </c>
      <c r="W3341" t="s">
        <v>14448</v>
      </c>
      <c r="X3341" t="s">
        <v>14449</v>
      </c>
      <c r="Y3341" s="4">
        <v>45536</v>
      </c>
      <c r="Z3341" t="s">
        <v>15806</v>
      </c>
      <c r="AA3341">
        <v>10408</v>
      </c>
      <c r="AB3341">
        <v>3467</v>
      </c>
      <c r="AC3341">
        <v>625</v>
      </c>
      <c r="AD3341" s="7">
        <f>invoices[[#This Row],[Rent]]+invoices[[#This Row],[Services]]+invoices[[#This Row],[GST]]</f>
        <v>14500</v>
      </c>
      <c r="AE3341" s="7">
        <f>invoices[[#This Row],[Total]]-invoices[[#This Row],[rent_amount]]</f>
        <v>0</v>
      </c>
      <c r="AF3341">
        <v>4839</v>
      </c>
      <c r="AG3341">
        <v>2170</v>
      </c>
      <c r="AH3341">
        <f>invoices[[#This Row],[EB Amount]]-invoices[[#This Row],[electricity_amount]]</f>
        <v>0</v>
      </c>
    </row>
    <row r="3342" spans="1:34">
      <c r="A3342" t="s">
        <v>11126</v>
      </c>
      <c r="B3342" t="s">
        <v>22</v>
      </c>
      <c r="C3342" t="s">
        <v>1138</v>
      </c>
      <c r="D3342" t="s">
        <v>24</v>
      </c>
      <c r="E3342" t="s">
        <v>167</v>
      </c>
      <c r="F3342" t="s">
        <v>930</v>
      </c>
      <c r="G3342" t="s">
        <v>11127</v>
      </c>
      <c r="H3342" s="1">
        <f>DATE(YEAR(invoices[[#This Row],[due_date]]),MONTH(invoices[[#This Row],[due_date]]),1)</f>
        <v>45536</v>
      </c>
      <c r="I3342" s="1">
        <v>45542</v>
      </c>
      <c r="J3342">
        <v>14500</v>
      </c>
      <c r="K3342">
        <v>2728</v>
      </c>
      <c r="L3342">
        <v>0</v>
      </c>
      <c r="M3342">
        <f>invoices[[#This Row],[rent_amount]]+invoices[[#This Row],[electricity_amount]]+invoices[[#This Row],[other_charges]]</f>
        <v>17228</v>
      </c>
      <c r="N3342" t="s">
        <v>28</v>
      </c>
      <c r="O3342" t="s">
        <v>1483</v>
      </c>
      <c r="P3342">
        <v>0</v>
      </c>
      <c r="Q3342" t="b">
        <v>0</v>
      </c>
      <c r="R3342" t="s">
        <v>472</v>
      </c>
      <c r="S3342">
        <v>0</v>
      </c>
      <c r="T3342">
        <f>invoices[[#This Row],[total_amount]]</f>
        <v>17228</v>
      </c>
      <c r="U3342" t="s">
        <v>1140</v>
      </c>
      <c r="V3342" t="str">
        <f>INDEX([1]!Table1[tenantname],MATCH(invoices[[#This Row],[allotment_id]],[1]!Table1[TenantAllotmentID],0))</f>
        <v>Akshit Pulluri (B42-B2)</v>
      </c>
      <c r="W3342" t="s">
        <v>14358</v>
      </c>
      <c r="X3342" t="s">
        <v>14359</v>
      </c>
      <c r="Y3342" s="4">
        <v>45536</v>
      </c>
      <c r="Z3342" t="s">
        <v>15806</v>
      </c>
      <c r="AA3342">
        <v>10408</v>
      </c>
      <c r="AB3342">
        <v>3467</v>
      </c>
      <c r="AC3342">
        <v>625</v>
      </c>
      <c r="AD3342" s="7">
        <f>invoices[[#This Row],[Rent]]+invoices[[#This Row],[Services]]+invoices[[#This Row],[GST]]</f>
        <v>14500</v>
      </c>
      <c r="AE3342" s="7">
        <f>invoices[[#This Row],[Total]]-invoices[[#This Row],[rent_amount]]</f>
        <v>0</v>
      </c>
      <c r="AF3342">
        <v>4865</v>
      </c>
      <c r="AG3342">
        <v>2728</v>
      </c>
      <c r="AH3342">
        <f>invoices[[#This Row],[EB Amount]]-invoices[[#This Row],[electricity_amount]]</f>
        <v>0</v>
      </c>
    </row>
    <row r="3343" spans="1:34">
      <c r="A3343" t="s">
        <v>11142</v>
      </c>
      <c r="B3343" t="s">
        <v>22</v>
      </c>
      <c r="C3343" t="s">
        <v>869</v>
      </c>
      <c r="D3343" t="s">
        <v>24</v>
      </c>
      <c r="E3343" t="s">
        <v>247</v>
      </c>
      <c r="F3343" t="s">
        <v>870</v>
      </c>
      <c r="G3343" t="s">
        <v>11143</v>
      </c>
      <c r="H3343" s="1">
        <f>DATE(YEAR(invoices[[#This Row],[due_date]]),MONTH(invoices[[#This Row],[due_date]]),1)</f>
        <v>45536</v>
      </c>
      <c r="I3343" s="1">
        <v>45542</v>
      </c>
      <c r="J3343">
        <v>4350</v>
      </c>
      <c r="K3343">
        <v>0</v>
      </c>
      <c r="L3343">
        <v>0</v>
      </c>
      <c r="M3343">
        <f>invoices[[#This Row],[rent_amount]]+invoices[[#This Row],[electricity_amount]]+invoices[[#This Row],[other_charges]]</f>
        <v>4350</v>
      </c>
      <c r="N3343" t="s">
        <v>28</v>
      </c>
      <c r="O3343" t="s">
        <v>565</v>
      </c>
      <c r="P3343">
        <v>0</v>
      </c>
      <c r="Q3343" t="b">
        <v>0</v>
      </c>
      <c r="R3343" t="s">
        <v>472</v>
      </c>
      <c r="S3343">
        <v>0</v>
      </c>
      <c r="T3343">
        <f>invoices[[#This Row],[total_amount]]</f>
        <v>4350</v>
      </c>
      <c r="U3343" t="s">
        <v>873</v>
      </c>
      <c r="V3343" t="str">
        <f>INDEX([1]!Table1[tenantname],MATCH(invoices[[#This Row],[allotment_id]],[1]!Table1[TenantAllotmentID],0))</f>
        <v>Sidharthan BS (C11-B1)</v>
      </c>
      <c r="W3343" t="s">
        <v>14263</v>
      </c>
      <c r="X3343" t="s">
        <v>14264</v>
      </c>
      <c r="Y3343" s="4">
        <v>45536</v>
      </c>
      <c r="Z3343" t="s">
        <v>15806</v>
      </c>
      <c r="AA3343">
        <v>3045</v>
      </c>
      <c r="AB3343">
        <v>1106</v>
      </c>
      <c r="AC3343">
        <v>199</v>
      </c>
      <c r="AD3343" s="7">
        <f>invoices[[#This Row],[Rent]]+invoices[[#This Row],[Services]]+invoices[[#This Row],[GST]]</f>
        <v>4350</v>
      </c>
      <c r="AE3343" s="7">
        <f>invoices[[#This Row],[Total]]-invoices[[#This Row],[rent_amount]]</f>
        <v>0</v>
      </c>
      <c r="AF3343">
        <v>4873</v>
      </c>
      <c r="AG3343">
        <v>0</v>
      </c>
      <c r="AH3343">
        <f>invoices[[#This Row],[EB Amount]]-invoices[[#This Row],[electricity_amount]]</f>
        <v>0</v>
      </c>
    </row>
    <row r="3344" spans="1:34">
      <c r="A3344" t="s">
        <v>11144</v>
      </c>
      <c r="B3344" t="s">
        <v>22</v>
      </c>
      <c r="C3344" t="s">
        <v>3162</v>
      </c>
      <c r="D3344" t="s">
        <v>24</v>
      </c>
      <c r="E3344" t="s">
        <v>25</v>
      </c>
      <c r="F3344" t="s">
        <v>385</v>
      </c>
      <c r="G3344" t="s">
        <v>11145</v>
      </c>
      <c r="H3344" s="1">
        <f>DATE(YEAR(invoices[[#This Row],[due_date]]),MONTH(invoices[[#This Row],[due_date]]),1)</f>
        <v>45536</v>
      </c>
      <c r="I3344" s="1">
        <v>45542</v>
      </c>
      <c r="J3344">
        <v>13000</v>
      </c>
      <c r="K3344">
        <v>1296</v>
      </c>
      <c r="L3344">
        <v>0</v>
      </c>
      <c r="M3344">
        <f>invoices[[#This Row],[rent_amount]]+invoices[[#This Row],[electricity_amount]]+invoices[[#This Row],[other_charges]]</f>
        <v>14296</v>
      </c>
      <c r="N3344" t="s">
        <v>28</v>
      </c>
      <c r="O3344" t="s">
        <v>471</v>
      </c>
      <c r="P3344">
        <v>0</v>
      </c>
      <c r="Q3344" t="b">
        <v>0</v>
      </c>
      <c r="R3344" t="s">
        <v>472</v>
      </c>
      <c r="S3344">
        <v>0</v>
      </c>
      <c r="T3344">
        <f>invoices[[#This Row],[total_amount]]</f>
        <v>14296</v>
      </c>
      <c r="U3344" t="s">
        <v>3164</v>
      </c>
      <c r="V3344" t="str">
        <f>INDEX([1]!Table1[tenantname],MATCH(invoices[[#This Row],[allotment_id]],[1]!Table1[TenantAllotmentID],0))</f>
        <v>Anshika Mittal (A24-B3)</v>
      </c>
      <c r="W3344" t="s">
        <v>14989</v>
      </c>
      <c r="X3344" t="s">
        <v>14990</v>
      </c>
      <c r="Y3344" s="4">
        <v>45536</v>
      </c>
      <c r="Z3344" t="s">
        <v>15806</v>
      </c>
      <c r="AA3344">
        <v>9100</v>
      </c>
      <c r="AB3344">
        <v>3305</v>
      </c>
      <c r="AC3344">
        <v>595</v>
      </c>
      <c r="AD3344" s="7">
        <f>invoices[[#This Row],[Rent]]+invoices[[#This Row],[Services]]+invoices[[#This Row],[GST]]</f>
        <v>13000</v>
      </c>
      <c r="AE3344" s="7">
        <f>invoices[[#This Row],[Total]]-invoices[[#This Row],[rent_amount]]</f>
        <v>0</v>
      </c>
      <c r="AF3344">
        <v>4874</v>
      </c>
      <c r="AG3344">
        <v>1296</v>
      </c>
      <c r="AH3344">
        <f>invoices[[#This Row],[EB Amount]]-invoices[[#This Row],[electricity_amount]]</f>
        <v>0</v>
      </c>
    </row>
    <row r="3345" spans="1:34">
      <c r="A3345" t="s">
        <v>11220</v>
      </c>
      <c r="B3345" t="s">
        <v>22</v>
      </c>
      <c r="C3345" t="s">
        <v>2556</v>
      </c>
      <c r="D3345" t="s">
        <v>24</v>
      </c>
      <c r="E3345" t="s">
        <v>155</v>
      </c>
      <c r="F3345" t="s">
        <v>1928</v>
      </c>
      <c r="G3345" t="s">
        <v>11221</v>
      </c>
      <c r="H3345" s="1">
        <f>DATE(YEAR(invoices[[#This Row],[due_date]]),MONTH(invoices[[#This Row],[due_date]]),1)</f>
        <v>45536</v>
      </c>
      <c r="I3345" s="1">
        <v>45542</v>
      </c>
      <c r="J3345">
        <v>14500</v>
      </c>
      <c r="K3345">
        <v>1364</v>
      </c>
      <c r="L3345">
        <v>0</v>
      </c>
      <c r="M3345">
        <f>invoices[[#This Row],[rent_amount]]+invoices[[#This Row],[electricity_amount]]+invoices[[#This Row],[other_charges]]</f>
        <v>15864</v>
      </c>
      <c r="N3345" t="s">
        <v>28</v>
      </c>
      <c r="O3345" t="s">
        <v>471</v>
      </c>
      <c r="P3345">
        <v>0</v>
      </c>
      <c r="Q3345" t="b">
        <v>0</v>
      </c>
      <c r="R3345" t="s">
        <v>472</v>
      </c>
      <c r="S3345">
        <v>0</v>
      </c>
      <c r="T3345">
        <f>invoices[[#This Row],[total_amount]]</f>
        <v>15864</v>
      </c>
      <c r="U3345" t="s">
        <v>2558</v>
      </c>
      <c r="V3345" t="str">
        <f>INDEX([1]!Table1[tenantname],MATCH(invoices[[#This Row],[allotment_id]],[1]!Table1[TenantAllotmentID],0))</f>
        <v>Hariram M (C44-B1)</v>
      </c>
      <c r="W3345" t="s">
        <v>14836</v>
      </c>
      <c r="X3345" t="s">
        <v>14837</v>
      </c>
      <c r="Y3345" s="4">
        <v>45536</v>
      </c>
      <c r="Z3345" t="s">
        <v>15806</v>
      </c>
      <c r="AA3345">
        <v>8866</v>
      </c>
      <c r="AB3345">
        <v>4774</v>
      </c>
      <c r="AC3345">
        <v>860</v>
      </c>
      <c r="AD3345" s="7">
        <f>invoices[[#This Row],[Rent]]+invoices[[#This Row],[Services]]+invoices[[#This Row],[GST]]</f>
        <v>14500</v>
      </c>
      <c r="AE3345" s="7">
        <f>invoices[[#This Row],[Total]]-invoices[[#This Row],[rent_amount]]</f>
        <v>0</v>
      </c>
      <c r="AF3345">
        <v>4910</v>
      </c>
      <c r="AG3345">
        <v>1364</v>
      </c>
      <c r="AH3345">
        <f>invoices[[#This Row],[EB Amount]]-invoices[[#This Row],[electricity_amount]]</f>
        <v>0</v>
      </c>
    </row>
    <row r="3346" spans="1:34">
      <c r="A3346" t="s">
        <v>11495</v>
      </c>
      <c r="B3346" t="s">
        <v>22</v>
      </c>
      <c r="C3346" t="s">
        <v>1274</v>
      </c>
      <c r="D3346" t="s">
        <v>24</v>
      </c>
      <c r="E3346" t="s">
        <v>195</v>
      </c>
      <c r="F3346" t="s">
        <v>1753</v>
      </c>
      <c r="G3346" t="s">
        <v>11496</v>
      </c>
      <c r="H3346" s="1">
        <f>DATE(YEAR(invoices[[#This Row],[due_date]]),MONTH(invoices[[#This Row],[due_date]]),1)</f>
        <v>45536</v>
      </c>
      <c r="I3346" s="1">
        <v>45542</v>
      </c>
      <c r="J3346">
        <v>17700</v>
      </c>
      <c r="K3346">
        <v>2046</v>
      </c>
      <c r="L3346">
        <v>0</v>
      </c>
      <c r="M3346">
        <f>invoices[[#This Row],[rent_amount]]+invoices[[#This Row],[electricity_amount]]+invoices[[#This Row],[other_charges]]</f>
        <v>19746</v>
      </c>
      <c r="N3346" t="s">
        <v>28</v>
      </c>
      <c r="O3346" t="s">
        <v>471</v>
      </c>
      <c r="P3346">
        <v>0</v>
      </c>
      <c r="Q3346" t="b">
        <v>0</v>
      </c>
      <c r="R3346" t="s">
        <v>472</v>
      </c>
      <c r="S3346">
        <v>0</v>
      </c>
      <c r="T3346">
        <f>invoices[[#This Row],[total_amount]]</f>
        <v>19746</v>
      </c>
      <c r="U3346" t="s">
        <v>1755</v>
      </c>
      <c r="V3346" t="str">
        <f>INDEX([1]!Table1[tenantname],MATCH(invoices[[#This Row],[allotment_id]],[1]!Table1[TenantAllotmentID],0))</f>
        <v>Sreyashi Chowdhury (D41-A1)</v>
      </c>
      <c r="W3346" t="s">
        <v>14409</v>
      </c>
      <c r="X3346" t="s">
        <v>14584</v>
      </c>
      <c r="Y3346" s="4">
        <v>45536</v>
      </c>
      <c r="Z3346" t="s">
        <v>15806</v>
      </c>
      <c r="AA3346">
        <v>12705</v>
      </c>
      <c r="AB3346">
        <v>4232</v>
      </c>
      <c r="AC3346">
        <v>763</v>
      </c>
      <c r="AD3346" s="7">
        <f>invoices[[#This Row],[Rent]]+invoices[[#This Row],[Services]]+invoices[[#This Row],[GST]]</f>
        <v>17700</v>
      </c>
      <c r="AE3346" s="7">
        <f>invoices[[#This Row],[Total]]-invoices[[#This Row],[rent_amount]]</f>
        <v>0</v>
      </c>
      <c r="AF3346">
        <v>5044</v>
      </c>
      <c r="AG3346">
        <v>2046</v>
      </c>
      <c r="AH3346">
        <f>invoices[[#This Row],[EB Amount]]-invoices[[#This Row],[electricity_amount]]</f>
        <v>0</v>
      </c>
    </row>
    <row r="3347" spans="1:34">
      <c r="A3347" t="s">
        <v>11732</v>
      </c>
      <c r="B3347" t="s">
        <v>22</v>
      </c>
      <c r="C3347" t="s">
        <v>1927</v>
      </c>
      <c r="D3347" t="s">
        <v>24</v>
      </c>
      <c r="E3347" t="s">
        <v>592</v>
      </c>
      <c r="F3347" t="s">
        <v>992</v>
      </c>
      <c r="G3347" t="s">
        <v>11733</v>
      </c>
      <c r="H3347" s="1">
        <f>DATE(YEAR(invoices[[#This Row],[due_date]]),MONTH(invoices[[#This Row],[due_date]]),1)</f>
        <v>45536</v>
      </c>
      <c r="I3347" s="1">
        <v>45542</v>
      </c>
      <c r="J3347">
        <v>14500</v>
      </c>
      <c r="K3347">
        <v>138</v>
      </c>
      <c r="L3347">
        <v>0</v>
      </c>
      <c r="M3347">
        <f>invoices[[#This Row],[rent_amount]]+invoices[[#This Row],[electricity_amount]]+invoices[[#This Row],[other_charges]]</f>
        <v>14638</v>
      </c>
      <c r="N3347" t="s">
        <v>28</v>
      </c>
      <c r="O3347" t="s">
        <v>980</v>
      </c>
      <c r="P3347">
        <v>0</v>
      </c>
      <c r="Q3347" t="b">
        <v>0</v>
      </c>
      <c r="R3347" t="s">
        <v>472</v>
      </c>
      <c r="S3347">
        <v>0</v>
      </c>
      <c r="T3347">
        <f>invoices[[#This Row],[total_amount]]</f>
        <v>14638</v>
      </c>
      <c r="U3347" t="s">
        <v>5020</v>
      </c>
      <c r="V3347" t="str">
        <f>INDEX([1]!Table1[tenantname],MATCH(invoices[[#This Row],[allotment_id]],[1]!Table1[TenantAllotmentID],0))</f>
        <v>Parth Agarwal (A44-B2)</v>
      </c>
      <c r="W3347" t="s">
        <v>14647</v>
      </c>
      <c r="X3347" t="s">
        <v>15320</v>
      </c>
      <c r="Y3347" s="4">
        <v>45536</v>
      </c>
      <c r="Z3347" t="s">
        <v>15806</v>
      </c>
      <c r="AA3347">
        <v>10408</v>
      </c>
      <c r="AB3347">
        <v>3467</v>
      </c>
      <c r="AC3347">
        <v>625</v>
      </c>
      <c r="AD3347" s="7">
        <f>invoices[[#This Row],[Rent]]+invoices[[#This Row],[Services]]+invoices[[#This Row],[GST]]</f>
        <v>14500</v>
      </c>
      <c r="AE3347" s="7">
        <f>invoices[[#This Row],[Total]]-invoices[[#This Row],[rent_amount]]</f>
        <v>0</v>
      </c>
      <c r="AF3347">
        <v>5173</v>
      </c>
      <c r="AG3347">
        <v>138</v>
      </c>
      <c r="AH3347">
        <f>invoices[[#This Row],[EB Amount]]-invoices[[#This Row],[electricity_amount]]</f>
        <v>0</v>
      </c>
    </row>
    <row r="3348" spans="1:34">
      <c r="A3348" t="s">
        <v>11754</v>
      </c>
      <c r="B3348" t="s">
        <v>22</v>
      </c>
      <c r="C3348" t="s">
        <v>1938</v>
      </c>
      <c r="D3348" t="s">
        <v>24</v>
      </c>
      <c r="E3348" t="s">
        <v>342</v>
      </c>
      <c r="F3348" t="s">
        <v>1768</v>
      </c>
      <c r="G3348" t="s">
        <v>11755</v>
      </c>
      <c r="H3348" s="1">
        <f>DATE(YEAR(invoices[[#This Row],[due_date]]),MONTH(invoices[[#This Row],[due_date]]),1)</f>
        <v>45536</v>
      </c>
      <c r="I3348" s="1">
        <v>45542</v>
      </c>
      <c r="J3348">
        <v>14500</v>
      </c>
      <c r="K3348">
        <v>2015</v>
      </c>
      <c r="L3348">
        <v>0</v>
      </c>
      <c r="M3348">
        <f>invoices[[#This Row],[rent_amount]]+invoices[[#This Row],[electricity_amount]]+invoices[[#This Row],[other_charges]]</f>
        <v>16515</v>
      </c>
      <c r="N3348" t="s">
        <v>28</v>
      </c>
      <c r="O3348" t="s">
        <v>980</v>
      </c>
      <c r="P3348">
        <v>0</v>
      </c>
      <c r="Q3348" t="b">
        <v>0</v>
      </c>
      <c r="R3348" t="s">
        <v>472</v>
      </c>
      <c r="S3348">
        <v>0</v>
      </c>
      <c r="T3348">
        <f>invoices[[#This Row],[total_amount]]</f>
        <v>16515</v>
      </c>
      <c r="U3348" t="s">
        <v>1940</v>
      </c>
      <c r="V3348" t="str">
        <f>INDEX([1]!Table1[tenantname],MATCH(invoices[[#This Row],[allotment_id]],[1]!Table1[TenantAllotmentID],0))</f>
        <v>Mounika C S (D11-C1)</v>
      </c>
      <c r="W3348" t="s">
        <v>14651</v>
      </c>
      <c r="X3348" t="s">
        <v>14652</v>
      </c>
      <c r="Y3348" s="4">
        <v>45536</v>
      </c>
      <c r="Z3348" t="s">
        <v>15806</v>
      </c>
      <c r="AA3348">
        <v>9018</v>
      </c>
      <c r="AB3348">
        <v>4645</v>
      </c>
      <c r="AC3348">
        <v>837</v>
      </c>
      <c r="AD3348" s="7">
        <f>invoices[[#This Row],[Rent]]+invoices[[#This Row],[Services]]+invoices[[#This Row],[GST]]</f>
        <v>14500</v>
      </c>
      <c r="AE3348" s="7">
        <f>invoices[[#This Row],[Total]]-invoices[[#This Row],[rent_amount]]</f>
        <v>0</v>
      </c>
      <c r="AF3348">
        <v>5184</v>
      </c>
      <c r="AG3348">
        <v>2015</v>
      </c>
      <c r="AH3348">
        <f>invoices[[#This Row],[EB Amount]]-invoices[[#This Row],[electricity_amount]]</f>
        <v>0</v>
      </c>
    </row>
    <row r="3349" spans="1:34">
      <c r="A3349" t="s">
        <v>11822</v>
      </c>
      <c r="B3349" t="s">
        <v>22</v>
      </c>
      <c r="C3349" t="s">
        <v>658</v>
      </c>
      <c r="D3349" t="s">
        <v>24</v>
      </c>
      <c r="E3349" t="s">
        <v>72</v>
      </c>
      <c r="F3349" t="s">
        <v>659</v>
      </c>
      <c r="G3349" t="s">
        <v>11823</v>
      </c>
      <c r="H3349" s="1">
        <f>DATE(YEAR(invoices[[#This Row],[due_date]]),MONTH(invoices[[#This Row],[due_date]]),1)</f>
        <v>45536</v>
      </c>
      <c r="I3349" s="1">
        <v>45542</v>
      </c>
      <c r="J3349">
        <v>13500</v>
      </c>
      <c r="K3349">
        <v>1674</v>
      </c>
      <c r="L3349">
        <v>0</v>
      </c>
      <c r="M3349">
        <f>invoices[[#This Row],[rent_amount]]+invoices[[#This Row],[electricity_amount]]+invoices[[#This Row],[other_charges]]</f>
        <v>15174</v>
      </c>
      <c r="N3349" t="s">
        <v>28</v>
      </c>
      <c r="O3349" t="s">
        <v>980</v>
      </c>
      <c r="P3349">
        <v>0</v>
      </c>
      <c r="Q3349" t="b">
        <v>0</v>
      </c>
      <c r="R3349" t="s">
        <v>472</v>
      </c>
      <c r="S3349">
        <v>0</v>
      </c>
      <c r="T3349">
        <f>invoices[[#This Row],[total_amount]]</f>
        <v>15174</v>
      </c>
      <c r="U3349" t="s">
        <v>662</v>
      </c>
      <c r="V3349" t="str">
        <f>INDEX([1]!Table1[tenantname],MATCH(invoices[[#This Row],[allotment_id]],[1]!Table1[TenantAllotmentID],0))</f>
        <v>Raghavi C (C34-C1)</v>
      </c>
      <c r="W3349" t="s">
        <v>14187</v>
      </c>
      <c r="X3349" t="s">
        <v>14188</v>
      </c>
      <c r="Y3349" s="4">
        <v>45536</v>
      </c>
      <c r="Z3349" t="s">
        <v>15806</v>
      </c>
      <c r="AA3349">
        <v>9690</v>
      </c>
      <c r="AB3349">
        <v>3228</v>
      </c>
      <c r="AC3349">
        <v>582</v>
      </c>
      <c r="AD3349" s="7">
        <f>invoices[[#This Row],[Rent]]+invoices[[#This Row],[Services]]+invoices[[#This Row],[GST]]</f>
        <v>13500</v>
      </c>
      <c r="AE3349" s="7">
        <f>invoices[[#This Row],[Total]]-invoices[[#This Row],[rent_amount]]</f>
        <v>0</v>
      </c>
      <c r="AF3349">
        <v>5222</v>
      </c>
      <c r="AG3349">
        <v>1674</v>
      </c>
      <c r="AH3349">
        <f>invoices[[#This Row],[EB Amount]]-invoices[[#This Row],[electricity_amount]]</f>
        <v>0</v>
      </c>
    </row>
    <row r="3350" spans="1:34">
      <c r="A3350" t="s">
        <v>11864</v>
      </c>
      <c r="B3350" t="s">
        <v>22</v>
      </c>
      <c r="C3350" t="s">
        <v>457</v>
      </c>
      <c r="D3350" t="s">
        <v>24</v>
      </c>
      <c r="E3350" t="s">
        <v>140</v>
      </c>
      <c r="F3350" t="s">
        <v>141</v>
      </c>
      <c r="G3350" t="s">
        <v>11865</v>
      </c>
      <c r="H3350" s="1">
        <f>DATE(YEAR(invoices[[#This Row],[due_date]]),MONTH(invoices[[#This Row],[due_date]]),1)</f>
        <v>45536</v>
      </c>
      <c r="I3350" s="1">
        <v>45542</v>
      </c>
      <c r="J3350">
        <v>14500</v>
      </c>
      <c r="K3350">
        <v>2325</v>
      </c>
      <c r="L3350">
        <v>0</v>
      </c>
      <c r="M3350">
        <f>invoices[[#This Row],[rent_amount]]+invoices[[#This Row],[electricity_amount]]+invoices[[#This Row],[other_charges]]</f>
        <v>16825</v>
      </c>
      <c r="N3350" t="s">
        <v>28</v>
      </c>
      <c r="O3350" t="s">
        <v>565</v>
      </c>
      <c r="P3350">
        <v>0</v>
      </c>
      <c r="Q3350" t="b">
        <v>0</v>
      </c>
      <c r="R3350" t="s">
        <v>472</v>
      </c>
      <c r="S3350">
        <v>0</v>
      </c>
      <c r="T3350">
        <f>invoices[[#This Row],[total_amount]]</f>
        <v>16825</v>
      </c>
      <c r="U3350" t="s">
        <v>460</v>
      </c>
      <c r="V3350" t="str">
        <f>INDEX([1]!Table1[tenantname],MATCH(invoices[[#This Row],[allotment_id]],[1]!Table1[TenantAllotmentID],0))</f>
        <v>Shivam Mani Silswal (A41-D2)</v>
      </c>
      <c r="W3350" t="s">
        <v>14118</v>
      </c>
      <c r="X3350" t="s">
        <v>14119</v>
      </c>
      <c r="Y3350" s="4">
        <v>45536</v>
      </c>
      <c r="Z3350" t="s">
        <v>15806</v>
      </c>
      <c r="AA3350">
        <v>9018</v>
      </c>
      <c r="AB3350">
        <v>4645</v>
      </c>
      <c r="AC3350">
        <v>837</v>
      </c>
      <c r="AD3350" s="7">
        <f>invoices[[#This Row],[Rent]]+invoices[[#This Row],[Services]]+invoices[[#This Row],[GST]]</f>
        <v>14500</v>
      </c>
      <c r="AE3350" s="7">
        <f>invoices[[#This Row],[Total]]-invoices[[#This Row],[rent_amount]]</f>
        <v>0</v>
      </c>
      <c r="AF3350">
        <v>5244</v>
      </c>
      <c r="AG3350">
        <v>2325</v>
      </c>
      <c r="AH3350">
        <f>invoices[[#This Row],[EB Amount]]-invoices[[#This Row],[electricity_amount]]</f>
        <v>0</v>
      </c>
    </row>
    <row r="3351" spans="1:34">
      <c r="A3351" t="s">
        <v>11986</v>
      </c>
      <c r="B3351" t="s">
        <v>22</v>
      </c>
      <c r="C3351" t="s">
        <v>1847</v>
      </c>
      <c r="D3351" t="s">
        <v>24</v>
      </c>
      <c r="E3351" t="s">
        <v>569</v>
      </c>
      <c r="F3351" t="s">
        <v>670</v>
      </c>
      <c r="G3351" t="s">
        <v>11987</v>
      </c>
      <c r="H3351" s="1">
        <f>DATE(YEAR(invoices[[#This Row],[due_date]]),MONTH(invoices[[#This Row],[due_date]]),1)</f>
        <v>45536</v>
      </c>
      <c r="I3351" s="1">
        <v>45542</v>
      </c>
      <c r="J3351">
        <v>19000</v>
      </c>
      <c r="K3351">
        <v>2635</v>
      </c>
      <c r="L3351">
        <v>0</v>
      </c>
      <c r="M3351">
        <f>invoices[[#This Row],[rent_amount]]+invoices[[#This Row],[electricity_amount]]+invoices[[#This Row],[other_charges]]</f>
        <v>21635</v>
      </c>
      <c r="N3351" t="s">
        <v>28</v>
      </c>
      <c r="O3351" t="s">
        <v>1483</v>
      </c>
      <c r="P3351">
        <v>0</v>
      </c>
      <c r="Q3351" t="b">
        <v>0</v>
      </c>
      <c r="R3351" t="s">
        <v>472</v>
      </c>
      <c r="S3351">
        <v>0</v>
      </c>
      <c r="T3351">
        <f>invoices[[#This Row],[total_amount]]</f>
        <v>21635</v>
      </c>
      <c r="U3351" t="s">
        <v>1849</v>
      </c>
      <c r="V3351" t="str">
        <f>INDEX([1]!Table1[tenantname],MATCH(invoices[[#This Row],[allotment_id]],[1]!Table1[TenantAllotmentID],0))</f>
        <v>Aditi Maurya (C12-A1)</v>
      </c>
      <c r="W3351" t="s">
        <v>14617</v>
      </c>
      <c r="X3351" t="s">
        <v>14618</v>
      </c>
      <c r="Y3351" s="4">
        <v>45536</v>
      </c>
      <c r="Z3351" t="s">
        <v>15806</v>
      </c>
      <c r="AA3351">
        <v>11618</v>
      </c>
      <c r="AB3351">
        <v>6255</v>
      </c>
      <c r="AC3351">
        <v>1127</v>
      </c>
      <c r="AD3351" s="7">
        <f>invoices[[#This Row],[Rent]]+invoices[[#This Row],[Services]]+invoices[[#This Row],[GST]]</f>
        <v>19000</v>
      </c>
      <c r="AE3351" s="7">
        <f>invoices[[#This Row],[Total]]-invoices[[#This Row],[rent_amount]]</f>
        <v>0</v>
      </c>
      <c r="AF3351">
        <v>5309</v>
      </c>
      <c r="AG3351">
        <v>2635</v>
      </c>
      <c r="AH3351">
        <f>invoices[[#This Row],[EB Amount]]-invoices[[#This Row],[electricity_amount]]</f>
        <v>0</v>
      </c>
    </row>
    <row r="3352" spans="1:34">
      <c r="A3352" t="s">
        <v>11996</v>
      </c>
      <c r="B3352" t="s">
        <v>22</v>
      </c>
      <c r="C3352" t="s">
        <v>240</v>
      </c>
      <c r="D3352" t="s">
        <v>24</v>
      </c>
      <c r="E3352" t="s">
        <v>72</v>
      </c>
      <c r="F3352" t="s">
        <v>241</v>
      </c>
      <c r="G3352" t="s">
        <v>11997</v>
      </c>
      <c r="H3352" s="1">
        <f>DATE(YEAR(invoices[[#This Row],[due_date]]),MONTH(invoices[[#This Row],[due_date]]),1)</f>
        <v>45536</v>
      </c>
      <c r="I3352" s="1">
        <v>45542</v>
      </c>
      <c r="J3352">
        <v>13500</v>
      </c>
      <c r="K3352">
        <v>1674</v>
      </c>
      <c r="L3352">
        <v>0</v>
      </c>
      <c r="M3352">
        <f>invoices[[#This Row],[rent_amount]]+invoices[[#This Row],[electricity_amount]]+invoices[[#This Row],[other_charges]]</f>
        <v>15174</v>
      </c>
      <c r="N3352" t="s">
        <v>28</v>
      </c>
      <c r="O3352" t="s">
        <v>980</v>
      </c>
      <c r="P3352">
        <v>0</v>
      </c>
      <c r="Q3352" t="b">
        <v>0</v>
      </c>
      <c r="R3352" t="s">
        <v>472</v>
      </c>
      <c r="S3352">
        <v>0</v>
      </c>
      <c r="T3352">
        <f>invoices[[#This Row],[total_amount]]</f>
        <v>15174</v>
      </c>
      <c r="U3352" t="s">
        <v>244</v>
      </c>
      <c r="V3352" t="str">
        <f>INDEX([1]!Table1[tenantname],MATCH(invoices[[#This Row],[allotment_id]],[1]!Table1[TenantAllotmentID],0))</f>
        <v>Khushboo Sahani (C34-C2)</v>
      </c>
      <c r="W3352" t="s">
        <v>14042</v>
      </c>
      <c r="X3352" t="s">
        <v>14043</v>
      </c>
      <c r="Y3352" s="4">
        <v>45536</v>
      </c>
      <c r="Z3352" t="s">
        <v>15806</v>
      </c>
      <c r="AA3352">
        <v>9690</v>
      </c>
      <c r="AB3352">
        <v>3228</v>
      </c>
      <c r="AC3352">
        <v>582</v>
      </c>
      <c r="AD3352" s="7">
        <f>invoices[[#This Row],[Rent]]+invoices[[#This Row],[Services]]+invoices[[#This Row],[GST]]</f>
        <v>13500</v>
      </c>
      <c r="AE3352" s="7">
        <f>invoices[[#This Row],[Total]]-invoices[[#This Row],[rent_amount]]</f>
        <v>0</v>
      </c>
      <c r="AF3352">
        <v>5316</v>
      </c>
      <c r="AG3352">
        <v>1674</v>
      </c>
      <c r="AH3352">
        <f>invoices[[#This Row],[EB Amount]]-invoices[[#This Row],[electricity_amount]]</f>
        <v>0</v>
      </c>
    </row>
    <row r="3353" spans="1:34">
      <c r="A3353" t="s">
        <v>12011</v>
      </c>
      <c r="B3353" t="s">
        <v>22</v>
      </c>
      <c r="C3353" t="s">
        <v>1103</v>
      </c>
      <c r="D3353" t="s">
        <v>24</v>
      </c>
      <c r="E3353" t="s">
        <v>42</v>
      </c>
      <c r="F3353" t="s">
        <v>316</v>
      </c>
      <c r="G3353" t="s">
        <v>12012</v>
      </c>
      <c r="H3353" s="1">
        <f>DATE(YEAR(invoices[[#This Row],[due_date]]),MONTH(invoices[[#This Row],[due_date]]),1)</f>
        <v>45536</v>
      </c>
      <c r="I3353" s="1">
        <v>45542</v>
      </c>
      <c r="J3353">
        <v>13500</v>
      </c>
      <c r="K3353">
        <v>1204</v>
      </c>
      <c r="L3353">
        <v>0</v>
      </c>
      <c r="M3353">
        <f>invoices[[#This Row],[rent_amount]]+invoices[[#This Row],[electricity_amount]]+invoices[[#This Row],[other_charges]]</f>
        <v>14704</v>
      </c>
      <c r="N3353" t="s">
        <v>28</v>
      </c>
      <c r="O3353" t="s">
        <v>1483</v>
      </c>
      <c r="P3353">
        <v>0</v>
      </c>
      <c r="Q3353" t="b">
        <v>0</v>
      </c>
      <c r="R3353" t="s">
        <v>472</v>
      </c>
      <c r="S3353">
        <v>0</v>
      </c>
      <c r="T3353">
        <f>invoices[[#This Row],[total_amount]]</f>
        <v>14704</v>
      </c>
      <c r="U3353" t="s">
        <v>1105</v>
      </c>
      <c r="V3353" t="str">
        <f>INDEX([1]!Table1[tenantname],MATCH(invoices[[#This Row],[allotment_id]],[1]!Table1[TenantAllotmentID],0))</f>
        <v>Aditi Karra (C24-C2)</v>
      </c>
      <c r="W3353" t="s">
        <v>14348</v>
      </c>
      <c r="X3353" t="s">
        <v>14349</v>
      </c>
      <c r="Y3353" s="4">
        <v>45536</v>
      </c>
      <c r="Z3353" t="s">
        <v>15806</v>
      </c>
      <c r="AA3353">
        <v>7554</v>
      </c>
      <c r="AB3353">
        <v>5038</v>
      </c>
      <c r="AC3353">
        <v>908</v>
      </c>
      <c r="AD3353" s="7">
        <f>invoices[[#This Row],[Rent]]+invoices[[#This Row],[Services]]+invoices[[#This Row],[GST]]</f>
        <v>13500</v>
      </c>
      <c r="AE3353" s="7">
        <f>invoices[[#This Row],[Total]]-invoices[[#This Row],[rent_amount]]</f>
        <v>0</v>
      </c>
      <c r="AF3353">
        <v>5324</v>
      </c>
      <c r="AG3353">
        <v>1204</v>
      </c>
      <c r="AH3353">
        <f>invoices[[#This Row],[EB Amount]]-invoices[[#This Row],[electricity_amount]]</f>
        <v>0</v>
      </c>
    </row>
    <row r="3354" spans="1:34">
      <c r="A3354" t="s">
        <v>12015</v>
      </c>
      <c r="B3354" t="s">
        <v>22</v>
      </c>
      <c r="C3354" t="s">
        <v>1470</v>
      </c>
      <c r="D3354" t="s">
        <v>24</v>
      </c>
      <c r="E3354" t="s">
        <v>112</v>
      </c>
      <c r="F3354" s="2" t="s">
        <v>1471</v>
      </c>
      <c r="G3354" t="s">
        <v>12016</v>
      </c>
      <c r="H3354" s="1">
        <f>DATE(YEAR(invoices[[#This Row],[due_date]]),MONTH(invoices[[#This Row],[due_date]]),1)</f>
        <v>45536</v>
      </c>
      <c r="I3354" s="1">
        <v>45542</v>
      </c>
      <c r="J3354">
        <v>13500</v>
      </c>
      <c r="K3354">
        <v>2542</v>
      </c>
      <c r="L3354">
        <v>0</v>
      </c>
      <c r="M3354">
        <f>invoices[[#This Row],[rent_amount]]+invoices[[#This Row],[electricity_amount]]+invoices[[#This Row],[other_charges]]</f>
        <v>16042</v>
      </c>
      <c r="N3354" t="s">
        <v>28</v>
      </c>
      <c r="O3354" t="s">
        <v>980</v>
      </c>
      <c r="P3354">
        <v>0</v>
      </c>
      <c r="Q3354" t="b">
        <v>0</v>
      </c>
      <c r="R3354" t="s">
        <v>472</v>
      </c>
      <c r="S3354">
        <v>0</v>
      </c>
      <c r="T3354">
        <f>invoices[[#This Row],[total_amount]]</f>
        <v>16042</v>
      </c>
      <c r="U3354" t="s">
        <v>1473</v>
      </c>
      <c r="V3354" t="str">
        <f>INDEX([1]!Table1[tenantname],MATCH(invoices[[#This Row],[allotment_id]],[1]!Table1[TenantAllotmentID],0))</f>
        <v>Krishanu Kashyap (A23-C2)</v>
      </c>
      <c r="W3354" t="s">
        <v>14487</v>
      </c>
      <c r="X3354" t="s">
        <v>14488</v>
      </c>
      <c r="Y3354" s="4">
        <v>45536</v>
      </c>
      <c r="Z3354" t="s">
        <v>15806</v>
      </c>
      <c r="AA3354">
        <v>9450</v>
      </c>
      <c r="AB3354">
        <v>3432</v>
      </c>
      <c r="AC3354">
        <v>618</v>
      </c>
      <c r="AD3354" s="7">
        <f>invoices[[#This Row],[Rent]]+invoices[[#This Row],[Services]]+invoices[[#This Row],[GST]]</f>
        <v>13500</v>
      </c>
      <c r="AE3354" s="7">
        <f>invoices[[#This Row],[Total]]-invoices[[#This Row],[rent_amount]]</f>
        <v>0</v>
      </c>
      <c r="AF3354">
        <v>5326</v>
      </c>
      <c r="AG3354">
        <v>2542</v>
      </c>
      <c r="AH3354">
        <f>invoices[[#This Row],[EB Amount]]-invoices[[#This Row],[electricity_amount]]</f>
        <v>0</v>
      </c>
    </row>
    <row r="3355" spans="1:34">
      <c r="A3355" t="s">
        <v>12069</v>
      </c>
      <c r="B3355" t="s">
        <v>22</v>
      </c>
      <c r="C3355" t="s">
        <v>7095</v>
      </c>
      <c r="D3355" t="s">
        <v>24</v>
      </c>
      <c r="E3355" t="s">
        <v>42</v>
      </c>
      <c r="F3355" t="s">
        <v>6008</v>
      </c>
      <c r="G3355" t="s">
        <v>12070</v>
      </c>
      <c r="H3355" s="1">
        <f>DATE(YEAR(invoices[[#This Row],[due_date]]),MONTH(invoices[[#This Row],[due_date]]),1)</f>
        <v>45536</v>
      </c>
      <c r="I3355" s="1">
        <v>45542</v>
      </c>
      <c r="J3355">
        <v>6498</v>
      </c>
      <c r="K3355">
        <v>860</v>
      </c>
      <c r="L3355">
        <v>2250</v>
      </c>
      <c r="M3355">
        <f>invoices[[#This Row],[rent_amount]]+invoices[[#This Row],[electricity_amount]]+invoices[[#This Row],[other_charges]]</f>
        <v>9608</v>
      </c>
      <c r="N3355" t="s">
        <v>28</v>
      </c>
      <c r="O3355" t="s">
        <v>471</v>
      </c>
      <c r="P3355">
        <v>0</v>
      </c>
      <c r="Q3355" t="b">
        <v>0</v>
      </c>
      <c r="R3355" t="s">
        <v>472</v>
      </c>
      <c r="S3355">
        <v>0</v>
      </c>
      <c r="T3355">
        <f>invoices[[#This Row],[total_amount]]</f>
        <v>9608</v>
      </c>
      <c r="U3355" t="s">
        <v>7097</v>
      </c>
      <c r="V3355" t="str">
        <f>INDEX([1]!Table1[tenantname],MATCH(invoices[[#This Row],[allotment_id]],[1]!Table1[TenantAllotmentID],0))</f>
        <v>Avantika Singh (C24-B2)</v>
      </c>
      <c r="W3355" t="s">
        <v>15530</v>
      </c>
      <c r="X3355" t="s">
        <v>15531</v>
      </c>
      <c r="Y3355" s="4">
        <v>45536</v>
      </c>
      <c r="Z3355" t="s">
        <v>15806</v>
      </c>
      <c r="AA3355">
        <v>3637</v>
      </c>
      <c r="AB3355">
        <v>2425</v>
      </c>
      <c r="AC3355">
        <v>436</v>
      </c>
      <c r="AD3355" s="7">
        <f>invoices[[#This Row],[Rent]]+invoices[[#This Row],[Services]]+invoices[[#This Row],[GST]]</f>
        <v>6498</v>
      </c>
      <c r="AE3355" s="7">
        <f>invoices[[#This Row],[Total]]-invoices[[#This Row],[rent_amount]]</f>
        <v>0</v>
      </c>
      <c r="AF3355">
        <v>5357</v>
      </c>
      <c r="AG3355">
        <v>860</v>
      </c>
      <c r="AH3355">
        <f>invoices[[#This Row],[EB Amount]]-invoices[[#This Row],[electricity_amount]]</f>
        <v>0</v>
      </c>
    </row>
    <row r="3356" spans="1:34">
      <c r="A3356" t="s">
        <v>12083</v>
      </c>
      <c r="B3356" t="s">
        <v>22</v>
      </c>
      <c r="C3356" t="s">
        <v>5427</v>
      </c>
      <c r="D3356" t="s">
        <v>24</v>
      </c>
      <c r="E3356" t="s">
        <v>519</v>
      </c>
      <c r="F3356" t="s">
        <v>520</v>
      </c>
      <c r="G3356" t="s">
        <v>12084</v>
      </c>
      <c r="H3356" s="1">
        <f>DATE(YEAR(invoices[[#This Row],[due_date]]),MONTH(invoices[[#This Row],[due_date]]),1)</f>
        <v>45536</v>
      </c>
      <c r="I3356" s="1">
        <v>45542</v>
      </c>
      <c r="J3356">
        <v>9498</v>
      </c>
      <c r="K3356">
        <v>2387</v>
      </c>
      <c r="L3356">
        <v>2250</v>
      </c>
      <c r="M3356">
        <f>invoices[[#This Row],[rent_amount]]+invoices[[#This Row],[electricity_amount]]+invoices[[#This Row],[other_charges]]</f>
        <v>14135</v>
      </c>
      <c r="N3356" t="s">
        <v>28</v>
      </c>
      <c r="O3356" t="s">
        <v>565</v>
      </c>
      <c r="P3356">
        <v>0</v>
      </c>
      <c r="Q3356" t="b">
        <v>0</v>
      </c>
      <c r="R3356" t="s">
        <v>472</v>
      </c>
      <c r="S3356">
        <v>0</v>
      </c>
      <c r="T3356">
        <f>invoices[[#This Row],[total_amount]]</f>
        <v>14135</v>
      </c>
      <c r="U3356" t="s">
        <v>5429</v>
      </c>
      <c r="V3356" t="str">
        <f>INDEX([1]!Table1[tenantname],MATCH(invoices[[#This Row],[allotment_id]],[1]!Table1[TenantAllotmentID],0))</f>
        <v>Rupesh S (C41-A1)</v>
      </c>
      <c r="W3356" t="s">
        <v>15374</v>
      </c>
      <c r="X3356" t="s">
        <v>15375</v>
      </c>
      <c r="Y3356" s="4">
        <v>45536</v>
      </c>
      <c r="Z3356" t="s">
        <v>15806</v>
      </c>
      <c r="AA3356">
        <v>5809</v>
      </c>
      <c r="AB3356">
        <v>3127</v>
      </c>
      <c r="AC3356">
        <v>562</v>
      </c>
      <c r="AD3356" s="7">
        <f>invoices[[#This Row],[Rent]]+invoices[[#This Row],[Services]]+invoices[[#This Row],[GST]]</f>
        <v>9498</v>
      </c>
      <c r="AE3356" s="7">
        <f>invoices[[#This Row],[Total]]-invoices[[#This Row],[rent_amount]]</f>
        <v>0</v>
      </c>
      <c r="AF3356">
        <v>5364</v>
      </c>
      <c r="AG3356">
        <v>2387</v>
      </c>
      <c r="AH3356">
        <f>invoices[[#This Row],[EB Amount]]-invoices[[#This Row],[electricity_amount]]</f>
        <v>0</v>
      </c>
    </row>
    <row r="3357" spans="1:34">
      <c r="A3357" t="s">
        <v>12117</v>
      </c>
      <c r="B3357" t="s">
        <v>22</v>
      </c>
      <c r="C3357" t="s">
        <v>3853</v>
      </c>
      <c r="D3357" t="s">
        <v>24</v>
      </c>
      <c r="E3357" t="s">
        <v>195</v>
      </c>
      <c r="F3357" t="s">
        <v>650</v>
      </c>
      <c r="G3357" t="s">
        <v>12118</v>
      </c>
      <c r="H3357" s="1">
        <f>DATE(YEAR(invoices[[#This Row],[due_date]]),MONTH(invoices[[#This Row],[due_date]]),1)</f>
        <v>45536</v>
      </c>
      <c r="I3357" s="1">
        <v>45542</v>
      </c>
      <c r="J3357">
        <v>14500</v>
      </c>
      <c r="K3357">
        <v>1650</v>
      </c>
      <c r="L3357">
        <v>0</v>
      </c>
      <c r="M3357">
        <f>invoices[[#This Row],[rent_amount]]+invoices[[#This Row],[electricity_amount]]+invoices[[#This Row],[other_charges]]</f>
        <v>16150</v>
      </c>
      <c r="N3357" t="s">
        <v>28</v>
      </c>
      <c r="O3357" t="s">
        <v>565</v>
      </c>
      <c r="P3357">
        <v>0</v>
      </c>
      <c r="Q3357" t="b">
        <v>0</v>
      </c>
      <c r="R3357" t="s">
        <v>472</v>
      </c>
      <c r="S3357">
        <v>0</v>
      </c>
      <c r="T3357">
        <f>invoices[[#This Row],[total_amount]]</f>
        <v>16150</v>
      </c>
      <c r="U3357" t="s">
        <v>3855</v>
      </c>
      <c r="V3357" t="str">
        <f>INDEX([1]!Table1[tenantname],MATCH(invoices[[#This Row],[allotment_id]],[1]!Table1[TenantAllotmentID],0))</f>
        <v>Rohini M N (D41-B2)</v>
      </c>
      <c r="W3357" t="s">
        <v>15140</v>
      </c>
      <c r="X3357" t="s">
        <v>15141</v>
      </c>
      <c r="Y3357" s="4">
        <v>45536</v>
      </c>
      <c r="Z3357" t="s">
        <v>15806</v>
      </c>
      <c r="AA3357">
        <v>10408</v>
      </c>
      <c r="AB3357">
        <v>3467</v>
      </c>
      <c r="AC3357">
        <v>625</v>
      </c>
      <c r="AD3357" s="7">
        <f>invoices[[#This Row],[Rent]]+invoices[[#This Row],[Services]]+invoices[[#This Row],[GST]]</f>
        <v>14500</v>
      </c>
      <c r="AE3357" s="7">
        <f>invoices[[#This Row],[Total]]-invoices[[#This Row],[rent_amount]]</f>
        <v>0</v>
      </c>
      <c r="AF3357">
        <v>5382</v>
      </c>
      <c r="AG3357">
        <v>1650</v>
      </c>
      <c r="AH3357">
        <f>invoices[[#This Row],[EB Amount]]-invoices[[#This Row],[electricity_amount]]</f>
        <v>0</v>
      </c>
    </row>
    <row r="3358" spans="1:34">
      <c r="A3358" t="s">
        <v>12161</v>
      </c>
      <c r="B3358" t="s">
        <v>22</v>
      </c>
      <c r="C3358" t="s">
        <v>187</v>
      </c>
      <c r="D3358" t="s">
        <v>24</v>
      </c>
      <c r="E3358" t="s">
        <v>155</v>
      </c>
      <c r="F3358" t="s">
        <v>188</v>
      </c>
      <c r="G3358" t="s">
        <v>12162</v>
      </c>
      <c r="H3358" s="1">
        <f>DATE(YEAR(invoices[[#This Row],[due_date]]),MONTH(invoices[[#This Row],[due_date]]),1)</f>
        <v>45536</v>
      </c>
      <c r="I3358" s="1">
        <v>45542</v>
      </c>
      <c r="J3358">
        <v>13500</v>
      </c>
      <c r="K3358">
        <v>1364</v>
      </c>
      <c r="L3358">
        <v>0</v>
      </c>
      <c r="M3358">
        <f>invoices[[#This Row],[rent_amount]]+invoices[[#This Row],[electricity_amount]]+invoices[[#This Row],[other_charges]]</f>
        <v>14864</v>
      </c>
      <c r="N3358" t="s">
        <v>28</v>
      </c>
      <c r="O3358" t="s">
        <v>980</v>
      </c>
      <c r="P3358">
        <v>0</v>
      </c>
      <c r="Q3358" t="b">
        <v>0</v>
      </c>
      <c r="R3358" t="s">
        <v>472</v>
      </c>
      <c r="S3358">
        <v>0</v>
      </c>
      <c r="T3358">
        <f>invoices[[#This Row],[total_amount]]</f>
        <v>14864</v>
      </c>
      <c r="U3358" t="s">
        <v>192</v>
      </c>
      <c r="V3358" t="str">
        <f>INDEX([1]!Table1[tenantname],MATCH(invoices[[#This Row],[allotment_id]],[1]!Table1[TenantAllotmentID],0))</f>
        <v>Praveen Kumar R (C44-C2)</v>
      </c>
      <c r="W3358" t="s">
        <v>14028</v>
      </c>
      <c r="X3358" t="s">
        <v>14029</v>
      </c>
      <c r="Y3358" s="4">
        <v>45536</v>
      </c>
      <c r="Z3358" t="s">
        <v>15806</v>
      </c>
      <c r="AA3358">
        <v>8254</v>
      </c>
      <c r="AB3358">
        <v>4444</v>
      </c>
      <c r="AC3358">
        <v>802</v>
      </c>
      <c r="AD3358" s="7">
        <f>invoices[[#This Row],[Rent]]+invoices[[#This Row],[Services]]+invoices[[#This Row],[GST]]</f>
        <v>13500</v>
      </c>
      <c r="AE3358" s="7">
        <f>invoices[[#This Row],[Total]]-invoices[[#This Row],[rent_amount]]</f>
        <v>0</v>
      </c>
      <c r="AF3358">
        <v>5405</v>
      </c>
      <c r="AG3358">
        <v>1364</v>
      </c>
      <c r="AH3358">
        <f>invoices[[#This Row],[EB Amount]]-invoices[[#This Row],[electricity_amount]]</f>
        <v>0</v>
      </c>
    </row>
    <row r="3359" spans="1:34">
      <c r="A3359" t="s">
        <v>12173</v>
      </c>
      <c r="B3359" t="s">
        <v>22</v>
      </c>
      <c r="C3359" t="s">
        <v>1571</v>
      </c>
      <c r="D3359" t="s">
        <v>24</v>
      </c>
      <c r="E3359" t="s">
        <v>104</v>
      </c>
      <c r="F3359" t="s">
        <v>1572</v>
      </c>
      <c r="G3359" t="s">
        <v>12174</v>
      </c>
      <c r="H3359" s="1">
        <f>DATE(YEAR(invoices[[#This Row],[due_date]]),MONTH(invoices[[#This Row],[due_date]]),1)</f>
        <v>45536</v>
      </c>
      <c r="I3359" s="1">
        <v>45542</v>
      </c>
      <c r="J3359">
        <v>14500</v>
      </c>
      <c r="K3359">
        <v>1519</v>
      </c>
      <c r="L3359">
        <v>0</v>
      </c>
      <c r="M3359">
        <f>invoices[[#This Row],[rent_amount]]+invoices[[#This Row],[electricity_amount]]+invoices[[#This Row],[other_charges]]</f>
        <v>16019</v>
      </c>
      <c r="N3359" t="s">
        <v>28</v>
      </c>
      <c r="O3359" t="s">
        <v>980</v>
      </c>
      <c r="P3359">
        <v>0</v>
      </c>
      <c r="Q3359" t="b">
        <v>0</v>
      </c>
      <c r="R3359" t="s">
        <v>472</v>
      </c>
      <c r="S3359">
        <v>0</v>
      </c>
      <c r="T3359">
        <f>invoices[[#This Row],[total_amount]]</f>
        <v>16019</v>
      </c>
      <c r="U3359" t="s">
        <v>1574</v>
      </c>
      <c r="V3359" t="str">
        <f>INDEX([1]!Table1[tenantname],MATCH(invoices[[#This Row],[allotment_id]],[1]!Table1[TenantAllotmentID],0))</f>
        <v>Ravi S (B14-B2)</v>
      </c>
      <c r="W3359" t="s">
        <v>14522</v>
      </c>
      <c r="X3359" t="s">
        <v>14523</v>
      </c>
      <c r="Y3359" s="4">
        <v>45536</v>
      </c>
      <c r="Z3359" t="s">
        <v>15806</v>
      </c>
      <c r="AA3359">
        <v>10408</v>
      </c>
      <c r="AB3359">
        <v>3467</v>
      </c>
      <c r="AC3359">
        <v>625</v>
      </c>
      <c r="AD3359" s="7">
        <f>invoices[[#This Row],[Rent]]+invoices[[#This Row],[Services]]+invoices[[#This Row],[GST]]</f>
        <v>14500</v>
      </c>
      <c r="AE3359" s="7">
        <f>invoices[[#This Row],[Total]]-invoices[[#This Row],[rent_amount]]</f>
        <v>0</v>
      </c>
      <c r="AF3359">
        <v>5412</v>
      </c>
      <c r="AG3359">
        <v>1519</v>
      </c>
      <c r="AH3359">
        <f>invoices[[#This Row],[EB Amount]]-invoices[[#This Row],[electricity_amount]]</f>
        <v>0</v>
      </c>
    </row>
    <row r="3360" spans="1:34">
      <c r="A3360" t="s">
        <v>12186</v>
      </c>
      <c r="B3360" t="s">
        <v>22</v>
      </c>
      <c r="C3360" t="s">
        <v>5417</v>
      </c>
      <c r="D3360" t="s">
        <v>24</v>
      </c>
      <c r="E3360" t="s">
        <v>268</v>
      </c>
      <c r="F3360" t="s">
        <v>359</v>
      </c>
      <c r="G3360" t="s">
        <v>12187</v>
      </c>
      <c r="H3360" s="1">
        <f>DATE(YEAR(invoices[[#This Row],[due_date]]),MONTH(invoices[[#This Row],[due_date]]),1)</f>
        <v>45536</v>
      </c>
      <c r="I3360" s="1">
        <v>45542</v>
      </c>
      <c r="J3360">
        <v>1598</v>
      </c>
      <c r="K3360">
        <v>1012</v>
      </c>
      <c r="L3360">
        <v>2250</v>
      </c>
      <c r="M3360">
        <f>invoices[[#This Row],[rent_amount]]+invoices[[#This Row],[electricity_amount]]+invoices[[#This Row],[other_charges]]</f>
        <v>4860</v>
      </c>
      <c r="N3360" t="s">
        <v>28</v>
      </c>
      <c r="O3360" t="s">
        <v>471</v>
      </c>
      <c r="P3360">
        <v>0</v>
      </c>
      <c r="Q3360" t="b">
        <v>0</v>
      </c>
      <c r="R3360" t="s">
        <v>472</v>
      </c>
      <c r="S3360">
        <v>0</v>
      </c>
      <c r="T3360">
        <f>invoices[[#This Row],[total_amount]]</f>
        <v>4860</v>
      </c>
      <c r="U3360" t="s">
        <v>5419</v>
      </c>
      <c r="V3360" t="str">
        <f>INDEX([1]!Table1[tenantname],MATCH(invoices[[#This Row],[allotment_id]],[1]!Table1[TenantAllotmentID],0))</f>
        <v>Jayanthan Ramesh (C21-D1)</v>
      </c>
      <c r="W3360" t="s">
        <v>15372</v>
      </c>
      <c r="X3360" t="s">
        <v>15373</v>
      </c>
      <c r="Y3360" s="4">
        <v>45536</v>
      </c>
      <c r="Z3360" t="s">
        <v>15806</v>
      </c>
      <c r="AA3360">
        <v>1148</v>
      </c>
      <c r="AB3360">
        <v>382</v>
      </c>
      <c r="AC3360">
        <v>68</v>
      </c>
      <c r="AD3360" s="7">
        <f>invoices[[#This Row],[Rent]]+invoices[[#This Row],[Services]]+invoices[[#This Row],[GST]]</f>
        <v>1598</v>
      </c>
      <c r="AE3360" s="7">
        <f>invoices[[#This Row],[Total]]-invoices[[#This Row],[rent_amount]]</f>
        <v>0</v>
      </c>
      <c r="AF3360">
        <v>5418</v>
      </c>
      <c r="AG3360">
        <v>1012</v>
      </c>
      <c r="AH3360">
        <f>invoices[[#This Row],[EB Amount]]-invoices[[#This Row],[electricity_amount]]</f>
        <v>0</v>
      </c>
    </row>
    <row r="3361" spans="1:34">
      <c r="A3361" t="s">
        <v>12220</v>
      </c>
      <c r="B3361" t="s">
        <v>22</v>
      </c>
      <c r="C3361" t="s">
        <v>765</v>
      </c>
      <c r="D3361" t="s">
        <v>24</v>
      </c>
      <c r="E3361" t="s">
        <v>50</v>
      </c>
      <c r="F3361" t="s">
        <v>766</v>
      </c>
      <c r="G3361" t="s">
        <v>12221</v>
      </c>
      <c r="H3361" s="1">
        <f>DATE(YEAR(invoices[[#This Row],[due_date]]),MONTH(invoices[[#This Row],[due_date]]),1)</f>
        <v>45536</v>
      </c>
      <c r="I3361" s="1">
        <v>45542</v>
      </c>
      <c r="J3361">
        <v>19000</v>
      </c>
      <c r="K3361">
        <v>2232</v>
      </c>
      <c r="L3361">
        <v>0</v>
      </c>
      <c r="M3361">
        <f>invoices[[#This Row],[rent_amount]]+invoices[[#This Row],[electricity_amount]]+invoices[[#This Row],[other_charges]]</f>
        <v>21232</v>
      </c>
      <c r="N3361" t="s">
        <v>28</v>
      </c>
      <c r="O3361" t="s">
        <v>471</v>
      </c>
      <c r="P3361">
        <v>0</v>
      </c>
      <c r="Q3361" t="b">
        <v>0</v>
      </c>
      <c r="R3361" t="s">
        <v>472</v>
      </c>
      <c r="S3361">
        <v>0</v>
      </c>
      <c r="T3361">
        <f>invoices[[#This Row],[total_amount]]</f>
        <v>21232</v>
      </c>
      <c r="U3361" t="s">
        <v>769</v>
      </c>
      <c r="V3361" t="str">
        <f>INDEX([1]!Table1[tenantname],MATCH(invoices[[#This Row],[allotment_id]],[1]!Table1[TenantAllotmentID],0))</f>
        <v>Dhanaganapathy Madhavan (B32-A1)</v>
      </c>
      <c r="W3361" t="s">
        <v>14223</v>
      </c>
      <c r="X3361" t="s">
        <v>14224</v>
      </c>
      <c r="Y3361" s="4">
        <v>45536</v>
      </c>
      <c r="Z3361" t="s">
        <v>15806</v>
      </c>
      <c r="AA3361">
        <v>11618</v>
      </c>
      <c r="AB3361">
        <v>6255</v>
      </c>
      <c r="AC3361">
        <v>1127</v>
      </c>
      <c r="AD3361" s="7">
        <f>invoices[[#This Row],[Rent]]+invoices[[#This Row],[Services]]+invoices[[#This Row],[GST]]</f>
        <v>19000</v>
      </c>
      <c r="AE3361" s="7">
        <f>invoices[[#This Row],[Total]]-invoices[[#This Row],[rent_amount]]</f>
        <v>0</v>
      </c>
      <c r="AF3361">
        <v>5434</v>
      </c>
      <c r="AG3361">
        <v>2232</v>
      </c>
      <c r="AH3361">
        <f>invoices[[#This Row],[EB Amount]]-invoices[[#This Row],[electricity_amount]]</f>
        <v>0</v>
      </c>
    </row>
    <row r="3362" spans="1:34">
      <c r="A3362" t="s">
        <v>12239</v>
      </c>
      <c r="B3362" t="s">
        <v>22</v>
      </c>
      <c r="C3362" t="s">
        <v>2835</v>
      </c>
      <c r="D3362" t="s">
        <v>24</v>
      </c>
      <c r="E3362" t="s">
        <v>226</v>
      </c>
      <c r="F3362" t="s">
        <v>2836</v>
      </c>
      <c r="G3362" t="s">
        <v>12240</v>
      </c>
      <c r="H3362" s="1">
        <f>DATE(YEAR(invoices[[#This Row],[due_date]]),MONTH(invoices[[#This Row],[due_date]]),1)</f>
        <v>45536</v>
      </c>
      <c r="I3362" s="1">
        <v>45542</v>
      </c>
      <c r="J3362">
        <v>14500</v>
      </c>
      <c r="K3362">
        <v>2170</v>
      </c>
      <c r="L3362">
        <v>0</v>
      </c>
      <c r="M3362">
        <f>invoices[[#This Row],[rent_amount]]+invoices[[#This Row],[electricity_amount]]+invoices[[#This Row],[other_charges]]</f>
        <v>16670</v>
      </c>
      <c r="N3362" t="s">
        <v>28</v>
      </c>
      <c r="O3362" t="s">
        <v>980</v>
      </c>
      <c r="P3362">
        <v>0</v>
      </c>
      <c r="Q3362" t="b">
        <v>0</v>
      </c>
      <c r="R3362" t="s">
        <v>472</v>
      </c>
      <c r="S3362">
        <v>0</v>
      </c>
      <c r="T3362">
        <f>invoices[[#This Row],[total_amount]]</f>
        <v>16670</v>
      </c>
      <c r="U3362" s="2" t="s">
        <v>2838</v>
      </c>
      <c r="V3362" t="str">
        <f>INDEX([1]!Table1[tenantname],MATCH(invoices[[#This Row],[allotment_id]],[1]!Table1[TenantAllotmentID],0))</f>
        <v>Nivetha Marimuthu (B12-B1)</v>
      </c>
      <c r="W3362" t="s">
        <v>14907</v>
      </c>
      <c r="X3362" t="s">
        <v>14908</v>
      </c>
      <c r="Y3362" s="4">
        <v>45536</v>
      </c>
      <c r="Z3362" t="s">
        <v>15806</v>
      </c>
      <c r="AA3362">
        <v>10408</v>
      </c>
      <c r="AB3362">
        <v>3467</v>
      </c>
      <c r="AC3362">
        <v>625</v>
      </c>
      <c r="AD3362" s="7">
        <f>invoices[[#This Row],[Rent]]+invoices[[#This Row],[Services]]+invoices[[#This Row],[GST]]</f>
        <v>14500</v>
      </c>
      <c r="AE3362" s="7">
        <f>invoices[[#This Row],[Total]]-invoices[[#This Row],[rent_amount]]</f>
        <v>0</v>
      </c>
      <c r="AF3362">
        <v>5444</v>
      </c>
      <c r="AG3362">
        <v>2170</v>
      </c>
      <c r="AH3362">
        <f>invoices[[#This Row],[EB Amount]]-invoices[[#This Row],[electricity_amount]]</f>
        <v>0</v>
      </c>
    </row>
    <row r="3363" spans="1:34">
      <c r="A3363" t="s">
        <v>12320</v>
      </c>
      <c r="B3363" t="s">
        <v>22</v>
      </c>
      <c r="C3363" t="s">
        <v>2459</v>
      </c>
      <c r="D3363" t="s">
        <v>24</v>
      </c>
      <c r="E3363" t="s">
        <v>476</v>
      </c>
      <c r="F3363" t="s">
        <v>1069</v>
      </c>
      <c r="G3363" t="s">
        <v>12321</v>
      </c>
      <c r="H3363" s="1">
        <f>DATE(YEAR(invoices[[#This Row],[due_date]]),MONTH(invoices[[#This Row],[due_date]]),1)</f>
        <v>45536</v>
      </c>
      <c r="I3363" s="1">
        <v>45542</v>
      </c>
      <c r="J3363">
        <v>13500</v>
      </c>
      <c r="K3363">
        <v>2077</v>
      </c>
      <c r="L3363">
        <v>0</v>
      </c>
      <c r="M3363">
        <f>invoices[[#This Row],[rent_amount]]+invoices[[#This Row],[electricity_amount]]+invoices[[#This Row],[other_charges]]</f>
        <v>15577</v>
      </c>
      <c r="N3363" t="s">
        <v>28</v>
      </c>
      <c r="O3363" t="s">
        <v>565</v>
      </c>
      <c r="P3363">
        <v>0</v>
      </c>
      <c r="Q3363" t="b">
        <v>0</v>
      </c>
      <c r="R3363" t="s">
        <v>472</v>
      </c>
      <c r="S3363">
        <v>0</v>
      </c>
      <c r="T3363">
        <f>invoices[[#This Row],[total_amount]]</f>
        <v>15577</v>
      </c>
      <c r="U3363" t="s">
        <v>3090</v>
      </c>
      <c r="V3363" t="str">
        <f>INDEX([1]!Table1[tenantname],MATCH(invoices[[#This Row],[allotment_id]],[1]!Table1[TenantAllotmentID],0))</f>
        <v>Vishal Chandravanshi (B41-C2)</v>
      </c>
      <c r="W3363" t="s">
        <v>14810</v>
      </c>
      <c r="X3363" t="s">
        <v>14968</v>
      </c>
      <c r="Y3363" s="4">
        <v>45536</v>
      </c>
      <c r="Z3363" t="s">
        <v>15806</v>
      </c>
      <c r="AA3363">
        <v>9690</v>
      </c>
      <c r="AB3363">
        <v>3228</v>
      </c>
      <c r="AC3363">
        <v>582</v>
      </c>
      <c r="AD3363" s="7">
        <f>invoices[[#This Row],[Rent]]+invoices[[#This Row],[Services]]+invoices[[#This Row],[GST]]</f>
        <v>13500</v>
      </c>
      <c r="AE3363" s="7">
        <f>invoices[[#This Row],[Total]]-invoices[[#This Row],[rent_amount]]</f>
        <v>0</v>
      </c>
      <c r="AF3363">
        <v>5489</v>
      </c>
      <c r="AG3363">
        <v>2077</v>
      </c>
      <c r="AH3363">
        <f>invoices[[#This Row],[EB Amount]]-invoices[[#This Row],[electricity_amount]]</f>
        <v>0</v>
      </c>
    </row>
    <row r="3364" spans="1:34">
      <c r="A3364" t="s">
        <v>12364</v>
      </c>
      <c r="B3364" t="s">
        <v>22</v>
      </c>
      <c r="C3364" t="s">
        <v>901</v>
      </c>
      <c r="D3364" t="s">
        <v>24</v>
      </c>
      <c r="E3364" t="s">
        <v>329</v>
      </c>
      <c r="F3364" t="s">
        <v>902</v>
      </c>
      <c r="G3364" t="s">
        <v>12365</v>
      </c>
      <c r="H3364" s="1">
        <f>DATE(YEAR(invoices[[#This Row],[due_date]]),MONTH(invoices[[#This Row],[due_date]]),1)</f>
        <v>45536</v>
      </c>
      <c r="I3364" s="1">
        <v>45542</v>
      </c>
      <c r="J3364">
        <v>13500</v>
      </c>
      <c r="K3364">
        <v>1674</v>
      </c>
      <c r="L3364">
        <v>0</v>
      </c>
      <c r="M3364">
        <f>invoices[[#This Row],[rent_amount]]+invoices[[#This Row],[electricity_amount]]+invoices[[#This Row],[other_charges]]</f>
        <v>15174</v>
      </c>
      <c r="N3364" t="s">
        <v>28</v>
      </c>
      <c r="O3364" t="s">
        <v>471</v>
      </c>
      <c r="P3364">
        <v>0</v>
      </c>
      <c r="Q3364" t="b">
        <v>0</v>
      </c>
      <c r="R3364" t="s">
        <v>472</v>
      </c>
      <c r="S3364">
        <v>0</v>
      </c>
      <c r="T3364">
        <f>invoices[[#This Row],[total_amount]]</f>
        <v>15174</v>
      </c>
      <c r="U3364" t="s">
        <v>905</v>
      </c>
      <c r="V3364" t="str">
        <f>INDEX([1]!Table1[tenantname],MATCH(invoices[[#This Row],[allotment_id]],[1]!Table1[TenantAllotmentID],0))</f>
        <v>Kaarthika K (C43-C2)</v>
      </c>
      <c r="W3364" t="s">
        <v>14275</v>
      </c>
      <c r="X3364" t="s">
        <v>14275</v>
      </c>
      <c r="Y3364" s="4">
        <v>45536</v>
      </c>
      <c r="Z3364" t="s">
        <v>15806</v>
      </c>
      <c r="AA3364">
        <v>8254</v>
      </c>
      <c r="AB3364">
        <v>4444</v>
      </c>
      <c r="AC3364">
        <v>802</v>
      </c>
      <c r="AD3364" s="7">
        <f>invoices[[#This Row],[Rent]]+invoices[[#This Row],[Services]]+invoices[[#This Row],[GST]]</f>
        <v>13500</v>
      </c>
      <c r="AE3364" s="7">
        <f>invoices[[#This Row],[Total]]-invoices[[#This Row],[rent_amount]]</f>
        <v>0</v>
      </c>
      <c r="AF3364">
        <v>5513</v>
      </c>
      <c r="AG3364">
        <v>1674</v>
      </c>
      <c r="AH3364">
        <f>invoices[[#This Row],[EB Amount]]-invoices[[#This Row],[electricity_amount]]</f>
        <v>0</v>
      </c>
    </row>
    <row r="3365" spans="1:34">
      <c r="A3365" t="s">
        <v>12413</v>
      </c>
      <c r="B3365" t="s">
        <v>22</v>
      </c>
      <c r="C3365" t="s">
        <v>882</v>
      </c>
      <c r="D3365" t="s">
        <v>24</v>
      </c>
      <c r="E3365" t="s">
        <v>592</v>
      </c>
      <c r="F3365" t="s">
        <v>883</v>
      </c>
      <c r="G3365" t="s">
        <v>12414</v>
      </c>
      <c r="H3365" s="1">
        <f>DATE(YEAR(invoices[[#This Row],[due_date]]),MONTH(invoices[[#This Row],[due_date]]),1)</f>
        <v>45536</v>
      </c>
      <c r="I3365" s="1">
        <v>45542</v>
      </c>
      <c r="J3365">
        <v>13050</v>
      </c>
      <c r="K3365">
        <v>0</v>
      </c>
      <c r="L3365">
        <v>0</v>
      </c>
      <c r="M3365">
        <f>invoices[[#This Row],[rent_amount]]+invoices[[#This Row],[electricity_amount]]+invoices[[#This Row],[other_charges]]</f>
        <v>13050</v>
      </c>
      <c r="N3365" t="s">
        <v>28</v>
      </c>
      <c r="O3365" t="s">
        <v>1483</v>
      </c>
      <c r="P3365">
        <v>0</v>
      </c>
      <c r="Q3365" t="b">
        <v>0</v>
      </c>
      <c r="R3365" t="s">
        <v>472</v>
      </c>
      <c r="S3365">
        <v>0</v>
      </c>
      <c r="T3365">
        <f>invoices[[#This Row],[total_amount]]</f>
        <v>13050</v>
      </c>
      <c r="U3365" t="s">
        <v>886</v>
      </c>
      <c r="V3365" t="str">
        <f>INDEX([1]!Table1[tenantname],MATCH(invoices[[#This Row],[allotment_id]],[1]!Table1[TenantAllotmentID],0))</f>
        <v>Abhishek murarka (A44-B1)</v>
      </c>
      <c r="W3365" t="s">
        <v>14267</v>
      </c>
      <c r="X3365" t="s">
        <v>14268</v>
      </c>
      <c r="Y3365" s="4">
        <v>45536</v>
      </c>
      <c r="Z3365" t="s">
        <v>15806</v>
      </c>
      <c r="AA3365">
        <v>9135</v>
      </c>
      <c r="AB3365">
        <v>3318</v>
      </c>
      <c r="AC3365">
        <v>597</v>
      </c>
      <c r="AD3365" s="7">
        <f>invoices[[#This Row],[Rent]]+invoices[[#This Row],[Services]]+invoices[[#This Row],[GST]]</f>
        <v>13050</v>
      </c>
      <c r="AE3365" s="7">
        <f>invoices[[#This Row],[Total]]-invoices[[#This Row],[rent_amount]]</f>
        <v>0</v>
      </c>
      <c r="AF3365">
        <v>5538</v>
      </c>
      <c r="AG3365">
        <v>0</v>
      </c>
      <c r="AH3365">
        <f>invoices[[#This Row],[EB Amount]]-invoices[[#This Row],[electricity_amount]]</f>
        <v>0</v>
      </c>
    </row>
    <row r="3366" spans="1:34">
      <c r="A3366" t="s">
        <v>12431</v>
      </c>
      <c r="B3366" t="s">
        <v>22</v>
      </c>
      <c r="C3366" t="s">
        <v>3253</v>
      </c>
      <c r="D3366" t="s">
        <v>24</v>
      </c>
      <c r="E3366" t="s">
        <v>399</v>
      </c>
      <c r="F3366" t="s">
        <v>2169</v>
      </c>
      <c r="G3366" t="s">
        <v>12432</v>
      </c>
      <c r="H3366" s="1">
        <f>DATE(YEAR(invoices[[#This Row],[due_date]]),MONTH(invoices[[#This Row],[due_date]]),1)</f>
        <v>45536</v>
      </c>
      <c r="I3366" s="1">
        <v>45542</v>
      </c>
      <c r="J3366">
        <v>17000</v>
      </c>
      <c r="K3366">
        <v>992</v>
      </c>
      <c r="L3366">
        <v>0</v>
      </c>
      <c r="M3366">
        <f>invoices[[#This Row],[rent_amount]]+invoices[[#This Row],[electricity_amount]]+invoices[[#This Row],[other_charges]]</f>
        <v>17992</v>
      </c>
      <c r="N3366" t="s">
        <v>28</v>
      </c>
      <c r="O3366" t="s">
        <v>1483</v>
      </c>
      <c r="P3366">
        <v>0</v>
      </c>
      <c r="Q3366" t="b">
        <v>0</v>
      </c>
      <c r="R3366" t="s">
        <v>472</v>
      </c>
      <c r="S3366">
        <v>0</v>
      </c>
      <c r="T3366">
        <f>invoices[[#This Row],[total_amount]]</f>
        <v>17992</v>
      </c>
      <c r="U3366" t="s">
        <v>3255</v>
      </c>
      <c r="V3366" t="str">
        <f>INDEX([1]!Table1[tenantname],MATCH(invoices[[#This Row],[allotment_id]],[1]!Table1[TenantAllotmentID],0))</f>
        <v>Aishwarya E V (B22-A1)</v>
      </c>
      <c r="W3366" t="s">
        <v>15006</v>
      </c>
      <c r="X3366" t="s">
        <v>15007</v>
      </c>
      <c r="Y3366" s="4">
        <v>45536</v>
      </c>
      <c r="Z3366" t="s">
        <v>15806</v>
      </c>
      <c r="AA3366">
        <v>11900</v>
      </c>
      <c r="AB3366">
        <v>4322</v>
      </c>
      <c r="AC3366">
        <v>778</v>
      </c>
      <c r="AD3366" s="7">
        <f>invoices[[#This Row],[Rent]]+invoices[[#This Row],[Services]]+invoices[[#This Row],[GST]]</f>
        <v>17000</v>
      </c>
      <c r="AE3366" s="7">
        <f>invoices[[#This Row],[Total]]-invoices[[#This Row],[rent_amount]]</f>
        <v>0</v>
      </c>
      <c r="AF3366">
        <v>5550</v>
      </c>
      <c r="AG3366">
        <v>992</v>
      </c>
      <c r="AH3366">
        <f>invoices[[#This Row],[EB Amount]]-invoices[[#This Row],[electricity_amount]]</f>
        <v>0</v>
      </c>
    </row>
    <row r="3367" spans="1:34">
      <c r="A3367" t="s">
        <v>12445</v>
      </c>
      <c r="B3367" t="s">
        <v>22</v>
      </c>
      <c r="C3367" t="s">
        <v>2946</v>
      </c>
      <c r="D3367" t="s">
        <v>24</v>
      </c>
      <c r="E3367" t="s">
        <v>50</v>
      </c>
      <c r="F3367" t="s">
        <v>1942</v>
      </c>
      <c r="G3367" t="s">
        <v>12446</v>
      </c>
      <c r="H3367" s="1">
        <f>DATE(YEAR(invoices[[#This Row],[due_date]]),MONTH(invoices[[#This Row],[due_date]]),1)</f>
        <v>45536</v>
      </c>
      <c r="I3367" s="1">
        <v>45542</v>
      </c>
      <c r="J3367">
        <v>1932</v>
      </c>
      <c r="K3367">
        <v>1728</v>
      </c>
      <c r="L3367">
        <v>0</v>
      </c>
      <c r="M3367">
        <f>invoices[[#This Row],[rent_amount]]+invoices[[#This Row],[electricity_amount]]+invoices[[#This Row],[other_charges]]</f>
        <v>3660</v>
      </c>
      <c r="N3367" t="s">
        <v>28</v>
      </c>
      <c r="O3367" t="s">
        <v>565</v>
      </c>
      <c r="P3367">
        <v>0</v>
      </c>
      <c r="Q3367" t="b">
        <v>0</v>
      </c>
      <c r="R3367" t="s">
        <v>472</v>
      </c>
      <c r="S3367">
        <v>0</v>
      </c>
      <c r="T3367">
        <f>invoices[[#This Row],[total_amount]]</f>
        <v>3660</v>
      </c>
      <c r="U3367" t="s">
        <v>2948</v>
      </c>
      <c r="V3367" t="str">
        <f>INDEX([1]!Table1[tenantname],MATCH(invoices[[#This Row],[allotment_id]],[1]!Table1[TenantAllotmentID],0))</f>
        <v>Udyan Mahanta (B32-B1)</v>
      </c>
      <c r="W3367" t="s">
        <v>14929</v>
      </c>
      <c r="X3367" t="s">
        <v>14930</v>
      </c>
      <c r="Y3367" s="4">
        <v>45536</v>
      </c>
      <c r="Z3367" t="s">
        <v>15806</v>
      </c>
      <c r="AA3367">
        <v>1182</v>
      </c>
      <c r="AB3367">
        <v>636</v>
      </c>
      <c r="AC3367">
        <v>114</v>
      </c>
      <c r="AD3367" s="7">
        <f>invoices[[#This Row],[Rent]]+invoices[[#This Row],[Services]]+invoices[[#This Row],[GST]]</f>
        <v>1932</v>
      </c>
      <c r="AE3367" s="7">
        <f>invoices[[#This Row],[Total]]-invoices[[#This Row],[rent_amount]]</f>
        <v>0</v>
      </c>
      <c r="AF3367">
        <v>5557</v>
      </c>
      <c r="AG3367">
        <v>1728</v>
      </c>
      <c r="AH3367">
        <f>invoices[[#This Row],[EB Amount]]-invoices[[#This Row],[electricity_amount]]</f>
        <v>0</v>
      </c>
    </row>
    <row r="3368" spans="1:34">
      <c r="A3368" t="s">
        <v>12449</v>
      </c>
      <c r="B3368" t="s">
        <v>22</v>
      </c>
      <c r="C3368" t="s">
        <v>7222</v>
      </c>
      <c r="D3368" t="s">
        <v>24</v>
      </c>
      <c r="E3368" t="s">
        <v>72</v>
      </c>
      <c r="F3368" t="s">
        <v>665</v>
      </c>
      <c r="G3368" t="s">
        <v>12450</v>
      </c>
      <c r="H3368" s="1">
        <f>DATE(YEAR(invoices[[#This Row],[due_date]]),MONTH(invoices[[#This Row],[due_date]]),1)</f>
        <v>45536</v>
      </c>
      <c r="I3368" s="1">
        <v>45542</v>
      </c>
      <c r="J3368">
        <v>1265</v>
      </c>
      <c r="K3368">
        <v>1674</v>
      </c>
      <c r="L3368">
        <v>2250</v>
      </c>
      <c r="M3368">
        <f>invoices[[#This Row],[rent_amount]]+invoices[[#This Row],[electricity_amount]]+invoices[[#This Row],[other_charges]]</f>
        <v>5189</v>
      </c>
      <c r="N3368" t="s">
        <v>28</v>
      </c>
      <c r="O3368" t="s">
        <v>565</v>
      </c>
      <c r="P3368">
        <v>0</v>
      </c>
      <c r="Q3368" t="b">
        <v>0</v>
      </c>
      <c r="R3368" t="s">
        <v>472</v>
      </c>
      <c r="S3368">
        <v>0</v>
      </c>
      <c r="T3368">
        <f>invoices[[#This Row],[total_amount]]</f>
        <v>5189</v>
      </c>
      <c r="U3368" t="s">
        <v>7224</v>
      </c>
      <c r="V3368" t="str">
        <f>INDEX([1]!Table1[tenantname],MATCH(invoices[[#This Row],[allotment_id]],[1]!Table1[TenantAllotmentID],0))</f>
        <v>Stuti Srivastava (C34-A1)</v>
      </c>
      <c r="W3368" t="s">
        <v>15544</v>
      </c>
      <c r="X3368" t="s">
        <v>15545</v>
      </c>
      <c r="Y3368" s="4">
        <v>45536</v>
      </c>
      <c r="Z3368" t="s">
        <v>15806</v>
      </c>
      <c r="AA3368">
        <v>909</v>
      </c>
      <c r="AB3368">
        <v>302</v>
      </c>
      <c r="AC3368">
        <v>54</v>
      </c>
      <c r="AD3368" s="7">
        <f>invoices[[#This Row],[Rent]]+invoices[[#This Row],[Services]]+invoices[[#This Row],[GST]]</f>
        <v>1265</v>
      </c>
      <c r="AE3368" s="7">
        <f>invoices[[#This Row],[Total]]-invoices[[#This Row],[rent_amount]]</f>
        <v>0</v>
      </c>
      <c r="AF3368">
        <v>5560</v>
      </c>
      <c r="AG3368">
        <v>1674</v>
      </c>
      <c r="AH3368">
        <f>invoices[[#This Row],[EB Amount]]-invoices[[#This Row],[electricity_amount]]</f>
        <v>0</v>
      </c>
    </row>
    <row r="3369" spans="1:34">
      <c r="A3369" t="s">
        <v>12471</v>
      </c>
      <c r="B3369" t="s">
        <v>22</v>
      </c>
      <c r="C3369" t="s">
        <v>1026</v>
      </c>
      <c r="D3369" t="s">
        <v>24</v>
      </c>
      <c r="E3369" t="s">
        <v>88</v>
      </c>
      <c r="F3369" t="s">
        <v>921</v>
      </c>
      <c r="G3369" t="s">
        <v>12472</v>
      </c>
      <c r="H3369" s="1">
        <f>DATE(YEAR(invoices[[#This Row],[due_date]]),MONTH(invoices[[#This Row],[due_date]]),1)</f>
        <v>45536</v>
      </c>
      <c r="I3369" s="1">
        <v>45542</v>
      </c>
      <c r="J3369">
        <v>13500</v>
      </c>
      <c r="K3369">
        <v>1118</v>
      </c>
      <c r="L3369">
        <v>0</v>
      </c>
      <c r="M3369">
        <f>invoices[[#This Row],[rent_amount]]+invoices[[#This Row],[electricity_amount]]+invoices[[#This Row],[other_charges]]</f>
        <v>14618</v>
      </c>
      <c r="N3369" t="s">
        <v>28</v>
      </c>
      <c r="O3369" t="s">
        <v>471</v>
      </c>
      <c r="P3369">
        <v>0</v>
      </c>
      <c r="Q3369" t="b">
        <v>0</v>
      </c>
      <c r="R3369" t="s">
        <v>472</v>
      </c>
      <c r="S3369">
        <v>0</v>
      </c>
      <c r="T3369">
        <f>invoices[[#This Row],[total_amount]]</f>
        <v>14618</v>
      </c>
      <c r="U3369" t="s">
        <v>1028</v>
      </c>
      <c r="V3369" t="str">
        <f>INDEX([1]!Table1[tenantname],MATCH(invoices[[#This Row],[allotment_id]],[1]!Table1[TenantAllotmentID],0))</f>
        <v>Ganesha M (B13-C1)</v>
      </c>
      <c r="W3369" t="s">
        <v>14319</v>
      </c>
      <c r="X3369" t="s">
        <v>14320</v>
      </c>
      <c r="Y3369" s="4">
        <v>45536</v>
      </c>
      <c r="Z3369" t="s">
        <v>15806</v>
      </c>
      <c r="AA3369">
        <v>9690</v>
      </c>
      <c r="AB3369">
        <v>3228</v>
      </c>
      <c r="AC3369">
        <v>582</v>
      </c>
      <c r="AD3369" s="7">
        <f>invoices[[#This Row],[Rent]]+invoices[[#This Row],[Services]]+invoices[[#This Row],[GST]]</f>
        <v>13500</v>
      </c>
      <c r="AE3369" s="7">
        <f>invoices[[#This Row],[Total]]-invoices[[#This Row],[rent_amount]]</f>
        <v>0</v>
      </c>
      <c r="AF3369">
        <v>5572</v>
      </c>
      <c r="AG3369">
        <v>1118</v>
      </c>
      <c r="AH3369">
        <f>invoices[[#This Row],[EB Amount]]-invoices[[#This Row],[electricity_amount]]</f>
        <v>0</v>
      </c>
    </row>
    <row r="3370" spans="1:34">
      <c r="A3370" t="s">
        <v>12505</v>
      </c>
      <c r="B3370" t="s">
        <v>22</v>
      </c>
      <c r="C3370" t="s">
        <v>4786</v>
      </c>
      <c r="D3370" t="s">
        <v>24</v>
      </c>
      <c r="E3370" t="s">
        <v>104</v>
      </c>
      <c r="F3370" t="s">
        <v>551</v>
      </c>
      <c r="G3370" t="s">
        <v>12506</v>
      </c>
      <c r="H3370" s="1">
        <f>DATE(YEAR(invoices[[#This Row],[due_date]]),MONTH(invoices[[#This Row],[due_date]]),1)</f>
        <v>45536</v>
      </c>
      <c r="I3370" s="1">
        <v>45542</v>
      </c>
      <c r="J3370">
        <v>899</v>
      </c>
      <c r="K3370">
        <v>1519</v>
      </c>
      <c r="L3370">
        <v>2250</v>
      </c>
      <c r="M3370">
        <f>invoices[[#This Row],[rent_amount]]+invoices[[#This Row],[electricity_amount]]+invoices[[#This Row],[other_charges]]</f>
        <v>4668</v>
      </c>
      <c r="N3370" t="s">
        <v>28</v>
      </c>
      <c r="O3370" t="s">
        <v>980</v>
      </c>
      <c r="P3370">
        <v>0</v>
      </c>
      <c r="Q3370" t="b">
        <v>0</v>
      </c>
      <c r="R3370" t="s">
        <v>472</v>
      </c>
      <c r="S3370">
        <v>0</v>
      </c>
      <c r="T3370">
        <f>invoices[[#This Row],[total_amount]]</f>
        <v>4668</v>
      </c>
      <c r="U3370" t="s">
        <v>4788</v>
      </c>
      <c r="V3370" t="str">
        <f>INDEX([1]!Table1[tenantname],MATCH(invoices[[#This Row],[allotment_id]],[1]!Table1[TenantAllotmentID],0))</f>
        <v>Mohammed Maaz (B14-C2)</v>
      </c>
      <c r="W3370" t="s">
        <v>15287</v>
      </c>
      <c r="X3370" t="s">
        <v>15288</v>
      </c>
      <c r="Y3370" s="4">
        <v>45536</v>
      </c>
      <c r="Z3370" t="s">
        <v>15806</v>
      </c>
      <c r="AA3370">
        <v>646</v>
      </c>
      <c r="AB3370">
        <v>215</v>
      </c>
      <c r="AC3370">
        <v>38</v>
      </c>
      <c r="AD3370" s="7">
        <f>invoices[[#This Row],[Rent]]+invoices[[#This Row],[Services]]+invoices[[#This Row],[GST]]</f>
        <v>899</v>
      </c>
      <c r="AE3370" s="7">
        <f>invoices[[#This Row],[Total]]-invoices[[#This Row],[rent_amount]]</f>
        <v>0</v>
      </c>
      <c r="AF3370">
        <v>5590</v>
      </c>
      <c r="AG3370">
        <v>1519</v>
      </c>
      <c r="AH3370">
        <f>invoices[[#This Row],[EB Amount]]-invoices[[#This Row],[electricity_amount]]</f>
        <v>0</v>
      </c>
    </row>
    <row r="3371" spans="1:34">
      <c r="A3371" t="s">
        <v>12573</v>
      </c>
      <c r="B3371" t="s">
        <v>22</v>
      </c>
      <c r="C3371" t="s">
        <v>893</v>
      </c>
      <c r="D3371" t="s">
        <v>24</v>
      </c>
      <c r="E3371" t="s">
        <v>104</v>
      </c>
      <c r="F3371" t="s">
        <v>894</v>
      </c>
      <c r="G3371" t="s">
        <v>12574</v>
      </c>
      <c r="H3371" s="1">
        <f>DATE(YEAR(invoices[[#This Row],[due_date]]),MONTH(invoices[[#This Row],[due_date]]),1)</f>
        <v>45536</v>
      </c>
      <c r="I3371" s="1">
        <v>45542</v>
      </c>
      <c r="J3371">
        <v>14500</v>
      </c>
      <c r="K3371">
        <v>0</v>
      </c>
      <c r="L3371">
        <v>0</v>
      </c>
      <c r="M3371">
        <f>invoices[[#This Row],[rent_amount]]+invoices[[#This Row],[electricity_amount]]+invoices[[#This Row],[other_charges]]</f>
        <v>14500</v>
      </c>
      <c r="N3371" t="s">
        <v>28</v>
      </c>
      <c r="O3371" t="s">
        <v>980</v>
      </c>
      <c r="P3371">
        <v>0</v>
      </c>
      <c r="Q3371" t="b">
        <v>0</v>
      </c>
      <c r="R3371" t="s">
        <v>472</v>
      </c>
      <c r="S3371">
        <v>0</v>
      </c>
      <c r="T3371">
        <f>invoices[[#This Row],[total_amount]]</f>
        <v>14500</v>
      </c>
      <c r="U3371" t="s">
        <v>895</v>
      </c>
      <c r="V3371" t="str">
        <f>INDEX([1]!Table1[tenantname],MATCH(invoices[[#This Row],[allotment_id]],[1]!Table1[TenantAllotmentID],0))</f>
        <v>Kumaraswamy K (B14-B1)</v>
      </c>
      <c r="W3371" t="s">
        <v>14271</v>
      </c>
      <c r="X3371" t="s">
        <v>14272</v>
      </c>
      <c r="Y3371" s="4">
        <v>45536</v>
      </c>
      <c r="Z3371" t="s">
        <v>15806</v>
      </c>
      <c r="AA3371">
        <v>10408</v>
      </c>
      <c r="AB3371">
        <v>3467</v>
      </c>
      <c r="AC3371">
        <v>625</v>
      </c>
      <c r="AD3371" s="7">
        <f>invoices[[#This Row],[Rent]]+invoices[[#This Row],[Services]]+invoices[[#This Row],[GST]]</f>
        <v>14500</v>
      </c>
      <c r="AE3371" s="7">
        <f>invoices[[#This Row],[Total]]-invoices[[#This Row],[rent_amount]]</f>
        <v>0</v>
      </c>
      <c r="AF3371">
        <v>5628</v>
      </c>
      <c r="AG3371">
        <v>0</v>
      </c>
      <c r="AH3371">
        <f>invoices[[#This Row],[EB Amount]]-invoices[[#This Row],[electricity_amount]]</f>
        <v>0</v>
      </c>
    </row>
    <row r="3372" spans="1:34">
      <c r="A3372" t="s">
        <v>12746</v>
      </c>
      <c r="B3372" t="s">
        <v>22</v>
      </c>
      <c r="C3372" t="s">
        <v>212</v>
      </c>
      <c r="D3372" t="s">
        <v>24</v>
      </c>
      <c r="E3372" t="s">
        <v>140</v>
      </c>
      <c r="F3372" t="s">
        <v>213</v>
      </c>
      <c r="G3372" t="s">
        <v>12747</v>
      </c>
      <c r="H3372" s="1">
        <f>DATE(YEAR(invoices[[#This Row],[due_date]]),MONTH(invoices[[#This Row],[due_date]]),1)</f>
        <v>45536</v>
      </c>
      <c r="I3372" s="1">
        <v>45542</v>
      </c>
      <c r="J3372">
        <v>13000</v>
      </c>
      <c r="K3372">
        <v>2325</v>
      </c>
      <c r="L3372">
        <v>0</v>
      </c>
      <c r="M3372">
        <f>invoices[[#This Row],[rent_amount]]+invoices[[#This Row],[electricity_amount]]+invoices[[#This Row],[other_charges]]</f>
        <v>15325</v>
      </c>
      <c r="N3372" t="s">
        <v>28</v>
      </c>
      <c r="O3372" t="s">
        <v>471</v>
      </c>
      <c r="P3372">
        <v>0</v>
      </c>
      <c r="Q3372" t="b">
        <v>0</v>
      </c>
      <c r="R3372" t="s">
        <v>472</v>
      </c>
      <c r="S3372">
        <v>0</v>
      </c>
      <c r="T3372">
        <f>invoices[[#This Row],[total_amount]]</f>
        <v>15325</v>
      </c>
      <c r="U3372" t="s">
        <v>215</v>
      </c>
      <c r="V3372" t="str">
        <f>INDEX([1]!Table1[tenantname],MATCH(invoices[[#This Row],[allotment_id]],[1]!Table1[TenantAllotmentID],0))</f>
        <v>Arnav Raj (A41-B2)</v>
      </c>
      <c r="W3372" t="s">
        <v>14034</v>
      </c>
      <c r="X3372" t="s">
        <v>14035</v>
      </c>
      <c r="Y3372" s="4">
        <v>45536</v>
      </c>
      <c r="Z3372" t="s">
        <v>15806</v>
      </c>
      <c r="AA3372">
        <v>8085</v>
      </c>
      <c r="AB3372">
        <v>4165</v>
      </c>
      <c r="AC3372">
        <v>750</v>
      </c>
      <c r="AD3372" s="7">
        <f>invoices[[#This Row],[Rent]]+invoices[[#This Row],[Services]]+invoices[[#This Row],[GST]]</f>
        <v>13000</v>
      </c>
      <c r="AE3372" s="7">
        <f>invoices[[#This Row],[Total]]-invoices[[#This Row],[rent_amount]]</f>
        <v>0</v>
      </c>
      <c r="AF3372">
        <v>5717</v>
      </c>
      <c r="AG3372">
        <v>2325</v>
      </c>
      <c r="AH3372">
        <f>invoices[[#This Row],[EB Amount]]-invoices[[#This Row],[electricity_amount]]</f>
        <v>0</v>
      </c>
    </row>
    <row r="3373" spans="1:34">
      <c r="A3373" t="s">
        <v>12903</v>
      </c>
      <c r="B3373" t="s">
        <v>22</v>
      </c>
      <c r="C3373" t="s">
        <v>3220</v>
      </c>
      <c r="D3373" t="s">
        <v>24</v>
      </c>
      <c r="E3373" t="s">
        <v>247</v>
      </c>
      <c r="F3373" t="s">
        <v>248</v>
      </c>
      <c r="G3373" t="s">
        <v>12904</v>
      </c>
      <c r="H3373" s="1">
        <f>DATE(YEAR(invoices[[#This Row],[due_date]]),MONTH(invoices[[#This Row],[due_date]]),1)</f>
        <v>45536</v>
      </c>
      <c r="I3373" s="1">
        <v>45542</v>
      </c>
      <c r="J3373">
        <v>19000</v>
      </c>
      <c r="K3373">
        <v>122</v>
      </c>
      <c r="L3373">
        <v>0</v>
      </c>
      <c r="M3373">
        <f>invoices[[#This Row],[rent_amount]]+invoices[[#This Row],[electricity_amount]]+invoices[[#This Row],[other_charges]]</f>
        <v>19122</v>
      </c>
      <c r="N3373" t="s">
        <v>28</v>
      </c>
      <c r="O3373" t="s">
        <v>980</v>
      </c>
      <c r="P3373">
        <v>0</v>
      </c>
      <c r="Q3373" t="b">
        <v>0</v>
      </c>
      <c r="R3373" t="s">
        <v>472</v>
      </c>
      <c r="S3373">
        <v>0</v>
      </c>
      <c r="T3373">
        <f>invoices[[#This Row],[total_amount]]</f>
        <v>19122</v>
      </c>
      <c r="U3373" t="s">
        <v>3222</v>
      </c>
      <c r="V3373" t="str">
        <f>INDEX([1]!Table1[tenantname],MATCH(invoices[[#This Row],[allotment_id]],[1]!Table1[TenantAllotmentID],0))</f>
        <v>Ragavendran Ramesh (C11-A1)</v>
      </c>
      <c r="W3373" t="s">
        <v>15001</v>
      </c>
      <c r="X3373" t="s">
        <v>15002</v>
      </c>
      <c r="Y3373" s="4">
        <v>45536</v>
      </c>
      <c r="Z3373" t="s">
        <v>15806</v>
      </c>
      <c r="AA3373">
        <v>13639</v>
      </c>
      <c r="AB3373">
        <v>4543</v>
      </c>
      <c r="AC3373">
        <v>818</v>
      </c>
      <c r="AD3373" s="7">
        <f>invoices[[#This Row],[Rent]]+invoices[[#This Row],[Services]]+invoices[[#This Row],[GST]]</f>
        <v>19000</v>
      </c>
      <c r="AE3373" s="7">
        <f>invoices[[#This Row],[Total]]-invoices[[#This Row],[rent_amount]]</f>
        <v>0</v>
      </c>
      <c r="AF3373">
        <v>5798</v>
      </c>
      <c r="AG3373">
        <v>122</v>
      </c>
      <c r="AH3373">
        <f>invoices[[#This Row],[EB Amount]]-invoices[[#This Row],[electricity_amount]]</f>
        <v>0</v>
      </c>
    </row>
    <row r="3374" spans="1:34">
      <c r="A3374" t="s">
        <v>13001</v>
      </c>
      <c r="B3374" t="s">
        <v>22</v>
      </c>
      <c r="C3374" t="s">
        <v>1185</v>
      </c>
      <c r="D3374" t="s">
        <v>24</v>
      </c>
      <c r="E3374" t="s">
        <v>140</v>
      </c>
      <c r="F3374" t="s">
        <v>437</v>
      </c>
      <c r="G3374" t="s">
        <v>13002</v>
      </c>
      <c r="H3374" s="1">
        <f>DATE(YEAR(invoices[[#This Row],[due_date]]),MONTH(invoices[[#This Row],[due_date]]),1)</f>
        <v>45536</v>
      </c>
      <c r="I3374" s="1">
        <v>45542</v>
      </c>
      <c r="J3374">
        <v>15500</v>
      </c>
      <c r="K3374">
        <v>2325</v>
      </c>
      <c r="L3374">
        <v>0</v>
      </c>
      <c r="M3374">
        <f>invoices[[#This Row],[rent_amount]]+invoices[[#This Row],[electricity_amount]]+invoices[[#This Row],[other_charges]]</f>
        <v>17825</v>
      </c>
      <c r="N3374" t="s">
        <v>28</v>
      </c>
      <c r="O3374" t="s">
        <v>565</v>
      </c>
      <c r="P3374">
        <v>0</v>
      </c>
      <c r="Q3374" t="b">
        <v>0</v>
      </c>
      <c r="R3374" t="s">
        <v>472</v>
      </c>
      <c r="S3374">
        <v>0</v>
      </c>
      <c r="T3374">
        <f>invoices[[#This Row],[total_amount]]</f>
        <v>17825</v>
      </c>
      <c r="U3374" t="s">
        <v>2722</v>
      </c>
      <c r="V3374" t="str">
        <f>INDEX([1]!Table1[tenantname],MATCH(invoices[[#This Row],[allotment_id]],[1]!Table1[TenantAllotmentID],0))</f>
        <v>Surya Parthipan (A41-C2)</v>
      </c>
      <c r="W3374" t="s">
        <v>14372</v>
      </c>
      <c r="X3374" t="s">
        <v>14879</v>
      </c>
      <c r="Y3374" s="4">
        <v>45536</v>
      </c>
      <c r="Z3374" t="s">
        <v>15806</v>
      </c>
      <c r="AA3374">
        <v>9640</v>
      </c>
      <c r="AB3374">
        <v>4966</v>
      </c>
      <c r="AC3374">
        <v>894</v>
      </c>
      <c r="AD3374" s="7">
        <f>invoices[[#This Row],[Rent]]+invoices[[#This Row],[Services]]+invoices[[#This Row],[GST]]</f>
        <v>15500</v>
      </c>
      <c r="AE3374" s="7">
        <f>invoices[[#This Row],[Total]]-invoices[[#This Row],[rent_amount]]</f>
        <v>0</v>
      </c>
      <c r="AF3374">
        <v>5854</v>
      </c>
      <c r="AG3374">
        <v>2325</v>
      </c>
      <c r="AH3374">
        <f>invoices[[#This Row],[EB Amount]]-invoices[[#This Row],[electricity_amount]]</f>
        <v>0</v>
      </c>
    </row>
    <row r="3375" spans="1:34">
      <c r="A3375" t="s">
        <v>13009</v>
      </c>
      <c r="B3375" t="s">
        <v>22</v>
      </c>
      <c r="C3375" t="s">
        <v>4170</v>
      </c>
      <c r="D3375" t="s">
        <v>24</v>
      </c>
      <c r="E3375" t="s">
        <v>349</v>
      </c>
      <c r="F3375" t="s">
        <v>878</v>
      </c>
      <c r="G3375" t="s">
        <v>13010</v>
      </c>
      <c r="H3375" s="1">
        <f>DATE(YEAR(invoices[[#This Row],[due_date]]),MONTH(invoices[[#This Row],[due_date]]),1)</f>
        <v>45536</v>
      </c>
      <c r="I3375" s="1">
        <v>45542</v>
      </c>
      <c r="J3375">
        <v>19000</v>
      </c>
      <c r="K3375">
        <v>1708</v>
      </c>
      <c r="L3375">
        <v>0</v>
      </c>
      <c r="M3375">
        <f>invoices[[#This Row],[rent_amount]]+invoices[[#This Row],[electricity_amount]]+invoices[[#This Row],[other_charges]]</f>
        <v>20708</v>
      </c>
      <c r="N3375" t="s">
        <v>28</v>
      </c>
      <c r="O3375" t="s">
        <v>565</v>
      </c>
      <c r="P3375">
        <v>0</v>
      </c>
      <c r="Q3375" t="b">
        <v>0</v>
      </c>
      <c r="R3375" t="s">
        <v>472</v>
      </c>
      <c r="S3375">
        <v>0</v>
      </c>
      <c r="T3375">
        <f>invoices[[#This Row],[total_amount]]</f>
        <v>20708</v>
      </c>
      <c r="U3375" t="s">
        <v>4172</v>
      </c>
      <c r="V3375" t="str">
        <f>INDEX([1]!Table1[tenantname],MATCH(invoices[[#This Row],[allotment_id]],[1]!Table1[TenantAllotmentID],0))</f>
        <v>Sudip Sudan Manchare (B11-A1)</v>
      </c>
      <c r="W3375" t="s">
        <v>15185</v>
      </c>
      <c r="X3375" t="s">
        <v>15186</v>
      </c>
      <c r="Y3375" s="4">
        <v>45536</v>
      </c>
      <c r="Z3375" t="s">
        <v>15806</v>
      </c>
      <c r="AA3375">
        <v>13639</v>
      </c>
      <c r="AB3375">
        <v>4543</v>
      </c>
      <c r="AC3375">
        <v>818</v>
      </c>
      <c r="AD3375" s="7">
        <f>invoices[[#This Row],[Rent]]+invoices[[#This Row],[Services]]+invoices[[#This Row],[GST]]</f>
        <v>19000</v>
      </c>
      <c r="AE3375" s="7">
        <f>invoices[[#This Row],[Total]]-invoices[[#This Row],[rent_amount]]</f>
        <v>0</v>
      </c>
      <c r="AF3375">
        <v>5858</v>
      </c>
      <c r="AG3375">
        <v>1708</v>
      </c>
      <c r="AH3375">
        <f>invoices[[#This Row],[EB Amount]]-invoices[[#This Row],[electricity_amount]]</f>
        <v>0</v>
      </c>
    </row>
    <row r="3376" spans="1:34">
      <c r="A3376" t="s">
        <v>13031</v>
      </c>
      <c r="B3376" t="s">
        <v>22</v>
      </c>
      <c r="C3376" t="s">
        <v>2471</v>
      </c>
      <c r="D3376" t="s">
        <v>24</v>
      </c>
      <c r="E3376" t="s">
        <v>147</v>
      </c>
      <c r="F3376" t="s">
        <v>370</v>
      </c>
      <c r="G3376" t="s">
        <v>13032</v>
      </c>
      <c r="H3376" s="1">
        <f>DATE(YEAR(invoices[[#This Row],[due_date]]),MONTH(invoices[[#This Row],[due_date]]),1)</f>
        <v>45536</v>
      </c>
      <c r="I3376" s="1">
        <v>45542</v>
      </c>
      <c r="J3376">
        <v>4315</v>
      </c>
      <c r="K3376">
        <v>1705</v>
      </c>
      <c r="L3376">
        <v>0</v>
      </c>
      <c r="M3376">
        <f>invoices[[#This Row],[rent_amount]]+invoices[[#This Row],[electricity_amount]]+invoices[[#This Row],[other_charges]]</f>
        <v>6020</v>
      </c>
      <c r="N3376" t="s">
        <v>28</v>
      </c>
      <c r="O3376" t="s">
        <v>565</v>
      </c>
      <c r="P3376">
        <v>0</v>
      </c>
      <c r="Q3376" t="b">
        <v>0</v>
      </c>
      <c r="R3376" t="s">
        <v>472</v>
      </c>
      <c r="S3376">
        <v>0</v>
      </c>
      <c r="T3376">
        <f>invoices[[#This Row],[total_amount]]</f>
        <v>6020</v>
      </c>
      <c r="U3376" t="s">
        <v>3858</v>
      </c>
      <c r="V3376" t="str">
        <f>INDEX([1]!Table1[tenantname],MATCH(invoices[[#This Row],[allotment_id]],[1]!Table1[TenantAllotmentID],0))</f>
        <v>Shubham Kumar Jha (C31-A1)</v>
      </c>
      <c r="W3376" t="s">
        <v>14816</v>
      </c>
      <c r="X3376" t="s">
        <v>14817</v>
      </c>
      <c r="Y3376" s="4">
        <v>45536</v>
      </c>
      <c r="Z3376" t="s">
        <v>15806</v>
      </c>
      <c r="AA3376">
        <v>3098</v>
      </c>
      <c r="AB3376">
        <v>1032</v>
      </c>
      <c r="AC3376">
        <v>185</v>
      </c>
      <c r="AD3376" s="7">
        <f>invoices[[#This Row],[Rent]]+invoices[[#This Row],[Services]]+invoices[[#This Row],[GST]]</f>
        <v>4315</v>
      </c>
      <c r="AE3376" s="7">
        <f>invoices[[#This Row],[Total]]-invoices[[#This Row],[rent_amount]]</f>
        <v>0</v>
      </c>
      <c r="AF3376">
        <v>5870</v>
      </c>
      <c r="AG3376">
        <v>1705</v>
      </c>
      <c r="AH3376">
        <f>invoices[[#This Row],[EB Amount]]-invoices[[#This Row],[electricity_amount]]</f>
        <v>0</v>
      </c>
    </row>
    <row r="3377" spans="1:34">
      <c r="A3377" t="s">
        <v>13065</v>
      </c>
      <c r="B3377" t="s">
        <v>22</v>
      </c>
      <c r="C3377" t="s">
        <v>757</v>
      </c>
      <c r="D3377" t="s">
        <v>24</v>
      </c>
      <c r="E3377" t="s">
        <v>181</v>
      </c>
      <c r="F3377" t="s">
        <v>758</v>
      </c>
      <c r="G3377" t="s">
        <v>13066</v>
      </c>
      <c r="H3377" s="1">
        <f>DATE(YEAR(invoices[[#This Row],[due_date]]),MONTH(invoices[[#This Row],[due_date]]),1)</f>
        <v>45536</v>
      </c>
      <c r="I3377" s="1">
        <v>45542</v>
      </c>
      <c r="J3377">
        <v>13500</v>
      </c>
      <c r="K3377">
        <v>2046</v>
      </c>
      <c r="L3377">
        <v>0</v>
      </c>
      <c r="M3377">
        <f>invoices[[#This Row],[rent_amount]]+invoices[[#This Row],[electricity_amount]]+invoices[[#This Row],[other_charges]]</f>
        <v>15546</v>
      </c>
      <c r="N3377" t="s">
        <v>28</v>
      </c>
      <c r="O3377" t="s">
        <v>565</v>
      </c>
      <c r="P3377">
        <v>0</v>
      </c>
      <c r="Q3377" t="b">
        <v>0</v>
      </c>
      <c r="R3377" t="s">
        <v>472</v>
      </c>
      <c r="S3377">
        <v>0</v>
      </c>
      <c r="T3377">
        <f>invoices[[#This Row],[total_amount]]</f>
        <v>15546</v>
      </c>
      <c r="U3377" t="s">
        <v>761</v>
      </c>
      <c r="V3377" t="str">
        <f>INDEX([1]!Table1[tenantname],MATCH(invoices[[#This Row],[allotment_id]],[1]!Table1[TenantAllotmentID],0))</f>
        <v>Shivani Kumari (B24-C2)</v>
      </c>
      <c r="W3377" t="s">
        <v>14221</v>
      </c>
      <c r="X3377" t="s">
        <v>14222</v>
      </c>
      <c r="Y3377" s="4">
        <v>45536</v>
      </c>
      <c r="Z3377" t="s">
        <v>15806</v>
      </c>
      <c r="AA3377">
        <v>9450</v>
      </c>
      <c r="AB3377">
        <v>3432</v>
      </c>
      <c r="AC3377">
        <v>618</v>
      </c>
      <c r="AD3377" s="7">
        <f>invoices[[#This Row],[Rent]]+invoices[[#This Row],[Services]]+invoices[[#This Row],[GST]]</f>
        <v>13500</v>
      </c>
      <c r="AE3377" s="7">
        <f>invoices[[#This Row],[Total]]-invoices[[#This Row],[rent_amount]]</f>
        <v>0</v>
      </c>
      <c r="AF3377">
        <v>5888</v>
      </c>
      <c r="AG3377">
        <v>2046</v>
      </c>
      <c r="AH3377">
        <f>invoices[[#This Row],[EB Amount]]-invoices[[#This Row],[electricity_amount]]</f>
        <v>0</v>
      </c>
    </row>
    <row r="3378" spans="1:34">
      <c r="A3378" t="s">
        <v>13256</v>
      </c>
      <c r="B3378" t="s">
        <v>22</v>
      </c>
      <c r="C3378" t="s">
        <v>422</v>
      </c>
      <c r="D3378" t="s">
        <v>24</v>
      </c>
      <c r="E3378" t="s">
        <v>181</v>
      </c>
      <c r="F3378" t="s">
        <v>182</v>
      </c>
      <c r="G3378" t="s">
        <v>13257</v>
      </c>
      <c r="H3378" s="1">
        <f>DATE(YEAR(invoices[[#This Row],[due_date]]),MONTH(invoices[[#This Row],[due_date]]),1)</f>
        <v>45536</v>
      </c>
      <c r="I3378" s="1">
        <v>45542</v>
      </c>
      <c r="J3378">
        <v>11266</v>
      </c>
      <c r="K3378">
        <v>0</v>
      </c>
      <c r="L3378">
        <v>0</v>
      </c>
      <c r="M3378">
        <f>invoices[[#This Row],[rent_amount]]+invoices[[#This Row],[electricity_amount]]+invoices[[#This Row],[other_charges]]</f>
        <v>11266</v>
      </c>
      <c r="N3378" t="s">
        <v>28</v>
      </c>
      <c r="O3378" t="s">
        <v>471</v>
      </c>
      <c r="P3378">
        <v>0</v>
      </c>
      <c r="Q3378" t="b">
        <v>0</v>
      </c>
      <c r="R3378" t="s">
        <v>472</v>
      </c>
      <c r="S3378">
        <v>0</v>
      </c>
      <c r="T3378">
        <f>invoices[[#This Row],[total_amount]]</f>
        <v>11266</v>
      </c>
      <c r="U3378" t="s">
        <v>425</v>
      </c>
      <c r="V3378" t="str">
        <f>INDEX([1]!Table1[tenantname],MATCH(invoices[[#This Row],[allotment_id]],[1]!Table1[TenantAllotmentID],0))</f>
        <v>Bhuvanikha S (B24-B3)</v>
      </c>
      <c r="W3378" t="s">
        <v>14104</v>
      </c>
      <c r="X3378" t="s">
        <v>14105</v>
      </c>
      <c r="Y3378" s="4">
        <v>45536</v>
      </c>
      <c r="Z3378" t="s">
        <v>15806</v>
      </c>
      <c r="AA3378">
        <v>7886</v>
      </c>
      <c r="AB3378">
        <v>2864</v>
      </c>
      <c r="AC3378">
        <v>516</v>
      </c>
      <c r="AD3378" s="7">
        <f>invoices[[#This Row],[Rent]]+invoices[[#This Row],[Services]]+invoices[[#This Row],[GST]]</f>
        <v>11266</v>
      </c>
      <c r="AE3378" s="7">
        <f>invoices[[#This Row],[Total]]-invoices[[#This Row],[rent_amount]]</f>
        <v>0</v>
      </c>
      <c r="AF3378">
        <v>5997</v>
      </c>
      <c r="AG3378">
        <v>0</v>
      </c>
      <c r="AH3378">
        <f>invoices[[#This Row],[EB Amount]]-invoices[[#This Row],[electricity_amount]]</f>
        <v>0</v>
      </c>
    </row>
    <row r="3379" spans="1:34">
      <c r="A3379" t="s">
        <v>13436</v>
      </c>
      <c r="B3379" t="s">
        <v>22</v>
      </c>
      <c r="C3379" t="s">
        <v>3469</v>
      </c>
      <c r="D3379" t="s">
        <v>24</v>
      </c>
      <c r="E3379" t="s">
        <v>42</v>
      </c>
      <c r="F3379" t="s">
        <v>43</v>
      </c>
      <c r="G3379" t="s">
        <v>13437</v>
      </c>
      <c r="H3379" s="1">
        <f>DATE(YEAR(invoices[[#This Row],[due_date]]),MONTH(invoices[[#This Row],[due_date]]),1)</f>
        <v>45536</v>
      </c>
      <c r="I3379" s="1">
        <v>45542</v>
      </c>
      <c r="J3379">
        <v>13500</v>
      </c>
      <c r="K3379">
        <v>1204</v>
      </c>
      <c r="L3379">
        <v>0</v>
      </c>
      <c r="M3379">
        <f>invoices[[#This Row],[rent_amount]]+invoices[[#This Row],[electricity_amount]]+invoices[[#This Row],[other_charges]]</f>
        <v>14704</v>
      </c>
      <c r="N3379" t="s">
        <v>28</v>
      </c>
      <c r="O3379" t="s">
        <v>471</v>
      </c>
      <c r="P3379">
        <v>0</v>
      </c>
      <c r="Q3379" t="b">
        <v>0</v>
      </c>
      <c r="R3379" t="s">
        <v>472</v>
      </c>
      <c r="S3379">
        <v>0</v>
      </c>
      <c r="T3379">
        <f>invoices[[#This Row],[total_amount]]</f>
        <v>14704</v>
      </c>
      <c r="U3379" t="s">
        <v>3471</v>
      </c>
      <c r="V3379" t="str">
        <f>INDEX([1]!Table1[tenantname],MATCH(invoices[[#This Row],[allotment_id]],[1]!Table1[TenantAllotmentID],0))</f>
        <v>Anuya Karangale (C24-C1)</v>
      </c>
      <c r="W3379" t="s">
        <v>15060</v>
      </c>
      <c r="X3379" t="s">
        <v>15061</v>
      </c>
      <c r="Y3379" s="4">
        <v>45536</v>
      </c>
      <c r="Z3379" t="s">
        <v>15806</v>
      </c>
      <c r="AA3379">
        <v>7554</v>
      </c>
      <c r="AB3379">
        <v>5038</v>
      </c>
      <c r="AC3379">
        <v>908</v>
      </c>
      <c r="AD3379" s="7">
        <f>invoices[[#This Row],[Rent]]+invoices[[#This Row],[Services]]+invoices[[#This Row],[GST]]</f>
        <v>13500</v>
      </c>
      <c r="AE3379" s="7">
        <f>invoices[[#This Row],[Total]]-invoices[[#This Row],[rent_amount]]</f>
        <v>0</v>
      </c>
      <c r="AF3379">
        <v>6092</v>
      </c>
      <c r="AG3379">
        <v>1204</v>
      </c>
      <c r="AH3379">
        <f>invoices[[#This Row],[EB Amount]]-invoices[[#This Row],[electricity_amount]]</f>
        <v>0</v>
      </c>
    </row>
    <row r="3380" spans="1:34">
      <c r="A3380" t="s">
        <v>13450</v>
      </c>
      <c r="B3380" t="s">
        <v>22</v>
      </c>
      <c r="C3380" t="s">
        <v>384</v>
      </c>
      <c r="D3380" t="s">
        <v>24</v>
      </c>
      <c r="E3380" t="s">
        <v>42</v>
      </c>
      <c r="F3380" t="s">
        <v>627</v>
      </c>
      <c r="G3380" t="s">
        <v>13451</v>
      </c>
      <c r="H3380" s="1">
        <f>DATE(YEAR(invoices[[#This Row],[due_date]]),MONTH(invoices[[#This Row],[due_date]]),1)</f>
        <v>45536</v>
      </c>
      <c r="I3380" s="1">
        <v>45542</v>
      </c>
      <c r="J3380">
        <v>13000</v>
      </c>
      <c r="K3380">
        <v>1383</v>
      </c>
      <c r="L3380">
        <v>0</v>
      </c>
      <c r="M3380">
        <f>invoices[[#This Row],[rent_amount]]+invoices[[#This Row],[electricity_amount]]+invoices[[#This Row],[other_charges]]</f>
        <v>14383</v>
      </c>
      <c r="N3380" t="s">
        <v>28</v>
      </c>
      <c r="O3380" t="s">
        <v>471</v>
      </c>
      <c r="P3380">
        <v>0</v>
      </c>
      <c r="Q3380" t="b">
        <v>0</v>
      </c>
      <c r="R3380" t="s">
        <v>472</v>
      </c>
      <c r="S3380">
        <v>0</v>
      </c>
      <c r="T3380">
        <f>invoices[[#This Row],[total_amount]]</f>
        <v>14383</v>
      </c>
      <c r="U3380" t="s">
        <v>3652</v>
      </c>
      <c r="V3380" t="str">
        <f>INDEX([1]!Table1[tenantname],MATCH(invoices[[#This Row],[allotment_id]],[1]!Table1[TenantAllotmentID],0))</f>
        <v>Aruna Govindarajan (C24-B3)</v>
      </c>
      <c r="W3380" t="s">
        <v>14090</v>
      </c>
      <c r="X3380" t="s">
        <v>15099</v>
      </c>
      <c r="Y3380" s="4">
        <v>45536</v>
      </c>
      <c r="Z3380" t="s">
        <v>15806</v>
      </c>
      <c r="AA3380">
        <v>7274</v>
      </c>
      <c r="AB3380">
        <v>4851</v>
      </c>
      <c r="AC3380">
        <v>875</v>
      </c>
      <c r="AD3380" s="7">
        <f>invoices[[#This Row],[Rent]]+invoices[[#This Row],[Services]]+invoices[[#This Row],[GST]]</f>
        <v>13000</v>
      </c>
      <c r="AE3380" s="7">
        <f>invoices[[#This Row],[Total]]-invoices[[#This Row],[rent_amount]]</f>
        <v>0</v>
      </c>
      <c r="AF3380">
        <v>6099</v>
      </c>
      <c r="AG3380">
        <v>1383</v>
      </c>
      <c r="AH3380">
        <f>invoices[[#This Row],[EB Amount]]-invoices[[#This Row],[electricity_amount]]</f>
        <v>0</v>
      </c>
    </row>
    <row r="3381" spans="1:34">
      <c r="A3381" t="s">
        <v>13490</v>
      </c>
      <c r="B3381" t="s">
        <v>22</v>
      </c>
      <c r="C3381" t="s">
        <v>49</v>
      </c>
      <c r="D3381" t="s">
        <v>24</v>
      </c>
      <c r="E3381" t="s">
        <v>50</v>
      </c>
      <c r="F3381" t="s">
        <v>51</v>
      </c>
      <c r="G3381" t="s">
        <v>13491</v>
      </c>
      <c r="H3381" s="1">
        <f>DATE(YEAR(invoices[[#This Row],[due_date]]),MONTH(invoices[[#This Row],[due_date]]),1)</f>
        <v>45536</v>
      </c>
      <c r="I3381" s="1">
        <v>45542</v>
      </c>
      <c r="J3381">
        <v>13500</v>
      </c>
      <c r="K3381">
        <v>216</v>
      </c>
      <c r="L3381">
        <v>0</v>
      </c>
      <c r="M3381">
        <f>invoices[[#This Row],[rent_amount]]+invoices[[#This Row],[electricity_amount]]+invoices[[#This Row],[other_charges]]</f>
        <v>13716</v>
      </c>
      <c r="N3381" t="s">
        <v>28</v>
      </c>
      <c r="O3381" t="s">
        <v>565</v>
      </c>
      <c r="P3381">
        <v>0</v>
      </c>
      <c r="Q3381" t="b">
        <v>0</v>
      </c>
      <c r="R3381" t="s">
        <v>472</v>
      </c>
      <c r="S3381">
        <v>0</v>
      </c>
      <c r="T3381">
        <f>invoices[[#This Row],[total_amount]]</f>
        <v>13716</v>
      </c>
      <c r="U3381" t="s">
        <v>55</v>
      </c>
      <c r="V3381" t="str">
        <f>INDEX([1]!Table1[tenantname],MATCH(invoices[[#This Row],[allotment_id]],[1]!Table1[TenantAllotmentID],0))</f>
        <v>Umansh Agarwal (B32-C2)</v>
      </c>
      <c r="W3381" t="s">
        <v>13990</v>
      </c>
      <c r="X3381" t="s">
        <v>13991</v>
      </c>
      <c r="Y3381" s="4">
        <v>45536</v>
      </c>
      <c r="Z3381" t="s">
        <v>15806</v>
      </c>
      <c r="AA3381">
        <v>8254</v>
      </c>
      <c r="AB3381">
        <v>4444</v>
      </c>
      <c r="AC3381">
        <v>802</v>
      </c>
      <c r="AD3381" s="7">
        <f>invoices[[#This Row],[Rent]]+invoices[[#This Row],[Services]]+invoices[[#This Row],[GST]]</f>
        <v>13500</v>
      </c>
      <c r="AE3381" s="7">
        <f>invoices[[#This Row],[Total]]-invoices[[#This Row],[rent_amount]]</f>
        <v>0</v>
      </c>
      <c r="AF3381">
        <v>6123</v>
      </c>
      <c r="AG3381">
        <v>216</v>
      </c>
      <c r="AH3381">
        <f>invoices[[#This Row],[EB Amount]]-invoices[[#This Row],[electricity_amount]]</f>
        <v>0</v>
      </c>
    </row>
    <row r="3382" spans="1:34">
      <c r="A3382" t="s">
        <v>13550</v>
      </c>
      <c r="B3382" t="s">
        <v>22</v>
      </c>
      <c r="C3382" t="s">
        <v>1604</v>
      </c>
      <c r="D3382" t="s">
        <v>24</v>
      </c>
      <c r="E3382" t="s">
        <v>147</v>
      </c>
      <c r="F3382" t="s">
        <v>1605</v>
      </c>
      <c r="G3382" t="s">
        <v>13551</v>
      </c>
      <c r="H3382" s="1">
        <f>DATE(YEAR(invoices[[#This Row],[due_date]]),MONTH(invoices[[#This Row],[due_date]]),1)</f>
        <v>45536</v>
      </c>
      <c r="I3382" s="1">
        <v>45542</v>
      </c>
      <c r="J3382">
        <v>1800</v>
      </c>
      <c r="K3382">
        <v>0</v>
      </c>
      <c r="L3382">
        <v>0</v>
      </c>
      <c r="M3382">
        <f>invoices[[#This Row],[rent_amount]]+invoices[[#This Row],[electricity_amount]]+invoices[[#This Row],[other_charges]]</f>
        <v>1800</v>
      </c>
      <c r="N3382" t="s">
        <v>28</v>
      </c>
      <c r="O3382" t="s">
        <v>980</v>
      </c>
      <c r="P3382">
        <v>0</v>
      </c>
      <c r="Q3382" t="b">
        <v>0</v>
      </c>
      <c r="R3382" t="s">
        <v>472</v>
      </c>
      <c r="S3382">
        <v>0</v>
      </c>
      <c r="T3382">
        <f>invoices[[#This Row],[total_amount]]</f>
        <v>1800</v>
      </c>
      <c r="U3382" t="s">
        <v>1607</v>
      </c>
      <c r="V3382" t="str">
        <f>INDEX([1]!Table1[tenantname],MATCH(invoices[[#This Row],[allotment_id]],[1]!Table1[TenantAllotmentID],0))</f>
        <v>Pushparaja Shanmugam (C31-C2)</v>
      </c>
      <c r="W3382" t="s">
        <v>14532</v>
      </c>
      <c r="X3382" t="s">
        <v>14533</v>
      </c>
      <c r="Y3382" s="4">
        <v>45536</v>
      </c>
      <c r="Z3382" t="s">
        <v>15806</v>
      </c>
      <c r="AA3382">
        <v>1260</v>
      </c>
      <c r="AB3382">
        <v>458</v>
      </c>
      <c r="AC3382">
        <v>82</v>
      </c>
      <c r="AD3382" s="7">
        <f>invoices[[#This Row],[Rent]]+invoices[[#This Row],[Services]]+invoices[[#This Row],[GST]]</f>
        <v>1800</v>
      </c>
      <c r="AE3382" s="7">
        <f>invoices[[#This Row],[Total]]-invoices[[#This Row],[rent_amount]]</f>
        <v>0</v>
      </c>
      <c r="AF3382">
        <v>6155</v>
      </c>
      <c r="AG3382">
        <v>0</v>
      </c>
      <c r="AH3382">
        <f>invoices[[#This Row],[EB Amount]]-invoices[[#This Row],[electricity_amount]]</f>
        <v>0</v>
      </c>
    </row>
    <row r="3383" spans="1:34">
      <c r="A3383" t="s">
        <v>13630</v>
      </c>
      <c r="B3383" t="s">
        <v>22</v>
      </c>
      <c r="C3383" t="s">
        <v>353</v>
      </c>
      <c r="D3383" t="s">
        <v>24</v>
      </c>
      <c r="E3383" t="s">
        <v>354</v>
      </c>
      <c r="F3383" t="s">
        <v>355</v>
      </c>
      <c r="G3383" t="s">
        <v>13631</v>
      </c>
      <c r="H3383" s="1">
        <f>DATE(YEAR(invoices[[#This Row],[due_date]]),MONTH(invoices[[#This Row],[due_date]]),1)</f>
        <v>45536</v>
      </c>
      <c r="I3383" s="1">
        <v>45542</v>
      </c>
      <c r="J3383">
        <v>14500</v>
      </c>
      <c r="K3383">
        <v>1922</v>
      </c>
      <c r="L3383">
        <v>0</v>
      </c>
      <c r="M3383">
        <f>invoices[[#This Row],[rent_amount]]+invoices[[#This Row],[electricity_amount]]+invoices[[#This Row],[other_charges]]</f>
        <v>16422</v>
      </c>
      <c r="N3383" t="s">
        <v>28</v>
      </c>
      <c r="O3383" t="s">
        <v>980</v>
      </c>
      <c r="P3383">
        <v>0</v>
      </c>
      <c r="Q3383" t="b">
        <v>0</v>
      </c>
      <c r="R3383" t="s">
        <v>472</v>
      </c>
      <c r="S3383">
        <v>0</v>
      </c>
      <c r="T3383">
        <f>invoices[[#This Row],[total_amount]]</f>
        <v>16422</v>
      </c>
      <c r="U3383" t="s">
        <v>356</v>
      </c>
      <c r="V3383" t="str">
        <f>INDEX([1]!Table1[tenantname],MATCH(invoices[[#This Row],[allotment_id]],[1]!Table1[TenantAllotmentID],0))</f>
        <v>Sai Sundeep (B34-B1)</v>
      </c>
      <c r="W3383" t="s">
        <v>14078</v>
      </c>
      <c r="X3383" t="s">
        <v>14079</v>
      </c>
      <c r="Y3383" s="4">
        <v>45536</v>
      </c>
      <c r="Z3383" t="s">
        <v>15806</v>
      </c>
      <c r="AA3383">
        <v>8866</v>
      </c>
      <c r="AB3383">
        <v>4774</v>
      </c>
      <c r="AC3383">
        <v>860</v>
      </c>
      <c r="AD3383" s="7">
        <f>invoices[[#This Row],[Rent]]+invoices[[#This Row],[Services]]+invoices[[#This Row],[GST]]</f>
        <v>14500</v>
      </c>
      <c r="AE3383" s="7">
        <f>invoices[[#This Row],[Total]]-invoices[[#This Row],[rent_amount]]</f>
        <v>0</v>
      </c>
      <c r="AF3383">
        <v>6198</v>
      </c>
      <c r="AG3383">
        <v>1922</v>
      </c>
      <c r="AH3383">
        <f>invoices[[#This Row],[EB Amount]]-invoices[[#This Row],[electricity_amount]]</f>
        <v>0</v>
      </c>
    </row>
    <row r="3384" spans="1:34">
      <c r="A3384" t="s">
        <v>13656</v>
      </c>
      <c r="B3384" t="s">
        <v>22</v>
      </c>
      <c r="C3384" t="s">
        <v>2365</v>
      </c>
      <c r="D3384" t="s">
        <v>24</v>
      </c>
      <c r="E3384" t="s">
        <v>234</v>
      </c>
      <c r="F3384" t="s">
        <v>2143</v>
      </c>
      <c r="G3384" t="s">
        <v>13657</v>
      </c>
      <c r="H3384" s="1">
        <f>DATE(YEAR(invoices[[#This Row],[due_date]]),MONTH(invoices[[#This Row],[due_date]]),1)</f>
        <v>45536</v>
      </c>
      <c r="I3384" s="1">
        <v>45542</v>
      </c>
      <c r="J3384">
        <v>13500</v>
      </c>
      <c r="K3384">
        <v>1271</v>
      </c>
      <c r="L3384">
        <v>0</v>
      </c>
      <c r="M3384">
        <f>invoices[[#This Row],[rent_amount]]+invoices[[#This Row],[electricity_amount]]+invoices[[#This Row],[other_charges]]</f>
        <v>14771</v>
      </c>
      <c r="N3384" t="s">
        <v>28</v>
      </c>
      <c r="O3384" t="s">
        <v>1483</v>
      </c>
      <c r="P3384">
        <v>0</v>
      </c>
      <c r="Q3384" t="b">
        <v>0</v>
      </c>
      <c r="R3384" t="s">
        <v>472</v>
      </c>
      <c r="S3384">
        <v>0</v>
      </c>
      <c r="T3384">
        <f>invoices[[#This Row],[total_amount]]</f>
        <v>14771</v>
      </c>
      <c r="U3384" t="s">
        <v>2367</v>
      </c>
      <c r="V3384" t="str">
        <f>INDEX([1]!Table1[tenantname],MATCH(invoices[[#This Row],[allotment_id]],[1]!Table1[TenantAllotmentID],0))</f>
        <v>Padmaja Ananthalakshmi (D12-C2)</v>
      </c>
      <c r="W3384" t="s">
        <v>14788</v>
      </c>
      <c r="X3384" t="s">
        <v>14789</v>
      </c>
      <c r="Y3384" s="4">
        <v>45536</v>
      </c>
      <c r="Z3384" t="s">
        <v>15806</v>
      </c>
      <c r="AA3384">
        <v>9450</v>
      </c>
      <c r="AB3384">
        <v>3432</v>
      </c>
      <c r="AC3384">
        <v>618</v>
      </c>
      <c r="AD3384" s="7">
        <f>invoices[[#This Row],[Rent]]+invoices[[#This Row],[Services]]+invoices[[#This Row],[GST]]</f>
        <v>13500</v>
      </c>
      <c r="AE3384" s="7">
        <f>invoices[[#This Row],[Total]]-invoices[[#This Row],[rent_amount]]</f>
        <v>0</v>
      </c>
      <c r="AF3384">
        <v>6212</v>
      </c>
      <c r="AG3384">
        <v>1271</v>
      </c>
      <c r="AH3384">
        <f>invoices[[#This Row],[EB Amount]]-invoices[[#This Row],[electricity_amount]]</f>
        <v>0</v>
      </c>
    </row>
    <row r="3385" spans="1:34">
      <c r="A3385" t="s">
        <v>13688</v>
      </c>
      <c r="B3385" t="s">
        <v>22</v>
      </c>
      <c r="C3385" t="s">
        <v>1892</v>
      </c>
      <c r="D3385" t="s">
        <v>24</v>
      </c>
      <c r="E3385" t="s">
        <v>34</v>
      </c>
      <c r="F3385" t="s">
        <v>35</v>
      </c>
      <c r="G3385" t="s">
        <v>13689</v>
      </c>
      <c r="H3385" s="1">
        <f>DATE(YEAR(invoices[[#This Row],[due_date]]),MONTH(invoices[[#This Row],[due_date]]),1)</f>
        <v>45536</v>
      </c>
      <c r="I3385" s="1">
        <v>45542</v>
      </c>
      <c r="J3385">
        <v>14500</v>
      </c>
      <c r="K3385">
        <v>790</v>
      </c>
      <c r="L3385">
        <v>0</v>
      </c>
      <c r="M3385">
        <f>invoices[[#This Row],[rent_amount]]+invoices[[#This Row],[electricity_amount]]+invoices[[#This Row],[other_charges]]</f>
        <v>15290</v>
      </c>
      <c r="N3385" t="s">
        <v>28</v>
      </c>
      <c r="O3385" t="s">
        <v>565</v>
      </c>
      <c r="P3385">
        <v>0</v>
      </c>
      <c r="Q3385" t="b">
        <v>0</v>
      </c>
      <c r="R3385" t="s">
        <v>472</v>
      </c>
      <c r="S3385">
        <v>0</v>
      </c>
      <c r="T3385">
        <f>invoices[[#This Row],[total_amount]]</f>
        <v>15290</v>
      </c>
      <c r="U3385" s="2" t="s">
        <v>1894</v>
      </c>
      <c r="V3385" t="str">
        <f>INDEX([1]!Table1[tenantname],MATCH(invoices[[#This Row],[allotment_id]],[1]!Table1[TenantAllotmentID],0))</f>
        <v>Sarada manaswini (B43-B1)</v>
      </c>
      <c r="W3385" t="s">
        <v>14633</v>
      </c>
      <c r="X3385" t="s">
        <v>14634</v>
      </c>
      <c r="Y3385" s="4">
        <v>45536</v>
      </c>
      <c r="Z3385" t="s">
        <v>15806</v>
      </c>
      <c r="AA3385">
        <v>10408</v>
      </c>
      <c r="AB3385">
        <v>3467</v>
      </c>
      <c r="AC3385">
        <v>625</v>
      </c>
      <c r="AD3385" s="7">
        <f>invoices[[#This Row],[Rent]]+invoices[[#This Row],[Services]]+invoices[[#This Row],[GST]]</f>
        <v>14500</v>
      </c>
      <c r="AE3385" s="7">
        <f>invoices[[#This Row],[Total]]-invoices[[#This Row],[rent_amount]]</f>
        <v>0</v>
      </c>
      <c r="AF3385">
        <v>6227</v>
      </c>
      <c r="AG3385">
        <v>790</v>
      </c>
      <c r="AH3385">
        <f>invoices[[#This Row],[EB Amount]]-invoices[[#This Row],[electricity_amount]]</f>
        <v>0</v>
      </c>
    </row>
    <row r="3386" spans="1:34">
      <c r="A3386" t="s">
        <v>13828</v>
      </c>
      <c r="B3386" t="s">
        <v>22</v>
      </c>
      <c r="C3386" t="s">
        <v>410</v>
      </c>
      <c r="D3386" t="s">
        <v>24</v>
      </c>
      <c r="E3386" t="s">
        <v>275</v>
      </c>
      <c r="F3386" t="s">
        <v>411</v>
      </c>
      <c r="G3386" t="s">
        <v>13829</v>
      </c>
      <c r="H3386" s="1">
        <f>DATE(YEAR(invoices[[#This Row],[due_date]]),MONTH(invoices[[#This Row],[due_date]]),1)</f>
        <v>45536</v>
      </c>
      <c r="I3386" s="1">
        <v>45542</v>
      </c>
      <c r="J3386">
        <v>14500</v>
      </c>
      <c r="K3386">
        <v>2666</v>
      </c>
      <c r="L3386">
        <v>0</v>
      </c>
      <c r="M3386">
        <f>invoices[[#This Row],[rent_amount]]+invoices[[#This Row],[electricity_amount]]+invoices[[#This Row],[other_charges]]</f>
        <v>17166</v>
      </c>
      <c r="N3386" t="s">
        <v>28</v>
      </c>
      <c r="O3386" t="s">
        <v>471</v>
      </c>
      <c r="P3386">
        <v>0</v>
      </c>
      <c r="Q3386" t="b">
        <v>0</v>
      </c>
      <c r="R3386" t="s">
        <v>472</v>
      </c>
      <c r="S3386">
        <v>0</v>
      </c>
      <c r="T3386">
        <f>invoices[[#This Row],[total_amount]]</f>
        <v>17166</v>
      </c>
      <c r="U3386" t="s">
        <v>414</v>
      </c>
      <c r="V3386" t="str">
        <f>INDEX([1]!Table1[tenantname],MATCH(invoices[[#This Row],[allotment_id]],[1]!Table1[TenantAllotmentID],0))</f>
        <v>Brinda Vivek (B44-B2)</v>
      </c>
      <c r="W3386" t="s">
        <v>14100</v>
      </c>
      <c r="X3386" t="s">
        <v>14101</v>
      </c>
      <c r="Y3386" s="4">
        <v>45536</v>
      </c>
      <c r="Z3386" t="s">
        <v>15806</v>
      </c>
      <c r="AA3386">
        <v>10408</v>
      </c>
      <c r="AB3386">
        <v>3467</v>
      </c>
      <c r="AC3386">
        <v>625</v>
      </c>
      <c r="AD3386" s="7">
        <f>invoices[[#This Row],[Rent]]+invoices[[#This Row],[Services]]+invoices[[#This Row],[GST]]</f>
        <v>14500</v>
      </c>
      <c r="AE3386" s="7">
        <f>invoices[[#This Row],[Total]]-invoices[[#This Row],[rent_amount]]</f>
        <v>0</v>
      </c>
      <c r="AF3386">
        <v>6301</v>
      </c>
      <c r="AG3386">
        <v>2666</v>
      </c>
      <c r="AH3386">
        <f>invoices[[#This Row],[EB Amount]]-invoices[[#This Row],[electricity_amount]]</f>
        <v>0</v>
      </c>
    </row>
    <row r="3387" spans="1:34">
      <c r="A3387" t="s">
        <v>186</v>
      </c>
      <c r="B3387" t="s">
        <v>22</v>
      </c>
      <c r="C3387" t="s">
        <v>187</v>
      </c>
      <c r="D3387" t="s">
        <v>24</v>
      </c>
      <c r="E3387" t="s">
        <v>155</v>
      </c>
      <c r="F3387" t="s">
        <v>188</v>
      </c>
      <c r="G3387" t="s">
        <v>189</v>
      </c>
      <c r="H3387" s="1">
        <f>DATE(YEAR(invoices[[#This Row],[due_date]]),MONTH(invoices[[#This Row],[due_date]]),1)</f>
        <v>45505</v>
      </c>
      <c r="I3387" s="1">
        <v>45511</v>
      </c>
      <c r="J3387">
        <v>13500</v>
      </c>
      <c r="K3387">
        <v>1270</v>
      </c>
      <c r="L3387">
        <v>0</v>
      </c>
      <c r="M3387">
        <f>invoices[[#This Row],[rent_amount]]+invoices[[#This Row],[electricity_amount]]+invoices[[#This Row],[other_charges]]</f>
        <v>14770</v>
      </c>
      <c r="N3387" t="s">
        <v>28</v>
      </c>
      <c r="O3387" t="s">
        <v>190</v>
      </c>
      <c r="P3387">
        <v>0</v>
      </c>
      <c r="Q3387" t="b">
        <v>0</v>
      </c>
      <c r="R3387" t="s">
        <v>191</v>
      </c>
      <c r="S3387">
        <v>0</v>
      </c>
      <c r="T3387">
        <f>invoices[[#This Row],[total_amount]]</f>
        <v>14770</v>
      </c>
      <c r="U3387" t="s">
        <v>192</v>
      </c>
      <c r="V3387" t="str">
        <f>INDEX([1]!Table1[tenantname],MATCH(invoices[[#This Row],[allotment_id]],[1]!Table1[TenantAllotmentID],0))</f>
        <v>Praveen Kumar R (C44-C2)</v>
      </c>
      <c r="W3387" t="s">
        <v>14028</v>
      </c>
      <c r="X3387" t="s">
        <v>14029</v>
      </c>
      <c r="Y3387" s="4">
        <v>45505</v>
      </c>
      <c r="Z3387" t="s">
        <v>15806</v>
      </c>
      <c r="AA3387">
        <v>8254</v>
      </c>
      <c r="AB3387">
        <v>4444</v>
      </c>
      <c r="AC3387">
        <v>802</v>
      </c>
      <c r="AD3387" s="7">
        <f>invoices[[#This Row],[Rent]]+invoices[[#This Row],[Services]]+invoices[[#This Row],[GST]]</f>
        <v>13500</v>
      </c>
      <c r="AE3387" s="7">
        <f>invoices[[#This Row],[Total]]-invoices[[#This Row],[rent_amount]]</f>
        <v>0</v>
      </c>
      <c r="AF3387">
        <v>23</v>
      </c>
      <c r="AG3387">
        <v>1270</v>
      </c>
      <c r="AH3387">
        <f>invoices[[#This Row],[EB Amount]]-invoices[[#This Row],[electricity_amount]]</f>
        <v>0</v>
      </c>
    </row>
    <row r="3388" spans="1:34">
      <c r="A3388" t="s">
        <v>252</v>
      </c>
      <c r="B3388" t="s">
        <v>22</v>
      </c>
      <c r="C3388" t="s">
        <v>253</v>
      </c>
      <c r="D3388" t="s">
        <v>24</v>
      </c>
      <c r="E3388" t="s">
        <v>254</v>
      </c>
      <c r="F3388" t="s">
        <v>255</v>
      </c>
      <c r="G3388" t="s">
        <v>256</v>
      </c>
      <c r="H3388" s="1">
        <f>DATE(YEAR(invoices[[#This Row],[due_date]]),MONTH(invoices[[#This Row],[due_date]]),1)</f>
        <v>45505</v>
      </c>
      <c r="I3388" s="1">
        <v>45511</v>
      </c>
      <c r="J3388">
        <v>19000</v>
      </c>
      <c r="K3388">
        <v>2480</v>
      </c>
      <c r="L3388">
        <v>0</v>
      </c>
      <c r="M3388">
        <f>invoices[[#This Row],[rent_amount]]+invoices[[#This Row],[electricity_amount]]+invoices[[#This Row],[other_charges]]</f>
        <v>21480</v>
      </c>
      <c r="N3388" t="s">
        <v>28</v>
      </c>
      <c r="O3388" t="s">
        <v>257</v>
      </c>
      <c r="P3388">
        <v>0</v>
      </c>
      <c r="Q3388" t="b">
        <v>0</v>
      </c>
      <c r="R3388" t="s">
        <v>191</v>
      </c>
      <c r="S3388">
        <v>0</v>
      </c>
      <c r="T3388">
        <f>invoices[[#This Row],[total_amount]]</f>
        <v>21480</v>
      </c>
      <c r="U3388" t="s">
        <v>258</v>
      </c>
      <c r="V3388" t="str">
        <f>INDEX([1]!Table1[tenantname],MATCH(invoices[[#This Row],[allotment_id]],[1]!Table1[TenantAllotmentID],0))</f>
        <v>Akshuni Raghuwanshi (C42-A1)</v>
      </c>
      <c r="W3388" t="s">
        <v>14046</v>
      </c>
      <c r="X3388" t="s">
        <v>14047</v>
      </c>
      <c r="Y3388" s="4">
        <v>45505</v>
      </c>
      <c r="Z3388" t="s">
        <v>15806</v>
      </c>
      <c r="AA3388">
        <v>11618</v>
      </c>
      <c r="AB3388">
        <v>6255</v>
      </c>
      <c r="AC3388">
        <v>1127</v>
      </c>
      <c r="AD3388" s="7">
        <f>invoices[[#This Row],[Rent]]+invoices[[#This Row],[Services]]+invoices[[#This Row],[GST]]</f>
        <v>19000</v>
      </c>
      <c r="AE3388" s="7">
        <f>invoices[[#This Row],[Total]]-invoices[[#This Row],[rent_amount]]</f>
        <v>0</v>
      </c>
      <c r="AF3388">
        <v>33</v>
      </c>
      <c r="AG3388">
        <v>2480</v>
      </c>
      <c r="AH3388">
        <f>invoices[[#This Row],[EB Amount]]-invoices[[#This Row],[electricity_amount]]</f>
        <v>0</v>
      </c>
    </row>
    <row r="3389" spans="1:34">
      <c r="A3389" t="s">
        <v>347</v>
      </c>
      <c r="B3389" t="s">
        <v>22</v>
      </c>
      <c r="C3389" t="s">
        <v>348</v>
      </c>
      <c r="D3389" t="s">
        <v>24</v>
      </c>
      <c r="E3389" t="s">
        <v>349</v>
      </c>
      <c r="F3389" t="s">
        <v>350</v>
      </c>
      <c r="G3389" t="s">
        <v>351</v>
      </c>
      <c r="H3389" s="1">
        <f>DATE(YEAR(invoices[[#This Row],[due_date]]),MONTH(invoices[[#This Row],[due_date]]),1)</f>
        <v>45505</v>
      </c>
      <c r="I3389" s="1">
        <v>45511</v>
      </c>
      <c r="J3389">
        <v>13500</v>
      </c>
      <c r="K3389">
        <v>992</v>
      </c>
      <c r="L3389">
        <v>0</v>
      </c>
      <c r="M3389">
        <f>invoices[[#This Row],[rent_amount]]+invoices[[#This Row],[electricity_amount]]+invoices[[#This Row],[other_charges]]</f>
        <v>14492</v>
      </c>
      <c r="N3389" t="s">
        <v>28</v>
      </c>
      <c r="O3389" t="s">
        <v>190</v>
      </c>
      <c r="P3389">
        <v>0</v>
      </c>
      <c r="Q3389" t="b">
        <v>0</v>
      </c>
      <c r="R3389" t="s">
        <v>191</v>
      </c>
      <c r="S3389">
        <v>0</v>
      </c>
      <c r="T3389">
        <f>invoices[[#This Row],[total_amount]]</f>
        <v>14492</v>
      </c>
      <c r="U3389" t="s">
        <v>352</v>
      </c>
      <c r="V3389" t="str">
        <f>INDEX([1]!Table1[tenantname],MATCH(invoices[[#This Row],[allotment_id]],[1]!Table1[TenantAllotmentID],0))</f>
        <v>Nithya Gopal Chakraborty (B11-C1)</v>
      </c>
      <c r="W3389" t="s">
        <v>14076</v>
      </c>
      <c r="X3389" t="s">
        <v>14077</v>
      </c>
      <c r="Y3389" s="4">
        <v>45505</v>
      </c>
      <c r="Z3389" t="s">
        <v>15806</v>
      </c>
      <c r="AA3389">
        <v>9690</v>
      </c>
      <c r="AB3389">
        <v>3229</v>
      </c>
      <c r="AC3389">
        <v>581</v>
      </c>
      <c r="AD3389" s="7">
        <f>invoices[[#This Row],[Rent]]+invoices[[#This Row],[Services]]+invoices[[#This Row],[GST]]</f>
        <v>13500</v>
      </c>
      <c r="AE3389" s="7">
        <f>invoices[[#This Row],[Total]]-invoices[[#This Row],[rent_amount]]</f>
        <v>0</v>
      </c>
      <c r="AF3389">
        <v>48</v>
      </c>
      <c r="AG3389">
        <v>992</v>
      </c>
      <c r="AH3389">
        <f>invoices[[#This Row],[EB Amount]]-invoices[[#This Row],[electricity_amount]]</f>
        <v>0</v>
      </c>
    </row>
    <row r="3390" spans="1:34">
      <c r="A3390" t="s">
        <v>357</v>
      </c>
      <c r="B3390" t="s">
        <v>22</v>
      </c>
      <c r="C3390" t="s">
        <v>358</v>
      </c>
      <c r="D3390" t="s">
        <v>24</v>
      </c>
      <c r="E3390" t="s">
        <v>268</v>
      </c>
      <c r="F3390" t="s">
        <v>359</v>
      </c>
      <c r="G3390" t="s">
        <v>360</v>
      </c>
      <c r="H3390" s="1">
        <f>DATE(YEAR(invoices[[#This Row],[due_date]]),MONTH(invoices[[#This Row],[due_date]]),1)</f>
        <v>45505</v>
      </c>
      <c r="I3390" s="1">
        <v>45511</v>
      </c>
      <c r="J3390">
        <v>12645</v>
      </c>
      <c r="K3390">
        <v>0</v>
      </c>
      <c r="L3390">
        <v>0</v>
      </c>
      <c r="M3390">
        <f>invoices[[#This Row],[rent_amount]]+invoices[[#This Row],[electricity_amount]]+invoices[[#This Row],[other_charges]]</f>
        <v>12645</v>
      </c>
      <c r="N3390" t="s">
        <v>28</v>
      </c>
      <c r="O3390" t="s">
        <v>361</v>
      </c>
      <c r="P3390">
        <v>0</v>
      </c>
      <c r="Q3390" t="b">
        <v>0</v>
      </c>
      <c r="R3390" t="s">
        <v>191</v>
      </c>
      <c r="S3390">
        <v>0</v>
      </c>
      <c r="T3390">
        <f>invoices[[#This Row],[total_amount]]</f>
        <v>12645</v>
      </c>
      <c r="U3390" t="s">
        <v>362</v>
      </c>
      <c r="V3390" t="str">
        <f>INDEX([1]!Table1[tenantname],MATCH(invoices[[#This Row],[allotment_id]],[1]!Table1[TenantAllotmentID],0))</f>
        <v>Jithin K (C21-D1)</v>
      </c>
      <c r="W3390" t="s">
        <v>14080</v>
      </c>
      <c r="X3390" t="s">
        <v>14081</v>
      </c>
      <c r="Y3390" s="4">
        <v>45505</v>
      </c>
      <c r="Z3390" t="s">
        <v>15806</v>
      </c>
      <c r="AA3390">
        <v>8852</v>
      </c>
      <c r="AB3390">
        <v>3215</v>
      </c>
      <c r="AC3390">
        <v>578</v>
      </c>
      <c r="AD3390" s="7">
        <f>invoices[[#This Row],[Rent]]+invoices[[#This Row],[Services]]+invoices[[#This Row],[GST]]</f>
        <v>12645</v>
      </c>
      <c r="AE3390" s="7">
        <f>invoices[[#This Row],[Total]]-invoices[[#This Row],[rent_amount]]</f>
        <v>0</v>
      </c>
      <c r="AF3390">
        <v>50</v>
      </c>
      <c r="AG3390">
        <v>0</v>
      </c>
      <c r="AH3390">
        <f>invoices[[#This Row],[EB Amount]]-invoices[[#This Row],[electricity_amount]]</f>
        <v>0</v>
      </c>
    </row>
    <row r="3391" spans="1:34">
      <c r="A3391" t="s">
        <v>363</v>
      </c>
      <c r="B3391" t="s">
        <v>22</v>
      </c>
      <c r="C3391" t="s">
        <v>364</v>
      </c>
      <c r="D3391" t="s">
        <v>24</v>
      </c>
      <c r="E3391" t="s">
        <v>247</v>
      </c>
      <c r="F3391" t="s">
        <v>365</v>
      </c>
      <c r="G3391" t="s">
        <v>366</v>
      </c>
      <c r="H3391" s="1">
        <f>DATE(YEAR(invoices[[#This Row],[due_date]]),MONTH(invoices[[#This Row],[due_date]]),1)</f>
        <v>45505</v>
      </c>
      <c r="I3391" s="1">
        <v>45511</v>
      </c>
      <c r="J3391">
        <v>13500</v>
      </c>
      <c r="K3391">
        <v>1643</v>
      </c>
      <c r="L3391">
        <v>0</v>
      </c>
      <c r="M3391">
        <f>invoices[[#This Row],[rent_amount]]+invoices[[#This Row],[electricity_amount]]+invoices[[#This Row],[other_charges]]</f>
        <v>15143</v>
      </c>
      <c r="N3391" t="s">
        <v>28</v>
      </c>
      <c r="O3391" t="s">
        <v>190</v>
      </c>
      <c r="P3391">
        <v>0</v>
      </c>
      <c r="Q3391" t="b">
        <v>0</v>
      </c>
      <c r="R3391" t="s">
        <v>191</v>
      </c>
      <c r="S3391">
        <v>0</v>
      </c>
      <c r="T3391">
        <f>invoices[[#This Row],[total_amount]]</f>
        <v>15143</v>
      </c>
      <c r="U3391" t="s">
        <v>367</v>
      </c>
      <c r="V3391" t="str">
        <f>INDEX([1]!Table1[tenantname],MATCH(invoices[[#This Row],[allotment_id]],[1]!Table1[TenantAllotmentID],0))</f>
        <v>Rahul Deshmukh (C11-C1)</v>
      </c>
      <c r="W3391" t="s">
        <v>14082</v>
      </c>
      <c r="X3391" t="s">
        <v>14083</v>
      </c>
      <c r="Y3391" s="4">
        <v>45505</v>
      </c>
      <c r="Z3391" t="s">
        <v>15806</v>
      </c>
      <c r="AA3391">
        <v>9690</v>
      </c>
      <c r="AB3391">
        <v>3229</v>
      </c>
      <c r="AC3391">
        <v>581</v>
      </c>
      <c r="AD3391" s="7">
        <f>invoices[[#This Row],[Rent]]+invoices[[#This Row],[Services]]+invoices[[#This Row],[GST]]</f>
        <v>13500</v>
      </c>
      <c r="AE3391" s="7">
        <f>invoices[[#This Row],[Total]]-invoices[[#This Row],[rent_amount]]</f>
        <v>0</v>
      </c>
      <c r="AF3391">
        <v>51</v>
      </c>
      <c r="AG3391">
        <v>1643</v>
      </c>
      <c r="AH3391">
        <f>invoices[[#This Row],[EB Amount]]-invoices[[#This Row],[electricity_amount]]</f>
        <v>0</v>
      </c>
    </row>
    <row r="3392" spans="1:34">
      <c r="A3392" s="2" t="s">
        <v>383</v>
      </c>
      <c r="B3392" t="s">
        <v>22</v>
      </c>
      <c r="C3392" t="s">
        <v>384</v>
      </c>
      <c r="D3392" t="s">
        <v>24</v>
      </c>
      <c r="E3392" t="s">
        <v>25</v>
      </c>
      <c r="F3392" t="s">
        <v>385</v>
      </c>
      <c r="G3392" t="s">
        <v>386</v>
      </c>
      <c r="H3392" s="1">
        <f>DATE(YEAR(invoices[[#This Row],[due_date]]),MONTH(invoices[[#This Row],[due_date]]),1)</f>
        <v>45505</v>
      </c>
      <c r="I3392" s="1">
        <v>45511</v>
      </c>
      <c r="J3392">
        <v>13000</v>
      </c>
      <c r="K3392">
        <v>2573</v>
      </c>
      <c r="L3392">
        <v>0</v>
      </c>
      <c r="M3392">
        <f>invoices[[#This Row],[rent_amount]]+invoices[[#This Row],[electricity_amount]]+invoices[[#This Row],[other_charges]]</f>
        <v>15573</v>
      </c>
      <c r="N3392" t="s">
        <v>28</v>
      </c>
      <c r="O3392" t="s">
        <v>257</v>
      </c>
      <c r="P3392">
        <v>0</v>
      </c>
      <c r="Q3392" t="b">
        <v>0</v>
      </c>
      <c r="R3392" t="s">
        <v>191</v>
      </c>
      <c r="S3392">
        <v>0</v>
      </c>
      <c r="T3392">
        <f>invoices[[#This Row],[total_amount]]</f>
        <v>15573</v>
      </c>
      <c r="U3392" t="s">
        <v>387</v>
      </c>
      <c r="V3392" t="str">
        <f>INDEX([1]!Table1[tenantname],MATCH(invoices[[#This Row],[allotment_id]],[1]!Table1[TenantAllotmentID],0))</f>
        <v>Aruna Govindarajan (A24-B3)</v>
      </c>
      <c r="W3392" t="s">
        <v>14090</v>
      </c>
      <c r="X3392" t="s">
        <v>14091</v>
      </c>
      <c r="Y3392" s="4">
        <v>45505</v>
      </c>
      <c r="Z3392" t="s">
        <v>15806</v>
      </c>
      <c r="AA3392">
        <v>9100</v>
      </c>
      <c r="AB3392">
        <v>3110</v>
      </c>
      <c r="AC3392">
        <v>790</v>
      </c>
      <c r="AD3392" s="7">
        <f>invoices[[#This Row],[Rent]]+invoices[[#This Row],[Services]]+invoices[[#This Row],[GST]]</f>
        <v>13000</v>
      </c>
      <c r="AE3392" s="7">
        <f>invoices[[#This Row],[Total]]-invoices[[#This Row],[rent_amount]]</f>
        <v>0</v>
      </c>
      <c r="AF3392">
        <v>55</v>
      </c>
      <c r="AG3392">
        <v>2573</v>
      </c>
      <c r="AH3392">
        <f>invoices[[#This Row],[EB Amount]]-invoices[[#This Row],[electricity_amount]]</f>
        <v>0</v>
      </c>
    </row>
    <row r="3393" spans="1:34">
      <c r="A3393" t="s">
        <v>388</v>
      </c>
      <c r="B3393" t="s">
        <v>22</v>
      </c>
      <c r="C3393" t="s">
        <v>389</v>
      </c>
      <c r="D3393" t="s">
        <v>24</v>
      </c>
      <c r="E3393" t="s">
        <v>96</v>
      </c>
      <c r="F3393" t="s">
        <v>390</v>
      </c>
      <c r="G3393" t="s">
        <v>391</v>
      </c>
      <c r="H3393" s="1">
        <f>DATE(YEAR(invoices[[#This Row],[due_date]]),MONTH(invoices[[#This Row],[due_date]]),1)</f>
        <v>45505</v>
      </c>
      <c r="I3393" s="1">
        <v>45511</v>
      </c>
      <c r="J3393">
        <v>16700</v>
      </c>
      <c r="K3393">
        <v>1984</v>
      </c>
      <c r="L3393">
        <v>0</v>
      </c>
      <c r="M3393">
        <f>invoices[[#This Row],[rent_amount]]+invoices[[#This Row],[electricity_amount]]+invoices[[#This Row],[other_charges]]</f>
        <v>18684</v>
      </c>
      <c r="N3393" t="s">
        <v>28</v>
      </c>
      <c r="O3393" t="s">
        <v>257</v>
      </c>
      <c r="P3393">
        <v>0</v>
      </c>
      <c r="Q3393" t="b">
        <v>0</v>
      </c>
      <c r="R3393" t="s">
        <v>191</v>
      </c>
      <c r="S3393">
        <v>0</v>
      </c>
      <c r="T3393">
        <f>invoices[[#This Row],[total_amount]]</f>
        <v>18684</v>
      </c>
      <c r="U3393" t="s">
        <v>392</v>
      </c>
      <c r="V3393" t="str">
        <f>INDEX([1]!Table1[tenantname],MATCH(invoices[[#This Row],[allotment_id]],[1]!Table1[TenantAllotmentID],0))</f>
        <v>Vikram Shingadi (B33-A1)</v>
      </c>
      <c r="W3393" t="s">
        <v>14092</v>
      </c>
      <c r="X3393" t="s">
        <v>14093</v>
      </c>
      <c r="Y3393" s="4">
        <v>45505</v>
      </c>
      <c r="Z3393" t="s">
        <v>15806</v>
      </c>
      <c r="AA3393">
        <v>10211</v>
      </c>
      <c r="AB3393">
        <v>5498</v>
      </c>
      <c r="AC3393">
        <v>991</v>
      </c>
      <c r="AD3393" s="7">
        <f>invoices[[#This Row],[Rent]]+invoices[[#This Row],[Services]]+invoices[[#This Row],[GST]]</f>
        <v>16700</v>
      </c>
      <c r="AE3393" s="7">
        <f>invoices[[#This Row],[Total]]-invoices[[#This Row],[rent_amount]]</f>
        <v>0</v>
      </c>
      <c r="AF3393">
        <v>56</v>
      </c>
      <c r="AG3393">
        <v>1984</v>
      </c>
      <c r="AH3393">
        <f>invoices[[#This Row],[EB Amount]]-invoices[[#This Row],[electricity_amount]]</f>
        <v>0</v>
      </c>
    </row>
    <row r="3394" spans="1:34">
      <c r="A3394" t="s">
        <v>393</v>
      </c>
      <c r="B3394" t="s">
        <v>22</v>
      </c>
      <c r="C3394" t="s">
        <v>394</v>
      </c>
      <c r="D3394" t="s">
        <v>24</v>
      </c>
      <c r="E3394" t="s">
        <v>147</v>
      </c>
      <c r="F3394" t="s">
        <v>336</v>
      </c>
      <c r="G3394" t="s">
        <v>395</v>
      </c>
      <c r="H3394" s="1">
        <f>DATE(YEAR(invoices[[#This Row],[due_date]]),MONTH(invoices[[#This Row],[due_date]]),1)</f>
        <v>45505</v>
      </c>
      <c r="I3394" s="1">
        <v>45511</v>
      </c>
      <c r="J3394">
        <v>10838</v>
      </c>
      <c r="K3394">
        <v>0</v>
      </c>
      <c r="L3394">
        <v>0</v>
      </c>
      <c r="M3394">
        <f>invoices[[#This Row],[rent_amount]]+invoices[[#This Row],[electricity_amount]]+invoices[[#This Row],[other_charges]]</f>
        <v>10838</v>
      </c>
      <c r="N3394" t="s">
        <v>28</v>
      </c>
      <c r="O3394" t="s">
        <v>190</v>
      </c>
      <c r="P3394">
        <v>0</v>
      </c>
      <c r="Q3394" t="b">
        <v>0</v>
      </c>
      <c r="R3394" t="s">
        <v>191</v>
      </c>
      <c r="S3394">
        <v>0</v>
      </c>
      <c r="T3394">
        <f>invoices[[#This Row],[total_amount]]</f>
        <v>10838</v>
      </c>
      <c r="U3394" t="s">
        <v>396</v>
      </c>
      <c r="V3394" t="str">
        <f>INDEX([1]!Table1[tenantname],MATCH(invoices[[#This Row],[allotment_id]],[1]!Table1[TenantAllotmentID],0))</f>
        <v>Rahul Kapoor (C31-D1)</v>
      </c>
      <c r="W3394" t="s">
        <v>14094</v>
      </c>
      <c r="X3394" t="s">
        <v>14095</v>
      </c>
      <c r="Y3394" s="4">
        <v>45505</v>
      </c>
      <c r="Z3394" t="s">
        <v>15806</v>
      </c>
      <c r="AA3394">
        <v>7587</v>
      </c>
      <c r="AB3394">
        <v>2755</v>
      </c>
      <c r="AC3394">
        <v>496</v>
      </c>
      <c r="AD3394" s="7">
        <f>invoices[[#This Row],[Rent]]+invoices[[#This Row],[Services]]+invoices[[#This Row],[GST]]</f>
        <v>10838</v>
      </c>
      <c r="AE3394" s="7">
        <f>invoices[[#This Row],[Total]]-invoices[[#This Row],[rent_amount]]</f>
        <v>0</v>
      </c>
      <c r="AF3394">
        <v>57</v>
      </c>
      <c r="AG3394">
        <v>0</v>
      </c>
      <c r="AH3394">
        <f>invoices[[#This Row],[EB Amount]]-invoices[[#This Row],[electricity_amount]]</f>
        <v>0</v>
      </c>
    </row>
    <row r="3395" spans="1:34">
      <c r="A3395" t="s">
        <v>601</v>
      </c>
      <c r="B3395" t="s">
        <v>22</v>
      </c>
      <c r="C3395" t="s">
        <v>95</v>
      </c>
      <c r="D3395" t="s">
        <v>24</v>
      </c>
      <c r="E3395" t="s">
        <v>96</v>
      </c>
      <c r="F3395" t="s">
        <v>97</v>
      </c>
      <c r="G3395" t="s">
        <v>602</v>
      </c>
      <c r="H3395" s="1">
        <f>DATE(YEAR(invoices[[#This Row],[due_date]]),MONTH(invoices[[#This Row],[due_date]]),1)</f>
        <v>45505</v>
      </c>
      <c r="I3395" s="1">
        <v>45511</v>
      </c>
      <c r="J3395">
        <v>13500</v>
      </c>
      <c r="K3395">
        <v>1984</v>
      </c>
      <c r="L3395">
        <v>0</v>
      </c>
      <c r="M3395">
        <f>invoices[[#This Row],[rent_amount]]+invoices[[#This Row],[electricity_amount]]+invoices[[#This Row],[other_charges]]</f>
        <v>15484</v>
      </c>
      <c r="N3395" t="s">
        <v>28</v>
      </c>
      <c r="O3395" t="s">
        <v>257</v>
      </c>
      <c r="P3395">
        <v>0</v>
      </c>
      <c r="Q3395" t="b">
        <v>0</v>
      </c>
      <c r="R3395" t="s">
        <v>191</v>
      </c>
      <c r="S3395">
        <v>0</v>
      </c>
      <c r="T3395">
        <f>invoices[[#This Row],[total_amount]]</f>
        <v>15484</v>
      </c>
      <c r="U3395" t="s">
        <v>101</v>
      </c>
      <c r="V3395" t="str">
        <f>INDEX([1]!Table1[tenantname],MATCH(invoices[[#This Row],[allotment_id]],[1]!Table1[TenantAllotmentID],0))</f>
        <v>Athreya Guru (B33-C2)</v>
      </c>
      <c r="W3395" t="s">
        <v>14002</v>
      </c>
      <c r="X3395" t="s">
        <v>14003</v>
      </c>
      <c r="Y3395" s="4">
        <v>45505</v>
      </c>
      <c r="Z3395" t="s">
        <v>15806</v>
      </c>
      <c r="AA3395">
        <v>8254</v>
      </c>
      <c r="AB3395">
        <v>4444</v>
      </c>
      <c r="AC3395">
        <v>802</v>
      </c>
      <c r="AD3395" s="7">
        <f>invoices[[#This Row],[Rent]]+invoices[[#This Row],[Services]]+invoices[[#This Row],[GST]]</f>
        <v>13500</v>
      </c>
      <c r="AE3395" s="7">
        <f>invoices[[#This Row],[Total]]-invoices[[#This Row],[rent_amount]]</f>
        <v>0</v>
      </c>
      <c r="AF3395">
        <v>99</v>
      </c>
      <c r="AG3395">
        <v>1984</v>
      </c>
      <c r="AH3395">
        <f>invoices[[#This Row],[EB Amount]]-invoices[[#This Row],[electricity_amount]]</f>
        <v>0</v>
      </c>
    </row>
    <row r="3396" spans="1:34">
      <c r="A3396" t="s">
        <v>710</v>
      </c>
      <c r="B3396" t="s">
        <v>22</v>
      </c>
      <c r="C3396" t="s">
        <v>711</v>
      </c>
      <c r="D3396" t="s">
        <v>24</v>
      </c>
      <c r="E3396" t="s">
        <v>268</v>
      </c>
      <c r="F3396" t="s">
        <v>269</v>
      </c>
      <c r="G3396" t="s">
        <v>712</v>
      </c>
      <c r="H3396" s="1">
        <f>DATE(YEAR(invoices[[#This Row],[due_date]]),MONTH(invoices[[#This Row],[due_date]]),1)</f>
        <v>45505</v>
      </c>
      <c r="I3396" s="1">
        <v>45511</v>
      </c>
      <c r="J3396">
        <v>13500</v>
      </c>
      <c r="K3396">
        <v>1705</v>
      </c>
      <c r="L3396">
        <v>0</v>
      </c>
      <c r="M3396">
        <f>invoices[[#This Row],[rent_amount]]+invoices[[#This Row],[electricity_amount]]+invoices[[#This Row],[other_charges]]</f>
        <v>15205</v>
      </c>
      <c r="N3396" t="s">
        <v>28</v>
      </c>
      <c r="O3396" t="s">
        <v>257</v>
      </c>
      <c r="P3396">
        <v>0</v>
      </c>
      <c r="Q3396" t="b">
        <v>0</v>
      </c>
      <c r="R3396" t="s">
        <v>191</v>
      </c>
      <c r="S3396">
        <v>0</v>
      </c>
      <c r="T3396">
        <f>invoices[[#This Row],[total_amount]]</f>
        <v>15205</v>
      </c>
      <c r="U3396" t="s">
        <v>713</v>
      </c>
      <c r="V3396" t="str">
        <f>INDEX([1]!Table1[tenantname],MATCH(invoices[[#This Row],[allotment_id]],[1]!Table1[TenantAllotmentID],0))</f>
        <v>Aashish Maurya (C21-C1)</v>
      </c>
      <c r="W3396" t="s">
        <v>14203</v>
      </c>
      <c r="X3396" t="s">
        <v>14204</v>
      </c>
      <c r="Y3396" s="4">
        <v>45505</v>
      </c>
      <c r="Z3396" t="s">
        <v>15806</v>
      </c>
      <c r="AA3396">
        <v>9690</v>
      </c>
      <c r="AB3396">
        <v>3229</v>
      </c>
      <c r="AC3396">
        <v>581</v>
      </c>
      <c r="AD3396" s="7">
        <f>invoices[[#This Row],[Rent]]+invoices[[#This Row],[Services]]+invoices[[#This Row],[GST]]</f>
        <v>13500</v>
      </c>
      <c r="AE3396" s="7">
        <f>invoices[[#This Row],[Total]]-invoices[[#This Row],[rent_amount]]</f>
        <v>0</v>
      </c>
      <c r="AF3396">
        <v>125</v>
      </c>
      <c r="AG3396">
        <v>1705</v>
      </c>
      <c r="AH3396">
        <f>invoices[[#This Row],[EB Amount]]-invoices[[#This Row],[electricity_amount]]</f>
        <v>0</v>
      </c>
    </row>
    <row r="3397" spans="1:34">
      <c r="A3397" t="s">
        <v>1133</v>
      </c>
      <c r="B3397" t="s">
        <v>22</v>
      </c>
      <c r="C3397" t="s">
        <v>765</v>
      </c>
      <c r="D3397" t="s">
        <v>24</v>
      </c>
      <c r="E3397" t="s">
        <v>50</v>
      </c>
      <c r="F3397" t="s">
        <v>766</v>
      </c>
      <c r="G3397" t="s">
        <v>1134</v>
      </c>
      <c r="H3397" s="1">
        <f>DATE(YEAR(invoices[[#This Row],[due_date]]),MONTH(invoices[[#This Row],[due_date]]),1)</f>
        <v>45505</v>
      </c>
      <c r="I3397" s="1">
        <v>45511</v>
      </c>
      <c r="J3397">
        <v>19000</v>
      </c>
      <c r="K3397">
        <v>2263</v>
      </c>
      <c r="L3397">
        <v>0</v>
      </c>
      <c r="M3397">
        <f>invoices[[#This Row],[rent_amount]]+invoices[[#This Row],[electricity_amount]]+invoices[[#This Row],[other_charges]]</f>
        <v>21263</v>
      </c>
      <c r="N3397" t="s">
        <v>28</v>
      </c>
      <c r="O3397" t="s">
        <v>361</v>
      </c>
      <c r="P3397">
        <v>0</v>
      </c>
      <c r="Q3397" t="b">
        <v>0</v>
      </c>
      <c r="R3397" t="s">
        <v>191</v>
      </c>
      <c r="S3397">
        <v>0</v>
      </c>
      <c r="T3397">
        <f>invoices[[#This Row],[total_amount]]</f>
        <v>21263</v>
      </c>
      <c r="U3397" t="s">
        <v>769</v>
      </c>
      <c r="V3397" t="str">
        <f>INDEX([1]!Table1[tenantname],MATCH(invoices[[#This Row],[allotment_id]],[1]!Table1[TenantAllotmentID],0))</f>
        <v>Dhanaganapathy Madhavan (B32-A1)</v>
      </c>
      <c r="W3397" t="s">
        <v>14223</v>
      </c>
      <c r="X3397" t="s">
        <v>14224</v>
      </c>
      <c r="Y3397" s="4">
        <v>45505</v>
      </c>
      <c r="Z3397" t="s">
        <v>15806</v>
      </c>
      <c r="AA3397">
        <v>11618</v>
      </c>
      <c r="AB3397">
        <v>6255</v>
      </c>
      <c r="AC3397">
        <v>1127</v>
      </c>
      <c r="AD3397" s="7">
        <f>invoices[[#This Row],[Rent]]+invoices[[#This Row],[Services]]+invoices[[#This Row],[GST]]</f>
        <v>19000</v>
      </c>
      <c r="AE3397" s="7">
        <f>invoices[[#This Row],[Total]]-invoices[[#This Row],[rent_amount]]</f>
        <v>0</v>
      </c>
      <c r="AF3397">
        <v>227</v>
      </c>
      <c r="AG3397">
        <v>2263</v>
      </c>
      <c r="AH3397">
        <f>invoices[[#This Row],[EB Amount]]-invoices[[#This Row],[electricity_amount]]</f>
        <v>0</v>
      </c>
    </row>
    <row r="3398" spans="1:34">
      <c r="A3398" t="s">
        <v>1236</v>
      </c>
      <c r="B3398" t="s">
        <v>22</v>
      </c>
      <c r="C3398" t="s">
        <v>1237</v>
      </c>
      <c r="D3398" t="s">
        <v>24</v>
      </c>
      <c r="E3398" t="s">
        <v>226</v>
      </c>
      <c r="F3398" t="s">
        <v>1238</v>
      </c>
      <c r="G3398" t="s">
        <v>1239</v>
      </c>
      <c r="H3398" s="1">
        <f>DATE(YEAR(invoices[[#This Row],[due_date]]),MONTH(invoices[[#This Row],[due_date]]),1)</f>
        <v>45505</v>
      </c>
      <c r="I3398" s="1">
        <v>45511</v>
      </c>
      <c r="J3398">
        <v>19000</v>
      </c>
      <c r="K3398">
        <v>140</v>
      </c>
      <c r="L3398">
        <v>0</v>
      </c>
      <c r="M3398">
        <f>invoices[[#This Row],[rent_amount]]+invoices[[#This Row],[electricity_amount]]+invoices[[#This Row],[other_charges]]</f>
        <v>19140</v>
      </c>
      <c r="N3398" t="s">
        <v>28</v>
      </c>
      <c r="O3398" t="s">
        <v>1240</v>
      </c>
      <c r="P3398">
        <v>0</v>
      </c>
      <c r="Q3398" t="b">
        <v>0</v>
      </c>
      <c r="R3398" t="s">
        <v>191</v>
      </c>
      <c r="S3398">
        <v>0</v>
      </c>
      <c r="T3398">
        <f>invoices[[#This Row],[total_amount]]</f>
        <v>19140</v>
      </c>
      <c r="U3398" t="s">
        <v>1241</v>
      </c>
      <c r="V3398" t="str">
        <f>INDEX([1]!Table1[tenantname],MATCH(invoices[[#This Row],[allotment_id]],[1]!Table1[TenantAllotmentID],0))</f>
        <v>Surbhi Sharma (B12-A1)</v>
      </c>
      <c r="W3398" t="s">
        <v>14394</v>
      </c>
      <c r="X3398" t="s">
        <v>14395</v>
      </c>
      <c r="Y3398" s="4">
        <v>45505</v>
      </c>
      <c r="Z3398" t="s">
        <v>15806</v>
      </c>
      <c r="AA3398">
        <v>13639</v>
      </c>
      <c r="AB3398">
        <v>4545</v>
      </c>
      <c r="AC3398">
        <v>816</v>
      </c>
      <c r="AD3398" s="7">
        <f>invoices[[#This Row],[Rent]]+invoices[[#This Row],[Services]]+invoices[[#This Row],[GST]]</f>
        <v>19000</v>
      </c>
      <c r="AE3398" s="7">
        <f>invoices[[#This Row],[Total]]-invoices[[#This Row],[rent_amount]]</f>
        <v>0</v>
      </c>
      <c r="AF3398">
        <v>259</v>
      </c>
      <c r="AG3398">
        <v>140</v>
      </c>
      <c r="AH3398">
        <f>invoices[[#This Row],[EB Amount]]-invoices[[#This Row],[electricity_amount]]</f>
        <v>0</v>
      </c>
    </row>
    <row r="3399" spans="1:34">
      <c r="A3399" t="s">
        <v>1288</v>
      </c>
      <c r="B3399" t="s">
        <v>22</v>
      </c>
      <c r="C3399" t="s">
        <v>1289</v>
      </c>
      <c r="D3399" t="s">
        <v>24</v>
      </c>
      <c r="E3399" t="s">
        <v>25</v>
      </c>
      <c r="F3399" t="s">
        <v>908</v>
      </c>
      <c r="G3399" t="s">
        <v>1290</v>
      </c>
      <c r="H3399" s="1">
        <f>DATE(YEAR(invoices[[#This Row],[due_date]]),MONTH(invoices[[#This Row],[due_date]]),1)</f>
        <v>45505</v>
      </c>
      <c r="I3399" s="1">
        <v>45511</v>
      </c>
      <c r="J3399">
        <v>6177</v>
      </c>
      <c r="K3399">
        <v>2604</v>
      </c>
      <c r="L3399">
        <v>2250</v>
      </c>
      <c r="M3399">
        <f>invoices[[#This Row],[rent_amount]]+invoices[[#This Row],[electricity_amount]]+invoices[[#This Row],[other_charges]]</f>
        <v>11031</v>
      </c>
      <c r="N3399" t="s">
        <v>28</v>
      </c>
      <c r="O3399" t="s">
        <v>361</v>
      </c>
      <c r="P3399">
        <v>0</v>
      </c>
      <c r="Q3399" t="b">
        <v>0</v>
      </c>
      <c r="R3399" t="s">
        <v>191</v>
      </c>
      <c r="S3399">
        <v>0</v>
      </c>
      <c r="T3399">
        <f>invoices[[#This Row],[total_amount]]</f>
        <v>11031</v>
      </c>
      <c r="U3399" t="s">
        <v>1291</v>
      </c>
      <c r="V3399" t="str">
        <f>INDEX([1]!Table1[tenantname],MATCH(invoices[[#This Row],[allotment_id]],[1]!Table1[TenantAllotmentID],0))</f>
        <v>Deepa R S (A24-B1)</v>
      </c>
      <c r="W3399" t="s">
        <v>14414</v>
      </c>
      <c r="X3399" t="s">
        <v>14415</v>
      </c>
      <c r="Y3399" s="4">
        <v>45505</v>
      </c>
      <c r="Z3399" t="s">
        <v>15806</v>
      </c>
      <c r="AA3399">
        <v>4403</v>
      </c>
      <c r="AB3399">
        <v>1504</v>
      </c>
      <c r="AC3399">
        <v>270</v>
      </c>
      <c r="AD3399" s="7">
        <f>invoices[[#This Row],[Rent]]+invoices[[#This Row],[Services]]+invoices[[#This Row],[GST]]</f>
        <v>6177</v>
      </c>
      <c r="AE3399" s="7">
        <f>invoices[[#This Row],[Total]]-invoices[[#This Row],[rent_amount]]</f>
        <v>0</v>
      </c>
      <c r="AF3399">
        <v>273</v>
      </c>
      <c r="AG3399">
        <v>2604</v>
      </c>
      <c r="AH3399">
        <f>invoices[[#This Row],[EB Amount]]-invoices[[#This Row],[electricity_amount]]</f>
        <v>0</v>
      </c>
    </row>
    <row r="3400" spans="1:34">
      <c r="A3400" t="s">
        <v>1433</v>
      </c>
      <c r="B3400" t="s">
        <v>22</v>
      </c>
      <c r="C3400" t="s">
        <v>580</v>
      </c>
      <c r="D3400" t="s">
        <v>24</v>
      </c>
      <c r="E3400" t="s">
        <v>34</v>
      </c>
      <c r="F3400" t="s">
        <v>58</v>
      </c>
      <c r="G3400" t="s">
        <v>1434</v>
      </c>
      <c r="H3400" s="1">
        <f>DATE(YEAR(invoices[[#This Row],[due_date]]),MONTH(invoices[[#This Row],[due_date]]),1)</f>
        <v>45505</v>
      </c>
      <c r="I3400" s="1">
        <v>45511</v>
      </c>
      <c r="J3400">
        <v>14500</v>
      </c>
      <c r="K3400">
        <v>1649</v>
      </c>
      <c r="L3400">
        <v>0</v>
      </c>
      <c r="M3400">
        <f>invoices[[#This Row],[rent_amount]]+invoices[[#This Row],[electricity_amount]]+invoices[[#This Row],[other_charges]]</f>
        <v>16149</v>
      </c>
      <c r="N3400" t="s">
        <v>28</v>
      </c>
      <c r="O3400" t="s">
        <v>257</v>
      </c>
      <c r="P3400">
        <v>0</v>
      </c>
      <c r="Q3400" t="b">
        <v>0</v>
      </c>
      <c r="R3400" t="s">
        <v>191</v>
      </c>
      <c r="S3400">
        <v>0</v>
      </c>
      <c r="T3400">
        <f>invoices[[#This Row],[total_amount]]</f>
        <v>16149</v>
      </c>
      <c r="U3400" t="s">
        <v>583</v>
      </c>
      <c r="V3400" t="str">
        <f>INDEX([1]!Table1[tenantname],MATCH(invoices[[#This Row],[allotment_id]],[1]!Table1[TenantAllotmentID],0))</f>
        <v>Aditi Yadav (B43-B2)</v>
      </c>
      <c r="W3400" t="s">
        <v>14159</v>
      </c>
      <c r="X3400" t="s">
        <v>14160</v>
      </c>
      <c r="Y3400" s="4">
        <v>45505</v>
      </c>
      <c r="Z3400" t="s">
        <v>15806</v>
      </c>
      <c r="AA3400">
        <v>10408</v>
      </c>
      <c r="AB3400">
        <v>3468</v>
      </c>
      <c r="AC3400">
        <v>624</v>
      </c>
      <c r="AD3400" s="7">
        <f>invoices[[#This Row],[Rent]]+invoices[[#This Row],[Services]]+invoices[[#This Row],[GST]]</f>
        <v>14500</v>
      </c>
      <c r="AE3400" s="7">
        <f>invoices[[#This Row],[Total]]-invoices[[#This Row],[rent_amount]]</f>
        <v>0</v>
      </c>
      <c r="AF3400">
        <v>313</v>
      </c>
      <c r="AG3400">
        <v>1649</v>
      </c>
      <c r="AH3400">
        <f>invoices[[#This Row],[EB Amount]]-invoices[[#This Row],[electricity_amount]]</f>
        <v>0</v>
      </c>
    </row>
    <row r="3401" spans="1:34">
      <c r="A3401" t="s">
        <v>1871</v>
      </c>
      <c r="B3401" t="s">
        <v>22</v>
      </c>
      <c r="C3401" t="s">
        <v>864</v>
      </c>
      <c r="D3401" t="s">
        <v>24</v>
      </c>
      <c r="E3401" t="s">
        <v>155</v>
      </c>
      <c r="F3401" t="s">
        <v>865</v>
      </c>
      <c r="G3401" t="s">
        <v>1872</v>
      </c>
      <c r="H3401" s="1">
        <f>DATE(YEAR(invoices[[#This Row],[due_date]]),MONTH(invoices[[#This Row],[due_date]]),1)</f>
        <v>45505</v>
      </c>
      <c r="I3401" s="1">
        <v>45511</v>
      </c>
      <c r="J3401">
        <v>14500</v>
      </c>
      <c r="K3401">
        <v>1271</v>
      </c>
      <c r="L3401">
        <v>0</v>
      </c>
      <c r="M3401">
        <f>invoices[[#This Row],[rent_amount]]+invoices[[#This Row],[electricity_amount]]+invoices[[#This Row],[other_charges]]</f>
        <v>15771</v>
      </c>
      <c r="N3401" t="s">
        <v>28</v>
      </c>
      <c r="O3401" t="s">
        <v>1240</v>
      </c>
      <c r="P3401">
        <v>0</v>
      </c>
      <c r="Q3401" t="b">
        <v>0</v>
      </c>
      <c r="R3401" t="s">
        <v>191</v>
      </c>
      <c r="S3401">
        <v>0</v>
      </c>
      <c r="T3401">
        <f>invoices[[#This Row],[total_amount]]</f>
        <v>15771</v>
      </c>
      <c r="U3401" t="s">
        <v>867</v>
      </c>
      <c r="V3401" t="str">
        <f>INDEX([1]!Table1[tenantname],MATCH(invoices[[#This Row],[allotment_id]],[1]!Table1[TenantAllotmentID],0))</f>
        <v>Subash G (C44-B2)</v>
      </c>
      <c r="W3401" t="s">
        <v>14261</v>
      </c>
      <c r="X3401" t="s">
        <v>14262</v>
      </c>
      <c r="Y3401" s="4">
        <v>45505</v>
      </c>
      <c r="Z3401" t="s">
        <v>15806</v>
      </c>
      <c r="AA3401">
        <v>8866</v>
      </c>
      <c r="AB3401">
        <v>4774</v>
      </c>
      <c r="AC3401">
        <v>860</v>
      </c>
      <c r="AD3401" s="7">
        <f>invoices[[#This Row],[Rent]]+invoices[[#This Row],[Services]]+invoices[[#This Row],[GST]]</f>
        <v>14500</v>
      </c>
      <c r="AE3401" s="7">
        <f>invoices[[#This Row],[Total]]-invoices[[#This Row],[rent_amount]]</f>
        <v>0</v>
      </c>
      <c r="AF3401">
        <v>445</v>
      </c>
      <c r="AG3401">
        <v>1271</v>
      </c>
      <c r="AH3401">
        <f>invoices[[#This Row],[EB Amount]]-invoices[[#This Row],[electricity_amount]]</f>
        <v>0</v>
      </c>
    </row>
    <row r="3402" spans="1:34">
      <c r="A3402" t="s">
        <v>1907</v>
      </c>
      <c r="B3402" t="s">
        <v>22</v>
      </c>
      <c r="C3402" t="s">
        <v>563</v>
      </c>
      <c r="D3402" t="s">
        <v>24</v>
      </c>
      <c r="E3402" t="s">
        <v>354</v>
      </c>
      <c r="F3402" t="s">
        <v>540</v>
      </c>
      <c r="G3402" t="s">
        <v>1908</v>
      </c>
      <c r="H3402" s="1">
        <f>DATE(YEAR(invoices[[#This Row],[due_date]]),MONTH(invoices[[#This Row],[due_date]]),1)</f>
        <v>45505</v>
      </c>
      <c r="I3402" s="1">
        <v>45511</v>
      </c>
      <c r="J3402">
        <v>13500</v>
      </c>
      <c r="K3402">
        <v>1595</v>
      </c>
      <c r="L3402">
        <v>0</v>
      </c>
      <c r="M3402">
        <f>invoices[[#This Row],[rent_amount]]+invoices[[#This Row],[electricity_amount]]+invoices[[#This Row],[other_charges]]</f>
        <v>15095</v>
      </c>
      <c r="N3402" t="s">
        <v>28</v>
      </c>
      <c r="O3402" t="s">
        <v>1240</v>
      </c>
      <c r="P3402">
        <v>0</v>
      </c>
      <c r="Q3402" t="b">
        <v>0</v>
      </c>
      <c r="R3402" t="s">
        <v>191</v>
      </c>
      <c r="S3402">
        <v>0</v>
      </c>
      <c r="T3402">
        <f>invoices[[#This Row],[total_amount]]</f>
        <v>15095</v>
      </c>
      <c r="U3402" t="s">
        <v>566</v>
      </c>
      <c r="V3402" t="str">
        <f>INDEX([1]!Table1[tenantname],MATCH(invoices[[#This Row],[allotment_id]],[1]!Table1[TenantAllotmentID],0))</f>
        <v>Siddanth Thaware (B34-C1)</v>
      </c>
      <c r="W3402" t="s">
        <v>14153</v>
      </c>
      <c r="X3402" t="s">
        <v>14154</v>
      </c>
      <c r="Y3402" s="4">
        <v>45505</v>
      </c>
      <c r="Z3402" t="s">
        <v>15806</v>
      </c>
      <c r="AA3402">
        <v>8254</v>
      </c>
      <c r="AB3402">
        <v>4444</v>
      </c>
      <c r="AC3402">
        <v>802</v>
      </c>
      <c r="AD3402" s="7">
        <f>invoices[[#This Row],[Rent]]+invoices[[#This Row],[Services]]+invoices[[#This Row],[GST]]</f>
        <v>13500</v>
      </c>
      <c r="AE3402" s="7">
        <f>invoices[[#This Row],[Total]]-invoices[[#This Row],[rent_amount]]</f>
        <v>0</v>
      </c>
      <c r="AF3402">
        <v>460</v>
      </c>
      <c r="AG3402">
        <v>1595</v>
      </c>
      <c r="AH3402">
        <f>invoices[[#This Row],[EB Amount]]-invoices[[#This Row],[electricity_amount]]</f>
        <v>0</v>
      </c>
    </row>
    <row r="3403" spans="1:34">
      <c r="A3403" t="s">
        <v>2020</v>
      </c>
      <c r="B3403" t="s">
        <v>22</v>
      </c>
      <c r="C3403" t="s">
        <v>2021</v>
      </c>
      <c r="D3403" t="s">
        <v>24</v>
      </c>
      <c r="E3403" t="s">
        <v>476</v>
      </c>
      <c r="F3403" t="s">
        <v>1388</v>
      </c>
      <c r="G3403" t="s">
        <v>2022</v>
      </c>
      <c r="H3403" s="1">
        <f>DATE(YEAR(invoices[[#This Row],[due_date]]),MONTH(invoices[[#This Row],[due_date]]),1)</f>
        <v>45505</v>
      </c>
      <c r="I3403" s="1">
        <v>45511</v>
      </c>
      <c r="J3403">
        <v>14500</v>
      </c>
      <c r="K3403">
        <v>340</v>
      </c>
      <c r="L3403">
        <v>0</v>
      </c>
      <c r="M3403">
        <f>invoices[[#This Row],[rent_amount]]+invoices[[#This Row],[electricity_amount]]+invoices[[#This Row],[other_charges]]</f>
        <v>14840</v>
      </c>
      <c r="N3403" t="s">
        <v>28</v>
      </c>
      <c r="O3403" t="s">
        <v>361</v>
      </c>
      <c r="P3403">
        <v>0</v>
      </c>
      <c r="Q3403" t="b">
        <v>0</v>
      </c>
      <c r="R3403" t="s">
        <v>191</v>
      </c>
      <c r="S3403">
        <v>0</v>
      </c>
      <c r="T3403">
        <f>invoices[[#This Row],[total_amount]]</f>
        <v>14840</v>
      </c>
      <c r="U3403" t="s">
        <v>2023</v>
      </c>
      <c r="V3403" t="str">
        <f>INDEX([1]!Table1[tenantname],MATCH(invoices[[#This Row],[allotment_id]],[1]!Table1[TenantAllotmentID],0))</f>
        <v>Janarthana Krishna Venkatesan (B41-B1)</v>
      </c>
      <c r="W3403" t="s">
        <v>14677</v>
      </c>
      <c r="X3403" t="s">
        <v>14678</v>
      </c>
      <c r="Y3403" s="4">
        <v>45505</v>
      </c>
      <c r="Z3403" t="s">
        <v>15806</v>
      </c>
      <c r="AA3403">
        <v>10408</v>
      </c>
      <c r="AB3403">
        <v>3468</v>
      </c>
      <c r="AC3403">
        <v>624</v>
      </c>
      <c r="AD3403" s="7">
        <f>invoices[[#This Row],[Rent]]+invoices[[#This Row],[Services]]+invoices[[#This Row],[GST]]</f>
        <v>14500</v>
      </c>
      <c r="AE3403" s="7">
        <f>invoices[[#This Row],[Total]]-invoices[[#This Row],[rent_amount]]</f>
        <v>0</v>
      </c>
      <c r="AF3403">
        <v>501</v>
      </c>
      <c r="AG3403">
        <v>340</v>
      </c>
      <c r="AH3403">
        <f>invoices[[#This Row],[EB Amount]]-invoices[[#This Row],[electricity_amount]]</f>
        <v>0</v>
      </c>
    </row>
    <row r="3404" spans="1:34">
      <c r="A3404" t="s">
        <v>2024</v>
      </c>
      <c r="B3404" t="s">
        <v>22</v>
      </c>
      <c r="C3404" t="s">
        <v>410</v>
      </c>
      <c r="D3404" t="s">
        <v>24</v>
      </c>
      <c r="E3404" t="s">
        <v>275</v>
      </c>
      <c r="F3404" t="s">
        <v>411</v>
      </c>
      <c r="G3404" t="s">
        <v>2025</v>
      </c>
      <c r="H3404" s="1">
        <f>DATE(YEAR(invoices[[#This Row],[due_date]]),MONTH(invoices[[#This Row],[due_date]]),1)</f>
        <v>45505</v>
      </c>
      <c r="I3404" s="1">
        <v>45511</v>
      </c>
      <c r="J3404">
        <v>14500</v>
      </c>
      <c r="K3404">
        <v>2356</v>
      </c>
      <c r="L3404">
        <v>0</v>
      </c>
      <c r="M3404">
        <f>invoices[[#This Row],[rent_amount]]+invoices[[#This Row],[electricity_amount]]+invoices[[#This Row],[other_charges]]</f>
        <v>16856</v>
      </c>
      <c r="N3404" t="s">
        <v>28</v>
      </c>
      <c r="O3404" t="s">
        <v>361</v>
      </c>
      <c r="P3404">
        <v>0</v>
      </c>
      <c r="Q3404" t="b">
        <v>0</v>
      </c>
      <c r="R3404" t="s">
        <v>191</v>
      </c>
      <c r="S3404">
        <v>0</v>
      </c>
      <c r="T3404">
        <f>invoices[[#This Row],[total_amount]]</f>
        <v>16856</v>
      </c>
      <c r="U3404" t="s">
        <v>414</v>
      </c>
      <c r="V3404" t="str">
        <f>INDEX([1]!Table1[tenantname],MATCH(invoices[[#This Row],[allotment_id]],[1]!Table1[TenantAllotmentID],0))</f>
        <v>Brinda Vivek (B44-B2)</v>
      </c>
      <c r="W3404" t="s">
        <v>14100</v>
      </c>
      <c r="X3404" t="s">
        <v>14101</v>
      </c>
      <c r="Y3404" s="4">
        <v>45505</v>
      </c>
      <c r="Z3404" t="s">
        <v>15806</v>
      </c>
      <c r="AA3404">
        <v>10408</v>
      </c>
      <c r="AB3404">
        <v>3468</v>
      </c>
      <c r="AC3404">
        <v>624</v>
      </c>
      <c r="AD3404" s="7">
        <f>invoices[[#This Row],[Rent]]+invoices[[#This Row],[Services]]+invoices[[#This Row],[GST]]</f>
        <v>14500</v>
      </c>
      <c r="AE3404" s="7">
        <f>invoices[[#This Row],[Total]]-invoices[[#This Row],[rent_amount]]</f>
        <v>0</v>
      </c>
      <c r="AF3404">
        <v>502</v>
      </c>
      <c r="AG3404">
        <v>2356</v>
      </c>
      <c r="AH3404">
        <f>invoices[[#This Row],[EB Amount]]-invoices[[#This Row],[electricity_amount]]</f>
        <v>0</v>
      </c>
    </row>
    <row r="3405" spans="1:34">
      <c r="A3405" t="s">
        <v>2206</v>
      </c>
      <c r="B3405" t="s">
        <v>22</v>
      </c>
      <c r="C3405" t="s">
        <v>2207</v>
      </c>
      <c r="D3405" t="s">
        <v>24</v>
      </c>
      <c r="E3405" t="s">
        <v>234</v>
      </c>
      <c r="F3405" t="s">
        <v>544</v>
      </c>
      <c r="G3405" t="s">
        <v>2208</v>
      </c>
      <c r="H3405" s="1">
        <f>DATE(YEAR(invoices[[#This Row],[due_date]]),MONTH(invoices[[#This Row],[due_date]]),1)</f>
        <v>45505</v>
      </c>
      <c r="I3405" s="1">
        <v>45511</v>
      </c>
      <c r="J3405">
        <v>14500</v>
      </c>
      <c r="K3405">
        <v>816</v>
      </c>
      <c r="L3405">
        <v>0</v>
      </c>
      <c r="M3405">
        <f>invoices[[#This Row],[rent_amount]]+invoices[[#This Row],[electricity_amount]]+invoices[[#This Row],[other_charges]]</f>
        <v>15316</v>
      </c>
      <c r="N3405" t="s">
        <v>28</v>
      </c>
      <c r="O3405" t="s">
        <v>190</v>
      </c>
      <c r="P3405">
        <v>0</v>
      </c>
      <c r="Q3405" t="b">
        <v>0</v>
      </c>
      <c r="R3405" t="s">
        <v>191</v>
      </c>
      <c r="S3405">
        <v>0</v>
      </c>
      <c r="T3405">
        <f>invoices[[#This Row],[total_amount]]</f>
        <v>15316</v>
      </c>
      <c r="U3405" t="s">
        <v>2209</v>
      </c>
      <c r="V3405" t="str">
        <f>INDEX([1]!Table1[tenantname],MATCH(invoices[[#This Row],[allotment_id]],[1]!Table1[TenantAllotmentID],0))</f>
        <v>Rishika Gupta (D12-B2)</v>
      </c>
      <c r="W3405" t="s">
        <v>14742</v>
      </c>
      <c r="X3405" t="s">
        <v>14743</v>
      </c>
      <c r="Y3405" s="4">
        <v>45505</v>
      </c>
      <c r="Z3405" t="s">
        <v>15806</v>
      </c>
      <c r="AA3405">
        <v>10150</v>
      </c>
      <c r="AB3405">
        <v>3468</v>
      </c>
      <c r="AC3405">
        <v>882</v>
      </c>
      <c r="AD3405" s="7">
        <f>invoices[[#This Row],[Rent]]+invoices[[#This Row],[Services]]+invoices[[#This Row],[GST]]</f>
        <v>14500</v>
      </c>
      <c r="AE3405" s="7">
        <f>invoices[[#This Row],[Total]]-invoices[[#This Row],[rent_amount]]</f>
        <v>0</v>
      </c>
      <c r="AF3405">
        <v>563</v>
      </c>
      <c r="AG3405">
        <v>816</v>
      </c>
      <c r="AH3405">
        <f>invoices[[#This Row],[EB Amount]]-invoices[[#This Row],[electricity_amount]]</f>
        <v>0</v>
      </c>
    </row>
    <row r="3406" spans="1:34">
      <c r="A3406" t="s">
        <v>2493</v>
      </c>
      <c r="B3406" t="s">
        <v>22</v>
      </c>
      <c r="C3406" t="s">
        <v>1375</v>
      </c>
      <c r="D3406" t="s">
        <v>24</v>
      </c>
      <c r="E3406" t="s">
        <v>226</v>
      </c>
      <c r="F3406" t="s">
        <v>227</v>
      </c>
      <c r="G3406" t="s">
        <v>2494</v>
      </c>
      <c r="H3406" s="1">
        <f>DATE(YEAR(invoices[[#This Row],[due_date]]),MONTH(invoices[[#This Row],[due_date]]),1)</f>
        <v>45505</v>
      </c>
      <c r="I3406" s="1">
        <v>45511</v>
      </c>
      <c r="J3406">
        <v>14500</v>
      </c>
      <c r="K3406">
        <v>1457</v>
      </c>
      <c r="L3406">
        <v>0</v>
      </c>
      <c r="M3406">
        <f>invoices[[#This Row],[rent_amount]]+invoices[[#This Row],[electricity_amount]]+invoices[[#This Row],[other_charges]]</f>
        <v>15957</v>
      </c>
      <c r="N3406" t="s">
        <v>28</v>
      </c>
      <c r="O3406" t="s">
        <v>190</v>
      </c>
      <c r="P3406">
        <v>0</v>
      </c>
      <c r="Q3406" t="b">
        <v>0</v>
      </c>
      <c r="R3406" t="s">
        <v>191</v>
      </c>
      <c r="S3406">
        <v>0</v>
      </c>
      <c r="T3406">
        <f>invoices[[#This Row],[total_amount]]</f>
        <v>15957</v>
      </c>
      <c r="U3406" t="s">
        <v>1377</v>
      </c>
      <c r="V3406" t="str">
        <f>INDEX([1]!Table1[tenantname],MATCH(invoices[[#This Row],[allotment_id]],[1]!Table1[TenantAllotmentID],0))</f>
        <v>Priyadarshini C (B12-B2)</v>
      </c>
      <c r="W3406" t="s">
        <v>14448</v>
      </c>
      <c r="X3406" t="s">
        <v>14449</v>
      </c>
      <c r="Y3406" s="4">
        <v>45505</v>
      </c>
      <c r="Z3406" t="s">
        <v>15806</v>
      </c>
      <c r="AA3406">
        <v>10408</v>
      </c>
      <c r="AB3406">
        <v>3468</v>
      </c>
      <c r="AC3406">
        <v>624</v>
      </c>
      <c r="AD3406" s="7">
        <f>invoices[[#This Row],[Rent]]+invoices[[#This Row],[Services]]+invoices[[#This Row],[GST]]</f>
        <v>14500</v>
      </c>
      <c r="AE3406" s="7">
        <f>invoices[[#This Row],[Total]]-invoices[[#This Row],[rent_amount]]</f>
        <v>0</v>
      </c>
      <c r="AF3406">
        <v>670</v>
      </c>
      <c r="AG3406">
        <v>1457</v>
      </c>
      <c r="AH3406">
        <f>invoices[[#This Row],[EB Amount]]-invoices[[#This Row],[electricity_amount]]</f>
        <v>0</v>
      </c>
    </row>
    <row r="3407" spans="1:34">
      <c r="A3407" t="s">
        <v>2505</v>
      </c>
      <c r="B3407" t="s">
        <v>22</v>
      </c>
      <c r="C3407" t="s">
        <v>1674</v>
      </c>
      <c r="D3407" t="s">
        <v>24</v>
      </c>
      <c r="E3407" t="s">
        <v>329</v>
      </c>
      <c r="F3407" t="s">
        <v>1352</v>
      </c>
      <c r="G3407" t="s">
        <v>2506</v>
      </c>
      <c r="H3407" s="1">
        <f>DATE(YEAR(invoices[[#This Row],[due_date]]),MONTH(invoices[[#This Row],[due_date]]),1)</f>
        <v>45505</v>
      </c>
      <c r="I3407" s="1">
        <v>45511</v>
      </c>
      <c r="J3407">
        <v>14500</v>
      </c>
      <c r="K3407">
        <v>2046</v>
      </c>
      <c r="L3407">
        <v>0</v>
      </c>
      <c r="M3407">
        <f>invoices[[#This Row],[rent_amount]]+invoices[[#This Row],[electricity_amount]]+invoices[[#This Row],[other_charges]]</f>
        <v>16546</v>
      </c>
      <c r="N3407" t="s">
        <v>28</v>
      </c>
      <c r="O3407" t="s">
        <v>190</v>
      </c>
      <c r="P3407">
        <v>0</v>
      </c>
      <c r="Q3407" t="b">
        <v>0</v>
      </c>
      <c r="R3407" t="s">
        <v>191</v>
      </c>
      <c r="S3407">
        <v>0</v>
      </c>
      <c r="T3407">
        <f>invoices[[#This Row],[total_amount]]</f>
        <v>16546</v>
      </c>
      <c r="U3407" t="s">
        <v>1677</v>
      </c>
      <c r="V3407" t="str">
        <f>INDEX([1]!Table1[tenantname],MATCH(invoices[[#This Row],[allotment_id]],[1]!Table1[TenantAllotmentID],0))</f>
        <v>Oviya S (C43-B1)</v>
      </c>
      <c r="W3407" t="s">
        <v>14557</v>
      </c>
      <c r="X3407" t="s">
        <v>14557</v>
      </c>
      <c r="Y3407" s="4">
        <v>45505</v>
      </c>
      <c r="Z3407" t="s">
        <v>15806</v>
      </c>
      <c r="AA3407">
        <v>8866</v>
      </c>
      <c r="AB3407">
        <v>4774</v>
      </c>
      <c r="AC3407">
        <v>860</v>
      </c>
      <c r="AD3407" s="7">
        <f>invoices[[#This Row],[Rent]]+invoices[[#This Row],[Services]]+invoices[[#This Row],[GST]]</f>
        <v>14500</v>
      </c>
      <c r="AE3407" s="7">
        <f>invoices[[#This Row],[Total]]-invoices[[#This Row],[rent_amount]]</f>
        <v>0</v>
      </c>
      <c r="AF3407">
        <v>675</v>
      </c>
      <c r="AG3407">
        <v>2046</v>
      </c>
      <c r="AH3407">
        <f>invoices[[#This Row],[EB Amount]]-invoices[[#This Row],[electricity_amount]]</f>
        <v>0</v>
      </c>
    </row>
    <row r="3408" spans="1:34">
      <c r="A3408" t="s">
        <v>2561</v>
      </c>
      <c r="B3408" t="s">
        <v>22</v>
      </c>
      <c r="C3408" t="s">
        <v>946</v>
      </c>
      <c r="D3408" t="s">
        <v>24</v>
      </c>
      <c r="E3408" t="s">
        <v>349</v>
      </c>
      <c r="F3408" t="s">
        <v>947</v>
      </c>
      <c r="G3408" t="s">
        <v>2562</v>
      </c>
      <c r="H3408" s="1">
        <f>DATE(YEAR(invoices[[#This Row],[due_date]]),MONTH(invoices[[#This Row],[due_date]]),1)</f>
        <v>45505</v>
      </c>
      <c r="I3408" s="1">
        <v>45511</v>
      </c>
      <c r="J3408">
        <v>14500</v>
      </c>
      <c r="K3408">
        <v>1922</v>
      </c>
      <c r="L3408">
        <v>0</v>
      </c>
      <c r="M3408">
        <f>invoices[[#This Row],[rent_amount]]+invoices[[#This Row],[electricity_amount]]+invoices[[#This Row],[other_charges]]</f>
        <v>16422</v>
      </c>
      <c r="N3408" t="s">
        <v>28</v>
      </c>
      <c r="O3408" t="s">
        <v>361</v>
      </c>
      <c r="P3408">
        <v>0</v>
      </c>
      <c r="Q3408" t="b">
        <v>0</v>
      </c>
      <c r="R3408" t="s">
        <v>191</v>
      </c>
      <c r="S3408">
        <v>0</v>
      </c>
      <c r="T3408">
        <f>invoices[[#This Row],[total_amount]]</f>
        <v>16422</v>
      </c>
      <c r="U3408" t="s">
        <v>949</v>
      </c>
      <c r="V3408" t="str">
        <f>INDEX([1]!Table1[tenantname],MATCH(invoices[[#This Row],[allotment_id]],[1]!Table1[TenantAllotmentID],0))</f>
        <v>Harikrishnan P (B11-B1)</v>
      </c>
      <c r="W3408" t="s">
        <v>14288</v>
      </c>
      <c r="X3408" t="s">
        <v>14289</v>
      </c>
      <c r="Y3408" s="4">
        <v>45505</v>
      </c>
      <c r="Z3408" t="s">
        <v>15806</v>
      </c>
      <c r="AA3408">
        <v>10408</v>
      </c>
      <c r="AB3408">
        <v>3468</v>
      </c>
      <c r="AC3408">
        <v>624</v>
      </c>
      <c r="AD3408" s="7">
        <f>invoices[[#This Row],[Rent]]+invoices[[#This Row],[Services]]+invoices[[#This Row],[GST]]</f>
        <v>14500</v>
      </c>
      <c r="AE3408" s="7">
        <f>invoices[[#This Row],[Total]]-invoices[[#This Row],[rent_amount]]</f>
        <v>0</v>
      </c>
      <c r="AF3408">
        <v>697</v>
      </c>
      <c r="AG3408">
        <v>1922</v>
      </c>
      <c r="AH3408">
        <f>invoices[[#This Row],[EB Amount]]-invoices[[#This Row],[electricity_amount]]</f>
        <v>0</v>
      </c>
    </row>
    <row r="3409" spans="1:34">
      <c r="A3409" t="s">
        <v>2596</v>
      </c>
      <c r="B3409" t="s">
        <v>22</v>
      </c>
      <c r="C3409" t="s">
        <v>2027</v>
      </c>
      <c r="D3409" t="s">
        <v>24</v>
      </c>
      <c r="E3409" t="s">
        <v>254</v>
      </c>
      <c r="F3409" t="s">
        <v>575</v>
      </c>
      <c r="G3409" t="s">
        <v>2597</v>
      </c>
      <c r="H3409" s="1">
        <f>DATE(YEAR(invoices[[#This Row],[due_date]]),MONTH(invoices[[#This Row],[due_date]]),1)</f>
        <v>45505</v>
      </c>
      <c r="I3409" s="1">
        <v>45511</v>
      </c>
      <c r="J3409">
        <v>14500</v>
      </c>
      <c r="K3409">
        <v>2480</v>
      </c>
      <c r="L3409">
        <v>0</v>
      </c>
      <c r="M3409">
        <f>invoices[[#This Row],[rent_amount]]+invoices[[#This Row],[electricity_amount]]+invoices[[#This Row],[other_charges]]</f>
        <v>16980</v>
      </c>
      <c r="N3409" t="s">
        <v>28</v>
      </c>
      <c r="O3409" t="s">
        <v>1240</v>
      </c>
      <c r="P3409">
        <v>0</v>
      </c>
      <c r="Q3409" t="b">
        <v>0</v>
      </c>
      <c r="R3409" t="s">
        <v>191</v>
      </c>
      <c r="S3409">
        <v>0</v>
      </c>
      <c r="T3409">
        <f>invoices[[#This Row],[total_amount]]</f>
        <v>16980</v>
      </c>
      <c r="U3409" t="s">
        <v>2214</v>
      </c>
      <c r="V3409" t="str">
        <f>INDEX([1]!Table1[tenantname],MATCH(invoices[[#This Row],[allotment_id]],[1]!Table1[TenantAllotmentID],0))</f>
        <v>Sagarika Das (C42-B1)</v>
      </c>
      <c r="W3409" t="s">
        <v>14679</v>
      </c>
      <c r="X3409" t="s">
        <v>14744</v>
      </c>
      <c r="Y3409" s="4">
        <v>45505</v>
      </c>
      <c r="Z3409" t="s">
        <v>15806</v>
      </c>
      <c r="AA3409">
        <v>8866</v>
      </c>
      <c r="AB3409">
        <v>4774</v>
      </c>
      <c r="AC3409">
        <v>860</v>
      </c>
      <c r="AD3409" s="7">
        <f>invoices[[#This Row],[Rent]]+invoices[[#This Row],[Services]]+invoices[[#This Row],[GST]]</f>
        <v>14500</v>
      </c>
      <c r="AE3409" s="7">
        <f>invoices[[#This Row],[Total]]-invoices[[#This Row],[rent_amount]]</f>
        <v>0</v>
      </c>
      <c r="AF3409">
        <v>710</v>
      </c>
      <c r="AG3409">
        <v>2480</v>
      </c>
      <c r="AH3409">
        <f>invoices[[#This Row],[EB Amount]]-invoices[[#This Row],[electricity_amount]]</f>
        <v>0</v>
      </c>
    </row>
    <row r="3410" spans="1:34">
      <c r="A3410" t="s">
        <v>2673</v>
      </c>
      <c r="B3410" t="s">
        <v>22</v>
      </c>
      <c r="C3410" t="s">
        <v>1274</v>
      </c>
      <c r="D3410" t="s">
        <v>24</v>
      </c>
      <c r="E3410" t="s">
        <v>195</v>
      </c>
      <c r="F3410" t="s">
        <v>1753</v>
      </c>
      <c r="G3410" t="s">
        <v>2674</v>
      </c>
      <c r="H3410" s="1">
        <f>DATE(YEAR(invoices[[#This Row],[due_date]]),MONTH(invoices[[#This Row],[due_date]]),1)</f>
        <v>45505</v>
      </c>
      <c r="I3410" s="1">
        <v>45511</v>
      </c>
      <c r="J3410">
        <v>17700</v>
      </c>
      <c r="K3410">
        <v>2294</v>
      </c>
      <c r="L3410">
        <v>0</v>
      </c>
      <c r="M3410">
        <f>invoices[[#This Row],[rent_amount]]+invoices[[#This Row],[electricity_amount]]+invoices[[#This Row],[other_charges]]</f>
        <v>19994</v>
      </c>
      <c r="N3410" t="s">
        <v>28</v>
      </c>
      <c r="O3410" t="s">
        <v>361</v>
      </c>
      <c r="P3410">
        <v>0</v>
      </c>
      <c r="Q3410" t="b">
        <v>0</v>
      </c>
      <c r="R3410" t="s">
        <v>191</v>
      </c>
      <c r="S3410">
        <v>0</v>
      </c>
      <c r="T3410">
        <f>invoices[[#This Row],[total_amount]]</f>
        <v>19994</v>
      </c>
      <c r="U3410" t="s">
        <v>1755</v>
      </c>
      <c r="V3410" t="str">
        <f>INDEX([1]!Table1[tenantname],MATCH(invoices[[#This Row],[allotment_id]],[1]!Table1[TenantAllotmentID],0))</f>
        <v>Sreyashi Chowdhury (D41-A1)</v>
      </c>
      <c r="W3410" t="s">
        <v>14409</v>
      </c>
      <c r="X3410" t="s">
        <v>14584</v>
      </c>
      <c r="Y3410" s="4">
        <v>45505</v>
      </c>
      <c r="Z3410" t="s">
        <v>15806</v>
      </c>
      <c r="AA3410">
        <v>12705</v>
      </c>
      <c r="AB3410">
        <v>4234</v>
      </c>
      <c r="AC3410">
        <v>761</v>
      </c>
      <c r="AD3410" s="7">
        <f>invoices[[#This Row],[Rent]]+invoices[[#This Row],[Services]]+invoices[[#This Row],[GST]]</f>
        <v>17700</v>
      </c>
      <c r="AE3410" s="7">
        <f>invoices[[#This Row],[Total]]-invoices[[#This Row],[rent_amount]]</f>
        <v>0</v>
      </c>
      <c r="AF3410">
        <v>744</v>
      </c>
      <c r="AG3410">
        <v>2294</v>
      </c>
      <c r="AH3410">
        <f>invoices[[#This Row],[EB Amount]]-invoices[[#This Row],[electricity_amount]]</f>
        <v>0</v>
      </c>
    </row>
    <row r="3411" spans="1:34">
      <c r="A3411" t="s">
        <v>2759</v>
      </c>
      <c r="B3411" t="s">
        <v>22</v>
      </c>
      <c r="C3411" t="s">
        <v>732</v>
      </c>
      <c r="D3411" t="s">
        <v>24</v>
      </c>
      <c r="E3411" t="s">
        <v>112</v>
      </c>
      <c r="F3411" t="s">
        <v>1305</v>
      </c>
      <c r="G3411" t="s">
        <v>2760</v>
      </c>
      <c r="H3411" s="1">
        <f>DATE(YEAR(invoices[[#This Row],[due_date]]),MONTH(invoices[[#This Row],[due_date]]),1)</f>
        <v>45505</v>
      </c>
      <c r="I3411" s="1">
        <v>45511</v>
      </c>
      <c r="J3411">
        <v>11485</v>
      </c>
      <c r="K3411">
        <v>0</v>
      </c>
      <c r="L3411">
        <v>0</v>
      </c>
      <c r="M3411">
        <f>invoices[[#This Row],[rent_amount]]+invoices[[#This Row],[electricity_amount]]+invoices[[#This Row],[other_charges]]</f>
        <v>11485</v>
      </c>
      <c r="N3411" t="s">
        <v>28</v>
      </c>
      <c r="O3411" t="s">
        <v>190</v>
      </c>
      <c r="P3411">
        <v>0</v>
      </c>
      <c r="Q3411" t="b">
        <v>0</v>
      </c>
      <c r="R3411" t="s">
        <v>191</v>
      </c>
      <c r="S3411">
        <v>0</v>
      </c>
      <c r="T3411">
        <f>invoices[[#This Row],[total_amount]]</f>
        <v>11485</v>
      </c>
      <c r="U3411" t="s">
        <v>2239</v>
      </c>
      <c r="V3411" t="str">
        <f>INDEX([1]!Table1[tenantname],MATCH(invoices[[#This Row],[allotment_id]],[1]!Table1[TenantAllotmentID],0))</f>
        <v>Harshith Gavara (A23-B1)</v>
      </c>
      <c r="W3411" t="s">
        <v>14211</v>
      </c>
      <c r="X3411" t="s">
        <v>14749</v>
      </c>
      <c r="Y3411" s="4">
        <v>45505</v>
      </c>
      <c r="Z3411" t="s">
        <v>15806</v>
      </c>
      <c r="AA3411">
        <v>8185</v>
      </c>
      <c r="AB3411">
        <v>2797</v>
      </c>
      <c r="AC3411">
        <v>503</v>
      </c>
      <c r="AD3411" s="7">
        <f>invoices[[#This Row],[Rent]]+invoices[[#This Row],[Services]]+invoices[[#This Row],[GST]]</f>
        <v>11485</v>
      </c>
      <c r="AE3411" s="7">
        <f>invoices[[#This Row],[Total]]-invoices[[#This Row],[rent_amount]]</f>
        <v>0</v>
      </c>
      <c r="AF3411">
        <v>778</v>
      </c>
      <c r="AG3411">
        <v>0</v>
      </c>
      <c r="AH3411">
        <f>invoices[[#This Row],[EB Amount]]-invoices[[#This Row],[electricity_amount]]</f>
        <v>0</v>
      </c>
    </row>
    <row r="3412" spans="1:34">
      <c r="A3412" t="s">
        <v>3091</v>
      </c>
      <c r="B3412" t="s">
        <v>22</v>
      </c>
      <c r="C3412" t="s">
        <v>3092</v>
      </c>
      <c r="D3412" t="s">
        <v>24</v>
      </c>
      <c r="E3412" t="s">
        <v>275</v>
      </c>
      <c r="F3412" t="s">
        <v>505</v>
      </c>
      <c r="G3412" t="s">
        <v>3093</v>
      </c>
      <c r="H3412" s="1">
        <f>DATE(YEAR(invoices[[#This Row],[due_date]]),MONTH(invoices[[#This Row],[due_date]]),1)</f>
        <v>45505</v>
      </c>
      <c r="I3412" s="1">
        <v>45511</v>
      </c>
      <c r="J3412">
        <v>1740</v>
      </c>
      <c r="K3412">
        <v>2356</v>
      </c>
      <c r="L3412">
        <v>2250</v>
      </c>
      <c r="M3412">
        <f>invoices[[#This Row],[rent_amount]]+invoices[[#This Row],[electricity_amount]]+invoices[[#This Row],[other_charges]]</f>
        <v>6346</v>
      </c>
      <c r="N3412" t="s">
        <v>28</v>
      </c>
      <c r="O3412" t="s">
        <v>361</v>
      </c>
      <c r="P3412">
        <v>0</v>
      </c>
      <c r="Q3412" t="b">
        <v>0</v>
      </c>
      <c r="R3412" t="s">
        <v>191</v>
      </c>
      <c r="S3412">
        <v>0</v>
      </c>
      <c r="T3412">
        <f>invoices[[#This Row],[total_amount]]</f>
        <v>6346</v>
      </c>
      <c r="U3412" t="s">
        <v>3094</v>
      </c>
      <c r="V3412" t="str">
        <f>INDEX([1]!Table1[tenantname],MATCH(invoices[[#This Row],[allotment_id]],[1]!Table1[TenantAllotmentID],0))</f>
        <v>Esaimozhi K (B44-C1)</v>
      </c>
      <c r="W3412" t="s">
        <v>14969</v>
      </c>
      <c r="X3412" t="s">
        <v>14970</v>
      </c>
      <c r="Y3412" s="4">
        <v>45505</v>
      </c>
      <c r="Z3412" t="s">
        <v>15806</v>
      </c>
      <c r="AA3412">
        <v>1250</v>
      </c>
      <c r="AB3412">
        <v>416</v>
      </c>
      <c r="AC3412">
        <v>74</v>
      </c>
      <c r="AD3412" s="7">
        <f>invoices[[#This Row],[Rent]]+invoices[[#This Row],[Services]]+invoices[[#This Row],[GST]]</f>
        <v>1740</v>
      </c>
      <c r="AE3412" s="7">
        <f>invoices[[#This Row],[Total]]-invoices[[#This Row],[rent_amount]]</f>
        <v>0</v>
      </c>
      <c r="AF3412">
        <v>909</v>
      </c>
      <c r="AG3412">
        <v>2356</v>
      </c>
      <c r="AH3412">
        <f>invoices[[#This Row],[EB Amount]]-invoices[[#This Row],[electricity_amount]]</f>
        <v>0</v>
      </c>
    </row>
    <row r="3413" spans="1:34">
      <c r="A3413" t="s">
        <v>3157</v>
      </c>
      <c r="B3413" t="s">
        <v>22</v>
      </c>
      <c r="C3413" t="s">
        <v>3158</v>
      </c>
      <c r="D3413" t="s">
        <v>24</v>
      </c>
      <c r="E3413" t="s">
        <v>195</v>
      </c>
      <c r="F3413" t="s">
        <v>196</v>
      </c>
      <c r="G3413" t="s">
        <v>3159</v>
      </c>
      <c r="H3413" s="1">
        <f>DATE(YEAR(invoices[[#This Row],[due_date]]),MONTH(invoices[[#This Row],[due_date]]),1)</f>
        <v>45505</v>
      </c>
      <c r="I3413" s="1">
        <v>45511</v>
      </c>
      <c r="J3413">
        <v>14500</v>
      </c>
      <c r="K3413">
        <v>2294</v>
      </c>
      <c r="L3413">
        <v>0</v>
      </c>
      <c r="M3413">
        <f>invoices[[#This Row],[rent_amount]]+invoices[[#This Row],[electricity_amount]]+invoices[[#This Row],[other_charges]]</f>
        <v>16794</v>
      </c>
      <c r="N3413" t="s">
        <v>28</v>
      </c>
      <c r="O3413" t="s">
        <v>361</v>
      </c>
      <c r="P3413">
        <v>0</v>
      </c>
      <c r="Q3413" t="b">
        <v>0</v>
      </c>
      <c r="R3413" t="s">
        <v>191</v>
      </c>
      <c r="S3413">
        <v>0</v>
      </c>
      <c r="T3413">
        <f>invoices[[#This Row],[total_amount]]</f>
        <v>16794</v>
      </c>
      <c r="U3413" t="s">
        <v>3160</v>
      </c>
      <c r="V3413" t="str">
        <f>INDEX([1]!Table1[tenantname],MATCH(invoices[[#This Row],[allotment_id]],[1]!Table1[TenantAllotmentID],0))</f>
        <v>Bindhu Shree B (D41-B1)</v>
      </c>
      <c r="W3413" t="s">
        <v>14987</v>
      </c>
      <c r="X3413" t="s">
        <v>14988</v>
      </c>
      <c r="Y3413" s="4">
        <v>45505</v>
      </c>
      <c r="Z3413" t="s">
        <v>15806</v>
      </c>
      <c r="AA3413">
        <v>10408</v>
      </c>
      <c r="AB3413">
        <v>3468</v>
      </c>
      <c r="AC3413">
        <v>624</v>
      </c>
      <c r="AD3413" s="7">
        <f>invoices[[#This Row],[Rent]]+invoices[[#This Row],[Services]]+invoices[[#This Row],[GST]]</f>
        <v>14500</v>
      </c>
      <c r="AE3413" s="7">
        <f>invoices[[#This Row],[Total]]-invoices[[#This Row],[rent_amount]]</f>
        <v>0</v>
      </c>
      <c r="AF3413">
        <v>936</v>
      </c>
      <c r="AG3413">
        <v>2294</v>
      </c>
      <c r="AH3413">
        <f>invoices[[#This Row],[EB Amount]]-invoices[[#This Row],[electricity_amount]]</f>
        <v>0</v>
      </c>
    </row>
    <row r="3414" spans="1:34">
      <c r="A3414" t="s">
        <v>3171</v>
      </c>
      <c r="B3414" t="s">
        <v>22</v>
      </c>
      <c r="C3414" t="s">
        <v>1744</v>
      </c>
      <c r="D3414" t="s">
        <v>24</v>
      </c>
      <c r="E3414" t="s">
        <v>195</v>
      </c>
      <c r="F3414" s="2" t="s">
        <v>1745</v>
      </c>
      <c r="G3414" t="s">
        <v>3172</v>
      </c>
      <c r="H3414" s="1">
        <f>DATE(YEAR(invoices[[#This Row],[due_date]]),MONTH(invoices[[#This Row],[due_date]]),1)</f>
        <v>45505</v>
      </c>
      <c r="I3414" s="1">
        <v>45511</v>
      </c>
      <c r="J3414">
        <v>4354</v>
      </c>
      <c r="K3414">
        <v>2294</v>
      </c>
      <c r="L3414">
        <v>0</v>
      </c>
      <c r="M3414">
        <f>invoices[[#This Row],[rent_amount]]+invoices[[#This Row],[electricity_amount]]+invoices[[#This Row],[other_charges]]</f>
        <v>6648</v>
      </c>
      <c r="N3414" t="s">
        <v>28</v>
      </c>
      <c r="O3414" t="s">
        <v>1240</v>
      </c>
      <c r="P3414">
        <v>0</v>
      </c>
      <c r="Q3414" t="b">
        <v>0</v>
      </c>
      <c r="R3414" t="s">
        <v>191</v>
      </c>
      <c r="S3414">
        <v>0</v>
      </c>
      <c r="T3414">
        <f>invoices[[#This Row],[total_amount]]</f>
        <v>6648</v>
      </c>
      <c r="U3414" t="s">
        <v>1747</v>
      </c>
      <c r="V3414" t="str">
        <f>INDEX([1]!Table1[tenantname],MATCH(invoices[[#This Row],[allotment_id]],[1]!Table1[TenantAllotmentID],0))</f>
        <v>Siya Sharma (D41-C1)</v>
      </c>
      <c r="W3414" t="s">
        <v>14580</v>
      </c>
      <c r="X3414" t="s">
        <v>14581</v>
      </c>
      <c r="Y3414" s="4">
        <v>45505</v>
      </c>
      <c r="Z3414" t="s">
        <v>15806</v>
      </c>
      <c r="AA3414">
        <v>3126</v>
      </c>
      <c r="AB3414">
        <v>1041</v>
      </c>
      <c r="AC3414">
        <v>187</v>
      </c>
      <c r="AD3414" s="7">
        <f>invoices[[#This Row],[Rent]]+invoices[[#This Row],[Services]]+invoices[[#This Row],[GST]]</f>
        <v>4354</v>
      </c>
      <c r="AE3414" s="7">
        <f>invoices[[#This Row],[Total]]-invoices[[#This Row],[rent_amount]]</f>
        <v>0</v>
      </c>
      <c r="AF3414">
        <v>941</v>
      </c>
      <c r="AG3414">
        <v>2294</v>
      </c>
      <c r="AH3414">
        <f>invoices[[#This Row],[EB Amount]]-invoices[[#This Row],[electricity_amount]]</f>
        <v>0</v>
      </c>
    </row>
    <row r="3415" spans="1:34">
      <c r="A3415" t="s">
        <v>3468</v>
      </c>
      <c r="B3415" t="s">
        <v>22</v>
      </c>
      <c r="C3415" t="s">
        <v>3469</v>
      </c>
      <c r="D3415" t="s">
        <v>24</v>
      </c>
      <c r="E3415" t="s">
        <v>42</v>
      </c>
      <c r="F3415" t="s">
        <v>43</v>
      </c>
      <c r="G3415" t="s">
        <v>3470</v>
      </c>
      <c r="H3415" s="1">
        <f>DATE(YEAR(invoices[[#This Row],[due_date]]),MONTH(invoices[[#This Row],[due_date]]),1)</f>
        <v>45505</v>
      </c>
      <c r="I3415" s="1">
        <v>45511</v>
      </c>
      <c r="J3415">
        <v>12629</v>
      </c>
      <c r="K3415">
        <v>0</v>
      </c>
      <c r="L3415">
        <v>0</v>
      </c>
      <c r="M3415">
        <f>invoices[[#This Row],[rent_amount]]+invoices[[#This Row],[electricity_amount]]+invoices[[#This Row],[other_charges]]</f>
        <v>12629</v>
      </c>
      <c r="N3415" t="s">
        <v>28</v>
      </c>
      <c r="O3415" t="s">
        <v>257</v>
      </c>
      <c r="P3415">
        <v>0</v>
      </c>
      <c r="Q3415" t="b">
        <v>0</v>
      </c>
      <c r="R3415" t="s">
        <v>191</v>
      </c>
      <c r="S3415">
        <v>0</v>
      </c>
      <c r="T3415">
        <f>invoices[[#This Row],[total_amount]]</f>
        <v>12629</v>
      </c>
      <c r="U3415" t="s">
        <v>3471</v>
      </c>
      <c r="V3415" t="str">
        <f>INDEX([1]!Table1[tenantname],MATCH(invoices[[#This Row],[allotment_id]],[1]!Table1[TenantAllotmentID],0))</f>
        <v>Anuya Karangale (C24-C1)</v>
      </c>
      <c r="W3415" t="s">
        <v>15060</v>
      </c>
      <c r="X3415" t="s">
        <v>15061</v>
      </c>
      <c r="Y3415" s="4">
        <v>45505</v>
      </c>
      <c r="Z3415" t="s">
        <v>15806</v>
      </c>
      <c r="AA3415">
        <v>8840</v>
      </c>
      <c r="AB3415">
        <v>3211</v>
      </c>
      <c r="AC3415">
        <v>578</v>
      </c>
      <c r="AD3415" s="7">
        <f>invoices[[#This Row],[Rent]]+invoices[[#This Row],[Services]]+invoices[[#This Row],[GST]]</f>
        <v>12629</v>
      </c>
      <c r="AE3415" s="7">
        <f>invoices[[#This Row],[Total]]-invoices[[#This Row],[rent_amount]]</f>
        <v>0</v>
      </c>
      <c r="AF3415">
        <v>1069</v>
      </c>
      <c r="AG3415">
        <v>0</v>
      </c>
      <c r="AH3415">
        <f>invoices[[#This Row],[EB Amount]]-invoices[[#This Row],[electricity_amount]]</f>
        <v>0</v>
      </c>
    </row>
    <row r="3416" spans="1:34">
      <c r="A3416" t="s">
        <v>3476</v>
      </c>
      <c r="B3416" t="s">
        <v>22</v>
      </c>
      <c r="C3416" t="s">
        <v>173</v>
      </c>
      <c r="D3416" t="s">
        <v>24</v>
      </c>
      <c r="E3416" t="s">
        <v>140</v>
      </c>
      <c r="F3416" t="s">
        <v>174</v>
      </c>
      <c r="G3416" t="s">
        <v>3477</v>
      </c>
      <c r="H3416" s="1">
        <f>DATE(YEAR(invoices[[#This Row],[due_date]]),MONTH(invoices[[#This Row],[due_date]]),1)</f>
        <v>45505</v>
      </c>
      <c r="I3416" s="1">
        <v>45511</v>
      </c>
      <c r="J3416">
        <v>14500</v>
      </c>
      <c r="K3416">
        <v>2232</v>
      </c>
      <c r="L3416">
        <v>0</v>
      </c>
      <c r="M3416">
        <f>invoices[[#This Row],[rent_amount]]+invoices[[#This Row],[electricity_amount]]+invoices[[#This Row],[other_charges]]</f>
        <v>16732</v>
      </c>
      <c r="N3416" t="s">
        <v>28</v>
      </c>
      <c r="O3416" t="s">
        <v>1240</v>
      </c>
      <c r="P3416">
        <v>0</v>
      </c>
      <c r="Q3416" t="b">
        <v>0</v>
      </c>
      <c r="R3416" t="s">
        <v>191</v>
      </c>
      <c r="S3416">
        <v>0</v>
      </c>
      <c r="T3416">
        <f>invoices[[#This Row],[total_amount]]</f>
        <v>16732</v>
      </c>
      <c r="U3416" t="s">
        <v>178</v>
      </c>
      <c r="V3416" t="str">
        <f>INDEX([1]!Table1[tenantname],MATCH(invoices[[#This Row],[allotment_id]],[1]!Table1[TenantAllotmentID],0))</f>
        <v>VijayaSekar P (A41-D1)</v>
      </c>
      <c r="W3416" t="s">
        <v>14024</v>
      </c>
      <c r="X3416" t="s">
        <v>14025</v>
      </c>
      <c r="Y3416" s="4">
        <v>45505</v>
      </c>
      <c r="Z3416" t="s">
        <v>15806</v>
      </c>
      <c r="AA3416">
        <v>9018</v>
      </c>
      <c r="AB3416">
        <v>4645</v>
      </c>
      <c r="AC3416">
        <v>837</v>
      </c>
      <c r="AD3416" s="7">
        <f>invoices[[#This Row],[Rent]]+invoices[[#This Row],[Services]]+invoices[[#This Row],[GST]]</f>
        <v>14500</v>
      </c>
      <c r="AE3416" s="7">
        <f>invoices[[#This Row],[Total]]-invoices[[#This Row],[rent_amount]]</f>
        <v>0</v>
      </c>
      <c r="AF3416">
        <v>1071</v>
      </c>
      <c r="AG3416">
        <v>2232</v>
      </c>
      <c r="AH3416">
        <f>invoices[[#This Row],[EB Amount]]-invoices[[#This Row],[electricity_amount]]</f>
        <v>0</v>
      </c>
    </row>
    <row r="3417" spans="1:34">
      <c r="A3417" s="2" t="s">
        <v>3593</v>
      </c>
      <c r="B3417" t="s">
        <v>22</v>
      </c>
      <c r="C3417" t="s">
        <v>494</v>
      </c>
      <c r="D3417" t="s">
        <v>24</v>
      </c>
      <c r="E3417" t="s">
        <v>167</v>
      </c>
      <c r="F3417" t="s">
        <v>495</v>
      </c>
      <c r="G3417" t="s">
        <v>3594</v>
      </c>
      <c r="H3417" s="1">
        <f>DATE(YEAR(invoices[[#This Row],[due_date]]),MONTH(invoices[[#This Row],[due_date]]),1)</f>
        <v>45505</v>
      </c>
      <c r="I3417" s="1">
        <v>45511</v>
      </c>
      <c r="J3417">
        <v>13500</v>
      </c>
      <c r="K3417">
        <v>2352</v>
      </c>
      <c r="L3417">
        <v>0</v>
      </c>
      <c r="M3417">
        <f>invoices[[#This Row],[rent_amount]]+invoices[[#This Row],[electricity_amount]]+invoices[[#This Row],[other_charges]]</f>
        <v>15852</v>
      </c>
      <c r="N3417" t="s">
        <v>28</v>
      </c>
      <c r="O3417" t="s">
        <v>1240</v>
      </c>
      <c r="P3417">
        <v>0</v>
      </c>
      <c r="Q3417" t="b">
        <v>0</v>
      </c>
      <c r="R3417" t="s">
        <v>191</v>
      </c>
      <c r="S3417">
        <v>0</v>
      </c>
      <c r="T3417">
        <f>invoices[[#This Row],[total_amount]]</f>
        <v>15852</v>
      </c>
      <c r="U3417" t="s">
        <v>498</v>
      </c>
      <c r="V3417" t="str">
        <f>INDEX([1]!Table1[tenantname],MATCH(invoices[[#This Row],[allotment_id]],[1]!Table1[TenantAllotmentID],0))</f>
        <v>TANVEER MUSTAFA (B42-C1)</v>
      </c>
      <c r="W3417" t="s">
        <v>14130</v>
      </c>
      <c r="X3417" t="s">
        <v>14131</v>
      </c>
      <c r="Y3417" s="4">
        <v>45505</v>
      </c>
      <c r="Z3417" t="s">
        <v>15806</v>
      </c>
      <c r="AA3417">
        <v>9690</v>
      </c>
      <c r="AB3417">
        <v>3229</v>
      </c>
      <c r="AC3417">
        <v>581</v>
      </c>
      <c r="AD3417" s="7">
        <f>invoices[[#This Row],[Rent]]+invoices[[#This Row],[Services]]+invoices[[#This Row],[GST]]</f>
        <v>13500</v>
      </c>
      <c r="AE3417" s="7">
        <f>invoices[[#This Row],[Total]]-invoices[[#This Row],[rent_amount]]</f>
        <v>0</v>
      </c>
      <c r="AF3417">
        <v>1119</v>
      </c>
      <c r="AG3417">
        <v>2352</v>
      </c>
      <c r="AH3417">
        <f>invoices[[#This Row],[EB Amount]]-invoices[[#This Row],[electricity_amount]]</f>
        <v>0</v>
      </c>
    </row>
    <row r="3418" spans="1:34">
      <c r="A3418" s="2" t="s">
        <v>3599</v>
      </c>
      <c r="B3418" t="s">
        <v>22</v>
      </c>
      <c r="C3418" t="s">
        <v>2112</v>
      </c>
      <c r="D3418" t="s">
        <v>24</v>
      </c>
      <c r="E3418" t="s">
        <v>147</v>
      </c>
      <c r="F3418" t="s">
        <v>733</v>
      </c>
      <c r="G3418" t="s">
        <v>3600</v>
      </c>
      <c r="H3418" s="1">
        <f>DATE(YEAR(invoices[[#This Row],[due_date]]),MONTH(invoices[[#This Row],[due_date]]),1)</f>
        <v>45505</v>
      </c>
      <c r="I3418" s="1">
        <v>45511</v>
      </c>
      <c r="J3418">
        <v>14500</v>
      </c>
      <c r="K3418">
        <v>1643</v>
      </c>
      <c r="L3418">
        <v>0</v>
      </c>
      <c r="M3418">
        <f>invoices[[#This Row],[rent_amount]]+invoices[[#This Row],[electricity_amount]]+invoices[[#This Row],[other_charges]]</f>
        <v>16143</v>
      </c>
      <c r="N3418" t="s">
        <v>28</v>
      </c>
      <c r="O3418" t="s">
        <v>1240</v>
      </c>
      <c r="P3418">
        <v>0</v>
      </c>
      <c r="Q3418" t="b">
        <v>0</v>
      </c>
      <c r="R3418" t="s">
        <v>191</v>
      </c>
      <c r="S3418">
        <v>0</v>
      </c>
      <c r="T3418">
        <f>invoices[[#This Row],[total_amount]]</f>
        <v>16143</v>
      </c>
      <c r="U3418" t="s">
        <v>2114</v>
      </c>
      <c r="V3418" t="str">
        <f>INDEX([1]!Table1[tenantname],MATCH(invoices[[#This Row],[allotment_id]],[1]!Table1[TenantAllotmentID],0))</f>
        <v>Sathiyan G (C31-B2)</v>
      </c>
      <c r="W3418" t="s">
        <v>14712</v>
      </c>
      <c r="X3418" t="s">
        <v>14713</v>
      </c>
      <c r="Y3418" s="4">
        <v>45505</v>
      </c>
      <c r="Z3418" t="s">
        <v>15806</v>
      </c>
      <c r="AA3418">
        <v>10408</v>
      </c>
      <c r="AB3418">
        <v>3468</v>
      </c>
      <c r="AC3418">
        <v>624</v>
      </c>
      <c r="AD3418" s="7">
        <f>invoices[[#This Row],[Rent]]+invoices[[#This Row],[Services]]+invoices[[#This Row],[GST]]</f>
        <v>14500</v>
      </c>
      <c r="AE3418" s="7">
        <f>invoices[[#This Row],[Total]]-invoices[[#This Row],[rent_amount]]</f>
        <v>0</v>
      </c>
      <c r="AF3418">
        <v>1121</v>
      </c>
      <c r="AG3418">
        <v>1643</v>
      </c>
      <c r="AH3418">
        <f>invoices[[#This Row],[EB Amount]]-invoices[[#This Row],[electricity_amount]]</f>
        <v>0</v>
      </c>
    </row>
    <row r="3419" spans="1:34">
      <c r="A3419" t="s">
        <v>3668</v>
      </c>
      <c r="B3419" t="s">
        <v>22</v>
      </c>
      <c r="C3419" t="s">
        <v>3669</v>
      </c>
      <c r="D3419" t="s">
        <v>24</v>
      </c>
      <c r="E3419" t="s">
        <v>112</v>
      </c>
      <c r="F3419" t="s">
        <v>1305</v>
      </c>
      <c r="G3419" t="s">
        <v>3670</v>
      </c>
      <c r="H3419" s="1">
        <f>DATE(YEAR(invoices[[#This Row],[due_date]]),MONTH(invoices[[#This Row],[due_date]]),1)</f>
        <v>45505</v>
      </c>
      <c r="I3419" s="1">
        <v>45511</v>
      </c>
      <c r="J3419">
        <v>917</v>
      </c>
      <c r="K3419">
        <v>2263</v>
      </c>
      <c r="L3419">
        <v>2250</v>
      </c>
      <c r="M3419">
        <f>invoices[[#This Row],[rent_amount]]+invoices[[#This Row],[electricity_amount]]+invoices[[#This Row],[other_charges]]</f>
        <v>5430</v>
      </c>
      <c r="N3419" t="s">
        <v>28</v>
      </c>
      <c r="O3419" t="s">
        <v>1240</v>
      </c>
      <c r="P3419">
        <v>0</v>
      </c>
      <c r="Q3419" t="b">
        <v>0</v>
      </c>
      <c r="R3419" t="s">
        <v>191</v>
      </c>
      <c r="S3419">
        <v>0</v>
      </c>
      <c r="T3419">
        <f>invoices[[#This Row],[total_amount]]</f>
        <v>5430</v>
      </c>
      <c r="U3419" s="2" t="s">
        <v>3671</v>
      </c>
      <c r="V3419" t="str">
        <f>INDEX([1]!Table1[tenantname],MATCH(invoices[[#This Row],[allotment_id]],[1]!Table1[TenantAllotmentID],0))</f>
        <v>Sai Akhil P (A23-B1)</v>
      </c>
      <c r="W3419" t="s">
        <v>15107</v>
      </c>
      <c r="X3419" t="s">
        <v>15108</v>
      </c>
      <c r="Y3419" s="4">
        <v>45505</v>
      </c>
      <c r="Z3419" t="s">
        <v>15806</v>
      </c>
      <c r="AA3419">
        <v>654</v>
      </c>
      <c r="AB3419">
        <v>223</v>
      </c>
      <c r="AC3419">
        <v>40</v>
      </c>
      <c r="AD3419" s="7">
        <f>invoices[[#This Row],[Rent]]+invoices[[#This Row],[Services]]+invoices[[#This Row],[GST]]</f>
        <v>917</v>
      </c>
      <c r="AE3419" s="7">
        <f>invoices[[#This Row],[Total]]-invoices[[#This Row],[rent_amount]]</f>
        <v>0</v>
      </c>
      <c r="AF3419">
        <v>1148</v>
      </c>
      <c r="AG3419">
        <v>2263</v>
      </c>
      <c r="AH3419">
        <f>invoices[[#This Row],[EB Amount]]-invoices[[#This Row],[electricity_amount]]</f>
        <v>0</v>
      </c>
    </row>
    <row r="3420" spans="1:34">
      <c r="A3420" t="s">
        <v>3674</v>
      </c>
      <c r="B3420" t="s">
        <v>22</v>
      </c>
      <c r="C3420" t="s">
        <v>500</v>
      </c>
      <c r="D3420" t="s">
        <v>24</v>
      </c>
      <c r="E3420" t="s">
        <v>104</v>
      </c>
      <c r="F3420" t="s">
        <v>105</v>
      </c>
      <c r="G3420" t="s">
        <v>3675</v>
      </c>
      <c r="H3420" s="1">
        <f>DATE(YEAR(invoices[[#This Row],[due_date]]),MONTH(invoices[[#This Row],[due_date]]),1)</f>
        <v>45505</v>
      </c>
      <c r="I3420" s="1">
        <v>45511</v>
      </c>
      <c r="J3420">
        <v>13500</v>
      </c>
      <c r="K3420">
        <v>1519</v>
      </c>
      <c r="L3420">
        <v>0</v>
      </c>
      <c r="M3420">
        <f>invoices[[#This Row],[rent_amount]]+invoices[[#This Row],[electricity_amount]]+invoices[[#This Row],[other_charges]]</f>
        <v>15019</v>
      </c>
      <c r="N3420" t="s">
        <v>28</v>
      </c>
      <c r="O3420" t="s">
        <v>190</v>
      </c>
      <c r="P3420">
        <v>0</v>
      </c>
      <c r="Q3420" t="b">
        <v>0</v>
      </c>
      <c r="R3420" t="s">
        <v>191</v>
      </c>
      <c r="S3420">
        <v>0</v>
      </c>
      <c r="T3420">
        <f>invoices[[#This Row],[total_amount]]</f>
        <v>15019</v>
      </c>
      <c r="U3420" t="s">
        <v>502</v>
      </c>
      <c r="V3420" t="str">
        <f>INDEX([1]!Table1[tenantname],MATCH(invoices[[#This Row],[allotment_id]],[1]!Table1[TenantAllotmentID],0))</f>
        <v>Praveen C H (B14-C1)</v>
      </c>
      <c r="W3420" t="s">
        <v>14132</v>
      </c>
      <c r="X3420" t="s">
        <v>14133</v>
      </c>
      <c r="Y3420" s="4">
        <v>45505</v>
      </c>
      <c r="Z3420" t="s">
        <v>15806</v>
      </c>
      <c r="AA3420">
        <v>9690</v>
      </c>
      <c r="AB3420">
        <v>3229</v>
      </c>
      <c r="AC3420">
        <v>581</v>
      </c>
      <c r="AD3420" s="7">
        <f>invoices[[#This Row],[Rent]]+invoices[[#This Row],[Services]]+invoices[[#This Row],[GST]]</f>
        <v>13500</v>
      </c>
      <c r="AE3420" s="7">
        <f>invoices[[#This Row],[Total]]-invoices[[#This Row],[rent_amount]]</f>
        <v>0</v>
      </c>
      <c r="AF3420">
        <v>1150</v>
      </c>
      <c r="AG3420">
        <v>1519</v>
      </c>
      <c r="AH3420">
        <f>invoices[[#This Row],[EB Amount]]-invoices[[#This Row],[electricity_amount]]</f>
        <v>0</v>
      </c>
    </row>
    <row r="3421" spans="1:34">
      <c r="A3421" t="s">
        <v>3676</v>
      </c>
      <c r="B3421" t="s">
        <v>22</v>
      </c>
      <c r="C3421" t="s">
        <v>2319</v>
      </c>
      <c r="D3421" t="s">
        <v>24</v>
      </c>
      <c r="E3421" t="s">
        <v>112</v>
      </c>
      <c r="F3421" t="s">
        <v>2320</v>
      </c>
      <c r="G3421" t="s">
        <v>3677</v>
      </c>
      <c r="H3421" s="1">
        <f>DATE(YEAR(invoices[[#This Row],[due_date]]),MONTH(invoices[[#This Row],[due_date]]),1)</f>
        <v>45505</v>
      </c>
      <c r="I3421" s="1">
        <v>45511</v>
      </c>
      <c r="J3421">
        <v>14500</v>
      </c>
      <c r="K3421">
        <v>2263</v>
      </c>
      <c r="L3421">
        <v>0</v>
      </c>
      <c r="M3421">
        <f>invoices[[#This Row],[rent_amount]]+invoices[[#This Row],[electricity_amount]]+invoices[[#This Row],[other_charges]]</f>
        <v>16763</v>
      </c>
      <c r="N3421" t="s">
        <v>28</v>
      </c>
      <c r="O3421" t="s">
        <v>190</v>
      </c>
      <c r="P3421">
        <v>0</v>
      </c>
      <c r="Q3421" t="b">
        <v>0</v>
      </c>
      <c r="R3421" t="s">
        <v>191</v>
      </c>
      <c r="S3421">
        <v>0</v>
      </c>
      <c r="T3421">
        <f>invoices[[#This Row],[total_amount]]</f>
        <v>16763</v>
      </c>
      <c r="U3421" t="s">
        <v>2322</v>
      </c>
      <c r="V3421" t="str">
        <f>INDEX([1]!Table1[tenantname],MATCH(invoices[[#This Row],[allotment_id]],[1]!Table1[TenantAllotmentID],0))</f>
        <v>Rangabashyam S (A23-B2)</v>
      </c>
      <c r="W3421" t="s">
        <v>14772</v>
      </c>
      <c r="X3421" t="s">
        <v>14773</v>
      </c>
      <c r="Y3421" s="4">
        <v>45505</v>
      </c>
      <c r="Z3421" t="s">
        <v>15806</v>
      </c>
      <c r="AA3421">
        <v>10150</v>
      </c>
      <c r="AB3421">
        <v>3468</v>
      </c>
      <c r="AC3421">
        <v>882</v>
      </c>
      <c r="AD3421" s="7">
        <f>invoices[[#This Row],[Rent]]+invoices[[#This Row],[Services]]+invoices[[#This Row],[GST]]</f>
        <v>14500</v>
      </c>
      <c r="AE3421" s="7">
        <f>invoices[[#This Row],[Total]]-invoices[[#This Row],[rent_amount]]</f>
        <v>0</v>
      </c>
      <c r="AF3421">
        <v>1151</v>
      </c>
      <c r="AG3421">
        <v>2263</v>
      </c>
      <c r="AH3421">
        <f>invoices[[#This Row],[EB Amount]]-invoices[[#This Row],[electricity_amount]]</f>
        <v>0</v>
      </c>
    </row>
    <row r="3422" spans="1:34">
      <c r="A3422" t="s">
        <v>3695</v>
      </c>
      <c r="B3422" t="s">
        <v>22</v>
      </c>
      <c r="C3422" t="s">
        <v>1039</v>
      </c>
      <c r="D3422" t="s">
        <v>24</v>
      </c>
      <c r="E3422" t="s">
        <v>476</v>
      </c>
      <c r="F3422" t="s">
        <v>620</v>
      </c>
      <c r="G3422" t="s">
        <v>3696</v>
      </c>
      <c r="H3422" s="1">
        <f>DATE(YEAR(invoices[[#This Row],[due_date]]),MONTH(invoices[[#This Row],[due_date]]),1)</f>
        <v>45505</v>
      </c>
      <c r="I3422" s="1">
        <v>45511</v>
      </c>
      <c r="J3422">
        <v>13500</v>
      </c>
      <c r="K3422">
        <v>2040</v>
      </c>
      <c r="L3422">
        <v>0</v>
      </c>
      <c r="M3422">
        <f>invoices[[#This Row],[rent_amount]]+invoices[[#This Row],[electricity_amount]]+invoices[[#This Row],[other_charges]]</f>
        <v>15540</v>
      </c>
      <c r="N3422" t="s">
        <v>28</v>
      </c>
      <c r="O3422" t="s">
        <v>257</v>
      </c>
      <c r="P3422">
        <v>0</v>
      </c>
      <c r="Q3422" t="b">
        <v>0</v>
      </c>
      <c r="R3422" t="s">
        <v>191</v>
      </c>
      <c r="S3422">
        <v>0</v>
      </c>
      <c r="T3422">
        <f>invoices[[#This Row],[total_amount]]</f>
        <v>15540</v>
      </c>
      <c r="U3422" t="s">
        <v>1155</v>
      </c>
      <c r="V3422" t="str">
        <f>INDEX([1]!Table1[tenantname],MATCH(invoices[[#This Row],[allotment_id]],[1]!Table1[TenantAllotmentID],0))</f>
        <v>Arindrajith Kundu (B41-C1)</v>
      </c>
      <c r="W3422" t="s">
        <v>14325</v>
      </c>
      <c r="X3422" t="s">
        <v>14364</v>
      </c>
      <c r="Y3422" s="4">
        <v>45505</v>
      </c>
      <c r="Z3422" t="s">
        <v>15806</v>
      </c>
      <c r="AA3422">
        <v>9690</v>
      </c>
      <c r="AB3422">
        <v>3229</v>
      </c>
      <c r="AC3422">
        <v>581</v>
      </c>
      <c r="AD3422" s="7">
        <f>invoices[[#This Row],[Rent]]+invoices[[#This Row],[Services]]+invoices[[#This Row],[GST]]</f>
        <v>13500</v>
      </c>
      <c r="AE3422" s="7">
        <f>invoices[[#This Row],[Total]]-invoices[[#This Row],[rent_amount]]</f>
        <v>0</v>
      </c>
      <c r="AF3422">
        <v>1160</v>
      </c>
      <c r="AG3422">
        <v>2040</v>
      </c>
      <c r="AH3422">
        <f>invoices[[#This Row],[EB Amount]]-invoices[[#This Row],[electricity_amount]]</f>
        <v>0</v>
      </c>
    </row>
    <row r="3423" spans="1:34">
      <c r="A3423" t="s">
        <v>3734</v>
      </c>
      <c r="B3423" t="s">
        <v>22</v>
      </c>
      <c r="C3423" t="s">
        <v>901</v>
      </c>
      <c r="D3423" t="s">
        <v>24</v>
      </c>
      <c r="E3423" t="s">
        <v>329</v>
      </c>
      <c r="F3423" t="s">
        <v>902</v>
      </c>
      <c r="G3423" t="s">
        <v>3735</v>
      </c>
      <c r="H3423" s="1">
        <f>DATE(YEAR(invoices[[#This Row],[due_date]]),MONTH(invoices[[#This Row],[due_date]]),1)</f>
        <v>45505</v>
      </c>
      <c r="I3423" s="1">
        <v>45511</v>
      </c>
      <c r="J3423">
        <v>13500</v>
      </c>
      <c r="K3423">
        <v>2046</v>
      </c>
      <c r="L3423">
        <v>0</v>
      </c>
      <c r="M3423">
        <f>invoices[[#This Row],[rent_amount]]+invoices[[#This Row],[electricity_amount]]+invoices[[#This Row],[other_charges]]</f>
        <v>15546</v>
      </c>
      <c r="N3423" t="s">
        <v>28</v>
      </c>
      <c r="O3423" t="s">
        <v>361</v>
      </c>
      <c r="P3423">
        <v>0</v>
      </c>
      <c r="Q3423" t="b">
        <v>0</v>
      </c>
      <c r="R3423" t="s">
        <v>191</v>
      </c>
      <c r="S3423">
        <v>0</v>
      </c>
      <c r="T3423">
        <f>invoices[[#This Row],[total_amount]]</f>
        <v>15546</v>
      </c>
      <c r="U3423" t="s">
        <v>905</v>
      </c>
      <c r="V3423" t="str">
        <f>INDEX([1]!Table1[tenantname],MATCH(invoices[[#This Row],[allotment_id]],[1]!Table1[TenantAllotmentID],0))</f>
        <v>Kaarthika K (C43-C2)</v>
      </c>
      <c r="W3423" t="s">
        <v>14275</v>
      </c>
      <c r="X3423" t="s">
        <v>14275</v>
      </c>
      <c r="Y3423" s="4">
        <v>45505</v>
      </c>
      <c r="Z3423" t="s">
        <v>15806</v>
      </c>
      <c r="AA3423">
        <v>8254</v>
      </c>
      <c r="AB3423">
        <v>4444</v>
      </c>
      <c r="AC3423">
        <v>802</v>
      </c>
      <c r="AD3423" s="7">
        <f>invoices[[#This Row],[Rent]]+invoices[[#This Row],[Services]]+invoices[[#This Row],[GST]]</f>
        <v>13500</v>
      </c>
      <c r="AE3423" s="7">
        <f>invoices[[#This Row],[Total]]-invoices[[#This Row],[rent_amount]]</f>
        <v>0</v>
      </c>
      <c r="AF3423">
        <v>1176</v>
      </c>
      <c r="AG3423">
        <v>2046</v>
      </c>
      <c r="AH3423">
        <f>invoices[[#This Row],[EB Amount]]-invoices[[#This Row],[electricity_amount]]</f>
        <v>0</v>
      </c>
    </row>
    <row r="3424" spans="1:34">
      <c r="A3424" t="s">
        <v>3754</v>
      </c>
      <c r="B3424" t="s">
        <v>22</v>
      </c>
      <c r="C3424" t="s">
        <v>1185</v>
      </c>
      <c r="D3424" t="s">
        <v>24</v>
      </c>
      <c r="E3424" t="s">
        <v>140</v>
      </c>
      <c r="F3424" t="s">
        <v>437</v>
      </c>
      <c r="G3424" t="s">
        <v>3755</v>
      </c>
      <c r="H3424" s="1">
        <f>DATE(YEAR(invoices[[#This Row],[due_date]]),MONTH(invoices[[#This Row],[due_date]]),1)</f>
        <v>45505</v>
      </c>
      <c r="I3424" s="1">
        <v>45511</v>
      </c>
      <c r="J3424">
        <v>15500</v>
      </c>
      <c r="K3424">
        <v>143</v>
      </c>
      <c r="L3424">
        <v>0</v>
      </c>
      <c r="M3424">
        <f>invoices[[#This Row],[rent_amount]]+invoices[[#This Row],[electricity_amount]]+invoices[[#This Row],[other_charges]]</f>
        <v>15643</v>
      </c>
      <c r="N3424" t="s">
        <v>28</v>
      </c>
      <c r="O3424" t="s">
        <v>1240</v>
      </c>
      <c r="P3424">
        <v>0</v>
      </c>
      <c r="Q3424" t="b">
        <v>0</v>
      </c>
      <c r="R3424" t="s">
        <v>191</v>
      </c>
      <c r="S3424">
        <v>0</v>
      </c>
      <c r="T3424">
        <f>invoices[[#This Row],[total_amount]]</f>
        <v>15643</v>
      </c>
      <c r="U3424" t="s">
        <v>2722</v>
      </c>
      <c r="V3424" t="str">
        <f>INDEX([1]!Table1[tenantname],MATCH(invoices[[#This Row],[allotment_id]],[1]!Table1[TenantAllotmentID],0))</f>
        <v>Surya Parthipan (A41-C2)</v>
      </c>
      <c r="W3424" t="s">
        <v>14372</v>
      </c>
      <c r="X3424" t="s">
        <v>14879</v>
      </c>
      <c r="Y3424" s="4">
        <v>45505</v>
      </c>
      <c r="Z3424" t="s">
        <v>15806</v>
      </c>
      <c r="AA3424">
        <v>9640</v>
      </c>
      <c r="AB3424">
        <v>4966</v>
      </c>
      <c r="AC3424">
        <v>894</v>
      </c>
      <c r="AD3424" s="7">
        <f>invoices[[#This Row],[Rent]]+invoices[[#This Row],[Services]]+invoices[[#This Row],[GST]]</f>
        <v>15500</v>
      </c>
      <c r="AE3424" s="7">
        <f>invoices[[#This Row],[Total]]-invoices[[#This Row],[rent_amount]]</f>
        <v>0</v>
      </c>
      <c r="AF3424">
        <v>1184</v>
      </c>
      <c r="AG3424">
        <v>143</v>
      </c>
      <c r="AH3424">
        <f>invoices[[#This Row],[EB Amount]]-invoices[[#This Row],[electricity_amount]]</f>
        <v>0</v>
      </c>
    </row>
    <row r="3425" spans="1:34">
      <c r="A3425" t="s">
        <v>3768</v>
      </c>
      <c r="B3425" t="s">
        <v>22</v>
      </c>
      <c r="C3425" t="s">
        <v>49</v>
      </c>
      <c r="D3425" t="s">
        <v>24</v>
      </c>
      <c r="E3425" t="s">
        <v>50</v>
      </c>
      <c r="F3425" t="s">
        <v>51</v>
      </c>
      <c r="G3425" t="s">
        <v>3769</v>
      </c>
      <c r="H3425" s="1">
        <f>DATE(YEAR(invoices[[#This Row],[due_date]]),MONTH(invoices[[#This Row],[due_date]]),1)</f>
        <v>45505</v>
      </c>
      <c r="I3425" s="1">
        <v>45511</v>
      </c>
      <c r="J3425">
        <v>1741</v>
      </c>
      <c r="K3425">
        <v>0</v>
      </c>
      <c r="L3425">
        <v>0</v>
      </c>
      <c r="M3425">
        <f>invoices[[#This Row],[rent_amount]]+invoices[[#This Row],[electricity_amount]]+invoices[[#This Row],[other_charges]]</f>
        <v>1741</v>
      </c>
      <c r="N3425" t="s">
        <v>28</v>
      </c>
      <c r="O3425" t="s">
        <v>1240</v>
      </c>
      <c r="P3425">
        <v>0</v>
      </c>
      <c r="Q3425" t="b">
        <v>0</v>
      </c>
      <c r="R3425" t="s">
        <v>191</v>
      </c>
      <c r="S3425">
        <v>0</v>
      </c>
      <c r="T3425">
        <f>invoices[[#This Row],[total_amount]]</f>
        <v>1741</v>
      </c>
      <c r="U3425" t="s">
        <v>55</v>
      </c>
      <c r="V3425" t="str">
        <f>INDEX([1]!Table1[tenantname],MATCH(invoices[[#This Row],[allotment_id]],[1]!Table1[TenantAllotmentID],0))</f>
        <v>Umansh Agarwal (B32-C2)</v>
      </c>
      <c r="W3425" t="s">
        <v>13990</v>
      </c>
      <c r="X3425" t="s">
        <v>13991</v>
      </c>
      <c r="Y3425" s="4">
        <v>45505</v>
      </c>
      <c r="Z3425" t="s">
        <v>15806</v>
      </c>
      <c r="AA3425">
        <v>1219</v>
      </c>
      <c r="AB3425">
        <v>443</v>
      </c>
      <c r="AC3425">
        <v>79</v>
      </c>
      <c r="AD3425" s="7">
        <f>invoices[[#This Row],[Rent]]+invoices[[#This Row],[Services]]+invoices[[#This Row],[GST]]</f>
        <v>1741</v>
      </c>
      <c r="AE3425" s="7">
        <f>invoices[[#This Row],[Total]]-invoices[[#This Row],[rent_amount]]</f>
        <v>0</v>
      </c>
      <c r="AF3425">
        <v>1191</v>
      </c>
      <c r="AG3425">
        <v>0</v>
      </c>
      <c r="AH3425">
        <f>invoices[[#This Row],[EB Amount]]-invoices[[#This Row],[electricity_amount]]</f>
        <v>0</v>
      </c>
    </row>
    <row r="3426" spans="1:34">
      <c r="A3426" t="s">
        <v>3828</v>
      </c>
      <c r="B3426" t="s">
        <v>22</v>
      </c>
      <c r="C3426" t="s">
        <v>2189</v>
      </c>
      <c r="D3426" t="s">
        <v>24</v>
      </c>
      <c r="E3426" t="s">
        <v>399</v>
      </c>
      <c r="F3426" t="s">
        <v>933</v>
      </c>
      <c r="G3426" t="s">
        <v>3829</v>
      </c>
      <c r="H3426" s="1">
        <f>DATE(YEAR(invoices[[#This Row],[due_date]]),MONTH(invoices[[#This Row],[due_date]]),1)</f>
        <v>45505</v>
      </c>
      <c r="I3426" s="1">
        <v>45511</v>
      </c>
      <c r="J3426">
        <v>854</v>
      </c>
      <c r="K3426">
        <v>1178</v>
      </c>
      <c r="L3426">
        <v>2250</v>
      </c>
      <c r="M3426">
        <f>invoices[[#This Row],[rent_amount]]+invoices[[#This Row],[electricity_amount]]+invoices[[#This Row],[other_charges]]</f>
        <v>4282</v>
      </c>
      <c r="N3426" t="s">
        <v>28</v>
      </c>
      <c r="O3426" t="s">
        <v>1240</v>
      </c>
      <c r="P3426">
        <v>0</v>
      </c>
      <c r="Q3426" t="b">
        <v>0</v>
      </c>
      <c r="R3426" t="s">
        <v>191</v>
      </c>
      <c r="S3426">
        <v>0</v>
      </c>
      <c r="T3426">
        <f>invoices[[#This Row],[total_amount]]</f>
        <v>4282</v>
      </c>
      <c r="U3426" t="s">
        <v>2191</v>
      </c>
      <c r="V3426" t="str">
        <f>INDEX([1]!Table1[tenantname],MATCH(invoices[[#This Row],[allotment_id]],[1]!Table1[TenantAllotmentID],0))</f>
        <v>Shamruthi R (B22-C2)</v>
      </c>
      <c r="W3426" t="s">
        <v>14734</v>
      </c>
      <c r="X3426" t="s">
        <v>14735</v>
      </c>
      <c r="Y3426" s="4">
        <v>45505</v>
      </c>
      <c r="Z3426" t="s">
        <v>15806</v>
      </c>
      <c r="AA3426">
        <v>609</v>
      </c>
      <c r="AB3426">
        <v>208</v>
      </c>
      <c r="AC3426">
        <v>37</v>
      </c>
      <c r="AD3426" s="7">
        <f>invoices[[#This Row],[Rent]]+invoices[[#This Row],[Services]]+invoices[[#This Row],[GST]]</f>
        <v>854</v>
      </c>
      <c r="AE3426" s="7">
        <f>invoices[[#This Row],[Total]]-invoices[[#This Row],[rent_amount]]</f>
        <v>0</v>
      </c>
      <c r="AF3426">
        <v>1219</v>
      </c>
      <c r="AG3426">
        <v>1178</v>
      </c>
      <c r="AH3426">
        <f>invoices[[#This Row],[EB Amount]]-invoices[[#This Row],[electricity_amount]]</f>
        <v>0</v>
      </c>
    </row>
    <row r="3427" spans="1:34">
      <c r="A3427" t="s">
        <v>4039</v>
      </c>
      <c r="B3427" t="s">
        <v>22</v>
      </c>
      <c r="C3427" t="s">
        <v>3034</v>
      </c>
      <c r="D3427" t="s">
        <v>24</v>
      </c>
      <c r="E3427" t="s">
        <v>354</v>
      </c>
      <c r="F3427" t="s">
        <v>431</v>
      </c>
      <c r="G3427" t="s">
        <v>4040</v>
      </c>
      <c r="H3427" s="1">
        <f>DATE(YEAR(invoices[[#This Row],[due_date]]),MONTH(invoices[[#This Row],[due_date]]),1)</f>
        <v>45505</v>
      </c>
      <c r="I3427" s="1">
        <v>45511</v>
      </c>
      <c r="J3427">
        <v>18000</v>
      </c>
      <c r="K3427">
        <v>385</v>
      </c>
      <c r="L3427">
        <v>0</v>
      </c>
      <c r="M3427">
        <f>invoices[[#This Row],[rent_amount]]+invoices[[#This Row],[electricity_amount]]+invoices[[#This Row],[other_charges]]</f>
        <v>18385</v>
      </c>
      <c r="N3427" t="s">
        <v>28</v>
      </c>
      <c r="O3427" t="s">
        <v>361</v>
      </c>
      <c r="P3427">
        <v>0</v>
      </c>
      <c r="Q3427" t="b">
        <v>0</v>
      </c>
      <c r="R3427" t="s">
        <v>191</v>
      </c>
      <c r="S3427">
        <v>0</v>
      </c>
      <c r="T3427">
        <f>invoices[[#This Row],[total_amount]]</f>
        <v>18385</v>
      </c>
      <c r="U3427" t="s">
        <v>3036</v>
      </c>
      <c r="V3427" t="str">
        <f>INDEX([1]!Table1[tenantname],MATCH(invoices[[#This Row],[allotment_id]],[1]!Table1[TenantAllotmentID],0))</f>
        <v>Aditya Bakshi (B34-A1)</v>
      </c>
      <c r="W3427" t="s">
        <v>14955</v>
      </c>
      <c r="X3427" t="s">
        <v>14956</v>
      </c>
      <c r="Y3427" s="4">
        <v>45505</v>
      </c>
      <c r="Z3427" t="s">
        <v>15806</v>
      </c>
      <c r="AA3427">
        <v>11006</v>
      </c>
      <c r="AB3427">
        <v>5926</v>
      </c>
      <c r="AC3427">
        <v>1068</v>
      </c>
      <c r="AD3427" s="7">
        <f>invoices[[#This Row],[Rent]]+invoices[[#This Row],[Services]]+invoices[[#This Row],[GST]]</f>
        <v>18000</v>
      </c>
      <c r="AE3427" s="7">
        <f>invoices[[#This Row],[Total]]-invoices[[#This Row],[rent_amount]]</f>
        <v>0</v>
      </c>
      <c r="AF3427">
        <v>1312</v>
      </c>
      <c r="AG3427">
        <v>385</v>
      </c>
      <c r="AH3427">
        <f>invoices[[#This Row],[EB Amount]]-invoices[[#This Row],[electricity_amount]]</f>
        <v>0</v>
      </c>
    </row>
    <row r="3428" spans="1:34">
      <c r="A3428" t="s">
        <v>4049</v>
      </c>
      <c r="B3428" t="s">
        <v>22</v>
      </c>
      <c r="C3428" t="s">
        <v>4050</v>
      </c>
      <c r="D3428" t="s">
        <v>24</v>
      </c>
      <c r="E3428" t="s">
        <v>399</v>
      </c>
      <c r="F3428" t="s">
        <v>1525</v>
      </c>
      <c r="G3428" t="s">
        <v>4051</v>
      </c>
      <c r="H3428" s="1">
        <f>DATE(YEAR(invoices[[#This Row],[due_date]]),MONTH(invoices[[#This Row],[due_date]]),1)</f>
        <v>45505</v>
      </c>
      <c r="I3428" s="1">
        <v>45511</v>
      </c>
      <c r="J3428">
        <v>14500</v>
      </c>
      <c r="K3428">
        <v>684</v>
      </c>
      <c r="L3428">
        <v>0</v>
      </c>
      <c r="M3428">
        <f>invoices[[#This Row],[rent_amount]]+invoices[[#This Row],[electricity_amount]]+invoices[[#This Row],[other_charges]]</f>
        <v>15184</v>
      </c>
      <c r="N3428" t="s">
        <v>28</v>
      </c>
      <c r="O3428" t="s">
        <v>1240</v>
      </c>
      <c r="P3428">
        <v>0</v>
      </c>
      <c r="Q3428" t="b">
        <v>0</v>
      </c>
      <c r="R3428" t="s">
        <v>191</v>
      </c>
      <c r="S3428">
        <v>0</v>
      </c>
      <c r="T3428">
        <f>invoices[[#This Row],[total_amount]]</f>
        <v>15184</v>
      </c>
      <c r="U3428" t="s">
        <v>4052</v>
      </c>
      <c r="V3428" t="str">
        <f>INDEX([1]!Table1[tenantname],MATCH(invoices[[#This Row],[allotment_id]],[1]!Table1[TenantAllotmentID],0))</f>
        <v>Swastika Karthikeyan (B22-B1)</v>
      </c>
      <c r="W3428" t="s">
        <v>15171</v>
      </c>
      <c r="X3428" t="s">
        <v>15172</v>
      </c>
      <c r="Y3428" s="4">
        <v>45505</v>
      </c>
      <c r="Z3428" t="s">
        <v>15806</v>
      </c>
      <c r="AA3428">
        <v>10150</v>
      </c>
      <c r="AB3428">
        <v>3468</v>
      </c>
      <c r="AC3428">
        <v>882</v>
      </c>
      <c r="AD3428" s="7">
        <f>invoices[[#This Row],[Rent]]+invoices[[#This Row],[Services]]+invoices[[#This Row],[GST]]</f>
        <v>14500</v>
      </c>
      <c r="AE3428" s="7">
        <f>invoices[[#This Row],[Total]]-invoices[[#This Row],[rent_amount]]</f>
        <v>0</v>
      </c>
      <c r="AF3428">
        <v>1318</v>
      </c>
      <c r="AG3428">
        <v>684</v>
      </c>
      <c r="AH3428">
        <f>invoices[[#This Row],[EB Amount]]-invoices[[#This Row],[electricity_amount]]</f>
        <v>0</v>
      </c>
    </row>
    <row r="3429" spans="1:34">
      <c r="A3429" t="s">
        <v>4061</v>
      </c>
      <c r="B3429" t="s">
        <v>22</v>
      </c>
      <c r="C3429" t="s">
        <v>859</v>
      </c>
      <c r="D3429" t="s">
        <v>24</v>
      </c>
      <c r="E3429" t="s">
        <v>268</v>
      </c>
      <c r="F3429" t="s">
        <v>860</v>
      </c>
      <c r="G3429" t="s">
        <v>4062</v>
      </c>
      <c r="H3429" s="1">
        <f>DATE(YEAR(invoices[[#This Row],[due_date]]),MONTH(invoices[[#This Row],[due_date]]),1)</f>
        <v>45505</v>
      </c>
      <c r="I3429" s="1">
        <v>45511</v>
      </c>
      <c r="J3429">
        <v>14500</v>
      </c>
      <c r="K3429">
        <v>1705</v>
      </c>
      <c r="L3429">
        <v>0</v>
      </c>
      <c r="M3429">
        <f>invoices[[#This Row],[rent_amount]]+invoices[[#This Row],[electricity_amount]]+invoices[[#This Row],[other_charges]]</f>
        <v>16205</v>
      </c>
      <c r="N3429" t="s">
        <v>28</v>
      </c>
      <c r="O3429" t="s">
        <v>1240</v>
      </c>
      <c r="P3429">
        <v>0</v>
      </c>
      <c r="Q3429" t="b">
        <v>0</v>
      </c>
      <c r="R3429" t="s">
        <v>191</v>
      </c>
      <c r="S3429">
        <v>0</v>
      </c>
      <c r="T3429">
        <f>invoices[[#This Row],[total_amount]]</f>
        <v>16205</v>
      </c>
      <c r="U3429" t="s">
        <v>862</v>
      </c>
      <c r="V3429" t="str">
        <f>INDEX([1]!Table1[tenantname],MATCH(invoices[[#This Row],[allotment_id]],[1]!Table1[TenantAllotmentID],0))</f>
        <v>Ramkumar Ganesan (C21-B2)</v>
      </c>
      <c r="W3429" t="s">
        <v>14259</v>
      </c>
      <c r="X3429" t="s">
        <v>14260</v>
      </c>
      <c r="Y3429" s="4">
        <v>45505</v>
      </c>
      <c r="Z3429" t="s">
        <v>15806</v>
      </c>
      <c r="AA3429">
        <v>10408</v>
      </c>
      <c r="AB3429">
        <v>3468</v>
      </c>
      <c r="AC3429">
        <v>624</v>
      </c>
      <c r="AD3429" s="7">
        <f>invoices[[#This Row],[Rent]]+invoices[[#This Row],[Services]]+invoices[[#This Row],[GST]]</f>
        <v>14500</v>
      </c>
      <c r="AE3429" s="7">
        <f>invoices[[#This Row],[Total]]-invoices[[#This Row],[rent_amount]]</f>
        <v>0</v>
      </c>
      <c r="AF3429">
        <v>1322</v>
      </c>
      <c r="AG3429">
        <v>1705</v>
      </c>
      <c r="AH3429">
        <f>invoices[[#This Row],[EB Amount]]-invoices[[#This Row],[electricity_amount]]</f>
        <v>0</v>
      </c>
    </row>
    <row r="3430" spans="1:34">
      <c r="A3430" t="s">
        <v>4147</v>
      </c>
      <c r="B3430" t="s">
        <v>22</v>
      </c>
      <c r="C3430" t="s">
        <v>246</v>
      </c>
      <c r="D3430" t="s">
        <v>24</v>
      </c>
      <c r="E3430" t="s">
        <v>476</v>
      </c>
      <c r="F3430" t="s">
        <v>1087</v>
      </c>
      <c r="G3430" t="s">
        <v>4148</v>
      </c>
      <c r="H3430" s="1">
        <f>DATE(YEAR(invoices[[#This Row],[due_date]]),MONTH(invoices[[#This Row],[due_date]]),1)</f>
        <v>45505</v>
      </c>
      <c r="I3430" s="1">
        <v>45511</v>
      </c>
      <c r="J3430">
        <v>19000</v>
      </c>
      <c r="K3430">
        <v>2635</v>
      </c>
      <c r="L3430">
        <v>0</v>
      </c>
      <c r="M3430">
        <f>invoices[[#This Row],[rent_amount]]+invoices[[#This Row],[electricity_amount]]+invoices[[#This Row],[other_charges]]</f>
        <v>21635</v>
      </c>
      <c r="N3430" t="s">
        <v>28</v>
      </c>
      <c r="O3430" t="s">
        <v>361</v>
      </c>
      <c r="P3430">
        <v>0</v>
      </c>
      <c r="Q3430" t="b">
        <v>0</v>
      </c>
      <c r="R3430" t="s">
        <v>191</v>
      </c>
      <c r="S3430">
        <v>0</v>
      </c>
      <c r="T3430">
        <f>invoices[[#This Row],[total_amount]]</f>
        <v>21635</v>
      </c>
      <c r="U3430" t="s">
        <v>1089</v>
      </c>
      <c r="V3430" t="str">
        <f>INDEX([1]!Table1[tenantname],MATCH(invoices[[#This Row],[allotment_id]],[1]!Table1[TenantAllotmentID],0))</f>
        <v>Dinesh kumar (B41-A1)</v>
      </c>
      <c r="W3430" t="s">
        <v>14044</v>
      </c>
      <c r="X3430" t="s">
        <v>14343</v>
      </c>
      <c r="Y3430" s="4">
        <v>45505</v>
      </c>
      <c r="Z3430" t="s">
        <v>15806</v>
      </c>
      <c r="AA3430">
        <v>13639</v>
      </c>
      <c r="AB3430">
        <v>4545</v>
      </c>
      <c r="AC3430">
        <v>816</v>
      </c>
      <c r="AD3430" s="7">
        <f>invoices[[#This Row],[Rent]]+invoices[[#This Row],[Services]]+invoices[[#This Row],[GST]]</f>
        <v>19000</v>
      </c>
      <c r="AE3430" s="7">
        <f>invoices[[#This Row],[Total]]-invoices[[#This Row],[rent_amount]]</f>
        <v>0</v>
      </c>
      <c r="AF3430">
        <v>1364</v>
      </c>
      <c r="AG3430">
        <v>2635</v>
      </c>
      <c r="AH3430">
        <f>invoices[[#This Row],[EB Amount]]-invoices[[#This Row],[electricity_amount]]</f>
        <v>0</v>
      </c>
    </row>
    <row r="3431" spans="1:34">
      <c r="A3431" t="s">
        <v>4218</v>
      </c>
      <c r="B3431" t="s">
        <v>22</v>
      </c>
      <c r="C3431" t="s">
        <v>4219</v>
      </c>
      <c r="D3431" t="s">
        <v>24</v>
      </c>
      <c r="E3431" t="s">
        <v>155</v>
      </c>
      <c r="F3431" t="s">
        <v>156</v>
      </c>
      <c r="G3431" t="s">
        <v>4220</v>
      </c>
      <c r="H3431" s="1">
        <f>DATE(YEAR(invoices[[#This Row],[due_date]]),MONTH(invoices[[#This Row],[due_date]]),1)</f>
        <v>45505</v>
      </c>
      <c r="I3431" s="1">
        <v>45511</v>
      </c>
      <c r="J3431">
        <v>4902</v>
      </c>
      <c r="K3431">
        <v>943</v>
      </c>
      <c r="L3431">
        <v>2250</v>
      </c>
      <c r="M3431">
        <f>invoices[[#This Row],[rent_amount]]+invoices[[#This Row],[electricity_amount]]+invoices[[#This Row],[other_charges]]</f>
        <v>8095</v>
      </c>
      <c r="N3431" t="s">
        <v>28</v>
      </c>
      <c r="O3431" t="s">
        <v>1240</v>
      </c>
      <c r="P3431">
        <v>0</v>
      </c>
      <c r="Q3431" t="b">
        <v>0</v>
      </c>
      <c r="R3431" t="s">
        <v>191</v>
      </c>
      <c r="S3431">
        <v>0</v>
      </c>
      <c r="T3431">
        <f>invoices[[#This Row],[total_amount]]</f>
        <v>8095</v>
      </c>
      <c r="U3431" t="s">
        <v>4221</v>
      </c>
      <c r="V3431" t="str">
        <f>INDEX([1]!Table1[tenantname],MATCH(invoices[[#This Row],[allotment_id]],[1]!Table1[TenantAllotmentID],0))</f>
        <v>Suraj PK (C44-A1)</v>
      </c>
      <c r="W3431" t="s">
        <v>15191</v>
      </c>
      <c r="X3431" t="s">
        <v>15192</v>
      </c>
      <c r="Y3431" s="4">
        <v>45505</v>
      </c>
      <c r="Z3431" t="s">
        <v>15806</v>
      </c>
      <c r="AA3431">
        <v>2998</v>
      </c>
      <c r="AB3431">
        <v>1614</v>
      </c>
      <c r="AC3431">
        <v>290</v>
      </c>
      <c r="AD3431" s="7">
        <f>invoices[[#This Row],[Rent]]+invoices[[#This Row],[Services]]+invoices[[#This Row],[GST]]</f>
        <v>4902</v>
      </c>
      <c r="AE3431" s="7">
        <f>invoices[[#This Row],[Total]]-invoices[[#This Row],[rent_amount]]</f>
        <v>0</v>
      </c>
      <c r="AF3431">
        <v>1396</v>
      </c>
      <c r="AG3431">
        <v>943</v>
      </c>
      <c r="AH3431">
        <f>invoices[[#This Row],[EB Amount]]-invoices[[#This Row],[electricity_amount]]</f>
        <v>0</v>
      </c>
    </row>
    <row r="3432" spans="1:34">
      <c r="A3432" t="s">
        <v>4256</v>
      </c>
      <c r="B3432" t="s">
        <v>22</v>
      </c>
      <c r="C3432" t="s">
        <v>4257</v>
      </c>
      <c r="D3432" t="s">
        <v>24</v>
      </c>
      <c r="E3432" t="s">
        <v>96</v>
      </c>
      <c r="F3432" t="s">
        <v>510</v>
      </c>
      <c r="G3432" t="s">
        <v>4258</v>
      </c>
      <c r="H3432" s="1">
        <f>DATE(YEAR(invoices[[#This Row],[due_date]]),MONTH(invoices[[#This Row],[due_date]]),1)</f>
        <v>45505</v>
      </c>
      <c r="I3432" s="1">
        <v>45511</v>
      </c>
      <c r="J3432">
        <v>14500</v>
      </c>
      <c r="K3432">
        <v>896</v>
      </c>
      <c r="L3432">
        <v>0</v>
      </c>
      <c r="M3432">
        <f>invoices[[#This Row],[rent_amount]]+invoices[[#This Row],[electricity_amount]]+invoices[[#This Row],[other_charges]]</f>
        <v>15396</v>
      </c>
      <c r="N3432" t="s">
        <v>28</v>
      </c>
      <c r="O3432" t="s">
        <v>361</v>
      </c>
      <c r="P3432">
        <v>0</v>
      </c>
      <c r="Q3432" t="b">
        <v>0</v>
      </c>
      <c r="R3432" t="s">
        <v>191</v>
      </c>
      <c r="S3432">
        <v>0</v>
      </c>
      <c r="T3432">
        <f>invoices[[#This Row],[total_amount]]</f>
        <v>15396</v>
      </c>
      <c r="U3432" t="s">
        <v>4259</v>
      </c>
      <c r="V3432" t="str">
        <f>INDEX([1]!Table1[tenantname],MATCH(invoices[[#This Row],[allotment_id]],[1]!Table1[TenantAllotmentID],0))</f>
        <v>Madhav Vinnakota (B33-B2)</v>
      </c>
      <c r="W3432" t="s">
        <v>15199</v>
      </c>
      <c r="X3432" t="s">
        <v>15200</v>
      </c>
      <c r="Y3432" s="4">
        <v>45505</v>
      </c>
      <c r="Z3432" t="s">
        <v>15806</v>
      </c>
      <c r="AA3432">
        <v>8866</v>
      </c>
      <c r="AB3432">
        <v>4774</v>
      </c>
      <c r="AC3432">
        <v>860</v>
      </c>
      <c r="AD3432" s="7">
        <f>invoices[[#This Row],[Rent]]+invoices[[#This Row],[Services]]+invoices[[#This Row],[GST]]</f>
        <v>14500</v>
      </c>
      <c r="AE3432" s="7">
        <f>invoices[[#This Row],[Total]]-invoices[[#This Row],[rent_amount]]</f>
        <v>0</v>
      </c>
      <c r="AF3432">
        <v>1411</v>
      </c>
      <c r="AG3432">
        <v>896</v>
      </c>
      <c r="AH3432">
        <f>invoices[[#This Row],[EB Amount]]-invoices[[#This Row],[electricity_amount]]</f>
        <v>0</v>
      </c>
    </row>
    <row r="3433" spans="1:34">
      <c r="A3433" t="s">
        <v>4262</v>
      </c>
      <c r="B3433" t="s">
        <v>22</v>
      </c>
      <c r="C3433" t="s">
        <v>4263</v>
      </c>
      <c r="D3433" t="s">
        <v>24</v>
      </c>
      <c r="E3433" t="s">
        <v>96</v>
      </c>
      <c r="F3433" t="s">
        <v>1426</v>
      </c>
      <c r="G3433" t="s">
        <v>4264</v>
      </c>
      <c r="H3433" s="1">
        <f>DATE(YEAR(invoices[[#This Row],[due_date]]),MONTH(invoices[[#This Row],[due_date]]),1)</f>
        <v>45505</v>
      </c>
      <c r="I3433" s="1">
        <v>45511</v>
      </c>
      <c r="J3433">
        <v>14500</v>
      </c>
      <c r="K3433">
        <v>1536</v>
      </c>
      <c r="L3433">
        <v>0</v>
      </c>
      <c r="M3433">
        <f>invoices[[#This Row],[rent_amount]]+invoices[[#This Row],[electricity_amount]]+invoices[[#This Row],[other_charges]]</f>
        <v>16036</v>
      </c>
      <c r="N3433" t="s">
        <v>28</v>
      </c>
      <c r="O3433" t="s">
        <v>257</v>
      </c>
      <c r="P3433">
        <v>0</v>
      </c>
      <c r="Q3433" t="b">
        <v>0</v>
      </c>
      <c r="R3433" t="s">
        <v>191</v>
      </c>
      <c r="S3433">
        <v>0</v>
      </c>
      <c r="T3433">
        <f>invoices[[#This Row],[total_amount]]</f>
        <v>16036</v>
      </c>
      <c r="U3433" t="s">
        <v>4265</v>
      </c>
      <c r="V3433" t="str">
        <f>INDEX([1]!Table1[tenantname],MATCH(invoices[[#This Row],[allotment_id]],[1]!Table1[TenantAllotmentID],0))</f>
        <v>Aditya srivardhan (B33-B1)</v>
      </c>
      <c r="W3433" t="s">
        <v>15201</v>
      </c>
      <c r="X3433" t="s">
        <v>15202</v>
      </c>
      <c r="Y3433" s="4">
        <v>45505</v>
      </c>
      <c r="Z3433" t="s">
        <v>15806</v>
      </c>
      <c r="AA3433">
        <v>8866</v>
      </c>
      <c r="AB3433">
        <v>4774</v>
      </c>
      <c r="AC3433">
        <v>860</v>
      </c>
      <c r="AD3433" s="7">
        <f>invoices[[#This Row],[Rent]]+invoices[[#This Row],[Services]]+invoices[[#This Row],[GST]]</f>
        <v>14500</v>
      </c>
      <c r="AE3433" s="7">
        <f>invoices[[#This Row],[Total]]-invoices[[#This Row],[rent_amount]]</f>
        <v>0</v>
      </c>
      <c r="AF3433">
        <v>1413</v>
      </c>
      <c r="AG3433">
        <v>1536</v>
      </c>
      <c r="AH3433">
        <f>invoices[[#This Row],[EB Amount]]-invoices[[#This Row],[electricity_amount]]</f>
        <v>0</v>
      </c>
    </row>
    <row r="3434" spans="1:34">
      <c r="A3434" t="s">
        <v>4412</v>
      </c>
      <c r="B3434" t="s">
        <v>22</v>
      </c>
      <c r="C3434" t="s">
        <v>1517</v>
      </c>
      <c r="D3434" t="s">
        <v>24</v>
      </c>
      <c r="E3434" t="s">
        <v>349</v>
      </c>
      <c r="F3434" t="s">
        <v>878</v>
      </c>
      <c r="G3434" t="s">
        <v>4413</v>
      </c>
      <c r="H3434" s="1">
        <f>DATE(YEAR(invoices[[#This Row],[due_date]]),MONTH(invoices[[#This Row],[due_date]]),1)</f>
        <v>45505</v>
      </c>
      <c r="I3434" s="1">
        <v>45511</v>
      </c>
      <c r="J3434">
        <v>1224</v>
      </c>
      <c r="K3434">
        <v>1922</v>
      </c>
      <c r="L3434">
        <v>0</v>
      </c>
      <c r="M3434">
        <f>invoices[[#This Row],[rent_amount]]+invoices[[#This Row],[electricity_amount]]+invoices[[#This Row],[other_charges]]</f>
        <v>3146</v>
      </c>
      <c r="N3434" t="s">
        <v>28</v>
      </c>
      <c r="O3434" t="s">
        <v>361</v>
      </c>
      <c r="P3434">
        <v>0</v>
      </c>
      <c r="Q3434" t="b">
        <v>0</v>
      </c>
      <c r="R3434" t="s">
        <v>191</v>
      </c>
      <c r="S3434">
        <v>0</v>
      </c>
      <c r="T3434">
        <f>invoices[[#This Row],[total_amount]]</f>
        <v>3146</v>
      </c>
      <c r="U3434" t="s">
        <v>1518</v>
      </c>
      <c r="V3434" t="str">
        <f>INDEX([1]!Table1[tenantname],MATCH(invoices[[#This Row],[allotment_id]],[1]!Table1[TenantAllotmentID],0))</f>
        <v>Binayak Debgupta (B11-A1)</v>
      </c>
      <c r="W3434" t="s">
        <v>14504</v>
      </c>
      <c r="X3434" t="s">
        <v>14505</v>
      </c>
      <c r="Y3434" s="4">
        <v>45505</v>
      </c>
      <c r="Z3434" t="s">
        <v>15806</v>
      </c>
      <c r="AA3434">
        <v>879</v>
      </c>
      <c r="AB3434">
        <v>293</v>
      </c>
      <c r="AC3434">
        <v>52</v>
      </c>
      <c r="AD3434" s="7">
        <f>invoices[[#This Row],[Rent]]+invoices[[#This Row],[Services]]+invoices[[#This Row],[GST]]</f>
        <v>1224</v>
      </c>
      <c r="AE3434" s="7">
        <f>invoices[[#This Row],[Total]]-invoices[[#This Row],[rent_amount]]</f>
        <v>0</v>
      </c>
      <c r="AF3434">
        <v>1474</v>
      </c>
      <c r="AG3434">
        <v>1922</v>
      </c>
      <c r="AH3434">
        <f>invoices[[#This Row],[EB Amount]]-invoices[[#This Row],[electricity_amount]]</f>
        <v>0</v>
      </c>
    </row>
    <row r="3435" spans="1:34">
      <c r="A3435" t="s">
        <v>4583</v>
      </c>
      <c r="B3435" t="s">
        <v>22</v>
      </c>
      <c r="C3435" t="s">
        <v>233</v>
      </c>
      <c r="D3435" t="s">
        <v>24</v>
      </c>
      <c r="E3435" t="s">
        <v>234</v>
      </c>
      <c r="F3435" t="s">
        <v>235</v>
      </c>
      <c r="G3435" t="s">
        <v>4584</v>
      </c>
      <c r="H3435" s="1">
        <f>DATE(YEAR(invoices[[#This Row],[due_date]]),MONTH(invoices[[#This Row],[due_date]]),1)</f>
        <v>45505</v>
      </c>
      <c r="I3435" s="1">
        <v>45511</v>
      </c>
      <c r="J3435">
        <v>19000</v>
      </c>
      <c r="K3435">
        <v>1488</v>
      </c>
      <c r="L3435">
        <v>0</v>
      </c>
      <c r="M3435">
        <f>invoices[[#This Row],[rent_amount]]+invoices[[#This Row],[electricity_amount]]+invoices[[#This Row],[other_charges]]</f>
        <v>20488</v>
      </c>
      <c r="N3435" t="s">
        <v>28</v>
      </c>
      <c r="O3435" t="s">
        <v>257</v>
      </c>
      <c r="P3435">
        <v>0</v>
      </c>
      <c r="Q3435" t="b">
        <v>0</v>
      </c>
      <c r="R3435" t="s">
        <v>191</v>
      </c>
      <c r="S3435">
        <v>0</v>
      </c>
      <c r="T3435">
        <f>invoices[[#This Row],[total_amount]]</f>
        <v>20488</v>
      </c>
      <c r="U3435" t="s">
        <v>238</v>
      </c>
      <c r="V3435" t="str">
        <f>INDEX([1]!Table1[tenantname],MATCH(invoices[[#This Row],[allotment_id]],[1]!Table1[TenantAllotmentID],0))</f>
        <v>Aldreena Dsouza (D12-A1)</v>
      </c>
      <c r="W3435" t="s">
        <v>14040</v>
      </c>
      <c r="X3435" t="s">
        <v>14041</v>
      </c>
      <c r="Y3435" s="4">
        <v>45505</v>
      </c>
      <c r="Z3435" t="s">
        <v>15806</v>
      </c>
      <c r="AA3435">
        <v>13300</v>
      </c>
      <c r="AB3435">
        <v>4545</v>
      </c>
      <c r="AC3435">
        <v>1155</v>
      </c>
      <c r="AD3435" s="7">
        <f>invoices[[#This Row],[Rent]]+invoices[[#This Row],[Services]]+invoices[[#This Row],[GST]]</f>
        <v>19000</v>
      </c>
      <c r="AE3435" s="7">
        <f>invoices[[#This Row],[Total]]-invoices[[#This Row],[rent_amount]]</f>
        <v>0</v>
      </c>
      <c r="AF3435">
        <v>1547</v>
      </c>
      <c r="AG3435">
        <v>1488</v>
      </c>
      <c r="AH3435">
        <f>invoices[[#This Row],[EB Amount]]-invoices[[#This Row],[electricity_amount]]</f>
        <v>0</v>
      </c>
    </row>
    <row r="3436" spans="1:34">
      <c r="A3436" t="s">
        <v>4624</v>
      </c>
      <c r="B3436" t="s">
        <v>22</v>
      </c>
      <c r="C3436" t="s">
        <v>2835</v>
      </c>
      <c r="D3436" t="s">
        <v>24</v>
      </c>
      <c r="E3436" t="s">
        <v>226</v>
      </c>
      <c r="F3436" t="s">
        <v>2836</v>
      </c>
      <c r="G3436" t="s">
        <v>4625</v>
      </c>
      <c r="H3436" s="1">
        <f>DATE(YEAR(invoices[[#This Row],[due_date]]),MONTH(invoices[[#This Row],[due_date]]),1)</f>
        <v>45505</v>
      </c>
      <c r="I3436" s="1">
        <v>45511</v>
      </c>
      <c r="J3436">
        <v>14500</v>
      </c>
      <c r="K3436">
        <v>1457</v>
      </c>
      <c r="L3436">
        <v>0</v>
      </c>
      <c r="M3436">
        <f>invoices[[#This Row],[rent_amount]]+invoices[[#This Row],[electricity_amount]]+invoices[[#This Row],[other_charges]]</f>
        <v>15957</v>
      </c>
      <c r="N3436" t="s">
        <v>28</v>
      </c>
      <c r="O3436" t="s">
        <v>190</v>
      </c>
      <c r="P3436">
        <v>0</v>
      </c>
      <c r="Q3436" t="b">
        <v>0</v>
      </c>
      <c r="R3436" t="s">
        <v>191</v>
      </c>
      <c r="S3436">
        <v>0</v>
      </c>
      <c r="T3436">
        <f>invoices[[#This Row],[total_amount]]</f>
        <v>15957</v>
      </c>
      <c r="U3436" s="2" t="s">
        <v>2838</v>
      </c>
      <c r="V3436" t="str">
        <f>INDEX([1]!Table1[tenantname],MATCH(invoices[[#This Row],[allotment_id]],[1]!Table1[TenantAllotmentID],0))</f>
        <v>Nivetha Marimuthu (B12-B1)</v>
      </c>
      <c r="W3436" t="s">
        <v>14907</v>
      </c>
      <c r="X3436" t="s">
        <v>14908</v>
      </c>
      <c r="Y3436" s="4">
        <v>45505</v>
      </c>
      <c r="Z3436" t="s">
        <v>15806</v>
      </c>
      <c r="AA3436">
        <v>10408</v>
      </c>
      <c r="AB3436">
        <v>3468</v>
      </c>
      <c r="AC3436">
        <v>624</v>
      </c>
      <c r="AD3436" s="7">
        <f>invoices[[#This Row],[Rent]]+invoices[[#This Row],[Services]]+invoices[[#This Row],[GST]]</f>
        <v>14500</v>
      </c>
      <c r="AE3436" s="7">
        <f>invoices[[#This Row],[Total]]-invoices[[#This Row],[rent_amount]]</f>
        <v>0</v>
      </c>
      <c r="AF3436">
        <v>1569</v>
      </c>
      <c r="AG3436">
        <v>1457</v>
      </c>
      <c r="AH3436">
        <f>invoices[[#This Row],[EB Amount]]-invoices[[#This Row],[electricity_amount]]</f>
        <v>0</v>
      </c>
    </row>
    <row r="3437" spans="1:34">
      <c r="A3437" t="s">
        <v>4634</v>
      </c>
      <c r="B3437" t="s">
        <v>22</v>
      </c>
      <c r="C3437" t="s">
        <v>1538</v>
      </c>
      <c r="D3437" t="s">
        <v>24</v>
      </c>
      <c r="E3437" t="s">
        <v>592</v>
      </c>
      <c r="F3437" t="s">
        <v>1184</v>
      </c>
      <c r="G3437" t="s">
        <v>4635</v>
      </c>
      <c r="H3437" s="1">
        <f>DATE(YEAR(invoices[[#This Row],[due_date]]),MONTH(invoices[[#This Row],[due_date]]),1)</f>
        <v>45505</v>
      </c>
      <c r="I3437" s="1">
        <v>45511</v>
      </c>
      <c r="J3437">
        <v>23500</v>
      </c>
      <c r="K3437">
        <v>1705</v>
      </c>
      <c r="L3437">
        <v>0</v>
      </c>
      <c r="M3437">
        <f>invoices[[#This Row],[rent_amount]]+invoices[[#This Row],[electricity_amount]]+invoices[[#This Row],[other_charges]]</f>
        <v>25205</v>
      </c>
      <c r="N3437" t="s">
        <v>28</v>
      </c>
      <c r="O3437" t="s">
        <v>1240</v>
      </c>
      <c r="P3437">
        <v>0</v>
      </c>
      <c r="Q3437" t="b">
        <v>0</v>
      </c>
      <c r="R3437" t="s">
        <v>191</v>
      </c>
      <c r="S3437">
        <v>0</v>
      </c>
      <c r="T3437">
        <f>invoices[[#This Row],[total_amount]]</f>
        <v>25205</v>
      </c>
      <c r="U3437" t="s">
        <v>1541</v>
      </c>
      <c r="V3437" t="str">
        <f>INDEX([1]!Table1[tenantname],MATCH(invoices[[#This Row],[allotment_id]],[1]!Table1[TenantAllotmentID],0))</f>
        <v>Raguram R S (A44-D1)</v>
      </c>
      <c r="W3437" t="s">
        <v>14509</v>
      </c>
      <c r="X3437" t="s">
        <v>14510</v>
      </c>
      <c r="Y3437" s="4">
        <v>45505</v>
      </c>
      <c r="Z3437" t="s">
        <v>15806</v>
      </c>
      <c r="AA3437">
        <v>16869</v>
      </c>
      <c r="AB3437">
        <v>5621</v>
      </c>
      <c r="AC3437">
        <v>1010</v>
      </c>
      <c r="AD3437" s="7">
        <f>invoices[[#This Row],[Rent]]+invoices[[#This Row],[Services]]+invoices[[#This Row],[GST]]</f>
        <v>23500</v>
      </c>
      <c r="AE3437" s="7">
        <f>invoices[[#This Row],[Total]]-invoices[[#This Row],[rent_amount]]</f>
        <v>0</v>
      </c>
      <c r="AF3437">
        <v>1573</v>
      </c>
      <c r="AG3437">
        <v>1705</v>
      </c>
      <c r="AH3437">
        <f>invoices[[#This Row],[EB Amount]]-invoices[[#This Row],[electricity_amount]]</f>
        <v>0</v>
      </c>
    </row>
    <row r="3438" spans="1:34">
      <c r="A3438" t="s">
        <v>4682</v>
      </c>
      <c r="B3438" t="s">
        <v>22</v>
      </c>
      <c r="C3438" t="s">
        <v>1293</v>
      </c>
      <c r="D3438" t="s">
        <v>24</v>
      </c>
      <c r="E3438" t="s">
        <v>592</v>
      </c>
      <c r="F3438" t="s">
        <v>1294</v>
      </c>
      <c r="G3438" t="s">
        <v>4683</v>
      </c>
      <c r="H3438" s="1">
        <f>DATE(YEAR(invoices[[#This Row],[due_date]]),MONTH(invoices[[#This Row],[due_date]]),1)</f>
        <v>45505</v>
      </c>
      <c r="I3438" s="1">
        <v>45511</v>
      </c>
      <c r="J3438">
        <v>611</v>
      </c>
      <c r="K3438">
        <v>660</v>
      </c>
      <c r="L3438">
        <v>2250</v>
      </c>
      <c r="M3438">
        <f>invoices[[#This Row],[rent_amount]]+invoices[[#This Row],[electricity_amount]]+invoices[[#This Row],[other_charges]]</f>
        <v>3521</v>
      </c>
      <c r="N3438" t="s">
        <v>28</v>
      </c>
      <c r="O3438" t="s">
        <v>1240</v>
      </c>
      <c r="P3438">
        <v>0</v>
      </c>
      <c r="Q3438" t="b">
        <v>0</v>
      </c>
      <c r="R3438" t="s">
        <v>191</v>
      </c>
      <c r="S3438">
        <v>0</v>
      </c>
      <c r="T3438">
        <f>invoices[[#This Row],[total_amount]]</f>
        <v>3521</v>
      </c>
      <c r="U3438" t="s">
        <v>1296</v>
      </c>
      <c r="V3438" t="str">
        <f>INDEX([1]!Table1[tenantname],MATCH(invoices[[#This Row],[allotment_id]],[1]!Table1[TenantAllotmentID],0))</f>
        <v>Yash Jamuar (A44-A1)</v>
      </c>
      <c r="W3438" t="s">
        <v>14416</v>
      </c>
      <c r="X3438" t="s">
        <v>14417</v>
      </c>
      <c r="Y3438" s="4">
        <v>45505</v>
      </c>
      <c r="Z3438" t="s">
        <v>15806</v>
      </c>
      <c r="AA3438">
        <v>439</v>
      </c>
      <c r="AB3438">
        <v>146</v>
      </c>
      <c r="AC3438">
        <v>26</v>
      </c>
      <c r="AD3438" s="7">
        <f>invoices[[#This Row],[Rent]]+invoices[[#This Row],[Services]]+invoices[[#This Row],[GST]]</f>
        <v>611</v>
      </c>
      <c r="AE3438" s="7">
        <f>invoices[[#This Row],[Total]]-invoices[[#This Row],[rent_amount]]</f>
        <v>0</v>
      </c>
      <c r="AF3438">
        <v>1595</v>
      </c>
      <c r="AG3438">
        <v>660</v>
      </c>
      <c r="AH3438">
        <f>invoices[[#This Row],[EB Amount]]-invoices[[#This Row],[electricity_amount]]</f>
        <v>0</v>
      </c>
    </row>
    <row r="3439" spans="1:34">
      <c r="A3439" t="s">
        <v>4958</v>
      </c>
      <c r="B3439" t="s">
        <v>22</v>
      </c>
      <c r="C3439" t="s">
        <v>1121</v>
      </c>
      <c r="D3439" t="s">
        <v>24</v>
      </c>
      <c r="E3439" t="s">
        <v>147</v>
      </c>
      <c r="F3439" t="s">
        <v>1122</v>
      </c>
      <c r="G3439" t="s">
        <v>4959</v>
      </c>
      <c r="H3439" s="1">
        <f>DATE(YEAR(invoices[[#This Row],[due_date]]),MONTH(invoices[[#This Row],[due_date]]),1)</f>
        <v>45505</v>
      </c>
      <c r="I3439" s="1">
        <v>45511</v>
      </c>
      <c r="J3439">
        <v>14500</v>
      </c>
      <c r="K3439">
        <v>1643</v>
      </c>
      <c r="L3439">
        <v>0</v>
      </c>
      <c r="M3439">
        <f>invoices[[#This Row],[rent_amount]]+invoices[[#This Row],[electricity_amount]]+invoices[[#This Row],[other_charges]]</f>
        <v>16143</v>
      </c>
      <c r="N3439" t="s">
        <v>28</v>
      </c>
      <c r="O3439" t="s">
        <v>190</v>
      </c>
      <c r="P3439">
        <v>0</v>
      </c>
      <c r="Q3439" t="b">
        <v>0</v>
      </c>
      <c r="R3439" t="s">
        <v>191</v>
      </c>
      <c r="S3439">
        <v>0</v>
      </c>
      <c r="T3439">
        <f>invoices[[#This Row],[total_amount]]</f>
        <v>16143</v>
      </c>
      <c r="U3439" t="s">
        <v>1125</v>
      </c>
      <c r="V3439" t="str">
        <f>INDEX([1]!Table1[tenantname],MATCH(invoices[[#This Row],[allotment_id]],[1]!Table1[TenantAllotmentID],0))</f>
        <v>Navin Joseph (C31-B1)</v>
      </c>
      <c r="W3439" t="s">
        <v>14356</v>
      </c>
      <c r="X3439" t="s">
        <v>14357</v>
      </c>
      <c r="Y3439" s="4">
        <v>45505</v>
      </c>
      <c r="Z3439" t="s">
        <v>15806</v>
      </c>
      <c r="AA3439">
        <v>10408</v>
      </c>
      <c r="AB3439">
        <v>3468</v>
      </c>
      <c r="AC3439">
        <v>624</v>
      </c>
      <c r="AD3439" s="7">
        <f>invoices[[#This Row],[Rent]]+invoices[[#This Row],[Services]]+invoices[[#This Row],[GST]]</f>
        <v>14500</v>
      </c>
      <c r="AE3439" s="7">
        <f>invoices[[#This Row],[Total]]-invoices[[#This Row],[rent_amount]]</f>
        <v>0</v>
      </c>
      <c r="AF3439">
        <v>1721</v>
      </c>
      <c r="AG3439">
        <v>1643</v>
      </c>
      <c r="AH3439">
        <f>invoices[[#This Row],[EB Amount]]-invoices[[#This Row],[electricity_amount]]</f>
        <v>0</v>
      </c>
    </row>
    <row r="3440" spans="1:34">
      <c r="A3440" t="s">
        <v>4976</v>
      </c>
      <c r="B3440" t="s">
        <v>22</v>
      </c>
      <c r="C3440" t="s">
        <v>1470</v>
      </c>
      <c r="D3440" t="s">
        <v>24</v>
      </c>
      <c r="E3440" t="s">
        <v>112</v>
      </c>
      <c r="F3440" s="2" t="s">
        <v>1471</v>
      </c>
      <c r="G3440" t="s">
        <v>4977</v>
      </c>
      <c r="H3440" s="1">
        <f>DATE(YEAR(invoices[[#This Row],[due_date]]),MONTH(invoices[[#This Row],[due_date]]),1)</f>
        <v>45505</v>
      </c>
      <c r="I3440" s="1">
        <v>45511</v>
      </c>
      <c r="J3440">
        <v>13500</v>
      </c>
      <c r="K3440">
        <v>2263</v>
      </c>
      <c r="L3440">
        <v>0</v>
      </c>
      <c r="M3440">
        <f>invoices[[#This Row],[rent_amount]]+invoices[[#This Row],[electricity_amount]]+invoices[[#This Row],[other_charges]]</f>
        <v>15763</v>
      </c>
      <c r="N3440" t="s">
        <v>28</v>
      </c>
      <c r="O3440" t="s">
        <v>361</v>
      </c>
      <c r="P3440">
        <v>0</v>
      </c>
      <c r="Q3440" t="b">
        <v>0</v>
      </c>
      <c r="R3440" t="s">
        <v>191</v>
      </c>
      <c r="S3440">
        <v>0</v>
      </c>
      <c r="T3440">
        <f>invoices[[#This Row],[total_amount]]</f>
        <v>15763</v>
      </c>
      <c r="U3440" t="s">
        <v>1473</v>
      </c>
      <c r="V3440" t="str">
        <f>INDEX([1]!Table1[tenantname],MATCH(invoices[[#This Row],[allotment_id]],[1]!Table1[TenantAllotmentID],0))</f>
        <v>Krishanu Kashyap (A23-C2)</v>
      </c>
      <c r="W3440" t="s">
        <v>14487</v>
      </c>
      <c r="X3440" t="s">
        <v>14488</v>
      </c>
      <c r="Y3440" s="4">
        <v>45505</v>
      </c>
      <c r="Z3440" t="s">
        <v>15806</v>
      </c>
      <c r="AA3440">
        <v>9450</v>
      </c>
      <c r="AB3440">
        <v>3229</v>
      </c>
      <c r="AC3440">
        <v>821</v>
      </c>
      <c r="AD3440" s="7">
        <f>invoices[[#This Row],[Rent]]+invoices[[#This Row],[Services]]+invoices[[#This Row],[GST]]</f>
        <v>13500</v>
      </c>
      <c r="AE3440" s="7">
        <f>invoices[[#This Row],[Total]]-invoices[[#This Row],[rent_amount]]</f>
        <v>0</v>
      </c>
      <c r="AF3440">
        <v>1730</v>
      </c>
      <c r="AG3440">
        <v>2263</v>
      </c>
      <c r="AH3440">
        <f>invoices[[#This Row],[EB Amount]]-invoices[[#This Row],[electricity_amount]]</f>
        <v>0</v>
      </c>
    </row>
    <row r="3441" spans="1:34">
      <c r="A3441" s="2" t="s">
        <v>4986</v>
      </c>
      <c r="B3441" t="s">
        <v>22</v>
      </c>
      <c r="C3441" t="s">
        <v>1138</v>
      </c>
      <c r="D3441" t="s">
        <v>24</v>
      </c>
      <c r="E3441" t="s">
        <v>167</v>
      </c>
      <c r="F3441" t="s">
        <v>930</v>
      </c>
      <c r="G3441" t="s">
        <v>4987</v>
      </c>
      <c r="H3441" s="1">
        <f>DATE(YEAR(invoices[[#This Row],[due_date]]),MONTH(invoices[[#This Row],[due_date]]),1)</f>
        <v>45505</v>
      </c>
      <c r="I3441" s="1">
        <v>45511</v>
      </c>
      <c r="J3441">
        <v>14500</v>
      </c>
      <c r="K3441">
        <v>2604</v>
      </c>
      <c r="L3441">
        <v>0</v>
      </c>
      <c r="M3441">
        <f>invoices[[#This Row],[rent_amount]]+invoices[[#This Row],[electricity_amount]]+invoices[[#This Row],[other_charges]]</f>
        <v>17104</v>
      </c>
      <c r="N3441" t="s">
        <v>28</v>
      </c>
      <c r="O3441" t="s">
        <v>257</v>
      </c>
      <c r="P3441">
        <v>0</v>
      </c>
      <c r="Q3441" t="b">
        <v>0</v>
      </c>
      <c r="R3441" t="s">
        <v>191</v>
      </c>
      <c r="S3441">
        <v>0</v>
      </c>
      <c r="T3441">
        <f>invoices[[#This Row],[total_amount]]</f>
        <v>17104</v>
      </c>
      <c r="U3441" t="s">
        <v>1140</v>
      </c>
      <c r="V3441" t="str">
        <f>INDEX([1]!Table1[tenantname],MATCH(invoices[[#This Row],[allotment_id]],[1]!Table1[TenantAllotmentID],0))</f>
        <v>Akshit Pulluri (B42-B2)</v>
      </c>
      <c r="W3441" t="s">
        <v>14358</v>
      </c>
      <c r="X3441" t="s">
        <v>14359</v>
      </c>
      <c r="Y3441" s="4">
        <v>45505</v>
      </c>
      <c r="Z3441" t="s">
        <v>15806</v>
      </c>
      <c r="AA3441">
        <v>10408</v>
      </c>
      <c r="AB3441">
        <v>3468</v>
      </c>
      <c r="AC3441">
        <v>624</v>
      </c>
      <c r="AD3441" s="7">
        <f>invoices[[#This Row],[Rent]]+invoices[[#This Row],[Services]]+invoices[[#This Row],[GST]]</f>
        <v>14500</v>
      </c>
      <c r="AE3441" s="7">
        <f>invoices[[#This Row],[Total]]-invoices[[#This Row],[rent_amount]]</f>
        <v>0</v>
      </c>
      <c r="AF3441">
        <v>1734</v>
      </c>
      <c r="AG3441">
        <v>2604</v>
      </c>
      <c r="AH3441">
        <f>invoices[[#This Row],[EB Amount]]-invoices[[#This Row],[electricity_amount]]</f>
        <v>0</v>
      </c>
    </row>
    <row r="3442" spans="1:34">
      <c r="A3442" t="s">
        <v>5010</v>
      </c>
      <c r="B3442" t="s">
        <v>22</v>
      </c>
      <c r="C3442" t="s">
        <v>994</v>
      </c>
      <c r="D3442" t="s">
        <v>24</v>
      </c>
      <c r="E3442" t="s">
        <v>268</v>
      </c>
      <c r="F3442" t="s">
        <v>447</v>
      </c>
      <c r="G3442" t="s">
        <v>5011</v>
      </c>
      <c r="H3442" s="1">
        <f>DATE(YEAR(invoices[[#This Row],[due_date]]),MONTH(invoices[[#This Row],[due_date]]),1)</f>
        <v>45505</v>
      </c>
      <c r="I3442" s="1">
        <v>45511</v>
      </c>
      <c r="J3442">
        <v>13500</v>
      </c>
      <c r="K3442">
        <v>1705</v>
      </c>
      <c r="L3442">
        <v>0</v>
      </c>
      <c r="M3442">
        <f>invoices[[#This Row],[rent_amount]]+invoices[[#This Row],[electricity_amount]]+invoices[[#This Row],[other_charges]]</f>
        <v>15205</v>
      </c>
      <c r="N3442" t="s">
        <v>28</v>
      </c>
      <c r="O3442" t="s">
        <v>361</v>
      </c>
      <c r="P3442">
        <v>0</v>
      </c>
      <c r="Q3442" t="b">
        <v>0</v>
      </c>
      <c r="R3442" t="s">
        <v>191</v>
      </c>
      <c r="S3442">
        <v>0</v>
      </c>
      <c r="T3442">
        <f>invoices[[#This Row],[total_amount]]</f>
        <v>15205</v>
      </c>
      <c r="U3442" t="s">
        <v>996</v>
      </c>
      <c r="V3442" t="str">
        <f>INDEX([1]!Table1[tenantname],MATCH(invoices[[#This Row],[allotment_id]],[1]!Table1[TenantAllotmentID],0))</f>
        <v>Devesh Vishnoi (C21-C2)</v>
      </c>
      <c r="W3442" t="s">
        <v>14308</v>
      </c>
      <c r="X3442" t="s">
        <v>14309</v>
      </c>
      <c r="Y3442" s="4">
        <v>45505</v>
      </c>
      <c r="Z3442" t="s">
        <v>15806</v>
      </c>
      <c r="AA3442">
        <v>9690</v>
      </c>
      <c r="AB3442">
        <v>3229</v>
      </c>
      <c r="AC3442">
        <v>581</v>
      </c>
      <c r="AD3442" s="7">
        <f>invoices[[#This Row],[Rent]]+invoices[[#This Row],[Services]]+invoices[[#This Row],[GST]]</f>
        <v>13500</v>
      </c>
      <c r="AE3442" s="7">
        <f>invoices[[#This Row],[Total]]-invoices[[#This Row],[rent_amount]]</f>
        <v>0</v>
      </c>
      <c r="AF3442">
        <v>1746</v>
      </c>
      <c r="AG3442">
        <v>1705</v>
      </c>
      <c r="AH3442">
        <f>invoices[[#This Row],[EB Amount]]-invoices[[#This Row],[electricity_amount]]</f>
        <v>0</v>
      </c>
    </row>
    <row r="3443" spans="1:34">
      <c r="A3443" t="s">
        <v>5016</v>
      </c>
      <c r="B3443" t="s">
        <v>22</v>
      </c>
      <c r="C3443" t="s">
        <v>847</v>
      </c>
      <c r="D3443" t="s">
        <v>24</v>
      </c>
      <c r="E3443" t="s">
        <v>354</v>
      </c>
      <c r="F3443" t="s">
        <v>812</v>
      </c>
      <c r="G3443" t="s">
        <v>5017</v>
      </c>
      <c r="H3443" s="1">
        <f>DATE(YEAR(invoices[[#This Row],[due_date]]),MONTH(invoices[[#This Row],[due_date]]),1)</f>
        <v>45505</v>
      </c>
      <c r="I3443" s="1">
        <v>45511</v>
      </c>
      <c r="J3443">
        <v>14500</v>
      </c>
      <c r="K3443">
        <v>495</v>
      </c>
      <c r="L3443">
        <v>0</v>
      </c>
      <c r="M3443">
        <f>invoices[[#This Row],[rent_amount]]+invoices[[#This Row],[electricity_amount]]+invoices[[#This Row],[other_charges]]</f>
        <v>14995</v>
      </c>
      <c r="N3443" t="s">
        <v>28</v>
      </c>
      <c r="O3443" t="s">
        <v>190</v>
      </c>
      <c r="P3443">
        <v>0</v>
      </c>
      <c r="Q3443" t="b">
        <v>0</v>
      </c>
      <c r="R3443" t="s">
        <v>191</v>
      </c>
      <c r="S3443">
        <v>0</v>
      </c>
      <c r="T3443">
        <f>invoices[[#This Row],[total_amount]]</f>
        <v>14995</v>
      </c>
      <c r="U3443" t="s">
        <v>849</v>
      </c>
      <c r="V3443" t="str">
        <f>INDEX([1]!Table1[tenantname],MATCH(invoices[[#This Row],[allotment_id]],[1]!Table1[TenantAllotmentID],0))</f>
        <v>Narendhren RR (B34-B2)</v>
      </c>
      <c r="W3443" t="s">
        <v>14253</v>
      </c>
      <c r="X3443" t="s">
        <v>14254</v>
      </c>
      <c r="Y3443" s="4">
        <v>45505</v>
      </c>
      <c r="Z3443" t="s">
        <v>15806</v>
      </c>
      <c r="AA3443">
        <v>8866</v>
      </c>
      <c r="AB3443">
        <v>4774</v>
      </c>
      <c r="AC3443">
        <v>860</v>
      </c>
      <c r="AD3443" s="7">
        <f>invoices[[#This Row],[Rent]]+invoices[[#This Row],[Services]]+invoices[[#This Row],[GST]]</f>
        <v>14500</v>
      </c>
      <c r="AE3443" s="7">
        <f>invoices[[#This Row],[Total]]-invoices[[#This Row],[rent_amount]]</f>
        <v>0</v>
      </c>
      <c r="AF3443">
        <v>1749</v>
      </c>
      <c r="AG3443">
        <v>495</v>
      </c>
      <c r="AH3443">
        <f>invoices[[#This Row],[EB Amount]]-invoices[[#This Row],[electricity_amount]]</f>
        <v>0</v>
      </c>
    </row>
    <row r="3444" spans="1:34">
      <c r="A3444" t="s">
        <v>5028</v>
      </c>
      <c r="B3444" t="s">
        <v>22</v>
      </c>
      <c r="C3444" t="s">
        <v>5029</v>
      </c>
      <c r="D3444" t="s">
        <v>24</v>
      </c>
      <c r="E3444" t="s">
        <v>519</v>
      </c>
      <c r="F3444" t="s">
        <v>681</v>
      </c>
      <c r="G3444" t="s">
        <v>5030</v>
      </c>
      <c r="H3444" s="1">
        <f>DATE(YEAR(invoices[[#This Row],[due_date]]),MONTH(invoices[[#This Row],[due_date]]),1)</f>
        <v>45505</v>
      </c>
      <c r="I3444" s="1">
        <v>45511</v>
      </c>
      <c r="J3444">
        <v>13500</v>
      </c>
      <c r="K3444">
        <v>0</v>
      </c>
      <c r="L3444">
        <v>0</v>
      </c>
      <c r="M3444">
        <f>invoices[[#This Row],[rent_amount]]+invoices[[#This Row],[electricity_amount]]+invoices[[#This Row],[other_charges]]</f>
        <v>13500</v>
      </c>
      <c r="N3444" t="s">
        <v>28</v>
      </c>
      <c r="O3444" t="s">
        <v>361</v>
      </c>
      <c r="P3444">
        <v>0</v>
      </c>
      <c r="Q3444" t="b">
        <v>0</v>
      </c>
      <c r="R3444" t="s">
        <v>191</v>
      </c>
      <c r="S3444">
        <v>0</v>
      </c>
      <c r="T3444">
        <f>invoices[[#This Row],[total_amount]]</f>
        <v>13500</v>
      </c>
      <c r="U3444" t="s">
        <v>5031</v>
      </c>
      <c r="V3444" t="str">
        <f>INDEX([1]!Table1[tenantname],MATCH(invoices[[#This Row],[allotment_id]],[1]!Table1[TenantAllotmentID],0))</f>
        <v>Gnana Muthu (C41-C1)</v>
      </c>
      <c r="W3444" t="s">
        <v>15324</v>
      </c>
      <c r="X3444" t="s">
        <v>15325</v>
      </c>
      <c r="Y3444" s="4">
        <v>45505</v>
      </c>
      <c r="Z3444" t="s">
        <v>15806</v>
      </c>
      <c r="AA3444">
        <v>8254</v>
      </c>
      <c r="AB3444">
        <v>4444</v>
      </c>
      <c r="AC3444">
        <v>802</v>
      </c>
      <c r="AD3444" s="7">
        <f>invoices[[#This Row],[Rent]]+invoices[[#This Row],[Services]]+invoices[[#This Row],[GST]]</f>
        <v>13500</v>
      </c>
      <c r="AE3444" s="7">
        <f>invoices[[#This Row],[Total]]-invoices[[#This Row],[rent_amount]]</f>
        <v>0</v>
      </c>
      <c r="AF3444">
        <v>1753</v>
      </c>
      <c r="AG3444">
        <v>0</v>
      </c>
      <c r="AH3444">
        <f>invoices[[#This Row],[EB Amount]]-invoices[[#This Row],[electricity_amount]]</f>
        <v>0</v>
      </c>
    </row>
    <row r="3445" spans="1:34">
      <c r="A3445" s="2" t="s">
        <v>5074</v>
      </c>
      <c r="B3445" t="s">
        <v>22</v>
      </c>
      <c r="C3445" t="s">
        <v>166</v>
      </c>
      <c r="D3445" t="s">
        <v>24</v>
      </c>
      <c r="E3445" t="s">
        <v>167</v>
      </c>
      <c r="F3445" t="s">
        <v>168</v>
      </c>
      <c r="G3445" t="s">
        <v>5075</v>
      </c>
      <c r="H3445" s="1">
        <f>DATE(YEAR(invoices[[#This Row],[due_date]]),MONTH(invoices[[#This Row],[due_date]]),1)</f>
        <v>45505</v>
      </c>
      <c r="I3445" s="1">
        <v>45511</v>
      </c>
      <c r="J3445">
        <v>13500</v>
      </c>
      <c r="K3445">
        <v>1008</v>
      </c>
      <c r="L3445">
        <v>0</v>
      </c>
      <c r="M3445">
        <f>invoices[[#This Row],[rent_amount]]+invoices[[#This Row],[electricity_amount]]+invoices[[#This Row],[other_charges]]</f>
        <v>14508</v>
      </c>
      <c r="N3445" t="s">
        <v>28</v>
      </c>
      <c r="O3445" t="s">
        <v>1240</v>
      </c>
      <c r="P3445">
        <v>0</v>
      </c>
      <c r="Q3445" t="b">
        <v>0</v>
      </c>
      <c r="R3445" t="s">
        <v>191</v>
      </c>
      <c r="S3445">
        <v>0</v>
      </c>
      <c r="T3445">
        <f>invoices[[#This Row],[total_amount]]</f>
        <v>14508</v>
      </c>
      <c r="U3445" t="s">
        <v>171</v>
      </c>
      <c r="V3445" t="str">
        <f>INDEX([1]!Table1[tenantname],MATCH(invoices[[#This Row],[allotment_id]],[1]!Table1[TenantAllotmentID],0))</f>
        <v>Shubhashish . (B42-C2)</v>
      </c>
      <c r="W3445" t="s">
        <v>14022</v>
      </c>
      <c r="X3445" t="s">
        <v>14023</v>
      </c>
      <c r="Y3445" s="4">
        <v>45505</v>
      </c>
      <c r="Z3445" t="s">
        <v>15806</v>
      </c>
      <c r="AA3445">
        <v>9690</v>
      </c>
      <c r="AB3445">
        <v>3229</v>
      </c>
      <c r="AC3445">
        <v>581</v>
      </c>
      <c r="AD3445" s="7">
        <f>invoices[[#This Row],[Rent]]+invoices[[#This Row],[Services]]+invoices[[#This Row],[GST]]</f>
        <v>13500</v>
      </c>
      <c r="AE3445" s="7">
        <f>invoices[[#This Row],[Total]]-invoices[[#This Row],[rent_amount]]</f>
        <v>0</v>
      </c>
      <c r="AF3445">
        <v>1776</v>
      </c>
      <c r="AG3445">
        <v>1008</v>
      </c>
      <c r="AH3445">
        <f>invoices[[#This Row],[EB Amount]]-invoices[[#This Row],[electricity_amount]]</f>
        <v>0</v>
      </c>
    </row>
    <row r="3446" spans="1:34">
      <c r="A3446" t="s">
        <v>5097</v>
      </c>
      <c r="B3446" t="s">
        <v>22</v>
      </c>
      <c r="C3446" t="s">
        <v>1571</v>
      </c>
      <c r="D3446" t="s">
        <v>24</v>
      </c>
      <c r="E3446" t="s">
        <v>104</v>
      </c>
      <c r="F3446" t="s">
        <v>1572</v>
      </c>
      <c r="G3446" t="s">
        <v>5098</v>
      </c>
      <c r="H3446" s="1">
        <f>DATE(YEAR(invoices[[#This Row],[due_date]]),MONTH(invoices[[#This Row],[due_date]]),1)</f>
        <v>45505</v>
      </c>
      <c r="I3446" s="1">
        <v>45511</v>
      </c>
      <c r="J3446">
        <v>14500</v>
      </c>
      <c r="K3446">
        <v>1519</v>
      </c>
      <c r="L3446">
        <v>0</v>
      </c>
      <c r="M3446">
        <f>invoices[[#This Row],[rent_amount]]+invoices[[#This Row],[electricity_amount]]+invoices[[#This Row],[other_charges]]</f>
        <v>16019</v>
      </c>
      <c r="N3446" t="s">
        <v>28</v>
      </c>
      <c r="O3446" t="s">
        <v>190</v>
      </c>
      <c r="P3446">
        <v>0</v>
      </c>
      <c r="Q3446" t="b">
        <v>0</v>
      </c>
      <c r="R3446" t="s">
        <v>191</v>
      </c>
      <c r="S3446">
        <v>0</v>
      </c>
      <c r="T3446">
        <f>invoices[[#This Row],[total_amount]]</f>
        <v>16019</v>
      </c>
      <c r="U3446" t="s">
        <v>1574</v>
      </c>
      <c r="V3446" t="str">
        <f>INDEX([1]!Table1[tenantname],MATCH(invoices[[#This Row],[allotment_id]],[1]!Table1[TenantAllotmentID],0))</f>
        <v>Ravi S (B14-B2)</v>
      </c>
      <c r="W3446" t="s">
        <v>14522</v>
      </c>
      <c r="X3446" t="s">
        <v>14523</v>
      </c>
      <c r="Y3446" s="4">
        <v>45505</v>
      </c>
      <c r="Z3446" t="s">
        <v>15806</v>
      </c>
      <c r="AA3446">
        <v>10408</v>
      </c>
      <c r="AB3446">
        <v>3468</v>
      </c>
      <c r="AC3446">
        <v>624</v>
      </c>
      <c r="AD3446" s="7">
        <f>invoices[[#This Row],[Rent]]+invoices[[#This Row],[Services]]+invoices[[#This Row],[GST]]</f>
        <v>14500</v>
      </c>
      <c r="AE3446" s="7">
        <f>invoices[[#This Row],[Total]]-invoices[[#This Row],[rent_amount]]</f>
        <v>0</v>
      </c>
      <c r="AF3446">
        <v>1788</v>
      </c>
      <c r="AG3446">
        <v>1519</v>
      </c>
      <c r="AH3446">
        <f>invoices[[#This Row],[EB Amount]]-invoices[[#This Row],[electricity_amount]]</f>
        <v>0</v>
      </c>
    </row>
    <row r="3447" spans="1:34">
      <c r="A3447" t="s">
        <v>5231</v>
      </c>
      <c r="B3447" t="s">
        <v>22</v>
      </c>
      <c r="C3447" t="s">
        <v>71</v>
      </c>
      <c r="D3447" t="s">
        <v>24</v>
      </c>
      <c r="E3447" t="s">
        <v>72</v>
      </c>
      <c r="F3447" t="s">
        <v>73</v>
      </c>
      <c r="G3447" t="s">
        <v>5232</v>
      </c>
      <c r="H3447" s="1">
        <f>DATE(YEAR(invoices[[#This Row],[due_date]]),MONTH(invoices[[#This Row],[due_date]]),1)</f>
        <v>45505</v>
      </c>
      <c r="I3447" s="1">
        <v>45511</v>
      </c>
      <c r="J3447">
        <v>14500</v>
      </c>
      <c r="K3447">
        <v>1612</v>
      </c>
      <c r="L3447">
        <v>0</v>
      </c>
      <c r="M3447">
        <f>invoices[[#This Row],[rent_amount]]+invoices[[#This Row],[electricity_amount]]+invoices[[#This Row],[other_charges]]</f>
        <v>16112</v>
      </c>
      <c r="N3447" t="s">
        <v>28</v>
      </c>
      <c r="O3447" t="s">
        <v>190</v>
      </c>
      <c r="P3447">
        <v>0</v>
      </c>
      <c r="Q3447" t="b">
        <v>0</v>
      </c>
      <c r="R3447" t="s">
        <v>191</v>
      </c>
      <c r="S3447">
        <v>0</v>
      </c>
      <c r="T3447">
        <f>invoices[[#This Row],[total_amount]]</f>
        <v>16112</v>
      </c>
      <c r="U3447" t="s">
        <v>77</v>
      </c>
      <c r="V3447" t="str">
        <f>INDEX([1]!Table1[tenantname],MATCH(invoices[[#This Row],[allotment_id]],[1]!Table1[TenantAllotmentID],0))</f>
        <v>Nirmala  A (C34-B1)</v>
      </c>
      <c r="W3447" t="s">
        <v>13996</v>
      </c>
      <c r="X3447" t="s">
        <v>13997</v>
      </c>
      <c r="Y3447" s="4">
        <v>45505</v>
      </c>
      <c r="Z3447" t="s">
        <v>15806</v>
      </c>
      <c r="AA3447">
        <v>10408</v>
      </c>
      <c r="AB3447">
        <v>3468</v>
      </c>
      <c r="AC3447">
        <v>624</v>
      </c>
      <c r="AD3447" s="7">
        <f>invoices[[#This Row],[Rent]]+invoices[[#This Row],[Services]]+invoices[[#This Row],[GST]]</f>
        <v>14500</v>
      </c>
      <c r="AE3447" s="7">
        <f>invoices[[#This Row],[Total]]-invoices[[#This Row],[rent_amount]]</f>
        <v>0</v>
      </c>
      <c r="AF3447">
        <v>1850</v>
      </c>
      <c r="AG3447">
        <v>1612</v>
      </c>
      <c r="AH3447">
        <f>invoices[[#This Row],[EB Amount]]-invoices[[#This Row],[electricity_amount]]</f>
        <v>0</v>
      </c>
    </row>
    <row r="3448" spans="1:34">
      <c r="A3448" t="s">
        <v>5406</v>
      </c>
      <c r="B3448" t="s">
        <v>22</v>
      </c>
      <c r="C3448" t="s">
        <v>937</v>
      </c>
      <c r="D3448" t="s">
        <v>24</v>
      </c>
      <c r="E3448" t="s">
        <v>140</v>
      </c>
      <c r="F3448" t="s">
        <v>938</v>
      </c>
      <c r="G3448" t="s">
        <v>5407</v>
      </c>
      <c r="H3448" s="1">
        <f>DATE(YEAR(invoices[[#This Row],[due_date]]),MONTH(invoices[[#This Row],[due_date]]),1)</f>
        <v>45505</v>
      </c>
      <c r="I3448" s="1">
        <v>45511</v>
      </c>
      <c r="J3448">
        <v>13483</v>
      </c>
      <c r="K3448">
        <v>0</v>
      </c>
      <c r="L3448">
        <v>0</v>
      </c>
      <c r="M3448">
        <f>invoices[[#This Row],[rent_amount]]+invoices[[#This Row],[electricity_amount]]+invoices[[#This Row],[other_charges]]</f>
        <v>13483</v>
      </c>
      <c r="N3448" t="s">
        <v>28</v>
      </c>
      <c r="O3448" t="s">
        <v>1240</v>
      </c>
      <c r="P3448">
        <v>0</v>
      </c>
      <c r="Q3448" t="b">
        <v>0</v>
      </c>
      <c r="R3448" t="s">
        <v>191</v>
      </c>
      <c r="S3448">
        <v>0</v>
      </c>
      <c r="T3448">
        <f>invoices[[#This Row],[total_amount]]</f>
        <v>13483</v>
      </c>
      <c r="U3448" t="s">
        <v>940</v>
      </c>
      <c r="V3448" t="str">
        <f>INDEX([1]!Table1[tenantname],MATCH(invoices[[#This Row],[allotment_id]],[1]!Table1[TenantAllotmentID],0))</f>
        <v>Sri Maruthi Ram (A41-A1)</v>
      </c>
      <c r="W3448" t="s">
        <v>14286</v>
      </c>
      <c r="X3448" t="s">
        <v>14287</v>
      </c>
      <c r="Y3448" s="4">
        <v>45505</v>
      </c>
      <c r="Z3448" t="s">
        <v>15806</v>
      </c>
      <c r="AA3448">
        <v>9438</v>
      </c>
      <c r="AB3448">
        <v>3428</v>
      </c>
      <c r="AC3448">
        <v>617</v>
      </c>
      <c r="AD3448" s="7">
        <f>invoices[[#This Row],[Rent]]+invoices[[#This Row],[Services]]+invoices[[#This Row],[GST]]</f>
        <v>13483</v>
      </c>
      <c r="AE3448" s="7">
        <f>invoices[[#This Row],[Total]]-invoices[[#This Row],[rent_amount]]</f>
        <v>0</v>
      </c>
      <c r="AF3448">
        <v>1937</v>
      </c>
      <c r="AG3448">
        <v>0</v>
      </c>
      <c r="AH3448">
        <f>invoices[[#This Row],[EB Amount]]-invoices[[#This Row],[electricity_amount]]</f>
        <v>0</v>
      </c>
    </row>
    <row r="3449" spans="1:34">
      <c r="A3449" t="s">
        <v>5410</v>
      </c>
      <c r="B3449" t="s">
        <v>22</v>
      </c>
      <c r="C3449" t="s">
        <v>299</v>
      </c>
      <c r="D3449" t="s">
        <v>24</v>
      </c>
      <c r="E3449" t="s">
        <v>80</v>
      </c>
      <c r="F3449" t="s">
        <v>300</v>
      </c>
      <c r="G3449" t="s">
        <v>5411</v>
      </c>
      <c r="H3449" s="1">
        <f>DATE(YEAR(invoices[[#This Row],[due_date]]),MONTH(invoices[[#This Row],[due_date]]),1)</f>
        <v>45505</v>
      </c>
      <c r="I3449" s="1">
        <v>45511</v>
      </c>
      <c r="J3449">
        <v>13500</v>
      </c>
      <c r="K3449">
        <v>1612</v>
      </c>
      <c r="L3449">
        <v>0</v>
      </c>
      <c r="M3449">
        <f>invoices[[#This Row],[rent_amount]]+invoices[[#This Row],[electricity_amount]]+invoices[[#This Row],[other_charges]]</f>
        <v>15112</v>
      </c>
      <c r="N3449" t="s">
        <v>28</v>
      </c>
      <c r="O3449" t="s">
        <v>361</v>
      </c>
      <c r="P3449">
        <v>0</v>
      </c>
      <c r="Q3449" t="b">
        <v>0</v>
      </c>
      <c r="R3449" t="s">
        <v>191</v>
      </c>
      <c r="S3449">
        <v>0</v>
      </c>
      <c r="T3449">
        <f>invoices[[#This Row],[total_amount]]</f>
        <v>15112</v>
      </c>
      <c r="U3449" t="s">
        <v>302</v>
      </c>
      <c r="V3449" t="str">
        <f>INDEX([1]!Table1[tenantname],MATCH(invoices[[#This Row],[allotment_id]],[1]!Table1[TenantAllotmentID],0))</f>
        <v>Kirithiga N (D21-B2)</v>
      </c>
      <c r="W3449" t="s">
        <v>14060</v>
      </c>
      <c r="X3449" t="s">
        <v>14061</v>
      </c>
      <c r="Y3449" s="4">
        <v>45505</v>
      </c>
      <c r="Z3449" t="s">
        <v>15806</v>
      </c>
      <c r="AA3449">
        <v>9450</v>
      </c>
      <c r="AB3449">
        <v>3229</v>
      </c>
      <c r="AC3449">
        <v>821</v>
      </c>
      <c r="AD3449" s="7">
        <f>invoices[[#This Row],[Rent]]+invoices[[#This Row],[Services]]+invoices[[#This Row],[GST]]</f>
        <v>13500</v>
      </c>
      <c r="AE3449" s="7">
        <f>invoices[[#This Row],[Total]]-invoices[[#This Row],[rent_amount]]</f>
        <v>0</v>
      </c>
      <c r="AF3449">
        <v>1939</v>
      </c>
      <c r="AG3449">
        <v>1612</v>
      </c>
      <c r="AH3449">
        <f>invoices[[#This Row],[EB Amount]]-invoices[[#This Row],[electricity_amount]]</f>
        <v>0</v>
      </c>
    </row>
    <row r="3450" spans="1:34">
      <c r="A3450" t="s">
        <v>5420</v>
      </c>
      <c r="B3450" t="s">
        <v>22</v>
      </c>
      <c r="C3450" t="s">
        <v>1322</v>
      </c>
      <c r="D3450" t="s">
        <v>24</v>
      </c>
      <c r="E3450" t="s">
        <v>329</v>
      </c>
      <c r="F3450" t="s">
        <v>330</v>
      </c>
      <c r="G3450" t="s">
        <v>5421</v>
      </c>
      <c r="H3450" s="1">
        <f>DATE(YEAR(invoices[[#This Row],[due_date]]),MONTH(invoices[[#This Row],[due_date]]),1)</f>
        <v>45505</v>
      </c>
      <c r="I3450" s="1">
        <v>45511</v>
      </c>
      <c r="J3450">
        <v>19000</v>
      </c>
      <c r="K3450">
        <v>1254</v>
      </c>
      <c r="L3450">
        <v>0</v>
      </c>
      <c r="M3450">
        <f>invoices[[#This Row],[rent_amount]]+invoices[[#This Row],[electricity_amount]]+invoices[[#This Row],[other_charges]]</f>
        <v>20254</v>
      </c>
      <c r="N3450" t="s">
        <v>28</v>
      </c>
      <c r="O3450" t="s">
        <v>1240</v>
      </c>
      <c r="P3450">
        <v>0</v>
      </c>
      <c r="Q3450" t="b">
        <v>0</v>
      </c>
      <c r="R3450" t="s">
        <v>191</v>
      </c>
      <c r="S3450">
        <v>0</v>
      </c>
      <c r="T3450">
        <f>invoices[[#This Row],[total_amount]]</f>
        <v>20254</v>
      </c>
      <c r="U3450" t="s">
        <v>1324</v>
      </c>
      <c r="V3450" t="str">
        <f>INDEX([1]!Table1[tenantname],MATCH(invoices[[#This Row],[allotment_id]],[1]!Table1[TenantAllotmentID],0))</f>
        <v>Snighdha Rashmi (C43-A1)</v>
      </c>
      <c r="W3450" t="s">
        <v>14428</v>
      </c>
      <c r="X3450" t="s">
        <v>14429</v>
      </c>
      <c r="Y3450" s="4">
        <v>45505</v>
      </c>
      <c r="Z3450" t="s">
        <v>15806</v>
      </c>
      <c r="AA3450">
        <v>11618</v>
      </c>
      <c r="AB3450">
        <v>6255</v>
      </c>
      <c r="AC3450">
        <v>1127</v>
      </c>
      <c r="AD3450" s="7">
        <f>invoices[[#This Row],[Rent]]+invoices[[#This Row],[Services]]+invoices[[#This Row],[GST]]</f>
        <v>19000</v>
      </c>
      <c r="AE3450" s="7">
        <f>invoices[[#This Row],[Total]]-invoices[[#This Row],[rent_amount]]</f>
        <v>0</v>
      </c>
      <c r="AF3450">
        <v>1944</v>
      </c>
      <c r="AG3450">
        <v>1254</v>
      </c>
      <c r="AH3450">
        <f>invoices[[#This Row],[EB Amount]]-invoices[[#This Row],[electricity_amount]]</f>
        <v>0</v>
      </c>
    </row>
    <row r="3451" spans="1:34">
      <c r="A3451" t="s">
        <v>5481</v>
      </c>
      <c r="B3451" t="s">
        <v>22</v>
      </c>
      <c r="C3451" t="s">
        <v>5417</v>
      </c>
      <c r="D3451" t="s">
        <v>24</v>
      </c>
      <c r="E3451" t="s">
        <v>268</v>
      </c>
      <c r="F3451" t="s">
        <v>359</v>
      </c>
      <c r="G3451" t="s">
        <v>5482</v>
      </c>
      <c r="H3451" s="1">
        <f>DATE(YEAR(invoices[[#This Row],[due_date]]),MONTH(invoices[[#This Row],[due_date]]),1)</f>
        <v>45505</v>
      </c>
      <c r="I3451" s="1">
        <v>45511</v>
      </c>
      <c r="J3451">
        <v>24000</v>
      </c>
      <c r="K3451">
        <v>1705</v>
      </c>
      <c r="L3451">
        <v>0</v>
      </c>
      <c r="M3451">
        <f>invoices[[#This Row],[rent_amount]]+invoices[[#This Row],[electricity_amount]]+invoices[[#This Row],[other_charges]]</f>
        <v>25705</v>
      </c>
      <c r="N3451" t="s">
        <v>28</v>
      </c>
      <c r="O3451" t="s">
        <v>361</v>
      </c>
      <c r="P3451">
        <v>0</v>
      </c>
      <c r="Q3451" t="b">
        <v>0</v>
      </c>
      <c r="R3451" t="s">
        <v>191</v>
      </c>
      <c r="S3451">
        <v>0</v>
      </c>
      <c r="T3451">
        <f>invoices[[#This Row],[total_amount]]</f>
        <v>25705</v>
      </c>
      <c r="U3451" t="s">
        <v>5419</v>
      </c>
      <c r="V3451" t="str">
        <f>INDEX([1]!Table1[tenantname],MATCH(invoices[[#This Row],[allotment_id]],[1]!Table1[TenantAllotmentID],0))</f>
        <v>Jayanthan Ramesh (C21-D1)</v>
      </c>
      <c r="W3451" t="s">
        <v>15372</v>
      </c>
      <c r="X3451" t="s">
        <v>15373</v>
      </c>
      <c r="Y3451" s="4">
        <v>45505</v>
      </c>
      <c r="Z3451" t="s">
        <v>15806</v>
      </c>
      <c r="AA3451">
        <v>17228</v>
      </c>
      <c r="AB3451">
        <v>5741</v>
      </c>
      <c r="AC3451">
        <v>1031</v>
      </c>
      <c r="AD3451" s="7">
        <f>invoices[[#This Row],[Rent]]+invoices[[#This Row],[Services]]+invoices[[#This Row],[GST]]</f>
        <v>24000</v>
      </c>
      <c r="AE3451" s="7">
        <f>invoices[[#This Row],[Total]]-invoices[[#This Row],[rent_amount]]</f>
        <v>0</v>
      </c>
      <c r="AF3451">
        <v>1972</v>
      </c>
      <c r="AG3451">
        <v>1705</v>
      </c>
      <c r="AH3451">
        <f>invoices[[#This Row],[EB Amount]]-invoices[[#This Row],[electricity_amount]]</f>
        <v>0</v>
      </c>
    </row>
    <row r="3452" spans="1:34">
      <c r="A3452" t="s">
        <v>5574</v>
      </c>
      <c r="B3452" t="s">
        <v>22</v>
      </c>
      <c r="C3452" t="s">
        <v>260</v>
      </c>
      <c r="D3452" t="s">
        <v>24</v>
      </c>
      <c r="E3452" t="s">
        <v>226</v>
      </c>
      <c r="F3452" t="s">
        <v>261</v>
      </c>
      <c r="G3452" t="s">
        <v>5575</v>
      </c>
      <c r="H3452" s="1">
        <f>DATE(YEAR(invoices[[#This Row],[due_date]]),MONTH(invoices[[#This Row],[due_date]]),1)</f>
        <v>45505</v>
      </c>
      <c r="I3452" s="1">
        <v>45511</v>
      </c>
      <c r="J3452">
        <v>13500</v>
      </c>
      <c r="K3452">
        <v>1457</v>
      </c>
      <c r="L3452">
        <v>0</v>
      </c>
      <c r="M3452">
        <f>invoices[[#This Row],[rent_amount]]+invoices[[#This Row],[electricity_amount]]+invoices[[#This Row],[other_charges]]</f>
        <v>14957</v>
      </c>
      <c r="N3452" t="s">
        <v>28</v>
      </c>
      <c r="O3452" t="s">
        <v>361</v>
      </c>
      <c r="P3452">
        <v>0</v>
      </c>
      <c r="Q3452" t="b">
        <v>0</v>
      </c>
      <c r="R3452" t="s">
        <v>191</v>
      </c>
      <c r="S3452">
        <v>0</v>
      </c>
      <c r="T3452">
        <f>invoices[[#This Row],[total_amount]]</f>
        <v>14957</v>
      </c>
      <c r="U3452" t="s">
        <v>265</v>
      </c>
      <c r="V3452" t="str">
        <f>INDEX([1]!Table1[tenantname],MATCH(invoices[[#This Row],[allotment_id]],[1]!Table1[TenantAllotmentID],0))</f>
        <v>Indira Ch (B12-C1)</v>
      </c>
      <c r="W3452" t="s">
        <v>14048</v>
      </c>
      <c r="X3452" t="s">
        <v>14049</v>
      </c>
      <c r="Y3452" s="4">
        <v>45505</v>
      </c>
      <c r="Z3452" t="s">
        <v>15806</v>
      </c>
      <c r="AA3452">
        <v>9690</v>
      </c>
      <c r="AB3452">
        <v>3229</v>
      </c>
      <c r="AC3452">
        <v>581</v>
      </c>
      <c r="AD3452" s="7">
        <f>invoices[[#This Row],[Rent]]+invoices[[#This Row],[Services]]+invoices[[#This Row],[GST]]</f>
        <v>13500</v>
      </c>
      <c r="AE3452" s="7">
        <f>invoices[[#This Row],[Total]]-invoices[[#This Row],[rent_amount]]</f>
        <v>0</v>
      </c>
      <c r="AF3452">
        <v>2014</v>
      </c>
      <c r="AG3452">
        <v>1457</v>
      </c>
      <c r="AH3452">
        <f>invoices[[#This Row],[EB Amount]]-invoices[[#This Row],[electricity_amount]]</f>
        <v>0</v>
      </c>
    </row>
    <row r="3453" spans="1:34">
      <c r="A3453" t="s">
        <v>5613</v>
      </c>
      <c r="B3453" t="s">
        <v>22</v>
      </c>
      <c r="C3453" t="s">
        <v>2459</v>
      </c>
      <c r="D3453" t="s">
        <v>24</v>
      </c>
      <c r="E3453" t="s">
        <v>476</v>
      </c>
      <c r="F3453" t="s">
        <v>1069</v>
      </c>
      <c r="G3453" t="s">
        <v>5614</v>
      </c>
      <c r="H3453" s="1">
        <f>DATE(YEAR(invoices[[#This Row],[due_date]]),MONTH(invoices[[#This Row],[due_date]]),1)</f>
        <v>45505</v>
      </c>
      <c r="I3453" s="1">
        <v>45511</v>
      </c>
      <c r="J3453">
        <v>13500</v>
      </c>
      <c r="K3453">
        <v>2635</v>
      </c>
      <c r="L3453">
        <v>0</v>
      </c>
      <c r="M3453">
        <f>invoices[[#This Row],[rent_amount]]+invoices[[#This Row],[electricity_amount]]+invoices[[#This Row],[other_charges]]</f>
        <v>16135</v>
      </c>
      <c r="N3453" t="s">
        <v>28</v>
      </c>
      <c r="O3453" t="s">
        <v>1240</v>
      </c>
      <c r="P3453">
        <v>0</v>
      </c>
      <c r="Q3453" t="b">
        <v>0</v>
      </c>
      <c r="R3453" t="s">
        <v>191</v>
      </c>
      <c r="S3453">
        <v>0</v>
      </c>
      <c r="T3453">
        <f>invoices[[#This Row],[total_amount]]</f>
        <v>16135</v>
      </c>
      <c r="U3453" t="s">
        <v>3090</v>
      </c>
      <c r="V3453" t="str">
        <f>INDEX([1]!Table1[tenantname],MATCH(invoices[[#This Row],[allotment_id]],[1]!Table1[TenantAllotmentID],0))</f>
        <v>Vishal Chandravanshi (B41-C2)</v>
      </c>
      <c r="W3453" t="s">
        <v>14810</v>
      </c>
      <c r="X3453" t="s">
        <v>14968</v>
      </c>
      <c r="Y3453" s="4">
        <v>45505</v>
      </c>
      <c r="Z3453" t="s">
        <v>15806</v>
      </c>
      <c r="AA3453">
        <v>9690</v>
      </c>
      <c r="AB3453">
        <v>3229</v>
      </c>
      <c r="AC3453">
        <v>581</v>
      </c>
      <c r="AD3453" s="7">
        <f>invoices[[#This Row],[Rent]]+invoices[[#This Row],[Services]]+invoices[[#This Row],[GST]]</f>
        <v>13500</v>
      </c>
      <c r="AE3453" s="7">
        <f>invoices[[#This Row],[Total]]-invoices[[#This Row],[rent_amount]]</f>
        <v>0</v>
      </c>
      <c r="AF3453">
        <v>2032</v>
      </c>
      <c r="AG3453">
        <v>2635</v>
      </c>
      <c r="AH3453">
        <f>invoices[[#This Row],[EB Amount]]-invoices[[#This Row],[electricity_amount]]</f>
        <v>0</v>
      </c>
    </row>
    <row r="3454" spans="1:34">
      <c r="A3454" t="s">
        <v>5968</v>
      </c>
      <c r="B3454" t="s">
        <v>22</v>
      </c>
      <c r="C3454" t="s">
        <v>509</v>
      </c>
      <c r="D3454" t="s">
        <v>24</v>
      </c>
      <c r="E3454" t="s">
        <v>354</v>
      </c>
      <c r="F3454" t="s">
        <v>1506</v>
      </c>
      <c r="G3454" t="s">
        <v>5969</v>
      </c>
      <c r="H3454" s="1">
        <f>DATE(YEAR(invoices[[#This Row],[due_date]]),MONTH(invoices[[#This Row],[due_date]]),1)</f>
        <v>45505</v>
      </c>
      <c r="I3454" s="1">
        <v>45511</v>
      </c>
      <c r="J3454">
        <v>4354</v>
      </c>
      <c r="K3454">
        <v>0</v>
      </c>
      <c r="L3454">
        <v>0</v>
      </c>
      <c r="M3454">
        <f>invoices[[#This Row],[rent_amount]]+invoices[[#This Row],[electricity_amount]]+invoices[[#This Row],[other_charges]]</f>
        <v>4354</v>
      </c>
      <c r="N3454" t="s">
        <v>28</v>
      </c>
      <c r="O3454" t="s">
        <v>361</v>
      </c>
      <c r="P3454">
        <v>0</v>
      </c>
      <c r="Q3454" t="b">
        <v>0</v>
      </c>
      <c r="R3454" t="s">
        <v>191</v>
      </c>
      <c r="S3454">
        <v>0</v>
      </c>
      <c r="T3454">
        <f>invoices[[#This Row],[total_amount]]</f>
        <v>4354</v>
      </c>
      <c r="U3454" t="s">
        <v>4909</v>
      </c>
      <c r="V3454" t="str">
        <f>INDEX([1]!Table1[tenantname],MATCH(invoices[[#This Row],[allotment_id]],[1]!Table1[TenantAllotmentID],0))</f>
        <v>Harsh Gupta (B34-C2)</v>
      </c>
      <c r="W3454" t="s">
        <v>14268</v>
      </c>
      <c r="X3454" t="s">
        <v>15309</v>
      </c>
      <c r="Y3454" s="4">
        <v>45505</v>
      </c>
      <c r="Z3454" t="s">
        <v>15806</v>
      </c>
      <c r="AA3454">
        <v>3048</v>
      </c>
      <c r="AB3454">
        <v>1107</v>
      </c>
      <c r="AC3454">
        <v>199</v>
      </c>
      <c r="AD3454" s="7">
        <f>invoices[[#This Row],[Rent]]+invoices[[#This Row],[Services]]+invoices[[#This Row],[GST]]</f>
        <v>4354</v>
      </c>
      <c r="AE3454" s="7">
        <f>invoices[[#This Row],[Total]]-invoices[[#This Row],[rent_amount]]</f>
        <v>0</v>
      </c>
      <c r="AF3454">
        <v>2209</v>
      </c>
      <c r="AG3454">
        <v>0</v>
      </c>
      <c r="AH3454">
        <f>invoices[[#This Row],[EB Amount]]-invoices[[#This Row],[electricity_amount]]</f>
        <v>0</v>
      </c>
    </row>
    <row r="3455" spans="1:34">
      <c r="A3455" t="s">
        <v>6033</v>
      </c>
      <c r="B3455" t="s">
        <v>22</v>
      </c>
      <c r="C3455" t="s">
        <v>2969</v>
      </c>
      <c r="D3455" t="s">
        <v>24</v>
      </c>
      <c r="E3455" t="s">
        <v>80</v>
      </c>
      <c r="F3455" t="s">
        <v>1824</v>
      </c>
      <c r="G3455" t="s">
        <v>6034</v>
      </c>
      <c r="H3455" s="1">
        <f>DATE(YEAR(invoices[[#This Row],[due_date]]),MONTH(invoices[[#This Row],[due_date]]),1)</f>
        <v>45505</v>
      </c>
      <c r="I3455" s="1">
        <v>45511</v>
      </c>
      <c r="J3455">
        <v>24000</v>
      </c>
      <c r="K3455">
        <v>780</v>
      </c>
      <c r="L3455">
        <v>0</v>
      </c>
      <c r="M3455">
        <f>invoices[[#This Row],[rent_amount]]+invoices[[#This Row],[electricity_amount]]+invoices[[#This Row],[other_charges]]</f>
        <v>24780</v>
      </c>
      <c r="N3455" t="s">
        <v>28</v>
      </c>
      <c r="O3455" t="s">
        <v>257</v>
      </c>
      <c r="P3455">
        <v>0</v>
      </c>
      <c r="Q3455" t="b">
        <v>0</v>
      </c>
      <c r="R3455" t="s">
        <v>191</v>
      </c>
      <c r="S3455">
        <v>0</v>
      </c>
      <c r="T3455">
        <f>invoices[[#This Row],[total_amount]]</f>
        <v>24780</v>
      </c>
      <c r="U3455" t="s">
        <v>2971</v>
      </c>
      <c r="V3455" t="str">
        <f>INDEX([1]!Table1[tenantname],MATCH(invoices[[#This Row],[allotment_id]],[1]!Table1[TenantAllotmentID],0))</f>
        <v>Alagu Lakshmi (D21-A1)</v>
      </c>
      <c r="W3455" t="s">
        <v>14935</v>
      </c>
      <c r="X3455" t="s">
        <v>14936</v>
      </c>
      <c r="Y3455" s="4">
        <v>45505</v>
      </c>
      <c r="Z3455" t="s">
        <v>15806</v>
      </c>
      <c r="AA3455">
        <v>16800</v>
      </c>
      <c r="AB3455">
        <v>5741</v>
      </c>
      <c r="AC3455">
        <v>1459</v>
      </c>
      <c r="AD3455" s="7">
        <f>invoices[[#This Row],[Rent]]+invoices[[#This Row],[Services]]+invoices[[#This Row],[GST]]</f>
        <v>24000</v>
      </c>
      <c r="AE3455" s="7">
        <f>invoices[[#This Row],[Total]]-invoices[[#This Row],[rent_amount]]</f>
        <v>0</v>
      </c>
      <c r="AF3455">
        <v>2242</v>
      </c>
      <c r="AG3455">
        <v>780</v>
      </c>
      <c r="AH3455">
        <f>invoices[[#This Row],[EB Amount]]-invoices[[#This Row],[electricity_amount]]</f>
        <v>0</v>
      </c>
    </row>
    <row r="3456" spans="1:34">
      <c r="A3456" t="s">
        <v>6051</v>
      </c>
      <c r="B3456" t="s">
        <v>22</v>
      </c>
      <c r="C3456" t="s">
        <v>146</v>
      </c>
      <c r="D3456" t="s">
        <v>24</v>
      </c>
      <c r="E3456" t="s">
        <v>147</v>
      </c>
      <c r="F3456" t="s">
        <v>148</v>
      </c>
      <c r="G3456" t="s">
        <v>6052</v>
      </c>
      <c r="H3456" s="1">
        <f>DATE(YEAR(invoices[[#This Row],[due_date]]),MONTH(invoices[[#This Row],[due_date]]),1)</f>
        <v>45505</v>
      </c>
      <c r="I3456" s="1">
        <v>45511</v>
      </c>
      <c r="J3456">
        <v>13500</v>
      </c>
      <c r="K3456">
        <v>1643</v>
      </c>
      <c r="L3456">
        <v>0</v>
      </c>
      <c r="M3456">
        <f>invoices[[#This Row],[rent_amount]]+invoices[[#This Row],[electricity_amount]]+invoices[[#This Row],[other_charges]]</f>
        <v>15143</v>
      </c>
      <c r="N3456" t="s">
        <v>28</v>
      </c>
      <c r="O3456" t="s">
        <v>257</v>
      </c>
      <c r="P3456">
        <v>0</v>
      </c>
      <c r="Q3456" t="b">
        <v>0</v>
      </c>
      <c r="R3456" t="s">
        <v>191</v>
      </c>
      <c r="S3456">
        <v>0</v>
      </c>
      <c r="T3456">
        <f>invoices[[#This Row],[total_amount]]</f>
        <v>15143</v>
      </c>
      <c r="U3456" t="s">
        <v>152</v>
      </c>
      <c r="V3456" t="str">
        <f>INDEX([1]!Table1[tenantname],MATCH(invoices[[#This Row],[allotment_id]],[1]!Table1[TenantAllotmentID],0))</f>
        <v>Akshay R (C31-C1)</v>
      </c>
      <c r="W3456" t="s">
        <v>14016</v>
      </c>
      <c r="X3456" t="s">
        <v>14017</v>
      </c>
      <c r="Y3456" s="4">
        <v>45505</v>
      </c>
      <c r="Z3456" t="s">
        <v>15806</v>
      </c>
      <c r="AA3456">
        <v>9690</v>
      </c>
      <c r="AB3456">
        <v>3229</v>
      </c>
      <c r="AC3456">
        <v>581</v>
      </c>
      <c r="AD3456" s="7">
        <f>invoices[[#This Row],[Rent]]+invoices[[#This Row],[Services]]+invoices[[#This Row],[GST]]</f>
        <v>13500</v>
      </c>
      <c r="AE3456" s="7">
        <f>invoices[[#This Row],[Total]]-invoices[[#This Row],[rent_amount]]</f>
        <v>0</v>
      </c>
      <c r="AF3456">
        <v>2249</v>
      </c>
      <c r="AG3456">
        <v>1643</v>
      </c>
      <c r="AH3456">
        <f>invoices[[#This Row],[EB Amount]]-invoices[[#This Row],[electricity_amount]]</f>
        <v>0</v>
      </c>
    </row>
    <row r="3457" spans="1:34">
      <c r="A3457" t="s">
        <v>6081</v>
      </c>
      <c r="B3457" t="s">
        <v>22</v>
      </c>
      <c r="C3457" t="s">
        <v>2556</v>
      </c>
      <c r="D3457" t="s">
        <v>24</v>
      </c>
      <c r="E3457" t="s">
        <v>155</v>
      </c>
      <c r="F3457" t="s">
        <v>1928</v>
      </c>
      <c r="G3457" t="s">
        <v>6082</v>
      </c>
      <c r="H3457" s="1">
        <f>DATE(YEAR(invoices[[#This Row],[due_date]]),MONTH(invoices[[#This Row],[due_date]]),1)</f>
        <v>45505</v>
      </c>
      <c r="I3457" s="1">
        <v>45511</v>
      </c>
      <c r="J3457">
        <v>14500</v>
      </c>
      <c r="K3457">
        <v>1271</v>
      </c>
      <c r="L3457">
        <v>0</v>
      </c>
      <c r="M3457">
        <f>invoices[[#This Row],[rent_amount]]+invoices[[#This Row],[electricity_amount]]+invoices[[#This Row],[other_charges]]</f>
        <v>15771</v>
      </c>
      <c r="N3457" t="s">
        <v>28</v>
      </c>
      <c r="O3457" t="s">
        <v>361</v>
      </c>
      <c r="P3457">
        <v>0</v>
      </c>
      <c r="Q3457" t="b">
        <v>0</v>
      </c>
      <c r="R3457" t="s">
        <v>191</v>
      </c>
      <c r="S3457">
        <v>0</v>
      </c>
      <c r="T3457">
        <f>invoices[[#This Row],[total_amount]]</f>
        <v>15771</v>
      </c>
      <c r="U3457" t="s">
        <v>2558</v>
      </c>
      <c r="V3457" t="str">
        <f>INDEX([1]!Table1[tenantname],MATCH(invoices[[#This Row],[allotment_id]],[1]!Table1[TenantAllotmentID],0))</f>
        <v>Hariram M (C44-B1)</v>
      </c>
      <c r="W3457" t="s">
        <v>14836</v>
      </c>
      <c r="X3457" t="s">
        <v>14837</v>
      </c>
      <c r="Y3457" s="4">
        <v>45505</v>
      </c>
      <c r="Z3457" t="s">
        <v>15806</v>
      </c>
      <c r="AA3457">
        <v>8866</v>
      </c>
      <c r="AB3457">
        <v>4774</v>
      </c>
      <c r="AC3457">
        <v>860</v>
      </c>
      <c r="AD3457" s="7">
        <f>invoices[[#This Row],[Rent]]+invoices[[#This Row],[Services]]+invoices[[#This Row],[GST]]</f>
        <v>14500</v>
      </c>
      <c r="AE3457" s="7">
        <f>invoices[[#This Row],[Total]]-invoices[[#This Row],[rent_amount]]</f>
        <v>0</v>
      </c>
      <c r="AF3457">
        <v>2265</v>
      </c>
      <c r="AG3457">
        <v>1271</v>
      </c>
      <c r="AH3457">
        <f>invoices[[#This Row],[EB Amount]]-invoices[[#This Row],[electricity_amount]]</f>
        <v>0</v>
      </c>
    </row>
    <row r="3458" spans="1:34">
      <c r="A3458" t="s">
        <v>6204</v>
      </c>
      <c r="B3458" t="s">
        <v>22</v>
      </c>
      <c r="C3458" t="s">
        <v>2290</v>
      </c>
      <c r="D3458" t="s">
        <v>24</v>
      </c>
      <c r="E3458" t="s">
        <v>155</v>
      </c>
      <c r="F3458" t="s">
        <v>742</v>
      </c>
      <c r="G3458" t="s">
        <v>6205</v>
      </c>
      <c r="H3458" s="1">
        <f>DATE(YEAR(invoices[[#This Row],[due_date]]),MONTH(invoices[[#This Row],[due_date]]),1)</f>
        <v>45505</v>
      </c>
      <c r="I3458" s="1">
        <v>45511</v>
      </c>
      <c r="J3458">
        <v>13500</v>
      </c>
      <c r="K3458">
        <v>1271</v>
      </c>
      <c r="L3458">
        <v>0</v>
      </c>
      <c r="M3458">
        <f>invoices[[#This Row],[rent_amount]]+invoices[[#This Row],[electricity_amount]]+invoices[[#This Row],[other_charges]]</f>
        <v>14771</v>
      </c>
      <c r="N3458" t="s">
        <v>28</v>
      </c>
      <c r="O3458" t="s">
        <v>1240</v>
      </c>
      <c r="P3458">
        <v>0</v>
      </c>
      <c r="Q3458" t="b">
        <v>0</v>
      </c>
      <c r="R3458" t="s">
        <v>191</v>
      </c>
      <c r="S3458">
        <v>0</v>
      </c>
      <c r="T3458">
        <f>invoices[[#This Row],[total_amount]]</f>
        <v>14771</v>
      </c>
      <c r="U3458" t="s">
        <v>2292</v>
      </c>
      <c r="V3458" t="str">
        <f>INDEX([1]!Table1[tenantname],MATCH(invoices[[#This Row],[allotment_id]],[1]!Table1[TenantAllotmentID],0))</f>
        <v>Santhanam B (C44-C1)</v>
      </c>
      <c r="W3458" t="s">
        <v>14764</v>
      </c>
      <c r="X3458" t="s">
        <v>14765</v>
      </c>
      <c r="Y3458" s="4">
        <v>45505</v>
      </c>
      <c r="Z3458" t="s">
        <v>15806</v>
      </c>
      <c r="AA3458">
        <v>8254</v>
      </c>
      <c r="AB3458">
        <v>4444</v>
      </c>
      <c r="AC3458">
        <v>802</v>
      </c>
      <c r="AD3458" s="7">
        <f>invoices[[#This Row],[Rent]]+invoices[[#This Row],[Services]]+invoices[[#This Row],[GST]]</f>
        <v>13500</v>
      </c>
      <c r="AE3458" s="7">
        <f>invoices[[#This Row],[Total]]-invoices[[#This Row],[rent_amount]]</f>
        <v>0</v>
      </c>
      <c r="AF3458">
        <v>2322</v>
      </c>
      <c r="AG3458">
        <v>1271</v>
      </c>
      <c r="AH3458">
        <f>invoices[[#This Row],[EB Amount]]-invoices[[#This Row],[electricity_amount]]</f>
        <v>0</v>
      </c>
    </row>
    <row r="3459" spans="1:34">
      <c r="A3459" t="s">
        <v>6220</v>
      </c>
      <c r="B3459" t="s">
        <v>22</v>
      </c>
      <c r="C3459" t="s">
        <v>1161</v>
      </c>
      <c r="D3459" t="s">
        <v>24</v>
      </c>
      <c r="E3459" t="s">
        <v>519</v>
      </c>
      <c r="F3459" t="s">
        <v>527</v>
      </c>
      <c r="G3459" t="s">
        <v>6221</v>
      </c>
      <c r="H3459" s="1">
        <f>DATE(YEAR(invoices[[#This Row],[due_date]]),MONTH(invoices[[#This Row],[due_date]]),1)</f>
        <v>45505</v>
      </c>
      <c r="I3459" s="1">
        <v>45511</v>
      </c>
      <c r="J3459">
        <v>13500</v>
      </c>
      <c r="K3459">
        <v>0</v>
      </c>
      <c r="L3459">
        <v>0</v>
      </c>
      <c r="M3459">
        <f>invoices[[#This Row],[rent_amount]]+invoices[[#This Row],[electricity_amount]]+invoices[[#This Row],[other_charges]]</f>
        <v>13500</v>
      </c>
      <c r="N3459" t="s">
        <v>28</v>
      </c>
      <c r="O3459" t="s">
        <v>361</v>
      </c>
      <c r="P3459">
        <v>0</v>
      </c>
      <c r="Q3459" t="b">
        <v>0</v>
      </c>
      <c r="R3459" t="s">
        <v>191</v>
      </c>
      <c r="S3459">
        <v>0</v>
      </c>
      <c r="T3459">
        <f>invoices[[#This Row],[total_amount]]</f>
        <v>13500</v>
      </c>
      <c r="U3459" t="s">
        <v>2715</v>
      </c>
      <c r="V3459" t="str">
        <f>INDEX([1]!Table1[tenantname],MATCH(invoices[[#This Row],[allotment_id]],[1]!Table1[TenantAllotmentID],0))</f>
        <v>Harissh G (C41-C2)</v>
      </c>
      <c r="W3459" t="s">
        <v>14875</v>
      </c>
      <c r="X3459" t="s">
        <v>14876</v>
      </c>
      <c r="Y3459" s="4">
        <v>45505</v>
      </c>
      <c r="Z3459" t="s">
        <v>15806</v>
      </c>
      <c r="AA3459">
        <v>8254</v>
      </c>
      <c r="AB3459">
        <v>4444</v>
      </c>
      <c r="AC3459">
        <v>802</v>
      </c>
      <c r="AD3459" s="7">
        <f>invoices[[#This Row],[Rent]]+invoices[[#This Row],[Services]]+invoices[[#This Row],[GST]]</f>
        <v>13500</v>
      </c>
      <c r="AE3459" s="7">
        <f>invoices[[#This Row],[Total]]-invoices[[#This Row],[rent_amount]]</f>
        <v>0</v>
      </c>
      <c r="AF3459">
        <v>2330</v>
      </c>
      <c r="AG3459">
        <v>0</v>
      </c>
      <c r="AH3459">
        <f>invoices[[#This Row],[EB Amount]]-invoices[[#This Row],[electricity_amount]]</f>
        <v>0</v>
      </c>
    </row>
    <row r="3460" spans="1:34">
      <c r="A3460" t="s">
        <v>6246</v>
      </c>
      <c r="B3460" t="s">
        <v>22</v>
      </c>
      <c r="C3460" t="s">
        <v>212</v>
      </c>
      <c r="D3460" t="s">
        <v>24</v>
      </c>
      <c r="E3460" t="s">
        <v>140</v>
      </c>
      <c r="F3460" t="s">
        <v>213</v>
      </c>
      <c r="G3460" t="s">
        <v>6247</v>
      </c>
      <c r="H3460" s="1">
        <f>DATE(YEAR(invoices[[#This Row],[due_date]]),MONTH(invoices[[#This Row],[due_date]]),1)</f>
        <v>45505</v>
      </c>
      <c r="I3460" s="1">
        <v>45511</v>
      </c>
      <c r="J3460">
        <v>13000</v>
      </c>
      <c r="K3460">
        <v>2232</v>
      </c>
      <c r="L3460">
        <v>0</v>
      </c>
      <c r="M3460">
        <f>invoices[[#This Row],[rent_amount]]+invoices[[#This Row],[electricity_amount]]+invoices[[#This Row],[other_charges]]</f>
        <v>15232</v>
      </c>
      <c r="N3460" t="s">
        <v>28</v>
      </c>
      <c r="O3460" t="s">
        <v>257</v>
      </c>
      <c r="P3460">
        <v>0</v>
      </c>
      <c r="Q3460" t="b">
        <v>0</v>
      </c>
      <c r="R3460" t="s">
        <v>191</v>
      </c>
      <c r="S3460">
        <v>0</v>
      </c>
      <c r="T3460">
        <f>invoices[[#This Row],[total_amount]]</f>
        <v>15232</v>
      </c>
      <c r="U3460" t="s">
        <v>215</v>
      </c>
      <c r="V3460" t="str">
        <f>INDEX([1]!Table1[tenantname],MATCH(invoices[[#This Row],[allotment_id]],[1]!Table1[TenantAllotmentID],0))</f>
        <v>Arnav Raj (A41-B2)</v>
      </c>
      <c r="W3460" t="s">
        <v>14034</v>
      </c>
      <c r="X3460" t="s">
        <v>14035</v>
      </c>
      <c r="Y3460" s="4">
        <v>45505</v>
      </c>
      <c r="Z3460" t="s">
        <v>15806</v>
      </c>
      <c r="AA3460">
        <v>8085</v>
      </c>
      <c r="AB3460">
        <v>4165</v>
      </c>
      <c r="AC3460">
        <v>750</v>
      </c>
      <c r="AD3460" s="7">
        <f>invoices[[#This Row],[Rent]]+invoices[[#This Row],[Services]]+invoices[[#This Row],[GST]]</f>
        <v>13000</v>
      </c>
      <c r="AE3460" s="7">
        <f>invoices[[#This Row],[Total]]-invoices[[#This Row],[rent_amount]]</f>
        <v>0</v>
      </c>
      <c r="AF3460">
        <v>2344</v>
      </c>
      <c r="AG3460">
        <v>2232</v>
      </c>
      <c r="AH3460">
        <f>invoices[[#This Row],[EB Amount]]-invoices[[#This Row],[electricity_amount]]</f>
        <v>0</v>
      </c>
    </row>
    <row r="3461" spans="1:34">
      <c r="A3461" t="s">
        <v>6298</v>
      </c>
      <c r="B3461" t="s">
        <v>22</v>
      </c>
      <c r="C3461" t="s">
        <v>855</v>
      </c>
      <c r="D3461" t="s">
        <v>24</v>
      </c>
      <c r="E3461" t="s">
        <v>140</v>
      </c>
      <c r="F3461" t="s">
        <v>293</v>
      </c>
      <c r="G3461" t="s">
        <v>6299</v>
      </c>
      <c r="H3461" s="1">
        <f>DATE(YEAR(invoices[[#This Row],[due_date]]),MONTH(invoices[[#This Row],[due_date]]),1)</f>
        <v>45505</v>
      </c>
      <c r="I3461" s="1">
        <v>45511</v>
      </c>
      <c r="J3461">
        <v>13000</v>
      </c>
      <c r="K3461">
        <v>2232</v>
      </c>
      <c r="L3461">
        <v>0</v>
      </c>
      <c r="M3461">
        <f>invoices[[#This Row],[rent_amount]]+invoices[[#This Row],[electricity_amount]]+invoices[[#This Row],[other_charges]]</f>
        <v>15232</v>
      </c>
      <c r="N3461" t="s">
        <v>28</v>
      </c>
      <c r="O3461" t="s">
        <v>361</v>
      </c>
      <c r="P3461">
        <v>0</v>
      </c>
      <c r="Q3461" t="b">
        <v>0</v>
      </c>
      <c r="R3461" t="s">
        <v>191</v>
      </c>
      <c r="S3461">
        <v>0</v>
      </c>
      <c r="T3461">
        <f>invoices[[#This Row],[total_amount]]</f>
        <v>15232</v>
      </c>
      <c r="U3461" t="s">
        <v>857</v>
      </c>
      <c r="V3461" t="str">
        <f>INDEX([1]!Table1[tenantname],MATCH(invoices[[#This Row],[allotment_id]],[1]!Table1[TenantAllotmentID],0))</f>
        <v>Hari Vignesh (A41-B1)</v>
      </c>
      <c r="W3461" t="s">
        <v>14257</v>
      </c>
      <c r="X3461" t="s">
        <v>14258</v>
      </c>
      <c r="Y3461" s="4">
        <v>45505</v>
      </c>
      <c r="Z3461" t="s">
        <v>15806</v>
      </c>
      <c r="AA3461">
        <v>8085</v>
      </c>
      <c r="AB3461">
        <v>4165</v>
      </c>
      <c r="AC3461">
        <v>750</v>
      </c>
      <c r="AD3461" s="7">
        <f>invoices[[#This Row],[Rent]]+invoices[[#This Row],[Services]]+invoices[[#This Row],[GST]]</f>
        <v>13000</v>
      </c>
      <c r="AE3461" s="7">
        <f>invoices[[#This Row],[Total]]-invoices[[#This Row],[rent_amount]]</f>
        <v>0</v>
      </c>
      <c r="AF3461">
        <v>2379</v>
      </c>
      <c r="AG3461">
        <v>2232</v>
      </c>
      <c r="AH3461">
        <f>invoices[[#This Row],[EB Amount]]-invoices[[#This Row],[electricity_amount]]</f>
        <v>0</v>
      </c>
    </row>
    <row r="3462" spans="1:34">
      <c r="A3462" t="s">
        <v>6416</v>
      </c>
      <c r="B3462" t="s">
        <v>22</v>
      </c>
      <c r="C3462" t="s">
        <v>240</v>
      </c>
      <c r="D3462" t="s">
        <v>24</v>
      </c>
      <c r="E3462" t="s">
        <v>72</v>
      </c>
      <c r="F3462" t="s">
        <v>241</v>
      </c>
      <c r="G3462" t="s">
        <v>6417</v>
      </c>
      <c r="H3462" s="1">
        <f>DATE(YEAR(invoices[[#This Row],[due_date]]),MONTH(invoices[[#This Row],[due_date]]),1)</f>
        <v>45505</v>
      </c>
      <c r="I3462" s="1">
        <v>45511</v>
      </c>
      <c r="J3462">
        <v>13500</v>
      </c>
      <c r="K3462">
        <v>1612</v>
      </c>
      <c r="L3462">
        <v>0</v>
      </c>
      <c r="M3462">
        <f>invoices[[#This Row],[rent_amount]]+invoices[[#This Row],[electricity_amount]]+invoices[[#This Row],[other_charges]]</f>
        <v>15112</v>
      </c>
      <c r="N3462" t="s">
        <v>28</v>
      </c>
      <c r="O3462" t="s">
        <v>361</v>
      </c>
      <c r="P3462">
        <v>0</v>
      </c>
      <c r="Q3462" t="b">
        <v>0</v>
      </c>
      <c r="R3462" t="s">
        <v>191</v>
      </c>
      <c r="S3462">
        <v>0</v>
      </c>
      <c r="T3462">
        <f>invoices[[#This Row],[total_amount]]</f>
        <v>15112</v>
      </c>
      <c r="U3462" t="s">
        <v>244</v>
      </c>
      <c r="V3462" t="str">
        <f>INDEX([1]!Table1[tenantname],MATCH(invoices[[#This Row],[allotment_id]],[1]!Table1[TenantAllotmentID],0))</f>
        <v>Khushboo Sahani (C34-C2)</v>
      </c>
      <c r="W3462" t="s">
        <v>14042</v>
      </c>
      <c r="X3462" t="s">
        <v>14043</v>
      </c>
      <c r="Y3462" s="4">
        <v>45505</v>
      </c>
      <c r="Z3462" t="s">
        <v>15806</v>
      </c>
      <c r="AA3462">
        <v>9690</v>
      </c>
      <c r="AB3462">
        <v>3229</v>
      </c>
      <c r="AC3462">
        <v>581</v>
      </c>
      <c r="AD3462" s="7">
        <f>invoices[[#This Row],[Rent]]+invoices[[#This Row],[Services]]+invoices[[#This Row],[GST]]</f>
        <v>13500</v>
      </c>
      <c r="AE3462" s="7">
        <f>invoices[[#This Row],[Total]]-invoices[[#This Row],[rent_amount]]</f>
        <v>0</v>
      </c>
      <c r="AF3462">
        <v>2440</v>
      </c>
      <c r="AG3462">
        <v>1612</v>
      </c>
      <c r="AH3462">
        <f>invoices[[#This Row],[EB Amount]]-invoices[[#This Row],[electricity_amount]]</f>
        <v>0</v>
      </c>
    </row>
    <row r="3463" spans="1:34">
      <c r="A3463" t="s">
        <v>6502</v>
      </c>
      <c r="B3463" t="s">
        <v>22</v>
      </c>
      <c r="C3463" t="s">
        <v>2906</v>
      </c>
      <c r="D3463" t="s">
        <v>24</v>
      </c>
      <c r="E3463" t="s">
        <v>247</v>
      </c>
      <c r="F3463" t="s">
        <v>870</v>
      </c>
      <c r="G3463" t="s">
        <v>6503</v>
      </c>
      <c r="H3463" s="1">
        <f>DATE(YEAR(invoices[[#This Row],[due_date]]),MONTH(invoices[[#This Row],[due_date]]),1)</f>
        <v>45505</v>
      </c>
      <c r="I3463" s="1">
        <v>45511</v>
      </c>
      <c r="J3463">
        <v>14500</v>
      </c>
      <c r="K3463">
        <v>1643</v>
      </c>
      <c r="L3463">
        <v>0</v>
      </c>
      <c r="M3463">
        <f>invoices[[#This Row],[rent_amount]]+invoices[[#This Row],[electricity_amount]]+invoices[[#This Row],[other_charges]]</f>
        <v>16143</v>
      </c>
      <c r="N3463" t="s">
        <v>28</v>
      </c>
      <c r="O3463" t="s">
        <v>361</v>
      </c>
      <c r="P3463">
        <v>0</v>
      </c>
      <c r="Q3463" t="b">
        <v>0</v>
      </c>
      <c r="R3463" t="s">
        <v>191</v>
      </c>
      <c r="S3463">
        <v>0</v>
      </c>
      <c r="T3463">
        <f>invoices[[#This Row],[total_amount]]</f>
        <v>16143</v>
      </c>
      <c r="U3463" t="s">
        <v>2908</v>
      </c>
      <c r="V3463" t="str">
        <f>INDEX([1]!Table1[tenantname],MATCH(invoices[[#This Row],[allotment_id]],[1]!Table1[TenantAllotmentID],0))</f>
        <v>Himadri Das (C11-B1)</v>
      </c>
      <c r="W3463" t="s">
        <v>14923</v>
      </c>
      <c r="X3463" t="s">
        <v>14924</v>
      </c>
      <c r="Y3463" s="4">
        <v>45505</v>
      </c>
      <c r="Z3463" t="s">
        <v>15806</v>
      </c>
      <c r="AA3463">
        <v>10408</v>
      </c>
      <c r="AB3463">
        <v>3468</v>
      </c>
      <c r="AC3463">
        <v>624</v>
      </c>
      <c r="AD3463" s="7">
        <f>invoices[[#This Row],[Rent]]+invoices[[#This Row],[Services]]+invoices[[#This Row],[GST]]</f>
        <v>14500</v>
      </c>
      <c r="AE3463" s="7">
        <f>invoices[[#This Row],[Total]]-invoices[[#This Row],[rent_amount]]</f>
        <v>0</v>
      </c>
      <c r="AF3463">
        <v>2481</v>
      </c>
      <c r="AG3463">
        <v>1643</v>
      </c>
      <c r="AH3463">
        <f>invoices[[#This Row],[EB Amount]]-invoices[[#This Row],[electricity_amount]]</f>
        <v>0</v>
      </c>
    </row>
    <row r="3464" spans="1:34">
      <c r="A3464" t="s">
        <v>6561</v>
      </c>
      <c r="B3464" t="s">
        <v>22</v>
      </c>
      <c r="C3464" t="s">
        <v>475</v>
      </c>
      <c r="D3464" t="s">
        <v>24</v>
      </c>
      <c r="E3464" t="s">
        <v>476</v>
      </c>
      <c r="F3464" t="s">
        <v>477</v>
      </c>
      <c r="G3464" t="s">
        <v>6562</v>
      </c>
      <c r="H3464" s="1">
        <f>DATE(YEAR(invoices[[#This Row],[due_date]]),MONTH(invoices[[#This Row],[due_date]]),1)</f>
        <v>45505</v>
      </c>
      <c r="I3464" s="1">
        <v>45511</v>
      </c>
      <c r="J3464">
        <v>22000</v>
      </c>
      <c r="K3464">
        <v>2635</v>
      </c>
      <c r="L3464">
        <v>0</v>
      </c>
      <c r="M3464">
        <f>invoices[[#This Row],[rent_amount]]+invoices[[#This Row],[electricity_amount]]+invoices[[#This Row],[other_charges]]</f>
        <v>24635</v>
      </c>
      <c r="N3464" t="s">
        <v>28</v>
      </c>
      <c r="O3464" t="s">
        <v>257</v>
      </c>
      <c r="P3464">
        <v>0</v>
      </c>
      <c r="Q3464" t="b">
        <v>0</v>
      </c>
      <c r="R3464" t="s">
        <v>191</v>
      </c>
      <c r="S3464">
        <v>0</v>
      </c>
      <c r="T3464">
        <f>invoices[[#This Row],[total_amount]]</f>
        <v>24635</v>
      </c>
      <c r="U3464" t="s">
        <v>479</v>
      </c>
      <c r="V3464" t="str">
        <f>INDEX([1]!Table1[tenantname],MATCH(invoices[[#This Row],[allotment_id]],[1]!Table1[TenantAllotmentID],0))</f>
        <v>Aurobinda Bharat Maharana (B41-D1)</v>
      </c>
      <c r="W3464" t="s">
        <v>14124</v>
      </c>
      <c r="X3464" t="s">
        <v>14125</v>
      </c>
      <c r="Y3464" s="4">
        <v>45505</v>
      </c>
      <c r="Z3464" t="s">
        <v>15806</v>
      </c>
      <c r="AA3464">
        <v>15792</v>
      </c>
      <c r="AB3464">
        <v>5263</v>
      </c>
      <c r="AC3464">
        <v>945</v>
      </c>
      <c r="AD3464" s="7">
        <f>invoices[[#This Row],[Rent]]+invoices[[#This Row],[Services]]+invoices[[#This Row],[GST]]</f>
        <v>22000</v>
      </c>
      <c r="AE3464" s="7">
        <f>invoices[[#This Row],[Total]]-invoices[[#This Row],[rent_amount]]</f>
        <v>0</v>
      </c>
      <c r="AF3464">
        <v>2514</v>
      </c>
      <c r="AG3464">
        <v>2635</v>
      </c>
      <c r="AH3464">
        <f>invoices[[#This Row],[EB Amount]]-invoices[[#This Row],[electricity_amount]]</f>
        <v>0</v>
      </c>
    </row>
    <row r="3465" spans="1:34">
      <c r="A3465" t="s">
        <v>6567</v>
      </c>
      <c r="B3465" t="s">
        <v>22</v>
      </c>
      <c r="C3465" t="s">
        <v>3347</v>
      </c>
      <c r="D3465" t="s">
        <v>24</v>
      </c>
      <c r="E3465" t="s">
        <v>226</v>
      </c>
      <c r="F3465" t="s">
        <v>586</v>
      </c>
      <c r="G3465" t="s">
        <v>6568</v>
      </c>
      <c r="H3465" s="1">
        <f>DATE(YEAR(invoices[[#This Row],[due_date]]),MONTH(invoices[[#This Row],[due_date]]),1)</f>
        <v>45505</v>
      </c>
      <c r="I3465" s="1">
        <v>45511</v>
      </c>
      <c r="J3465">
        <v>13500</v>
      </c>
      <c r="K3465">
        <v>1457</v>
      </c>
      <c r="L3465">
        <v>0</v>
      </c>
      <c r="M3465">
        <f>invoices[[#This Row],[rent_amount]]+invoices[[#This Row],[electricity_amount]]+invoices[[#This Row],[other_charges]]</f>
        <v>14957</v>
      </c>
      <c r="N3465" t="s">
        <v>28</v>
      </c>
      <c r="O3465" t="s">
        <v>190</v>
      </c>
      <c r="P3465">
        <v>0</v>
      </c>
      <c r="Q3465" t="b">
        <v>0</v>
      </c>
      <c r="R3465" t="s">
        <v>191</v>
      </c>
      <c r="S3465">
        <v>0</v>
      </c>
      <c r="T3465">
        <f>invoices[[#This Row],[total_amount]]</f>
        <v>14957</v>
      </c>
      <c r="U3465" t="s">
        <v>3349</v>
      </c>
      <c r="V3465" t="str">
        <f>INDEX([1]!Table1[tenantname],MATCH(invoices[[#This Row],[allotment_id]],[1]!Table1[TenantAllotmentID],0))</f>
        <v>Manasi K Iyer (B12-C2)</v>
      </c>
      <c r="W3465" t="s">
        <v>15032</v>
      </c>
      <c r="X3465" t="s">
        <v>15033</v>
      </c>
      <c r="Y3465" s="4">
        <v>45505</v>
      </c>
      <c r="Z3465" t="s">
        <v>15806</v>
      </c>
      <c r="AA3465">
        <v>9690</v>
      </c>
      <c r="AB3465">
        <v>3229</v>
      </c>
      <c r="AC3465">
        <v>581</v>
      </c>
      <c r="AD3465" s="7">
        <f>invoices[[#This Row],[Rent]]+invoices[[#This Row],[Services]]+invoices[[#This Row],[GST]]</f>
        <v>13500</v>
      </c>
      <c r="AE3465" s="7">
        <f>invoices[[#This Row],[Total]]-invoices[[#This Row],[rent_amount]]</f>
        <v>0</v>
      </c>
      <c r="AF3465">
        <v>2517</v>
      </c>
      <c r="AG3465">
        <v>1457</v>
      </c>
      <c r="AH3465">
        <f>invoices[[#This Row],[EB Amount]]-invoices[[#This Row],[electricity_amount]]</f>
        <v>0</v>
      </c>
    </row>
    <row r="3466" spans="1:34">
      <c r="A3466" t="s">
        <v>6624</v>
      </c>
      <c r="B3466" t="s">
        <v>22</v>
      </c>
      <c r="C3466" t="s">
        <v>1892</v>
      </c>
      <c r="D3466" t="s">
        <v>24</v>
      </c>
      <c r="E3466" t="s">
        <v>34</v>
      </c>
      <c r="F3466" t="s">
        <v>35</v>
      </c>
      <c r="G3466" t="s">
        <v>6625</v>
      </c>
      <c r="H3466" s="1">
        <f>DATE(YEAR(invoices[[#This Row],[due_date]]),MONTH(invoices[[#This Row],[due_date]]),1)</f>
        <v>45505</v>
      </c>
      <c r="I3466" s="1">
        <v>45511</v>
      </c>
      <c r="J3466">
        <v>14500</v>
      </c>
      <c r="K3466">
        <v>388</v>
      </c>
      <c r="L3466">
        <v>0</v>
      </c>
      <c r="M3466">
        <f>invoices[[#This Row],[rent_amount]]+invoices[[#This Row],[electricity_amount]]+invoices[[#This Row],[other_charges]]</f>
        <v>14888</v>
      </c>
      <c r="N3466" t="s">
        <v>28</v>
      </c>
      <c r="O3466" t="s">
        <v>1240</v>
      </c>
      <c r="P3466">
        <v>0</v>
      </c>
      <c r="Q3466" t="b">
        <v>0</v>
      </c>
      <c r="R3466" t="s">
        <v>191</v>
      </c>
      <c r="S3466">
        <v>0</v>
      </c>
      <c r="T3466">
        <f>invoices[[#This Row],[total_amount]]</f>
        <v>14888</v>
      </c>
      <c r="U3466" s="2" t="s">
        <v>1894</v>
      </c>
      <c r="V3466" t="str">
        <f>INDEX([1]!Table1[tenantname],MATCH(invoices[[#This Row],[allotment_id]],[1]!Table1[TenantAllotmentID],0))</f>
        <v>Sarada manaswini (B43-B1)</v>
      </c>
      <c r="W3466" t="s">
        <v>14633</v>
      </c>
      <c r="X3466" t="s">
        <v>14634</v>
      </c>
      <c r="Y3466" s="4">
        <v>45505</v>
      </c>
      <c r="Z3466" t="s">
        <v>15806</v>
      </c>
      <c r="AA3466">
        <v>10408</v>
      </c>
      <c r="AB3466">
        <v>3468</v>
      </c>
      <c r="AC3466">
        <v>624</v>
      </c>
      <c r="AD3466" s="7">
        <f>invoices[[#This Row],[Rent]]+invoices[[#This Row],[Services]]+invoices[[#This Row],[GST]]</f>
        <v>14500</v>
      </c>
      <c r="AE3466" s="7">
        <f>invoices[[#This Row],[Total]]-invoices[[#This Row],[rent_amount]]</f>
        <v>0</v>
      </c>
      <c r="AF3466">
        <v>2542</v>
      </c>
      <c r="AG3466">
        <v>388</v>
      </c>
      <c r="AH3466">
        <f>invoices[[#This Row],[EB Amount]]-invoices[[#This Row],[electricity_amount]]</f>
        <v>0</v>
      </c>
    </row>
    <row r="3467" spans="1:34">
      <c r="A3467" t="s">
        <v>6891</v>
      </c>
      <c r="B3467" t="s">
        <v>22</v>
      </c>
      <c r="C3467" t="s">
        <v>654</v>
      </c>
      <c r="D3467" t="s">
        <v>24</v>
      </c>
      <c r="E3467" t="s">
        <v>195</v>
      </c>
      <c r="F3467" t="s">
        <v>375</v>
      </c>
      <c r="G3467" t="s">
        <v>6892</v>
      </c>
      <c r="H3467" s="1">
        <f>DATE(YEAR(invoices[[#This Row],[due_date]]),MONTH(invoices[[#This Row],[due_date]]),1)</f>
        <v>45505</v>
      </c>
      <c r="I3467" s="1">
        <v>45511</v>
      </c>
      <c r="J3467">
        <v>13500</v>
      </c>
      <c r="K3467">
        <v>370</v>
      </c>
      <c r="L3467">
        <v>0</v>
      </c>
      <c r="M3467">
        <f>invoices[[#This Row],[rent_amount]]+invoices[[#This Row],[electricity_amount]]+invoices[[#This Row],[other_charges]]</f>
        <v>13870</v>
      </c>
      <c r="N3467" t="s">
        <v>28</v>
      </c>
      <c r="O3467" t="s">
        <v>361</v>
      </c>
      <c r="P3467">
        <v>0</v>
      </c>
      <c r="Q3467" t="b">
        <v>0</v>
      </c>
      <c r="R3467" t="s">
        <v>191</v>
      </c>
      <c r="S3467">
        <v>0</v>
      </c>
      <c r="T3467">
        <f>invoices[[#This Row],[total_amount]]</f>
        <v>13870</v>
      </c>
      <c r="U3467" t="s">
        <v>656</v>
      </c>
      <c r="V3467" t="str">
        <f>INDEX([1]!Table1[tenantname],MATCH(invoices[[#This Row],[allotment_id]],[1]!Table1[TenantAllotmentID],0))</f>
        <v>Keerthana Gadireddy (D41-C2)</v>
      </c>
      <c r="W3467" t="s">
        <v>14185</v>
      </c>
      <c r="X3467" t="s">
        <v>14186</v>
      </c>
      <c r="Y3467" s="4">
        <v>45505</v>
      </c>
      <c r="Z3467" t="s">
        <v>15806</v>
      </c>
      <c r="AA3467">
        <v>9690</v>
      </c>
      <c r="AB3467">
        <v>3229</v>
      </c>
      <c r="AC3467">
        <v>581</v>
      </c>
      <c r="AD3467" s="7">
        <f>invoices[[#This Row],[Rent]]+invoices[[#This Row],[Services]]+invoices[[#This Row],[GST]]</f>
        <v>13500</v>
      </c>
      <c r="AE3467" s="7">
        <f>invoices[[#This Row],[Total]]-invoices[[#This Row],[rent_amount]]</f>
        <v>0</v>
      </c>
      <c r="AF3467">
        <v>2679</v>
      </c>
      <c r="AG3467">
        <v>370</v>
      </c>
      <c r="AH3467">
        <f>invoices[[#This Row],[EB Amount]]-invoices[[#This Row],[electricity_amount]]</f>
        <v>0</v>
      </c>
    </row>
    <row r="3468" spans="1:34">
      <c r="A3468" t="s">
        <v>6938</v>
      </c>
      <c r="B3468" t="s">
        <v>22</v>
      </c>
      <c r="C3468" t="s">
        <v>2950</v>
      </c>
      <c r="D3468" t="s">
        <v>24</v>
      </c>
      <c r="E3468" t="s">
        <v>349</v>
      </c>
      <c r="F3468" t="s">
        <v>716</v>
      </c>
      <c r="G3468" t="s">
        <v>6939</v>
      </c>
      <c r="H3468" s="1">
        <f>DATE(YEAR(invoices[[#This Row],[due_date]]),MONTH(invoices[[#This Row],[due_date]]),1)</f>
        <v>45505</v>
      </c>
      <c r="I3468" s="1">
        <v>45511</v>
      </c>
      <c r="J3468">
        <v>22000</v>
      </c>
      <c r="K3468">
        <v>1922</v>
      </c>
      <c r="L3468">
        <v>0</v>
      </c>
      <c r="M3468">
        <f>invoices[[#This Row],[rent_amount]]+invoices[[#This Row],[electricity_amount]]+invoices[[#This Row],[other_charges]]</f>
        <v>23922</v>
      </c>
      <c r="N3468" t="s">
        <v>28</v>
      </c>
      <c r="O3468" t="s">
        <v>257</v>
      </c>
      <c r="P3468">
        <v>0</v>
      </c>
      <c r="Q3468" t="b">
        <v>0</v>
      </c>
      <c r="R3468" t="s">
        <v>191</v>
      </c>
      <c r="S3468">
        <v>0</v>
      </c>
      <c r="T3468">
        <f>invoices[[#This Row],[total_amount]]</f>
        <v>23922</v>
      </c>
      <c r="U3468" t="s">
        <v>2952</v>
      </c>
      <c r="V3468" t="str">
        <f>INDEX([1]!Table1[tenantname],MATCH(invoices[[#This Row],[allotment_id]],[1]!Table1[TenantAllotmentID],0))</f>
        <v>Sandeep K (B11-D1)</v>
      </c>
      <c r="W3468" t="s">
        <v>14931</v>
      </c>
      <c r="X3468" t="s">
        <v>14932</v>
      </c>
      <c r="Y3468" s="4">
        <v>45505</v>
      </c>
      <c r="Z3468" t="s">
        <v>15806</v>
      </c>
      <c r="AA3468">
        <v>15792</v>
      </c>
      <c r="AB3468">
        <v>5263</v>
      </c>
      <c r="AC3468">
        <v>945</v>
      </c>
      <c r="AD3468" s="7">
        <f>invoices[[#This Row],[Rent]]+invoices[[#This Row],[Services]]+invoices[[#This Row],[GST]]</f>
        <v>22000</v>
      </c>
      <c r="AE3468" s="7">
        <f>invoices[[#This Row],[Total]]-invoices[[#This Row],[rent_amount]]</f>
        <v>0</v>
      </c>
      <c r="AF3468">
        <v>2705</v>
      </c>
      <c r="AG3468">
        <v>1922</v>
      </c>
      <c r="AH3468">
        <f>invoices[[#This Row],[EB Amount]]-invoices[[#This Row],[electricity_amount]]</f>
        <v>0</v>
      </c>
    </row>
    <row r="3469" spans="1:34">
      <c r="A3469" s="2" t="s">
        <v>6988</v>
      </c>
      <c r="B3469" t="s">
        <v>22</v>
      </c>
      <c r="C3469" t="s">
        <v>893</v>
      </c>
      <c r="D3469" t="s">
        <v>24</v>
      </c>
      <c r="E3469" t="s">
        <v>104</v>
      </c>
      <c r="F3469" t="s">
        <v>894</v>
      </c>
      <c r="G3469" t="s">
        <v>6989</v>
      </c>
      <c r="H3469" s="1">
        <f>DATE(YEAR(invoices[[#This Row],[due_date]]),MONTH(invoices[[#This Row],[due_date]]),1)</f>
        <v>45505</v>
      </c>
      <c r="I3469" s="1">
        <v>45511</v>
      </c>
      <c r="J3469">
        <v>14500</v>
      </c>
      <c r="K3469">
        <v>0</v>
      </c>
      <c r="L3469">
        <v>0</v>
      </c>
      <c r="M3469">
        <f>invoices[[#This Row],[rent_amount]]+invoices[[#This Row],[electricity_amount]]+invoices[[#This Row],[other_charges]]</f>
        <v>14500</v>
      </c>
      <c r="N3469" t="s">
        <v>28</v>
      </c>
      <c r="O3469" t="s">
        <v>361</v>
      </c>
      <c r="P3469">
        <v>0</v>
      </c>
      <c r="Q3469" t="b">
        <v>0</v>
      </c>
      <c r="R3469" t="s">
        <v>191</v>
      </c>
      <c r="S3469">
        <v>0</v>
      </c>
      <c r="T3469">
        <f>invoices[[#This Row],[total_amount]]</f>
        <v>14500</v>
      </c>
      <c r="U3469" t="s">
        <v>895</v>
      </c>
      <c r="V3469" t="str">
        <f>INDEX([1]!Table1[tenantname],MATCH(invoices[[#This Row],[allotment_id]],[1]!Table1[TenantAllotmentID],0))</f>
        <v>Kumaraswamy K (B14-B1)</v>
      </c>
      <c r="W3469" t="s">
        <v>14271</v>
      </c>
      <c r="X3469" t="s">
        <v>14272</v>
      </c>
      <c r="Y3469" s="4">
        <v>45505</v>
      </c>
      <c r="Z3469" t="s">
        <v>15806</v>
      </c>
      <c r="AA3469">
        <v>10408</v>
      </c>
      <c r="AB3469">
        <v>3468</v>
      </c>
      <c r="AC3469">
        <v>624</v>
      </c>
      <c r="AD3469" s="7">
        <f>invoices[[#This Row],[Rent]]+invoices[[#This Row],[Services]]+invoices[[#This Row],[GST]]</f>
        <v>14500</v>
      </c>
      <c r="AE3469" s="7">
        <f>invoices[[#This Row],[Total]]-invoices[[#This Row],[rent_amount]]</f>
        <v>0</v>
      </c>
      <c r="AF3469">
        <v>2727</v>
      </c>
      <c r="AG3469">
        <v>0</v>
      </c>
      <c r="AH3469">
        <f>invoices[[#This Row],[EB Amount]]-invoices[[#This Row],[electricity_amount]]</f>
        <v>0</v>
      </c>
    </row>
    <row r="3470" spans="1:34">
      <c r="A3470" t="s">
        <v>7090</v>
      </c>
      <c r="B3470" t="s">
        <v>22</v>
      </c>
      <c r="C3470" t="s">
        <v>7091</v>
      </c>
      <c r="D3470" t="s">
        <v>24</v>
      </c>
      <c r="E3470" t="s">
        <v>399</v>
      </c>
      <c r="F3470" t="s">
        <v>400</v>
      </c>
      <c r="G3470" t="s">
        <v>7092</v>
      </c>
      <c r="H3470" s="1">
        <f>DATE(YEAR(invoices[[#This Row],[due_date]]),MONTH(invoices[[#This Row],[due_date]]),1)</f>
        <v>45505</v>
      </c>
      <c r="I3470" s="1">
        <v>45511</v>
      </c>
      <c r="J3470">
        <v>0</v>
      </c>
      <c r="K3470">
        <v>0</v>
      </c>
      <c r="L3470">
        <v>2250</v>
      </c>
      <c r="M3470">
        <f>invoices[[#This Row],[rent_amount]]+invoices[[#This Row],[electricity_amount]]+invoices[[#This Row],[other_charges]]</f>
        <v>2250</v>
      </c>
      <c r="N3470" t="s">
        <v>28</v>
      </c>
      <c r="O3470" t="s">
        <v>190</v>
      </c>
      <c r="P3470">
        <v>0</v>
      </c>
      <c r="Q3470" t="b">
        <v>0</v>
      </c>
      <c r="R3470" t="s">
        <v>191</v>
      </c>
      <c r="S3470">
        <v>0</v>
      </c>
      <c r="T3470">
        <f>invoices[[#This Row],[total_amount]]</f>
        <v>2250</v>
      </c>
      <c r="U3470" t="s">
        <v>7093</v>
      </c>
      <c r="V3470" t="str">
        <f>INDEX([1]!Table1[tenantname],MATCH(invoices[[#This Row],[allotment_id]],[1]!Table1[TenantAllotmentID],0))</f>
        <v>Oveya S (B22-B2)</v>
      </c>
      <c r="W3470" t="s">
        <v>15528</v>
      </c>
      <c r="X3470" t="s">
        <v>15529</v>
      </c>
      <c r="Y3470" s="4">
        <v>45505</v>
      </c>
      <c r="Z3470" t="s">
        <v>15806</v>
      </c>
      <c r="AA3470">
        <v>0</v>
      </c>
      <c r="AB3470">
        <v>0</v>
      </c>
      <c r="AC3470">
        <v>0</v>
      </c>
      <c r="AD3470" s="7">
        <f>invoices[[#This Row],[Rent]]+invoices[[#This Row],[Services]]+invoices[[#This Row],[GST]]</f>
        <v>0</v>
      </c>
      <c r="AE3470" s="7">
        <f>invoices[[#This Row],[Total]]-invoices[[#This Row],[rent_amount]]</f>
        <v>0</v>
      </c>
      <c r="AF3470">
        <v>2781</v>
      </c>
      <c r="AG3470">
        <v>0</v>
      </c>
      <c r="AH3470">
        <f>invoices[[#This Row],[EB Amount]]-invoices[[#This Row],[electricity_amount]]</f>
        <v>0</v>
      </c>
    </row>
    <row r="3471" spans="1:34">
      <c r="A3471" s="2" t="s">
        <v>7094</v>
      </c>
      <c r="B3471" t="s">
        <v>22</v>
      </c>
      <c r="C3471" t="s">
        <v>7095</v>
      </c>
      <c r="D3471" t="s">
        <v>24</v>
      </c>
      <c r="E3471" t="s">
        <v>42</v>
      </c>
      <c r="F3471" t="s">
        <v>6008</v>
      </c>
      <c r="G3471" t="s">
        <v>7096</v>
      </c>
      <c r="H3471" s="1">
        <f>DATE(YEAR(invoices[[#This Row],[due_date]]),MONTH(invoices[[#This Row],[due_date]]),1)</f>
        <v>45505</v>
      </c>
      <c r="I3471" s="1">
        <v>45511</v>
      </c>
      <c r="J3471">
        <v>9050</v>
      </c>
      <c r="K3471">
        <v>0</v>
      </c>
      <c r="L3471">
        <v>0</v>
      </c>
      <c r="M3471">
        <f>invoices[[#This Row],[rent_amount]]+invoices[[#This Row],[electricity_amount]]+invoices[[#This Row],[other_charges]]</f>
        <v>9050</v>
      </c>
      <c r="N3471" t="s">
        <v>28</v>
      </c>
      <c r="O3471" t="s">
        <v>361</v>
      </c>
      <c r="P3471">
        <v>0</v>
      </c>
      <c r="Q3471" t="b">
        <v>0</v>
      </c>
      <c r="R3471" t="s">
        <v>191</v>
      </c>
      <c r="S3471">
        <v>0</v>
      </c>
      <c r="T3471">
        <f>invoices[[#This Row],[total_amount]]</f>
        <v>9050</v>
      </c>
      <c r="U3471" t="s">
        <v>7097</v>
      </c>
      <c r="V3471" t="str">
        <f>INDEX([1]!Table1[tenantname],MATCH(invoices[[#This Row],[allotment_id]],[1]!Table1[TenantAllotmentID],0))</f>
        <v>Avantika Singh (C24-B2)</v>
      </c>
      <c r="W3471" t="s">
        <v>15530</v>
      </c>
      <c r="X3471" t="s">
        <v>15531</v>
      </c>
      <c r="Y3471" s="4">
        <v>45505</v>
      </c>
      <c r="Z3471" t="s">
        <v>15806</v>
      </c>
      <c r="AA3471">
        <v>4693</v>
      </c>
      <c r="AB3471">
        <v>3693</v>
      </c>
      <c r="AC3471">
        <v>664</v>
      </c>
      <c r="AD3471" s="7">
        <f>invoices[[#This Row],[Rent]]+invoices[[#This Row],[Services]]+invoices[[#This Row],[GST]]</f>
        <v>9050</v>
      </c>
      <c r="AE3471" s="7">
        <f>invoices[[#This Row],[Total]]-invoices[[#This Row],[rent_amount]]</f>
        <v>0</v>
      </c>
      <c r="AF3471">
        <v>2782</v>
      </c>
      <c r="AG3471">
        <v>0</v>
      </c>
      <c r="AH3471">
        <f>invoices[[#This Row],[EB Amount]]-invoices[[#This Row],[electricity_amount]]</f>
        <v>0</v>
      </c>
    </row>
    <row r="3472" spans="1:34">
      <c r="A3472" t="s">
        <v>7395</v>
      </c>
      <c r="B3472" t="s">
        <v>22</v>
      </c>
      <c r="C3472" t="s">
        <v>1142</v>
      </c>
      <c r="D3472" t="s">
        <v>24</v>
      </c>
      <c r="E3472" t="s">
        <v>50</v>
      </c>
      <c r="F3472" t="s">
        <v>51</v>
      </c>
      <c r="G3472" t="s">
        <v>7396</v>
      </c>
      <c r="H3472" s="1">
        <f>DATE(YEAR(invoices[[#This Row],[due_date]]),MONTH(invoices[[#This Row],[due_date]]),1)</f>
        <v>45505</v>
      </c>
      <c r="I3472" s="1">
        <v>45511</v>
      </c>
      <c r="J3472">
        <v>13500</v>
      </c>
      <c r="K3472">
        <v>1387</v>
      </c>
      <c r="L3472">
        <v>0</v>
      </c>
      <c r="M3472">
        <f>invoices[[#This Row],[rent_amount]]+invoices[[#This Row],[electricity_amount]]+invoices[[#This Row],[other_charges]]</f>
        <v>14887</v>
      </c>
      <c r="N3472" t="s">
        <v>28</v>
      </c>
      <c r="O3472" t="s">
        <v>1240</v>
      </c>
      <c r="P3472">
        <v>0</v>
      </c>
      <c r="Q3472" t="b">
        <v>0</v>
      </c>
      <c r="R3472" t="s">
        <v>191</v>
      </c>
      <c r="S3472">
        <v>0</v>
      </c>
      <c r="T3472">
        <f>invoices[[#This Row],[total_amount]]</f>
        <v>14887</v>
      </c>
      <c r="U3472" t="s">
        <v>1144</v>
      </c>
      <c r="V3472" t="str">
        <f>INDEX([1]!Table1[tenantname],MATCH(invoices[[#This Row],[allotment_id]],[1]!Table1[TenantAllotmentID],0))</f>
        <v>Shalmaan B (B32-C2)</v>
      </c>
      <c r="W3472" t="s">
        <v>14360</v>
      </c>
      <c r="X3472" t="s">
        <v>14361</v>
      </c>
      <c r="Y3472" s="4">
        <v>45505</v>
      </c>
      <c r="Z3472" t="s">
        <v>15806</v>
      </c>
      <c r="AA3472">
        <v>8254</v>
      </c>
      <c r="AB3472">
        <v>4444</v>
      </c>
      <c r="AC3472">
        <v>802</v>
      </c>
      <c r="AD3472" s="7">
        <f>invoices[[#This Row],[Rent]]+invoices[[#This Row],[Services]]+invoices[[#This Row],[GST]]</f>
        <v>13500</v>
      </c>
      <c r="AE3472" s="7">
        <f>invoices[[#This Row],[Total]]-invoices[[#This Row],[rent_amount]]</f>
        <v>0</v>
      </c>
      <c r="AF3472">
        <v>2929</v>
      </c>
      <c r="AG3472">
        <v>1387</v>
      </c>
      <c r="AH3472">
        <f>invoices[[#This Row],[EB Amount]]-invoices[[#This Row],[electricity_amount]]</f>
        <v>0</v>
      </c>
    </row>
    <row r="3473" spans="1:34">
      <c r="A3473" t="s">
        <v>7627</v>
      </c>
      <c r="B3473" t="s">
        <v>22</v>
      </c>
      <c r="C3473" t="s">
        <v>1505</v>
      </c>
      <c r="D3473" t="s">
        <v>24</v>
      </c>
      <c r="E3473" t="s">
        <v>354</v>
      </c>
      <c r="F3473" t="s">
        <v>1506</v>
      </c>
      <c r="G3473" t="s">
        <v>7628</v>
      </c>
      <c r="H3473" s="1">
        <f>DATE(YEAR(invoices[[#This Row],[due_date]]),MONTH(invoices[[#This Row],[due_date]]),1)</f>
        <v>45505</v>
      </c>
      <c r="I3473" s="1">
        <v>45511</v>
      </c>
      <c r="J3473">
        <v>3656</v>
      </c>
      <c r="K3473">
        <v>1705</v>
      </c>
      <c r="L3473">
        <v>2250</v>
      </c>
      <c r="M3473">
        <f>invoices[[#This Row],[rent_amount]]+invoices[[#This Row],[electricity_amount]]+invoices[[#This Row],[other_charges]]</f>
        <v>7611</v>
      </c>
      <c r="N3473" t="s">
        <v>28</v>
      </c>
      <c r="O3473" t="s">
        <v>190</v>
      </c>
      <c r="P3473">
        <v>0</v>
      </c>
      <c r="Q3473" t="b">
        <v>0</v>
      </c>
      <c r="R3473" t="s">
        <v>191</v>
      </c>
      <c r="S3473">
        <v>0</v>
      </c>
      <c r="T3473">
        <f>invoices[[#This Row],[total_amount]]</f>
        <v>7611</v>
      </c>
      <c r="U3473" t="s">
        <v>1508</v>
      </c>
      <c r="V3473" t="str">
        <f>INDEX([1]!Table1[tenantname],MATCH(invoices[[#This Row],[allotment_id]],[1]!Table1[TenantAllotmentID],0))</f>
        <v>Mudassir Ali (B34-C2)</v>
      </c>
      <c r="W3473" t="s">
        <v>14499</v>
      </c>
      <c r="X3473" t="s">
        <v>14500</v>
      </c>
      <c r="Y3473" s="4">
        <v>45505</v>
      </c>
      <c r="Z3473" t="s">
        <v>15806</v>
      </c>
      <c r="AA3473">
        <v>2236</v>
      </c>
      <c r="AB3473">
        <v>1204</v>
      </c>
      <c r="AC3473">
        <v>216</v>
      </c>
      <c r="AD3473" s="7">
        <f>invoices[[#This Row],[Rent]]+invoices[[#This Row],[Services]]+invoices[[#This Row],[GST]]</f>
        <v>3656</v>
      </c>
      <c r="AE3473" s="7">
        <f>invoices[[#This Row],[Total]]-invoices[[#This Row],[rent_amount]]</f>
        <v>0</v>
      </c>
      <c r="AF3473">
        <v>3045</v>
      </c>
      <c r="AG3473">
        <v>1705</v>
      </c>
      <c r="AH3473">
        <f>invoices[[#This Row],[EB Amount]]-invoices[[#This Row],[electricity_amount]]</f>
        <v>0</v>
      </c>
    </row>
    <row r="3474" spans="1:34">
      <c r="A3474" t="s">
        <v>7689</v>
      </c>
      <c r="B3474" t="s">
        <v>22</v>
      </c>
      <c r="C3474" t="s">
        <v>3253</v>
      </c>
      <c r="D3474" t="s">
        <v>24</v>
      </c>
      <c r="E3474" t="s">
        <v>399</v>
      </c>
      <c r="F3474" t="s">
        <v>2169</v>
      </c>
      <c r="G3474" t="s">
        <v>7690</v>
      </c>
      <c r="H3474" s="1">
        <f>DATE(YEAR(invoices[[#This Row],[due_date]]),MONTH(invoices[[#This Row],[due_date]]),1)</f>
        <v>45505</v>
      </c>
      <c r="I3474" s="1">
        <v>45511</v>
      </c>
      <c r="J3474">
        <v>17000</v>
      </c>
      <c r="K3474">
        <v>1178</v>
      </c>
      <c r="L3474">
        <v>0</v>
      </c>
      <c r="M3474">
        <f>invoices[[#This Row],[rent_amount]]+invoices[[#This Row],[electricity_amount]]+invoices[[#This Row],[other_charges]]</f>
        <v>18178</v>
      </c>
      <c r="N3474" t="s">
        <v>28</v>
      </c>
      <c r="O3474" t="s">
        <v>257</v>
      </c>
      <c r="P3474">
        <v>0</v>
      </c>
      <c r="Q3474" t="b">
        <v>0</v>
      </c>
      <c r="R3474" t="s">
        <v>191</v>
      </c>
      <c r="S3474">
        <v>0</v>
      </c>
      <c r="T3474">
        <f>invoices[[#This Row],[total_amount]]</f>
        <v>18178</v>
      </c>
      <c r="U3474" t="s">
        <v>3255</v>
      </c>
      <c r="V3474" t="str">
        <f>INDEX([1]!Table1[tenantname],MATCH(invoices[[#This Row],[allotment_id]],[1]!Table1[TenantAllotmentID],0))</f>
        <v>Aishwarya E V (B22-A1)</v>
      </c>
      <c r="W3474" t="s">
        <v>15006</v>
      </c>
      <c r="X3474" t="s">
        <v>15007</v>
      </c>
      <c r="Y3474" s="4">
        <v>45505</v>
      </c>
      <c r="Z3474" t="s">
        <v>15806</v>
      </c>
      <c r="AA3474">
        <v>11900</v>
      </c>
      <c r="AB3474">
        <v>4066</v>
      </c>
      <c r="AC3474">
        <v>1034</v>
      </c>
      <c r="AD3474" s="7">
        <f>invoices[[#This Row],[Rent]]+invoices[[#This Row],[Services]]+invoices[[#This Row],[GST]]</f>
        <v>17000</v>
      </c>
      <c r="AE3474" s="7">
        <f>invoices[[#This Row],[Total]]-invoices[[#This Row],[rent_amount]]</f>
        <v>0</v>
      </c>
      <c r="AF3474">
        <v>3077</v>
      </c>
      <c r="AG3474">
        <v>1178</v>
      </c>
      <c r="AH3474">
        <f>invoices[[#This Row],[EB Amount]]-invoices[[#This Row],[electricity_amount]]</f>
        <v>0</v>
      </c>
    </row>
    <row r="3475" spans="1:34">
      <c r="A3475" t="s">
        <v>7864</v>
      </c>
      <c r="B3475" t="s">
        <v>22</v>
      </c>
      <c r="C3475" t="s">
        <v>1847</v>
      </c>
      <c r="D3475" t="s">
        <v>24</v>
      </c>
      <c r="E3475" t="s">
        <v>569</v>
      </c>
      <c r="F3475" t="s">
        <v>670</v>
      </c>
      <c r="G3475" t="s">
        <v>7865</v>
      </c>
      <c r="H3475" s="1">
        <f>DATE(YEAR(invoices[[#This Row],[due_date]]),MONTH(invoices[[#This Row],[due_date]]),1)</f>
        <v>45505</v>
      </c>
      <c r="I3475" s="1">
        <v>45511</v>
      </c>
      <c r="J3475">
        <v>19000</v>
      </c>
      <c r="K3475">
        <v>4278</v>
      </c>
      <c r="L3475">
        <v>0</v>
      </c>
      <c r="M3475">
        <f>invoices[[#This Row],[rent_amount]]+invoices[[#This Row],[electricity_amount]]+invoices[[#This Row],[other_charges]]</f>
        <v>23278</v>
      </c>
      <c r="N3475" t="s">
        <v>28</v>
      </c>
      <c r="O3475" t="s">
        <v>257</v>
      </c>
      <c r="P3475">
        <v>0</v>
      </c>
      <c r="Q3475" t="b">
        <v>0</v>
      </c>
      <c r="R3475" t="s">
        <v>191</v>
      </c>
      <c r="S3475">
        <v>0</v>
      </c>
      <c r="T3475">
        <f>invoices[[#This Row],[total_amount]]</f>
        <v>23278</v>
      </c>
      <c r="U3475" t="s">
        <v>1849</v>
      </c>
      <c r="V3475" t="str">
        <f>INDEX([1]!Table1[tenantname],MATCH(invoices[[#This Row],[allotment_id]],[1]!Table1[TenantAllotmentID],0))</f>
        <v>Aditi Maurya (C12-A1)</v>
      </c>
      <c r="W3475" t="s">
        <v>14617</v>
      </c>
      <c r="X3475" t="s">
        <v>14618</v>
      </c>
      <c r="Y3475" s="4">
        <v>45505</v>
      </c>
      <c r="Z3475" t="s">
        <v>15806</v>
      </c>
      <c r="AA3475">
        <v>11618</v>
      </c>
      <c r="AB3475">
        <v>6255</v>
      </c>
      <c r="AC3475">
        <v>1127</v>
      </c>
      <c r="AD3475" s="7">
        <f>invoices[[#This Row],[Rent]]+invoices[[#This Row],[Services]]+invoices[[#This Row],[GST]]</f>
        <v>19000</v>
      </c>
      <c r="AE3475" s="7">
        <f>invoices[[#This Row],[Total]]-invoices[[#This Row],[rent_amount]]</f>
        <v>0</v>
      </c>
      <c r="AF3475">
        <v>3170</v>
      </c>
      <c r="AG3475">
        <v>4278</v>
      </c>
      <c r="AH3475">
        <f>invoices[[#This Row],[EB Amount]]-invoices[[#This Row],[electricity_amount]]</f>
        <v>0</v>
      </c>
    </row>
    <row r="3476" spans="1:34">
      <c r="A3476" t="s">
        <v>7986</v>
      </c>
      <c r="B3476" t="s">
        <v>22</v>
      </c>
      <c r="C3476" t="s">
        <v>1202</v>
      </c>
      <c r="D3476" t="s">
        <v>24</v>
      </c>
      <c r="E3476" t="s">
        <v>167</v>
      </c>
      <c r="F3476" t="s">
        <v>1203</v>
      </c>
      <c r="G3476" t="s">
        <v>7987</v>
      </c>
      <c r="H3476" s="1">
        <f>DATE(YEAR(invoices[[#This Row],[due_date]]),MONTH(invoices[[#This Row],[due_date]]),1)</f>
        <v>45505</v>
      </c>
      <c r="I3476" s="1">
        <v>45511</v>
      </c>
      <c r="J3476">
        <v>14500</v>
      </c>
      <c r="K3476">
        <v>2014</v>
      </c>
      <c r="L3476">
        <v>0</v>
      </c>
      <c r="M3476">
        <f>invoices[[#This Row],[rent_amount]]+invoices[[#This Row],[electricity_amount]]+invoices[[#This Row],[other_charges]]</f>
        <v>16514</v>
      </c>
      <c r="N3476" t="s">
        <v>28</v>
      </c>
      <c r="O3476" t="s">
        <v>1240</v>
      </c>
      <c r="P3476">
        <v>0</v>
      </c>
      <c r="Q3476" t="b">
        <v>0</v>
      </c>
      <c r="R3476" t="s">
        <v>191</v>
      </c>
      <c r="S3476">
        <v>0</v>
      </c>
      <c r="T3476">
        <f>invoices[[#This Row],[total_amount]]</f>
        <v>16514</v>
      </c>
      <c r="U3476" t="s">
        <v>1205</v>
      </c>
      <c r="V3476" t="str">
        <f>INDEX([1]!Table1[tenantname],MATCH(invoices[[#This Row],[allotment_id]],[1]!Table1[TenantAllotmentID],0))</f>
        <v>Surya Nikhil Mallampalli (B42-B1)</v>
      </c>
      <c r="W3476" t="s">
        <v>14380</v>
      </c>
      <c r="X3476" t="s">
        <v>14381</v>
      </c>
      <c r="Y3476" s="4">
        <v>45505</v>
      </c>
      <c r="Z3476" t="s">
        <v>15806</v>
      </c>
      <c r="AA3476">
        <v>10408</v>
      </c>
      <c r="AB3476">
        <v>3468</v>
      </c>
      <c r="AC3476">
        <v>624</v>
      </c>
      <c r="AD3476" s="7">
        <f>invoices[[#This Row],[Rent]]+invoices[[#This Row],[Services]]+invoices[[#This Row],[GST]]</f>
        <v>14500</v>
      </c>
      <c r="AE3476" s="7">
        <f>invoices[[#This Row],[Total]]-invoices[[#This Row],[rent_amount]]</f>
        <v>0</v>
      </c>
      <c r="AF3476">
        <v>3229</v>
      </c>
      <c r="AG3476">
        <v>2014</v>
      </c>
      <c r="AH3476">
        <f>invoices[[#This Row],[EB Amount]]-invoices[[#This Row],[electricity_amount]]</f>
        <v>0</v>
      </c>
    </row>
    <row r="3477" spans="1:34">
      <c r="A3477" t="s">
        <v>8082</v>
      </c>
      <c r="B3477" t="s">
        <v>22</v>
      </c>
      <c r="C3477" t="s">
        <v>1091</v>
      </c>
      <c r="D3477" t="s">
        <v>24</v>
      </c>
      <c r="E3477" t="s">
        <v>254</v>
      </c>
      <c r="F3477" t="s">
        <v>1092</v>
      </c>
      <c r="G3477" t="s">
        <v>8083</v>
      </c>
      <c r="H3477" s="1">
        <f>DATE(YEAR(invoices[[#This Row],[due_date]]),MONTH(invoices[[#This Row],[due_date]]),1)</f>
        <v>45505</v>
      </c>
      <c r="I3477" s="1">
        <v>45511</v>
      </c>
      <c r="J3477">
        <v>13600</v>
      </c>
      <c r="K3477">
        <v>2480</v>
      </c>
      <c r="L3477">
        <v>0</v>
      </c>
      <c r="M3477">
        <f>invoices[[#This Row],[rent_amount]]+invoices[[#This Row],[electricity_amount]]+invoices[[#This Row],[other_charges]]</f>
        <v>16080</v>
      </c>
      <c r="N3477" t="s">
        <v>28</v>
      </c>
      <c r="O3477" t="s">
        <v>190</v>
      </c>
      <c r="P3477">
        <v>0</v>
      </c>
      <c r="Q3477" t="b">
        <v>0</v>
      </c>
      <c r="R3477" t="s">
        <v>191</v>
      </c>
      <c r="S3477">
        <v>0</v>
      </c>
      <c r="T3477">
        <f>invoices[[#This Row],[total_amount]]</f>
        <v>16080</v>
      </c>
      <c r="U3477" t="s">
        <v>1094</v>
      </c>
      <c r="V3477" t="str">
        <f>INDEX([1]!Table1[tenantname],MATCH(invoices[[#This Row],[allotment_id]],[1]!Table1[TenantAllotmentID],0))</f>
        <v>Meghna Ravuru (C42-B2)</v>
      </c>
      <c r="W3477" t="s">
        <v>14344</v>
      </c>
      <c r="X3477" t="s">
        <v>14345</v>
      </c>
      <c r="Y3477" s="4">
        <v>45505</v>
      </c>
      <c r="Z3477" t="s">
        <v>15806</v>
      </c>
      <c r="AA3477">
        <v>8316</v>
      </c>
      <c r="AB3477">
        <v>4477</v>
      </c>
      <c r="AC3477">
        <v>807</v>
      </c>
      <c r="AD3477" s="7">
        <f>invoices[[#This Row],[Rent]]+invoices[[#This Row],[Services]]+invoices[[#This Row],[GST]]</f>
        <v>13600</v>
      </c>
      <c r="AE3477" s="7">
        <f>invoices[[#This Row],[Total]]-invoices[[#This Row],[rent_amount]]</f>
        <v>0</v>
      </c>
      <c r="AF3477">
        <v>3279</v>
      </c>
      <c r="AG3477">
        <v>2480</v>
      </c>
      <c r="AH3477">
        <f>invoices[[#This Row],[EB Amount]]-invoices[[#This Row],[electricity_amount]]</f>
        <v>0</v>
      </c>
    </row>
    <row r="3478" spans="1:34">
      <c r="A3478" t="s">
        <v>8100</v>
      </c>
      <c r="B3478" t="s">
        <v>22</v>
      </c>
      <c r="C3478" t="s">
        <v>5427</v>
      </c>
      <c r="D3478" t="s">
        <v>24</v>
      </c>
      <c r="E3478" t="s">
        <v>519</v>
      </c>
      <c r="F3478" t="s">
        <v>520</v>
      </c>
      <c r="G3478" t="s">
        <v>8101</v>
      </c>
      <c r="H3478" s="1">
        <f>DATE(YEAR(invoices[[#This Row],[due_date]]),MONTH(invoices[[#This Row],[due_date]]),1)</f>
        <v>45505</v>
      </c>
      <c r="I3478" s="1">
        <v>45511</v>
      </c>
      <c r="J3478">
        <v>19000</v>
      </c>
      <c r="K3478">
        <v>2201</v>
      </c>
      <c r="L3478">
        <v>0</v>
      </c>
      <c r="M3478">
        <f>invoices[[#This Row],[rent_amount]]+invoices[[#This Row],[electricity_amount]]+invoices[[#This Row],[other_charges]]</f>
        <v>21201</v>
      </c>
      <c r="N3478" t="s">
        <v>28</v>
      </c>
      <c r="O3478" t="s">
        <v>190</v>
      </c>
      <c r="P3478">
        <v>0</v>
      </c>
      <c r="Q3478" t="b">
        <v>0</v>
      </c>
      <c r="R3478" t="s">
        <v>191</v>
      </c>
      <c r="S3478">
        <v>0</v>
      </c>
      <c r="T3478">
        <f>invoices[[#This Row],[total_amount]]</f>
        <v>21201</v>
      </c>
      <c r="U3478" t="s">
        <v>5429</v>
      </c>
      <c r="V3478" t="str">
        <f>INDEX([1]!Table1[tenantname],MATCH(invoices[[#This Row],[allotment_id]],[1]!Table1[TenantAllotmentID],0))</f>
        <v>Rupesh S (C41-A1)</v>
      </c>
      <c r="W3478" t="s">
        <v>15374</v>
      </c>
      <c r="X3478" t="s">
        <v>15375</v>
      </c>
      <c r="Y3478" s="4">
        <v>45505</v>
      </c>
      <c r="Z3478" t="s">
        <v>15806</v>
      </c>
      <c r="AA3478">
        <v>11618</v>
      </c>
      <c r="AB3478">
        <v>6255</v>
      </c>
      <c r="AC3478">
        <v>1127</v>
      </c>
      <c r="AD3478" s="7">
        <f>invoices[[#This Row],[Rent]]+invoices[[#This Row],[Services]]+invoices[[#This Row],[GST]]</f>
        <v>19000</v>
      </c>
      <c r="AE3478" s="7">
        <f>invoices[[#This Row],[Total]]-invoices[[#This Row],[rent_amount]]</f>
        <v>0</v>
      </c>
      <c r="AF3478">
        <v>3287</v>
      </c>
      <c r="AG3478">
        <v>2201</v>
      </c>
      <c r="AH3478">
        <f>invoices[[#This Row],[EB Amount]]-invoices[[#This Row],[electricity_amount]]</f>
        <v>0</v>
      </c>
    </row>
    <row r="3479" spans="1:34">
      <c r="A3479" t="s">
        <v>8106</v>
      </c>
      <c r="B3479" t="s">
        <v>22</v>
      </c>
      <c r="C3479" t="s">
        <v>2471</v>
      </c>
      <c r="D3479" t="s">
        <v>24</v>
      </c>
      <c r="E3479" t="s">
        <v>147</v>
      </c>
      <c r="F3479" t="s">
        <v>370</v>
      </c>
      <c r="G3479" t="s">
        <v>8107</v>
      </c>
      <c r="H3479" s="1">
        <f>DATE(YEAR(invoices[[#This Row],[due_date]]),MONTH(invoices[[#This Row],[due_date]]),1)</f>
        <v>45505</v>
      </c>
      <c r="I3479" s="1">
        <v>45511</v>
      </c>
      <c r="J3479">
        <v>18500</v>
      </c>
      <c r="K3479">
        <v>1378</v>
      </c>
      <c r="L3479">
        <v>0</v>
      </c>
      <c r="M3479">
        <f>invoices[[#This Row],[rent_amount]]+invoices[[#This Row],[electricity_amount]]+invoices[[#This Row],[other_charges]]</f>
        <v>19878</v>
      </c>
      <c r="N3479" t="s">
        <v>28</v>
      </c>
      <c r="O3479" t="s">
        <v>1240</v>
      </c>
      <c r="P3479">
        <v>0</v>
      </c>
      <c r="Q3479" t="b">
        <v>0</v>
      </c>
      <c r="R3479" t="s">
        <v>191</v>
      </c>
      <c r="S3479">
        <v>0</v>
      </c>
      <c r="T3479">
        <f>invoices[[#This Row],[total_amount]]</f>
        <v>19878</v>
      </c>
      <c r="U3479" t="s">
        <v>2473</v>
      </c>
      <c r="V3479" t="str">
        <f>INDEX([1]!Table1[tenantname],MATCH(invoices[[#This Row],[allotment_id]],[1]!Table1[TenantAllotmentID],0))</f>
        <v>Shubham Kumar Jha (C31-A1)</v>
      </c>
      <c r="W3479" t="s">
        <v>14816</v>
      </c>
      <c r="X3479" t="s">
        <v>14817</v>
      </c>
      <c r="Y3479" s="4">
        <v>45505</v>
      </c>
      <c r="Z3479" t="s">
        <v>15806</v>
      </c>
      <c r="AA3479">
        <v>13280</v>
      </c>
      <c r="AB3479">
        <v>4425</v>
      </c>
      <c r="AC3479">
        <v>795</v>
      </c>
      <c r="AD3479" s="7">
        <f>invoices[[#This Row],[Rent]]+invoices[[#This Row],[Services]]+invoices[[#This Row],[GST]]</f>
        <v>18500</v>
      </c>
      <c r="AE3479" s="7">
        <f>invoices[[#This Row],[Total]]-invoices[[#This Row],[rent_amount]]</f>
        <v>0</v>
      </c>
      <c r="AF3479">
        <v>3290</v>
      </c>
      <c r="AG3479">
        <v>1378</v>
      </c>
      <c r="AH3479">
        <f>invoices[[#This Row],[EB Amount]]-invoices[[#This Row],[electricity_amount]]</f>
        <v>0</v>
      </c>
    </row>
    <row r="3480" spans="1:34">
      <c r="A3480" t="s">
        <v>8131</v>
      </c>
      <c r="B3480" t="s">
        <v>22</v>
      </c>
      <c r="C3480" t="s">
        <v>1884</v>
      </c>
      <c r="D3480" t="s">
        <v>24</v>
      </c>
      <c r="E3480" t="s">
        <v>96</v>
      </c>
      <c r="F3480" t="s">
        <v>510</v>
      </c>
      <c r="G3480" t="s">
        <v>8132</v>
      </c>
      <c r="H3480" s="1">
        <f>DATE(YEAR(invoices[[#This Row],[due_date]]),MONTH(invoices[[#This Row],[due_date]]),1)</f>
        <v>45505</v>
      </c>
      <c r="I3480" s="1">
        <v>45511</v>
      </c>
      <c r="J3480">
        <v>935</v>
      </c>
      <c r="K3480">
        <v>1984</v>
      </c>
      <c r="L3480">
        <v>2250</v>
      </c>
      <c r="M3480">
        <f>invoices[[#This Row],[rent_amount]]+invoices[[#This Row],[electricity_amount]]+invoices[[#This Row],[other_charges]]</f>
        <v>5169</v>
      </c>
      <c r="N3480" t="s">
        <v>28</v>
      </c>
      <c r="O3480" t="s">
        <v>190</v>
      </c>
      <c r="P3480">
        <v>0</v>
      </c>
      <c r="Q3480" t="b">
        <v>0</v>
      </c>
      <c r="R3480" t="s">
        <v>191</v>
      </c>
      <c r="S3480">
        <v>0</v>
      </c>
      <c r="T3480">
        <f>invoices[[#This Row],[total_amount]]</f>
        <v>5169</v>
      </c>
      <c r="U3480" t="s">
        <v>1886</v>
      </c>
      <c r="V3480" t="str">
        <f>INDEX([1]!Table1[tenantname],MATCH(invoices[[#This Row],[allotment_id]],[1]!Table1[TenantAllotmentID],0))</f>
        <v>Sajith AV (B33-B2)</v>
      </c>
      <c r="W3480" t="s">
        <v>14629</v>
      </c>
      <c r="X3480" t="s">
        <v>14630</v>
      </c>
      <c r="Y3480" s="4">
        <v>45505</v>
      </c>
      <c r="Z3480" t="s">
        <v>15806</v>
      </c>
      <c r="AA3480">
        <v>572</v>
      </c>
      <c r="AB3480">
        <v>308</v>
      </c>
      <c r="AC3480">
        <v>55</v>
      </c>
      <c r="AD3480" s="7">
        <f>invoices[[#This Row],[Rent]]+invoices[[#This Row],[Services]]+invoices[[#This Row],[GST]]</f>
        <v>935</v>
      </c>
      <c r="AE3480" s="7">
        <f>invoices[[#This Row],[Total]]-invoices[[#This Row],[rent_amount]]</f>
        <v>0</v>
      </c>
      <c r="AF3480">
        <v>3302</v>
      </c>
      <c r="AG3480">
        <v>1984</v>
      </c>
      <c r="AH3480">
        <f>invoices[[#This Row],[EB Amount]]-invoices[[#This Row],[electricity_amount]]</f>
        <v>0</v>
      </c>
    </row>
    <row r="3481" spans="1:34">
      <c r="A3481" t="s">
        <v>8157</v>
      </c>
      <c r="B3481" t="s">
        <v>22</v>
      </c>
      <c r="C3481" t="s">
        <v>1103</v>
      </c>
      <c r="D3481" t="s">
        <v>24</v>
      </c>
      <c r="E3481" t="s">
        <v>42</v>
      </c>
      <c r="F3481" t="s">
        <v>316</v>
      </c>
      <c r="G3481" t="s">
        <v>8158</v>
      </c>
      <c r="H3481" s="1">
        <f>DATE(YEAR(invoices[[#This Row],[due_date]]),MONTH(invoices[[#This Row],[due_date]]),1)</f>
        <v>45505</v>
      </c>
      <c r="I3481" s="1">
        <v>45511</v>
      </c>
      <c r="J3481">
        <v>12629</v>
      </c>
      <c r="K3481">
        <v>0</v>
      </c>
      <c r="L3481">
        <v>0</v>
      </c>
      <c r="M3481">
        <f>invoices[[#This Row],[rent_amount]]+invoices[[#This Row],[electricity_amount]]+invoices[[#This Row],[other_charges]]</f>
        <v>12629</v>
      </c>
      <c r="N3481" t="s">
        <v>28</v>
      </c>
      <c r="O3481" t="s">
        <v>257</v>
      </c>
      <c r="P3481">
        <v>0</v>
      </c>
      <c r="Q3481" t="b">
        <v>0</v>
      </c>
      <c r="R3481" t="s">
        <v>191</v>
      </c>
      <c r="S3481">
        <v>0</v>
      </c>
      <c r="T3481">
        <f>invoices[[#This Row],[total_amount]]</f>
        <v>12629</v>
      </c>
      <c r="U3481" t="s">
        <v>1105</v>
      </c>
      <c r="V3481" t="str">
        <f>INDEX([1]!Table1[tenantname],MATCH(invoices[[#This Row],[allotment_id]],[1]!Table1[TenantAllotmentID],0))</f>
        <v>Aditi Karra (C24-C2)</v>
      </c>
      <c r="W3481" t="s">
        <v>14348</v>
      </c>
      <c r="X3481" t="s">
        <v>14349</v>
      </c>
      <c r="Y3481" s="4">
        <v>45505</v>
      </c>
      <c r="Z3481" t="s">
        <v>15806</v>
      </c>
      <c r="AA3481">
        <v>8840</v>
      </c>
      <c r="AB3481">
        <v>3211</v>
      </c>
      <c r="AC3481">
        <v>578</v>
      </c>
      <c r="AD3481" s="7">
        <f>invoices[[#This Row],[Rent]]+invoices[[#This Row],[Services]]+invoices[[#This Row],[GST]]</f>
        <v>12629</v>
      </c>
      <c r="AE3481" s="7">
        <f>invoices[[#This Row],[Total]]-invoices[[#This Row],[rent_amount]]</f>
        <v>0</v>
      </c>
      <c r="AF3481">
        <v>3316</v>
      </c>
      <c r="AG3481">
        <v>0</v>
      </c>
      <c r="AH3481">
        <f>invoices[[#This Row],[EB Amount]]-invoices[[#This Row],[electricity_amount]]</f>
        <v>0</v>
      </c>
    </row>
    <row r="3482" spans="1:34">
      <c r="A3482" t="s">
        <v>8359</v>
      </c>
      <c r="B3482" t="s">
        <v>22</v>
      </c>
      <c r="C3482" t="s">
        <v>4786</v>
      </c>
      <c r="D3482" t="s">
        <v>24</v>
      </c>
      <c r="E3482" t="s">
        <v>104</v>
      </c>
      <c r="F3482" t="s">
        <v>551</v>
      </c>
      <c r="G3482" t="s">
        <v>8360</v>
      </c>
      <c r="H3482" s="1">
        <f>DATE(YEAR(invoices[[#This Row],[due_date]]),MONTH(invoices[[#This Row],[due_date]]),1)</f>
        <v>45505</v>
      </c>
      <c r="I3482" s="1">
        <v>45511</v>
      </c>
      <c r="J3482">
        <v>13500</v>
      </c>
      <c r="K3482">
        <v>1519</v>
      </c>
      <c r="L3482">
        <v>0</v>
      </c>
      <c r="M3482">
        <f>invoices[[#This Row],[rent_amount]]+invoices[[#This Row],[electricity_amount]]+invoices[[#This Row],[other_charges]]</f>
        <v>15019</v>
      </c>
      <c r="N3482" t="s">
        <v>28</v>
      </c>
      <c r="O3482" t="s">
        <v>190</v>
      </c>
      <c r="P3482">
        <v>0</v>
      </c>
      <c r="Q3482" t="b">
        <v>0</v>
      </c>
      <c r="R3482" t="s">
        <v>191</v>
      </c>
      <c r="S3482">
        <v>0</v>
      </c>
      <c r="T3482">
        <f>invoices[[#This Row],[total_amount]]</f>
        <v>15019</v>
      </c>
      <c r="U3482" t="s">
        <v>4788</v>
      </c>
      <c r="V3482" t="str">
        <f>INDEX([1]!Table1[tenantname],MATCH(invoices[[#This Row],[allotment_id]],[1]!Table1[TenantAllotmentID],0))</f>
        <v>Mohammed Maaz (B14-C2)</v>
      </c>
      <c r="W3482" t="s">
        <v>15287</v>
      </c>
      <c r="X3482" t="s">
        <v>15288</v>
      </c>
      <c r="Y3482" s="4">
        <v>45505</v>
      </c>
      <c r="Z3482" t="s">
        <v>15806</v>
      </c>
      <c r="AA3482">
        <v>9690</v>
      </c>
      <c r="AB3482">
        <v>3229</v>
      </c>
      <c r="AC3482">
        <v>581</v>
      </c>
      <c r="AD3482" s="7">
        <f>invoices[[#This Row],[Rent]]+invoices[[#This Row],[Services]]+invoices[[#This Row],[GST]]</f>
        <v>13500</v>
      </c>
      <c r="AE3482" s="7">
        <f>invoices[[#This Row],[Total]]-invoices[[#This Row],[rent_amount]]</f>
        <v>0</v>
      </c>
      <c r="AF3482">
        <v>3413</v>
      </c>
      <c r="AG3482">
        <v>1519</v>
      </c>
      <c r="AH3482">
        <f>invoices[[#This Row],[EB Amount]]-invoices[[#This Row],[electricity_amount]]</f>
        <v>0</v>
      </c>
    </row>
    <row r="3483" spans="1:34">
      <c r="A3483" t="s">
        <v>8363</v>
      </c>
      <c r="B3483" t="s">
        <v>22</v>
      </c>
      <c r="C3483" t="s">
        <v>4170</v>
      </c>
      <c r="D3483" t="s">
        <v>24</v>
      </c>
      <c r="E3483" t="s">
        <v>349</v>
      </c>
      <c r="F3483" t="s">
        <v>878</v>
      </c>
      <c r="G3483" t="s">
        <v>8364</v>
      </c>
      <c r="H3483" s="1">
        <f>DATE(YEAR(invoices[[#This Row],[due_date]]),MONTH(invoices[[#This Row],[due_date]]),1)</f>
        <v>45505</v>
      </c>
      <c r="I3483" s="1">
        <v>45511</v>
      </c>
      <c r="J3483">
        <v>17136</v>
      </c>
      <c r="K3483">
        <v>0</v>
      </c>
      <c r="L3483">
        <v>0</v>
      </c>
      <c r="M3483">
        <f>invoices[[#This Row],[rent_amount]]+invoices[[#This Row],[electricity_amount]]+invoices[[#This Row],[other_charges]]</f>
        <v>17136</v>
      </c>
      <c r="N3483" t="s">
        <v>28</v>
      </c>
      <c r="O3483" t="s">
        <v>1240</v>
      </c>
      <c r="P3483">
        <v>0</v>
      </c>
      <c r="Q3483" t="b">
        <v>0</v>
      </c>
      <c r="R3483" t="s">
        <v>191</v>
      </c>
      <c r="S3483">
        <v>0</v>
      </c>
      <c r="T3483">
        <f>invoices[[#This Row],[total_amount]]</f>
        <v>17136</v>
      </c>
      <c r="U3483" t="s">
        <v>4172</v>
      </c>
      <c r="V3483" t="str">
        <f>INDEX([1]!Table1[tenantname],MATCH(invoices[[#This Row],[allotment_id]],[1]!Table1[TenantAllotmentID],0))</f>
        <v>Sudip Sudan Manchare (B11-A1)</v>
      </c>
      <c r="W3483" t="s">
        <v>15185</v>
      </c>
      <c r="X3483" t="s">
        <v>15186</v>
      </c>
      <c r="Y3483" s="4">
        <v>45505</v>
      </c>
      <c r="Z3483" t="s">
        <v>15806</v>
      </c>
      <c r="AA3483">
        <v>11995</v>
      </c>
      <c r="AB3483">
        <v>4357</v>
      </c>
      <c r="AC3483">
        <v>784</v>
      </c>
      <c r="AD3483" s="7">
        <f>invoices[[#This Row],[Rent]]+invoices[[#This Row],[Services]]+invoices[[#This Row],[GST]]</f>
        <v>17136</v>
      </c>
      <c r="AE3483" s="7">
        <f>invoices[[#This Row],[Total]]-invoices[[#This Row],[rent_amount]]</f>
        <v>0</v>
      </c>
      <c r="AF3483">
        <v>3415</v>
      </c>
      <c r="AG3483">
        <v>0</v>
      </c>
      <c r="AH3483">
        <f>invoices[[#This Row],[EB Amount]]-invoices[[#This Row],[electricity_amount]]</f>
        <v>0</v>
      </c>
    </row>
    <row r="3484" spans="1:34">
      <c r="A3484" t="s">
        <v>8383</v>
      </c>
      <c r="B3484" t="s">
        <v>22</v>
      </c>
      <c r="C3484" t="s">
        <v>3220</v>
      </c>
      <c r="D3484" t="s">
        <v>24</v>
      </c>
      <c r="E3484" t="s">
        <v>247</v>
      </c>
      <c r="F3484" t="s">
        <v>248</v>
      </c>
      <c r="G3484" t="s">
        <v>8384</v>
      </c>
      <c r="H3484" s="1">
        <f>DATE(YEAR(invoices[[#This Row],[due_date]]),MONTH(invoices[[#This Row],[due_date]]),1)</f>
        <v>45505</v>
      </c>
      <c r="I3484" s="1">
        <v>45511</v>
      </c>
      <c r="J3484">
        <v>1838</v>
      </c>
      <c r="K3484">
        <v>0</v>
      </c>
      <c r="L3484">
        <v>0</v>
      </c>
      <c r="M3484">
        <f>invoices[[#This Row],[rent_amount]]+invoices[[#This Row],[electricity_amount]]+invoices[[#This Row],[other_charges]]</f>
        <v>1838</v>
      </c>
      <c r="N3484" t="s">
        <v>28</v>
      </c>
      <c r="O3484" t="s">
        <v>190</v>
      </c>
      <c r="P3484">
        <v>0</v>
      </c>
      <c r="Q3484" t="b">
        <v>0</v>
      </c>
      <c r="R3484" t="s">
        <v>191</v>
      </c>
      <c r="S3484">
        <v>0</v>
      </c>
      <c r="T3484">
        <f>invoices[[#This Row],[total_amount]]</f>
        <v>1838</v>
      </c>
      <c r="U3484" t="s">
        <v>3222</v>
      </c>
      <c r="V3484" t="str">
        <f>INDEX([1]!Table1[tenantname],MATCH(invoices[[#This Row],[allotment_id]],[1]!Table1[TenantAllotmentID],0))</f>
        <v>Ragavendran Ramesh (C11-A1)</v>
      </c>
      <c r="W3484" t="s">
        <v>15001</v>
      </c>
      <c r="X3484" t="s">
        <v>15002</v>
      </c>
      <c r="Y3484" s="4">
        <v>45505</v>
      </c>
      <c r="Z3484" t="s">
        <v>15806</v>
      </c>
      <c r="AA3484">
        <v>1287</v>
      </c>
      <c r="AB3484">
        <v>466</v>
      </c>
      <c r="AC3484">
        <v>85</v>
      </c>
      <c r="AD3484" s="7">
        <f>invoices[[#This Row],[Rent]]+invoices[[#This Row],[Services]]+invoices[[#This Row],[GST]]</f>
        <v>1838</v>
      </c>
      <c r="AE3484" s="7">
        <f>invoices[[#This Row],[Total]]-invoices[[#This Row],[rent_amount]]</f>
        <v>0</v>
      </c>
      <c r="AF3484">
        <v>3425</v>
      </c>
      <c r="AG3484">
        <v>0</v>
      </c>
      <c r="AH3484">
        <f>invoices[[#This Row],[EB Amount]]-invoices[[#This Row],[electricity_amount]]</f>
        <v>0</v>
      </c>
    </row>
    <row r="3485" spans="1:34">
      <c r="A3485" t="s">
        <v>8393</v>
      </c>
      <c r="B3485" t="s">
        <v>22</v>
      </c>
      <c r="C3485" t="s">
        <v>2365</v>
      </c>
      <c r="D3485" t="s">
        <v>24</v>
      </c>
      <c r="E3485" t="s">
        <v>234</v>
      </c>
      <c r="F3485" t="s">
        <v>2143</v>
      </c>
      <c r="G3485" t="s">
        <v>8394</v>
      </c>
      <c r="H3485" s="1">
        <f>DATE(YEAR(invoices[[#This Row],[due_date]]),MONTH(invoices[[#This Row],[due_date]]),1)</f>
        <v>45505</v>
      </c>
      <c r="I3485" s="1">
        <v>45511</v>
      </c>
      <c r="J3485">
        <v>13500</v>
      </c>
      <c r="K3485">
        <v>1488</v>
      </c>
      <c r="L3485">
        <v>0</v>
      </c>
      <c r="M3485">
        <f>invoices[[#This Row],[rent_amount]]+invoices[[#This Row],[electricity_amount]]+invoices[[#This Row],[other_charges]]</f>
        <v>14988</v>
      </c>
      <c r="N3485" t="s">
        <v>28</v>
      </c>
      <c r="O3485" t="s">
        <v>257</v>
      </c>
      <c r="P3485">
        <v>0</v>
      </c>
      <c r="Q3485" t="b">
        <v>0</v>
      </c>
      <c r="R3485" t="s">
        <v>191</v>
      </c>
      <c r="S3485">
        <v>0</v>
      </c>
      <c r="T3485">
        <f>invoices[[#This Row],[total_amount]]</f>
        <v>14988</v>
      </c>
      <c r="U3485" t="s">
        <v>2367</v>
      </c>
      <c r="V3485" t="str">
        <f>INDEX([1]!Table1[tenantname],MATCH(invoices[[#This Row],[allotment_id]],[1]!Table1[TenantAllotmentID],0))</f>
        <v>Padmaja Ananthalakshmi (D12-C2)</v>
      </c>
      <c r="W3485" t="s">
        <v>14788</v>
      </c>
      <c r="X3485" t="s">
        <v>14789</v>
      </c>
      <c r="Y3485" s="4">
        <v>45505</v>
      </c>
      <c r="Z3485" t="s">
        <v>15806</v>
      </c>
      <c r="AA3485">
        <v>9450</v>
      </c>
      <c r="AB3485">
        <v>3229</v>
      </c>
      <c r="AC3485">
        <v>821</v>
      </c>
      <c r="AD3485" s="7">
        <f>invoices[[#This Row],[Rent]]+invoices[[#This Row],[Services]]+invoices[[#This Row],[GST]]</f>
        <v>13500</v>
      </c>
      <c r="AE3485" s="7">
        <f>invoices[[#This Row],[Total]]-invoices[[#This Row],[rent_amount]]</f>
        <v>0</v>
      </c>
      <c r="AF3485">
        <v>3429</v>
      </c>
      <c r="AG3485">
        <v>1488</v>
      </c>
      <c r="AH3485">
        <f>invoices[[#This Row],[EB Amount]]-invoices[[#This Row],[electricity_amount]]</f>
        <v>0</v>
      </c>
    </row>
    <row r="3486" spans="1:34">
      <c r="A3486" t="s">
        <v>8682</v>
      </c>
      <c r="B3486" t="s">
        <v>22</v>
      </c>
      <c r="C3486" t="s">
        <v>2326</v>
      </c>
      <c r="D3486" t="s">
        <v>24</v>
      </c>
      <c r="E3486" t="s">
        <v>88</v>
      </c>
      <c r="F3486" t="s">
        <v>89</v>
      </c>
      <c r="G3486" t="s">
        <v>8683</v>
      </c>
      <c r="H3486" s="1">
        <f>DATE(YEAR(invoices[[#This Row],[due_date]]),MONTH(invoices[[#This Row],[due_date]]),1)</f>
        <v>45505</v>
      </c>
      <c r="I3486" s="1">
        <v>45511</v>
      </c>
      <c r="J3486">
        <v>14500</v>
      </c>
      <c r="K3486">
        <v>1581</v>
      </c>
      <c r="L3486">
        <v>0</v>
      </c>
      <c r="M3486">
        <f>invoices[[#This Row],[rent_amount]]+invoices[[#This Row],[electricity_amount]]+invoices[[#This Row],[other_charges]]</f>
        <v>16081</v>
      </c>
      <c r="N3486" t="s">
        <v>28</v>
      </c>
      <c r="O3486" t="s">
        <v>361</v>
      </c>
      <c r="P3486">
        <v>0</v>
      </c>
      <c r="Q3486" t="b">
        <v>0</v>
      </c>
      <c r="R3486" t="s">
        <v>191</v>
      </c>
      <c r="S3486">
        <v>0</v>
      </c>
      <c r="T3486">
        <f>invoices[[#This Row],[total_amount]]</f>
        <v>16081</v>
      </c>
      <c r="U3486" t="s">
        <v>2328</v>
      </c>
      <c r="V3486" t="str">
        <f>INDEX([1]!Table1[tenantname],MATCH(invoices[[#This Row],[allotment_id]],[1]!Table1[TenantAllotmentID],0))</f>
        <v>Jachinn Edwin (B13-B2)</v>
      </c>
      <c r="W3486" t="s">
        <v>14774</v>
      </c>
      <c r="X3486" t="s">
        <v>14775</v>
      </c>
      <c r="Y3486" s="4">
        <v>45505</v>
      </c>
      <c r="Z3486" t="s">
        <v>15806</v>
      </c>
      <c r="AA3486">
        <v>10408</v>
      </c>
      <c r="AB3486">
        <v>3468</v>
      </c>
      <c r="AC3486">
        <v>624</v>
      </c>
      <c r="AD3486" s="7">
        <f>invoices[[#This Row],[Rent]]+invoices[[#This Row],[Services]]+invoices[[#This Row],[GST]]</f>
        <v>14500</v>
      </c>
      <c r="AE3486" s="7">
        <f>invoices[[#This Row],[Total]]-invoices[[#This Row],[rent_amount]]</f>
        <v>0</v>
      </c>
      <c r="AF3486">
        <v>3585</v>
      </c>
      <c r="AG3486">
        <v>1581</v>
      </c>
      <c r="AH3486">
        <f>invoices[[#This Row],[EB Amount]]-invoices[[#This Row],[electricity_amount]]</f>
        <v>0</v>
      </c>
    </row>
    <row r="3487" spans="1:34">
      <c r="A3487" t="s">
        <v>8722</v>
      </c>
      <c r="B3487" t="s">
        <v>22</v>
      </c>
      <c r="C3487" t="s">
        <v>4955</v>
      </c>
      <c r="D3487" t="s">
        <v>24</v>
      </c>
      <c r="E3487" t="s">
        <v>592</v>
      </c>
      <c r="F3487" t="s">
        <v>1016</v>
      </c>
      <c r="G3487" t="s">
        <v>8723</v>
      </c>
      <c r="H3487" s="1">
        <f>DATE(YEAR(invoices[[#This Row],[due_date]]),MONTH(invoices[[#This Row],[due_date]]),1)</f>
        <v>45505</v>
      </c>
      <c r="I3487" s="1">
        <v>45511</v>
      </c>
      <c r="J3487">
        <v>13500</v>
      </c>
      <c r="K3487">
        <v>1705</v>
      </c>
      <c r="L3487">
        <v>0</v>
      </c>
      <c r="M3487">
        <f>invoices[[#This Row],[rent_amount]]+invoices[[#This Row],[electricity_amount]]+invoices[[#This Row],[other_charges]]</f>
        <v>15205</v>
      </c>
      <c r="N3487" t="s">
        <v>28</v>
      </c>
      <c r="O3487" t="s">
        <v>190</v>
      </c>
      <c r="P3487">
        <v>0</v>
      </c>
      <c r="Q3487" t="b">
        <v>0</v>
      </c>
      <c r="R3487" t="s">
        <v>191</v>
      </c>
      <c r="S3487">
        <v>0</v>
      </c>
      <c r="T3487">
        <f>invoices[[#This Row],[total_amount]]</f>
        <v>15205</v>
      </c>
      <c r="U3487" t="s">
        <v>4957</v>
      </c>
      <c r="V3487" t="str">
        <f>INDEX([1]!Table1[tenantname],MATCH(invoices[[#This Row],[allotment_id]],[1]!Table1[TenantAllotmentID],0))</f>
        <v>Monish Shamukh Kasyap (A44-C1)</v>
      </c>
      <c r="W3487" t="s">
        <v>15316</v>
      </c>
      <c r="X3487" t="s">
        <v>15317</v>
      </c>
      <c r="Y3487" s="4">
        <v>45505</v>
      </c>
      <c r="Z3487" t="s">
        <v>15806</v>
      </c>
      <c r="AA3487">
        <v>9690</v>
      </c>
      <c r="AB3487">
        <v>3229</v>
      </c>
      <c r="AC3487">
        <v>581</v>
      </c>
      <c r="AD3487" s="7">
        <f>invoices[[#This Row],[Rent]]+invoices[[#This Row],[Services]]+invoices[[#This Row],[GST]]</f>
        <v>13500</v>
      </c>
      <c r="AE3487" s="7">
        <f>invoices[[#This Row],[Total]]-invoices[[#This Row],[rent_amount]]</f>
        <v>0</v>
      </c>
      <c r="AF3487">
        <v>3605</v>
      </c>
      <c r="AG3487">
        <v>1705</v>
      </c>
      <c r="AH3487">
        <f>invoices[[#This Row],[EB Amount]]-invoices[[#This Row],[electricity_amount]]</f>
        <v>0</v>
      </c>
    </row>
    <row r="3488" spans="1:34">
      <c r="A3488" t="s">
        <v>8738</v>
      </c>
      <c r="B3488" t="s">
        <v>22</v>
      </c>
      <c r="C3488" t="s">
        <v>8739</v>
      </c>
      <c r="D3488" t="s">
        <v>24</v>
      </c>
      <c r="E3488" t="s">
        <v>519</v>
      </c>
      <c r="F3488" t="s">
        <v>2225</v>
      </c>
      <c r="G3488" t="s">
        <v>8740</v>
      </c>
      <c r="H3488" s="1">
        <f>DATE(YEAR(invoices[[#This Row],[due_date]]),MONTH(invoices[[#This Row],[due_date]]),1)</f>
        <v>45505</v>
      </c>
      <c r="I3488" s="1">
        <v>45511</v>
      </c>
      <c r="J3488">
        <v>0</v>
      </c>
      <c r="K3488">
        <v>0</v>
      </c>
      <c r="L3488">
        <v>2250</v>
      </c>
      <c r="M3488">
        <f>invoices[[#This Row],[rent_amount]]+invoices[[#This Row],[electricity_amount]]+invoices[[#This Row],[other_charges]]</f>
        <v>2250</v>
      </c>
      <c r="N3488" t="s">
        <v>28</v>
      </c>
      <c r="O3488" t="s">
        <v>1240</v>
      </c>
      <c r="P3488">
        <v>0</v>
      </c>
      <c r="Q3488" t="b">
        <v>0</v>
      </c>
      <c r="R3488" t="s">
        <v>191</v>
      </c>
      <c r="S3488">
        <v>0</v>
      </c>
      <c r="T3488">
        <f>invoices[[#This Row],[total_amount]]</f>
        <v>2250</v>
      </c>
      <c r="U3488" t="s">
        <v>8741</v>
      </c>
      <c r="V3488" t="str">
        <f>INDEX([1]!Table1[tenantname],MATCH(invoices[[#This Row],[allotment_id]],[1]!Table1[TenantAllotmentID],0))</f>
        <v>Sayam Bachi (C41-B2)</v>
      </c>
      <c r="W3488" t="s">
        <v>15633</v>
      </c>
      <c r="X3488" t="s">
        <v>15634</v>
      </c>
      <c r="Y3488" s="4">
        <v>45505</v>
      </c>
      <c r="Z3488" t="s">
        <v>15806</v>
      </c>
      <c r="AA3488">
        <v>0</v>
      </c>
      <c r="AB3488">
        <v>0</v>
      </c>
      <c r="AC3488">
        <v>0</v>
      </c>
      <c r="AD3488" s="7">
        <f>invoices[[#This Row],[Rent]]+invoices[[#This Row],[Services]]+invoices[[#This Row],[GST]]</f>
        <v>0</v>
      </c>
      <c r="AE3488" s="7">
        <f>invoices[[#This Row],[Total]]-invoices[[#This Row],[rent_amount]]</f>
        <v>0</v>
      </c>
      <c r="AF3488">
        <v>3613</v>
      </c>
      <c r="AG3488">
        <v>0</v>
      </c>
      <c r="AH3488">
        <f>invoices[[#This Row],[EB Amount]]-invoices[[#This Row],[electricity_amount]]</f>
        <v>0</v>
      </c>
    </row>
    <row r="3489" spans="1:34">
      <c r="A3489" t="s">
        <v>8816</v>
      </c>
      <c r="B3489" t="s">
        <v>22</v>
      </c>
      <c r="C3489" t="s">
        <v>2516</v>
      </c>
      <c r="D3489" t="s">
        <v>24</v>
      </c>
      <c r="E3489" t="s">
        <v>254</v>
      </c>
      <c r="F3489" t="s">
        <v>790</v>
      </c>
      <c r="G3489" t="s">
        <v>8817</v>
      </c>
      <c r="H3489" s="1">
        <f>DATE(YEAR(invoices[[#This Row],[due_date]]),MONTH(invoices[[#This Row],[due_date]]),1)</f>
        <v>45505</v>
      </c>
      <c r="I3489" s="1">
        <v>45511</v>
      </c>
      <c r="J3489">
        <v>13500</v>
      </c>
      <c r="K3489">
        <v>2480</v>
      </c>
      <c r="L3489">
        <v>0</v>
      </c>
      <c r="M3489">
        <f>invoices[[#This Row],[rent_amount]]+invoices[[#This Row],[electricity_amount]]+invoices[[#This Row],[other_charges]]</f>
        <v>15980</v>
      </c>
      <c r="N3489" t="s">
        <v>28</v>
      </c>
      <c r="O3489" t="s">
        <v>257</v>
      </c>
      <c r="P3489">
        <v>0</v>
      </c>
      <c r="Q3489" t="b">
        <v>0</v>
      </c>
      <c r="R3489" t="s">
        <v>191</v>
      </c>
      <c r="S3489">
        <v>0</v>
      </c>
      <c r="T3489">
        <f>invoices[[#This Row],[total_amount]]</f>
        <v>15980</v>
      </c>
      <c r="U3489" t="s">
        <v>2518</v>
      </c>
      <c r="V3489" t="str">
        <f>INDEX([1]!Table1[tenantname],MATCH(invoices[[#This Row],[allotment_id]],[1]!Table1[TenantAllotmentID],0))</f>
        <v>Aakarshni V (C42-C2)</v>
      </c>
      <c r="W3489" t="s">
        <v>14824</v>
      </c>
      <c r="X3489" t="s">
        <v>14825</v>
      </c>
      <c r="Y3489" s="4">
        <v>45505</v>
      </c>
      <c r="Z3489" t="s">
        <v>15806</v>
      </c>
      <c r="AA3489">
        <v>8254</v>
      </c>
      <c r="AB3489">
        <v>4444</v>
      </c>
      <c r="AC3489">
        <v>802</v>
      </c>
      <c r="AD3489" s="7">
        <f>invoices[[#This Row],[Rent]]+invoices[[#This Row],[Services]]+invoices[[#This Row],[GST]]</f>
        <v>13500</v>
      </c>
      <c r="AE3489" s="7">
        <f>invoices[[#This Row],[Total]]-invoices[[#This Row],[rent_amount]]</f>
        <v>0</v>
      </c>
      <c r="AF3489">
        <v>3656</v>
      </c>
      <c r="AG3489">
        <v>2480</v>
      </c>
      <c r="AH3489">
        <f>invoices[[#This Row],[EB Amount]]-invoices[[#This Row],[electricity_amount]]</f>
        <v>0</v>
      </c>
    </row>
    <row r="3490" spans="1:34">
      <c r="A3490" t="s">
        <v>8844</v>
      </c>
      <c r="B3490" t="s">
        <v>22</v>
      </c>
      <c r="C3490" t="s">
        <v>469</v>
      </c>
      <c r="D3490" t="s">
        <v>24</v>
      </c>
      <c r="E3490" t="s">
        <v>104</v>
      </c>
      <c r="F3490" t="s">
        <v>380</v>
      </c>
      <c r="G3490" t="s">
        <v>8845</v>
      </c>
      <c r="H3490" s="1">
        <f>DATE(YEAR(invoices[[#This Row],[due_date]]),MONTH(invoices[[#This Row],[due_date]]),1)</f>
        <v>45505</v>
      </c>
      <c r="I3490" s="1">
        <v>45511</v>
      </c>
      <c r="J3490">
        <v>17500</v>
      </c>
      <c r="K3490">
        <v>1225</v>
      </c>
      <c r="L3490">
        <v>0</v>
      </c>
      <c r="M3490">
        <f>invoices[[#This Row],[rent_amount]]+invoices[[#This Row],[electricity_amount]]+invoices[[#This Row],[other_charges]]</f>
        <v>18725</v>
      </c>
      <c r="N3490" t="s">
        <v>28</v>
      </c>
      <c r="O3490" t="s">
        <v>361</v>
      </c>
      <c r="P3490">
        <v>0</v>
      </c>
      <c r="Q3490" t="b">
        <v>0</v>
      </c>
      <c r="R3490" t="s">
        <v>191</v>
      </c>
      <c r="S3490">
        <v>0</v>
      </c>
      <c r="T3490">
        <f>invoices[[#This Row],[total_amount]]</f>
        <v>18725</v>
      </c>
      <c r="U3490" t="s">
        <v>473</v>
      </c>
      <c r="V3490" t="str">
        <f>INDEX([1]!Table1[tenantname],MATCH(invoices[[#This Row],[allotment_id]],[1]!Table1[TenantAllotmentID],0))</f>
        <v>Lalith Aditya Teegala (B14-A1)</v>
      </c>
      <c r="W3490" t="s">
        <v>14122</v>
      </c>
      <c r="X3490" t="s">
        <v>14123</v>
      </c>
      <c r="Y3490" s="4">
        <v>45505</v>
      </c>
      <c r="Z3490" t="s">
        <v>15806</v>
      </c>
      <c r="AA3490">
        <v>12562</v>
      </c>
      <c r="AB3490">
        <v>4186</v>
      </c>
      <c r="AC3490">
        <v>752</v>
      </c>
      <c r="AD3490" s="7">
        <f>invoices[[#This Row],[Rent]]+invoices[[#This Row],[Services]]+invoices[[#This Row],[GST]]</f>
        <v>17500</v>
      </c>
      <c r="AE3490" s="7">
        <f>invoices[[#This Row],[Total]]-invoices[[#This Row],[rent_amount]]</f>
        <v>0</v>
      </c>
      <c r="AF3490">
        <v>3672</v>
      </c>
      <c r="AG3490">
        <v>1225</v>
      </c>
      <c r="AH3490">
        <f>invoices[[#This Row],[EB Amount]]-invoices[[#This Row],[electricity_amount]]</f>
        <v>0</v>
      </c>
    </row>
    <row r="3491" spans="1:34">
      <c r="A3491" t="s">
        <v>8898</v>
      </c>
      <c r="B3491" t="s">
        <v>22</v>
      </c>
      <c r="C3491" t="s">
        <v>7222</v>
      </c>
      <c r="D3491" t="s">
        <v>24</v>
      </c>
      <c r="E3491" t="s">
        <v>72</v>
      </c>
      <c r="F3491" t="s">
        <v>665</v>
      </c>
      <c r="G3491" t="s">
        <v>8899</v>
      </c>
      <c r="H3491" s="1">
        <f>DATE(YEAR(invoices[[#This Row],[due_date]]),MONTH(invoices[[#This Row],[due_date]]),1)</f>
        <v>45505</v>
      </c>
      <c r="I3491" s="1">
        <v>45511</v>
      </c>
      <c r="J3491">
        <v>19000</v>
      </c>
      <c r="K3491">
        <v>1612</v>
      </c>
      <c r="L3491">
        <v>0</v>
      </c>
      <c r="M3491">
        <f>invoices[[#This Row],[rent_amount]]+invoices[[#This Row],[electricity_amount]]+invoices[[#This Row],[other_charges]]</f>
        <v>20612</v>
      </c>
      <c r="N3491" t="s">
        <v>28</v>
      </c>
      <c r="O3491" t="s">
        <v>1240</v>
      </c>
      <c r="P3491">
        <v>0</v>
      </c>
      <c r="Q3491" t="b">
        <v>0</v>
      </c>
      <c r="R3491" t="s">
        <v>191</v>
      </c>
      <c r="S3491">
        <v>0</v>
      </c>
      <c r="T3491">
        <f>invoices[[#This Row],[total_amount]]</f>
        <v>20612</v>
      </c>
      <c r="U3491" t="s">
        <v>7224</v>
      </c>
      <c r="V3491" t="str">
        <f>INDEX([1]!Table1[tenantname],MATCH(invoices[[#This Row],[allotment_id]],[1]!Table1[TenantAllotmentID],0))</f>
        <v>Stuti Srivastava (C34-A1)</v>
      </c>
      <c r="W3491" t="s">
        <v>15544</v>
      </c>
      <c r="X3491" t="s">
        <v>15545</v>
      </c>
      <c r="Y3491" s="4">
        <v>45505</v>
      </c>
      <c r="Z3491" t="s">
        <v>15806</v>
      </c>
      <c r="AA3491">
        <v>13639</v>
      </c>
      <c r="AB3491">
        <v>4545</v>
      </c>
      <c r="AC3491">
        <v>816</v>
      </c>
      <c r="AD3491" s="7">
        <f>invoices[[#This Row],[Rent]]+invoices[[#This Row],[Services]]+invoices[[#This Row],[GST]]</f>
        <v>19000</v>
      </c>
      <c r="AE3491" s="7">
        <f>invoices[[#This Row],[Total]]-invoices[[#This Row],[rent_amount]]</f>
        <v>0</v>
      </c>
      <c r="AF3491">
        <v>3698</v>
      </c>
      <c r="AG3491">
        <v>1612</v>
      </c>
      <c r="AH3491">
        <f>invoices[[#This Row],[EB Amount]]-invoices[[#This Row],[electricity_amount]]</f>
        <v>0</v>
      </c>
    </row>
    <row r="3492" spans="1:34">
      <c r="A3492" t="s">
        <v>8914</v>
      </c>
      <c r="B3492" t="s">
        <v>22</v>
      </c>
      <c r="C3492" t="s">
        <v>2477</v>
      </c>
      <c r="D3492" t="s">
        <v>24</v>
      </c>
      <c r="E3492" t="s">
        <v>140</v>
      </c>
      <c r="F3492" t="s">
        <v>1166</v>
      </c>
      <c r="G3492" t="s">
        <v>8915</v>
      </c>
      <c r="H3492" s="1">
        <f>DATE(YEAR(invoices[[#This Row],[due_date]]),MONTH(invoices[[#This Row],[due_date]]),1)</f>
        <v>45505</v>
      </c>
      <c r="I3492" s="1">
        <v>45511</v>
      </c>
      <c r="J3492">
        <v>13000</v>
      </c>
      <c r="K3492">
        <v>2232</v>
      </c>
      <c r="L3492">
        <v>0</v>
      </c>
      <c r="M3492">
        <f>invoices[[#This Row],[rent_amount]]+invoices[[#This Row],[electricity_amount]]+invoices[[#This Row],[other_charges]]</f>
        <v>15232</v>
      </c>
      <c r="N3492" t="s">
        <v>28</v>
      </c>
      <c r="O3492" t="s">
        <v>361</v>
      </c>
      <c r="P3492">
        <v>0</v>
      </c>
      <c r="Q3492" t="b">
        <v>0</v>
      </c>
      <c r="R3492" t="s">
        <v>191</v>
      </c>
      <c r="S3492">
        <v>0</v>
      </c>
      <c r="T3492">
        <f>invoices[[#This Row],[total_amount]]</f>
        <v>15232</v>
      </c>
      <c r="U3492" t="s">
        <v>2479</v>
      </c>
      <c r="V3492" t="str">
        <f>INDEX([1]!Table1[tenantname],MATCH(invoices[[#This Row],[allotment_id]],[1]!Table1[TenantAllotmentID],0))</f>
        <v>Himanshu Dixit (A41-B3)</v>
      </c>
      <c r="W3492" t="s">
        <v>14818</v>
      </c>
      <c r="X3492" t="s">
        <v>14819</v>
      </c>
      <c r="Y3492" s="4">
        <v>45505</v>
      </c>
      <c r="Z3492" t="s">
        <v>15806</v>
      </c>
      <c r="AA3492">
        <v>8085</v>
      </c>
      <c r="AB3492">
        <v>4165</v>
      </c>
      <c r="AC3492">
        <v>750</v>
      </c>
      <c r="AD3492" s="7">
        <f>invoices[[#This Row],[Rent]]+invoices[[#This Row],[Services]]+invoices[[#This Row],[GST]]</f>
        <v>13000</v>
      </c>
      <c r="AE3492" s="7">
        <f>invoices[[#This Row],[Total]]-invoices[[#This Row],[rent_amount]]</f>
        <v>0</v>
      </c>
      <c r="AF3492">
        <v>3707</v>
      </c>
      <c r="AG3492">
        <v>2232</v>
      </c>
      <c r="AH3492">
        <f>invoices[[#This Row],[EB Amount]]-invoices[[#This Row],[electricity_amount]]</f>
        <v>0</v>
      </c>
    </row>
    <row r="3493" spans="1:34">
      <c r="A3493" t="s">
        <v>8956</v>
      </c>
      <c r="B3493" t="s">
        <v>22</v>
      </c>
      <c r="C3493" t="s">
        <v>8957</v>
      </c>
      <c r="D3493" t="s">
        <v>24</v>
      </c>
      <c r="E3493" t="s">
        <v>88</v>
      </c>
      <c r="F3493" t="s">
        <v>1314</v>
      </c>
      <c r="G3493" t="s">
        <v>8958</v>
      </c>
      <c r="H3493" s="1">
        <f>DATE(YEAR(invoices[[#This Row],[due_date]]),MONTH(invoices[[#This Row],[due_date]]),1)</f>
        <v>45505</v>
      </c>
      <c r="I3493" s="1">
        <v>45511</v>
      </c>
      <c r="J3493">
        <v>14500</v>
      </c>
      <c r="K3493">
        <v>1581</v>
      </c>
      <c r="L3493">
        <v>2250</v>
      </c>
      <c r="M3493">
        <f>invoices[[#This Row],[rent_amount]]+invoices[[#This Row],[electricity_amount]]+invoices[[#This Row],[other_charges]]</f>
        <v>18331</v>
      </c>
      <c r="N3493" t="s">
        <v>28</v>
      </c>
      <c r="O3493" t="s">
        <v>190</v>
      </c>
      <c r="P3493">
        <v>0</v>
      </c>
      <c r="Q3493" t="b">
        <v>0</v>
      </c>
      <c r="R3493" t="s">
        <v>191</v>
      </c>
      <c r="S3493">
        <v>0</v>
      </c>
      <c r="T3493">
        <f>invoices[[#This Row],[total_amount]]</f>
        <v>18331</v>
      </c>
      <c r="U3493" t="s">
        <v>8959</v>
      </c>
      <c r="V3493" t="str">
        <f>INDEX([1]!Table1[tenantname],MATCH(invoices[[#This Row],[allotment_id]],[1]!Table1[TenantAllotmentID],0))</f>
        <v>Sai Krishna Kuppili (B13-B1)</v>
      </c>
      <c r="W3493" t="s">
        <v>15641</v>
      </c>
      <c r="X3493" t="s">
        <v>15642</v>
      </c>
      <c r="Y3493" s="4">
        <v>45505</v>
      </c>
      <c r="Z3493" t="s">
        <v>15806</v>
      </c>
      <c r="AA3493">
        <v>10150</v>
      </c>
      <c r="AB3493">
        <v>3468</v>
      </c>
      <c r="AC3493">
        <v>882</v>
      </c>
      <c r="AD3493" s="7">
        <f>invoices[[#This Row],[Rent]]+invoices[[#This Row],[Services]]+invoices[[#This Row],[GST]]</f>
        <v>14500</v>
      </c>
      <c r="AE3493" s="7">
        <f>invoices[[#This Row],[Total]]-invoices[[#This Row],[rent_amount]]</f>
        <v>0</v>
      </c>
      <c r="AF3493">
        <v>3734</v>
      </c>
      <c r="AG3493">
        <v>1581</v>
      </c>
      <c r="AH3493">
        <f>invoices[[#This Row],[EB Amount]]-invoices[[#This Row],[electricity_amount]]</f>
        <v>0</v>
      </c>
    </row>
    <row r="3494" spans="1:34">
      <c r="A3494" t="s">
        <v>8982</v>
      </c>
      <c r="B3494" t="s">
        <v>22</v>
      </c>
      <c r="C3494" t="s">
        <v>757</v>
      </c>
      <c r="D3494" t="s">
        <v>24</v>
      </c>
      <c r="E3494" t="s">
        <v>181</v>
      </c>
      <c r="F3494" t="s">
        <v>758</v>
      </c>
      <c r="G3494" t="s">
        <v>8983</v>
      </c>
      <c r="H3494" s="1">
        <f>DATE(YEAR(invoices[[#This Row],[due_date]]),MONTH(invoices[[#This Row],[due_date]]),1)</f>
        <v>45505</v>
      </c>
      <c r="I3494" s="1">
        <v>45511</v>
      </c>
      <c r="J3494">
        <v>13500</v>
      </c>
      <c r="K3494">
        <v>1501</v>
      </c>
      <c r="L3494">
        <v>0</v>
      </c>
      <c r="M3494">
        <f>invoices[[#This Row],[rent_amount]]+invoices[[#This Row],[electricity_amount]]+invoices[[#This Row],[other_charges]]</f>
        <v>15001</v>
      </c>
      <c r="N3494" t="s">
        <v>28</v>
      </c>
      <c r="O3494" t="s">
        <v>1240</v>
      </c>
      <c r="P3494">
        <v>0</v>
      </c>
      <c r="Q3494" t="b">
        <v>0</v>
      </c>
      <c r="R3494" t="s">
        <v>191</v>
      </c>
      <c r="S3494">
        <v>0</v>
      </c>
      <c r="T3494">
        <f>invoices[[#This Row],[total_amount]]</f>
        <v>15001</v>
      </c>
      <c r="U3494" t="s">
        <v>761</v>
      </c>
      <c r="V3494" t="str">
        <f>INDEX([1]!Table1[tenantname],MATCH(invoices[[#This Row],[allotment_id]],[1]!Table1[TenantAllotmentID],0))</f>
        <v>Shivani Kumari (B24-C2)</v>
      </c>
      <c r="W3494" t="s">
        <v>14221</v>
      </c>
      <c r="X3494" t="s">
        <v>14222</v>
      </c>
      <c r="Y3494" s="4">
        <v>45505</v>
      </c>
      <c r="Z3494" t="s">
        <v>15806</v>
      </c>
      <c r="AA3494">
        <v>9450</v>
      </c>
      <c r="AB3494">
        <v>3229</v>
      </c>
      <c r="AC3494">
        <v>821</v>
      </c>
      <c r="AD3494" s="7">
        <f>invoices[[#This Row],[Rent]]+invoices[[#This Row],[Services]]+invoices[[#This Row],[GST]]</f>
        <v>13500</v>
      </c>
      <c r="AE3494" s="7">
        <f>invoices[[#This Row],[Total]]-invoices[[#This Row],[rent_amount]]</f>
        <v>0</v>
      </c>
      <c r="AF3494">
        <v>3749</v>
      </c>
      <c r="AG3494">
        <v>1501</v>
      </c>
      <c r="AH3494">
        <f>invoices[[#This Row],[EB Amount]]-invoices[[#This Row],[electricity_amount]]</f>
        <v>0</v>
      </c>
    </row>
    <row r="3495" spans="1:34">
      <c r="A3495" t="s">
        <v>8984</v>
      </c>
      <c r="B3495" t="s">
        <v>22</v>
      </c>
      <c r="C3495" t="s">
        <v>416</v>
      </c>
      <c r="D3495" t="s">
        <v>24</v>
      </c>
      <c r="E3495" t="s">
        <v>247</v>
      </c>
      <c r="F3495" t="s">
        <v>417</v>
      </c>
      <c r="G3495" t="s">
        <v>8985</v>
      </c>
      <c r="H3495" s="1">
        <f>DATE(YEAR(invoices[[#This Row],[due_date]]),MONTH(invoices[[#This Row],[due_date]]),1)</f>
        <v>45505</v>
      </c>
      <c r="I3495" s="1">
        <v>45511</v>
      </c>
      <c r="J3495">
        <v>13500</v>
      </c>
      <c r="K3495">
        <v>636</v>
      </c>
      <c r="L3495">
        <v>0</v>
      </c>
      <c r="M3495">
        <f>invoices[[#This Row],[rent_amount]]+invoices[[#This Row],[electricity_amount]]+invoices[[#This Row],[other_charges]]</f>
        <v>14136</v>
      </c>
      <c r="N3495" t="s">
        <v>28</v>
      </c>
      <c r="O3495" t="s">
        <v>257</v>
      </c>
      <c r="P3495">
        <v>0</v>
      </c>
      <c r="Q3495" t="b">
        <v>0</v>
      </c>
      <c r="R3495" t="s">
        <v>191</v>
      </c>
      <c r="S3495">
        <v>0</v>
      </c>
      <c r="T3495">
        <f>invoices[[#This Row],[total_amount]]</f>
        <v>14136</v>
      </c>
      <c r="U3495" t="s">
        <v>420</v>
      </c>
      <c r="V3495" t="str">
        <f>INDEX([1]!Table1[tenantname],MATCH(invoices[[#This Row],[allotment_id]],[1]!Table1[TenantAllotmentID],0))</f>
        <v>Ashuthosh N B (C11-B2)</v>
      </c>
      <c r="W3495" t="s">
        <v>14102</v>
      </c>
      <c r="X3495" t="s">
        <v>14103</v>
      </c>
      <c r="Y3495" s="4">
        <v>45505</v>
      </c>
      <c r="Z3495" t="s">
        <v>15806</v>
      </c>
      <c r="AA3495">
        <v>9690</v>
      </c>
      <c r="AB3495">
        <v>3229</v>
      </c>
      <c r="AC3495">
        <v>581</v>
      </c>
      <c r="AD3495" s="7">
        <f>invoices[[#This Row],[Rent]]+invoices[[#This Row],[Services]]+invoices[[#This Row],[GST]]</f>
        <v>13500</v>
      </c>
      <c r="AE3495" s="7">
        <f>invoices[[#This Row],[Total]]-invoices[[#This Row],[rent_amount]]</f>
        <v>0</v>
      </c>
      <c r="AF3495">
        <v>3750</v>
      </c>
      <c r="AG3495">
        <v>636</v>
      </c>
      <c r="AH3495">
        <f>invoices[[#This Row],[EB Amount]]-invoices[[#This Row],[electricity_amount]]</f>
        <v>0</v>
      </c>
    </row>
    <row r="3496" spans="1:34">
      <c r="A3496" t="s">
        <v>8986</v>
      </c>
      <c r="B3496" t="s">
        <v>22</v>
      </c>
      <c r="C3496" t="s">
        <v>1003</v>
      </c>
      <c r="D3496" t="s">
        <v>24</v>
      </c>
      <c r="E3496" t="s">
        <v>147</v>
      </c>
      <c r="F3496" t="s">
        <v>336</v>
      </c>
      <c r="G3496" t="s">
        <v>8987</v>
      </c>
      <c r="H3496" s="1">
        <f>DATE(YEAR(invoices[[#This Row],[due_date]]),MONTH(invoices[[#This Row],[due_date]]),1)</f>
        <v>45505</v>
      </c>
      <c r="I3496" s="1">
        <v>45511</v>
      </c>
      <c r="J3496">
        <v>4644</v>
      </c>
      <c r="K3496">
        <v>1643</v>
      </c>
      <c r="L3496">
        <v>2250</v>
      </c>
      <c r="M3496">
        <f>invoices[[#This Row],[rent_amount]]+invoices[[#This Row],[electricity_amount]]+invoices[[#This Row],[other_charges]]</f>
        <v>8537</v>
      </c>
      <c r="N3496" t="s">
        <v>28</v>
      </c>
      <c r="O3496" t="s">
        <v>361</v>
      </c>
      <c r="P3496">
        <v>0</v>
      </c>
      <c r="Q3496" t="b">
        <v>0</v>
      </c>
      <c r="R3496" t="s">
        <v>191</v>
      </c>
      <c r="S3496">
        <v>0</v>
      </c>
      <c r="T3496">
        <f>invoices[[#This Row],[total_amount]]</f>
        <v>8537</v>
      </c>
      <c r="U3496" t="s">
        <v>1005</v>
      </c>
      <c r="V3496" t="str">
        <f>INDEX([1]!Table1[tenantname],MATCH(invoices[[#This Row],[allotment_id]],[1]!Table1[TenantAllotmentID],0))</f>
        <v>Faris Gani (C31-D1)</v>
      </c>
      <c r="W3496" t="s">
        <v>14312</v>
      </c>
      <c r="X3496" t="s">
        <v>14313</v>
      </c>
      <c r="Y3496" s="4">
        <v>45505</v>
      </c>
      <c r="Z3496" t="s">
        <v>15806</v>
      </c>
      <c r="AA3496">
        <v>3334</v>
      </c>
      <c r="AB3496">
        <v>1111</v>
      </c>
      <c r="AC3496">
        <v>199</v>
      </c>
      <c r="AD3496" s="7">
        <f>invoices[[#This Row],[Rent]]+invoices[[#This Row],[Services]]+invoices[[#This Row],[GST]]</f>
        <v>4644</v>
      </c>
      <c r="AE3496" s="7">
        <f>invoices[[#This Row],[Total]]-invoices[[#This Row],[rent_amount]]</f>
        <v>0</v>
      </c>
      <c r="AF3496">
        <v>3751</v>
      </c>
      <c r="AG3496">
        <v>1643</v>
      </c>
      <c r="AH3496">
        <f>invoices[[#This Row],[EB Amount]]-invoices[[#This Row],[electricity_amount]]</f>
        <v>0</v>
      </c>
    </row>
    <row r="3497" spans="1:34">
      <c r="A3497" t="s">
        <v>9090</v>
      </c>
      <c r="B3497" t="s">
        <v>22</v>
      </c>
      <c r="C3497" s="2" t="s">
        <v>4417</v>
      </c>
      <c r="D3497" t="s">
        <v>24</v>
      </c>
      <c r="E3497" t="s">
        <v>88</v>
      </c>
      <c r="F3497" t="s">
        <v>442</v>
      </c>
      <c r="G3497" t="s">
        <v>9091</v>
      </c>
      <c r="H3497" s="1">
        <f>DATE(YEAR(invoices[[#This Row],[due_date]]),MONTH(invoices[[#This Row],[due_date]]),1)</f>
        <v>45505</v>
      </c>
      <c r="I3497" s="1">
        <v>45511</v>
      </c>
      <c r="J3497">
        <v>5515</v>
      </c>
      <c r="K3497">
        <v>1581</v>
      </c>
      <c r="L3497">
        <v>2250</v>
      </c>
      <c r="M3497">
        <f>invoices[[#This Row],[rent_amount]]+invoices[[#This Row],[electricity_amount]]+invoices[[#This Row],[other_charges]]</f>
        <v>9346</v>
      </c>
      <c r="N3497" t="s">
        <v>28</v>
      </c>
      <c r="O3497" t="s">
        <v>257</v>
      </c>
      <c r="P3497">
        <v>0</v>
      </c>
      <c r="Q3497" t="b">
        <v>0</v>
      </c>
      <c r="R3497" t="s">
        <v>191</v>
      </c>
      <c r="S3497">
        <v>0</v>
      </c>
      <c r="T3497">
        <f>invoices[[#This Row],[total_amount]]</f>
        <v>9346</v>
      </c>
      <c r="U3497" t="s">
        <v>4419</v>
      </c>
      <c r="V3497" t="str">
        <f>INDEX([1]!Table1[tenantname],MATCH(invoices[[#This Row],[allotment_id]],[1]!Table1[TenantAllotmentID],0))</f>
        <v>Ajay AK (B13-A1)</v>
      </c>
      <c r="W3497" t="s">
        <v>15229</v>
      </c>
      <c r="X3497" t="s">
        <v>15230</v>
      </c>
      <c r="Y3497" s="4">
        <v>45505</v>
      </c>
      <c r="Z3497" t="s">
        <v>15806</v>
      </c>
      <c r="AA3497">
        <v>3959</v>
      </c>
      <c r="AB3497">
        <v>1319</v>
      </c>
      <c r="AC3497">
        <v>237</v>
      </c>
      <c r="AD3497" s="7">
        <f>invoices[[#This Row],[Rent]]+invoices[[#This Row],[Services]]+invoices[[#This Row],[GST]]</f>
        <v>5515</v>
      </c>
      <c r="AE3497" s="7">
        <f>invoices[[#This Row],[Total]]-invoices[[#This Row],[rent_amount]]</f>
        <v>0</v>
      </c>
      <c r="AF3497">
        <v>3807</v>
      </c>
      <c r="AG3497">
        <v>1581</v>
      </c>
      <c r="AH3497">
        <f>invoices[[#This Row],[EB Amount]]-invoices[[#This Row],[electricity_amount]]</f>
        <v>0</v>
      </c>
    </row>
    <row r="3498" spans="1:34">
      <c r="A3498" t="s">
        <v>9126</v>
      </c>
      <c r="B3498" t="s">
        <v>22</v>
      </c>
      <c r="C3498" t="s">
        <v>6641</v>
      </c>
      <c r="D3498" t="s">
        <v>24</v>
      </c>
      <c r="E3498" t="s">
        <v>112</v>
      </c>
      <c r="F3498" t="s">
        <v>1343</v>
      </c>
      <c r="G3498" t="s">
        <v>9127</v>
      </c>
      <c r="H3498" s="1">
        <f>DATE(YEAR(invoices[[#This Row],[due_date]]),MONTH(invoices[[#This Row],[due_date]]),1)</f>
        <v>45505</v>
      </c>
      <c r="I3498" s="1">
        <v>45511</v>
      </c>
      <c r="J3498">
        <v>18500</v>
      </c>
      <c r="K3498">
        <v>2263</v>
      </c>
      <c r="L3498">
        <v>2250</v>
      </c>
      <c r="M3498">
        <f>invoices[[#This Row],[rent_amount]]+invoices[[#This Row],[electricity_amount]]+invoices[[#This Row],[other_charges]]</f>
        <v>23013</v>
      </c>
      <c r="N3498" t="s">
        <v>28</v>
      </c>
      <c r="O3498" t="s">
        <v>1240</v>
      </c>
      <c r="P3498">
        <v>0</v>
      </c>
      <c r="Q3498" t="b">
        <v>0</v>
      </c>
      <c r="R3498" t="s">
        <v>191</v>
      </c>
      <c r="S3498">
        <v>0</v>
      </c>
      <c r="T3498">
        <f>invoices[[#This Row],[total_amount]]</f>
        <v>23013</v>
      </c>
      <c r="U3498" t="s">
        <v>6643</v>
      </c>
      <c r="V3498" t="str">
        <f>INDEX([1]!Table1[tenantname],MATCH(invoices[[#This Row],[allotment_id]],[1]!Table1[TenantAllotmentID],0))</f>
        <v>Dheeraj Rajpurohit (A23-A1)</v>
      </c>
      <c r="W3498" t="s">
        <v>15494</v>
      </c>
      <c r="X3498" t="s">
        <v>15495</v>
      </c>
      <c r="Y3498" s="4">
        <v>45505</v>
      </c>
      <c r="Z3498" t="s">
        <v>15806</v>
      </c>
      <c r="AA3498">
        <v>12950</v>
      </c>
      <c r="AB3498">
        <v>4425</v>
      </c>
      <c r="AC3498">
        <v>1125</v>
      </c>
      <c r="AD3498" s="7">
        <f>invoices[[#This Row],[Rent]]+invoices[[#This Row],[Services]]+invoices[[#This Row],[GST]]</f>
        <v>18500</v>
      </c>
      <c r="AE3498" s="7">
        <f>invoices[[#This Row],[Total]]-invoices[[#This Row],[rent_amount]]</f>
        <v>0</v>
      </c>
      <c r="AF3498">
        <v>3824</v>
      </c>
      <c r="AG3498">
        <v>2263</v>
      </c>
      <c r="AH3498">
        <f>invoices[[#This Row],[EB Amount]]-invoices[[#This Row],[electricity_amount]]</f>
        <v>0</v>
      </c>
    </row>
    <row r="3499" spans="1:34">
      <c r="A3499" t="s">
        <v>9146</v>
      </c>
      <c r="B3499" t="s">
        <v>22</v>
      </c>
      <c r="C3499" t="s">
        <v>2441</v>
      </c>
      <c r="D3499" t="s">
        <v>24</v>
      </c>
      <c r="E3499" t="s">
        <v>80</v>
      </c>
      <c r="F3499" t="s">
        <v>81</v>
      </c>
      <c r="G3499" t="s">
        <v>9147</v>
      </c>
      <c r="H3499" s="1">
        <f>DATE(YEAR(invoices[[#This Row],[due_date]]),MONTH(invoices[[#This Row],[due_date]]),1)</f>
        <v>45505</v>
      </c>
      <c r="I3499" s="1">
        <v>45511</v>
      </c>
      <c r="J3499">
        <v>5052</v>
      </c>
      <c r="K3499">
        <v>1612</v>
      </c>
      <c r="L3499">
        <v>2250</v>
      </c>
      <c r="M3499">
        <f>invoices[[#This Row],[rent_amount]]+invoices[[#This Row],[electricity_amount]]+invoices[[#This Row],[other_charges]]</f>
        <v>8914</v>
      </c>
      <c r="N3499" t="s">
        <v>28</v>
      </c>
      <c r="O3499" t="s">
        <v>1240</v>
      </c>
      <c r="P3499">
        <v>0</v>
      </c>
      <c r="Q3499" t="b">
        <v>0</v>
      </c>
      <c r="R3499" t="s">
        <v>191</v>
      </c>
      <c r="S3499">
        <v>0</v>
      </c>
      <c r="T3499">
        <f>invoices[[#This Row],[total_amount]]</f>
        <v>8914</v>
      </c>
      <c r="U3499" t="s">
        <v>2443</v>
      </c>
      <c r="V3499" t="str">
        <f>INDEX([1]!Table1[tenantname],MATCH(invoices[[#This Row],[allotment_id]],[1]!Table1[TenantAllotmentID],0))</f>
        <v>Sree Shravanya Ragunath (D21-B1)</v>
      </c>
      <c r="W3499" t="s">
        <v>14805</v>
      </c>
      <c r="X3499" t="s">
        <v>14806</v>
      </c>
      <c r="Y3499" s="4">
        <v>45505</v>
      </c>
      <c r="Z3499" t="s">
        <v>15806</v>
      </c>
      <c r="AA3499">
        <v>3601</v>
      </c>
      <c r="AB3499">
        <v>1230</v>
      </c>
      <c r="AC3499">
        <v>221</v>
      </c>
      <c r="AD3499" s="7">
        <f>invoices[[#This Row],[Rent]]+invoices[[#This Row],[Services]]+invoices[[#This Row],[GST]]</f>
        <v>5052</v>
      </c>
      <c r="AE3499" s="7">
        <f>invoices[[#This Row],[Total]]-invoices[[#This Row],[rent_amount]]</f>
        <v>0</v>
      </c>
      <c r="AF3499">
        <v>3837</v>
      </c>
      <c r="AG3499">
        <v>1612</v>
      </c>
      <c r="AH3499">
        <f>invoices[[#This Row],[EB Amount]]-invoices[[#This Row],[electricity_amount]]</f>
        <v>0</v>
      </c>
    </row>
    <row r="3500" spans="1:34">
      <c r="A3500" t="s">
        <v>9204</v>
      </c>
      <c r="B3500" t="s">
        <v>22</v>
      </c>
      <c r="C3500" t="s">
        <v>2676</v>
      </c>
      <c r="D3500" t="s">
        <v>24</v>
      </c>
      <c r="E3500" t="s">
        <v>181</v>
      </c>
      <c r="F3500" t="s">
        <v>609</v>
      </c>
      <c r="G3500" t="s">
        <v>9205</v>
      </c>
      <c r="H3500" s="1">
        <f>DATE(YEAR(invoices[[#This Row],[due_date]]),MONTH(invoices[[#This Row],[due_date]]),1)</f>
        <v>45505</v>
      </c>
      <c r="I3500" s="1">
        <v>45511</v>
      </c>
      <c r="J3500">
        <v>18500</v>
      </c>
      <c r="K3500">
        <v>237</v>
      </c>
      <c r="L3500">
        <v>0</v>
      </c>
      <c r="M3500">
        <f>invoices[[#This Row],[rent_amount]]+invoices[[#This Row],[electricity_amount]]+invoices[[#This Row],[other_charges]]</f>
        <v>18737</v>
      </c>
      <c r="N3500" t="s">
        <v>28</v>
      </c>
      <c r="O3500" t="s">
        <v>1240</v>
      </c>
      <c r="P3500">
        <v>0</v>
      </c>
      <c r="Q3500" t="b">
        <v>0</v>
      </c>
      <c r="R3500" t="s">
        <v>191</v>
      </c>
      <c r="S3500">
        <v>0</v>
      </c>
      <c r="T3500">
        <f>invoices[[#This Row],[total_amount]]</f>
        <v>18737</v>
      </c>
      <c r="U3500" t="s">
        <v>2678</v>
      </c>
      <c r="V3500" t="str">
        <f>INDEX([1]!Table1[tenantname],MATCH(invoices[[#This Row],[allotment_id]],[1]!Table1[TenantAllotmentID],0))</f>
        <v>Rakshnana VR (B24-A1)</v>
      </c>
      <c r="W3500" t="s">
        <v>14864</v>
      </c>
      <c r="X3500" t="s">
        <v>14865</v>
      </c>
      <c r="Y3500" s="4">
        <v>45505</v>
      </c>
      <c r="Z3500" t="s">
        <v>15806</v>
      </c>
      <c r="AA3500">
        <v>12950</v>
      </c>
      <c r="AB3500">
        <v>4425</v>
      </c>
      <c r="AC3500">
        <v>1125</v>
      </c>
      <c r="AD3500" s="7">
        <f>invoices[[#This Row],[Rent]]+invoices[[#This Row],[Services]]+invoices[[#This Row],[GST]]</f>
        <v>18500</v>
      </c>
      <c r="AE3500" s="7">
        <f>invoices[[#This Row],[Total]]-invoices[[#This Row],[rent_amount]]</f>
        <v>0</v>
      </c>
      <c r="AF3500">
        <v>3866</v>
      </c>
      <c r="AG3500">
        <v>237</v>
      </c>
      <c r="AH3500">
        <f>invoices[[#This Row],[EB Amount]]-invoices[[#This Row],[electricity_amount]]</f>
        <v>0</v>
      </c>
    </row>
    <row r="3501" spans="1:34">
      <c r="A3501" t="s">
        <v>9361</v>
      </c>
      <c r="B3501" t="s">
        <v>22</v>
      </c>
      <c r="C3501" t="s">
        <v>1481</v>
      </c>
      <c r="D3501" t="s">
        <v>24</v>
      </c>
      <c r="E3501" t="s">
        <v>25</v>
      </c>
      <c r="F3501" t="s">
        <v>1200</v>
      </c>
      <c r="G3501" t="s">
        <v>9362</v>
      </c>
      <c r="H3501" s="1">
        <f>DATE(YEAR(invoices[[#This Row],[due_date]]),MONTH(invoices[[#This Row],[due_date]]),1)</f>
        <v>45505</v>
      </c>
      <c r="I3501" s="1">
        <v>45511</v>
      </c>
      <c r="J3501">
        <v>8580</v>
      </c>
      <c r="K3501">
        <v>0</v>
      </c>
      <c r="L3501">
        <v>0</v>
      </c>
      <c r="M3501">
        <f>invoices[[#This Row],[rent_amount]]+invoices[[#This Row],[electricity_amount]]+invoices[[#This Row],[other_charges]]</f>
        <v>8580</v>
      </c>
      <c r="N3501" t="s">
        <v>28</v>
      </c>
      <c r="O3501" t="s">
        <v>257</v>
      </c>
      <c r="P3501">
        <v>0</v>
      </c>
      <c r="Q3501" t="b">
        <v>0</v>
      </c>
      <c r="R3501" t="s">
        <v>191</v>
      </c>
      <c r="S3501">
        <v>0</v>
      </c>
      <c r="T3501">
        <f>invoices[[#This Row],[total_amount]]</f>
        <v>8580</v>
      </c>
      <c r="U3501" t="s">
        <v>1484</v>
      </c>
      <c r="V3501" t="str">
        <f>INDEX([1]!Table1[tenantname],MATCH(invoices[[#This Row],[allotment_id]],[1]!Table1[TenantAllotmentID],0))</f>
        <v>Amruta Mandar Puranik (A24-A1)</v>
      </c>
      <c r="W3501" t="s">
        <v>14491</v>
      </c>
      <c r="X3501" t="s">
        <v>14492</v>
      </c>
      <c r="Y3501" s="4">
        <v>45505</v>
      </c>
      <c r="Z3501" t="s">
        <v>15806</v>
      </c>
      <c r="AA3501">
        <v>6006</v>
      </c>
      <c r="AB3501">
        <v>2181</v>
      </c>
      <c r="AC3501">
        <v>393</v>
      </c>
      <c r="AD3501" s="7">
        <f>invoices[[#This Row],[Rent]]+invoices[[#This Row],[Services]]+invoices[[#This Row],[GST]]</f>
        <v>8580</v>
      </c>
      <c r="AE3501" s="7">
        <f>invoices[[#This Row],[Total]]-invoices[[#This Row],[rent_amount]]</f>
        <v>0</v>
      </c>
      <c r="AF3501">
        <v>3952</v>
      </c>
      <c r="AG3501">
        <v>0</v>
      </c>
      <c r="AH3501">
        <f>invoices[[#This Row],[EB Amount]]-invoices[[#This Row],[electricity_amount]]</f>
        <v>0</v>
      </c>
    </row>
    <row r="3502" spans="1:34">
      <c r="A3502" t="s">
        <v>9363</v>
      </c>
      <c r="B3502" t="s">
        <v>22</v>
      </c>
      <c r="C3502" t="s">
        <v>5208</v>
      </c>
      <c r="D3502" t="s">
        <v>24</v>
      </c>
      <c r="E3502" t="s">
        <v>476</v>
      </c>
      <c r="F3502" t="s">
        <v>1186</v>
      </c>
      <c r="G3502" t="s">
        <v>9364</v>
      </c>
      <c r="H3502" s="1">
        <f>DATE(YEAR(invoices[[#This Row],[due_date]]),MONTH(invoices[[#This Row],[due_date]]),1)</f>
        <v>45505</v>
      </c>
      <c r="I3502" s="1">
        <v>45511</v>
      </c>
      <c r="J3502">
        <v>1402</v>
      </c>
      <c r="K3502">
        <v>2635</v>
      </c>
      <c r="L3502">
        <v>2250</v>
      </c>
      <c r="M3502">
        <f>invoices[[#This Row],[rent_amount]]+invoices[[#This Row],[electricity_amount]]+invoices[[#This Row],[other_charges]]</f>
        <v>6287</v>
      </c>
      <c r="N3502" t="s">
        <v>28</v>
      </c>
      <c r="O3502" t="s">
        <v>190</v>
      </c>
      <c r="P3502">
        <v>0</v>
      </c>
      <c r="Q3502" t="b">
        <v>0</v>
      </c>
      <c r="R3502" t="s">
        <v>191</v>
      </c>
      <c r="S3502">
        <v>0</v>
      </c>
      <c r="T3502">
        <f>invoices[[#This Row],[total_amount]]</f>
        <v>6287</v>
      </c>
      <c r="U3502" t="s">
        <v>5210</v>
      </c>
      <c r="V3502" t="str">
        <f>INDEX([1]!Table1[tenantname],MATCH(invoices[[#This Row],[allotment_id]],[1]!Table1[TenantAllotmentID],0))</f>
        <v>Peddoori Santhosh Vyas (B41-B2)</v>
      </c>
      <c r="W3502" t="s">
        <v>15349</v>
      </c>
      <c r="X3502" t="s">
        <v>15350</v>
      </c>
      <c r="Y3502" s="4">
        <v>45505</v>
      </c>
      <c r="Z3502" t="s">
        <v>15806</v>
      </c>
      <c r="AA3502">
        <v>1007</v>
      </c>
      <c r="AB3502">
        <v>335</v>
      </c>
      <c r="AC3502">
        <v>60</v>
      </c>
      <c r="AD3502" s="7">
        <f>invoices[[#This Row],[Rent]]+invoices[[#This Row],[Services]]+invoices[[#This Row],[GST]]</f>
        <v>1402</v>
      </c>
      <c r="AE3502" s="7">
        <f>invoices[[#This Row],[Total]]-invoices[[#This Row],[rent_amount]]</f>
        <v>0</v>
      </c>
      <c r="AF3502">
        <v>3953</v>
      </c>
      <c r="AG3502">
        <v>2635</v>
      </c>
      <c r="AH3502">
        <f>invoices[[#This Row],[EB Amount]]-invoices[[#This Row],[electricity_amount]]</f>
        <v>0</v>
      </c>
    </row>
    <row r="3503" spans="1:34">
      <c r="A3503" t="s">
        <v>9375</v>
      </c>
      <c r="B3503" t="s">
        <v>22</v>
      </c>
      <c r="C3503" t="s">
        <v>1026</v>
      </c>
      <c r="D3503" t="s">
        <v>24</v>
      </c>
      <c r="E3503" t="s">
        <v>88</v>
      </c>
      <c r="F3503" t="s">
        <v>921</v>
      </c>
      <c r="G3503" t="s">
        <v>9376</v>
      </c>
      <c r="H3503" s="1">
        <f>DATE(YEAR(invoices[[#This Row],[due_date]]),MONTH(invoices[[#This Row],[due_date]]),1)</f>
        <v>45505</v>
      </c>
      <c r="I3503" s="1">
        <v>45511</v>
      </c>
      <c r="J3503">
        <v>11758</v>
      </c>
      <c r="K3503">
        <v>0</v>
      </c>
      <c r="L3503">
        <v>0</v>
      </c>
      <c r="M3503">
        <f>invoices[[#This Row],[rent_amount]]+invoices[[#This Row],[electricity_amount]]+invoices[[#This Row],[other_charges]]</f>
        <v>11758</v>
      </c>
      <c r="N3503" t="s">
        <v>28</v>
      </c>
      <c r="O3503" t="s">
        <v>361</v>
      </c>
      <c r="P3503">
        <v>0</v>
      </c>
      <c r="Q3503" t="b">
        <v>0</v>
      </c>
      <c r="R3503" t="s">
        <v>191</v>
      </c>
      <c r="S3503">
        <v>0</v>
      </c>
      <c r="T3503">
        <f>invoices[[#This Row],[total_amount]]</f>
        <v>11758</v>
      </c>
      <c r="U3503" t="s">
        <v>1028</v>
      </c>
      <c r="V3503" t="str">
        <f>INDEX([1]!Table1[tenantname],MATCH(invoices[[#This Row],[allotment_id]],[1]!Table1[TenantAllotmentID],0))</f>
        <v>Ganesha M (B13-C1)</v>
      </c>
      <c r="W3503" t="s">
        <v>14319</v>
      </c>
      <c r="X3503" t="s">
        <v>14320</v>
      </c>
      <c r="Y3503" s="4">
        <v>45505</v>
      </c>
      <c r="Z3503" t="s">
        <v>15806</v>
      </c>
      <c r="AA3503">
        <v>8231</v>
      </c>
      <c r="AB3503">
        <v>2989</v>
      </c>
      <c r="AC3503">
        <v>538</v>
      </c>
      <c r="AD3503" s="7">
        <f>invoices[[#This Row],[Rent]]+invoices[[#This Row],[Services]]+invoices[[#This Row],[GST]]</f>
        <v>11758</v>
      </c>
      <c r="AE3503" s="7">
        <f>invoices[[#This Row],[Total]]-invoices[[#This Row],[rent_amount]]</f>
        <v>0</v>
      </c>
      <c r="AF3503">
        <v>3959</v>
      </c>
      <c r="AG3503">
        <v>0</v>
      </c>
      <c r="AH3503">
        <f>invoices[[#This Row],[EB Amount]]-invoices[[#This Row],[electricity_amount]]</f>
        <v>0</v>
      </c>
    </row>
    <row r="3504" spans="1:34">
      <c r="A3504" t="s">
        <v>9393</v>
      </c>
      <c r="B3504" t="s">
        <v>22</v>
      </c>
      <c r="C3504" t="s">
        <v>2099</v>
      </c>
      <c r="D3504" t="s">
        <v>24</v>
      </c>
      <c r="E3504" t="s">
        <v>42</v>
      </c>
      <c r="F3504" t="s">
        <v>2100</v>
      </c>
      <c r="G3504" t="s">
        <v>9394</v>
      </c>
      <c r="H3504" s="1">
        <f>DATE(YEAR(invoices[[#This Row],[due_date]]),MONTH(invoices[[#This Row],[due_date]]),1)</f>
        <v>45505</v>
      </c>
      <c r="I3504" s="1">
        <v>45511</v>
      </c>
      <c r="J3504">
        <v>9050</v>
      </c>
      <c r="K3504">
        <v>0</v>
      </c>
      <c r="L3504">
        <v>0</v>
      </c>
      <c r="M3504">
        <f>invoices[[#This Row],[rent_amount]]+invoices[[#This Row],[electricity_amount]]+invoices[[#This Row],[other_charges]]</f>
        <v>9050</v>
      </c>
      <c r="N3504" t="s">
        <v>28</v>
      </c>
      <c r="O3504" t="s">
        <v>257</v>
      </c>
      <c r="P3504">
        <v>0</v>
      </c>
      <c r="Q3504" t="b">
        <v>0</v>
      </c>
      <c r="R3504" t="s">
        <v>191</v>
      </c>
      <c r="S3504">
        <v>0</v>
      </c>
      <c r="T3504">
        <f>invoices[[#This Row],[total_amount]]</f>
        <v>9050</v>
      </c>
      <c r="U3504" t="s">
        <v>2102</v>
      </c>
      <c r="V3504" t="str">
        <f>INDEX([1]!Table1[tenantname],MATCH(invoices[[#This Row],[allotment_id]],[1]!Table1[TenantAllotmentID],0))</f>
        <v>Aditi Jaiswal (C24-B1)</v>
      </c>
      <c r="W3504" t="s">
        <v>14708</v>
      </c>
      <c r="X3504" t="s">
        <v>14709</v>
      </c>
      <c r="Y3504" s="4">
        <v>45505</v>
      </c>
      <c r="Z3504" t="s">
        <v>15806</v>
      </c>
      <c r="AA3504">
        <v>4693</v>
      </c>
      <c r="AB3504">
        <v>3693</v>
      </c>
      <c r="AC3504">
        <v>664</v>
      </c>
      <c r="AD3504" s="7">
        <f>invoices[[#This Row],[Rent]]+invoices[[#This Row],[Services]]+invoices[[#This Row],[GST]]</f>
        <v>9050</v>
      </c>
      <c r="AE3504" s="7">
        <f>invoices[[#This Row],[Total]]-invoices[[#This Row],[rent_amount]]</f>
        <v>0</v>
      </c>
      <c r="AF3504">
        <v>3968</v>
      </c>
      <c r="AG3504">
        <v>0</v>
      </c>
      <c r="AH3504">
        <f>invoices[[#This Row],[EB Amount]]-invoices[[#This Row],[electricity_amount]]</f>
        <v>0</v>
      </c>
    </row>
    <row r="3505" spans="1:34">
      <c r="A3505" t="s">
        <v>9453</v>
      </c>
      <c r="B3505" t="s">
        <v>22</v>
      </c>
      <c r="C3505" s="2" t="s">
        <v>5162</v>
      </c>
      <c r="D3505" t="s">
        <v>24</v>
      </c>
      <c r="E3505" t="s">
        <v>399</v>
      </c>
      <c r="F3505" t="s">
        <v>933</v>
      </c>
      <c r="G3505" t="s">
        <v>9454</v>
      </c>
      <c r="H3505" s="1">
        <f>DATE(YEAR(invoices[[#This Row],[due_date]]),MONTH(invoices[[#This Row],[due_date]]),1)</f>
        <v>45505</v>
      </c>
      <c r="I3505" s="1">
        <v>45511</v>
      </c>
      <c r="J3505">
        <v>13500</v>
      </c>
      <c r="K3505">
        <v>1512</v>
      </c>
      <c r="L3505">
        <v>0</v>
      </c>
      <c r="M3505">
        <f>invoices[[#This Row],[rent_amount]]+invoices[[#This Row],[electricity_amount]]+invoices[[#This Row],[other_charges]]</f>
        <v>15012</v>
      </c>
      <c r="N3505" t="s">
        <v>28</v>
      </c>
      <c r="O3505" t="s">
        <v>190</v>
      </c>
      <c r="P3505">
        <v>0</v>
      </c>
      <c r="Q3505" t="b">
        <v>0</v>
      </c>
      <c r="R3505" t="s">
        <v>191</v>
      </c>
      <c r="S3505">
        <v>0</v>
      </c>
      <c r="T3505">
        <f>invoices[[#This Row],[total_amount]]</f>
        <v>15012</v>
      </c>
      <c r="U3505" t="s">
        <v>5164</v>
      </c>
      <c r="V3505" t="str">
        <f>INDEX([1]!Table1[tenantname],MATCH(invoices[[#This Row],[allotment_id]],[1]!Table1[TenantAllotmentID],0))</f>
        <v>Medona Shiny (B22-C2)</v>
      </c>
      <c r="W3505" t="s">
        <v>15343</v>
      </c>
      <c r="X3505" t="s">
        <v>15344</v>
      </c>
      <c r="Y3505" s="4">
        <v>45505</v>
      </c>
      <c r="Z3505" t="s">
        <v>15806</v>
      </c>
      <c r="AA3505">
        <v>9450</v>
      </c>
      <c r="AB3505">
        <v>3229</v>
      </c>
      <c r="AC3505">
        <v>821</v>
      </c>
      <c r="AD3505" s="7">
        <f>invoices[[#This Row],[Rent]]+invoices[[#This Row],[Services]]+invoices[[#This Row],[GST]]</f>
        <v>13500</v>
      </c>
      <c r="AE3505" s="7">
        <f>invoices[[#This Row],[Total]]-invoices[[#This Row],[rent_amount]]</f>
        <v>0</v>
      </c>
      <c r="AF3505">
        <v>4000</v>
      </c>
      <c r="AG3505">
        <v>1512</v>
      </c>
      <c r="AH3505">
        <f>invoices[[#This Row],[EB Amount]]-invoices[[#This Row],[electricity_amount]]</f>
        <v>0</v>
      </c>
    </row>
    <row r="3506" spans="1:34">
      <c r="A3506" t="s">
        <v>9491</v>
      </c>
      <c r="B3506" t="s">
        <v>22</v>
      </c>
      <c r="C3506" t="s">
        <v>132</v>
      </c>
      <c r="D3506" t="s">
        <v>24</v>
      </c>
      <c r="E3506" t="s">
        <v>50</v>
      </c>
      <c r="F3506" t="s">
        <v>133</v>
      </c>
      <c r="G3506" t="s">
        <v>9492</v>
      </c>
      <c r="H3506" s="1">
        <f>DATE(YEAR(invoices[[#This Row],[due_date]]),MONTH(invoices[[#This Row],[due_date]]),1)</f>
        <v>45505</v>
      </c>
      <c r="I3506" s="1">
        <v>45511</v>
      </c>
      <c r="J3506">
        <v>13500</v>
      </c>
      <c r="K3506">
        <v>1898</v>
      </c>
      <c r="L3506">
        <v>0</v>
      </c>
      <c r="M3506">
        <f>invoices[[#This Row],[rent_amount]]+invoices[[#This Row],[electricity_amount]]+invoices[[#This Row],[other_charges]]</f>
        <v>15398</v>
      </c>
      <c r="N3506" t="s">
        <v>28</v>
      </c>
      <c r="O3506" t="s">
        <v>1240</v>
      </c>
      <c r="P3506">
        <v>0</v>
      </c>
      <c r="Q3506" t="b">
        <v>0</v>
      </c>
      <c r="R3506" t="s">
        <v>191</v>
      </c>
      <c r="S3506">
        <v>0</v>
      </c>
      <c r="T3506">
        <f>invoices[[#This Row],[total_amount]]</f>
        <v>15398</v>
      </c>
      <c r="U3506" t="s">
        <v>137</v>
      </c>
      <c r="V3506" t="str">
        <f>INDEX([1]!Table1[tenantname],MATCH(invoices[[#This Row],[allotment_id]],[1]!Table1[TenantAllotmentID],0))</f>
        <v>Uma Saikumar Torikonda (B32-C1)</v>
      </c>
      <c r="W3506" t="s">
        <v>14012</v>
      </c>
      <c r="X3506" t="s">
        <v>14013</v>
      </c>
      <c r="Y3506" s="4">
        <v>45505</v>
      </c>
      <c r="Z3506" t="s">
        <v>15806</v>
      </c>
      <c r="AA3506">
        <v>8254</v>
      </c>
      <c r="AB3506">
        <v>4444</v>
      </c>
      <c r="AC3506">
        <v>802</v>
      </c>
      <c r="AD3506" s="7">
        <f>invoices[[#This Row],[Rent]]+invoices[[#This Row],[Services]]+invoices[[#This Row],[GST]]</f>
        <v>13500</v>
      </c>
      <c r="AE3506" s="7">
        <f>invoices[[#This Row],[Total]]-invoices[[#This Row],[rent_amount]]</f>
        <v>0</v>
      </c>
      <c r="AF3506">
        <v>4020</v>
      </c>
      <c r="AG3506">
        <v>1898</v>
      </c>
      <c r="AH3506">
        <f>invoices[[#This Row],[EB Amount]]-invoices[[#This Row],[electricity_amount]]</f>
        <v>0</v>
      </c>
    </row>
    <row r="3507" spans="1:34">
      <c r="A3507" t="s">
        <v>9534</v>
      </c>
      <c r="B3507" t="s">
        <v>22</v>
      </c>
      <c r="C3507" t="s">
        <v>2717</v>
      </c>
      <c r="D3507" t="s">
        <v>24</v>
      </c>
      <c r="E3507" t="s">
        <v>147</v>
      </c>
      <c r="F3507" t="s">
        <v>1605</v>
      </c>
      <c r="G3507" t="s">
        <v>9535</v>
      </c>
      <c r="H3507" s="1">
        <f>DATE(YEAR(invoices[[#This Row],[due_date]]),MONTH(invoices[[#This Row],[due_date]]),1)</f>
        <v>45505</v>
      </c>
      <c r="I3507" s="1">
        <v>45511</v>
      </c>
      <c r="J3507">
        <v>13500</v>
      </c>
      <c r="K3507">
        <v>1641</v>
      </c>
      <c r="L3507">
        <v>0</v>
      </c>
      <c r="M3507">
        <f>invoices[[#This Row],[rent_amount]]+invoices[[#This Row],[electricity_amount]]+invoices[[#This Row],[other_charges]]</f>
        <v>15141</v>
      </c>
      <c r="N3507" t="s">
        <v>28</v>
      </c>
      <c r="O3507" t="s">
        <v>190</v>
      </c>
      <c r="P3507">
        <v>0</v>
      </c>
      <c r="Q3507" t="b">
        <v>0</v>
      </c>
      <c r="R3507" t="s">
        <v>191</v>
      </c>
      <c r="S3507">
        <v>0</v>
      </c>
      <c r="T3507">
        <f>invoices[[#This Row],[total_amount]]</f>
        <v>15141</v>
      </c>
      <c r="U3507" t="s">
        <v>2719</v>
      </c>
      <c r="V3507" t="str">
        <f>INDEX([1]!Table1[tenantname],MATCH(invoices[[#This Row],[allotment_id]],[1]!Table1[TenantAllotmentID],0))</f>
        <v>Rohit Chakravarthy (C31-C2)</v>
      </c>
      <c r="W3507" t="s">
        <v>14877</v>
      </c>
      <c r="X3507" t="s">
        <v>14878</v>
      </c>
      <c r="Y3507" s="4">
        <v>45505</v>
      </c>
      <c r="Z3507" t="s">
        <v>15806</v>
      </c>
      <c r="AA3507">
        <v>9690</v>
      </c>
      <c r="AB3507">
        <v>3229</v>
      </c>
      <c r="AC3507">
        <v>581</v>
      </c>
      <c r="AD3507" s="7">
        <f>invoices[[#This Row],[Rent]]+invoices[[#This Row],[Services]]+invoices[[#This Row],[GST]]</f>
        <v>13500</v>
      </c>
      <c r="AE3507" s="7">
        <f>invoices[[#This Row],[Total]]-invoices[[#This Row],[rent_amount]]</f>
        <v>0</v>
      </c>
      <c r="AF3507">
        <v>4040</v>
      </c>
      <c r="AG3507">
        <v>1641</v>
      </c>
      <c r="AH3507">
        <f>invoices[[#This Row],[EB Amount]]-invoices[[#This Row],[electricity_amount]]</f>
        <v>0</v>
      </c>
    </row>
    <row r="3508" spans="1:34">
      <c r="A3508" t="s">
        <v>9646</v>
      </c>
      <c r="B3508" t="s">
        <v>22</v>
      </c>
      <c r="C3508" t="s">
        <v>2625</v>
      </c>
      <c r="D3508" t="s">
        <v>24</v>
      </c>
      <c r="E3508" t="s">
        <v>195</v>
      </c>
      <c r="F3508" s="2" t="s">
        <v>1745</v>
      </c>
      <c r="G3508" t="s">
        <v>9647</v>
      </c>
      <c r="H3508" s="1">
        <f>DATE(YEAR(invoices[[#This Row],[due_date]]),MONTH(invoices[[#This Row],[due_date]]),1)</f>
        <v>45505</v>
      </c>
      <c r="I3508" s="1">
        <v>45511</v>
      </c>
      <c r="J3508">
        <v>8709</v>
      </c>
      <c r="K3508">
        <v>0</v>
      </c>
      <c r="L3508">
        <v>0</v>
      </c>
      <c r="M3508">
        <f>invoices[[#This Row],[rent_amount]]+invoices[[#This Row],[electricity_amount]]+invoices[[#This Row],[other_charges]]</f>
        <v>8709</v>
      </c>
      <c r="N3508" t="s">
        <v>28</v>
      </c>
      <c r="O3508" t="s">
        <v>257</v>
      </c>
      <c r="P3508">
        <v>0</v>
      </c>
      <c r="Q3508" t="b">
        <v>0</v>
      </c>
      <c r="R3508" t="s">
        <v>191</v>
      </c>
      <c r="S3508">
        <v>0</v>
      </c>
      <c r="T3508">
        <f>invoices[[#This Row],[total_amount]]</f>
        <v>8709</v>
      </c>
      <c r="U3508" t="s">
        <v>2627</v>
      </c>
      <c r="V3508" t="str">
        <f>INDEX([1]!Table1[tenantname],MATCH(invoices[[#This Row],[allotment_id]],[1]!Table1[TenantAllotmentID],0))</f>
        <v>Aswini BT (D41-C1)</v>
      </c>
      <c r="W3508" t="s">
        <v>14851</v>
      </c>
      <c r="X3508" t="s">
        <v>14852</v>
      </c>
      <c r="Y3508" s="4">
        <v>45505</v>
      </c>
      <c r="Z3508" t="s">
        <v>15806</v>
      </c>
      <c r="AA3508">
        <v>6096</v>
      </c>
      <c r="AB3508">
        <v>2215</v>
      </c>
      <c r="AC3508">
        <v>398</v>
      </c>
      <c r="AD3508" s="7">
        <f>invoices[[#This Row],[Rent]]+invoices[[#This Row],[Services]]+invoices[[#This Row],[GST]]</f>
        <v>8709</v>
      </c>
      <c r="AE3508" s="7">
        <f>invoices[[#This Row],[Total]]-invoices[[#This Row],[rent_amount]]</f>
        <v>0</v>
      </c>
      <c r="AF3508">
        <v>4099</v>
      </c>
      <c r="AG3508">
        <v>0</v>
      </c>
      <c r="AH3508">
        <f>invoices[[#This Row],[EB Amount]]-invoices[[#This Row],[electricity_amount]]</f>
        <v>0</v>
      </c>
    </row>
    <row r="3509" spans="1:34">
      <c r="A3509" t="s">
        <v>9698</v>
      </c>
      <c r="B3509" t="s">
        <v>22</v>
      </c>
      <c r="C3509" t="s">
        <v>353</v>
      </c>
      <c r="D3509" t="s">
        <v>24</v>
      </c>
      <c r="E3509" t="s">
        <v>354</v>
      </c>
      <c r="F3509" t="s">
        <v>355</v>
      </c>
      <c r="G3509" t="s">
        <v>9699</v>
      </c>
      <c r="H3509" s="1">
        <f>DATE(YEAR(invoices[[#This Row],[due_date]]),MONTH(invoices[[#This Row],[due_date]]),1)</f>
        <v>45505</v>
      </c>
      <c r="I3509" s="1">
        <v>45511</v>
      </c>
      <c r="J3509">
        <v>14500</v>
      </c>
      <c r="K3509">
        <v>550</v>
      </c>
      <c r="L3509">
        <v>0</v>
      </c>
      <c r="M3509">
        <f>invoices[[#This Row],[rent_amount]]+invoices[[#This Row],[electricity_amount]]+invoices[[#This Row],[other_charges]]</f>
        <v>15050</v>
      </c>
      <c r="N3509" t="s">
        <v>28</v>
      </c>
      <c r="O3509" t="s">
        <v>190</v>
      </c>
      <c r="P3509">
        <v>0</v>
      </c>
      <c r="Q3509" t="b">
        <v>0</v>
      </c>
      <c r="R3509" t="s">
        <v>191</v>
      </c>
      <c r="S3509">
        <v>0</v>
      </c>
      <c r="T3509">
        <f>invoices[[#This Row],[total_amount]]</f>
        <v>15050</v>
      </c>
      <c r="U3509" t="s">
        <v>356</v>
      </c>
      <c r="V3509" t="str">
        <f>INDEX([1]!Table1[tenantname],MATCH(invoices[[#This Row],[allotment_id]],[1]!Table1[TenantAllotmentID],0))</f>
        <v>Sai Sundeep (B34-B1)</v>
      </c>
      <c r="W3509" t="s">
        <v>14078</v>
      </c>
      <c r="X3509" t="s">
        <v>14079</v>
      </c>
      <c r="Y3509" s="4">
        <v>45505</v>
      </c>
      <c r="Z3509" t="s">
        <v>15806</v>
      </c>
      <c r="AA3509">
        <v>8866</v>
      </c>
      <c r="AB3509">
        <v>4774</v>
      </c>
      <c r="AC3509">
        <v>860</v>
      </c>
      <c r="AD3509" s="7">
        <f>invoices[[#This Row],[Rent]]+invoices[[#This Row],[Services]]+invoices[[#This Row],[GST]]</f>
        <v>14500</v>
      </c>
      <c r="AE3509" s="7">
        <f>invoices[[#This Row],[Total]]-invoices[[#This Row],[rent_amount]]</f>
        <v>0</v>
      </c>
      <c r="AF3509">
        <v>4123</v>
      </c>
      <c r="AG3509">
        <v>550</v>
      </c>
      <c r="AH3509">
        <f>invoices[[#This Row],[EB Amount]]-invoices[[#This Row],[electricity_amount]]</f>
        <v>0</v>
      </c>
    </row>
    <row r="3510" spans="1:34">
      <c r="A3510" t="s">
        <v>9735</v>
      </c>
      <c r="B3510" t="s">
        <v>22</v>
      </c>
      <c r="C3510" t="s">
        <v>1642</v>
      </c>
      <c r="D3510" t="s">
        <v>24</v>
      </c>
      <c r="E3510" t="s">
        <v>399</v>
      </c>
      <c r="F3510" t="s">
        <v>400</v>
      </c>
      <c r="G3510" t="s">
        <v>9736</v>
      </c>
      <c r="H3510" s="1">
        <f>DATE(YEAR(invoices[[#This Row],[due_date]]),MONTH(invoices[[#This Row],[due_date]]),1)</f>
        <v>45505</v>
      </c>
      <c r="I3510" s="1">
        <v>45511</v>
      </c>
      <c r="J3510">
        <v>14500</v>
      </c>
      <c r="K3510">
        <v>950</v>
      </c>
      <c r="L3510">
        <v>2250</v>
      </c>
      <c r="M3510">
        <f>invoices[[#This Row],[rent_amount]]+invoices[[#This Row],[electricity_amount]]+invoices[[#This Row],[other_charges]]</f>
        <v>17700</v>
      </c>
      <c r="N3510" t="s">
        <v>28</v>
      </c>
      <c r="O3510" t="s">
        <v>361</v>
      </c>
      <c r="P3510">
        <v>0</v>
      </c>
      <c r="Q3510" t="b">
        <v>0</v>
      </c>
      <c r="R3510" t="s">
        <v>191</v>
      </c>
      <c r="S3510">
        <v>0</v>
      </c>
      <c r="T3510">
        <f>invoices[[#This Row],[total_amount]]</f>
        <v>17700</v>
      </c>
      <c r="U3510" t="s">
        <v>3189</v>
      </c>
      <c r="V3510" t="str">
        <f>INDEX([1]!Table1[tenantname],MATCH(invoices[[#This Row],[allotment_id]],[1]!Table1[TenantAllotmentID],0))</f>
        <v>Greeshma  Krishna (B22-B2)</v>
      </c>
      <c r="W3510" t="s">
        <v>14549</v>
      </c>
      <c r="X3510" t="s">
        <v>14993</v>
      </c>
      <c r="Y3510" s="4">
        <v>45505</v>
      </c>
      <c r="Z3510" t="s">
        <v>15806</v>
      </c>
      <c r="AA3510">
        <v>10150</v>
      </c>
      <c r="AB3510">
        <v>3468</v>
      </c>
      <c r="AC3510">
        <v>882</v>
      </c>
      <c r="AD3510" s="7">
        <f>invoices[[#This Row],[Rent]]+invoices[[#This Row],[Services]]+invoices[[#This Row],[GST]]</f>
        <v>14500</v>
      </c>
      <c r="AE3510" s="7">
        <f>invoices[[#This Row],[Total]]-invoices[[#This Row],[rent_amount]]</f>
        <v>0</v>
      </c>
      <c r="AF3510">
        <v>4142</v>
      </c>
      <c r="AG3510">
        <v>950</v>
      </c>
      <c r="AH3510">
        <f>invoices[[#This Row],[EB Amount]]-invoices[[#This Row],[electricity_amount]]</f>
        <v>0</v>
      </c>
    </row>
    <row r="3511" spans="1:34">
      <c r="A3511" t="s">
        <v>9827</v>
      </c>
      <c r="B3511" t="s">
        <v>22</v>
      </c>
      <c r="C3511" t="s">
        <v>1278</v>
      </c>
      <c r="D3511" t="s">
        <v>24</v>
      </c>
      <c r="E3511" t="s">
        <v>342</v>
      </c>
      <c r="F3511" t="s">
        <v>1279</v>
      </c>
      <c r="G3511" t="s">
        <v>9828</v>
      </c>
      <c r="H3511" s="1">
        <f>DATE(YEAR(invoices[[#This Row],[due_date]]),MONTH(invoices[[#This Row],[due_date]]),1)</f>
        <v>45505</v>
      </c>
      <c r="I3511" s="1">
        <v>45511</v>
      </c>
      <c r="J3511">
        <v>14500</v>
      </c>
      <c r="K3511">
        <v>1881</v>
      </c>
      <c r="L3511">
        <v>0</v>
      </c>
      <c r="M3511">
        <f>invoices[[#This Row],[rent_amount]]+invoices[[#This Row],[electricity_amount]]+invoices[[#This Row],[other_charges]]</f>
        <v>16381</v>
      </c>
      <c r="N3511" t="s">
        <v>28</v>
      </c>
      <c r="O3511" t="s">
        <v>1240</v>
      </c>
      <c r="P3511">
        <v>0</v>
      </c>
      <c r="Q3511" t="b">
        <v>0</v>
      </c>
      <c r="R3511" t="s">
        <v>191</v>
      </c>
      <c r="S3511">
        <v>0</v>
      </c>
      <c r="T3511">
        <f>invoices[[#This Row],[total_amount]]</f>
        <v>16381</v>
      </c>
      <c r="U3511" t="s">
        <v>1281</v>
      </c>
      <c r="V3511" t="str">
        <f>INDEX([1]!Table1[tenantname],MATCH(invoices[[#This Row],[allotment_id]],[1]!Table1[TenantAllotmentID],0))</f>
        <v>Sowbarnigaa K S (D11-C2)</v>
      </c>
      <c r="W3511" t="s">
        <v>14411</v>
      </c>
      <c r="X3511" t="s">
        <v>14412</v>
      </c>
      <c r="Y3511" s="4">
        <v>45505</v>
      </c>
      <c r="Z3511" t="s">
        <v>15806</v>
      </c>
      <c r="AA3511">
        <v>9018</v>
      </c>
      <c r="AB3511">
        <v>4645</v>
      </c>
      <c r="AC3511">
        <v>837</v>
      </c>
      <c r="AD3511" s="7">
        <f>invoices[[#This Row],[Rent]]+invoices[[#This Row],[Services]]+invoices[[#This Row],[GST]]</f>
        <v>14500</v>
      </c>
      <c r="AE3511" s="7">
        <f>invoices[[#This Row],[Total]]-invoices[[#This Row],[rent_amount]]</f>
        <v>0</v>
      </c>
      <c r="AF3511">
        <v>4189</v>
      </c>
      <c r="AG3511">
        <v>1881</v>
      </c>
      <c r="AH3511">
        <f>invoices[[#This Row],[EB Amount]]-invoices[[#This Row],[electricity_amount]]</f>
        <v>0</v>
      </c>
    </row>
    <row r="3512" spans="1:34">
      <c r="A3512" t="s">
        <v>9921</v>
      </c>
      <c r="B3512" t="s">
        <v>22</v>
      </c>
      <c r="C3512" t="s">
        <v>2629</v>
      </c>
      <c r="D3512" t="s">
        <v>24</v>
      </c>
      <c r="E3512" t="s">
        <v>254</v>
      </c>
      <c r="F3512" t="s">
        <v>2299</v>
      </c>
      <c r="G3512" t="s">
        <v>9922</v>
      </c>
      <c r="H3512" s="1">
        <f>DATE(YEAR(invoices[[#This Row],[due_date]]),MONTH(invoices[[#This Row],[due_date]]),1)</f>
        <v>45505</v>
      </c>
      <c r="I3512" s="1">
        <v>45511</v>
      </c>
      <c r="J3512">
        <v>13500</v>
      </c>
      <c r="K3512">
        <v>2320</v>
      </c>
      <c r="L3512">
        <v>0</v>
      </c>
      <c r="M3512">
        <f>invoices[[#This Row],[rent_amount]]+invoices[[#This Row],[electricity_amount]]+invoices[[#This Row],[other_charges]]</f>
        <v>15820</v>
      </c>
      <c r="N3512" t="s">
        <v>28</v>
      </c>
      <c r="O3512" t="s">
        <v>361</v>
      </c>
      <c r="P3512">
        <v>0</v>
      </c>
      <c r="Q3512" t="b">
        <v>0</v>
      </c>
      <c r="R3512" t="s">
        <v>191</v>
      </c>
      <c r="S3512">
        <v>0</v>
      </c>
      <c r="T3512">
        <f>invoices[[#This Row],[total_amount]]</f>
        <v>15820</v>
      </c>
      <c r="U3512" t="s">
        <v>2631</v>
      </c>
      <c r="V3512" t="str">
        <f>INDEX([1]!Table1[tenantname],MATCH(invoices[[#This Row],[allotment_id]],[1]!Table1[TenantAllotmentID],0))</f>
        <v>Divya Ponnuvel (C42-C1)</v>
      </c>
      <c r="W3512" t="s">
        <v>14853</v>
      </c>
      <c r="X3512" t="s">
        <v>14854</v>
      </c>
      <c r="Y3512" s="4">
        <v>45505</v>
      </c>
      <c r="Z3512" t="s">
        <v>15806</v>
      </c>
      <c r="AA3512">
        <v>8254</v>
      </c>
      <c r="AB3512">
        <v>4444</v>
      </c>
      <c r="AC3512">
        <v>802</v>
      </c>
      <c r="AD3512" s="7">
        <f>invoices[[#This Row],[Rent]]+invoices[[#This Row],[Services]]+invoices[[#This Row],[GST]]</f>
        <v>13500</v>
      </c>
      <c r="AE3512" s="7">
        <f>invoices[[#This Row],[Total]]-invoices[[#This Row],[rent_amount]]</f>
        <v>0</v>
      </c>
      <c r="AF3512">
        <v>4240</v>
      </c>
      <c r="AG3512">
        <v>2320</v>
      </c>
      <c r="AH3512">
        <f>invoices[[#This Row],[EB Amount]]-invoices[[#This Row],[electricity_amount]]</f>
        <v>0</v>
      </c>
    </row>
    <row r="3513" spans="1:34">
      <c r="A3513" t="s">
        <v>9949</v>
      </c>
      <c r="B3513" t="s">
        <v>22</v>
      </c>
      <c r="C3513" t="s">
        <v>1270</v>
      </c>
      <c r="D3513" t="s">
        <v>24</v>
      </c>
      <c r="E3513" t="s">
        <v>275</v>
      </c>
      <c r="F3513" t="s">
        <v>276</v>
      </c>
      <c r="G3513" t="s">
        <v>9950</v>
      </c>
      <c r="H3513" s="1">
        <f>DATE(YEAR(invoices[[#This Row],[due_date]]),MONTH(invoices[[#This Row],[due_date]]),1)</f>
        <v>45505</v>
      </c>
      <c r="I3513" s="1">
        <v>45511</v>
      </c>
      <c r="J3513">
        <v>13500</v>
      </c>
      <c r="K3513">
        <v>2356</v>
      </c>
      <c r="L3513">
        <v>0</v>
      </c>
      <c r="M3513">
        <f>invoices[[#This Row],[rent_amount]]+invoices[[#This Row],[electricity_amount]]+invoices[[#This Row],[other_charges]]</f>
        <v>15856</v>
      </c>
      <c r="N3513" t="s">
        <v>28</v>
      </c>
      <c r="O3513" t="s">
        <v>1240</v>
      </c>
      <c r="P3513">
        <v>0</v>
      </c>
      <c r="Q3513" t="b">
        <v>0</v>
      </c>
      <c r="R3513" t="s">
        <v>191</v>
      </c>
      <c r="S3513">
        <v>0</v>
      </c>
      <c r="T3513">
        <f>invoices[[#This Row],[total_amount]]</f>
        <v>15856</v>
      </c>
      <c r="U3513" t="s">
        <v>1272</v>
      </c>
      <c r="V3513" t="str">
        <f>INDEX([1]!Table1[tenantname],MATCH(invoices[[#This Row],[allotment_id]],[1]!Table1[TenantAllotmentID],0))</f>
        <v>Smita Parial (B44-C2)</v>
      </c>
      <c r="W3513" t="s">
        <v>14407</v>
      </c>
      <c r="X3513" t="s">
        <v>14408</v>
      </c>
      <c r="Y3513" s="4">
        <v>45505</v>
      </c>
      <c r="Z3513" t="s">
        <v>15806</v>
      </c>
      <c r="AA3513">
        <v>9690</v>
      </c>
      <c r="AB3513">
        <v>3229</v>
      </c>
      <c r="AC3513">
        <v>581</v>
      </c>
      <c r="AD3513" s="7">
        <f>invoices[[#This Row],[Rent]]+invoices[[#This Row],[Services]]+invoices[[#This Row],[GST]]</f>
        <v>13500</v>
      </c>
      <c r="AE3513" s="7">
        <f>invoices[[#This Row],[Total]]-invoices[[#This Row],[rent_amount]]</f>
        <v>0</v>
      </c>
      <c r="AF3513">
        <v>4254</v>
      </c>
      <c r="AG3513">
        <v>2356</v>
      </c>
      <c r="AH3513">
        <f>invoices[[#This Row],[EB Amount]]-invoices[[#This Row],[electricity_amount]]</f>
        <v>0</v>
      </c>
    </row>
    <row r="3514" spans="1:34">
      <c r="A3514" t="s">
        <v>10176</v>
      </c>
      <c r="B3514" t="s">
        <v>22</v>
      </c>
      <c r="C3514" t="s">
        <v>9262</v>
      </c>
      <c r="D3514" t="s">
        <v>24</v>
      </c>
      <c r="E3514" t="s">
        <v>25</v>
      </c>
      <c r="F3514" t="s">
        <v>1865</v>
      </c>
      <c r="G3514" t="s">
        <v>10177</v>
      </c>
      <c r="H3514" s="1">
        <f>DATE(YEAR(invoices[[#This Row],[due_date]]),MONTH(invoices[[#This Row],[due_date]]),1)</f>
        <v>45505</v>
      </c>
      <c r="I3514" s="1">
        <v>45511</v>
      </c>
      <c r="J3514">
        <v>11741</v>
      </c>
      <c r="K3514">
        <v>0</v>
      </c>
      <c r="L3514">
        <v>0</v>
      </c>
      <c r="M3514">
        <f>invoices[[#This Row],[rent_amount]]+invoices[[#This Row],[electricity_amount]]+invoices[[#This Row],[other_charges]]</f>
        <v>11741</v>
      </c>
      <c r="N3514" t="s">
        <v>28</v>
      </c>
      <c r="O3514" t="s">
        <v>361</v>
      </c>
      <c r="P3514">
        <v>0</v>
      </c>
      <c r="Q3514" t="b">
        <v>0</v>
      </c>
      <c r="R3514" t="s">
        <v>191</v>
      </c>
      <c r="S3514">
        <v>0</v>
      </c>
      <c r="T3514">
        <f>invoices[[#This Row],[total_amount]]</f>
        <v>11741</v>
      </c>
      <c r="U3514" t="s">
        <v>9264</v>
      </c>
      <c r="V3514" t="str">
        <f>INDEX([1]!Table1[tenantname],MATCH(invoices[[#This Row],[allotment_id]],[1]!Table1[TenantAllotmentID],0))</f>
        <v>Juveriyah Hassan (A24-B2)</v>
      </c>
      <c r="W3514" t="s">
        <v>15652</v>
      </c>
      <c r="X3514" t="s">
        <v>15653</v>
      </c>
      <c r="Y3514" s="4">
        <v>45505</v>
      </c>
      <c r="Z3514" t="s">
        <v>15806</v>
      </c>
      <c r="AA3514">
        <v>8219</v>
      </c>
      <c r="AB3514">
        <v>2985</v>
      </c>
      <c r="AC3514">
        <v>537</v>
      </c>
      <c r="AD3514" s="7">
        <f>invoices[[#This Row],[Rent]]+invoices[[#This Row],[Services]]+invoices[[#This Row],[GST]]</f>
        <v>11741</v>
      </c>
      <c r="AE3514" s="7">
        <f>invoices[[#This Row],[Total]]-invoices[[#This Row],[rent_amount]]</f>
        <v>0</v>
      </c>
      <c r="AF3514">
        <v>4376</v>
      </c>
      <c r="AG3514">
        <v>0</v>
      </c>
      <c r="AH3514">
        <f>invoices[[#This Row],[EB Amount]]-invoices[[#This Row],[electricity_amount]]</f>
        <v>0</v>
      </c>
    </row>
    <row r="3515" spans="1:34">
      <c r="A3515" t="s">
        <v>10198</v>
      </c>
      <c r="B3515" t="s">
        <v>22</v>
      </c>
      <c r="C3515" t="s">
        <v>281</v>
      </c>
      <c r="D3515" t="s">
        <v>24</v>
      </c>
      <c r="E3515" t="s">
        <v>34</v>
      </c>
      <c r="F3515" t="s">
        <v>282</v>
      </c>
      <c r="G3515" t="s">
        <v>10199</v>
      </c>
      <c r="H3515" s="1">
        <f>DATE(YEAR(invoices[[#This Row],[due_date]]),MONTH(invoices[[#This Row],[due_date]]),1)</f>
        <v>45505</v>
      </c>
      <c r="I3515" s="1">
        <v>45511</v>
      </c>
      <c r="J3515">
        <v>13500</v>
      </c>
      <c r="K3515">
        <v>3007</v>
      </c>
      <c r="L3515">
        <v>0</v>
      </c>
      <c r="M3515">
        <f>invoices[[#This Row],[rent_amount]]+invoices[[#This Row],[electricity_amount]]+invoices[[#This Row],[other_charges]]</f>
        <v>16507</v>
      </c>
      <c r="N3515" t="s">
        <v>28</v>
      </c>
      <c r="O3515" t="s">
        <v>1240</v>
      </c>
      <c r="P3515">
        <v>0</v>
      </c>
      <c r="Q3515" t="b">
        <v>0</v>
      </c>
      <c r="R3515" t="s">
        <v>191</v>
      </c>
      <c r="S3515">
        <v>0</v>
      </c>
      <c r="T3515">
        <f>invoices[[#This Row],[total_amount]]</f>
        <v>16507</v>
      </c>
      <c r="U3515" t="s">
        <v>283</v>
      </c>
      <c r="V3515" t="str">
        <f>INDEX([1]!Table1[tenantname],MATCH(invoices[[#This Row],[allotment_id]],[1]!Table1[TenantAllotmentID],0))</f>
        <v>kiranmai Bhatlapenumarthi (B43-C2)</v>
      </c>
      <c r="W3515" t="s">
        <v>14054</v>
      </c>
      <c r="X3515" t="s">
        <v>14055</v>
      </c>
      <c r="Y3515" s="4">
        <v>45505</v>
      </c>
      <c r="Z3515" t="s">
        <v>15806</v>
      </c>
      <c r="AA3515">
        <v>9690</v>
      </c>
      <c r="AB3515">
        <v>3229</v>
      </c>
      <c r="AC3515">
        <v>581</v>
      </c>
      <c r="AD3515" s="7">
        <f>invoices[[#This Row],[Rent]]+invoices[[#This Row],[Services]]+invoices[[#This Row],[GST]]</f>
        <v>13500</v>
      </c>
      <c r="AE3515" s="7">
        <f>invoices[[#This Row],[Total]]-invoices[[#This Row],[rent_amount]]</f>
        <v>0</v>
      </c>
      <c r="AF3515">
        <v>4388</v>
      </c>
      <c r="AG3515">
        <v>3007</v>
      </c>
      <c r="AH3515">
        <f>invoices[[#This Row],[EB Amount]]-invoices[[#This Row],[electricity_amount]]</f>
        <v>0</v>
      </c>
    </row>
    <row r="3516" spans="1:34">
      <c r="A3516" t="s">
        <v>10341</v>
      </c>
      <c r="B3516" t="s">
        <v>22</v>
      </c>
      <c r="C3516" t="s">
        <v>1387</v>
      </c>
      <c r="D3516" t="s">
        <v>24</v>
      </c>
      <c r="E3516" t="s">
        <v>476</v>
      </c>
      <c r="F3516" t="s">
        <v>1388</v>
      </c>
      <c r="G3516" t="s">
        <v>10342</v>
      </c>
      <c r="H3516" s="1">
        <f>DATE(YEAR(invoices[[#This Row],[due_date]]),MONTH(invoices[[#This Row],[due_date]]),1)</f>
        <v>45505</v>
      </c>
      <c r="I3516" s="1">
        <v>45511</v>
      </c>
      <c r="J3516">
        <v>7952</v>
      </c>
      <c r="K3516">
        <v>2635</v>
      </c>
      <c r="L3516">
        <v>0</v>
      </c>
      <c r="M3516">
        <f>invoices[[#This Row],[rent_amount]]+invoices[[#This Row],[electricity_amount]]+invoices[[#This Row],[other_charges]]</f>
        <v>10587</v>
      </c>
      <c r="N3516" t="s">
        <v>28</v>
      </c>
      <c r="O3516" t="s">
        <v>1240</v>
      </c>
      <c r="P3516">
        <v>0</v>
      </c>
      <c r="Q3516" t="b">
        <v>0</v>
      </c>
      <c r="R3516" t="s">
        <v>191</v>
      </c>
      <c r="S3516">
        <v>0</v>
      </c>
      <c r="T3516">
        <f>invoices[[#This Row],[total_amount]]</f>
        <v>10587</v>
      </c>
      <c r="U3516" t="s">
        <v>1390</v>
      </c>
      <c r="V3516" t="str">
        <f>INDEX([1]!Table1[tenantname],MATCH(invoices[[#This Row],[allotment_id]],[1]!Table1[TenantAllotmentID],0))</f>
        <v>Tushar Ankit (B41-B1)</v>
      </c>
      <c r="W3516" t="s">
        <v>14454</v>
      </c>
      <c r="X3516" t="s">
        <v>14455</v>
      </c>
      <c r="Y3516" s="4">
        <v>45505</v>
      </c>
      <c r="Z3516" t="s">
        <v>15806</v>
      </c>
      <c r="AA3516">
        <v>5708</v>
      </c>
      <c r="AB3516">
        <v>1902</v>
      </c>
      <c r="AC3516">
        <v>342</v>
      </c>
      <c r="AD3516" s="7">
        <f>invoices[[#This Row],[Rent]]+invoices[[#This Row],[Services]]+invoices[[#This Row],[GST]]</f>
        <v>7952</v>
      </c>
      <c r="AE3516" s="7">
        <f>invoices[[#This Row],[Total]]-invoices[[#This Row],[rent_amount]]</f>
        <v>0</v>
      </c>
      <c r="AF3516">
        <v>4462</v>
      </c>
      <c r="AG3516">
        <v>2635</v>
      </c>
      <c r="AH3516">
        <f>invoices[[#This Row],[EB Amount]]-invoices[[#This Row],[electricity_amount]]</f>
        <v>0</v>
      </c>
    </row>
    <row r="3517" spans="1:34">
      <c r="A3517" t="s">
        <v>10480</v>
      </c>
      <c r="B3517" t="s">
        <v>22</v>
      </c>
      <c r="C3517" t="s">
        <v>2682</v>
      </c>
      <c r="D3517" t="s">
        <v>24</v>
      </c>
      <c r="E3517" t="s">
        <v>42</v>
      </c>
      <c r="F3517" t="s">
        <v>2100</v>
      </c>
      <c r="G3517" t="s">
        <v>10481</v>
      </c>
      <c r="H3517" s="1">
        <f>DATE(YEAR(invoices[[#This Row],[due_date]]),MONTH(invoices[[#This Row],[due_date]]),1)</f>
        <v>45505</v>
      </c>
      <c r="I3517" s="1">
        <v>45511</v>
      </c>
      <c r="J3517">
        <v>13500</v>
      </c>
      <c r="K3517">
        <v>2604</v>
      </c>
      <c r="L3517">
        <v>0</v>
      </c>
      <c r="M3517">
        <f>invoices[[#This Row],[rent_amount]]+invoices[[#This Row],[electricity_amount]]+invoices[[#This Row],[other_charges]]</f>
        <v>16104</v>
      </c>
      <c r="N3517" t="s">
        <v>28</v>
      </c>
      <c r="O3517" t="s">
        <v>257</v>
      </c>
      <c r="P3517">
        <v>0</v>
      </c>
      <c r="Q3517" t="b">
        <v>0</v>
      </c>
      <c r="R3517" t="s">
        <v>191</v>
      </c>
      <c r="S3517">
        <v>0</v>
      </c>
      <c r="T3517">
        <f>invoices[[#This Row],[total_amount]]</f>
        <v>16104</v>
      </c>
      <c r="U3517" t="s">
        <v>3079</v>
      </c>
      <c r="V3517" t="str">
        <f>INDEX([1]!Table1[tenantname],MATCH(invoices[[#This Row],[allotment_id]],[1]!Table1[TenantAllotmentID],0))</f>
        <v>Amita Asthana (C24-B1)</v>
      </c>
      <c r="W3517" t="s">
        <v>14866</v>
      </c>
      <c r="X3517" t="s">
        <v>14965</v>
      </c>
      <c r="Y3517" s="4">
        <v>45505</v>
      </c>
      <c r="Z3517" t="s">
        <v>15806</v>
      </c>
      <c r="AA3517">
        <v>9450</v>
      </c>
      <c r="AB3517">
        <v>3229</v>
      </c>
      <c r="AC3517">
        <v>821</v>
      </c>
      <c r="AD3517" s="7">
        <f>invoices[[#This Row],[Rent]]+invoices[[#This Row],[Services]]+invoices[[#This Row],[GST]]</f>
        <v>13500</v>
      </c>
      <c r="AE3517" s="7">
        <f>invoices[[#This Row],[Total]]-invoices[[#This Row],[rent_amount]]</f>
        <v>0</v>
      </c>
      <c r="AF3517">
        <v>4530</v>
      </c>
      <c r="AG3517">
        <v>2604</v>
      </c>
      <c r="AH3517">
        <f>invoices[[#This Row],[EB Amount]]-invoices[[#This Row],[electricity_amount]]</f>
        <v>0</v>
      </c>
    </row>
    <row r="3518" spans="1:34">
      <c r="A3518" t="s">
        <v>10548</v>
      </c>
      <c r="B3518" t="s">
        <v>22</v>
      </c>
      <c r="C3518" t="s">
        <v>1938</v>
      </c>
      <c r="D3518" t="s">
        <v>24</v>
      </c>
      <c r="E3518" t="s">
        <v>342</v>
      </c>
      <c r="F3518" t="s">
        <v>1768</v>
      </c>
      <c r="G3518" t="s">
        <v>10549</v>
      </c>
      <c r="H3518" s="1">
        <f>DATE(YEAR(invoices[[#This Row],[due_date]]),MONTH(invoices[[#This Row],[due_date]]),1)</f>
        <v>45505</v>
      </c>
      <c r="I3518" s="1">
        <v>45511</v>
      </c>
      <c r="J3518">
        <v>14500</v>
      </c>
      <c r="K3518">
        <v>3069</v>
      </c>
      <c r="L3518">
        <v>0</v>
      </c>
      <c r="M3518">
        <f>invoices[[#This Row],[rent_amount]]+invoices[[#This Row],[electricity_amount]]+invoices[[#This Row],[other_charges]]</f>
        <v>17569</v>
      </c>
      <c r="N3518" t="s">
        <v>28</v>
      </c>
      <c r="O3518" t="s">
        <v>190</v>
      </c>
      <c r="P3518">
        <v>0</v>
      </c>
      <c r="Q3518" t="b">
        <v>0</v>
      </c>
      <c r="R3518" t="s">
        <v>191</v>
      </c>
      <c r="S3518">
        <v>0</v>
      </c>
      <c r="T3518">
        <f>invoices[[#This Row],[total_amount]]</f>
        <v>17569</v>
      </c>
      <c r="U3518" t="s">
        <v>1940</v>
      </c>
      <c r="V3518" t="str">
        <f>INDEX([1]!Table1[tenantname],MATCH(invoices[[#This Row],[allotment_id]],[1]!Table1[TenantAllotmentID],0))</f>
        <v>Mounika C S (D11-C1)</v>
      </c>
      <c r="W3518" t="s">
        <v>14651</v>
      </c>
      <c r="X3518" t="s">
        <v>14652</v>
      </c>
      <c r="Y3518" s="4">
        <v>45505</v>
      </c>
      <c r="Z3518" t="s">
        <v>15806</v>
      </c>
      <c r="AA3518">
        <v>9018</v>
      </c>
      <c r="AB3518">
        <v>4645</v>
      </c>
      <c r="AC3518">
        <v>837</v>
      </c>
      <c r="AD3518" s="7">
        <f>invoices[[#This Row],[Rent]]+invoices[[#This Row],[Services]]+invoices[[#This Row],[GST]]</f>
        <v>14500</v>
      </c>
      <c r="AE3518" s="7">
        <f>invoices[[#This Row],[Total]]-invoices[[#This Row],[rent_amount]]</f>
        <v>0</v>
      </c>
      <c r="AF3518">
        <v>4566</v>
      </c>
      <c r="AG3518">
        <v>3069</v>
      </c>
      <c r="AH3518">
        <f>invoices[[#This Row],[EB Amount]]-invoices[[#This Row],[electricity_amount]]</f>
        <v>0</v>
      </c>
    </row>
    <row r="3519" spans="1:34">
      <c r="A3519" t="s">
        <v>10590</v>
      </c>
      <c r="B3519" t="s">
        <v>22</v>
      </c>
      <c r="C3519" t="s">
        <v>2270</v>
      </c>
      <c r="D3519" t="s">
        <v>24</v>
      </c>
      <c r="E3519" t="s">
        <v>112</v>
      </c>
      <c r="F3519" t="s">
        <v>113</v>
      </c>
      <c r="G3519" t="s">
        <v>10591</v>
      </c>
      <c r="H3519" s="1">
        <f>DATE(YEAR(invoices[[#This Row],[due_date]]),MONTH(invoices[[#This Row],[due_date]]),1)</f>
        <v>45505</v>
      </c>
      <c r="I3519" s="1">
        <v>45511</v>
      </c>
      <c r="J3519">
        <v>13500</v>
      </c>
      <c r="K3519">
        <v>1387</v>
      </c>
      <c r="L3519">
        <v>0</v>
      </c>
      <c r="M3519">
        <f>invoices[[#This Row],[rent_amount]]+invoices[[#This Row],[electricity_amount]]+invoices[[#This Row],[other_charges]]</f>
        <v>14887</v>
      </c>
      <c r="N3519" t="s">
        <v>28</v>
      </c>
      <c r="O3519" t="s">
        <v>190</v>
      </c>
      <c r="P3519">
        <v>0</v>
      </c>
      <c r="Q3519" t="b">
        <v>0</v>
      </c>
      <c r="R3519" t="s">
        <v>191</v>
      </c>
      <c r="S3519">
        <v>0</v>
      </c>
      <c r="T3519">
        <f>invoices[[#This Row],[total_amount]]</f>
        <v>14887</v>
      </c>
      <c r="U3519" t="s">
        <v>2272</v>
      </c>
      <c r="V3519" t="str">
        <f>INDEX([1]!Table1[tenantname],MATCH(invoices[[#This Row],[allotment_id]],[1]!Table1[TenantAllotmentID],0))</f>
        <v>Mihir Kadve (A23-C1)</v>
      </c>
      <c r="W3519" t="s">
        <v>14758</v>
      </c>
      <c r="X3519" t="s">
        <v>14759</v>
      </c>
      <c r="Y3519" s="4">
        <v>45505</v>
      </c>
      <c r="Z3519" t="s">
        <v>15806</v>
      </c>
      <c r="AA3519">
        <v>9450</v>
      </c>
      <c r="AB3519">
        <v>3229</v>
      </c>
      <c r="AC3519">
        <v>821</v>
      </c>
      <c r="AD3519" s="7">
        <f>invoices[[#This Row],[Rent]]+invoices[[#This Row],[Services]]+invoices[[#This Row],[GST]]</f>
        <v>13500</v>
      </c>
      <c r="AE3519" s="7">
        <f>invoices[[#This Row],[Total]]-invoices[[#This Row],[rent_amount]]</f>
        <v>0</v>
      </c>
      <c r="AF3519">
        <v>4587</v>
      </c>
      <c r="AG3519">
        <v>1387</v>
      </c>
      <c r="AH3519">
        <f>invoices[[#This Row],[EB Amount]]-invoices[[#This Row],[electricity_amount]]</f>
        <v>0</v>
      </c>
    </row>
    <row r="3520" spans="1:34">
      <c r="A3520" t="s">
        <v>10592</v>
      </c>
      <c r="B3520" t="s">
        <v>22</v>
      </c>
      <c r="C3520" t="s">
        <v>1781</v>
      </c>
      <c r="D3520" t="s">
        <v>24</v>
      </c>
      <c r="E3520" t="s">
        <v>349</v>
      </c>
      <c r="F3520" t="s">
        <v>1626</v>
      </c>
      <c r="G3520" t="s">
        <v>10593</v>
      </c>
      <c r="H3520" s="1">
        <f>DATE(YEAR(invoices[[#This Row],[due_date]]),MONTH(invoices[[#This Row],[due_date]]),1)</f>
        <v>45505</v>
      </c>
      <c r="I3520" s="1">
        <v>45511</v>
      </c>
      <c r="J3520">
        <v>14500</v>
      </c>
      <c r="K3520">
        <v>558</v>
      </c>
      <c r="L3520">
        <v>0</v>
      </c>
      <c r="M3520">
        <f>invoices[[#This Row],[rent_amount]]+invoices[[#This Row],[electricity_amount]]+invoices[[#This Row],[other_charges]]</f>
        <v>15058</v>
      </c>
      <c r="N3520" t="s">
        <v>28</v>
      </c>
      <c r="O3520" t="s">
        <v>190</v>
      </c>
      <c r="P3520">
        <v>0</v>
      </c>
      <c r="Q3520" t="b">
        <v>0</v>
      </c>
      <c r="R3520" t="s">
        <v>191</v>
      </c>
      <c r="S3520">
        <v>0</v>
      </c>
      <c r="T3520">
        <f>invoices[[#This Row],[total_amount]]</f>
        <v>15058</v>
      </c>
      <c r="U3520" t="s">
        <v>1783</v>
      </c>
      <c r="V3520" t="str">
        <f>INDEX([1]!Table1[tenantname],MATCH(invoices[[#This Row],[allotment_id]],[1]!Table1[TenantAllotmentID],0))</f>
        <v>Rushikesh Kushare (B11-B2)</v>
      </c>
      <c r="W3520" t="s">
        <v>14593</v>
      </c>
      <c r="X3520" t="s">
        <v>14594</v>
      </c>
      <c r="Y3520" s="4">
        <v>45505</v>
      </c>
      <c r="Z3520" t="s">
        <v>15806</v>
      </c>
      <c r="AA3520">
        <v>10408</v>
      </c>
      <c r="AB3520">
        <v>3468</v>
      </c>
      <c r="AC3520">
        <v>624</v>
      </c>
      <c r="AD3520" s="7">
        <f>invoices[[#This Row],[Rent]]+invoices[[#This Row],[Services]]+invoices[[#This Row],[GST]]</f>
        <v>14500</v>
      </c>
      <c r="AE3520" s="7">
        <f>invoices[[#This Row],[Total]]-invoices[[#This Row],[rent_amount]]</f>
        <v>0</v>
      </c>
      <c r="AF3520">
        <v>4588</v>
      </c>
      <c r="AG3520">
        <v>558</v>
      </c>
      <c r="AH3520">
        <f>invoices[[#This Row],[EB Amount]]-invoices[[#This Row],[electricity_amount]]</f>
        <v>0</v>
      </c>
    </row>
    <row r="3521" spans="1:34">
      <c r="A3521" t="s">
        <v>10608</v>
      </c>
      <c r="B3521" t="s">
        <v>22</v>
      </c>
      <c r="C3521" t="s">
        <v>304</v>
      </c>
      <c r="D3521" t="s">
        <v>24</v>
      </c>
      <c r="E3521" t="s">
        <v>181</v>
      </c>
      <c r="F3521" t="s">
        <v>305</v>
      </c>
      <c r="G3521" t="s">
        <v>10609</v>
      </c>
      <c r="H3521" s="1">
        <f>DATE(YEAR(invoices[[#This Row],[due_date]]),MONTH(invoices[[#This Row],[due_date]]),1)</f>
        <v>45505</v>
      </c>
      <c r="I3521" s="1">
        <v>45511</v>
      </c>
      <c r="J3521">
        <v>13500</v>
      </c>
      <c r="K3521">
        <v>1738</v>
      </c>
      <c r="L3521">
        <v>0</v>
      </c>
      <c r="M3521">
        <f>invoices[[#This Row],[rent_amount]]+invoices[[#This Row],[electricity_amount]]+invoices[[#This Row],[other_charges]]</f>
        <v>15238</v>
      </c>
      <c r="N3521" t="s">
        <v>28</v>
      </c>
      <c r="O3521" t="s">
        <v>361</v>
      </c>
      <c r="P3521">
        <v>0</v>
      </c>
      <c r="Q3521" t="b">
        <v>0</v>
      </c>
      <c r="R3521" t="s">
        <v>191</v>
      </c>
      <c r="S3521">
        <v>0</v>
      </c>
      <c r="T3521">
        <f>invoices[[#This Row],[total_amount]]</f>
        <v>15238</v>
      </c>
      <c r="U3521" t="s">
        <v>309</v>
      </c>
      <c r="V3521" t="str">
        <f>INDEX([1]!Table1[tenantname],MATCH(invoices[[#This Row],[allotment_id]],[1]!Table1[TenantAllotmentID],0))</f>
        <v>Chandana Sai Bade (B24-C1)</v>
      </c>
      <c r="W3521" t="s">
        <v>14062</v>
      </c>
      <c r="X3521" t="s">
        <v>14063</v>
      </c>
      <c r="Y3521" s="4">
        <v>45505</v>
      </c>
      <c r="Z3521" t="s">
        <v>15806</v>
      </c>
      <c r="AA3521">
        <v>9450</v>
      </c>
      <c r="AB3521">
        <v>3229</v>
      </c>
      <c r="AC3521">
        <v>821</v>
      </c>
      <c r="AD3521" s="7">
        <f>invoices[[#This Row],[Rent]]+invoices[[#This Row],[Services]]+invoices[[#This Row],[GST]]</f>
        <v>13500</v>
      </c>
      <c r="AE3521" s="7">
        <f>invoices[[#This Row],[Total]]-invoices[[#This Row],[rent_amount]]</f>
        <v>0</v>
      </c>
      <c r="AF3521">
        <v>4596</v>
      </c>
      <c r="AG3521">
        <v>1738</v>
      </c>
      <c r="AH3521">
        <f>invoices[[#This Row],[EB Amount]]-invoices[[#This Row],[electricity_amount]]</f>
        <v>0</v>
      </c>
    </row>
    <row r="3522" spans="1:34">
      <c r="A3522" t="s">
        <v>10636</v>
      </c>
      <c r="B3522" t="s">
        <v>22</v>
      </c>
      <c r="C3522" t="s">
        <v>747</v>
      </c>
      <c r="D3522" t="s">
        <v>24</v>
      </c>
      <c r="E3522" t="s">
        <v>268</v>
      </c>
      <c r="F3522" t="s">
        <v>748</v>
      </c>
      <c r="G3522" t="s">
        <v>10637</v>
      </c>
      <c r="H3522" s="1">
        <f>DATE(YEAR(invoices[[#This Row],[due_date]]),MONTH(invoices[[#This Row],[due_date]]),1)</f>
        <v>45505</v>
      </c>
      <c r="I3522" s="1">
        <v>45511</v>
      </c>
      <c r="J3522">
        <v>14500</v>
      </c>
      <c r="K3522">
        <v>1705</v>
      </c>
      <c r="L3522">
        <v>0</v>
      </c>
      <c r="M3522">
        <f>invoices[[#This Row],[rent_amount]]+invoices[[#This Row],[electricity_amount]]+invoices[[#This Row],[other_charges]]</f>
        <v>16205</v>
      </c>
      <c r="N3522" t="s">
        <v>28</v>
      </c>
      <c r="O3522" t="s">
        <v>257</v>
      </c>
      <c r="P3522">
        <v>0</v>
      </c>
      <c r="Q3522" t="b">
        <v>0</v>
      </c>
      <c r="R3522" t="s">
        <v>191</v>
      </c>
      <c r="S3522">
        <v>0</v>
      </c>
      <c r="T3522">
        <f>invoices[[#This Row],[total_amount]]</f>
        <v>16205</v>
      </c>
      <c r="U3522" t="s">
        <v>750</v>
      </c>
      <c r="V3522" t="str">
        <f>INDEX([1]!Table1[tenantname],MATCH(invoices[[#This Row],[allotment_id]],[1]!Table1[TenantAllotmentID],0))</f>
        <v>Arjjun  Sellamuthu (C21-B1)</v>
      </c>
      <c r="W3522" t="s">
        <v>14217</v>
      </c>
      <c r="X3522" t="s">
        <v>14218</v>
      </c>
      <c r="Y3522" s="4">
        <v>45505</v>
      </c>
      <c r="Z3522" t="s">
        <v>15806</v>
      </c>
      <c r="AA3522">
        <v>10408</v>
      </c>
      <c r="AB3522">
        <v>3468</v>
      </c>
      <c r="AC3522">
        <v>624</v>
      </c>
      <c r="AD3522" s="7">
        <f>invoices[[#This Row],[Rent]]+invoices[[#This Row],[Services]]+invoices[[#This Row],[GST]]</f>
        <v>14500</v>
      </c>
      <c r="AE3522" s="7">
        <f>invoices[[#This Row],[Total]]-invoices[[#This Row],[rent_amount]]</f>
        <v>0</v>
      </c>
      <c r="AF3522">
        <v>4609</v>
      </c>
      <c r="AG3522">
        <v>1705</v>
      </c>
      <c r="AH3522">
        <f>invoices[[#This Row],[EB Amount]]-invoices[[#This Row],[electricity_amount]]</f>
        <v>0</v>
      </c>
    </row>
    <row r="3523" spans="1:34">
      <c r="A3523" t="s">
        <v>10638</v>
      </c>
      <c r="B3523" t="s">
        <v>22</v>
      </c>
      <c r="C3523" t="s">
        <v>4247</v>
      </c>
      <c r="D3523" t="s">
        <v>24</v>
      </c>
      <c r="E3523" t="s">
        <v>569</v>
      </c>
      <c r="F3523" t="s">
        <v>727</v>
      </c>
      <c r="G3523" t="s">
        <v>10639</v>
      </c>
      <c r="H3523" s="1">
        <f>DATE(YEAR(invoices[[#This Row],[due_date]]),MONTH(invoices[[#This Row],[due_date]]),1)</f>
        <v>45505</v>
      </c>
      <c r="I3523" s="1">
        <v>45511</v>
      </c>
      <c r="J3523">
        <v>13000</v>
      </c>
      <c r="K3523">
        <v>3174</v>
      </c>
      <c r="L3523">
        <v>0</v>
      </c>
      <c r="M3523">
        <f>invoices[[#This Row],[rent_amount]]+invoices[[#This Row],[electricity_amount]]+invoices[[#This Row],[other_charges]]</f>
        <v>16174</v>
      </c>
      <c r="N3523" t="s">
        <v>28</v>
      </c>
      <c r="O3523" t="s">
        <v>1240</v>
      </c>
      <c r="P3523">
        <v>0</v>
      </c>
      <c r="Q3523" t="b">
        <v>0</v>
      </c>
      <c r="R3523" t="s">
        <v>191</v>
      </c>
      <c r="S3523">
        <v>0</v>
      </c>
      <c r="T3523">
        <f>invoices[[#This Row],[total_amount]]</f>
        <v>16174</v>
      </c>
      <c r="U3523" t="s">
        <v>4249</v>
      </c>
      <c r="V3523" t="str">
        <f>INDEX([1]!Table1[tenantname],MATCH(invoices[[#This Row],[allotment_id]],[1]!Table1[TenantAllotmentID],0))</f>
        <v>Swarali Kadam (C12-C3)</v>
      </c>
      <c r="W3523" t="s">
        <v>15195</v>
      </c>
      <c r="X3523" t="s">
        <v>15196</v>
      </c>
      <c r="Y3523" s="4">
        <v>45505</v>
      </c>
      <c r="Z3523" t="s">
        <v>15806</v>
      </c>
      <c r="AA3523">
        <v>7949</v>
      </c>
      <c r="AB3523">
        <v>4280</v>
      </c>
      <c r="AC3523">
        <v>771</v>
      </c>
      <c r="AD3523" s="7">
        <f>invoices[[#This Row],[Rent]]+invoices[[#This Row],[Services]]+invoices[[#This Row],[GST]]</f>
        <v>13000</v>
      </c>
      <c r="AE3523" s="7">
        <f>invoices[[#This Row],[Total]]-invoices[[#This Row],[rent_amount]]</f>
        <v>0</v>
      </c>
      <c r="AF3523">
        <v>4610</v>
      </c>
      <c r="AG3523">
        <v>3174</v>
      </c>
      <c r="AH3523">
        <f>invoices[[#This Row],[EB Amount]]-invoices[[#This Row],[electricity_amount]]</f>
        <v>0</v>
      </c>
    </row>
    <row r="3524" spans="1:34">
      <c r="A3524" t="s">
        <v>10645</v>
      </c>
      <c r="B3524" t="s">
        <v>22</v>
      </c>
      <c r="C3524" t="s">
        <v>1927</v>
      </c>
      <c r="D3524" t="s">
        <v>24</v>
      </c>
      <c r="E3524" t="s">
        <v>592</v>
      </c>
      <c r="F3524" t="s">
        <v>992</v>
      </c>
      <c r="G3524" t="s">
        <v>10646</v>
      </c>
      <c r="H3524" s="1">
        <f>DATE(YEAR(invoices[[#This Row],[due_date]]),MONTH(invoices[[#This Row],[due_date]]),1)</f>
        <v>45505</v>
      </c>
      <c r="I3524" s="1">
        <v>45511</v>
      </c>
      <c r="J3524">
        <v>1838</v>
      </c>
      <c r="K3524">
        <v>0</v>
      </c>
      <c r="L3524">
        <v>0</v>
      </c>
      <c r="M3524">
        <f>invoices[[#This Row],[rent_amount]]+invoices[[#This Row],[electricity_amount]]+invoices[[#This Row],[other_charges]]</f>
        <v>1838</v>
      </c>
      <c r="N3524" t="s">
        <v>28</v>
      </c>
      <c r="O3524" t="s">
        <v>190</v>
      </c>
      <c r="P3524">
        <v>0</v>
      </c>
      <c r="Q3524" t="b">
        <v>0</v>
      </c>
      <c r="R3524" t="s">
        <v>191</v>
      </c>
      <c r="S3524">
        <v>0</v>
      </c>
      <c r="T3524">
        <f>invoices[[#This Row],[total_amount]]</f>
        <v>1838</v>
      </c>
      <c r="U3524" t="s">
        <v>5020</v>
      </c>
      <c r="V3524" t="str">
        <f>INDEX([1]!Table1[tenantname],MATCH(invoices[[#This Row],[allotment_id]],[1]!Table1[TenantAllotmentID],0))</f>
        <v>Parth Agarwal (A44-B2)</v>
      </c>
      <c r="W3524" t="s">
        <v>14647</v>
      </c>
      <c r="X3524" t="s">
        <v>15320</v>
      </c>
      <c r="Y3524" s="4">
        <v>45505</v>
      </c>
      <c r="Z3524" t="s">
        <v>15806</v>
      </c>
      <c r="AA3524">
        <v>1287</v>
      </c>
      <c r="AB3524">
        <v>467</v>
      </c>
      <c r="AC3524">
        <v>84</v>
      </c>
      <c r="AD3524" s="7">
        <f>invoices[[#This Row],[Rent]]+invoices[[#This Row],[Services]]+invoices[[#This Row],[GST]]</f>
        <v>1838</v>
      </c>
      <c r="AE3524" s="7">
        <f>invoices[[#This Row],[Total]]-invoices[[#This Row],[rent_amount]]</f>
        <v>0</v>
      </c>
      <c r="AF3524">
        <v>4613</v>
      </c>
      <c r="AG3524">
        <v>0</v>
      </c>
      <c r="AH3524">
        <f>invoices[[#This Row],[EB Amount]]-invoices[[#This Row],[electricity_amount]]</f>
        <v>0</v>
      </c>
    </row>
    <row r="3525" spans="1:34">
      <c r="A3525" t="s">
        <v>10785</v>
      </c>
      <c r="B3525" t="s">
        <v>22</v>
      </c>
      <c r="C3525" t="s">
        <v>5022</v>
      </c>
      <c r="D3525" t="s">
        <v>24</v>
      </c>
      <c r="E3525" t="s">
        <v>592</v>
      </c>
      <c r="F3525" t="s">
        <v>992</v>
      </c>
      <c r="G3525" t="s">
        <v>10786</v>
      </c>
      <c r="H3525" s="1">
        <f>DATE(YEAR(invoices[[#This Row],[due_date]]),MONTH(invoices[[#This Row],[due_date]]),1)</f>
        <v>45505</v>
      </c>
      <c r="I3525" s="1">
        <v>45511</v>
      </c>
      <c r="J3525">
        <v>14500</v>
      </c>
      <c r="K3525">
        <v>1705</v>
      </c>
      <c r="L3525">
        <v>2250</v>
      </c>
      <c r="M3525">
        <f>invoices[[#This Row],[rent_amount]]+invoices[[#This Row],[electricity_amount]]+invoices[[#This Row],[other_charges]]</f>
        <v>18455</v>
      </c>
      <c r="N3525" t="s">
        <v>28</v>
      </c>
      <c r="O3525" t="s">
        <v>361</v>
      </c>
      <c r="P3525">
        <v>0</v>
      </c>
      <c r="Q3525" t="b">
        <v>0</v>
      </c>
      <c r="R3525" t="s">
        <v>191</v>
      </c>
      <c r="S3525">
        <v>0</v>
      </c>
      <c r="T3525">
        <f>invoices[[#This Row],[total_amount]]</f>
        <v>18455</v>
      </c>
      <c r="U3525" t="s">
        <v>5024</v>
      </c>
      <c r="V3525" t="str">
        <f>INDEX([1]!Table1[tenantname],MATCH(invoices[[#This Row],[allotment_id]],[1]!Table1[TenantAllotmentID],0))</f>
        <v>Athul Ashok K (A44-B2)</v>
      </c>
      <c r="W3525" t="s">
        <v>15321</v>
      </c>
      <c r="X3525" t="s">
        <v>15322</v>
      </c>
      <c r="Y3525" s="4">
        <v>45505</v>
      </c>
      <c r="Z3525" t="s">
        <v>15806</v>
      </c>
      <c r="AA3525">
        <v>10408</v>
      </c>
      <c r="AB3525">
        <v>3468</v>
      </c>
      <c r="AC3525">
        <v>624</v>
      </c>
      <c r="AD3525" s="7">
        <f>invoices[[#This Row],[Rent]]+invoices[[#This Row],[Services]]+invoices[[#This Row],[GST]]</f>
        <v>14500</v>
      </c>
      <c r="AE3525" s="7">
        <f>invoices[[#This Row],[Total]]-invoices[[#This Row],[rent_amount]]</f>
        <v>0</v>
      </c>
      <c r="AF3525">
        <v>4686</v>
      </c>
      <c r="AG3525">
        <v>1705</v>
      </c>
      <c r="AH3525">
        <f>invoices[[#This Row],[EB Amount]]-invoices[[#This Row],[electricity_amount]]</f>
        <v>0</v>
      </c>
    </row>
    <row r="3526" spans="1:34">
      <c r="A3526" t="s">
        <v>10799</v>
      </c>
      <c r="B3526" t="s">
        <v>22</v>
      </c>
      <c r="C3526" t="s">
        <v>2122</v>
      </c>
      <c r="D3526" t="s">
        <v>24</v>
      </c>
      <c r="E3526" t="s">
        <v>140</v>
      </c>
      <c r="F3526" t="s">
        <v>675</v>
      </c>
      <c r="G3526" t="s">
        <v>10800</v>
      </c>
      <c r="H3526" s="1">
        <f>DATE(YEAR(invoices[[#This Row],[due_date]]),MONTH(invoices[[#This Row],[due_date]]),1)</f>
        <v>45505</v>
      </c>
      <c r="I3526" s="1">
        <v>45511</v>
      </c>
      <c r="J3526">
        <v>13500</v>
      </c>
      <c r="K3526">
        <v>440</v>
      </c>
      <c r="L3526">
        <v>0</v>
      </c>
      <c r="M3526">
        <f>invoices[[#This Row],[rent_amount]]+invoices[[#This Row],[electricity_amount]]+invoices[[#This Row],[other_charges]]</f>
        <v>13940</v>
      </c>
      <c r="N3526" t="s">
        <v>28</v>
      </c>
      <c r="O3526" t="s">
        <v>190</v>
      </c>
      <c r="P3526">
        <v>0</v>
      </c>
      <c r="Q3526" t="b">
        <v>0</v>
      </c>
      <c r="R3526" t="s">
        <v>191</v>
      </c>
      <c r="S3526">
        <v>0</v>
      </c>
      <c r="T3526">
        <f>invoices[[#This Row],[total_amount]]</f>
        <v>13940</v>
      </c>
      <c r="U3526" t="s">
        <v>2124</v>
      </c>
      <c r="V3526" t="str">
        <f>INDEX([1]!Table1[tenantname],MATCH(invoices[[#This Row],[allotment_id]],[1]!Table1[TenantAllotmentID],0))</f>
        <v>Prakash Kumar Rangasamy (A41-C1)</v>
      </c>
      <c r="W3526" t="s">
        <v>14716</v>
      </c>
      <c r="X3526" t="s">
        <v>14717</v>
      </c>
      <c r="Y3526" s="4">
        <v>45505</v>
      </c>
      <c r="Z3526" t="s">
        <v>15806</v>
      </c>
      <c r="AA3526">
        <v>8396</v>
      </c>
      <c r="AB3526">
        <v>4325</v>
      </c>
      <c r="AC3526">
        <v>779</v>
      </c>
      <c r="AD3526" s="7">
        <f>invoices[[#This Row],[Rent]]+invoices[[#This Row],[Services]]+invoices[[#This Row],[GST]]</f>
        <v>13500</v>
      </c>
      <c r="AE3526" s="7">
        <f>invoices[[#This Row],[Total]]-invoices[[#This Row],[rent_amount]]</f>
        <v>0</v>
      </c>
      <c r="AF3526">
        <v>4694</v>
      </c>
      <c r="AG3526">
        <v>440</v>
      </c>
      <c r="AH3526">
        <f>invoices[[#This Row],[EB Amount]]-invoices[[#This Row],[electricity_amount]]</f>
        <v>0</v>
      </c>
    </row>
    <row r="3527" spans="1:34">
      <c r="A3527" t="s">
        <v>10854</v>
      </c>
      <c r="B3527" t="s">
        <v>22</v>
      </c>
      <c r="C3527" t="s">
        <v>978</v>
      </c>
      <c r="D3527" t="s">
        <v>24</v>
      </c>
      <c r="E3527" t="s">
        <v>275</v>
      </c>
      <c r="F3527" t="s">
        <v>505</v>
      </c>
      <c r="G3527" t="s">
        <v>10855</v>
      </c>
      <c r="H3527" s="1">
        <f>DATE(YEAR(invoices[[#This Row],[due_date]]),MONTH(invoices[[#This Row],[due_date]]),1)</f>
        <v>45505</v>
      </c>
      <c r="I3527" s="1">
        <v>45511</v>
      </c>
      <c r="J3527">
        <v>11758</v>
      </c>
      <c r="K3527">
        <v>0</v>
      </c>
      <c r="L3527">
        <v>0</v>
      </c>
      <c r="M3527">
        <f>invoices[[#This Row],[rent_amount]]+invoices[[#This Row],[electricity_amount]]+invoices[[#This Row],[other_charges]]</f>
        <v>11758</v>
      </c>
      <c r="N3527" t="s">
        <v>28</v>
      </c>
      <c r="O3527" t="s">
        <v>190</v>
      </c>
      <c r="P3527">
        <v>0</v>
      </c>
      <c r="Q3527" t="b">
        <v>0</v>
      </c>
      <c r="R3527" t="s">
        <v>191</v>
      </c>
      <c r="S3527">
        <v>0</v>
      </c>
      <c r="T3527">
        <f>invoices[[#This Row],[total_amount]]</f>
        <v>11758</v>
      </c>
      <c r="U3527" t="s">
        <v>981</v>
      </c>
      <c r="V3527" t="str">
        <f>INDEX([1]!Table1[tenantname],MATCH(invoices[[#This Row],[allotment_id]],[1]!Table1[TenantAllotmentID],0))</f>
        <v>Muskan Chauhan (B44-C1)</v>
      </c>
      <c r="W3527" t="s">
        <v>14302</v>
      </c>
      <c r="X3527" t="s">
        <v>14303</v>
      </c>
      <c r="Y3527" s="4">
        <v>45505</v>
      </c>
      <c r="Z3527" t="s">
        <v>15806</v>
      </c>
      <c r="AA3527">
        <v>8440</v>
      </c>
      <c r="AB3527">
        <v>2812</v>
      </c>
      <c r="AC3527">
        <v>506</v>
      </c>
      <c r="AD3527" s="7">
        <f>invoices[[#This Row],[Rent]]+invoices[[#This Row],[Services]]+invoices[[#This Row],[GST]]</f>
        <v>11758</v>
      </c>
      <c r="AE3527" s="7">
        <f>invoices[[#This Row],[Total]]-invoices[[#This Row],[rent_amount]]</f>
        <v>0</v>
      </c>
      <c r="AF3527">
        <v>4722</v>
      </c>
      <c r="AG3527">
        <v>0</v>
      </c>
      <c r="AH3527">
        <f>invoices[[#This Row],[EB Amount]]-invoices[[#This Row],[electricity_amount]]</f>
        <v>0</v>
      </c>
    </row>
    <row r="3528" spans="1:34">
      <c r="A3528" t="s">
        <v>10860</v>
      </c>
      <c r="B3528" t="s">
        <v>22</v>
      </c>
      <c r="C3528" t="s">
        <v>41</v>
      </c>
      <c r="D3528" t="s">
        <v>24</v>
      </c>
      <c r="E3528" t="s">
        <v>42</v>
      </c>
      <c r="F3528" t="s">
        <v>43</v>
      </c>
      <c r="G3528" t="s">
        <v>10861</v>
      </c>
      <c r="H3528" s="1">
        <f>DATE(YEAR(invoices[[#This Row],[due_date]]),MONTH(invoices[[#This Row],[due_date]]),1)</f>
        <v>45505</v>
      </c>
      <c r="I3528" s="1">
        <v>45511</v>
      </c>
      <c r="J3528">
        <v>12193</v>
      </c>
      <c r="K3528">
        <v>0</v>
      </c>
      <c r="L3528">
        <v>0</v>
      </c>
      <c r="M3528">
        <f>invoices[[#This Row],[rent_amount]]+invoices[[#This Row],[electricity_amount]]+invoices[[#This Row],[other_charges]]</f>
        <v>12193</v>
      </c>
      <c r="N3528" t="s">
        <v>28</v>
      </c>
      <c r="O3528" t="s">
        <v>361</v>
      </c>
      <c r="P3528">
        <v>0</v>
      </c>
      <c r="Q3528" t="b">
        <v>0</v>
      </c>
      <c r="R3528" t="s">
        <v>191</v>
      </c>
      <c r="S3528">
        <v>0</v>
      </c>
      <c r="T3528">
        <f>invoices[[#This Row],[total_amount]]</f>
        <v>12193</v>
      </c>
      <c r="U3528" t="s">
        <v>47</v>
      </c>
      <c r="V3528" t="str">
        <f>INDEX([1]!Table1[tenantname],MATCH(invoices[[#This Row],[allotment_id]],[1]!Table1[TenantAllotmentID],0))</f>
        <v>Harrsha T (C24-C1)</v>
      </c>
      <c r="W3528" t="s">
        <v>13988</v>
      </c>
      <c r="X3528" t="s">
        <v>13989</v>
      </c>
      <c r="Y3528" s="4">
        <v>45505</v>
      </c>
      <c r="Z3528" t="s">
        <v>15806</v>
      </c>
      <c r="AA3528">
        <v>8535</v>
      </c>
      <c r="AB3528">
        <v>3101</v>
      </c>
      <c r="AC3528">
        <v>557</v>
      </c>
      <c r="AD3528" s="7">
        <f>invoices[[#This Row],[Rent]]+invoices[[#This Row],[Services]]+invoices[[#This Row],[GST]]</f>
        <v>12193</v>
      </c>
      <c r="AE3528" s="7">
        <f>invoices[[#This Row],[Total]]-invoices[[#This Row],[rent_amount]]</f>
        <v>0</v>
      </c>
      <c r="AF3528">
        <v>4725</v>
      </c>
      <c r="AG3528">
        <v>0</v>
      </c>
      <c r="AH3528">
        <f>invoices[[#This Row],[EB Amount]]-invoices[[#This Row],[electricity_amount]]</f>
        <v>0</v>
      </c>
    </row>
    <row r="3529" spans="1:34">
      <c r="A3529" t="s">
        <v>10862</v>
      </c>
      <c r="B3529" t="s">
        <v>22</v>
      </c>
      <c r="C3529" t="s">
        <v>1217</v>
      </c>
      <c r="D3529" t="s">
        <v>24</v>
      </c>
      <c r="E3529" t="s">
        <v>349</v>
      </c>
      <c r="F3529" t="s">
        <v>1218</v>
      </c>
      <c r="G3529" t="s">
        <v>10863</v>
      </c>
      <c r="H3529" s="1">
        <f>DATE(YEAR(invoices[[#This Row],[due_date]]),MONTH(invoices[[#This Row],[due_date]]),1)</f>
        <v>45505</v>
      </c>
      <c r="I3529" s="1">
        <v>45511</v>
      </c>
      <c r="J3529">
        <v>13500</v>
      </c>
      <c r="K3529">
        <v>744</v>
      </c>
      <c r="L3529">
        <v>0</v>
      </c>
      <c r="M3529">
        <f>invoices[[#This Row],[rent_amount]]+invoices[[#This Row],[electricity_amount]]+invoices[[#This Row],[other_charges]]</f>
        <v>14244</v>
      </c>
      <c r="N3529" t="s">
        <v>28</v>
      </c>
      <c r="O3529" t="s">
        <v>190</v>
      </c>
      <c r="P3529">
        <v>0</v>
      </c>
      <c r="Q3529" t="b">
        <v>0</v>
      </c>
      <c r="R3529" t="s">
        <v>191</v>
      </c>
      <c r="S3529">
        <v>0</v>
      </c>
      <c r="T3529">
        <f>invoices[[#This Row],[total_amount]]</f>
        <v>14244</v>
      </c>
      <c r="U3529" t="s">
        <v>1220</v>
      </c>
      <c r="V3529" t="str">
        <f>INDEX([1]!Table1[tenantname],MATCH(invoices[[#This Row],[allotment_id]],[1]!Table1[TenantAllotmentID],0))</f>
        <v>Naga Raja Kurakula (B11-C2)</v>
      </c>
      <c r="W3529" t="s">
        <v>14386</v>
      </c>
      <c r="X3529" t="s">
        <v>14387</v>
      </c>
      <c r="Y3529" s="4">
        <v>45505</v>
      </c>
      <c r="Z3529" t="s">
        <v>15806</v>
      </c>
      <c r="AA3529">
        <v>9690</v>
      </c>
      <c r="AB3529">
        <v>3229</v>
      </c>
      <c r="AC3529">
        <v>581</v>
      </c>
      <c r="AD3529" s="7">
        <f>invoices[[#This Row],[Rent]]+invoices[[#This Row],[Services]]+invoices[[#This Row],[GST]]</f>
        <v>13500</v>
      </c>
      <c r="AE3529" s="7">
        <f>invoices[[#This Row],[Total]]-invoices[[#This Row],[rent_amount]]</f>
        <v>0</v>
      </c>
      <c r="AF3529">
        <v>4726</v>
      </c>
      <c r="AG3529">
        <v>744</v>
      </c>
      <c r="AH3529">
        <f>invoices[[#This Row],[EB Amount]]-invoices[[#This Row],[electricity_amount]]</f>
        <v>0</v>
      </c>
    </row>
    <row r="3530" spans="1:34">
      <c r="A3530" t="s">
        <v>10868</v>
      </c>
      <c r="B3530" t="s">
        <v>22</v>
      </c>
      <c r="C3530" t="s">
        <v>1955</v>
      </c>
      <c r="D3530" t="s">
        <v>24</v>
      </c>
      <c r="E3530" t="s">
        <v>592</v>
      </c>
      <c r="F3530" t="s">
        <v>883</v>
      </c>
      <c r="G3530" t="s">
        <v>10869</v>
      </c>
      <c r="H3530" s="1">
        <f>DATE(YEAR(invoices[[#This Row],[due_date]]),MONTH(invoices[[#This Row],[due_date]]),1)</f>
        <v>45505</v>
      </c>
      <c r="I3530" s="1">
        <v>45511</v>
      </c>
      <c r="J3530">
        <v>14500</v>
      </c>
      <c r="K3530">
        <v>1705</v>
      </c>
      <c r="L3530">
        <v>2250</v>
      </c>
      <c r="M3530">
        <f>invoices[[#This Row],[rent_amount]]+invoices[[#This Row],[electricity_amount]]+invoices[[#This Row],[other_charges]]</f>
        <v>18455</v>
      </c>
      <c r="N3530" t="s">
        <v>28</v>
      </c>
      <c r="O3530" t="s">
        <v>1240</v>
      </c>
      <c r="P3530">
        <v>0</v>
      </c>
      <c r="Q3530" t="b">
        <v>0</v>
      </c>
      <c r="R3530" t="s">
        <v>191</v>
      </c>
      <c r="S3530">
        <v>0</v>
      </c>
      <c r="T3530">
        <f>invoices[[#This Row],[total_amount]]</f>
        <v>18455</v>
      </c>
      <c r="U3530" t="s">
        <v>1957</v>
      </c>
      <c r="V3530" t="str">
        <f>INDEX([1]!Table1[tenantname],MATCH(invoices[[#This Row],[allotment_id]],[1]!Table1[TenantAllotmentID],0))</f>
        <v>Stanley John Verghese (A44-B1)</v>
      </c>
      <c r="W3530" t="s">
        <v>14659</v>
      </c>
      <c r="X3530" t="s">
        <v>14660</v>
      </c>
      <c r="Y3530" s="4">
        <v>45505</v>
      </c>
      <c r="Z3530" t="s">
        <v>15806</v>
      </c>
      <c r="AA3530">
        <v>10408</v>
      </c>
      <c r="AB3530">
        <v>3468</v>
      </c>
      <c r="AC3530">
        <v>624</v>
      </c>
      <c r="AD3530" s="7">
        <f>invoices[[#This Row],[Rent]]+invoices[[#This Row],[Services]]+invoices[[#This Row],[GST]]</f>
        <v>14500</v>
      </c>
      <c r="AE3530" s="7">
        <f>invoices[[#This Row],[Total]]-invoices[[#This Row],[rent_amount]]</f>
        <v>0</v>
      </c>
      <c r="AF3530">
        <v>4730</v>
      </c>
      <c r="AG3530">
        <v>1705</v>
      </c>
      <c r="AH3530">
        <f>invoices[[#This Row],[EB Amount]]-invoices[[#This Row],[electricity_amount]]</f>
        <v>0</v>
      </c>
    </row>
    <row r="3531" spans="1:34">
      <c r="A3531" t="s">
        <v>11019</v>
      </c>
      <c r="B3531" t="s">
        <v>22</v>
      </c>
      <c r="C3531" t="s">
        <v>3853</v>
      </c>
      <c r="D3531" t="s">
        <v>24</v>
      </c>
      <c r="E3531" t="s">
        <v>195</v>
      </c>
      <c r="F3531" t="s">
        <v>650</v>
      </c>
      <c r="G3531" t="s">
        <v>11020</v>
      </c>
      <c r="H3531" s="1">
        <f>DATE(YEAR(invoices[[#This Row],[due_date]]),MONTH(invoices[[#This Row],[due_date]]),1)</f>
        <v>45505</v>
      </c>
      <c r="I3531" s="1">
        <v>45511</v>
      </c>
      <c r="J3531">
        <v>14500</v>
      </c>
      <c r="K3531">
        <v>2294</v>
      </c>
      <c r="L3531">
        <v>0</v>
      </c>
      <c r="M3531">
        <f>invoices[[#This Row],[rent_amount]]+invoices[[#This Row],[electricity_amount]]+invoices[[#This Row],[other_charges]]</f>
        <v>16794</v>
      </c>
      <c r="N3531" t="s">
        <v>28</v>
      </c>
      <c r="O3531" t="s">
        <v>190</v>
      </c>
      <c r="P3531">
        <v>0</v>
      </c>
      <c r="Q3531" t="b">
        <v>0</v>
      </c>
      <c r="R3531" t="s">
        <v>191</v>
      </c>
      <c r="S3531">
        <v>0</v>
      </c>
      <c r="T3531">
        <f>invoices[[#This Row],[total_amount]]</f>
        <v>16794</v>
      </c>
      <c r="U3531" t="s">
        <v>3855</v>
      </c>
      <c r="V3531" t="str">
        <f>INDEX([1]!Table1[tenantname],MATCH(invoices[[#This Row],[allotment_id]],[1]!Table1[TenantAllotmentID],0))</f>
        <v>Rohini M N (D41-B2)</v>
      </c>
      <c r="W3531" t="s">
        <v>15140</v>
      </c>
      <c r="X3531" t="s">
        <v>15141</v>
      </c>
      <c r="Y3531" s="4">
        <v>45505</v>
      </c>
      <c r="Z3531" t="s">
        <v>15806</v>
      </c>
      <c r="AA3531">
        <v>10408</v>
      </c>
      <c r="AB3531">
        <v>3468</v>
      </c>
      <c r="AC3531">
        <v>624</v>
      </c>
      <c r="AD3531" s="7">
        <f>invoices[[#This Row],[Rent]]+invoices[[#This Row],[Services]]+invoices[[#This Row],[GST]]</f>
        <v>14500</v>
      </c>
      <c r="AE3531" s="7">
        <f>invoices[[#This Row],[Total]]-invoices[[#This Row],[rent_amount]]</f>
        <v>0</v>
      </c>
      <c r="AF3531">
        <v>4808</v>
      </c>
      <c r="AG3531">
        <v>2294</v>
      </c>
      <c r="AH3531">
        <f>invoices[[#This Row],[EB Amount]]-invoices[[#This Row],[electricity_amount]]</f>
        <v>0</v>
      </c>
    </row>
    <row r="3532" spans="1:34">
      <c r="A3532" t="s">
        <v>11041</v>
      </c>
      <c r="B3532" t="s">
        <v>22</v>
      </c>
      <c r="C3532" t="s">
        <v>658</v>
      </c>
      <c r="D3532" t="s">
        <v>24</v>
      </c>
      <c r="E3532" t="s">
        <v>72</v>
      </c>
      <c r="F3532" t="s">
        <v>659</v>
      </c>
      <c r="G3532" t="s">
        <v>11042</v>
      </c>
      <c r="H3532" s="1">
        <f>DATE(YEAR(invoices[[#This Row],[due_date]]),MONTH(invoices[[#This Row],[due_date]]),1)</f>
        <v>45505</v>
      </c>
      <c r="I3532" s="1">
        <v>45511</v>
      </c>
      <c r="J3532">
        <v>13500</v>
      </c>
      <c r="K3532">
        <v>1612</v>
      </c>
      <c r="L3532">
        <v>0</v>
      </c>
      <c r="M3532">
        <f>invoices[[#This Row],[rent_amount]]+invoices[[#This Row],[electricity_amount]]+invoices[[#This Row],[other_charges]]</f>
        <v>15112</v>
      </c>
      <c r="N3532" t="s">
        <v>28</v>
      </c>
      <c r="O3532" t="s">
        <v>190</v>
      </c>
      <c r="P3532">
        <v>0</v>
      </c>
      <c r="Q3532" t="b">
        <v>0</v>
      </c>
      <c r="R3532" t="s">
        <v>191</v>
      </c>
      <c r="S3532">
        <v>0</v>
      </c>
      <c r="T3532">
        <f>invoices[[#This Row],[total_amount]]</f>
        <v>15112</v>
      </c>
      <c r="U3532" t="s">
        <v>662</v>
      </c>
      <c r="V3532" t="str">
        <f>INDEX([1]!Table1[tenantname],MATCH(invoices[[#This Row],[allotment_id]],[1]!Table1[TenantAllotmentID],0))</f>
        <v>Raghavi C (C34-C1)</v>
      </c>
      <c r="W3532" t="s">
        <v>14187</v>
      </c>
      <c r="X3532" t="s">
        <v>14188</v>
      </c>
      <c r="Y3532" s="4">
        <v>45505</v>
      </c>
      <c r="Z3532" t="s">
        <v>15806</v>
      </c>
      <c r="AA3532">
        <v>9690</v>
      </c>
      <c r="AB3532">
        <v>3229</v>
      </c>
      <c r="AC3532">
        <v>581</v>
      </c>
      <c r="AD3532" s="7">
        <f>invoices[[#This Row],[Rent]]+invoices[[#This Row],[Services]]+invoices[[#This Row],[GST]]</f>
        <v>13500</v>
      </c>
      <c r="AE3532" s="7">
        <f>invoices[[#This Row],[Total]]-invoices[[#This Row],[rent_amount]]</f>
        <v>0</v>
      </c>
      <c r="AF3532">
        <v>4821</v>
      </c>
      <c r="AG3532">
        <v>1612</v>
      </c>
      <c r="AH3532">
        <f>invoices[[#This Row],[EB Amount]]-invoices[[#This Row],[electricity_amount]]</f>
        <v>0</v>
      </c>
    </row>
    <row r="3533" spans="1:34">
      <c r="A3533" t="s">
        <v>11130</v>
      </c>
      <c r="B3533" t="s">
        <v>22</v>
      </c>
      <c r="C3533" t="s">
        <v>604</v>
      </c>
      <c r="D3533" t="s">
        <v>24</v>
      </c>
      <c r="E3533" t="s">
        <v>181</v>
      </c>
      <c r="F3533" t="s">
        <v>452</v>
      </c>
      <c r="G3533" t="s">
        <v>11131</v>
      </c>
      <c r="H3533" s="1">
        <f>DATE(YEAR(invoices[[#This Row],[due_date]]),MONTH(invoices[[#This Row],[due_date]]),1)</f>
        <v>45505</v>
      </c>
      <c r="I3533" s="1">
        <v>45511</v>
      </c>
      <c r="J3533">
        <v>7129</v>
      </c>
      <c r="K3533">
        <v>0</v>
      </c>
      <c r="L3533">
        <v>0</v>
      </c>
      <c r="M3533">
        <f>invoices[[#This Row],[rent_amount]]+invoices[[#This Row],[electricity_amount]]+invoices[[#This Row],[other_charges]]</f>
        <v>7129</v>
      </c>
      <c r="N3533" t="s">
        <v>28</v>
      </c>
      <c r="O3533" t="s">
        <v>190</v>
      </c>
      <c r="P3533">
        <v>0</v>
      </c>
      <c r="Q3533" t="b">
        <v>0</v>
      </c>
      <c r="R3533" t="s">
        <v>191</v>
      </c>
      <c r="S3533">
        <v>0</v>
      </c>
      <c r="T3533">
        <f>invoices[[#This Row],[total_amount]]</f>
        <v>7129</v>
      </c>
      <c r="U3533" t="s">
        <v>606</v>
      </c>
      <c r="V3533" t="str">
        <f>INDEX([1]!Table1[tenantname],MATCH(invoices[[#This Row],[allotment_id]],[1]!Table1[TenantAllotmentID],0))</f>
        <v>Palak Mahato (B24-B1)</v>
      </c>
      <c r="W3533" t="s">
        <v>14167</v>
      </c>
      <c r="X3533" t="s">
        <v>14168</v>
      </c>
      <c r="Y3533" s="4">
        <v>45505</v>
      </c>
      <c r="Z3533" t="s">
        <v>15806</v>
      </c>
      <c r="AA3533">
        <v>4990</v>
      </c>
      <c r="AB3533">
        <v>1812</v>
      </c>
      <c r="AC3533">
        <v>327</v>
      </c>
      <c r="AD3533" s="7">
        <f>invoices[[#This Row],[Rent]]+invoices[[#This Row],[Services]]+invoices[[#This Row],[GST]]</f>
        <v>7129</v>
      </c>
      <c r="AE3533" s="7">
        <f>invoices[[#This Row],[Total]]-invoices[[#This Row],[rent_amount]]</f>
        <v>0</v>
      </c>
      <c r="AF3533">
        <v>4867</v>
      </c>
      <c r="AG3533">
        <v>0</v>
      </c>
      <c r="AH3533">
        <f>invoices[[#This Row],[EB Amount]]-invoices[[#This Row],[electricity_amount]]</f>
        <v>0</v>
      </c>
    </row>
    <row r="3534" spans="1:34">
      <c r="A3534" t="s">
        <v>11177</v>
      </c>
      <c r="B3534" t="s">
        <v>22</v>
      </c>
      <c r="C3534" t="s">
        <v>823</v>
      </c>
      <c r="D3534" t="s">
        <v>24</v>
      </c>
      <c r="E3534" t="s">
        <v>519</v>
      </c>
      <c r="F3534" t="s">
        <v>824</v>
      </c>
      <c r="G3534" t="s">
        <v>11178</v>
      </c>
      <c r="H3534" s="1">
        <f>DATE(YEAR(invoices[[#This Row],[due_date]]),MONTH(invoices[[#This Row],[due_date]]),1)</f>
        <v>45505</v>
      </c>
      <c r="I3534" s="1">
        <v>45511</v>
      </c>
      <c r="J3534">
        <v>24000</v>
      </c>
      <c r="K3534">
        <v>2201</v>
      </c>
      <c r="L3534">
        <v>0</v>
      </c>
      <c r="M3534">
        <f>invoices[[#This Row],[rent_amount]]+invoices[[#This Row],[electricity_amount]]+invoices[[#This Row],[other_charges]]</f>
        <v>26201</v>
      </c>
      <c r="N3534" t="s">
        <v>28</v>
      </c>
      <c r="O3534" t="s">
        <v>361</v>
      </c>
      <c r="P3534">
        <v>0</v>
      </c>
      <c r="Q3534" t="b">
        <v>0</v>
      </c>
      <c r="R3534" t="s">
        <v>191</v>
      </c>
      <c r="S3534">
        <v>0</v>
      </c>
      <c r="T3534">
        <f>invoices[[#This Row],[total_amount]]</f>
        <v>26201</v>
      </c>
      <c r="U3534" t="s">
        <v>827</v>
      </c>
      <c r="V3534" t="str">
        <f>INDEX([1]!Table1[tenantname],MATCH(invoices[[#This Row],[allotment_id]],[1]!Table1[TenantAllotmentID],0))</f>
        <v>Prateek Sharma (C41-D1)</v>
      </c>
      <c r="W3534" t="s">
        <v>14245</v>
      </c>
      <c r="X3534" t="s">
        <v>14246</v>
      </c>
      <c r="Y3534" s="4">
        <v>45505</v>
      </c>
      <c r="Z3534" t="s">
        <v>15806</v>
      </c>
      <c r="AA3534">
        <v>14675</v>
      </c>
      <c r="AB3534">
        <v>7902</v>
      </c>
      <c r="AC3534">
        <v>1423</v>
      </c>
      <c r="AD3534" s="7">
        <f>invoices[[#This Row],[Rent]]+invoices[[#This Row],[Services]]+invoices[[#This Row],[GST]]</f>
        <v>24000</v>
      </c>
      <c r="AE3534" s="7">
        <f>invoices[[#This Row],[Total]]-invoices[[#This Row],[rent_amount]]</f>
        <v>0</v>
      </c>
      <c r="AF3534">
        <v>4890</v>
      </c>
      <c r="AG3534">
        <v>2201</v>
      </c>
      <c r="AH3534">
        <f>invoices[[#This Row],[EB Amount]]-invoices[[#This Row],[electricity_amount]]</f>
        <v>0</v>
      </c>
    </row>
    <row r="3535" spans="1:34">
      <c r="A3535" t="s">
        <v>11248</v>
      </c>
      <c r="B3535" t="s">
        <v>22</v>
      </c>
      <c r="C3535" t="s">
        <v>1020</v>
      </c>
      <c r="D3535" t="s">
        <v>24</v>
      </c>
      <c r="E3535" t="s">
        <v>329</v>
      </c>
      <c r="F3535" t="s">
        <v>1021</v>
      </c>
      <c r="G3535" t="s">
        <v>11249</v>
      </c>
      <c r="H3535" s="1">
        <f>DATE(YEAR(invoices[[#This Row],[due_date]]),MONTH(invoices[[#This Row],[due_date]]),1)</f>
        <v>45505</v>
      </c>
      <c r="I3535" s="1">
        <v>45511</v>
      </c>
      <c r="J3535">
        <v>14500</v>
      </c>
      <c r="K3535">
        <v>2046</v>
      </c>
      <c r="L3535">
        <v>0</v>
      </c>
      <c r="M3535">
        <f>invoices[[#This Row],[rent_amount]]+invoices[[#This Row],[electricity_amount]]+invoices[[#This Row],[other_charges]]</f>
        <v>16546</v>
      </c>
      <c r="N3535" t="s">
        <v>28</v>
      </c>
      <c r="O3535" t="s">
        <v>1240</v>
      </c>
      <c r="P3535">
        <v>0</v>
      </c>
      <c r="Q3535" t="b">
        <v>0</v>
      </c>
      <c r="R3535" t="s">
        <v>191</v>
      </c>
      <c r="S3535">
        <v>0</v>
      </c>
      <c r="T3535">
        <f>invoices[[#This Row],[total_amount]]</f>
        <v>16546</v>
      </c>
      <c r="U3535" t="s">
        <v>1024</v>
      </c>
      <c r="V3535" t="str">
        <f>INDEX([1]!Table1[tenantname],MATCH(invoices[[#This Row],[allotment_id]],[1]!Table1[TenantAllotmentID],0))</f>
        <v>Sruthi Naya P (C43-B2)</v>
      </c>
      <c r="W3535" t="s">
        <v>14318</v>
      </c>
      <c r="X3535" t="s">
        <v>14318</v>
      </c>
      <c r="Y3535" s="4">
        <v>45505</v>
      </c>
      <c r="Z3535" t="s">
        <v>15806</v>
      </c>
      <c r="AA3535">
        <v>8866</v>
      </c>
      <c r="AB3535">
        <v>4774</v>
      </c>
      <c r="AC3535">
        <v>860</v>
      </c>
      <c r="AD3535" s="7">
        <f>invoices[[#This Row],[Rent]]+invoices[[#This Row],[Services]]+invoices[[#This Row],[GST]]</f>
        <v>14500</v>
      </c>
      <c r="AE3535" s="7">
        <f>invoices[[#This Row],[Total]]-invoices[[#This Row],[rent_amount]]</f>
        <v>0</v>
      </c>
      <c r="AF3535">
        <v>4924</v>
      </c>
      <c r="AG3535">
        <v>2046</v>
      </c>
      <c r="AH3535">
        <f>invoices[[#This Row],[EB Amount]]-invoices[[#This Row],[electricity_amount]]</f>
        <v>0</v>
      </c>
    </row>
    <row r="3536" spans="1:34">
      <c r="A3536" t="s">
        <v>11255</v>
      </c>
      <c r="B3536" t="s">
        <v>22</v>
      </c>
      <c r="C3536" t="s">
        <v>11256</v>
      </c>
      <c r="D3536" t="s">
        <v>24</v>
      </c>
      <c r="E3536" t="s">
        <v>140</v>
      </c>
      <c r="F3536" t="s">
        <v>938</v>
      </c>
      <c r="G3536" t="s">
        <v>11257</v>
      </c>
      <c r="H3536" s="1">
        <f>DATE(YEAR(invoices[[#This Row],[due_date]]),MONTH(invoices[[#This Row],[due_date]]),1)</f>
        <v>45505</v>
      </c>
      <c r="I3536" s="1">
        <v>45511</v>
      </c>
      <c r="J3536">
        <v>0</v>
      </c>
      <c r="K3536">
        <v>0</v>
      </c>
      <c r="L3536">
        <v>2250</v>
      </c>
      <c r="M3536">
        <f>invoices[[#This Row],[rent_amount]]+invoices[[#This Row],[electricity_amount]]+invoices[[#This Row],[other_charges]]</f>
        <v>2250</v>
      </c>
      <c r="N3536" t="s">
        <v>28</v>
      </c>
      <c r="O3536" t="s">
        <v>1240</v>
      </c>
      <c r="P3536">
        <v>0</v>
      </c>
      <c r="Q3536" t="b">
        <v>0</v>
      </c>
      <c r="R3536" t="s">
        <v>191</v>
      </c>
      <c r="S3536">
        <v>0</v>
      </c>
      <c r="T3536">
        <f>invoices[[#This Row],[total_amount]]</f>
        <v>2250</v>
      </c>
      <c r="U3536" t="s">
        <v>11258</v>
      </c>
      <c r="V3536" t="str">
        <f>INDEX([1]!Table1[tenantname],MATCH(invoices[[#This Row],[allotment_id]],[1]!Table1[TenantAllotmentID],0))</f>
        <v>Sarthak A (A41-A1)</v>
      </c>
      <c r="W3536" t="s">
        <v>15731</v>
      </c>
      <c r="X3536" t="s">
        <v>15732</v>
      </c>
      <c r="Y3536" s="4">
        <v>45505</v>
      </c>
      <c r="Z3536" t="s">
        <v>15806</v>
      </c>
      <c r="AA3536">
        <v>0</v>
      </c>
      <c r="AB3536">
        <v>0</v>
      </c>
      <c r="AC3536">
        <v>0</v>
      </c>
      <c r="AD3536" s="7">
        <f>invoices[[#This Row],[Rent]]+invoices[[#This Row],[Services]]+invoices[[#This Row],[GST]]</f>
        <v>0</v>
      </c>
      <c r="AE3536" s="7">
        <f>invoices[[#This Row],[Total]]-invoices[[#This Row],[rent_amount]]</f>
        <v>0</v>
      </c>
      <c r="AF3536">
        <v>4927</v>
      </c>
      <c r="AG3536">
        <v>0</v>
      </c>
      <c r="AH3536">
        <f>invoices[[#This Row],[EB Amount]]-invoices[[#This Row],[electricity_amount]]</f>
        <v>0</v>
      </c>
    </row>
    <row r="3537" spans="1:34">
      <c r="A3537" t="s">
        <v>11473</v>
      </c>
      <c r="B3537" t="s">
        <v>22</v>
      </c>
      <c r="C3537" t="s">
        <v>11474</v>
      </c>
      <c r="D3537" t="s">
        <v>24</v>
      </c>
      <c r="E3537" t="s">
        <v>181</v>
      </c>
      <c r="F3537" t="s">
        <v>427</v>
      </c>
      <c r="G3537" t="s">
        <v>11475</v>
      </c>
      <c r="H3537" s="1">
        <f>DATE(YEAR(invoices[[#This Row],[due_date]]),MONTH(invoices[[#This Row],[due_date]]),1)</f>
        <v>45505</v>
      </c>
      <c r="I3537" s="1">
        <v>45511</v>
      </c>
      <c r="J3537">
        <v>0</v>
      </c>
      <c r="K3537">
        <v>0</v>
      </c>
      <c r="L3537">
        <v>2250</v>
      </c>
      <c r="M3537">
        <f>invoices[[#This Row],[rent_amount]]+invoices[[#This Row],[electricity_amount]]+invoices[[#This Row],[other_charges]]</f>
        <v>2250</v>
      </c>
      <c r="N3537" t="s">
        <v>28</v>
      </c>
      <c r="O3537" t="s">
        <v>257</v>
      </c>
      <c r="P3537">
        <v>0</v>
      </c>
      <c r="Q3537" t="b">
        <v>0</v>
      </c>
      <c r="R3537" t="s">
        <v>191</v>
      </c>
      <c r="S3537">
        <v>0</v>
      </c>
      <c r="T3537">
        <f>invoices[[#This Row],[total_amount]]</f>
        <v>2250</v>
      </c>
      <c r="U3537" t="s">
        <v>11476</v>
      </c>
      <c r="V3537" t="str">
        <f>INDEX([1]!Table1[tenantname],MATCH(invoices[[#This Row],[allotment_id]],[1]!Table1[TenantAllotmentID],0))</f>
        <v>Anu Divya (B24-B2)</v>
      </c>
      <c r="W3537" t="s">
        <v>15743</v>
      </c>
      <c r="X3537" t="s">
        <v>15744</v>
      </c>
      <c r="Y3537" s="4">
        <v>45505</v>
      </c>
      <c r="Z3537" t="s">
        <v>15806</v>
      </c>
      <c r="AA3537">
        <v>0</v>
      </c>
      <c r="AB3537">
        <v>0</v>
      </c>
      <c r="AC3537">
        <v>0</v>
      </c>
      <c r="AD3537" s="7">
        <f>invoices[[#This Row],[Rent]]+invoices[[#This Row],[Services]]+invoices[[#This Row],[GST]]</f>
        <v>0</v>
      </c>
      <c r="AE3537" s="7">
        <f>invoices[[#This Row],[Total]]-invoices[[#This Row],[rent_amount]]</f>
        <v>0</v>
      </c>
      <c r="AF3537">
        <v>5034</v>
      </c>
      <c r="AG3537">
        <v>0</v>
      </c>
      <c r="AH3537">
        <f>invoices[[#This Row],[EB Amount]]-invoices[[#This Row],[electricity_amount]]</f>
        <v>0</v>
      </c>
    </row>
    <row r="3538" spans="1:34">
      <c r="A3538" t="s">
        <v>11705</v>
      </c>
      <c r="B3538" t="s">
        <v>22</v>
      </c>
      <c r="C3538" t="s">
        <v>6112</v>
      </c>
      <c r="D3538" t="s">
        <v>24</v>
      </c>
      <c r="E3538" t="s">
        <v>268</v>
      </c>
      <c r="F3538" t="s">
        <v>323</v>
      </c>
      <c r="G3538" t="s">
        <v>11706</v>
      </c>
      <c r="H3538" s="1">
        <f>DATE(YEAR(invoices[[#This Row],[due_date]]),MONTH(invoices[[#This Row],[due_date]]),1)</f>
        <v>45505</v>
      </c>
      <c r="I3538" s="1">
        <v>45511</v>
      </c>
      <c r="J3538">
        <v>19000</v>
      </c>
      <c r="K3538">
        <v>1320</v>
      </c>
      <c r="L3538">
        <v>2250</v>
      </c>
      <c r="M3538">
        <f>invoices[[#This Row],[rent_amount]]+invoices[[#This Row],[electricity_amount]]+invoices[[#This Row],[other_charges]]</f>
        <v>22570</v>
      </c>
      <c r="N3538" t="s">
        <v>28</v>
      </c>
      <c r="O3538" t="s">
        <v>190</v>
      </c>
      <c r="P3538">
        <v>0</v>
      </c>
      <c r="Q3538" t="b">
        <v>0</v>
      </c>
      <c r="R3538" t="s">
        <v>191</v>
      </c>
      <c r="S3538">
        <v>0</v>
      </c>
      <c r="T3538">
        <f>invoices[[#This Row],[total_amount]]</f>
        <v>22570</v>
      </c>
      <c r="U3538" t="s">
        <v>6114</v>
      </c>
      <c r="V3538" t="str">
        <f>INDEX([1]!Table1[tenantname],MATCH(invoices[[#This Row],[allotment_id]],[1]!Table1[TenantAllotmentID],0))</f>
        <v>Ravi Prasath K V (C21-A1)</v>
      </c>
      <c r="W3538" t="s">
        <v>15447</v>
      </c>
      <c r="X3538" t="s">
        <v>15448</v>
      </c>
      <c r="Y3538" s="4">
        <v>45505</v>
      </c>
      <c r="Z3538" t="s">
        <v>15806</v>
      </c>
      <c r="AA3538">
        <v>13639</v>
      </c>
      <c r="AB3538">
        <v>4545</v>
      </c>
      <c r="AC3538">
        <v>816</v>
      </c>
      <c r="AD3538" s="7">
        <f>invoices[[#This Row],[Rent]]+invoices[[#This Row],[Services]]+invoices[[#This Row],[GST]]</f>
        <v>19000</v>
      </c>
      <c r="AE3538" s="7">
        <f>invoices[[#This Row],[Total]]-invoices[[#This Row],[rent_amount]]</f>
        <v>0</v>
      </c>
      <c r="AF3538">
        <v>5160</v>
      </c>
      <c r="AG3538">
        <v>1320</v>
      </c>
      <c r="AH3538">
        <f>invoices[[#This Row],[EB Amount]]-invoices[[#This Row],[electricity_amount]]</f>
        <v>0</v>
      </c>
    </row>
    <row r="3539" spans="1:34">
      <c r="A3539" t="s">
        <v>11717</v>
      </c>
      <c r="B3539" t="s">
        <v>22</v>
      </c>
      <c r="C3539" t="s">
        <v>1609</v>
      </c>
      <c r="D3539" t="s">
        <v>24</v>
      </c>
      <c r="E3539" t="s">
        <v>399</v>
      </c>
      <c r="F3539" t="s">
        <v>2247</v>
      </c>
      <c r="G3539" t="s">
        <v>11718</v>
      </c>
      <c r="H3539" s="1">
        <f>DATE(YEAR(invoices[[#This Row],[due_date]]),MONTH(invoices[[#This Row],[due_date]]),1)</f>
        <v>45505</v>
      </c>
      <c r="I3539" s="1">
        <v>45511</v>
      </c>
      <c r="J3539">
        <v>13500</v>
      </c>
      <c r="K3539">
        <v>874</v>
      </c>
      <c r="L3539">
        <v>0</v>
      </c>
      <c r="M3539">
        <f>invoices[[#This Row],[rent_amount]]+invoices[[#This Row],[electricity_amount]]+invoices[[#This Row],[other_charges]]</f>
        <v>14374</v>
      </c>
      <c r="N3539" t="s">
        <v>28</v>
      </c>
      <c r="O3539" t="s">
        <v>190</v>
      </c>
      <c r="P3539">
        <v>0</v>
      </c>
      <c r="Q3539" t="b">
        <v>0</v>
      </c>
      <c r="R3539" t="s">
        <v>191</v>
      </c>
      <c r="S3539">
        <v>0</v>
      </c>
      <c r="T3539">
        <f>invoices[[#This Row],[total_amount]]</f>
        <v>14374</v>
      </c>
      <c r="U3539" t="s">
        <v>3982</v>
      </c>
      <c r="V3539" t="str">
        <f>INDEX([1]!Table1[tenantname],MATCH(invoices[[#This Row],[allotment_id]],[1]!Table1[TenantAllotmentID],0))</f>
        <v>Manoranjani M (B22-C1)</v>
      </c>
      <c r="W3539" t="s">
        <v>15161</v>
      </c>
      <c r="X3539" t="s">
        <v>15162</v>
      </c>
      <c r="Y3539" s="4">
        <v>45505</v>
      </c>
      <c r="Z3539" t="s">
        <v>15806</v>
      </c>
      <c r="AA3539">
        <v>9450</v>
      </c>
      <c r="AB3539">
        <v>3229</v>
      </c>
      <c r="AC3539">
        <v>821</v>
      </c>
      <c r="AD3539" s="7">
        <f>invoices[[#This Row],[Rent]]+invoices[[#This Row],[Services]]+invoices[[#This Row],[GST]]</f>
        <v>13500</v>
      </c>
      <c r="AE3539" s="7">
        <f>invoices[[#This Row],[Total]]-invoices[[#This Row],[rent_amount]]</f>
        <v>0</v>
      </c>
      <c r="AF3539">
        <v>5166</v>
      </c>
      <c r="AG3539">
        <v>874</v>
      </c>
      <c r="AH3539">
        <f>invoices[[#This Row],[EB Amount]]-invoices[[#This Row],[electricity_amount]]</f>
        <v>0</v>
      </c>
    </row>
    <row r="3540" spans="1:34">
      <c r="A3540" t="s">
        <v>11946</v>
      </c>
      <c r="B3540" t="s">
        <v>22</v>
      </c>
      <c r="C3540" t="s">
        <v>1477</v>
      </c>
      <c r="D3540" t="s">
        <v>24</v>
      </c>
      <c r="E3540" t="s">
        <v>181</v>
      </c>
      <c r="F3540" t="s">
        <v>182</v>
      </c>
      <c r="G3540" t="s">
        <v>11947</v>
      </c>
      <c r="H3540" s="1">
        <f>DATE(YEAR(invoices[[#This Row],[due_date]]),MONTH(invoices[[#This Row],[due_date]]),1)</f>
        <v>45505</v>
      </c>
      <c r="I3540" s="1">
        <v>45511</v>
      </c>
      <c r="J3540">
        <v>12580</v>
      </c>
      <c r="K3540">
        <v>2449</v>
      </c>
      <c r="L3540">
        <v>2250</v>
      </c>
      <c r="M3540">
        <f>invoices[[#This Row],[rent_amount]]+invoices[[#This Row],[electricity_amount]]+invoices[[#This Row],[other_charges]]</f>
        <v>17279</v>
      </c>
      <c r="N3540" t="s">
        <v>28</v>
      </c>
      <c r="O3540" t="s">
        <v>361</v>
      </c>
      <c r="P3540">
        <v>0</v>
      </c>
      <c r="Q3540" t="b">
        <v>0</v>
      </c>
      <c r="R3540" t="s">
        <v>191</v>
      </c>
      <c r="S3540">
        <v>0</v>
      </c>
      <c r="T3540">
        <f>invoices[[#This Row],[total_amount]]</f>
        <v>17279</v>
      </c>
      <c r="U3540" t="s">
        <v>5027</v>
      </c>
      <c r="V3540" t="str">
        <f>INDEX([1]!Table1[tenantname],MATCH(invoices[[#This Row],[allotment_id]],[1]!Table1[TenantAllotmentID],0))</f>
        <v>Kalaivani Baskar (B24-B3)</v>
      </c>
      <c r="W3540" t="s">
        <v>14489</v>
      </c>
      <c r="X3540" t="s">
        <v>15323</v>
      </c>
      <c r="Y3540" s="4">
        <v>45505</v>
      </c>
      <c r="Z3540" t="s">
        <v>15806</v>
      </c>
      <c r="AA3540">
        <v>8806</v>
      </c>
      <c r="AB3540">
        <v>3198</v>
      </c>
      <c r="AC3540">
        <v>576</v>
      </c>
      <c r="AD3540" s="7">
        <f>invoices[[#This Row],[Rent]]+invoices[[#This Row],[Services]]+invoices[[#This Row],[GST]]</f>
        <v>12580</v>
      </c>
      <c r="AE3540" s="7">
        <f>invoices[[#This Row],[Total]]-invoices[[#This Row],[rent_amount]]</f>
        <v>0</v>
      </c>
      <c r="AF3540">
        <v>5289</v>
      </c>
      <c r="AG3540">
        <v>2449</v>
      </c>
      <c r="AH3540">
        <f>invoices[[#This Row],[EB Amount]]-invoices[[#This Row],[electricity_amount]]</f>
        <v>0</v>
      </c>
    </row>
    <row r="3541" spans="1:34">
      <c r="A3541" t="s">
        <v>12085</v>
      </c>
      <c r="B3541" t="s">
        <v>22</v>
      </c>
      <c r="C3541" t="s">
        <v>5459</v>
      </c>
      <c r="D3541" t="s">
        <v>24</v>
      </c>
      <c r="E3541" t="s">
        <v>592</v>
      </c>
      <c r="F3541" t="s">
        <v>1294</v>
      </c>
      <c r="G3541" t="s">
        <v>12086</v>
      </c>
      <c r="H3541" s="1">
        <f>DATE(YEAR(invoices[[#This Row],[due_date]]),MONTH(invoices[[#This Row],[due_date]]),1)</f>
        <v>45505</v>
      </c>
      <c r="I3541" s="1">
        <v>45511</v>
      </c>
      <c r="J3541">
        <v>5226</v>
      </c>
      <c r="K3541">
        <v>550</v>
      </c>
      <c r="L3541">
        <v>2250</v>
      </c>
      <c r="M3541">
        <f>invoices[[#This Row],[rent_amount]]+invoices[[#This Row],[electricity_amount]]+invoices[[#This Row],[other_charges]]</f>
        <v>8026</v>
      </c>
      <c r="N3541" t="s">
        <v>28</v>
      </c>
      <c r="O3541" t="s">
        <v>190</v>
      </c>
      <c r="P3541">
        <v>0</v>
      </c>
      <c r="Q3541" t="b">
        <v>0</v>
      </c>
      <c r="R3541" t="s">
        <v>191</v>
      </c>
      <c r="S3541">
        <v>0</v>
      </c>
      <c r="T3541">
        <f>invoices[[#This Row],[total_amount]]</f>
        <v>8026</v>
      </c>
      <c r="U3541" t="s">
        <v>8120</v>
      </c>
      <c r="V3541" t="str">
        <f>INDEX([1]!Table1[tenantname],MATCH(invoices[[#This Row],[allotment_id]],[1]!Table1[TenantAllotmentID],0))</f>
        <v>Saswat Panigrahi (A44-A1)</v>
      </c>
      <c r="W3541" t="s">
        <v>15376</v>
      </c>
      <c r="X3541" t="s">
        <v>15591</v>
      </c>
      <c r="Y3541" s="4">
        <v>45505</v>
      </c>
      <c r="Z3541" t="s">
        <v>15806</v>
      </c>
      <c r="AA3541">
        <v>3751</v>
      </c>
      <c r="AB3541">
        <v>1250</v>
      </c>
      <c r="AC3541">
        <v>225</v>
      </c>
      <c r="AD3541" s="7">
        <f>invoices[[#This Row],[Rent]]+invoices[[#This Row],[Services]]+invoices[[#This Row],[GST]]</f>
        <v>5226</v>
      </c>
      <c r="AE3541" s="7">
        <f>invoices[[#This Row],[Total]]-invoices[[#This Row],[rent_amount]]</f>
        <v>0</v>
      </c>
      <c r="AF3541">
        <v>5365</v>
      </c>
      <c r="AG3541">
        <v>550</v>
      </c>
      <c r="AH3541">
        <f>invoices[[#This Row],[EB Amount]]-invoices[[#This Row],[electricity_amount]]</f>
        <v>0</v>
      </c>
    </row>
    <row r="3542" spans="1:34">
      <c r="A3542" t="s">
        <v>12279</v>
      </c>
      <c r="B3542" t="s">
        <v>22</v>
      </c>
      <c r="C3542" t="s">
        <v>12280</v>
      </c>
      <c r="D3542" t="s">
        <v>24</v>
      </c>
      <c r="E3542" t="s">
        <v>88</v>
      </c>
      <c r="F3542" t="s">
        <v>921</v>
      </c>
      <c r="G3542" t="s">
        <v>12281</v>
      </c>
      <c r="H3542" s="1">
        <f>DATE(YEAR(invoices[[#This Row],[due_date]]),MONTH(invoices[[#This Row],[due_date]]),1)</f>
        <v>45505</v>
      </c>
      <c r="I3542" s="1">
        <v>45511</v>
      </c>
      <c r="J3542">
        <v>0</v>
      </c>
      <c r="K3542">
        <v>0</v>
      </c>
      <c r="L3542">
        <v>2250</v>
      </c>
      <c r="M3542">
        <f>invoices[[#This Row],[rent_amount]]+invoices[[#This Row],[electricity_amount]]+invoices[[#This Row],[other_charges]]</f>
        <v>2250</v>
      </c>
      <c r="N3542" t="s">
        <v>28</v>
      </c>
      <c r="O3542" t="s">
        <v>257</v>
      </c>
      <c r="P3542">
        <v>0</v>
      </c>
      <c r="Q3542" t="b">
        <v>0</v>
      </c>
      <c r="R3542" t="s">
        <v>191</v>
      </c>
      <c r="S3542">
        <v>0</v>
      </c>
      <c r="T3542">
        <f>invoices[[#This Row],[total_amount]]</f>
        <v>2250</v>
      </c>
      <c r="U3542" t="s">
        <v>12282</v>
      </c>
      <c r="V3542" t="str">
        <f>INDEX([1]!Table1[tenantname],MATCH(invoices[[#This Row],[allotment_id]],[1]!Table1[TenantAllotmentID],0))</f>
        <v>Arpit A (B13-C1)</v>
      </c>
      <c r="W3542" t="s">
        <v>15760</v>
      </c>
      <c r="X3542" t="s">
        <v>15761</v>
      </c>
      <c r="Y3542" s="4">
        <v>45505</v>
      </c>
      <c r="Z3542" t="s">
        <v>15806</v>
      </c>
      <c r="AA3542">
        <v>0</v>
      </c>
      <c r="AB3542">
        <v>0</v>
      </c>
      <c r="AC3542">
        <v>0</v>
      </c>
      <c r="AD3542" s="7">
        <f>invoices[[#This Row],[Rent]]+invoices[[#This Row],[Services]]+invoices[[#This Row],[GST]]</f>
        <v>0</v>
      </c>
      <c r="AE3542" s="7">
        <f>invoices[[#This Row],[Total]]-invoices[[#This Row],[rent_amount]]</f>
        <v>0</v>
      </c>
      <c r="AF3542">
        <v>5468</v>
      </c>
      <c r="AG3542">
        <v>0</v>
      </c>
      <c r="AH3542">
        <f>invoices[[#This Row],[EB Amount]]-invoices[[#This Row],[electricity_amount]]</f>
        <v>0</v>
      </c>
    </row>
    <row r="3543" spans="1:34">
      <c r="A3543" t="s">
        <v>12312</v>
      </c>
      <c r="B3543" t="s">
        <v>22</v>
      </c>
      <c r="C3543" t="s">
        <v>1048</v>
      </c>
      <c r="D3543" t="s">
        <v>24</v>
      </c>
      <c r="E3543" t="s">
        <v>88</v>
      </c>
      <c r="F3543" t="s">
        <v>442</v>
      </c>
      <c r="G3543" t="s">
        <v>12313</v>
      </c>
      <c r="H3543" s="1">
        <f>DATE(YEAR(invoices[[#This Row],[due_date]]),MONTH(invoices[[#This Row],[due_date]]),1)</f>
        <v>45505</v>
      </c>
      <c r="I3543" s="1">
        <v>45511</v>
      </c>
      <c r="J3543">
        <v>19000</v>
      </c>
      <c r="K3543">
        <v>714</v>
      </c>
      <c r="L3543">
        <v>0</v>
      </c>
      <c r="M3543">
        <f>invoices[[#This Row],[rent_amount]]+invoices[[#This Row],[electricity_amount]]+invoices[[#This Row],[other_charges]]</f>
        <v>19714</v>
      </c>
      <c r="N3543" t="s">
        <v>28</v>
      </c>
      <c r="O3543" t="s">
        <v>190</v>
      </c>
      <c r="P3543">
        <v>0</v>
      </c>
      <c r="Q3543" t="b">
        <v>0</v>
      </c>
      <c r="R3543" t="s">
        <v>191</v>
      </c>
      <c r="S3543">
        <v>0</v>
      </c>
      <c r="T3543">
        <f>invoices[[#This Row],[total_amount]]</f>
        <v>19714</v>
      </c>
      <c r="U3543" t="s">
        <v>1051</v>
      </c>
      <c r="V3543" t="str">
        <f>INDEX([1]!Table1[tenantname],MATCH(invoices[[#This Row],[allotment_id]],[1]!Table1[TenantAllotmentID],0))</f>
        <v>Sairam CT (B13-A1)</v>
      </c>
      <c r="W3543" t="s">
        <v>14329</v>
      </c>
      <c r="X3543" t="s">
        <v>14330</v>
      </c>
      <c r="Y3543" s="4">
        <v>45505</v>
      </c>
      <c r="Z3543" t="s">
        <v>15806</v>
      </c>
      <c r="AA3543">
        <v>13639</v>
      </c>
      <c r="AB3543">
        <v>4545</v>
      </c>
      <c r="AC3543">
        <v>816</v>
      </c>
      <c r="AD3543" s="7">
        <f>invoices[[#This Row],[Rent]]+invoices[[#This Row],[Services]]+invoices[[#This Row],[GST]]</f>
        <v>19000</v>
      </c>
      <c r="AE3543" s="7">
        <f>invoices[[#This Row],[Total]]-invoices[[#This Row],[rent_amount]]</f>
        <v>0</v>
      </c>
      <c r="AF3543">
        <v>5483</v>
      </c>
      <c r="AG3543">
        <v>714</v>
      </c>
      <c r="AH3543">
        <f>invoices[[#This Row],[EB Amount]]-invoices[[#This Row],[electricity_amount]]</f>
        <v>0</v>
      </c>
    </row>
    <row r="3544" spans="1:34">
      <c r="A3544" t="s">
        <v>12346</v>
      </c>
      <c r="B3544" t="s">
        <v>22</v>
      </c>
      <c r="C3544" t="s">
        <v>4810</v>
      </c>
      <c r="D3544" t="s">
        <v>24</v>
      </c>
      <c r="E3544" t="s">
        <v>476</v>
      </c>
      <c r="F3544" t="s">
        <v>1186</v>
      </c>
      <c r="G3544" t="s">
        <v>12347</v>
      </c>
      <c r="H3544" s="1">
        <f>DATE(YEAR(invoices[[#This Row],[due_date]]),MONTH(invoices[[#This Row],[due_date]]),1)</f>
        <v>45505</v>
      </c>
      <c r="I3544" s="1">
        <v>45511</v>
      </c>
      <c r="J3544">
        <v>10290</v>
      </c>
      <c r="K3544">
        <v>0</v>
      </c>
      <c r="L3544">
        <v>0</v>
      </c>
      <c r="M3544">
        <f>invoices[[#This Row],[rent_amount]]+invoices[[#This Row],[electricity_amount]]+invoices[[#This Row],[other_charges]]</f>
        <v>10290</v>
      </c>
      <c r="N3544" t="s">
        <v>28</v>
      </c>
      <c r="O3544" t="s">
        <v>1240</v>
      </c>
      <c r="P3544">
        <v>0</v>
      </c>
      <c r="Q3544" t="b">
        <v>0</v>
      </c>
      <c r="R3544" t="s">
        <v>191</v>
      </c>
      <c r="S3544">
        <v>0</v>
      </c>
      <c r="T3544">
        <f>invoices[[#This Row],[total_amount]]</f>
        <v>10290</v>
      </c>
      <c r="U3544" t="s">
        <v>4812</v>
      </c>
      <c r="V3544" t="str">
        <f>INDEX([1]!Table1[tenantname],MATCH(invoices[[#This Row],[allotment_id]],[1]!Table1[TenantAllotmentID],0))</f>
        <v>Sahal C (B41-B2)</v>
      </c>
      <c r="W3544" t="s">
        <v>15293</v>
      </c>
      <c r="X3544" t="s">
        <v>15294</v>
      </c>
      <c r="Y3544" s="4">
        <v>45505</v>
      </c>
      <c r="Z3544" t="s">
        <v>15806</v>
      </c>
      <c r="AA3544">
        <v>7203</v>
      </c>
      <c r="AB3544">
        <v>2616</v>
      </c>
      <c r="AC3544">
        <v>471</v>
      </c>
      <c r="AD3544" s="7">
        <f>invoices[[#This Row],[Rent]]+invoices[[#This Row],[Services]]+invoices[[#This Row],[GST]]</f>
        <v>10290</v>
      </c>
      <c r="AE3544" s="7">
        <f>invoices[[#This Row],[Total]]-invoices[[#This Row],[rent_amount]]</f>
        <v>0</v>
      </c>
      <c r="AF3544">
        <v>5502</v>
      </c>
      <c r="AG3544">
        <v>0</v>
      </c>
      <c r="AH3544">
        <f>invoices[[#This Row],[EB Amount]]-invoices[[#This Row],[electricity_amount]]</f>
        <v>0</v>
      </c>
    </row>
    <row r="3545" spans="1:34">
      <c r="A3545" t="s">
        <v>12463</v>
      </c>
      <c r="B3545" t="s">
        <v>22</v>
      </c>
      <c r="C3545" t="s">
        <v>457</v>
      </c>
      <c r="D3545" t="s">
        <v>24</v>
      </c>
      <c r="E3545" t="s">
        <v>140</v>
      </c>
      <c r="F3545" t="s">
        <v>141</v>
      </c>
      <c r="G3545" t="s">
        <v>12464</v>
      </c>
      <c r="H3545" s="1">
        <f>DATE(YEAR(invoices[[#This Row],[due_date]]),MONTH(invoices[[#This Row],[due_date]]),1)</f>
        <v>45505</v>
      </c>
      <c r="I3545" s="1">
        <v>45511</v>
      </c>
      <c r="J3545">
        <v>14500</v>
      </c>
      <c r="K3545">
        <v>2232</v>
      </c>
      <c r="L3545">
        <v>0</v>
      </c>
      <c r="M3545">
        <f>invoices[[#This Row],[rent_amount]]+invoices[[#This Row],[electricity_amount]]+invoices[[#This Row],[other_charges]]</f>
        <v>16732</v>
      </c>
      <c r="N3545" t="s">
        <v>28</v>
      </c>
      <c r="O3545" t="s">
        <v>1240</v>
      </c>
      <c r="P3545">
        <v>0</v>
      </c>
      <c r="Q3545" t="b">
        <v>0</v>
      </c>
      <c r="R3545" t="s">
        <v>191</v>
      </c>
      <c r="S3545">
        <v>0</v>
      </c>
      <c r="T3545">
        <f>invoices[[#This Row],[total_amount]]</f>
        <v>16732</v>
      </c>
      <c r="U3545" t="s">
        <v>460</v>
      </c>
      <c r="V3545" t="str">
        <f>INDEX([1]!Table1[tenantname],MATCH(invoices[[#This Row],[allotment_id]],[1]!Table1[TenantAllotmentID],0))</f>
        <v>Shivam Mani Silswal (A41-D2)</v>
      </c>
      <c r="W3545" t="s">
        <v>14118</v>
      </c>
      <c r="X3545" t="s">
        <v>14119</v>
      </c>
      <c r="Y3545" s="4">
        <v>45505</v>
      </c>
      <c r="Z3545" t="s">
        <v>15806</v>
      </c>
      <c r="AA3545">
        <v>9018</v>
      </c>
      <c r="AB3545">
        <v>4645</v>
      </c>
      <c r="AC3545">
        <v>837</v>
      </c>
      <c r="AD3545" s="7">
        <f>invoices[[#This Row],[Rent]]+invoices[[#This Row],[Services]]+invoices[[#This Row],[GST]]</f>
        <v>14500</v>
      </c>
      <c r="AE3545" s="7">
        <f>invoices[[#This Row],[Total]]-invoices[[#This Row],[rent_amount]]</f>
        <v>0</v>
      </c>
      <c r="AF3545">
        <v>5567</v>
      </c>
      <c r="AG3545">
        <v>2232</v>
      </c>
      <c r="AH3545">
        <f>invoices[[#This Row],[EB Amount]]-invoices[[#This Row],[electricity_amount]]</f>
        <v>0</v>
      </c>
    </row>
    <row r="3546" spans="1:34">
      <c r="A3546" t="s">
        <v>12555</v>
      </c>
      <c r="B3546" t="s">
        <v>22</v>
      </c>
      <c r="C3546" t="s">
        <v>2946</v>
      </c>
      <c r="D3546" t="s">
        <v>24</v>
      </c>
      <c r="E3546" t="s">
        <v>50</v>
      </c>
      <c r="F3546" t="s">
        <v>1942</v>
      </c>
      <c r="G3546" t="s">
        <v>12556</v>
      </c>
      <c r="H3546" s="1">
        <f>DATE(YEAR(invoices[[#This Row],[due_date]]),MONTH(invoices[[#This Row],[due_date]]),1)</f>
        <v>45505</v>
      </c>
      <c r="I3546" s="1">
        <v>45511</v>
      </c>
      <c r="J3546">
        <v>14500</v>
      </c>
      <c r="K3546">
        <v>2263</v>
      </c>
      <c r="L3546">
        <v>0</v>
      </c>
      <c r="M3546">
        <f>invoices[[#This Row],[rent_amount]]+invoices[[#This Row],[electricity_amount]]+invoices[[#This Row],[other_charges]]</f>
        <v>16763</v>
      </c>
      <c r="N3546" t="s">
        <v>28</v>
      </c>
      <c r="O3546" t="s">
        <v>1240</v>
      </c>
      <c r="P3546">
        <v>0</v>
      </c>
      <c r="Q3546" t="b">
        <v>0</v>
      </c>
      <c r="R3546" t="s">
        <v>191</v>
      </c>
      <c r="S3546">
        <v>0</v>
      </c>
      <c r="T3546">
        <f>invoices[[#This Row],[total_amount]]</f>
        <v>16763</v>
      </c>
      <c r="U3546" t="s">
        <v>2948</v>
      </c>
      <c r="V3546" t="str">
        <f>INDEX([1]!Table1[tenantname],MATCH(invoices[[#This Row],[allotment_id]],[1]!Table1[TenantAllotmentID],0))</f>
        <v>Udyan Mahanta (B32-B1)</v>
      </c>
      <c r="W3546" t="s">
        <v>14929</v>
      </c>
      <c r="X3546" t="s">
        <v>14930</v>
      </c>
      <c r="Y3546" s="4">
        <v>45505</v>
      </c>
      <c r="Z3546" t="s">
        <v>15806</v>
      </c>
      <c r="AA3546">
        <v>8866</v>
      </c>
      <c r="AB3546">
        <v>4774</v>
      </c>
      <c r="AC3546">
        <v>860</v>
      </c>
      <c r="AD3546" s="7">
        <f>invoices[[#This Row],[Rent]]+invoices[[#This Row],[Services]]+invoices[[#This Row],[GST]]</f>
        <v>14500</v>
      </c>
      <c r="AE3546" s="7">
        <f>invoices[[#This Row],[Total]]-invoices[[#This Row],[rent_amount]]</f>
        <v>0</v>
      </c>
      <c r="AF3546">
        <v>5618</v>
      </c>
      <c r="AG3546">
        <v>2263</v>
      </c>
      <c r="AH3546">
        <f>invoices[[#This Row],[EB Amount]]-invoices[[#This Row],[electricity_amount]]</f>
        <v>0</v>
      </c>
    </row>
    <row r="3547" spans="1:34">
      <c r="A3547" t="s">
        <v>12599</v>
      </c>
      <c r="B3547" t="s">
        <v>22</v>
      </c>
      <c r="C3547" t="s">
        <v>10169</v>
      </c>
      <c r="D3547" t="s">
        <v>24</v>
      </c>
      <c r="E3547" t="s">
        <v>181</v>
      </c>
      <c r="F3547" t="s">
        <v>427</v>
      </c>
      <c r="G3547" t="s">
        <v>12600</v>
      </c>
      <c r="H3547" s="1">
        <f>DATE(YEAR(invoices[[#This Row],[due_date]]),MONTH(invoices[[#This Row],[due_date]]),1)</f>
        <v>45505</v>
      </c>
      <c r="I3547" s="1">
        <v>45511</v>
      </c>
      <c r="J3547">
        <v>11533</v>
      </c>
      <c r="K3547">
        <v>2449</v>
      </c>
      <c r="L3547">
        <v>2250</v>
      </c>
      <c r="M3547">
        <f>invoices[[#This Row],[rent_amount]]+invoices[[#This Row],[electricity_amount]]+invoices[[#This Row],[other_charges]]</f>
        <v>16232</v>
      </c>
      <c r="N3547" t="s">
        <v>28</v>
      </c>
      <c r="O3547" t="s">
        <v>190</v>
      </c>
      <c r="P3547">
        <v>0</v>
      </c>
      <c r="Q3547" t="b">
        <v>0</v>
      </c>
      <c r="R3547" t="s">
        <v>191</v>
      </c>
      <c r="S3547">
        <v>0</v>
      </c>
      <c r="T3547">
        <f>invoices[[#This Row],[total_amount]]</f>
        <v>16232</v>
      </c>
      <c r="U3547" t="s">
        <v>10171</v>
      </c>
      <c r="V3547" t="str">
        <f>INDEX([1]!Table1[tenantname],MATCH(invoices[[#This Row],[allotment_id]],[1]!Table1[TenantAllotmentID],0))</f>
        <v>Reeta Maybell (B24-B2)</v>
      </c>
      <c r="W3547" t="s">
        <v>15687</v>
      </c>
      <c r="X3547" t="s">
        <v>15688</v>
      </c>
      <c r="Y3547" s="4">
        <v>45505</v>
      </c>
      <c r="Z3547" t="s">
        <v>15806</v>
      </c>
      <c r="AA3547">
        <v>8219</v>
      </c>
      <c r="AB3547">
        <v>2809</v>
      </c>
      <c r="AC3547">
        <v>505</v>
      </c>
      <c r="AD3547" s="7">
        <f>invoices[[#This Row],[Rent]]+invoices[[#This Row],[Services]]+invoices[[#This Row],[GST]]</f>
        <v>11533</v>
      </c>
      <c r="AE3547" s="7">
        <f>invoices[[#This Row],[Total]]-invoices[[#This Row],[rent_amount]]</f>
        <v>0</v>
      </c>
      <c r="AF3547">
        <v>5641</v>
      </c>
      <c r="AG3547">
        <v>2449</v>
      </c>
      <c r="AH3547">
        <f>invoices[[#This Row],[EB Amount]]-invoices[[#This Row],[electricity_amount]]</f>
        <v>0</v>
      </c>
    </row>
    <row r="3548" spans="1:34">
      <c r="A3548" t="s">
        <v>12764</v>
      </c>
      <c r="B3548" t="s">
        <v>22</v>
      </c>
      <c r="C3548" t="s">
        <v>2334</v>
      </c>
      <c r="D3548" t="s">
        <v>24</v>
      </c>
      <c r="E3548" t="s">
        <v>592</v>
      </c>
      <c r="F3548" t="s">
        <v>593</v>
      </c>
      <c r="G3548" t="s">
        <v>12765</v>
      </c>
      <c r="H3548" s="1">
        <f>DATE(YEAR(invoices[[#This Row],[due_date]]),MONTH(invoices[[#This Row],[due_date]]),1)</f>
        <v>45505</v>
      </c>
      <c r="I3548" s="1">
        <v>45511</v>
      </c>
      <c r="J3548">
        <v>13500</v>
      </c>
      <c r="K3548">
        <v>1705</v>
      </c>
      <c r="L3548">
        <v>0</v>
      </c>
      <c r="M3548">
        <f>invoices[[#This Row],[rent_amount]]+invoices[[#This Row],[electricity_amount]]+invoices[[#This Row],[other_charges]]</f>
        <v>15205</v>
      </c>
      <c r="N3548" t="s">
        <v>28</v>
      </c>
      <c r="O3548" t="s">
        <v>361</v>
      </c>
      <c r="P3548">
        <v>0</v>
      </c>
      <c r="Q3548" t="b">
        <v>0</v>
      </c>
      <c r="R3548" t="s">
        <v>191</v>
      </c>
      <c r="S3548">
        <v>0</v>
      </c>
      <c r="T3548">
        <f>invoices[[#This Row],[total_amount]]</f>
        <v>15205</v>
      </c>
      <c r="U3548" t="s">
        <v>2336</v>
      </c>
      <c r="V3548" t="str">
        <f>INDEX([1]!Table1[tenantname],MATCH(invoices[[#This Row],[allotment_id]],[1]!Table1[TenantAllotmentID],0))</f>
        <v>Chirag Nagpal (A44-C2)</v>
      </c>
      <c r="W3548" t="s">
        <v>14776</v>
      </c>
      <c r="X3548" t="s">
        <v>14777</v>
      </c>
      <c r="Y3548" s="4">
        <v>45505</v>
      </c>
      <c r="Z3548" t="s">
        <v>15806</v>
      </c>
      <c r="AA3548">
        <v>9690</v>
      </c>
      <c r="AB3548">
        <v>3229</v>
      </c>
      <c r="AC3548">
        <v>581</v>
      </c>
      <c r="AD3548" s="7">
        <f>invoices[[#This Row],[Rent]]+invoices[[#This Row],[Services]]+invoices[[#This Row],[GST]]</f>
        <v>13500</v>
      </c>
      <c r="AE3548" s="7">
        <f>invoices[[#This Row],[Total]]-invoices[[#This Row],[rent_amount]]</f>
        <v>0</v>
      </c>
      <c r="AF3548">
        <v>5725</v>
      </c>
      <c r="AG3548">
        <v>1705</v>
      </c>
      <c r="AH3548">
        <f>invoices[[#This Row],[EB Amount]]-invoices[[#This Row],[electricity_amount]]</f>
        <v>0</v>
      </c>
    </row>
    <row r="3549" spans="1:34">
      <c r="A3549" t="s">
        <v>12774</v>
      </c>
      <c r="B3549" t="s">
        <v>22</v>
      </c>
      <c r="C3549" t="s">
        <v>484</v>
      </c>
      <c r="D3549" t="s">
        <v>24</v>
      </c>
      <c r="E3549" t="s">
        <v>50</v>
      </c>
      <c r="F3549" t="s">
        <v>485</v>
      </c>
      <c r="G3549" t="s">
        <v>12775</v>
      </c>
      <c r="H3549" s="1">
        <f>DATE(YEAR(invoices[[#This Row],[due_date]]),MONTH(invoices[[#This Row],[due_date]]),1)</f>
        <v>45505</v>
      </c>
      <c r="I3549" s="1">
        <v>45511</v>
      </c>
      <c r="J3549">
        <v>14500</v>
      </c>
      <c r="K3549">
        <v>2263</v>
      </c>
      <c r="L3549">
        <v>0</v>
      </c>
      <c r="M3549">
        <f>invoices[[#This Row],[rent_amount]]+invoices[[#This Row],[electricity_amount]]+invoices[[#This Row],[other_charges]]</f>
        <v>16763</v>
      </c>
      <c r="N3549" t="s">
        <v>28</v>
      </c>
      <c r="O3549" t="s">
        <v>1240</v>
      </c>
      <c r="P3549">
        <v>0</v>
      </c>
      <c r="Q3549" t="b">
        <v>0</v>
      </c>
      <c r="R3549" t="s">
        <v>191</v>
      </c>
      <c r="S3549">
        <v>0</v>
      </c>
      <c r="T3549">
        <f>invoices[[#This Row],[total_amount]]</f>
        <v>16763</v>
      </c>
      <c r="U3549" t="s">
        <v>488</v>
      </c>
      <c r="V3549" t="str">
        <f>INDEX([1]!Table1[tenantname],MATCH(invoices[[#This Row],[allotment_id]],[1]!Table1[TenantAllotmentID],0))</f>
        <v>Yaduraj P (B32-B2)</v>
      </c>
      <c r="W3549" t="s">
        <v>14126</v>
      </c>
      <c r="X3549" t="s">
        <v>14127</v>
      </c>
      <c r="Y3549" s="4">
        <v>45505</v>
      </c>
      <c r="Z3549" t="s">
        <v>15806</v>
      </c>
      <c r="AA3549">
        <v>8866</v>
      </c>
      <c r="AB3549">
        <v>4774</v>
      </c>
      <c r="AC3549">
        <v>860</v>
      </c>
      <c r="AD3549" s="7">
        <f>invoices[[#This Row],[Rent]]+invoices[[#This Row],[Services]]+invoices[[#This Row],[GST]]</f>
        <v>14500</v>
      </c>
      <c r="AE3549" s="7">
        <f>invoices[[#This Row],[Total]]-invoices[[#This Row],[rent_amount]]</f>
        <v>0</v>
      </c>
      <c r="AF3549">
        <v>5731</v>
      </c>
      <c r="AG3549">
        <v>2263</v>
      </c>
      <c r="AH3549">
        <f>invoices[[#This Row],[EB Amount]]-invoices[[#This Row],[electricity_amount]]</f>
        <v>0</v>
      </c>
    </row>
    <row r="3550" spans="1:34">
      <c r="A3550" t="s">
        <v>12931</v>
      </c>
      <c r="B3550" t="s">
        <v>22</v>
      </c>
      <c r="C3550" t="s">
        <v>1853</v>
      </c>
      <c r="D3550" t="s">
        <v>24</v>
      </c>
      <c r="E3550" t="s">
        <v>234</v>
      </c>
      <c r="F3550" t="s">
        <v>1854</v>
      </c>
      <c r="G3550" t="s">
        <v>12932</v>
      </c>
      <c r="H3550" s="1">
        <f>DATE(YEAR(invoices[[#This Row],[due_date]]),MONTH(invoices[[#This Row],[due_date]]),1)</f>
        <v>45505</v>
      </c>
      <c r="I3550" s="1">
        <v>45511</v>
      </c>
      <c r="J3550">
        <v>13500</v>
      </c>
      <c r="K3550">
        <v>1488</v>
      </c>
      <c r="L3550">
        <v>0</v>
      </c>
      <c r="M3550">
        <f>invoices[[#This Row],[rent_amount]]+invoices[[#This Row],[electricity_amount]]+invoices[[#This Row],[other_charges]]</f>
        <v>14988</v>
      </c>
      <c r="N3550" t="s">
        <v>28</v>
      </c>
      <c r="O3550" t="s">
        <v>361</v>
      </c>
      <c r="P3550">
        <v>0</v>
      </c>
      <c r="Q3550" t="b">
        <v>0</v>
      </c>
      <c r="R3550" t="s">
        <v>191</v>
      </c>
      <c r="S3550">
        <v>0</v>
      </c>
      <c r="T3550">
        <f>invoices[[#This Row],[total_amount]]</f>
        <v>14988</v>
      </c>
      <c r="U3550" t="s">
        <v>1856</v>
      </c>
      <c r="V3550" t="str">
        <f>INDEX([1]!Table1[tenantname],MATCH(invoices[[#This Row],[allotment_id]],[1]!Table1[TenantAllotmentID],0))</f>
        <v>Hema Varshini Gnanavel (D12-C1)</v>
      </c>
      <c r="W3550" t="s">
        <v>14619</v>
      </c>
      <c r="X3550" t="s">
        <v>14620</v>
      </c>
      <c r="Y3550" s="4">
        <v>45505</v>
      </c>
      <c r="Z3550" t="s">
        <v>15806</v>
      </c>
      <c r="AA3550">
        <v>9450</v>
      </c>
      <c r="AB3550">
        <v>3229</v>
      </c>
      <c r="AC3550">
        <v>821</v>
      </c>
      <c r="AD3550" s="7">
        <f>invoices[[#This Row],[Rent]]+invoices[[#This Row],[Services]]+invoices[[#This Row],[GST]]</f>
        <v>13500</v>
      </c>
      <c r="AE3550" s="7">
        <f>invoices[[#This Row],[Total]]-invoices[[#This Row],[rent_amount]]</f>
        <v>0</v>
      </c>
      <c r="AF3550">
        <v>5812</v>
      </c>
      <c r="AG3550">
        <v>1488</v>
      </c>
      <c r="AH3550">
        <f>invoices[[#This Row],[EB Amount]]-invoices[[#This Row],[electricity_amount]]</f>
        <v>0</v>
      </c>
    </row>
    <row r="3551" spans="1:34">
      <c r="A3551" t="s">
        <v>12949</v>
      </c>
      <c r="B3551" t="s">
        <v>22</v>
      </c>
      <c r="C3551" t="s">
        <v>3574</v>
      </c>
      <c r="D3551" t="s">
        <v>24</v>
      </c>
      <c r="E3551" t="s">
        <v>234</v>
      </c>
      <c r="F3551" t="s">
        <v>286</v>
      </c>
      <c r="G3551" t="s">
        <v>12950</v>
      </c>
      <c r="H3551" s="1">
        <f>DATE(YEAR(invoices[[#This Row],[due_date]]),MONTH(invoices[[#This Row],[due_date]]),1)</f>
        <v>45505</v>
      </c>
      <c r="I3551" s="1">
        <v>45511</v>
      </c>
      <c r="J3551">
        <v>14500</v>
      </c>
      <c r="K3551">
        <v>1104</v>
      </c>
      <c r="L3551">
        <v>0</v>
      </c>
      <c r="M3551">
        <f>invoices[[#This Row],[rent_amount]]+invoices[[#This Row],[electricity_amount]]+invoices[[#This Row],[other_charges]]</f>
        <v>15604</v>
      </c>
      <c r="N3551" t="s">
        <v>28</v>
      </c>
      <c r="O3551" t="s">
        <v>361</v>
      </c>
      <c r="P3551">
        <v>0</v>
      </c>
      <c r="Q3551" t="b">
        <v>0</v>
      </c>
      <c r="R3551" t="s">
        <v>191</v>
      </c>
      <c r="S3551">
        <v>0</v>
      </c>
      <c r="T3551">
        <f>invoices[[#This Row],[total_amount]]</f>
        <v>15604</v>
      </c>
      <c r="U3551" t="s">
        <v>3576</v>
      </c>
      <c r="V3551" t="str">
        <f>INDEX([1]!Table1[tenantname],MATCH(invoices[[#This Row],[allotment_id]],[1]!Table1[TenantAllotmentID],0))</f>
        <v>Bharathi Priyadarshini (D12-B1)</v>
      </c>
      <c r="W3551" t="s">
        <v>15084</v>
      </c>
      <c r="X3551" t="s">
        <v>15085</v>
      </c>
      <c r="Y3551" s="4">
        <v>45505</v>
      </c>
      <c r="Z3551" t="s">
        <v>15806</v>
      </c>
      <c r="AA3551">
        <v>10150</v>
      </c>
      <c r="AB3551">
        <v>3468</v>
      </c>
      <c r="AC3551">
        <v>882</v>
      </c>
      <c r="AD3551" s="7">
        <f>invoices[[#This Row],[Rent]]+invoices[[#This Row],[Services]]+invoices[[#This Row],[GST]]</f>
        <v>14500</v>
      </c>
      <c r="AE3551" s="7">
        <f>invoices[[#This Row],[Total]]-invoices[[#This Row],[rent_amount]]</f>
        <v>0</v>
      </c>
      <c r="AF3551">
        <v>5825</v>
      </c>
      <c r="AG3551">
        <v>1104</v>
      </c>
      <c r="AH3551">
        <f>invoices[[#This Row],[EB Amount]]-invoices[[#This Row],[electricity_amount]]</f>
        <v>0</v>
      </c>
    </row>
    <row r="3552" spans="1:34">
      <c r="A3552" t="s">
        <v>12953</v>
      </c>
      <c r="B3552" t="s">
        <v>22</v>
      </c>
      <c r="C3552" t="s">
        <v>3448</v>
      </c>
      <c r="D3552" t="s">
        <v>24</v>
      </c>
      <c r="E3552" t="s">
        <v>25</v>
      </c>
      <c r="F3552" t="s">
        <v>1200</v>
      </c>
      <c r="G3552" t="s">
        <v>12954</v>
      </c>
      <c r="H3552" s="1">
        <f>DATE(YEAR(invoices[[#This Row],[due_date]]),MONTH(invoices[[#This Row],[due_date]]),1)</f>
        <v>45505</v>
      </c>
      <c r="I3552" s="1">
        <v>45511</v>
      </c>
      <c r="J3552">
        <v>3881</v>
      </c>
      <c r="K3552">
        <v>2604</v>
      </c>
      <c r="L3552">
        <v>2250</v>
      </c>
      <c r="M3552">
        <f>invoices[[#This Row],[rent_amount]]+invoices[[#This Row],[electricity_amount]]+invoices[[#This Row],[other_charges]]</f>
        <v>8735</v>
      </c>
      <c r="N3552" t="s">
        <v>28</v>
      </c>
      <c r="O3552" t="s">
        <v>361</v>
      </c>
      <c r="P3552">
        <v>0</v>
      </c>
      <c r="Q3552" t="b">
        <v>0</v>
      </c>
      <c r="R3552" t="s">
        <v>191</v>
      </c>
      <c r="S3552">
        <v>0</v>
      </c>
      <c r="T3552">
        <f>invoices[[#This Row],[total_amount]]</f>
        <v>8735</v>
      </c>
      <c r="U3552" t="s">
        <v>3450</v>
      </c>
      <c r="V3552" t="str">
        <f>INDEX([1]!Table1[tenantname],MATCH(invoices[[#This Row],[allotment_id]],[1]!Table1[TenantAllotmentID],0))</f>
        <v>Thanvi Reddy Golkonda (A24-A1)</v>
      </c>
      <c r="W3552" t="s">
        <v>15053</v>
      </c>
      <c r="X3552" t="s">
        <v>15054</v>
      </c>
      <c r="Y3552" s="4">
        <v>45505</v>
      </c>
      <c r="Z3552" t="s">
        <v>15806</v>
      </c>
      <c r="AA3552">
        <v>2766</v>
      </c>
      <c r="AB3552">
        <v>945</v>
      </c>
      <c r="AC3552">
        <v>170</v>
      </c>
      <c r="AD3552" s="7">
        <f>invoices[[#This Row],[Rent]]+invoices[[#This Row],[Services]]+invoices[[#This Row],[GST]]</f>
        <v>3881</v>
      </c>
      <c r="AE3552" s="7">
        <f>invoices[[#This Row],[Total]]-invoices[[#This Row],[rent_amount]]</f>
        <v>0</v>
      </c>
      <c r="AF3552">
        <v>5827</v>
      </c>
      <c r="AG3552">
        <v>2604</v>
      </c>
      <c r="AH3552">
        <f>invoices[[#This Row],[EB Amount]]-invoices[[#This Row],[electricity_amount]]</f>
        <v>0</v>
      </c>
    </row>
    <row r="3553" spans="1:34">
      <c r="A3553" t="s">
        <v>13063</v>
      </c>
      <c r="B3553" t="s">
        <v>22</v>
      </c>
      <c r="C3553" t="s">
        <v>955</v>
      </c>
      <c r="D3553" t="s">
        <v>24</v>
      </c>
      <c r="E3553" t="s">
        <v>329</v>
      </c>
      <c r="F3553" t="s">
        <v>956</v>
      </c>
      <c r="G3553" t="s">
        <v>13064</v>
      </c>
      <c r="H3553" s="1">
        <f>DATE(YEAR(invoices[[#This Row],[due_date]]),MONTH(invoices[[#This Row],[due_date]]),1)</f>
        <v>45505</v>
      </c>
      <c r="I3553" s="1">
        <v>45511</v>
      </c>
      <c r="J3553">
        <v>13500</v>
      </c>
      <c r="K3553">
        <v>2046</v>
      </c>
      <c r="L3553">
        <v>0</v>
      </c>
      <c r="M3553">
        <f>invoices[[#This Row],[rent_amount]]+invoices[[#This Row],[electricity_amount]]+invoices[[#This Row],[other_charges]]</f>
        <v>15546</v>
      </c>
      <c r="N3553" t="s">
        <v>28</v>
      </c>
      <c r="O3553" t="s">
        <v>257</v>
      </c>
      <c r="P3553">
        <v>0</v>
      </c>
      <c r="Q3553" t="b">
        <v>0</v>
      </c>
      <c r="R3553" t="s">
        <v>191</v>
      </c>
      <c r="S3553">
        <v>0</v>
      </c>
      <c r="T3553">
        <f>invoices[[#This Row],[total_amount]]</f>
        <v>15546</v>
      </c>
      <c r="U3553" t="s">
        <v>959</v>
      </c>
      <c r="V3553" t="str">
        <f>INDEX([1]!Table1[tenantname],MATCH(invoices[[#This Row],[allotment_id]],[1]!Table1[TenantAllotmentID],0))</f>
        <v>Anjali Saluja (C43-C1)</v>
      </c>
      <c r="W3553" t="s">
        <v>14292</v>
      </c>
      <c r="X3553" t="s">
        <v>14293</v>
      </c>
      <c r="Y3553" s="4">
        <v>45505</v>
      </c>
      <c r="Z3553" t="s">
        <v>15806</v>
      </c>
      <c r="AA3553">
        <v>8254</v>
      </c>
      <c r="AB3553">
        <v>4444</v>
      </c>
      <c r="AC3553">
        <v>802</v>
      </c>
      <c r="AD3553" s="7">
        <f>invoices[[#This Row],[Rent]]+invoices[[#This Row],[Services]]+invoices[[#This Row],[GST]]</f>
        <v>13500</v>
      </c>
      <c r="AE3553" s="7">
        <f>invoices[[#This Row],[Total]]-invoices[[#This Row],[rent_amount]]</f>
        <v>0</v>
      </c>
      <c r="AF3553">
        <v>5887</v>
      </c>
      <c r="AG3553">
        <v>2046</v>
      </c>
      <c r="AH3553">
        <f>invoices[[#This Row],[EB Amount]]-invoices[[#This Row],[electricity_amount]]</f>
        <v>0</v>
      </c>
    </row>
    <row r="3554" spans="1:34">
      <c r="A3554" t="s">
        <v>13123</v>
      </c>
      <c r="B3554" t="s">
        <v>22</v>
      </c>
      <c r="C3554" t="s">
        <v>1836</v>
      </c>
      <c r="D3554" t="s">
        <v>24</v>
      </c>
      <c r="E3554" t="s">
        <v>247</v>
      </c>
      <c r="F3554" t="s">
        <v>2658</v>
      </c>
      <c r="G3554" t="s">
        <v>13124</v>
      </c>
      <c r="H3554" s="1">
        <f>DATE(YEAR(invoices[[#This Row],[due_date]]),MONTH(invoices[[#This Row],[due_date]]),1)</f>
        <v>45505</v>
      </c>
      <c r="I3554" s="1">
        <v>45511</v>
      </c>
      <c r="J3554">
        <v>13500</v>
      </c>
      <c r="K3554">
        <v>636</v>
      </c>
      <c r="L3554">
        <v>0</v>
      </c>
      <c r="M3554">
        <f>invoices[[#This Row],[rent_amount]]+invoices[[#This Row],[electricity_amount]]+invoices[[#This Row],[other_charges]]</f>
        <v>14136</v>
      </c>
      <c r="N3554" t="s">
        <v>28</v>
      </c>
      <c r="O3554" t="s">
        <v>190</v>
      </c>
      <c r="P3554">
        <v>0</v>
      </c>
      <c r="Q3554" t="b">
        <v>0</v>
      </c>
      <c r="R3554" t="s">
        <v>191</v>
      </c>
      <c r="S3554">
        <v>0</v>
      </c>
      <c r="T3554">
        <f>invoices[[#This Row],[total_amount]]</f>
        <v>14136</v>
      </c>
      <c r="U3554" t="s">
        <v>2817</v>
      </c>
      <c r="V3554" t="str">
        <f>INDEX([1]!Table1[tenantname],MATCH(invoices[[#This Row],[allotment_id]],[1]!Table1[TenantAllotmentID],0))</f>
        <v>Paras Katal (C11-C2)</v>
      </c>
      <c r="W3554" t="s">
        <v>14613</v>
      </c>
      <c r="X3554" t="s">
        <v>14900</v>
      </c>
      <c r="Y3554" s="4">
        <v>45505</v>
      </c>
      <c r="Z3554" t="s">
        <v>15806</v>
      </c>
      <c r="AA3554">
        <v>8254</v>
      </c>
      <c r="AB3554">
        <v>4444</v>
      </c>
      <c r="AC3554">
        <v>802</v>
      </c>
      <c r="AD3554" s="7">
        <f>invoices[[#This Row],[Rent]]+invoices[[#This Row],[Services]]+invoices[[#This Row],[GST]]</f>
        <v>13500</v>
      </c>
      <c r="AE3554" s="7">
        <f>invoices[[#This Row],[Total]]-invoices[[#This Row],[rent_amount]]</f>
        <v>0</v>
      </c>
      <c r="AF3554">
        <v>5921</v>
      </c>
      <c r="AG3554">
        <v>636</v>
      </c>
      <c r="AH3554">
        <f>invoices[[#This Row],[EB Amount]]-invoices[[#This Row],[electricity_amount]]</f>
        <v>0</v>
      </c>
    </row>
    <row r="3555" spans="1:34">
      <c r="A3555" t="s">
        <v>13143</v>
      </c>
      <c r="B3555" t="s">
        <v>22</v>
      </c>
      <c r="C3555" t="s">
        <v>13144</v>
      </c>
      <c r="D3555" t="s">
        <v>24</v>
      </c>
      <c r="E3555" t="s">
        <v>519</v>
      </c>
      <c r="F3555" t="s">
        <v>984</v>
      </c>
      <c r="G3555" t="s">
        <v>13145</v>
      </c>
      <c r="H3555" s="1">
        <f>DATE(YEAR(invoices[[#This Row],[due_date]]),MONTH(invoices[[#This Row],[due_date]]),1)</f>
        <v>45505</v>
      </c>
      <c r="I3555" s="1">
        <v>45511</v>
      </c>
      <c r="J3555">
        <v>0</v>
      </c>
      <c r="K3555">
        <v>0</v>
      </c>
      <c r="L3555">
        <v>2250</v>
      </c>
      <c r="M3555">
        <f>invoices[[#This Row],[rent_amount]]+invoices[[#This Row],[electricity_amount]]+invoices[[#This Row],[other_charges]]</f>
        <v>2250</v>
      </c>
      <c r="N3555" t="s">
        <v>28</v>
      </c>
      <c r="O3555" t="s">
        <v>361</v>
      </c>
      <c r="P3555">
        <v>0</v>
      </c>
      <c r="Q3555" t="b">
        <v>0</v>
      </c>
      <c r="R3555" t="s">
        <v>191</v>
      </c>
      <c r="S3555">
        <v>0</v>
      </c>
      <c r="T3555">
        <f>invoices[[#This Row],[total_amount]]</f>
        <v>2250</v>
      </c>
      <c r="U3555" t="s">
        <v>13146</v>
      </c>
      <c r="V3555" t="str">
        <f>INDEX([1]!Table1[tenantname],MATCH(invoices[[#This Row],[allotment_id]],[1]!Table1[TenantAllotmentID],0))</f>
        <v>Jaimin Vaghela (C41-B1)</v>
      </c>
      <c r="W3555" t="s">
        <v>15787</v>
      </c>
      <c r="X3555" t="s">
        <v>15788</v>
      </c>
      <c r="Y3555" s="4">
        <v>45505</v>
      </c>
      <c r="Z3555" t="s">
        <v>15806</v>
      </c>
      <c r="AA3555">
        <v>0</v>
      </c>
      <c r="AB3555">
        <v>0</v>
      </c>
      <c r="AC3555">
        <v>0</v>
      </c>
      <c r="AD3555" s="7">
        <f>invoices[[#This Row],[Rent]]+invoices[[#This Row],[Services]]+invoices[[#This Row],[GST]]</f>
        <v>0</v>
      </c>
      <c r="AE3555" s="7">
        <f>invoices[[#This Row],[Total]]-invoices[[#This Row],[rent_amount]]</f>
        <v>0</v>
      </c>
      <c r="AF3555">
        <v>5932</v>
      </c>
      <c r="AG3555">
        <v>0</v>
      </c>
      <c r="AH3555">
        <f>invoices[[#This Row],[EB Amount]]-invoices[[#This Row],[electricity_amount]]</f>
        <v>0</v>
      </c>
    </row>
    <row r="3556" spans="1:34">
      <c r="A3556" t="s">
        <v>13157</v>
      </c>
      <c r="B3556" t="s">
        <v>22</v>
      </c>
      <c r="C3556" t="s">
        <v>3692</v>
      </c>
      <c r="D3556" t="s">
        <v>24</v>
      </c>
      <c r="E3556" t="s">
        <v>80</v>
      </c>
      <c r="F3556" t="s">
        <v>81</v>
      </c>
      <c r="G3556" t="s">
        <v>13158</v>
      </c>
      <c r="H3556" s="1">
        <f>DATE(YEAR(invoices[[#This Row],[due_date]]),MONTH(invoices[[#This Row],[due_date]]),1)</f>
        <v>45505</v>
      </c>
      <c r="I3556" s="1">
        <v>45511</v>
      </c>
      <c r="J3556">
        <v>8887</v>
      </c>
      <c r="K3556">
        <v>0</v>
      </c>
      <c r="L3556">
        <v>0</v>
      </c>
      <c r="M3556">
        <f>invoices[[#This Row],[rent_amount]]+invoices[[#This Row],[electricity_amount]]+invoices[[#This Row],[other_charges]]</f>
        <v>8887</v>
      </c>
      <c r="N3556" t="s">
        <v>28</v>
      </c>
      <c r="O3556" t="s">
        <v>1240</v>
      </c>
      <c r="P3556">
        <v>0</v>
      </c>
      <c r="Q3556" t="b">
        <v>0</v>
      </c>
      <c r="R3556" t="s">
        <v>191</v>
      </c>
      <c r="S3556">
        <v>0</v>
      </c>
      <c r="T3556">
        <f>invoices[[#This Row],[total_amount]]</f>
        <v>8887</v>
      </c>
      <c r="U3556" t="s">
        <v>3694</v>
      </c>
      <c r="V3556" t="str">
        <f>INDEX([1]!Table1[tenantname],MATCH(invoices[[#This Row],[allotment_id]],[1]!Table1[TenantAllotmentID],0))</f>
        <v>Sumithra C (D21-B1)</v>
      </c>
      <c r="W3556" t="s">
        <v>15110</v>
      </c>
      <c r="X3556" t="s">
        <v>15111</v>
      </c>
      <c r="Y3556" s="4">
        <v>45505</v>
      </c>
      <c r="Z3556" t="s">
        <v>15806</v>
      </c>
      <c r="AA3556">
        <v>6221</v>
      </c>
      <c r="AB3556">
        <v>2259</v>
      </c>
      <c r="AC3556">
        <v>407</v>
      </c>
      <c r="AD3556" s="7">
        <f>invoices[[#This Row],[Rent]]+invoices[[#This Row],[Services]]+invoices[[#This Row],[GST]]</f>
        <v>8887</v>
      </c>
      <c r="AE3556" s="7">
        <f>invoices[[#This Row],[Total]]-invoices[[#This Row],[rent_amount]]</f>
        <v>0</v>
      </c>
      <c r="AF3556">
        <v>5938</v>
      </c>
      <c r="AG3556">
        <v>0</v>
      </c>
      <c r="AH3556">
        <f>invoices[[#This Row],[EB Amount]]-invoices[[#This Row],[electricity_amount]]</f>
        <v>0</v>
      </c>
    </row>
    <row r="3557" spans="1:34">
      <c r="A3557" t="s">
        <v>13202</v>
      </c>
      <c r="B3557" t="s">
        <v>22</v>
      </c>
      <c r="C3557" t="s">
        <v>1981</v>
      </c>
      <c r="D3557" t="s">
        <v>24</v>
      </c>
      <c r="E3557" t="s">
        <v>96</v>
      </c>
      <c r="F3557" t="s">
        <v>1982</v>
      </c>
      <c r="G3557" t="s">
        <v>13203</v>
      </c>
      <c r="H3557" s="1">
        <f>DATE(YEAR(invoices[[#This Row],[due_date]]),MONTH(invoices[[#This Row],[due_date]]),1)</f>
        <v>45505</v>
      </c>
      <c r="I3557" s="1">
        <v>45511</v>
      </c>
      <c r="J3557">
        <v>13500</v>
      </c>
      <c r="K3557">
        <v>1984</v>
      </c>
      <c r="L3557">
        <v>0</v>
      </c>
      <c r="M3557">
        <f>invoices[[#This Row],[rent_amount]]+invoices[[#This Row],[electricity_amount]]+invoices[[#This Row],[other_charges]]</f>
        <v>15484</v>
      </c>
      <c r="N3557" t="s">
        <v>28</v>
      </c>
      <c r="O3557" t="s">
        <v>190</v>
      </c>
      <c r="P3557">
        <v>0</v>
      </c>
      <c r="Q3557" t="b">
        <v>0</v>
      </c>
      <c r="R3557" t="s">
        <v>191</v>
      </c>
      <c r="S3557">
        <v>0</v>
      </c>
      <c r="T3557">
        <f>invoices[[#This Row],[total_amount]]</f>
        <v>15484</v>
      </c>
      <c r="U3557" t="s">
        <v>1984</v>
      </c>
      <c r="V3557" t="str">
        <f>INDEX([1]!Table1[tenantname],MATCH(invoices[[#This Row],[allotment_id]],[1]!Table1[TenantAllotmentID],0))</f>
        <v>Nitin Chanpuriya (B33-C1)</v>
      </c>
      <c r="W3557" t="s">
        <v>14667</v>
      </c>
      <c r="X3557" t="s">
        <v>14668</v>
      </c>
      <c r="Y3557" s="4">
        <v>45505</v>
      </c>
      <c r="Z3557" t="s">
        <v>15806</v>
      </c>
      <c r="AA3557">
        <v>8254</v>
      </c>
      <c r="AB3557">
        <v>4444</v>
      </c>
      <c r="AC3557">
        <v>802</v>
      </c>
      <c r="AD3557" s="7">
        <f>invoices[[#This Row],[Rent]]+invoices[[#This Row],[Services]]+invoices[[#This Row],[GST]]</f>
        <v>13500</v>
      </c>
      <c r="AE3557" s="7">
        <f>invoices[[#This Row],[Total]]-invoices[[#This Row],[rent_amount]]</f>
        <v>0</v>
      </c>
      <c r="AF3557">
        <v>5962</v>
      </c>
      <c r="AG3557">
        <v>1984</v>
      </c>
      <c r="AH3557">
        <f>invoices[[#This Row],[EB Amount]]-invoices[[#This Row],[electricity_amount]]</f>
        <v>0</v>
      </c>
    </row>
    <row r="3558" spans="1:34">
      <c r="A3558" t="s">
        <v>13307</v>
      </c>
      <c r="B3558" t="s">
        <v>22</v>
      </c>
      <c r="C3558" t="s">
        <v>3162</v>
      </c>
      <c r="D3558" t="s">
        <v>24</v>
      </c>
      <c r="E3558" t="s">
        <v>25</v>
      </c>
      <c r="F3558" t="s">
        <v>385</v>
      </c>
      <c r="G3558" t="s">
        <v>13308</v>
      </c>
      <c r="H3558" s="1">
        <f>DATE(YEAR(invoices[[#This Row],[due_date]]),MONTH(invoices[[#This Row],[due_date]]),1)</f>
        <v>45505</v>
      </c>
      <c r="I3558" s="1">
        <v>45511</v>
      </c>
      <c r="J3558">
        <v>11741</v>
      </c>
      <c r="K3558">
        <v>0</v>
      </c>
      <c r="L3558">
        <v>0</v>
      </c>
      <c r="M3558">
        <f>invoices[[#This Row],[rent_amount]]+invoices[[#This Row],[electricity_amount]]+invoices[[#This Row],[other_charges]]</f>
        <v>11741</v>
      </c>
      <c r="N3558" t="s">
        <v>28</v>
      </c>
      <c r="O3558" t="s">
        <v>257</v>
      </c>
      <c r="P3558">
        <v>0</v>
      </c>
      <c r="Q3558" t="b">
        <v>0</v>
      </c>
      <c r="R3558" t="s">
        <v>191</v>
      </c>
      <c r="S3558">
        <v>0</v>
      </c>
      <c r="T3558">
        <f>invoices[[#This Row],[total_amount]]</f>
        <v>11741</v>
      </c>
      <c r="U3558" t="s">
        <v>3164</v>
      </c>
      <c r="V3558" t="str">
        <f>INDEX([1]!Table1[tenantname],MATCH(invoices[[#This Row],[allotment_id]],[1]!Table1[TenantAllotmentID],0))</f>
        <v>Anshika Mittal (A24-B3)</v>
      </c>
      <c r="W3558" t="s">
        <v>14989</v>
      </c>
      <c r="X3558" t="s">
        <v>14990</v>
      </c>
      <c r="Y3558" s="4">
        <v>45505</v>
      </c>
      <c r="Z3558" t="s">
        <v>15806</v>
      </c>
      <c r="AA3558">
        <v>8219</v>
      </c>
      <c r="AB3558">
        <v>2985</v>
      </c>
      <c r="AC3558">
        <v>537</v>
      </c>
      <c r="AD3558" s="7">
        <f>invoices[[#This Row],[Rent]]+invoices[[#This Row],[Services]]+invoices[[#This Row],[GST]]</f>
        <v>11741</v>
      </c>
      <c r="AE3558" s="7">
        <f>invoices[[#This Row],[Total]]-invoices[[#This Row],[rent_amount]]</f>
        <v>0</v>
      </c>
      <c r="AF3558">
        <v>6021</v>
      </c>
      <c r="AG3558">
        <v>0</v>
      </c>
      <c r="AH3558">
        <f>invoices[[#This Row],[EB Amount]]-invoices[[#This Row],[electricity_amount]]</f>
        <v>0</v>
      </c>
    </row>
    <row r="3559" spans="1:34">
      <c r="A3559" t="s">
        <v>13319</v>
      </c>
      <c r="B3559" t="s">
        <v>22</v>
      </c>
      <c r="C3559" t="s">
        <v>1035</v>
      </c>
      <c r="D3559" t="s">
        <v>24</v>
      </c>
      <c r="E3559" t="s">
        <v>342</v>
      </c>
      <c r="F3559" t="s">
        <v>343</v>
      </c>
      <c r="G3559" t="s">
        <v>13320</v>
      </c>
      <c r="H3559" s="1">
        <f>DATE(YEAR(invoices[[#This Row],[due_date]]),MONTH(invoices[[#This Row],[due_date]]),1)</f>
        <v>45505</v>
      </c>
      <c r="I3559" s="1">
        <v>45511</v>
      </c>
      <c r="J3559">
        <v>14500</v>
      </c>
      <c r="K3559">
        <v>0</v>
      </c>
      <c r="L3559">
        <v>0</v>
      </c>
      <c r="M3559">
        <f>invoices[[#This Row],[rent_amount]]+invoices[[#This Row],[electricity_amount]]+invoices[[#This Row],[other_charges]]</f>
        <v>14500</v>
      </c>
      <c r="N3559" t="s">
        <v>28</v>
      </c>
      <c r="O3559" t="s">
        <v>1240</v>
      </c>
      <c r="P3559">
        <v>0</v>
      </c>
      <c r="Q3559" t="b">
        <v>0</v>
      </c>
      <c r="R3559" t="s">
        <v>191</v>
      </c>
      <c r="S3559">
        <v>0</v>
      </c>
      <c r="T3559">
        <f>invoices[[#This Row],[total_amount]]</f>
        <v>14500</v>
      </c>
      <c r="U3559" t="s">
        <v>1037</v>
      </c>
      <c r="V3559" t="str">
        <f>INDEX([1]!Table1[tenantname],MATCH(invoices[[#This Row],[allotment_id]],[1]!Table1[TenantAllotmentID],0))</f>
        <v>Vijayalakshmi B (D11-B1)</v>
      </c>
      <c r="W3559" t="s">
        <v>14323</v>
      </c>
      <c r="X3559" t="s">
        <v>14324</v>
      </c>
      <c r="Y3559" s="4">
        <v>45505</v>
      </c>
      <c r="Z3559" t="s">
        <v>15806</v>
      </c>
      <c r="AA3559">
        <v>9018</v>
      </c>
      <c r="AB3559">
        <v>4645</v>
      </c>
      <c r="AC3559">
        <v>837</v>
      </c>
      <c r="AD3559" s="7">
        <f>invoices[[#This Row],[Rent]]+invoices[[#This Row],[Services]]+invoices[[#This Row],[GST]]</f>
        <v>14500</v>
      </c>
      <c r="AE3559" s="7">
        <f>invoices[[#This Row],[Total]]-invoices[[#This Row],[rent_amount]]</f>
        <v>0</v>
      </c>
      <c r="AF3559">
        <v>6028</v>
      </c>
      <c r="AG3559">
        <v>0</v>
      </c>
      <c r="AH3559">
        <f>invoices[[#This Row],[EB Amount]]-invoices[[#This Row],[electricity_amount]]</f>
        <v>0</v>
      </c>
    </row>
    <row r="3560" spans="1:34">
      <c r="A3560" t="s">
        <v>13374</v>
      </c>
      <c r="B3560" t="s">
        <v>22</v>
      </c>
      <c r="C3560" t="s">
        <v>1492</v>
      </c>
      <c r="D3560" t="s">
        <v>24</v>
      </c>
      <c r="E3560" t="s">
        <v>569</v>
      </c>
      <c r="F3560" t="s">
        <v>1493</v>
      </c>
      <c r="G3560" t="s">
        <v>13375</v>
      </c>
      <c r="H3560" s="1">
        <f>DATE(YEAR(invoices[[#This Row],[due_date]]),MONTH(invoices[[#This Row],[due_date]]),1)</f>
        <v>45505</v>
      </c>
      <c r="I3560" s="1">
        <v>45511</v>
      </c>
      <c r="J3560">
        <v>13000</v>
      </c>
      <c r="K3560">
        <v>276</v>
      </c>
      <c r="L3560">
        <v>0</v>
      </c>
      <c r="M3560">
        <f>invoices[[#This Row],[rent_amount]]+invoices[[#This Row],[electricity_amount]]+invoices[[#This Row],[other_charges]]</f>
        <v>13276</v>
      </c>
      <c r="N3560" t="s">
        <v>28</v>
      </c>
      <c r="O3560" t="s">
        <v>361</v>
      </c>
      <c r="P3560">
        <v>0</v>
      </c>
      <c r="Q3560" t="b">
        <v>0</v>
      </c>
      <c r="R3560" t="s">
        <v>191</v>
      </c>
      <c r="S3560">
        <v>0</v>
      </c>
      <c r="T3560">
        <f>invoices[[#This Row],[total_amount]]</f>
        <v>13276</v>
      </c>
      <c r="U3560" t="s">
        <v>1495</v>
      </c>
      <c r="V3560" t="str">
        <f>INDEX([1]!Table1[tenantname],MATCH(invoices[[#This Row],[allotment_id]],[1]!Table1[TenantAllotmentID],0))</f>
        <v>Kritika Patwary (C12-C1)</v>
      </c>
      <c r="W3560" t="s">
        <v>14493</v>
      </c>
      <c r="X3560" t="s">
        <v>14494</v>
      </c>
      <c r="Y3560" s="4">
        <v>45505</v>
      </c>
      <c r="Z3560" t="s">
        <v>15806</v>
      </c>
      <c r="AA3560">
        <v>7949</v>
      </c>
      <c r="AB3560">
        <v>4280</v>
      </c>
      <c r="AC3560">
        <v>771</v>
      </c>
      <c r="AD3560" s="7">
        <f>invoices[[#This Row],[Rent]]+invoices[[#This Row],[Services]]+invoices[[#This Row],[GST]]</f>
        <v>13000</v>
      </c>
      <c r="AE3560" s="7">
        <f>invoices[[#This Row],[Total]]-invoices[[#This Row],[rent_amount]]</f>
        <v>0</v>
      </c>
      <c r="AF3560">
        <v>6057</v>
      </c>
      <c r="AG3560">
        <v>276</v>
      </c>
      <c r="AH3560">
        <f>invoices[[#This Row],[EB Amount]]-invoices[[#This Row],[electricity_amount]]</f>
        <v>0</v>
      </c>
    </row>
    <row r="3561" spans="1:34">
      <c r="A3561" t="s">
        <v>13426</v>
      </c>
      <c r="B3561" t="s">
        <v>22</v>
      </c>
      <c r="C3561" t="s">
        <v>1309</v>
      </c>
      <c r="D3561" t="s">
        <v>24</v>
      </c>
      <c r="E3561" t="s">
        <v>72</v>
      </c>
      <c r="F3561" t="s">
        <v>559</v>
      </c>
      <c r="G3561" t="s">
        <v>13427</v>
      </c>
      <c r="H3561" s="1">
        <f>DATE(YEAR(invoices[[#This Row],[due_date]]),MONTH(invoices[[#This Row],[due_date]]),1)</f>
        <v>45505</v>
      </c>
      <c r="I3561" s="1">
        <v>45511</v>
      </c>
      <c r="J3561">
        <v>14500</v>
      </c>
      <c r="K3561">
        <v>1612</v>
      </c>
      <c r="L3561">
        <v>0</v>
      </c>
      <c r="M3561">
        <f>invoices[[#This Row],[rent_amount]]+invoices[[#This Row],[electricity_amount]]+invoices[[#This Row],[other_charges]]</f>
        <v>16112</v>
      </c>
      <c r="N3561" t="s">
        <v>28</v>
      </c>
      <c r="O3561" t="s">
        <v>1240</v>
      </c>
      <c r="P3561">
        <v>0</v>
      </c>
      <c r="Q3561" t="b">
        <v>0</v>
      </c>
      <c r="R3561" t="s">
        <v>191</v>
      </c>
      <c r="S3561">
        <v>0</v>
      </c>
      <c r="T3561">
        <f>invoices[[#This Row],[total_amount]]</f>
        <v>16112</v>
      </c>
      <c r="U3561" t="s">
        <v>1311</v>
      </c>
      <c r="V3561" t="str">
        <f>INDEX([1]!Table1[tenantname],MATCH(invoices[[#This Row],[allotment_id]],[1]!Table1[TenantAllotmentID],0))</f>
        <v>Vijayashree Seenivasan (C34-B2)</v>
      </c>
      <c r="W3561" t="s">
        <v>14422</v>
      </c>
      <c r="X3561" t="s">
        <v>14423</v>
      </c>
      <c r="Y3561" s="4">
        <v>45505</v>
      </c>
      <c r="Z3561" t="s">
        <v>15806</v>
      </c>
      <c r="AA3561">
        <v>10408</v>
      </c>
      <c r="AB3561">
        <v>3468</v>
      </c>
      <c r="AC3561">
        <v>624</v>
      </c>
      <c r="AD3561" s="7">
        <f>invoices[[#This Row],[Rent]]+invoices[[#This Row],[Services]]+invoices[[#This Row],[GST]]</f>
        <v>14500</v>
      </c>
      <c r="AE3561" s="7">
        <f>invoices[[#This Row],[Total]]-invoices[[#This Row],[rent_amount]]</f>
        <v>0</v>
      </c>
      <c r="AF3561">
        <v>6087</v>
      </c>
      <c r="AG3561">
        <v>1612</v>
      </c>
      <c r="AH3561">
        <f>invoices[[#This Row],[EB Amount]]-invoices[[#This Row],[electricity_amount]]</f>
        <v>0</v>
      </c>
    </row>
    <row r="3562" spans="1:34">
      <c r="A3562" t="s">
        <v>13598</v>
      </c>
      <c r="B3562" t="s">
        <v>22</v>
      </c>
      <c r="C3562" t="s">
        <v>1421</v>
      </c>
      <c r="D3562" t="s">
        <v>24</v>
      </c>
      <c r="E3562" t="s">
        <v>34</v>
      </c>
      <c r="F3562" t="s">
        <v>805</v>
      </c>
      <c r="G3562" t="s">
        <v>13599</v>
      </c>
      <c r="H3562" s="1">
        <f>DATE(YEAR(invoices[[#This Row],[due_date]]),MONTH(invoices[[#This Row],[due_date]]),1)</f>
        <v>45505</v>
      </c>
      <c r="I3562" s="1">
        <v>45511</v>
      </c>
      <c r="J3562">
        <v>17500</v>
      </c>
      <c r="K3562">
        <v>3007</v>
      </c>
      <c r="L3562">
        <v>0</v>
      </c>
      <c r="M3562">
        <f>invoices[[#This Row],[rent_amount]]+invoices[[#This Row],[electricity_amount]]+invoices[[#This Row],[other_charges]]</f>
        <v>20507</v>
      </c>
      <c r="N3562" t="s">
        <v>28</v>
      </c>
      <c r="O3562" t="s">
        <v>361</v>
      </c>
      <c r="P3562">
        <v>0</v>
      </c>
      <c r="Q3562" t="b">
        <v>0</v>
      </c>
      <c r="R3562" t="s">
        <v>191</v>
      </c>
      <c r="S3562">
        <v>0</v>
      </c>
      <c r="T3562">
        <f>invoices[[#This Row],[total_amount]]</f>
        <v>20507</v>
      </c>
      <c r="U3562" t="s">
        <v>2859</v>
      </c>
      <c r="V3562" t="str">
        <f>INDEX([1]!Table1[tenantname],MATCH(invoices[[#This Row],[allotment_id]],[1]!Table1[TenantAllotmentID],0))</f>
        <v>Sai Roshni  Matta (B43-A1)</v>
      </c>
      <c r="W3562" t="s">
        <v>14466</v>
      </c>
      <c r="X3562" t="s">
        <v>14913</v>
      </c>
      <c r="Y3562" s="4">
        <v>45505</v>
      </c>
      <c r="Z3562" t="s">
        <v>15806</v>
      </c>
      <c r="AA3562">
        <v>12562</v>
      </c>
      <c r="AB3562">
        <v>4186</v>
      </c>
      <c r="AC3562">
        <v>752</v>
      </c>
      <c r="AD3562" s="7">
        <f>invoices[[#This Row],[Rent]]+invoices[[#This Row],[Services]]+invoices[[#This Row],[GST]]</f>
        <v>17500</v>
      </c>
      <c r="AE3562" s="7">
        <f>invoices[[#This Row],[Total]]-invoices[[#This Row],[rent_amount]]</f>
        <v>0</v>
      </c>
      <c r="AF3562">
        <v>6182</v>
      </c>
      <c r="AG3562">
        <v>3007</v>
      </c>
      <c r="AH3562">
        <f>invoices[[#This Row],[EB Amount]]-invoices[[#This Row],[electricity_amount]]</f>
        <v>0</v>
      </c>
    </row>
    <row r="3563" spans="1:34">
      <c r="A3563" t="s">
        <v>13636</v>
      </c>
      <c r="B3563" t="s">
        <v>22</v>
      </c>
      <c r="C3563" t="s">
        <v>3452</v>
      </c>
      <c r="D3563" t="s">
        <v>24</v>
      </c>
      <c r="E3563" t="s">
        <v>167</v>
      </c>
      <c r="F3563" t="s">
        <v>2258</v>
      </c>
      <c r="G3563" t="s">
        <v>13637</v>
      </c>
      <c r="H3563" s="1">
        <f>DATE(YEAR(invoices[[#This Row],[due_date]]),MONTH(invoices[[#This Row],[due_date]]),1)</f>
        <v>45505</v>
      </c>
      <c r="I3563" s="1">
        <v>45511</v>
      </c>
      <c r="J3563">
        <v>19000</v>
      </c>
      <c r="K3563">
        <v>840</v>
      </c>
      <c r="L3563">
        <v>0</v>
      </c>
      <c r="M3563">
        <f>invoices[[#This Row],[rent_amount]]+invoices[[#This Row],[electricity_amount]]+invoices[[#This Row],[other_charges]]</f>
        <v>19840</v>
      </c>
      <c r="N3563" t="s">
        <v>28</v>
      </c>
      <c r="O3563" t="s">
        <v>361</v>
      </c>
      <c r="P3563">
        <v>0</v>
      </c>
      <c r="Q3563" t="b">
        <v>0</v>
      </c>
      <c r="R3563" t="s">
        <v>191</v>
      </c>
      <c r="S3563">
        <v>0</v>
      </c>
      <c r="T3563">
        <f>invoices[[#This Row],[total_amount]]</f>
        <v>19840</v>
      </c>
      <c r="U3563" t="s">
        <v>3454</v>
      </c>
      <c r="V3563" t="str">
        <f>INDEX([1]!Table1[tenantname],MATCH(invoices[[#This Row],[allotment_id]],[1]!Table1[TenantAllotmentID],0))</f>
        <v>Kurian Benoy (B42-A1)</v>
      </c>
      <c r="W3563" t="s">
        <v>15055</v>
      </c>
      <c r="X3563" t="s">
        <v>15056</v>
      </c>
      <c r="Y3563" s="4">
        <v>45505</v>
      </c>
      <c r="Z3563" t="s">
        <v>15806</v>
      </c>
      <c r="AA3563">
        <v>13639</v>
      </c>
      <c r="AB3563">
        <v>4545</v>
      </c>
      <c r="AC3563">
        <v>816</v>
      </c>
      <c r="AD3563" s="7">
        <f>invoices[[#This Row],[Rent]]+invoices[[#This Row],[Services]]+invoices[[#This Row],[GST]]</f>
        <v>19000</v>
      </c>
      <c r="AE3563" s="7">
        <f>invoices[[#This Row],[Total]]-invoices[[#This Row],[rent_amount]]</f>
        <v>0</v>
      </c>
      <c r="AF3563">
        <v>6201</v>
      </c>
      <c r="AG3563">
        <v>840</v>
      </c>
      <c r="AH3563">
        <f>invoices[[#This Row],[EB Amount]]-invoices[[#This Row],[electricity_amount]]</f>
        <v>0</v>
      </c>
    </row>
    <row r="3564" spans="1:34">
      <c r="A3564" t="s">
        <v>13652</v>
      </c>
      <c r="B3564" t="s">
        <v>22</v>
      </c>
      <c r="C3564" t="s">
        <v>1396</v>
      </c>
      <c r="D3564" t="s">
        <v>24</v>
      </c>
      <c r="E3564" t="s">
        <v>275</v>
      </c>
      <c r="F3564" t="s">
        <v>1397</v>
      </c>
      <c r="G3564" t="s">
        <v>13653</v>
      </c>
      <c r="H3564" s="1">
        <f>DATE(YEAR(invoices[[#This Row],[due_date]]),MONTH(invoices[[#This Row],[due_date]]),1)</f>
        <v>45505</v>
      </c>
      <c r="I3564" s="1">
        <v>45511</v>
      </c>
      <c r="J3564">
        <v>13500</v>
      </c>
      <c r="K3564">
        <v>2356</v>
      </c>
      <c r="L3564">
        <v>0</v>
      </c>
      <c r="M3564">
        <f>invoices[[#This Row],[rent_amount]]+invoices[[#This Row],[electricity_amount]]+invoices[[#This Row],[other_charges]]</f>
        <v>15856</v>
      </c>
      <c r="N3564" t="s">
        <v>28</v>
      </c>
      <c r="O3564" t="s">
        <v>190</v>
      </c>
      <c r="P3564">
        <v>0</v>
      </c>
      <c r="Q3564" t="b">
        <v>0</v>
      </c>
      <c r="R3564" t="s">
        <v>191</v>
      </c>
      <c r="S3564">
        <v>0</v>
      </c>
      <c r="T3564">
        <f>invoices[[#This Row],[total_amount]]</f>
        <v>15856</v>
      </c>
      <c r="U3564" t="s">
        <v>1399</v>
      </c>
      <c r="V3564" t="str">
        <f>INDEX([1]!Table1[tenantname],MATCH(invoices[[#This Row],[allotment_id]],[1]!Table1[TenantAllotmentID],0))</f>
        <v>Nivetha Sekar (B44-B1)</v>
      </c>
      <c r="W3564" t="s">
        <v>14458</v>
      </c>
      <c r="X3564" t="s">
        <v>14459</v>
      </c>
      <c r="Y3564" s="4">
        <v>45505</v>
      </c>
      <c r="Z3564" t="s">
        <v>15806</v>
      </c>
      <c r="AA3564">
        <v>9690</v>
      </c>
      <c r="AB3564">
        <v>3229</v>
      </c>
      <c r="AC3564">
        <v>581</v>
      </c>
      <c r="AD3564" s="7">
        <f>invoices[[#This Row],[Rent]]+invoices[[#This Row],[Services]]+invoices[[#This Row],[GST]]</f>
        <v>13500</v>
      </c>
      <c r="AE3564" s="7">
        <f>invoices[[#This Row],[Total]]-invoices[[#This Row],[rent_amount]]</f>
        <v>0</v>
      </c>
      <c r="AF3564">
        <v>6210</v>
      </c>
      <c r="AG3564">
        <v>2356</v>
      </c>
      <c r="AH3564">
        <f>invoices[[#This Row],[EB Amount]]-invoices[[#This Row],[electricity_amount]]</f>
        <v>0</v>
      </c>
    </row>
    <row r="3565" spans="1:34">
      <c r="A3565" t="s">
        <v>13772</v>
      </c>
      <c r="B3565" t="s">
        <v>22</v>
      </c>
      <c r="C3565" t="s">
        <v>1233</v>
      </c>
      <c r="D3565" t="s">
        <v>24</v>
      </c>
      <c r="E3565" t="s">
        <v>34</v>
      </c>
      <c r="F3565" t="s">
        <v>837</v>
      </c>
      <c r="G3565" t="s">
        <v>13773</v>
      </c>
      <c r="H3565" s="1">
        <f>DATE(YEAR(invoices[[#This Row],[due_date]]),MONTH(invoices[[#This Row],[due_date]]),1)</f>
        <v>45505</v>
      </c>
      <c r="I3565" s="1">
        <v>45511</v>
      </c>
      <c r="J3565">
        <v>13500</v>
      </c>
      <c r="K3565">
        <v>2522</v>
      </c>
      <c r="L3565">
        <v>0</v>
      </c>
      <c r="M3565">
        <f>invoices[[#This Row],[rent_amount]]+invoices[[#This Row],[electricity_amount]]+invoices[[#This Row],[other_charges]]</f>
        <v>16022</v>
      </c>
      <c r="N3565" t="s">
        <v>28</v>
      </c>
      <c r="O3565" t="s">
        <v>190</v>
      </c>
      <c r="P3565">
        <v>0</v>
      </c>
      <c r="Q3565" t="b">
        <v>0</v>
      </c>
      <c r="R3565" t="s">
        <v>191</v>
      </c>
      <c r="S3565">
        <v>0</v>
      </c>
      <c r="T3565">
        <f>invoices[[#This Row],[total_amount]]</f>
        <v>16022</v>
      </c>
      <c r="U3565" t="s">
        <v>1235</v>
      </c>
      <c r="V3565" t="str">
        <f>INDEX([1]!Table1[tenantname],MATCH(invoices[[#This Row],[allotment_id]],[1]!Table1[TenantAllotmentID],0))</f>
        <v>Reena Manci (B43-C1)</v>
      </c>
      <c r="W3565" t="s">
        <v>14392</v>
      </c>
      <c r="X3565" t="s">
        <v>14393</v>
      </c>
      <c r="Y3565" s="4">
        <v>45505</v>
      </c>
      <c r="Z3565" t="s">
        <v>15806</v>
      </c>
      <c r="AA3565">
        <v>9690</v>
      </c>
      <c r="AB3565">
        <v>3229</v>
      </c>
      <c r="AC3565">
        <v>581</v>
      </c>
      <c r="AD3565" s="7">
        <f>invoices[[#This Row],[Rent]]+invoices[[#This Row],[Services]]+invoices[[#This Row],[GST]]</f>
        <v>13500</v>
      </c>
      <c r="AE3565" s="7">
        <f>invoices[[#This Row],[Total]]-invoices[[#This Row],[rent_amount]]</f>
        <v>0</v>
      </c>
      <c r="AF3565">
        <v>6270</v>
      </c>
      <c r="AG3565">
        <v>2522</v>
      </c>
      <c r="AH3565">
        <f>invoices[[#This Row],[EB Amount]]-invoices[[#This Row],[electricity_amount]]</f>
        <v>0</v>
      </c>
    </row>
    <row r="3566" spans="1:34">
      <c r="A3566" t="s">
        <v>13798</v>
      </c>
      <c r="B3566" t="s">
        <v>22</v>
      </c>
      <c r="C3566" t="s">
        <v>1111</v>
      </c>
      <c r="D3566" t="s">
        <v>24</v>
      </c>
      <c r="E3566" t="s">
        <v>569</v>
      </c>
      <c r="F3566" t="s">
        <v>1112</v>
      </c>
      <c r="G3566" t="s">
        <v>13799</v>
      </c>
      <c r="H3566" s="1">
        <f>DATE(YEAR(invoices[[#This Row],[due_date]]),MONTH(invoices[[#This Row],[due_date]]),1)</f>
        <v>45505</v>
      </c>
      <c r="I3566" s="1">
        <v>45511</v>
      </c>
      <c r="J3566">
        <v>13000</v>
      </c>
      <c r="K3566">
        <v>2070</v>
      </c>
      <c r="L3566">
        <v>0</v>
      </c>
      <c r="M3566">
        <f>invoices[[#This Row],[rent_amount]]+invoices[[#This Row],[electricity_amount]]+invoices[[#This Row],[other_charges]]</f>
        <v>15070</v>
      </c>
      <c r="N3566" t="s">
        <v>28</v>
      </c>
      <c r="O3566" t="s">
        <v>190</v>
      </c>
      <c r="P3566">
        <v>0</v>
      </c>
      <c r="Q3566" t="b">
        <v>0</v>
      </c>
      <c r="R3566" t="s">
        <v>191</v>
      </c>
      <c r="S3566">
        <v>0</v>
      </c>
      <c r="T3566">
        <f>invoices[[#This Row],[total_amount]]</f>
        <v>15070</v>
      </c>
      <c r="U3566" t="s">
        <v>1114</v>
      </c>
      <c r="V3566" t="str">
        <f>INDEX([1]!Table1[tenantname],MATCH(invoices[[#This Row],[allotment_id]],[1]!Table1[TenantAllotmentID],0))</f>
        <v>Muskan Goyal (C12-C2)</v>
      </c>
      <c r="W3566" t="s">
        <v>14352</v>
      </c>
      <c r="X3566" t="s">
        <v>14353</v>
      </c>
      <c r="Y3566" s="4">
        <v>45505</v>
      </c>
      <c r="Z3566" t="s">
        <v>15806</v>
      </c>
      <c r="AA3566">
        <v>7949</v>
      </c>
      <c r="AB3566">
        <v>4280</v>
      </c>
      <c r="AC3566">
        <v>771</v>
      </c>
      <c r="AD3566" s="7">
        <f>invoices[[#This Row],[Rent]]+invoices[[#This Row],[Services]]+invoices[[#This Row],[GST]]</f>
        <v>13000</v>
      </c>
      <c r="AE3566" s="7">
        <f>invoices[[#This Row],[Total]]-invoices[[#This Row],[rent_amount]]</f>
        <v>0</v>
      </c>
      <c r="AF3566">
        <v>6284</v>
      </c>
      <c r="AG3566">
        <v>2070</v>
      </c>
      <c r="AH3566">
        <f>invoices[[#This Row],[EB Amount]]-invoices[[#This Row],[electricity_amount]]</f>
        <v>0</v>
      </c>
    </row>
    <row r="3567" spans="1:34">
      <c r="A3567" t="s">
        <v>13888</v>
      </c>
      <c r="B3567" t="s">
        <v>22</v>
      </c>
      <c r="C3567" t="s">
        <v>2262</v>
      </c>
      <c r="D3567" t="s">
        <v>24</v>
      </c>
      <c r="E3567" t="s">
        <v>88</v>
      </c>
      <c r="F3567" t="s">
        <v>126</v>
      </c>
      <c r="G3567" t="s">
        <v>13889</v>
      </c>
      <c r="H3567" s="1">
        <f>DATE(YEAR(invoices[[#This Row],[due_date]]),MONTH(invoices[[#This Row],[due_date]]),1)</f>
        <v>45505</v>
      </c>
      <c r="I3567" s="1">
        <v>45511</v>
      </c>
      <c r="J3567">
        <v>12600</v>
      </c>
      <c r="K3567">
        <v>1581</v>
      </c>
      <c r="L3567">
        <v>0</v>
      </c>
      <c r="M3567">
        <f>invoices[[#This Row],[rent_amount]]+invoices[[#This Row],[electricity_amount]]+invoices[[#This Row],[other_charges]]</f>
        <v>14181</v>
      </c>
      <c r="N3567" t="s">
        <v>28</v>
      </c>
      <c r="O3567" t="s">
        <v>190</v>
      </c>
      <c r="P3567">
        <v>0</v>
      </c>
      <c r="Q3567" t="b">
        <v>0</v>
      </c>
      <c r="R3567" t="s">
        <v>191</v>
      </c>
      <c r="S3567">
        <v>0</v>
      </c>
      <c r="T3567">
        <f>invoices[[#This Row],[total_amount]]</f>
        <v>14181</v>
      </c>
      <c r="U3567" t="s">
        <v>2264</v>
      </c>
      <c r="V3567" t="str">
        <f>INDEX([1]!Table1[tenantname],MATCH(invoices[[#This Row],[allotment_id]],[1]!Table1[TenantAllotmentID],0))</f>
        <v>Dayanithi  (B13-C2)</v>
      </c>
      <c r="W3567" t="s">
        <v>14756</v>
      </c>
      <c r="X3567" t="s">
        <v>14757</v>
      </c>
      <c r="Y3567" s="4">
        <v>45505</v>
      </c>
      <c r="Z3567" t="s">
        <v>15806</v>
      </c>
      <c r="AA3567">
        <v>9044</v>
      </c>
      <c r="AB3567">
        <v>3014</v>
      </c>
      <c r="AC3567">
        <v>542</v>
      </c>
      <c r="AD3567" s="7">
        <f>invoices[[#This Row],[Rent]]+invoices[[#This Row],[Services]]+invoices[[#This Row],[GST]]</f>
        <v>12600</v>
      </c>
      <c r="AE3567" s="7">
        <f>invoices[[#This Row],[Total]]-invoices[[#This Row],[rent_amount]]</f>
        <v>0</v>
      </c>
      <c r="AF3567">
        <v>6334</v>
      </c>
      <c r="AG3567">
        <v>1581</v>
      </c>
      <c r="AH3567">
        <f>invoices[[#This Row],[EB Amount]]-invoices[[#This Row],[electricity_amount]]</f>
        <v>0</v>
      </c>
    </row>
    <row r="3568" spans="1:34">
      <c r="A3568" t="s">
        <v>13967</v>
      </c>
      <c r="B3568" t="s">
        <v>22</v>
      </c>
      <c r="C3568" t="s">
        <v>2577</v>
      </c>
      <c r="D3568" t="s">
        <v>24</v>
      </c>
      <c r="E3568" t="s">
        <v>275</v>
      </c>
      <c r="F3568" t="s">
        <v>782</v>
      </c>
      <c r="G3568" t="s">
        <v>13968</v>
      </c>
      <c r="H3568" s="1">
        <f>DATE(YEAR(invoices[[#This Row],[due_date]]),MONTH(invoices[[#This Row],[due_date]]),1)</f>
        <v>45505</v>
      </c>
      <c r="I3568" s="1">
        <v>45511</v>
      </c>
      <c r="J3568">
        <v>19000</v>
      </c>
      <c r="K3568">
        <v>2356</v>
      </c>
      <c r="L3568">
        <v>0</v>
      </c>
      <c r="M3568">
        <f>invoices[[#This Row],[rent_amount]]+invoices[[#This Row],[electricity_amount]]+invoices[[#This Row],[other_charges]]</f>
        <v>21356</v>
      </c>
      <c r="N3568" t="s">
        <v>28</v>
      </c>
      <c r="O3568" t="s">
        <v>1240</v>
      </c>
      <c r="P3568">
        <v>0</v>
      </c>
      <c r="Q3568" t="b">
        <v>0</v>
      </c>
      <c r="R3568" t="s">
        <v>191</v>
      </c>
      <c r="S3568">
        <v>0</v>
      </c>
      <c r="T3568">
        <f>invoices[[#This Row],[total_amount]]</f>
        <v>21356</v>
      </c>
      <c r="U3568" t="s">
        <v>2579</v>
      </c>
      <c r="V3568" t="str">
        <f>INDEX([1]!Table1[tenantname],MATCH(invoices[[#This Row],[allotment_id]],[1]!Table1[TenantAllotmentID],0))</f>
        <v>Supritha A (B44-A1)</v>
      </c>
      <c r="W3568" t="s">
        <v>14841</v>
      </c>
      <c r="X3568" t="s">
        <v>14842</v>
      </c>
      <c r="Y3568" s="4">
        <v>45505</v>
      </c>
      <c r="Z3568" t="s">
        <v>15806</v>
      </c>
      <c r="AA3568">
        <v>13639</v>
      </c>
      <c r="AB3568">
        <v>4545</v>
      </c>
      <c r="AC3568">
        <v>816</v>
      </c>
      <c r="AD3568" s="7">
        <f>invoices[[#This Row],[Rent]]+invoices[[#This Row],[Services]]+invoices[[#This Row],[GST]]</f>
        <v>19000</v>
      </c>
      <c r="AE3568" s="7">
        <f>invoices[[#This Row],[Total]]-invoices[[#This Row],[rent_amount]]</f>
        <v>0</v>
      </c>
      <c r="AF3568">
        <v>6375</v>
      </c>
      <c r="AG3568">
        <v>2356</v>
      </c>
      <c r="AH3568">
        <f>invoices[[#This Row],[EB Amount]]-invoices[[#This Row],[electricity_amount]]</f>
        <v>0</v>
      </c>
    </row>
    <row r="3569" spans="1:34">
      <c r="A3569" t="s">
        <v>13977</v>
      </c>
      <c r="B3569" t="s">
        <v>22</v>
      </c>
      <c r="C3569" t="s">
        <v>9069</v>
      </c>
      <c r="D3569" t="s">
        <v>24</v>
      </c>
      <c r="E3569" t="s">
        <v>42</v>
      </c>
      <c r="F3569" t="s">
        <v>627</v>
      </c>
      <c r="G3569" t="s">
        <v>13978</v>
      </c>
      <c r="H3569" s="1">
        <f>DATE(YEAR(invoices[[#This Row],[due_date]]),MONTH(invoices[[#This Row],[due_date]]),1)</f>
        <v>45505</v>
      </c>
      <c r="I3569" s="1">
        <v>45511</v>
      </c>
      <c r="J3569">
        <v>11741</v>
      </c>
      <c r="K3569">
        <v>0</v>
      </c>
      <c r="L3569">
        <v>2250</v>
      </c>
      <c r="M3569">
        <f>invoices[[#This Row],[rent_amount]]+invoices[[#This Row],[electricity_amount]]+invoices[[#This Row],[other_charges]]</f>
        <v>13991</v>
      </c>
      <c r="N3569" t="s">
        <v>28</v>
      </c>
      <c r="O3569" t="s">
        <v>257</v>
      </c>
      <c r="P3569">
        <v>0</v>
      </c>
      <c r="Q3569" t="b">
        <v>0</v>
      </c>
      <c r="R3569" t="s">
        <v>191</v>
      </c>
      <c r="S3569">
        <v>0</v>
      </c>
      <c r="T3569">
        <f>invoices[[#This Row],[total_amount]]</f>
        <v>13991</v>
      </c>
      <c r="U3569" t="s">
        <v>13979</v>
      </c>
      <c r="V3569" t="str">
        <f>INDEX([1]!Table1[tenantname],MATCH(invoices[[#This Row],[allotment_id]],[1]!Table1[TenantAllotmentID],0))</f>
        <v>Anupam Kumari (C24-B3)</v>
      </c>
      <c r="W3569" t="s">
        <v>15643</v>
      </c>
      <c r="X3569" t="s">
        <v>15804</v>
      </c>
      <c r="Y3569" s="4">
        <v>45505</v>
      </c>
      <c r="Z3569" t="s">
        <v>15806</v>
      </c>
      <c r="AA3569">
        <v>8219</v>
      </c>
      <c r="AB3569">
        <v>2985</v>
      </c>
      <c r="AC3569">
        <v>537</v>
      </c>
      <c r="AD3569" s="7">
        <f>invoices[[#This Row],[Rent]]+invoices[[#This Row],[Services]]+invoices[[#This Row],[GST]]</f>
        <v>11741</v>
      </c>
      <c r="AE3569" s="7">
        <f>invoices[[#This Row],[Total]]-invoices[[#This Row],[rent_amount]]</f>
        <v>0</v>
      </c>
      <c r="AF3569">
        <v>6380</v>
      </c>
      <c r="AG3569">
        <v>0</v>
      </c>
      <c r="AH3569">
        <f>invoices[[#This Row],[EB Amount]]-invoices[[#This Row],[electricity_amount]]</f>
        <v>0</v>
      </c>
    </row>
    <row r="3570" spans="1:34">
      <c r="A3570" t="s">
        <v>284</v>
      </c>
      <c r="B3570" t="s">
        <v>22</v>
      </c>
      <c r="C3570" t="s">
        <v>285</v>
      </c>
      <c r="D3570" t="s">
        <v>24</v>
      </c>
      <c r="E3570" t="s">
        <v>234</v>
      </c>
      <c r="F3570" t="s">
        <v>286</v>
      </c>
      <c r="G3570" t="s">
        <v>287</v>
      </c>
      <c r="H3570" s="1">
        <f>DATE(YEAR(invoices[[#This Row],[due_date]]),MONTH(invoices[[#This Row],[due_date]]),1)</f>
        <v>45474</v>
      </c>
      <c r="I3570" s="1">
        <v>45480</v>
      </c>
      <c r="J3570">
        <v>3214</v>
      </c>
      <c r="K3570">
        <v>2130</v>
      </c>
      <c r="L3570">
        <v>2250</v>
      </c>
      <c r="M3570">
        <f>invoices[[#This Row],[rent_amount]]+invoices[[#This Row],[electricity_amount]]+invoices[[#This Row],[other_charges]]</f>
        <v>7594</v>
      </c>
      <c r="N3570" t="s">
        <v>28</v>
      </c>
      <c r="O3570" t="s">
        <v>288</v>
      </c>
      <c r="P3570">
        <v>0</v>
      </c>
      <c r="Q3570" t="b">
        <v>0</v>
      </c>
      <c r="R3570" t="s">
        <v>289</v>
      </c>
      <c r="S3570">
        <v>0</v>
      </c>
      <c r="T3570">
        <f>invoices[[#This Row],[total_amount]]</f>
        <v>7594</v>
      </c>
      <c r="U3570" t="s">
        <v>290</v>
      </c>
      <c r="V3570" t="str">
        <f>INDEX([1]!Table1[tenantname],MATCH(invoices[[#This Row],[allotment_id]],[1]!Table1[TenantAllotmentID],0))</f>
        <v>Mahima Shree (D12-B1)</v>
      </c>
      <c r="W3570" t="s">
        <v>14056</v>
      </c>
      <c r="X3570" t="s">
        <v>14057</v>
      </c>
      <c r="Y3570" s="4">
        <v>45474</v>
      </c>
      <c r="Z3570" t="s">
        <v>15806</v>
      </c>
      <c r="AA3570">
        <v>2291</v>
      </c>
      <c r="AB3570">
        <v>783</v>
      </c>
      <c r="AC3570">
        <v>140</v>
      </c>
      <c r="AD3570" s="7">
        <f>invoices[[#This Row],[Rent]]+invoices[[#This Row],[Services]]+invoices[[#This Row],[GST]]</f>
        <v>3214</v>
      </c>
      <c r="AE3570" s="7">
        <f>invoices[[#This Row],[Total]]-invoices[[#This Row],[rent_amount]]</f>
        <v>0</v>
      </c>
      <c r="AF3570">
        <v>38</v>
      </c>
      <c r="AG3570">
        <v>2130</v>
      </c>
      <c r="AH3570">
        <f>invoices[[#This Row],[EB Amount]]-invoices[[#This Row],[electricity_amount]]</f>
        <v>0</v>
      </c>
    </row>
    <row r="3571" spans="1:34">
      <c r="A3571" t="s">
        <v>298</v>
      </c>
      <c r="B3571" t="s">
        <v>22</v>
      </c>
      <c r="C3571" t="s">
        <v>299</v>
      </c>
      <c r="D3571" t="s">
        <v>24</v>
      </c>
      <c r="E3571" t="s">
        <v>80</v>
      </c>
      <c r="F3571" t="s">
        <v>300</v>
      </c>
      <c r="G3571" t="s">
        <v>301</v>
      </c>
      <c r="H3571" s="1">
        <f>DATE(YEAR(invoices[[#This Row],[due_date]]),MONTH(invoices[[#This Row],[due_date]]),1)</f>
        <v>45474</v>
      </c>
      <c r="I3571" s="1">
        <v>45480</v>
      </c>
      <c r="J3571">
        <v>13500</v>
      </c>
      <c r="K3571">
        <v>1496</v>
      </c>
      <c r="L3571">
        <v>0</v>
      </c>
      <c r="M3571">
        <f>invoices[[#This Row],[rent_amount]]+invoices[[#This Row],[electricity_amount]]+invoices[[#This Row],[other_charges]]</f>
        <v>14996</v>
      </c>
      <c r="N3571" t="s">
        <v>28</v>
      </c>
      <c r="O3571" t="s">
        <v>288</v>
      </c>
      <c r="P3571">
        <v>0</v>
      </c>
      <c r="Q3571" t="b">
        <v>0</v>
      </c>
      <c r="R3571" t="s">
        <v>289</v>
      </c>
      <c r="S3571">
        <v>0</v>
      </c>
      <c r="T3571">
        <f>invoices[[#This Row],[total_amount]]</f>
        <v>14996</v>
      </c>
      <c r="U3571" t="s">
        <v>302</v>
      </c>
      <c r="V3571" t="str">
        <f>INDEX([1]!Table1[tenantname],MATCH(invoices[[#This Row],[allotment_id]],[1]!Table1[TenantAllotmentID],0))</f>
        <v>Kirithiga N (D21-B2)</v>
      </c>
      <c r="W3571" t="s">
        <v>14060</v>
      </c>
      <c r="X3571" t="s">
        <v>14061</v>
      </c>
      <c r="Y3571" s="4">
        <v>45474</v>
      </c>
      <c r="Z3571" t="s">
        <v>15806</v>
      </c>
      <c r="AA3571">
        <v>9450</v>
      </c>
      <c r="AB3571">
        <v>3229</v>
      </c>
      <c r="AC3571">
        <v>821</v>
      </c>
      <c r="AD3571" s="7">
        <f>invoices[[#This Row],[Rent]]+invoices[[#This Row],[Services]]+invoices[[#This Row],[GST]]</f>
        <v>13500</v>
      </c>
      <c r="AE3571" s="7">
        <f>invoices[[#This Row],[Total]]-invoices[[#This Row],[rent_amount]]</f>
        <v>0</v>
      </c>
      <c r="AF3571">
        <v>40</v>
      </c>
      <c r="AG3571">
        <v>1496</v>
      </c>
      <c r="AH3571">
        <f>invoices[[#This Row],[EB Amount]]-invoices[[#This Row],[electricity_amount]]</f>
        <v>0</v>
      </c>
    </row>
    <row r="3572" spans="1:34">
      <c r="A3572" t="s">
        <v>456</v>
      </c>
      <c r="B3572" t="s">
        <v>22</v>
      </c>
      <c r="C3572" t="s">
        <v>457</v>
      </c>
      <c r="D3572" t="s">
        <v>24</v>
      </c>
      <c r="E3572" t="s">
        <v>140</v>
      </c>
      <c r="F3572" t="s">
        <v>141</v>
      </c>
      <c r="G3572" t="s">
        <v>458</v>
      </c>
      <c r="H3572" s="1">
        <f>DATE(YEAR(invoices[[#This Row],[due_date]]),MONTH(invoices[[#This Row],[due_date]]),1)</f>
        <v>45474</v>
      </c>
      <c r="I3572" s="1">
        <v>45480</v>
      </c>
      <c r="J3572">
        <v>14500</v>
      </c>
      <c r="K3572">
        <v>702</v>
      </c>
      <c r="L3572">
        <v>0</v>
      </c>
      <c r="M3572">
        <f>invoices[[#This Row],[rent_amount]]+invoices[[#This Row],[electricity_amount]]+invoices[[#This Row],[other_charges]]</f>
        <v>15202</v>
      </c>
      <c r="N3572" t="s">
        <v>28</v>
      </c>
      <c r="O3572" t="s">
        <v>459</v>
      </c>
      <c r="P3572">
        <v>0</v>
      </c>
      <c r="Q3572" t="b">
        <v>0</v>
      </c>
      <c r="R3572" t="s">
        <v>289</v>
      </c>
      <c r="S3572">
        <v>0</v>
      </c>
      <c r="T3572">
        <f>invoices[[#This Row],[total_amount]]</f>
        <v>15202</v>
      </c>
      <c r="U3572" t="s">
        <v>460</v>
      </c>
      <c r="V3572" t="str">
        <f>INDEX([1]!Table1[tenantname],MATCH(invoices[[#This Row],[allotment_id]],[1]!Table1[TenantAllotmentID],0))</f>
        <v>Shivam Mani Silswal (A41-D2)</v>
      </c>
      <c r="W3572" t="s">
        <v>14118</v>
      </c>
      <c r="X3572" t="s">
        <v>14119</v>
      </c>
      <c r="Y3572" s="4">
        <v>45474</v>
      </c>
      <c r="Z3572" t="s">
        <v>15806</v>
      </c>
      <c r="AA3572">
        <v>9018</v>
      </c>
      <c r="AB3572">
        <v>4645</v>
      </c>
      <c r="AC3572">
        <v>837</v>
      </c>
      <c r="AD3572" s="7">
        <f>invoices[[#This Row],[Rent]]+invoices[[#This Row],[Services]]+invoices[[#This Row],[GST]]</f>
        <v>14500</v>
      </c>
      <c r="AE3572" s="7">
        <f>invoices[[#This Row],[Total]]-invoices[[#This Row],[rent_amount]]</f>
        <v>0</v>
      </c>
      <c r="AF3572">
        <v>69</v>
      </c>
      <c r="AG3572">
        <v>702</v>
      </c>
      <c r="AH3572">
        <f>invoices[[#This Row],[EB Amount]]-invoices[[#This Row],[electricity_amount]]</f>
        <v>0</v>
      </c>
    </row>
    <row r="3573" spans="1:34">
      <c r="A3573" t="s">
        <v>525</v>
      </c>
      <c r="B3573" t="s">
        <v>22</v>
      </c>
      <c r="C3573" t="s">
        <v>526</v>
      </c>
      <c r="D3573" t="s">
        <v>24</v>
      </c>
      <c r="E3573" t="s">
        <v>519</v>
      </c>
      <c r="F3573" t="s">
        <v>527</v>
      </c>
      <c r="G3573" t="s">
        <v>528</v>
      </c>
      <c r="H3573" s="1">
        <f>DATE(YEAR(invoices[[#This Row],[due_date]]),MONTH(invoices[[#This Row],[due_date]]),1)</f>
        <v>45474</v>
      </c>
      <c r="I3573" s="1">
        <v>45480</v>
      </c>
      <c r="J3573">
        <v>13500</v>
      </c>
      <c r="K3573">
        <v>2190</v>
      </c>
      <c r="L3573">
        <v>2250</v>
      </c>
      <c r="M3573">
        <f>invoices[[#This Row],[rent_amount]]+invoices[[#This Row],[electricity_amount]]+invoices[[#This Row],[other_charges]]</f>
        <v>17940</v>
      </c>
      <c r="N3573" t="s">
        <v>28</v>
      </c>
      <c r="O3573" t="s">
        <v>529</v>
      </c>
      <c r="P3573">
        <v>0</v>
      </c>
      <c r="Q3573" t="b">
        <v>0</v>
      </c>
      <c r="R3573" t="s">
        <v>289</v>
      </c>
      <c r="S3573">
        <v>0</v>
      </c>
      <c r="T3573">
        <f>invoices[[#This Row],[total_amount]]</f>
        <v>17940</v>
      </c>
      <c r="U3573" t="s">
        <v>530</v>
      </c>
      <c r="V3573" t="str">
        <f>INDEX([1]!Table1[tenantname],MATCH(invoices[[#This Row],[allotment_id]],[1]!Table1[TenantAllotmentID],0))</f>
        <v>Navaneeth Mohan Nair (C41-C2)</v>
      </c>
      <c r="W3573" t="s">
        <v>14142</v>
      </c>
      <c r="X3573" t="s">
        <v>14143</v>
      </c>
      <c r="Y3573" s="4">
        <v>45474</v>
      </c>
      <c r="Z3573" t="s">
        <v>15806</v>
      </c>
      <c r="AA3573">
        <v>8254</v>
      </c>
      <c r="AB3573">
        <v>4444</v>
      </c>
      <c r="AC3573">
        <v>802</v>
      </c>
      <c r="AD3573" s="7">
        <f>invoices[[#This Row],[Rent]]+invoices[[#This Row],[Services]]+invoices[[#This Row],[GST]]</f>
        <v>13500</v>
      </c>
      <c r="AE3573" s="7">
        <f>invoices[[#This Row],[Total]]-invoices[[#This Row],[rent_amount]]</f>
        <v>0</v>
      </c>
      <c r="AF3573">
        <v>83</v>
      </c>
      <c r="AG3573">
        <v>2190</v>
      </c>
      <c r="AH3573">
        <f>invoices[[#This Row],[EB Amount]]-invoices[[#This Row],[electricity_amount]]</f>
        <v>0</v>
      </c>
    </row>
    <row r="3574" spans="1:34">
      <c r="A3574" t="s">
        <v>863</v>
      </c>
      <c r="B3574" t="s">
        <v>22</v>
      </c>
      <c r="C3574" t="s">
        <v>864</v>
      </c>
      <c r="D3574" t="s">
        <v>24</v>
      </c>
      <c r="E3574" t="s">
        <v>155</v>
      </c>
      <c r="F3574" t="s">
        <v>865</v>
      </c>
      <c r="G3574" t="s">
        <v>866</v>
      </c>
      <c r="H3574" s="1">
        <f>DATE(YEAR(invoices[[#This Row],[due_date]]),MONTH(invoices[[#This Row],[due_date]]),1)</f>
        <v>45474</v>
      </c>
      <c r="I3574" s="1">
        <v>45480</v>
      </c>
      <c r="J3574">
        <v>14500</v>
      </c>
      <c r="K3574">
        <v>468</v>
      </c>
      <c r="L3574">
        <v>0</v>
      </c>
      <c r="M3574">
        <f>invoices[[#This Row],[rent_amount]]+invoices[[#This Row],[electricity_amount]]+invoices[[#This Row],[other_charges]]</f>
        <v>14968</v>
      </c>
      <c r="N3574" t="s">
        <v>28</v>
      </c>
      <c r="O3574" t="s">
        <v>459</v>
      </c>
      <c r="P3574">
        <v>0</v>
      </c>
      <c r="Q3574" t="b">
        <v>0</v>
      </c>
      <c r="R3574" t="s">
        <v>289</v>
      </c>
      <c r="S3574">
        <v>0</v>
      </c>
      <c r="T3574">
        <f>invoices[[#This Row],[total_amount]]</f>
        <v>14968</v>
      </c>
      <c r="U3574" t="s">
        <v>867</v>
      </c>
      <c r="V3574" t="str">
        <f>INDEX([1]!Table1[tenantname],MATCH(invoices[[#This Row],[allotment_id]],[1]!Table1[TenantAllotmentID],0))</f>
        <v>Subash G (C44-B2)</v>
      </c>
      <c r="W3574" t="s">
        <v>14261</v>
      </c>
      <c r="X3574" t="s">
        <v>14262</v>
      </c>
      <c r="Y3574" s="4">
        <v>45474</v>
      </c>
      <c r="Z3574" t="s">
        <v>15806</v>
      </c>
      <c r="AA3574">
        <v>8866</v>
      </c>
      <c r="AB3574">
        <v>4774</v>
      </c>
      <c r="AC3574">
        <v>860</v>
      </c>
      <c r="AD3574" s="7">
        <f>invoices[[#This Row],[Rent]]+invoices[[#This Row],[Services]]+invoices[[#This Row],[GST]]</f>
        <v>14500</v>
      </c>
      <c r="AE3574" s="7">
        <f>invoices[[#This Row],[Total]]-invoices[[#This Row],[rent_amount]]</f>
        <v>0</v>
      </c>
      <c r="AF3574">
        <v>159</v>
      </c>
      <c r="AG3574">
        <v>468</v>
      </c>
      <c r="AH3574">
        <f>invoices[[#This Row],[EB Amount]]-invoices[[#This Row],[electricity_amount]]</f>
        <v>0</v>
      </c>
    </row>
    <row r="3575" spans="1:34">
      <c r="A3575" t="s">
        <v>954</v>
      </c>
      <c r="B3575" t="s">
        <v>22</v>
      </c>
      <c r="C3575" t="s">
        <v>955</v>
      </c>
      <c r="D3575" t="s">
        <v>24</v>
      </c>
      <c r="E3575" t="s">
        <v>329</v>
      </c>
      <c r="F3575" t="s">
        <v>956</v>
      </c>
      <c r="G3575" t="s">
        <v>957</v>
      </c>
      <c r="H3575" s="1">
        <f>DATE(YEAR(invoices[[#This Row],[due_date]]),MONTH(invoices[[#This Row],[due_date]]),1)</f>
        <v>45474</v>
      </c>
      <c r="I3575" s="1">
        <v>45480</v>
      </c>
      <c r="J3575">
        <v>13500</v>
      </c>
      <c r="K3575">
        <v>1674</v>
      </c>
      <c r="L3575">
        <v>0</v>
      </c>
      <c r="M3575">
        <f>invoices[[#This Row],[rent_amount]]+invoices[[#This Row],[electricity_amount]]+invoices[[#This Row],[other_charges]]</f>
        <v>15174</v>
      </c>
      <c r="N3575" t="s">
        <v>28</v>
      </c>
      <c r="O3575" t="s">
        <v>958</v>
      </c>
      <c r="P3575">
        <v>0</v>
      </c>
      <c r="Q3575" t="b">
        <v>0</v>
      </c>
      <c r="R3575" t="s">
        <v>289</v>
      </c>
      <c r="S3575">
        <v>0</v>
      </c>
      <c r="T3575">
        <f>invoices[[#This Row],[total_amount]]</f>
        <v>15174</v>
      </c>
      <c r="U3575" t="s">
        <v>959</v>
      </c>
      <c r="V3575" t="str">
        <f>INDEX([1]!Table1[tenantname],MATCH(invoices[[#This Row],[allotment_id]],[1]!Table1[TenantAllotmentID],0))</f>
        <v>Anjali Saluja (C43-C1)</v>
      </c>
      <c r="W3575" t="s">
        <v>14292</v>
      </c>
      <c r="X3575" t="s">
        <v>14293</v>
      </c>
      <c r="Y3575" s="4">
        <v>45474</v>
      </c>
      <c r="Z3575" t="s">
        <v>15806</v>
      </c>
      <c r="AA3575">
        <v>8254</v>
      </c>
      <c r="AB3575">
        <v>4444</v>
      </c>
      <c r="AC3575">
        <v>802</v>
      </c>
      <c r="AD3575" s="7">
        <f>invoices[[#This Row],[Rent]]+invoices[[#This Row],[Services]]+invoices[[#This Row],[GST]]</f>
        <v>13500</v>
      </c>
      <c r="AE3575" s="7">
        <f>invoices[[#This Row],[Total]]-invoices[[#This Row],[rent_amount]]</f>
        <v>0</v>
      </c>
      <c r="AF3575">
        <v>181</v>
      </c>
      <c r="AG3575">
        <v>1674</v>
      </c>
      <c r="AH3575">
        <f>invoices[[#This Row],[EB Amount]]-invoices[[#This Row],[electricity_amount]]</f>
        <v>0</v>
      </c>
    </row>
    <row r="3576" spans="1:34">
      <c r="A3576" t="s">
        <v>1292</v>
      </c>
      <c r="B3576" t="s">
        <v>22</v>
      </c>
      <c r="C3576" t="s">
        <v>1293</v>
      </c>
      <c r="D3576" t="s">
        <v>24</v>
      </c>
      <c r="E3576" t="s">
        <v>592</v>
      </c>
      <c r="F3576" t="s">
        <v>1294</v>
      </c>
      <c r="G3576" t="s">
        <v>1295</v>
      </c>
      <c r="H3576" s="1">
        <f>DATE(YEAR(invoices[[#This Row],[due_date]]),MONTH(invoices[[#This Row],[due_date]]),1)</f>
        <v>45474</v>
      </c>
      <c r="I3576" s="1">
        <v>45480</v>
      </c>
      <c r="J3576">
        <v>19000</v>
      </c>
      <c r="K3576">
        <v>1980</v>
      </c>
      <c r="L3576">
        <v>0</v>
      </c>
      <c r="M3576">
        <f>invoices[[#This Row],[rent_amount]]+invoices[[#This Row],[electricity_amount]]+invoices[[#This Row],[other_charges]]</f>
        <v>20980</v>
      </c>
      <c r="N3576" t="s">
        <v>28</v>
      </c>
      <c r="O3576" t="s">
        <v>459</v>
      </c>
      <c r="P3576">
        <v>0</v>
      </c>
      <c r="Q3576" t="b">
        <v>0</v>
      </c>
      <c r="R3576" t="s">
        <v>289</v>
      </c>
      <c r="S3576">
        <v>0</v>
      </c>
      <c r="T3576">
        <f>invoices[[#This Row],[total_amount]]</f>
        <v>20980</v>
      </c>
      <c r="U3576" t="s">
        <v>1296</v>
      </c>
      <c r="V3576" t="str">
        <f>INDEX([1]!Table1[tenantname],MATCH(invoices[[#This Row],[allotment_id]],[1]!Table1[TenantAllotmentID],0))</f>
        <v>Yash Jamuar (A44-A1)</v>
      </c>
      <c r="W3576" t="s">
        <v>14416</v>
      </c>
      <c r="X3576" t="s">
        <v>14417</v>
      </c>
      <c r="Y3576" s="4">
        <v>45474</v>
      </c>
      <c r="Z3576" t="s">
        <v>15806</v>
      </c>
      <c r="AA3576">
        <v>13639</v>
      </c>
      <c r="AB3576">
        <v>4545</v>
      </c>
      <c r="AC3576">
        <v>816</v>
      </c>
      <c r="AD3576" s="7">
        <f>invoices[[#This Row],[Rent]]+invoices[[#This Row],[Services]]+invoices[[#This Row],[GST]]</f>
        <v>19000</v>
      </c>
      <c r="AE3576" s="7">
        <f>invoices[[#This Row],[Total]]-invoices[[#This Row],[rent_amount]]</f>
        <v>0</v>
      </c>
      <c r="AF3576">
        <v>274</v>
      </c>
      <c r="AG3576">
        <v>1980</v>
      </c>
      <c r="AH3576">
        <f>invoices[[#This Row],[EB Amount]]-invoices[[#This Row],[electricity_amount]]</f>
        <v>0</v>
      </c>
    </row>
    <row r="3577" spans="1:34">
      <c r="A3577" t="s">
        <v>1325</v>
      </c>
      <c r="B3577" t="s">
        <v>22</v>
      </c>
      <c r="C3577" t="s">
        <v>847</v>
      </c>
      <c r="D3577" t="s">
        <v>24</v>
      </c>
      <c r="E3577" t="s">
        <v>354</v>
      </c>
      <c r="F3577" t="s">
        <v>812</v>
      </c>
      <c r="G3577" t="s">
        <v>1326</v>
      </c>
      <c r="H3577" s="1">
        <f>DATE(YEAR(invoices[[#This Row],[due_date]]),MONTH(invoices[[#This Row],[due_date]]),1)</f>
        <v>45474</v>
      </c>
      <c r="I3577" s="1">
        <v>45480</v>
      </c>
      <c r="J3577">
        <v>14500</v>
      </c>
      <c r="K3577">
        <v>1950</v>
      </c>
      <c r="L3577">
        <v>0</v>
      </c>
      <c r="M3577">
        <f>invoices[[#This Row],[rent_amount]]+invoices[[#This Row],[electricity_amount]]+invoices[[#This Row],[other_charges]]</f>
        <v>16450</v>
      </c>
      <c r="N3577" t="s">
        <v>28</v>
      </c>
      <c r="O3577" t="s">
        <v>529</v>
      </c>
      <c r="P3577">
        <v>0</v>
      </c>
      <c r="Q3577" t="b">
        <v>0</v>
      </c>
      <c r="R3577" t="s">
        <v>289</v>
      </c>
      <c r="S3577">
        <v>0</v>
      </c>
      <c r="T3577">
        <f>invoices[[#This Row],[total_amount]]</f>
        <v>16450</v>
      </c>
      <c r="U3577" t="s">
        <v>849</v>
      </c>
      <c r="V3577" t="str">
        <f>INDEX([1]!Table1[tenantname],MATCH(invoices[[#This Row],[allotment_id]],[1]!Table1[TenantAllotmentID],0))</f>
        <v>Narendhren RR (B34-B2)</v>
      </c>
      <c r="W3577" t="s">
        <v>14253</v>
      </c>
      <c r="X3577" t="s">
        <v>14254</v>
      </c>
      <c r="Y3577" s="4">
        <v>45474</v>
      </c>
      <c r="Z3577" t="s">
        <v>15806</v>
      </c>
      <c r="AA3577">
        <v>8866</v>
      </c>
      <c r="AB3577">
        <v>4774</v>
      </c>
      <c r="AC3577">
        <v>860</v>
      </c>
      <c r="AD3577" s="7">
        <f>invoices[[#This Row],[Rent]]+invoices[[#This Row],[Services]]+invoices[[#This Row],[GST]]</f>
        <v>14500</v>
      </c>
      <c r="AE3577" s="7">
        <f>invoices[[#This Row],[Total]]-invoices[[#This Row],[rent_amount]]</f>
        <v>0</v>
      </c>
      <c r="AF3577">
        <v>282</v>
      </c>
      <c r="AG3577">
        <v>1950</v>
      </c>
      <c r="AH3577">
        <f>invoices[[#This Row],[EB Amount]]-invoices[[#This Row],[electricity_amount]]</f>
        <v>0</v>
      </c>
    </row>
    <row r="3578" spans="1:34">
      <c r="A3578" s="2" t="s">
        <v>1580</v>
      </c>
      <c r="B3578" t="s">
        <v>22</v>
      </c>
      <c r="C3578" t="s">
        <v>146</v>
      </c>
      <c r="D3578" t="s">
        <v>24</v>
      </c>
      <c r="E3578" t="s">
        <v>147</v>
      </c>
      <c r="F3578" t="s">
        <v>148</v>
      </c>
      <c r="G3578" t="s">
        <v>1581</v>
      </c>
      <c r="H3578" s="1">
        <f>DATE(YEAR(invoices[[#This Row],[due_date]]),MONTH(invoices[[#This Row],[due_date]]),1)</f>
        <v>45474</v>
      </c>
      <c r="I3578" s="1">
        <v>45480</v>
      </c>
      <c r="J3578">
        <v>13500</v>
      </c>
      <c r="K3578">
        <v>1590</v>
      </c>
      <c r="L3578">
        <v>0</v>
      </c>
      <c r="M3578">
        <f>invoices[[#This Row],[rent_amount]]+invoices[[#This Row],[electricity_amount]]+invoices[[#This Row],[other_charges]]</f>
        <v>15090</v>
      </c>
      <c r="N3578" t="s">
        <v>28</v>
      </c>
      <c r="O3578" t="s">
        <v>958</v>
      </c>
      <c r="P3578">
        <v>0</v>
      </c>
      <c r="Q3578" t="b">
        <v>0</v>
      </c>
      <c r="R3578" t="s">
        <v>289</v>
      </c>
      <c r="S3578">
        <v>0</v>
      </c>
      <c r="T3578">
        <f>invoices[[#This Row],[total_amount]]</f>
        <v>15090</v>
      </c>
      <c r="U3578" t="s">
        <v>152</v>
      </c>
      <c r="V3578" t="str">
        <f>INDEX([1]!Table1[tenantname],MATCH(invoices[[#This Row],[allotment_id]],[1]!Table1[TenantAllotmentID],0))</f>
        <v>Akshay R (C31-C1)</v>
      </c>
      <c r="W3578" t="s">
        <v>14016</v>
      </c>
      <c r="X3578" t="s">
        <v>14017</v>
      </c>
      <c r="Y3578" s="4">
        <v>45474</v>
      </c>
      <c r="Z3578" t="s">
        <v>15806</v>
      </c>
      <c r="AA3578">
        <v>9690</v>
      </c>
      <c r="AB3578">
        <v>3229</v>
      </c>
      <c r="AC3578">
        <v>581</v>
      </c>
      <c r="AD3578" s="7">
        <f>invoices[[#This Row],[Rent]]+invoices[[#This Row],[Services]]+invoices[[#This Row],[GST]]</f>
        <v>13500</v>
      </c>
      <c r="AE3578" s="7">
        <f>invoices[[#This Row],[Total]]-invoices[[#This Row],[rent_amount]]</f>
        <v>0</v>
      </c>
      <c r="AF3578">
        <v>357</v>
      </c>
      <c r="AG3578">
        <v>1590</v>
      </c>
      <c r="AH3578">
        <f>invoices[[#This Row],[EB Amount]]-invoices[[#This Row],[electricity_amount]]</f>
        <v>0</v>
      </c>
    </row>
    <row r="3579" spans="1:34">
      <c r="A3579" t="s">
        <v>1659</v>
      </c>
      <c r="B3579" t="s">
        <v>22</v>
      </c>
      <c r="C3579" t="s">
        <v>568</v>
      </c>
      <c r="D3579" t="s">
        <v>24</v>
      </c>
      <c r="E3579" t="s">
        <v>181</v>
      </c>
      <c r="F3579" t="s">
        <v>452</v>
      </c>
      <c r="G3579" t="s">
        <v>1660</v>
      </c>
      <c r="H3579" s="1">
        <f>DATE(YEAR(invoices[[#This Row],[due_date]]),MONTH(invoices[[#This Row],[due_date]]),1)</f>
        <v>45474</v>
      </c>
      <c r="I3579" s="1">
        <v>45480</v>
      </c>
      <c r="J3579">
        <v>838</v>
      </c>
      <c r="K3579">
        <v>0</v>
      </c>
      <c r="L3579">
        <v>2250</v>
      </c>
      <c r="M3579">
        <f>invoices[[#This Row],[rent_amount]]+invoices[[#This Row],[electricity_amount]]+invoices[[#This Row],[other_charges]]</f>
        <v>3088</v>
      </c>
      <c r="N3579" t="s">
        <v>28</v>
      </c>
      <c r="O3579" t="s">
        <v>288</v>
      </c>
      <c r="P3579">
        <v>0</v>
      </c>
      <c r="Q3579" t="b">
        <v>0</v>
      </c>
      <c r="R3579" t="s">
        <v>289</v>
      </c>
      <c r="S3579">
        <v>0</v>
      </c>
      <c r="T3579">
        <f>invoices[[#This Row],[total_amount]]</f>
        <v>3088</v>
      </c>
      <c r="U3579" t="s">
        <v>1661</v>
      </c>
      <c r="V3579" t="str">
        <f>INDEX([1]!Table1[tenantname],MATCH(invoices[[#This Row],[allotment_id]],[1]!Table1[TenantAllotmentID],0))</f>
        <v>Malavika Krishna K A (B24-B1)</v>
      </c>
      <c r="W3579" t="s">
        <v>14155</v>
      </c>
      <c r="X3579" t="s">
        <v>14553</v>
      </c>
      <c r="Y3579" s="4">
        <v>45474</v>
      </c>
      <c r="Z3579" t="s">
        <v>15806</v>
      </c>
      <c r="AA3579">
        <v>587</v>
      </c>
      <c r="AB3579">
        <v>213</v>
      </c>
      <c r="AC3579">
        <v>38</v>
      </c>
      <c r="AD3579" s="7">
        <f>invoices[[#This Row],[Rent]]+invoices[[#This Row],[Services]]+invoices[[#This Row],[GST]]</f>
        <v>838</v>
      </c>
      <c r="AE3579" s="7">
        <f>invoices[[#This Row],[Total]]-invoices[[#This Row],[rent_amount]]</f>
        <v>0</v>
      </c>
      <c r="AF3579">
        <v>380</v>
      </c>
      <c r="AG3579">
        <v>0</v>
      </c>
      <c r="AH3579">
        <f>invoices[[#This Row],[EB Amount]]-invoices[[#This Row],[electricity_amount]]</f>
        <v>0</v>
      </c>
    </row>
    <row r="3580" spans="1:34">
      <c r="A3580" t="s">
        <v>1752</v>
      </c>
      <c r="B3580" t="s">
        <v>22</v>
      </c>
      <c r="C3580" t="s">
        <v>1274</v>
      </c>
      <c r="D3580" t="s">
        <v>24</v>
      </c>
      <c r="E3580" t="s">
        <v>195</v>
      </c>
      <c r="F3580" t="s">
        <v>1753</v>
      </c>
      <c r="G3580" t="s">
        <v>1754</v>
      </c>
      <c r="H3580" s="1">
        <f>DATE(YEAR(invoices[[#This Row],[due_date]]),MONTH(invoices[[#This Row],[due_date]]),1)</f>
        <v>45474</v>
      </c>
      <c r="I3580" s="1">
        <v>45480</v>
      </c>
      <c r="J3580">
        <v>17700</v>
      </c>
      <c r="K3580">
        <v>2430</v>
      </c>
      <c r="L3580">
        <v>0</v>
      </c>
      <c r="M3580">
        <f>invoices[[#This Row],[rent_amount]]+invoices[[#This Row],[electricity_amount]]+invoices[[#This Row],[other_charges]]</f>
        <v>20130</v>
      </c>
      <c r="N3580" t="s">
        <v>28</v>
      </c>
      <c r="O3580" t="s">
        <v>288</v>
      </c>
      <c r="P3580">
        <v>0</v>
      </c>
      <c r="Q3580" t="b">
        <v>0</v>
      </c>
      <c r="R3580" t="s">
        <v>289</v>
      </c>
      <c r="S3580">
        <v>0</v>
      </c>
      <c r="T3580">
        <f>invoices[[#This Row],[total_amount]]</f>
        <v>20130</v>
      </c>
      <c r="U3580" t="s">
        <v>1755</v>
      </c>
      <c r="V3580" t="str">
        <f>INDEX([1]!Table1[tenantname],MATCH(invoices[[#This Row],[allotment_id]],[1]!Table1[TenantAllotmentID],0))</f>
        <v>Sreyashi Chowdhury (D41-A1)</v>
      </c>
      <c r="W3580" t="s">
        <v>14409</v>
      </c>
      <c r="X3580" t="s">
        <v>14584</v>
      </c>
      <c r="Y3580" s="4">
        <v>45474</v>
      </c>
      <c r="Z3580" t="s">
        <v>15806</v>
      </c>
      <c r="AA3580">
        <v>12705</v>
      </c>
      <c r="AB3580">
        <v>4234</v>
      </c>
      <c r="AC3580">
        <v>761</v>
      </c>
      <c r="AD3580" s="7">
        <f>invoices[[#This Row],[Rent]]+invoices[[#This Row],[Services]]+invoices[[#This Row],[GST]]</f>
        <v>17700</v>
      </c>
      <c r="AE3580" s="7">
        <f>invoices[[#This Row],[Total]]-invoices[[#This Row],[rent_amount]]</f>
        <v>0</v>
      </c>
      <c r="AF3580">
        <v>409</v>
      </c>
      <c r="AG3580">
        <v>2430</v>
      </c>
      <c r="AH3580">
        <f>invoices[[#This Row],[EB Amount]]-invoices[[#This Row],[electricity_amount]]</f>
        <v>0</v>
      </c>
    </row>
    <row r="3581" spans="1:34">
      <c r="A3581" t="s">
        <v>2158</v>
      </c>
      <c r="B3581" t="s">
        <v>22</v>
      </c>
      <c r="C3581" t="s">
        <v>166</v>
      </c>
      <c r="D3581" t="s">
        <v>24</v>
      </c>
      <c r="E3581" t="s">
        <v>167</v>
      </c>
      <c r="F3581" t="s">
        <v>168</v>
      </c>
      <c r="G3581" t="s">
        <v>2159</v>
      </c>
      <c r="H3581" s="1">
        <f>DATE(YEAR(invoices[[#This Row],[due_date]]),MONTH(invoices[[#This Row],[due_date]]),1)</f>
        <v>45474</v>
      </c>
      <c r="I3581" s="1">
        <v>45480</v>
      </c>
      <c r="J3581">
        <v>13500</v>
      </c>
      <c r="K3581">
        <v>1820</v>
      </c>
      <c r="L3581">
        <v>0</v>
      </c>
      <c r="M3581">
        <f>invoices[[#This Row],[rent_amount]]+invoices[[#This Row],[electricity_amount]]+invoices[[#This Row],[other_charges]]</f>
        <v>15320</v>
      </c>
      <c r="N3581" t="s">
        <v>28</v>
      </c>
      <c r="O3581" t="s">
        <v>459</v>
      </c>
      <c r="P3581">
        <v>0</v>
      </c>
      <c r="Q3581" t="b">
        <v>0</v>
      </c>
      <c r="R3581" t="s">
        <v>289</v>
      </c>
      <c r="S3581">
        <v>0</v>
      </c>
      <c r="T3581">
        <f>invoices[[#This Row],[total_amount]]</f>
        <v>15320</v>
      </c>
      <c r="U3581" t="s">
        <v>171</v>
      </c>
      <c r="V3581" t="str">
        <f>INDEX([1]!Table1[tenantname],MATCH(invoices[[#This Row],[allotment_id]],[1]!Table1[TenantAllotmentID],0))</f>
        <v>Shubhashish . (B42-C2)</v>
      </c>
      <c r="W3581" t="s">
        <v>14022</v>
      </c>
      <c r="X3581" t="s">
        <v>14023</v>
      </c>
      <c r="Y3581" s="4">
        <v>45474</v>
      </c>
      <c r="Z3581" t="s">
        <v>15806</v>
      </c>
      <c r="AA3581">
        <v>9690</v>
      </c>
      <c r="AB3581">
        <v>3229</v>
      </c>
      <c r="AC3581">
        <v>581</v>
      </c>
      <c r="AD3581" s="7">
        <f>invoices[[#This Row],[Rent]]+invoices[[#This Row],[Services]]+invoices[[#This Row],[GST]]</f>
        <v>13500</v>
      </c>
      <c r="AE3581" s="7">
        <f>invoices[[#This Row],[Total]]-invoices[[#This Row],[rent_amount]]</f>
        <v>0</v>
      </c>
      <c r="AF3581">
        <v>546</v>
      </c>
      <c r="AG3581">
        <v>1820</v>
      </c>
      <c r="AH3581">
        <f>invoices[[#This Row],[EB Amount]]-invoices[[#This Row],[electricity_amount]]</f>
        <v>0</v>
      </c>
    </row>
    <row r="3582" spans="1:34">
      <c r="A3582" t="s">
        <v>2188</v>
      </c>
      <c r="B3582" t="s">
        <v>22</v>
      </c>
      <c r="C3582" t="s">
        <v>2189</v>
      </c>
      <c r="D3582" t="s">
        <v>24</v>
      </c>
      <c r="E3582" t="s">
        <v>399</v>
      </c>
      <c r="F3582" t="s">
        <v>933</v>
      </c>
      <c r="G3582" t="s">
        <v>2190</v>
      </c>
      <c r="H3582" s="1">
        <f>DATE(YEAR(invoices[[#This Row],[due_date]]),MONTH(invoices[[#This Row],[due_date]]),1)</f>
        <v>45474</v>
      </c>
      <c r="I3582" s="1">
        <v>45480</v>
      </c>
      <c r="J3582">
        <v>13500</v>
      </c>
      <c r="K3582">
        <v>1340</v>
      </c>
      <c r="L3582">
        <v>0</v>
      </c>
      <c r="M3582">
        <f>invoices[[#This Row],[rent_amount]]+invoices[[#This Row],[electricity_amount]]+invoices[[#This Row],[other_charges]]</f>
        <v>14840</v>
      </c>
      <c r="N3582" t="s">
        <v>28</v>
      </c>
      <c r="O3582" t="s">
        <v>459</v>
      </c>
      <c r="P3582">
        <v>0</v>
      </c>
      <c r="Q3582" t="b">
        <v>0</v>
      </c>
      <c r="R3582" t="s">
        <v>289</v>
      </c>
      <c r="S3582">
        <v>0</v>
      </c>
      <c r="T3582">
        <f>invoices[[#This Row],[total_amount]]</f>
        <v>14840</v>
      </c>
      <c r="U3582" t="s">
        <v>2191</v>
      </c>
      <c r="V3582" t="str">
        <f>INDEX([1]!Table1[tenantname],MATCH(invoices[[#This Row],[allotment_id]],[1]!Table1[TenantAllotmentID],0))</f>
        <v>Shamruthi R (B22-C2)</v>
      </c>
      <c r="W3582" t="s">
        <v>14734</v>
      </c>
      <c r="X3582" t="s">
        <v>14735</v>
      </c>
      <c r="Y3582" s="4">
        <v>45474</v>
      </c>
      <c r="Z3582" t="s">
        <v>15806</v>
      </c>
      <c r="AA3582">
        <v>9450</v>
      </c>
      <c r="AB3582">
        <v>3229</v>
      </c>
      <c r="AC3582">
        <v>821</v>
      </c>
      <c r="AD3582" s="7">
        <f>invoices[[#This Row],[Rent]]+invoices[[#This Row],[Services]]+invoices[[#This Row],[GST]]</f>
        <v>13500</v>
      </c>
      <c r="AE3582" s="7">
        <f>invoices[[#This Row],[Total]]-invoices[[#This Row],[rent_amount]]</f>
        <v>0</v>
      </c>
      <c r="AF3582">
        <v>558</v>
      </c>
      <c r="AG3582">
        <v>1340</v>
      </c>
      <c r="AH3582">
        <f>invoices[[#This Row],[EB Amount]]-invoices[[#This Row],[electricity_amount]]</f>
        <v>0</v>
      </c>
    </row>
    <row r="3583" spans="1:34">
      <c r="A3583" t="s">
        <v>2210</v>
      </c>
      <c r="B3583" t="s">
        <v>22</v>
      </c>
      <c r="C3583" t="s">
        <v>658</v>
      </c>
      <c r="D3583" t="s">
        <v>24</v>
      </c>
      <c r="E3583" t="s">
        <v>72</v>
      </c>
      <c r="F3583" t="s">
        <v>659</v>
      </c>
      <c r="G3583" t="s">
        <v>2211</v>
      </c>
      <c r="H3583" s="1">
        <f>DATE(YEAR(invoices[[#This Row],[due_date]]),MONTH(invoices[[#This Row],[due_date]]),1)</f>
        <v>45474</v>
      </c>
      <c r="I3583" s="1">
        <v>45480</v>
      </c>
      <c r="J3583">
        <v>13500</v>
      </c>
      <c r="K3583">
        <v>1410</v>
      </c>
      <c r="L3583">
        <v>0</v>
      </c>
      <c r="M3583">
        <f>invoices[[#This Row],[rent_amount]]+invoices[[#This Row],[electricity_amount]]+invoices[[#This Row],[other_charges]]</f>
        <v>14910</v>
      </c>
      <c r="N3583" t="s">
        <v>28</v>
      </c>
      <c r="O3583" t="s">
        <v>529</v>
      </c>
      <c r="P3583">
        <v>0</v>
      </c>
      <c r="Q3583" t="b">
        <v>0</v>
      </c>
      <c r="R3583" t="s">
        <v>289</v>
      </c>
      <c r="S3583">
        <v>0</v>
      </c>
      <c r="T3583">
        <f>invoices[[#This Row],[total_amount]]</f>
        <v>14910</v>
      </c>
      <c r="U3583" t="s">
        <v>662</v>
      </c>
      <c r="V3583" t="str">
        <f>INDEX([1]!Table1[tenantname],MATCH(invoices[[#This Row],[allotment_id]],[1]!Table1[TenantAllotmentID],0))</f>
        <v>Raghavi C (C34-C1)</v>
      </c>
      <c r="W3583" t="s">
        <v>14187</v>
      </c>
      <c r="X3583" t="s">
        <v>14188</v>
      </c>
      <c r="Y3583" s="4">
        <v>45474</v>
      </c>
      <c r="Z3583" t="s">
        <v>15806</v>
      </c>
      <c r="AA3583">
        <v>9690</v>
      </c>
      <c r="AB3583">
        <v>3229</v>
      </c>
      <c r="AC3583">
        <v>581</v>
      </c>
      <c r="AD3583" s="7">
        <f>invoices[[#This Row],[Rent]]+invoices[[#This Row],[Services]]+invoices[[#This Row],[GST]]</f>
        <v>13500</v>
      </c>
      <c r="AE3583" s="7">
        <f>invoices[[#This Row],[Total]]-invoices[[#This Row],[rent_amount]]</f>
        <v>0</v>
      </c>
      <c r="AF3583">
        <v>564</v>
      </c>
      <c r="AG3583">
        <v>1410</v>
      </c>
      <c r="AH3583">
        <f>invoices[[#This Row],[EB Amount]]-invoices[[#This Row],[electricity_amount]]</f>
        <v>0</v>
      </c>
    </row>
    <row r="3584" spans="1:34">
      <c r="A3584" t="s">
        <v>2252</v>
      </c>
      <c r="B3584" t="s">
        <v>22</v>
      </c>
      <c r="C3584" t="s">
        <v>1217</v>
      </c>
      <c r="D3584" t="s">
        <v>24</v>
      </c>
      <c r="E3584" t="s">
        <v>349</v>
      </c>
      <c r="F3584" t="s">
        <v>1218</v>
      </c>
      <c r="G3584" t="s">
        <v>2253</v>
      </c>
      <c r="H3584" s="1">
        <f>DATE(YEAR(invoices[[#This Row],[due_date]]),MONTH(invoices[[#This Row],[due_date]]),1)</f>
        <v>45474</v>
      </c>
      <c r="I3584" s="1">
        <v>45480</v>
      </c>
      <c r="J3584">
        <v>13500</v>
      </c>
      <c r="K3584">
        <v>1410</v>
      </c>
      <c r="L3584">
        <v>0</v>
      </c>
      <c r="M3584">
        <f>invoices[[#This Row],[rent_amount]]+invoices[[#This Row],[electricity_amount]]+invoices[[#This Row],[other_charges]]</f>
        <v>14910</v>
      </c>
      <c r="N3584" t="s">
        <v>28</v>
      </c>
      <c r="O3584" t="s">
        <v>529</v>
      </c>
      <c r="P3584">
        <v>0</v>
      </c>
      <c r="Q3584" t="b">
        <v>0</v>
      </c>
      <c r="R3584" t="s">
        <v>289</v>
      </c>
      <c r="S3584">
        <v>0</v>
      </c>
      <c r="T3584">
        <f>invoices[[#This Row],[total_amount]]</f>
        <v>14910</v>
      </c>
      <c r="U3584" t="s">
        <v>1220</v>
      </c>
      <c r="V3584" t="str">
        <f>INDEX([1]!Table1[tenantname],MATCH(invoices[[#This Row],[allotment_id]],[1]!Table1[TenantAllotmentID],0))</f>
        <v>Naga Raja Kurakula (B11-C2)</v>
      </c>
      <c r="W3584" t="s">
        <v>14386</v>
      </c>
      <c r="X3584" t="s">
        <v>14387</v>
      </c>
      <c r="Y3584" s="4">
        <v>45474</v>
      </c>
      <c r="Z3584" t="s">
        <v>15806</v>
      </c>
      <c r="AA3584">
        <v>9690</v>
      </c>
      <c r="AB3584">
        <v>3229</v>
      </c>
      <c r="AC3584">
        <v>581</v>
      </c>
      <c r="AD3584" s="7">
        <f>invoices[[#This Row],[Rent]]+invoices[[#This Row],[Services]]+invoices[[#This Row],[GST]]</f>
        <v>13500</v>
      </c>
      <c r="AE3584" s="7">
        <f>invoices[[#This Row],[Total]]-invoices[[#This Row],[rent_amount]]</f>
        <v>0</v>
      </c>
      <c r="AF3584">
        <v>579</v>
      </c>
      <c r="AG3584">
        <v>1410</v>
      </c>
      <c r="AH3584">
        <f>invoices[[#This Row],[EB Amount]]-invoices[[#This Row],[electricity_amount]]</f>
        <v>0</v>
      </c>
    </row>
    <row r="3585" spans="1:34">
      <c r="A3585" t="s">
        <v>2348</v>
      </c>
      <c r="B3585" t="s">
        <v>22</v>
      </c>
      <c r="C3585" t="s">
        <v>2349</v>
      </c>
      <c r="D3585" t="s">
        <v>24</v>
      </c>
      <c r="E3585" t="s">
        <v>519</v>
      </c>
      <c r="F3585" t="s">
        <v>2225</v>
      </c>
      <c r="G3585" t="s">
        <v>2350</v>
      </c>
      <c r="H3585" s="1">
        <f>DATE(YEAR(invoices[[#This Row],[due_date]]),MONTH(invoices[[#This Row],[due_date]]),1)</f>
        <v>45474</v>
      </c>
      <c r="I3585" s="1">
        <v>45480</v>
      </c>
      <c r="J3585">
        <v>14500</v>
      </c>
      <c r="K3585">
        <v>2190</v>
      </c>
      <c r="L3585">
        <v>2250</v>
      </c>
      <c r="M3585">
        <f>invoices[[#This Row],[rent_amount]]+invoices[[#This Row],[electricity_amount]]+invoices[[#This Row],[other_charges]]</f>
        <v>18940</v>
      </c>
      <c r="N3585" t="s">
        <v>28</v>
      </c>
      <c r="O3585" t="s">
        <v>459</v>
      </c>
      <c r="P3585">
        <v>0</v>
      </c>
      <c r="Q3585" t="b">
        <v>0</v>
      </c>
      <c r="R3585" t="s">
        <v>289</v>
      </c>
      <c r="S3585">
        <v>0</v>
      </c>
      <c r="T3585">
        <f>invoices[[#This Row],[total_amount]]</f>
        <v>18940</v>
      </c>
      <c r="U3585" t="s">
        <v>2351</v>
      </c>
      <c r="V3585" t="str">
        <f>INDEX([1]!Table1[tenantname],MATCH(invoices[[#This Row],[allotment_id]],[1]!Table1[TenantAllotmentID],0))</f>
        <v>Simon Swagat (C41-B2)</v>
      </c>
      <c r="W3585" t="s">
        <v>14782</v>
      </c>
      <c r="X3585" t="s">
        <v>14783</v>
      </c>
      <c r="Y3585" s="4">
        <v>45474</v>
      </c>
      <c r="Z3585" t="s">
        <v>15806</v>
      </c>
      <c r="AA3585">
        <v>8866</v>
      </c>
      <c r="AB3585">
        <v>4774</v>
      </c>
      <c r="AC3585">
        <v>860</v>
      </c>
      <c r="AD3585" s="7">
        <f>invoices[[#This Row],[Rent]]+invoices[[#This Row],[Services]]+invoices[[#This Row],[GST]]</f>
        <v>14500</v>
      </c>
      <c r="AE3585" s="7">
        <f>invoices[[#This Row],[Total]]-invoices[[#This Row],[rent_amount]]</f>
        <v>0</v>
      </c>
      <c r="AF3585">
        <v>612</v>
      </c>
      <c r="AG3585">
        <v>2190</v>
      </c>
      <c r="AH3585">
        <f>invoices[[#This Row],[EB Amount]]-invoices[[#This Row],[electricity_amount]]</f>
        <v>0</v>
      </c>
    </row>
    <row r="3586" spans="1:34">
      <c r="A3586" t="s">
        <v>2364</v>
      </c>
      <c r="B3586" t="s">
        <v>22</v>
      </c>
      <c r="C3586" t="s">
        <v>2365</v>
      </c>
      <c r="D3586" t="s">
        <v>24</v>
      </c>
      <c r="E3586" t="s">
        <v>234</v>
      </c>
      <c r="F3586" t="s">
        <v>2143</v>
      </c>
      <c r="G3586" t="s">
        <v>2366</v>
      </c>
      <c r="H3586" s="1">
        <f>DATE(YEAR(invoices[[#This Row],[due_date]]),MONTH(invoices[[#This Row],[due_date]]),1)</f>
        <v>45474</v>
      </c>
      <c r="I3586" s="1">
        <v>45480</v>
      </c>
      <c r="J3586">
        <v>13500</v>
      </c>
      <c r="K3586">
        <v>2070</v>
      </c>
      <c r="L3586">
        <v>0</v>
      </c>
      <c r="M3586">
        <f>invoices[[#This Row],[rent_amount]]+invoices[[#This Row],[electricity_amount]]+invoices[[#This Row],[other_charges]]</f>
        <v>15570</v>
      </c>
      <c r="N3586" t="s">
        <v>28</v>
      </c>
      <c r="O3586" t="s">
        <v>958</v>
      </c>
      <c r="P3586">
        <v>0</v>
      </c>
      <c r="Q3586" t="b">
        <v>0</v>
      </c>
      <c r="R3586" t="s">
        <v>289</v>
      </c>
      <c r="S3586">
        <v>0</v>
      </c>
      <c r="T3586">
        <f>invoices[[#This Row],[total_amount]]</f>
        <v>15570</v>
      </c>
      <c r="U3586" t="s">
        <v>2367</v>
      </c>
      <c r="V3586" t="str">
        <f>INDEX([1]!Table1[tenantname],MATCH(invoices[[#This Row],[allotment_id]],[1]!Table1[TenantAllotmentID],0))</f>
        <v>Padmaja Ananthalakshmi (D12-C2)</v>
      </c>
      <c r="W3586" t="s">
        <v>14788</v>
      </c>
      <c r="X3586" t="s">
        <v>14789</v>
      </c>
      <c r="Y3586" s="4">
        <v>45474</v>
      </c>
      <c r="Z3586" t="s">
        <v>15806</v>
      </c>
      <c r="AA3586">
        <v>9450</v>
      </c>
      <c r="AB3586">
        <v>3229</v>
      </c>
      <c r="AC3586">
        <v>821</v>
      </c>
      <c r="AD3586" s="7">
        <f>invoices[[#This Row],[Rent]]+invoices[[#This Row],[Services]]+invoices[[#This Row],[GST]]</f>
        <v>13500</v>
      </c>
      <c r="AE3586" s="7">
        <f>invoices[[#This Row],[Total]]-invoices[[#This Row],[rent_amount]]</f>
        <v>0</v>
      </c>
      <c r="AF3586">
        <v>617</v>
      </c>
      <c r="AG3586">
        <v>2070</v>
      </c>
      <c r="AH3586">
        <f>invoices[[#This Row],[EB Amount]]-invoices[[#This Row],[electricity_amount]]</f>
        <v>0</v>
      </c>
    </row>
    <row r="3587" spans="1:34">
      <c r="A3587" t="s">
        <v>2446</v>
      </c>
      <c r="B3587" t="s">
        <v>22</v>
      </c>
      <c r="C3587" t="s">
        <v>304</v>
      </c>
      <c r="D3587" t="s">
        <v>24</v>
      </c>
      <c r="E3587" t="s">
        <v>181</v>
      </c>
      <c r="F3587" t="s">
        <v>305</v>
      </c>
      <c r="G3587" t="s">
        <v>2447</v>
      </c>
      <c r="H3587" s="1">
        <f>DATE(YEAR(invoices[[#This Row],[due_date]]),MONTH(invoices[[#This Row],[due_date]]),1)</f>
        <v>45474</v>
      </c>
      <c r="I3587" s="1">
        <v>45480</v>
      </c>
      <c r="J3587">
        <v>13500</v>
      </c>
      <c r="K3587">
        <v>1980</v>
      </c>
      <c r="L3587">
        <v>0</v>
      </c>
      <c r="M3587">
        <f>invoices[[#This Row],[rent_amount]]+invoices[[#This Row],[electricity_amount]]+invoices[[#This Row],[other_charges]]</f>
        <v>15480</v>
      </c>
      <c r="N3587" t="s">
        <v>28</v>
      </c>
      <c r="O3587" t="s">
        <v>958</v>
      </c>
      <c r="P3587">
        <v>0</v>
      </c>
      <c r="Q3587" t="b">
        <v>0</v>
      </c>
      <c r="R3587" t="s">
        <v>289</v>
      </c>
      <c r="S3587">
        <v>0</v>
      </c>
      <c r="T3587">
        <f>invoices[[#This Row],[total_amount]]</f>
        <v>15480</v>
      </c>
      <c r="U3587" t="s">
        <v>309</v>
      </c>
      <c r="V3587" t="str">
        <f>INDEX([1]!Table1[tenantname],MATCH(invoices[[#This Row],[allotment_id]],[1]!Table1[TenantAllotmentID],0))</f>
        <v>Chandana Sai Bade (B24-C1)</v>
      </c>
      <c r="W3587" t="s">
        <v>14062</v>
      </c>
      <c r="X3587" t="s">
        <v>14063</v>
      </c>
      <c r="Y3587" s="4">
        <v>45474</v>
      </c>
      <c r="Z3587" t="s">
        <v>15806</v>
      </c>
      <c r="AA3587">
        <v>9450</v>
      </c>
      <c r="AB3587">
        <v>3229</v>
      </c>
      <c r="AC3587">
        <v>821</v>
      </c>
      <c r="AD3587" s="7">
        <f>invoices[[#This Row],[Rent]]+invoices[[#This Row],[Services]]+invoices[[#This Row],[GST]]</f>
        <v>13500</v>
      </c>
      <c r="AE3587" s="7">
        <f>invoices[[#This Row],[Total]]-invoices[[#This Row],[rent_amount]]</f>
        <v>0</v>
      </c>
      <c r="AF3587">
        <v>649</v>
      </c>
      <c r="AG3587">
        <v>1980</v>
      </c>
      <c r="AH3587">
        <f>invoices[[#This Row],[EB Amount]]-invoices[[#This Row],[electricity_amount]]</f>
        <v>0</v>
      </c>
    </row>
    <row r="3588" spans="1:34">
      <c r="A3588" t="s">
        <v>2509</v>
      </c>
      <c r="B3588" t="s">
        <v>22</v>
      </c>
      <c r="C3588" t="s">
        <v>1091</v>
      </c>
      <c r="D3588" t="s">
        <v>24</v>
      </c>
      <c r="E3588" t="s">
        <v>254</v>
      </c>
      <c r="F3588" t="s">
        <v>1092</v>
      </c>
      <c r="G3588" t="s">
        <v>2510</v>
      </c>
      <c r="H3588" s="1">
        <f>DATE(YEAR(invoices[[#This Row],[due_date]]),MONTH(invoices[[#This Row],[due_date]]),1)</f>
        <v>45474</v>
      </c>
      <c r="I3588" s="1">
        <v>45480</v>
      </c>
      <c r="J3588">
        <v>13600</v>
      </c>
      <c r="K3588">
        <v>2400</v>
      </c>
      <c r="L3588">
        <v>0</v>
      </c>
      <c r="M3588">
        <f>invoices[[#This Row],[rent_amount]]+invoices[[#This Row],[electricity_amount]]+invoices[[#This Row],[other_charges]]</f>
        <v>16000</v>
      </c>
      <c r="N3588" t="s">
        <v>28</v>
      </c>
      <c r="O3588" t="s">
        <v>288</v>
      </c>
      <c r="P3588">
        <v>0</v>
      </c>
      <c r="Q3588" t="b">
        <v>0</v>
      </c>
      <c r="R3588" t="s">
        <v>289</v>
      </c>
      <c r="S3588">
        <v>0</v>
      </c>
      <c r="T3588">
        <f>invoices[[#This Row],[total_amount]]</f>
        <v>16000</v>
      </c>
      <c r="U3588" t="s">
        <v>1094</v>
      </c>
      <c r="V3588" t="str">
        <f>INDEX([1]!Table1[tenantname],MATCH(invoices[[#This Row],[allotment_id]],[1]!Table1[TenantAllotmentID],0))</f>
        <v>Meghna Ravuru (C42-B2)</v>
      </c>
      <c r="W3588" t="s">
        <v>14344</v>
      </c>
      <c r="X3588" t="s">
        <v>14345</v>
      </c>
      <c r="Y3588" s="4">
        <v>45474</v>
      </c>
      <c r="Z3588" t="s">
        <v>15806</v>
      </c>
      <c r="AA3588">
        <v>8316</v>
      </c>
      <c r="AB3588">
        <v>4477</v>
      </c>
      <c r="AC3588">
        <v>807</v>
      </c>
      <c r="AD3588" s="7">
        <f>invoices[[#This Row],[Rent]]+invoices[[#This Row],[Services]]+invoices[[#This Row],[GST]]</f>
        <v>13600</v>
      </c>
      <c r="AE3588" s="7">
        <f>invoices[[#This Row],[Total]]-invoices[[#This Row],[rent_amount]]</f>
        <v>0</v>
      </c>
      <c r="AF3588">
        <v>677</v>
      </c>
      <c r="AG3588">
        <v>2400</v>
      </c>
      <c r="AH3588">
        <f>invoices[[#This Row],[EB Amount]]-invoices[[#This Row],[electricity_amount]]</f>
        <v>0</v>
      </c>
    </row>
    <row r="3589" spans="1:34">
      <c r="A3589" t="s">
        <v>2543</v>
      </c>
      <c r="B3589" t="s">
        <v>22</v>
      </c>
      <c r="C3589" t="s">
        <v>1278</v>
      </c>
      <c r="D3589" t="s">
        <v>24</v>
      </c>
      <c r="E3589" t="s">
        <v>342</v>
      </c>
      <c r="F3589" t="s">
        <v>1279</v>
      </c>
      <c r="G3589" t="s">
        <v>2544</v>
      </c>
      <c r="H3589" s="1">
        <f>DATE(YEAR(invoices[[#This Row],[due_date]]),MONTH(invoices[[#This Row],[due_date]]),1)</f>
        <v>45474</v>
      </c>
      <c r="I3589" s="1">
        <v>45480</v>
      </c>
      <c r="J3589">
        <v>14500</v>
      </c>
      <c r="K3589">
        <v>2100</v>
      </c>
      <c r="L3589">
        <v>0</v>
      </c>
      <c r="M3589">
        <f>invoices[[#This Row],[rent_amount]]+invoices[[#This Row],[electricity_amount]]+invoices[[#This Row],[other_charges]]</f>
        <v>16600</v>
      </c>
      <c r="N3589" t="s">
        <v>28</v>
      </c>
      <c r="O3589" t="s">
        <v>459</v>
      </c>
      <c r="P3589">
        <v>0</v>
      </c>
      <c r="Q3589" t="b">
        <v>0</v>
      </c>
      <c r="R3589" t="s">
        <v>289</v>
      </c>
      <c r="S3589">
        <v>0</v>
      </c>
      <c r="T3589">
        <f>invoices[[#This Row],[total_amount]]</f>
        <v>16600</v>
      </c>
      <c r="U3589" t="s">
        <v>1281</v>
      </c>
      <c r="V3589" t="str">
        <f>INDEX([1]!Table1[tenantname],MATCH(invoices[[#This Row],[allotment_id]],[1]!Table1[TenantAllotmentID],0))</f>
        <v>Sowbarnigaa K S (D11-C2)</v>
      </c>
      <c r="W3589" t="s">
        <v>14411</v>
      </c>
      <c r="X3589" t="s">
        <v>14412</v>
      </c>
      <c r="Y3589" s="4">
        <v>45474</v>
      </c>
      <c r="Z3589" t="s">
        <v>15806</v>
      </c>
      <c r="AA3589">
        <v>9018</v>
      </c>
      <c r="AB3589">
        <v>4645</v>
      </c>
      <c r="AC3589">
        <v>837</v>
      </c>
      <c r="AD3589" s="7">
        <f>invoices[[#This Row],[Rent]]+invoices[[#This Row],[Services]]+invoices[[#This Row],[GST]]</f>
        <v>14500</v>
      </c>
      <c r="AE3589" s="7">
        <f>invoices[[#This Row],[Total]]-invoices[[#This Row],[rent_amount]]</f>
        <v>0</v>
      </c>
      <c r="AF3589">
        <v>688</v>
      </c>
      <c r="AG3589">
        <v>2100</v>
      </c>
      <c r="AH3589">
        <f>invoices[[#This Row],[EB Amount]]-invoices[[#This Row],[electricity_amount]]</f>
        <v>0</v>
      </c>
    </row>
    <row r="3590" spans="1:34">
      <c r="A3590" t="s">
        <v>2555</v>
      </c>
      <c r="B3590" t="s">
        <v>22</v>
      </c>
      <c r="C3590" t="s">
        <v>2556</v>
      </c>
      <c r="D3590" t="s">
        <v>24</v>
      </c>
      <c r="E3590" t="s">
        <v>155</v>
      </c>
      <c r="F3590" t="s">
        <v>1928</v>
      </c>
      <c r="G3590" t="s">
        <v>2557</v>
      </c>
      <c r="H3590" s="1">
        <f>DATE(YEAR(invoices[[#This Row],[due_date]]),MONTH(invoices[[#This Row],[due_date]]),1)</f>
        <v>45474</v>
      </c>
      <c r="I3590" s="1">
        <v>45480</v>
      </c>
      <c r="J3590">
        <v>14500</v>
      </c>
      <c r="K3590">
        <v>468</v>
      </c>
      <c r="L3590">
        <v>0</v>
      </c>
      <c r="M3590">
        <f>invoices[[#This Row],[rent_amount]]+invoices[[#This Row],[electricity_amount]]+invoices[[#This Row],[other_charges]]</f>
        <v>14968</v>
      </c>
      <c r="N3590" t="s">
        <v>28</v>
      </c>
      <c r="O3590" t="s">
        <v>288</v>
      </c>
      <c r="P3590">
        <v>0</v>
      </c>
      <c r="Q3590" t="b">
        <v>0</v>
      </c>
      <c r="R3590" t="s">
        <v>289</v>
      </c>
      <c r="S3590">
        <v>0</v>
      </c>
      <c r="T3590">
        <f>invoices[[#This Row],[total_amount]]</f>
        <v>14968</v>
      </c>
      <c r="U3590" t="s">
        <v>2558</v>
      </c>
      <c r="V3590" t="str">
        <f>INDEX([1]!Table1[tenantname],MATCH(invoices[[#This Row],[allotment_id]],[1]!Table1[TenantAllotmentID],0))</f>
        <v>Hariram M (C44-B1)</v>
      </c>
      <c r="W3590" t="s">
        <v>14836</v>
      </c>
      <c r="X3590" t="s">
        <v>14837</v>
      </c>
      <c r="Y3590" s="4">
        <v>45474</v>
      </c>
      <c r="Z3590" t="s">
        <v>15806</v>
      </c>
      <c r="AA3590">
        <v>8866</v>
      </c>
      <c r="AB3590">
        <v>4774</v>
      </c>
      <c r="AC3590">
        <v>860</v>
      </c>
      <c r="AD3590" s="7">
        <f>invoices[[#This Row],[Rent]]+invoices[[#This Row],[Services]]+invoices[[#This Row],[GST]]</f>
        <v>14500</v>
      </c>
      <c r="AE3590" s="7">
        <f>invoices[[#This Row],[Total]]-invoices[[#This Row],[rent_amount]]</f>
        <v>0</v>
      </c>
      <c r="AF3590">
        <v>695</v>
      </c>
      <c r="AG3590">
        <v>468</v>
      </c>
      <c r="AH3590">
        <f>invoices[[#This Row],[EB Amount]]-invoices[[#This Row],[electricity_amount]]</f>
        <v>0</v>
      </c>
    </row>
    <row r="3591" spans="1:34">
      <c r="A3591" t="s">
        <v>2576</v>
      </c>
      <c r="B3591" t="s">
        <v>22</v>
      </c>
      <c r="C3591" t="s">
        <v>2577</v>
      </c>
      <c r="D3591" t="s">
        <v>24</v>
      </c>
      <c r="E3591" t="s">
        <v>275</v>
      </c>
      <c r="F3591" t="s">
        <v>782</v>
      </c>
      <c r="G3591" t="s">
        <v>2578</v>
      </c>
      <c r="H3591" s="1">
        <f>DATE(YEAR(invoices[[#This Row],[due_date]]),MONTH(invoices[[#This Row],[due_date]]),1)</f>
        <v>45474</v>
      </c>
      <c r="I3591" s="1">
        <v>45480</v>
      </c>
      <c r="J3591">
        <v>19000</v>
      </c>
      <c r="K3591">
        <v>2220</v>
      </c>
      <c r="L3591">
        <v>0</v>
      </c>
      <c r="M3591">
        <f>invoices[[#This Row],[rent_amount]]+invoices[[#This Row],[electricity_amount]]+invoices[[#This Row],[other_charges]]</f>
        <v>21220</v>
      </c>
      <c r="N3591" t="s">
        <v>28</v>
      </c>
      <c r="O3591" t="s">
        <v>459</v>
      </c>
      <c r="P3591">
        <v>0</v>
      </c>
      <c r="Q3591" t="b">
        <v>0</v>
      </c>
      <c r="R3591" t="s">
        <v>289</v>
      </c>
      <c r="S3591">
        <v>0</v>
      </c>
      <c r="T3591">
        <f>invoices[[#This Row],[total_amount]]</f>
        <v>21220</v>
      </c>
      <c r="U3591" t="s">
        <v>2579</v>
      </c>
      <c r="V3591" t="str">
        <f>INDEX([1]!Table1[tenantname],MATCH(invoices[[#This Row],[allotment_id]],[1]!Table1[TenantAllotmentID],0))</f>
        <v>Supritha A (B44-A1)</v>
      </c>
      <c r="W3591" t="s">
        <v>14841</v>
      </c>
      <c r="X3591" t="s">
        <v>14842</v>
      </c>
      <c r="Y3591" s="4">
        <v>45474</v>
      </c>
      <c r="Z3591" t="s">
        <v>15806</v>
      </c>
      <c r="AA3591">
        <v>13639</v>
      </c>
      <c r="AB3591">
        <v>4545</v>
      </c>
      <c r="AC3591">
        <v>816</v>
      </c>
      <c r="AD3591" s="7">
        <f>invoices[[#This Row],[Rent]]+invoices[[#This Row],[Services]]+invoices[[#This Row],[GST]]</f>
        <v>19000</v>
      </c>
      <c r="AE3591" s="7">
        <f>invoices[[#This Row],[Total]]-invoices[[#This Row],[rent_amount]]</f>
        <v>0</v>
      </c>
      <c r="AF3591">
        <v>703</v>
      </c>
      <c r="AG3591">
        <v>2220</v>
      </c>
      <c r="AH3591">
        <f>invoices[[#This Row],[EB Amount]]-invoices[[#This Row],[electricity_amount]]</f>
        <v>0</v>
      </c>
    </row>
    <row r="3592" spans="1:34">
      <c r="A3592" t="s">
        <v>2748</v>
      </c>
      <c r="B3592" t="s">
        <v>22</v>
      </c>
      <c r="C3592" t="s">
        <v>2326</v>
      </c>
      <c r="D3592" t="s">
        <v>24</v>
      </c>
      <c r="E3592" t="s">
        <v>88</v>
      </c>
      <c r="F3592" t="s">
        <v>89</v>
      </c>
      <c r="G3592" t="s">
        <v>2749</v>
      </c>
      <c r="H3592" s="1">
        <f>DATE(YEAR(invoices[[#This Row],[due_date]]),MONTH(invoices[[#This Row],[due_date]]),1)</f>
        <v>45474</v>
      </c>
      <c r="I3592" s="1">
        <v>45480</v>
      </c>
      <c r="J3592">
        <v>14500</v>
      </c>
      <c r="K3592">
        <v>58</v>
      </c>
      <c r="L3592">
        <v>0</v>
      </c>
      <c r="M3592">
        <f>invoices[[#This Row],[rent_amount]]+invoices[[#This Row],[electricity_amount]]+invoices[[#This Row],[other_charges]]</f>
        <v>14558</v>
      </c>
      <c r="N3592" t="s">
        <v>28</v>
      </c>
      <c r="O3592" t="s">
        <v>288</v>
      </c>
      <c r="P3592">
        <v>0</v>
      </c>
      <c r="Q3592" t="b">
        <v>0</v>
      </c>
      <c r="R3592" t="s">
        <v>289</v>
      </c>
      <c r="S3592">
        <v>0</v>
      </c>
      <c r="T3592">
        <f>invoices[[#This Row],[total_amount]]</f>
        <v>14558</v>
      </c>
      <c r="U3592" t="s">
        <v>2328</v>
      </c>
      <c r="V3592" t="str">
        <f>INDEX([1]!Table1[tenantname],MATCH(invoices[[#This Row],[allotment_id]],[1]!Table1[TenantAllotmentID],0))</f>
        <v>Jachinn Edwin (B13-B2)</v>
      </c>
      <c r="W3592" t="s">
        <v>14774</v>
      </c>
      <c r="X3592" t="s">
        <v>14775</v>
      </c>
      <c r="Y3592" s="4">
        <v>45474</v>
      </c>
      <c r="Z3592" t="s">
        <v>15806</v>
      </c>
      <c r="AA3592">
        <v>10408</v>
      </c>
      <c r="AB3592">
        <v>3468</v>
      </c>
      <c r="AC3592">
        <v>624</v>
      </c>
      <c r="AD3592" s="7">
        <f>invoices[[#This Row],[Rent]]+invoices[[#This Row],[Services]]+invoices[[#This Row],[GST]]</f>
        <v>14500</v>
      </c>
      <c r="AE3592" s="7">
        <f>invoices[[#This Row],[Total]]-invoices[[#This Row],[rent_amount]]</f>
        <v>0</v>
      </c>
      <c r="AF3592">
        <v>772</v>
      </c>
      <c r="AG3592">
        <v>58</v>
      </c>
      <c r="AH3592">
        <f>invoices[[#This Row],[EB Amount]]-invoices[[#This Row],[electricity_amount]]</f>
        <v>0</v>
      </c>
    </row>
    <row r="3593" spans="1:34">
      <c r="A3593" t="s">
        <v>2765</v>
      </c>
      <c r="B3593" t="s">
        <v>22</v>
      </c>
      <c r="C3593" t="s">
        <v>568</v>
      </c>
      <c r="D3593" t="s">
        <v>24</v>
      </c>
      <c r="E3593" t="s">
        <v>181</v>
      </c>
      <c r="F3593" t="s">
        <v>609</v>
      </c>
      <c r="G3593" t="s">
        <v>2766</v>
      </c>
      <c r="H3593" s="1">
        <f>DATE(YEAR(invoices[[#This Row],[due_date]]),MONTH(invoices[[#This Row],[due_date]]),1)</f>
        <v>45474</v>
      </c>
      <c r="I3593" s="1">
        <v>45480</v>
      </c>
      <c r="J3593">
        <v>0</v>
      </c>
      <c r="K3593">
        <v>0</v>
      </c>
      <c r="L3593">
        <v>2250</v>
      </c>
      <c r="M3593">
        <f>invoices[[#This Row],[rent_amount]]+invoices[[#This Row],[electricity_amount]]+invoices[[#This Row],[other_charges]]</f>
        <v>2250</v>
      </c>
      <c r="N3593" t="s">
        <v>28</v>
      </c>
      <c r="O3593" t="s">
        <v>288</v>
      </c>
      <c r="P3593">
        <v>0</v>
      </c>
      <c r="Q3593" t="b">
        <v>0</v>
      </c>
      <c r="R3593" t="s">
        <v>289</v>
      </c>
      <c r="S3593">
        <v>0</v>
      </c>
      <c r="T3593">
        <f>invoices[[#This Row],[total_amount]]</f>
        <v>2250</v>
      </c>
      <c r="U3593" t="s">
        <v>2767</v>
      </c>
      <c r="V3593" t="str">
        <f>INDEX([1]!Table1[tenantname],MATCH(invoices[[#This Row],[allotment_id]],[1]!Table1[TenantAllotmentID],0))</f>
        <v>Malavika Krishna K A (B24-A1)</v>
      </c>
      <c r="W3593" t="s">
        <v>14155</v>
      </c>
      <c r="X3593" t="s">
        <v>14890</v>
      </c>
      <c r="Y3593" s="4">
        <v>45474</v>
      </c>
      <c r="Z3593" t="s">
        <v>15806</v>
      </c>
      <c r="AA3593">
        <v>0</v>
      </c>
      <c r="AB3593">
        <v>0</v>
      </c>
      <c r="AC3593">
        <v>0</v>
      </c>
      <c r="AD3593" s="7">
        <f>invoices[[#This Row],[Rent]]+invoices[[#This Row],[Services]]+invoices[[#This Row],[GST]]</f>
        <v>0</v>
      </c>
      <c r="AE3593" s="7">
        <f>invoices[[#This Row],[Total]]-invoices[[#This Row],[rent_amount]]</f>
        <v>0</v>
      </c>
      <c r="AF3593">
        <v>780</v>
      </c>
      <c r="AG3593">
        <v>0</v>
      </c>
      <c r="AH3593">
        <f>invoices[[#This Row],[EB Amount]]-invoices[[#This Row],[electricity_amount]]</f>
        <v>0</v>
      </c>
    </row>
    <row r="3594" spans="1:34">
      <c r="A3594" s="2" t="s">
        <v>2872</v>
      </c>
      <c r="B3594" t="s">
        <v>22</v>
      </c>
      <c r="C3594" t="s">
        <v>1892</v>
      </c>
      <c r="D3594" t="s">
        <v>24</v>
      </c>
      <c r="E3594" t="s">
        <v>34</v>
      </c>
      <c r="F3594" t="s">
        <v>35</v>
      </c>
      <c r="G3594" t="s">
        <v>2873</v>
      </c>
      <c r="H3594" s="1">
        <f>DATE(YEAR(invoices[[#This Row],[due_date]]),MONTH(invoices[[#This Row],[due_date]]),1)</f>
        <v>45474</v>
      </c>
      <c r="I3594" s="1">
        <v>45480</v>
      </c>
      <c r="J3594">
        <v>2338</v>
      </c>
      <c r="K3594">
        <v>0</v>
      </c>
      <c r="L3594">
        <v>0</v>
      </c>
      <c r="M3594">
        <f>invoices[[#This Row],[rent_amount]]+invoices[[#This Row],[electricity_amount]]+invoices[[#This Row],[other_charges]]</f>
        <v>2338</v>
      </c>
      <c r="N3594" t="s">
        <v>28</v>
      </c>
      <c r="O3594" t="s">
        <v>459</v>
      </c>
      <c r="P3594">
        <v>0</v>
      </c>
      <c r="Q3594" t="b">
        <v>0</v>
      </c>
      <c r="R3594" t="s">
        <v>289</v>
      </c>
      <c r="S3594">
        <v>0</v>
      </c>
      <c r="T3594">
        <f>invoices[[#This Row],[total_amount]]</f>
        <v>2338</v>
      </c>
      <c r="U3594" s="2" t="s">
        <v>1894</v>
      </c>
      <c r="V3594" t="str">
        <f>INDEX([1]!Table1[tenantname],MATCH(invoices[[#This Row],[allotment_id]],[1]!Table1[TenantAllotmentID],0))</f>
        <v>Sarada manaswini (B43-B1)</v>
      </c>
      <c r="W3594" t="s">
        <v>14633</v>
      </c>
      <c r="X3594" t="s">
        <v>14634</v>
      </c>
      <c r="Y3594" s="4">
        <v>45474</v>
      </c>
      <c r="Z3594" t="s">
        <v>15806</v>
      </c>
      <c r="AA3594">
        <v>1637</v>
      </c>
      <c r="AB3594">
        <v>594</v>
      </c>
      <c r="AC3594">
        <v>107</v>
      </c>
      <c r="AD3594" s="7">
        <f>invoices[[#This Row],[Rent]]+invoices[[#This Row],[Services]]+invoices[[#This Row],[GST]]</f>
        <v>2338</v>
      </c>
      <c r="AE3594" s="7">
        <f>invoices[[#This Row],[Total]]-invoices[[#This Row],[rent_amount]]</f>
        <v>0</v>
      </c>
      <c r="AF3594">
        <v>822</v>
      </c>
      <c r="AG3594">
        <v>0</v>
      </c>
      <c r="AH3594">
        <f>invoices[[#This Row],[EB Amount]]-invoices[[#This Row],[electricity_amount]]</f>
        <v>0</v>
      </c>
    </row>
    <row r="3595" spans="1:34">
      <c r="A3595" t="s">
        <v>3084</v>
      </c>
      <c r="B3595" t="s">
        <v>22</v>
      </c>
      <c r="C3595" t="s">
        <v>2112</v>
      </c>
      <c r="D3595" t="s">
        <v>24</v>
      </c>
      <c r="E3595" t="s">
        <v>147</v>
      </c>
      <c r="F3595" t="s">
        <v>733</v>
      </c>
      <c r="G3595" t="s">
        <v>3085</v>
      </c>
      <c r="H3595" s="1">
        <f>DATE(YEAR(invoices[[#This Row],[due_date]]),MONTH(invoices[[#This Row],[due_date]]),1)</f>
        <v>45474</v>
      </c>
      <c r="I3595" s="1">
        <v>45480</v>
      </c>
      <c r="J3595">
        <v>14500</v>
      </c>
      <c r="K3595">
        <v>954</v>
      </c>
      <c r="L3595">
        <v>0</v>
      </c>
      <c r="M3595">
        <f>invoices[[#This Row],[rent_amount]]+invoices[[#This Row],[electricity_amount]]+invoices[[#This Row],[other_charges]]</f>
        <v>15454</v>
      </c>
      <c r="N3595" t="s">
        <v>28</v>
      </c>
      <c r="O3595" t="s">
        <v>459</v>
      </c>
      <c r="P3595">
        <v>0</v>
      </c>
      <c r="Q3595" t="b">
        <v>0</v>
      </c>
      <c r="R3595" t="s">
        <v>289</v>
      </c>
      <c r="S3595">
        <v>0</v>
      </c>
      <c r="T3595">
        <f>invoices[[#This Row],[total_amount]]</f>
        <v>15454</v>
      </c>
      <c r="U3595" t="s">
        <v>2114</v>
      </c>
      <c r="V3595" t="str">
        <f>INDEX([1]!Table1[tenantname],MATCH(invoices[[#This Row],[allotment_id]],[1]!Table1[TenantAllotmentID],0))</f>
        <v>Sathiyan G (C31-B2)</v>
      </c>
      <c r="W3595" t="s">
        <v>14712</v>
      </c>
      <c r="X3595" t="s">
        <v>14713</v>
      </c>
      <c r="Y3595" s="4">
        <v>45474</v>
      </c>
      <c r="Z3595" t="s">
        <v>15806</v>
      </c>
      <c r="AA3595">
        <v>10408</v>
      </c>
      <c r="AB3595">
        <v>3468</v>
      </c>
      <c r="AC3595">
        <v>624</v>
      </c>
      <c r="AD3595" s="7">
        <f>invoices[[#This Row],[Rent]]+invoices[[#This Row],[Services]]+invoices[[#This Row],[GST]]</f>
        <v>14500</v>
      </c>
      <c r="AE3595" s="7">
        <f>invoices[[#This Row],[Total]]-invoices[[#This Row],[rent_amount]]</f>
        <v>0</v>
      </c>
      <c r="AF3595">
        <v>906</v>
      </c>
      <c r="AG3595">
        <v>954</v>
      </c>
      <c r="AH3595">
        <f>invoices[[#This Row],[EB Amount]]-invoices[[#This Row],[electricity_amount]]</f>
        <v>0</v>
      </c>
    </row>
    <row r="3596" spans="1:34">
      <c r="A3596" t="s">
        <v>3086</v>
      </c>
      <c r="B3596" t="s">
        <v>22</v>
      </c>
      <c r="C3596" t="s">
        <v>1505</v>
      </c>
      <c r="D3596" t="s">
        <v>24</v>
      </c>
      <c r="E3596" t="s">
        <v>354</v>
      </c>
      <c r="F3596" t="s">
        <v>1506</v>
      </c>
      <c r="G3596" t="s">
        <v>3087</v>
      </c>
      <c r="H3596" s="1">
        <f>DATE(YEAR(invoices[[#This Row],[due_date]]),MONTH(invoices[[#This Row],[due_date]]),1)</f>
        <v>45474</v>
      </c>
      <c r="I3596" s="1">
        <v>45480</v>
      </c>
      <c r="J3596">
        <v>12600</v>
      </c>
      <c r="K3596">
        <v>1770</v>
      </c>
      <c r="L3596">
        <v>0</v>
      </c>
      <c r="M3596">
        <f>invoices[[#This Row],[rent_amount]]+invoices[[#This Row],[electricity_amount]]+invoices[[#This Row],[other_charges]]</f>
        <v>14370</v>
      </c>
      <c r="N3596" t="s">
        <v>28</v>
      </c>
      <c r="O3596" t="s">
        <v>529</v>
      </c>
      <c r="P3596">
        <v>0</v>
      </c>
      <c r="Q3596" t="b">
        <v>0</v>
      </c>
      <c r="R3596" t="s">
        <v>289</v>
      </c>
      <c r="S3596">
        <v>0</v>
      </c>
      <c r="T3596">
        <f>invoices[[#This Row],[total_amount]]</f>
        <v>14370</v>
      </c>
      <c r="U3596" t="s">
        <v>1508</v>
      </c>
      <c r="V3596" t="str">
        <f>INDEX([1]!Table1[tenantname],MATCH(invoices[[#This Row],[allotment_id]],[1]!Table1[TenantAllotmentID],0))</f>
        <v>Mudassir Ali (B34-C2)</v>
      </c>
      <c r="W3596" t="s">
        <v>14499</v>
      </c>
      <c r="X3596" t="s">
        <v>14500</v>
      </c>
      <c r="Y3596" s="4">
        <v>45474</v>
      </c>
      <c r="Z3596" t="s">
        <v>15806</v>
      </c>
      <c r="AA3596">
        <v>7704</v>
      </c>
      <c r="AB3596">
        <v>4148</v>
      </c>
      <c r="AC3596">
        <v>748</v>
      </c>
      <c r="AD3596" s="7">
        <f>invoices[[#This Row],[Rent]]+invoices[[#This Row],[Services]]+invoices[[#This Row],[GST]]</f>
        <v>12600</v>
      </c>
      <c r="AE3596" s="7">
        <f>invoices[[#This Row],[Total]]-invoices[[#This Row],[rent_amount]]</f>
        <v>0</v>
      </c>
      <c r="AF3596">
        <v>907</v>
      </c>
      <c r="AG3596">
        <v>1770</v>
      </c>
      <c r="AH3596">
        <f>invoices[[#This Row],[EB Amount]]-invoices[[#This Row],[electricity_amount]]</f>
        <v>0</v>
      </c>
    </row>
    <row r="3597" spans="1:34">
      <c r="A3597" t="s">
        <v>3099</v>
      </c>
      <c r="B3597" t="s">
        <v>22</v>
      </c>
      <c r="C3597" t="s">
        <v>364</v>
      </c>
      <c r="D3597" t="s">
        <v>24</v>
      </c>
      <c r="E3597" t="s">
        <v>247</v>
      </c>
      <c r="F3597" t="s">
        <v>365</v>
      </c>
      <c r="G3597" t="s">
        <v>3100</v>
      </c>
      <c r="H3597" s="1">
        <f>DATE(YEAR(invoices[[#This Row],[due_date]]),MONTH(invoices[[#This Row],[due_date]]),1)</f>
        <v>45474</v>
      </c>
      <c r="I3597" s="1">
        <v>45480</v>
      </c>
      <c r="J3597">
        <v>13500</v>
      </c>
      <c r="K3597">
        <v>930</v>
      </c>
      <c r="L3597">
        <v>0</v>
      </c>
      <c r="M3597">
        <f>invoices[[#This Row],[rent_amount]]+invoices[[#This Row],[electricity_amount]]+invoices[[#This Row],[other_charges]]</f>
        <v>14430</v>
      </c>
      <c r="N3597" t="s">
        <v>28</v>
      </c>
      <c r="O3597" t="s">
        <v>529</v>
      </c>
      <c r="P3597">
        <v>0</v>
      </c>
      <c r="Q3597" t="b">
        <v>0</v>
      </c>
      <c r="R3597" t="s">
        <v>289</v>
      </c>
      <c r="S3597">
        <v>0</v>
      </c>
      <c r="T3597">
        <f>invoices[[#This Row],[total_amount]]</f>
        <v>14430</v>
      </c>
      <c r="U3597" t="s">
        <v>367</v>
      </c>
      <c r="V3597" t="str">
        <f>INDEX([1]!Table1[tenantname],MATCH(invoices[[#This Row],[allotment_id]],[1]!Table1[TenantAllotmentID],0))</f>
        <v>Rahul Deshmukh (C11-C1)</v>
      </c>
      <c r="W3597" t="s">
        <v>14082</v>
      </c>
      <c r="X3597" t="s">
        <v>14083</v>
      </c>
      <c r="Y3597" s="4">
        <v>45474</v>
      </c>
      <c r="Z3597" t="s">
        <v>15806</v>
      </c>
      <c r="AA3597">
        <v>9690</v>
      </c>
      <c r="AB3597">
        <v>3229</v>
      </c>
      <c r="AC3597">
        <v>581</v>
      </c>
      <c r="AD3597" s="7">
        <f>invoices[[#This Row],[Rent]]+invoices[[#This Row],[Services]]+invoices[[#This Row],[GST]]</f>
        <v>13500</v>
      </c>
      <c r="AE3597" s="7">
        <f>invoices[[#This Row],[Total]]-invoices[[#This Row],[rent_amount]]</f>
        <v>0</v>
      </c>
      <c r="AF3597">
        <v>911</v>
      </c>
      <c r="AG3597">
        <v>930</v>
      </c>
      <c r="AH3597">
        <f>invoices[[#This Row],[EB Amount]]-invoices[[#This Row],[electricity_amount]]</f>
        <v>0</v>
      </c>
    </row>
    <row r="3598" spans="1:34">
      <c r="A3598" t="s">
        <v>3146</v>
      </c>
      <c r="B3598" t="s">
        <v>22</v>
      </c>
      <c r="C3598" t="s">
        <v>2717</v>
      </c>
      <c r="D3598" t="s">
        <v>24</v>
      </c>
      <c r="E3598" t="s">
        <v>147</v>
      </c>
      <c r="F3598" t="s">
        <v>1605</v>
      </c>
      <c r="G3598" t="s">
        <v>3147</v>
      </c>
      <c r="H3598" s="1">
        <f>DATE(YEAR(invoices[[#This Row],[due_date]]),MONTH(invoices[[#This Row],[due_date]]),1)</f>
        <v>45474</v>
      </c>
      <c r="I3598" s="1">
        <v>45480</v>
      </c>
      <c r="J3598">
        <v>13500</v>
      </c>
      <c r="K3598">
        <v>1590</v>
      </c>
      <c r="L3598">
        <v>0</v>
      </c>
      <c r="M3598">
        <f>invoices[[#This Row],[rent_amount]]+invoices[[#This Row],[electricity_amount]]+invoices[[#This Row],[other_charges]]</f>
        <v>15090</v>
      </c>
      <c r="N3598" t="s">
        <v>28</v>
      </c>
      <c r="O3598" t="s">
        <v>529</v>
      </c>
      <c r="P3598">
        <v>0</v>
      </c>
      <c r="Q3598" t="b">
        <v>0</v>
      </c>
      <c r="R3598" t="s">
        <v>289</v>
      </c>
      <c r="S3598">
        <v>0</v>
      </c>
      <c r="T3598">
        <f>invoices[[#This Row],[total_amount]]</f>
        <v>15090</v>
      </c>
      <c r="U3598" t="s">
        <v>2719</v>
      </c>
      <c r="V3598" t="str">
        <f>INDEX([1]!Table1[tenantname],MATCH(invoices[[#This Row],[allotment_id]],[1]!Table1[TenantAllotmentID],0))</f>
        <v>Rohit Chakravarthy (C31-C2)</v>
      </c>
      <c r="W3598" t="s">
        <v>14877</v>
      </c>
      <c r="X3598" t="s">
        <v>14878</v>
      </c>
      <c r="Y3598" s="4">
        <v>45474</v>
      </c>
      <c r="Z3598" t="s">
        <v>15806</v>
      </c>
      <c r="AA3598">
        <v>9690</v>
      </c>
      <c r="AB3598">
        <v>3229</v>
      </c>
      <c r="AC3598">
        <v>581</v>
      </c>
      <c r="AD3598" s="7">
        <f>invoices[[#This Row],[Rent]]+invoices[[#This Row],[Services]]+invoices[[#This Row],[GST]]</f>
        <v>13500</v>
      </c>
      <c r="AE3598" s="7">
        <f>invoices[[#This Row],[Total]]-invoices[[#This Row],[rent_amount]]</f>
        <v>0</v>
      </c>
      <c r="AF3598">
        <v>931</v>
      </c>
      <c r="AG3598">
        <v>1590</v>
      </c>
      <c r="AH3598">
        <f>invoices[[#This Row],[EB Amount]]-invoices[[#This Row],[electricity_amount]]</f>
        <v>0</v>
      </c>
    </row>
    <row r="3599" spans="1:34">
      <c r="A3599" t="s">
        <v>3173</v>
      </c>
      <c r="B3599" t="s">
        <v>22</v>
      </c>
      <c r="C3599" t="s">
        <v>509</v>
      </c>
      <c r="D3599" t="s">
        <v>24</v>
      </c>
      <c r="E3599" t="s">
        <v>96</v>
      </c>
      <c r="F3599" t="s">
        <v>1426</v>
      </c>
      <c r="G3599" t="s">
        <v>3174</v>
      </c>
      <c r="H3599" s="1">
        <f>DATE(YEAR(invoices[[#This Row],[due_date]]),MONTH(invoices[[#This Row],[due_date]]),1)</f>
        <v>45474</v>
      </c>
      <c r="I3599" s="1">
        <v>45480</v>
      </c>
      <c r="J3599">
        <v>5144</v>
      </c>
      <c r="K3599">
        <v>2730</v>
      </c>
      <c r="L3599">
        <v>2250</v>
      </c>
      <c r="M3599">
        <f>invoices[[#This Row],[rent_amount]]+invoices[[#This Row],[electricity_amount]]+invoices[[#This Row],[other_charges]]</f>
        <v>10124</v>
      </c>
      <c r="N3599" t="s">
        <v>28</v>
      </c>
      <c r="O3599" t="s">
        <v>288</v>
      </c>
      <c r="P3599">
        <v>0</v>
      </c>
      <c r="Q3599" t="b">
        <v>0</v>
      </c>
      <c r="R3599" t="s">
        <v>289</v>
      </c>
      <c r="S3599">
        <v>0</v>
      </c>
      <c r="T3599">
        <f>invoices[[#This Row],[total_amount]]</f>
        <v>10124</v>
      </c>
      <c r="U3599" t="s">
        <v>3175</v>
      </c>
      <c r="V3599" t="str">
        <f>INDEX([1]!Table1[tenantname],MATCH(invoices[[#This Row],[allotment_id]],[1]!Table1[TenantAllotmentID],0))</f>
        <v>Harsh Gupta (B33-B1)</v>
      </c>
      <c r="W3599" t="s">
        <v>14136</v>
      </c>
      <c r="X3599" t="s">
        <v>14991</v>
      </c>
      <c r="Y3599" s="4">
        <v>45474</v>
      </c>
      <c r="Z3599" t="s">
        <v>15806</v>
      </c>
      <c r="AA3599">
        <v>3146</v>
      </c>
      <c r="AB3599">
        <v>1694</v>
      </c>
      <c r="AC3599">
        <v>304</v>
      </c>
      <c r="AD3599" s="7">
        <f>invoices[[#This Row],[Rent]]+invoices[[#This Row],[Services]]+invoices[[#This Row],[GST]]</f>
        <v>5144</v>
      </c>
      <c r="AE3599" s="7">
        <f>invoices[[#This Row],[Total]]-invoices[[#This Row],[rent_amount]]</f>
        <v>0</v>
      </c>
      <c r="AF3599">
        <v>942</v>
      </c>
      <c r="AG3599">
        <v>2730</v>
      </c>
      <c r="AH3599">
        <f>invoices[[#This Row],[EB Amount]]-invoices[[#This Row],[electricity_amount]]</f>
        <v>0</v>
      </c>
    </row>
    <row r="3600" spans="1:34">
      <c r="A3600" t="s">
        <v>3252</v>
      </c>
      <c r="B3600" t="s">
        <v>22</v>
      </c>
      <c r="C3600" t="s">
        <v>3253</v>
      </c>
      <c r="D3600" t="s">
        <v>24</v>
      </c>
      <c r="E3600" t="s">
        <v>399</v>
      </c>
      <c r="F3600" t="s">
        <v>2169</v>
      </c>
      <c r="G3600" t="s">
        <v>3254</v>
      </c>
      <c r="H3600" s="1">
        <f>DATE(YEAR(invoices[[#This Row],[due_date]]),MONTH(invoices[[#This Row],[due_date]]),1)</f>
        <v>45474</v>
      </c>
      <c r="I3600" s="1">
        <v>45480</v>
      </c>
      <c r="J3600">
        <v>17000</v>
      </c>
      <c r="K3600">
        <v>2232</v>
      </c>
      <c r="L3600">
        <v>0</v>
      </c>
      <c r="M3600">
        <f>invoices[[#This Row],[rent_amount]]+invoices[[#This Row],[electricity_amount]]+invoices[[#This Row],[other_charges]]</f>
        <v>19232</v>
      </c>
      <c r="N3600" t="s">
        <v>28</v>
      </c>
      <c r="O3600" t="s">
        <v>958</v>
      </c>
      <c r="P3600">
        <v>0</v>
      </c>
      <c r="Q3600" t="b">
        <v>0</v>
      </c>
      <c r="R3600" t="s">
        <v>289</v>
      </c>
      <c r="S3600">
        <v>0</v>
      </c>
      <c r="T3600">
        <f>invoices[[#This Row],[total_amount]]</f>
        <v>19232</v>
      </c>
      <c r="U3600" t="s">
        <v>3255</v>
      </c>
      <c r="V3600" t="str">
        <f>INDEX([1]!Table1[tenantname],MATCH(invoices[[#This Row],[allotment_id]],[1]!Table1[TenantAllotmentID],0))</f>
        <v>Aishwarya E V (B22-A1)</v>
      </c>
      <c r="W3600" t="s">
        <v>15006</v>
      </c>
      <c r="X3600" t="s">
        <v>15007</v>
      </c>
      <c r="Y3600" s="4">
        <v>45474</v>
      </c>
      <c r="Z3600" t="s">
        <v>15806</v>
      </c>
      <c r="AA3600">
        <v>11900</v>
      </c>
      <c r="AB3600">
        <v>4066</v>
      </c>
      <c r="AC3600">
        <v>1034</v>
      </c>
      <c r="AD3600" s="7">
        <f>invoices[[#This Row],[Rent]]+invoices[[#This Row],[Services]]+invoices[[#This Row],[GST]]</f>
        <v>17000</v>
      </c>
      <c r="AE3600" s="7">
        <f>invoices[[#This Row],[Total]]-invoices[[#This Row],[rent_amount]]</f>
        <v>0</v>
      </c>
      <c r="AF3600">
        <v>975</v>
      </c>
      <c r="AG3600">
        <v>2232</v>
      </c>
      <c r="AH3600">
        <f>invoices[[#This Row],[EB Amount]]-invoices[[#This Row],[electricity_amount]]</f>
        <v>0</v>
      </c>
    </row>
    <row r="3601" spans="1:34">
      <c r="A3601" t="s">
        <v>3295</v>
      </c>
      <c r="B3601" t="s">
        <v>22</v>
      </c>
      <c r="C3601" t="s">
        <v>1571</v>
      </c>
      <c r="D3601" t="s">
        <v>24</v>
      </c>
      <c r="E3601" t="s">
        <v>104</v>
      </c>
      <c r="F3601" t="s">
        <v>1572</v>
      </c>
      <c r="G3601" t="s">
        <v>3296</v>
      </c>
      <c r="H3601" s="1">
        <f>DATE(YEAR(invoices[[#This Row],[due_date]]),MONTH(invoices[[#This Row],[due_date]]),1)</f>
        <v>45474</v>
      </c>
      <c r="I3601" s="1">
        <v>45480</v>
      </c>
      <c r="J3601">
        <v>14500</v>
      </c>
      <c r="K3601">
        <v>1200</v>
      </c>
      <c r="L3601">
        <v>0</v>
      </c>
      <c r="M3601">
        <f>invoices[[#This Row],[rent_amount]]+invoices[[#This Row],[electricity_amount]]+invoices[[#This Row],[other_charges]]</f>
        <v>15700</v>
      </c>
      <c r="N3601" t="s">
        <v>28</v>
      </c>
      <c r="O3601" t="s">
        <v>529</v>
      </c>
      <c r="P3601">
        <v>0</v>
      </c>
      <c r="Q3601" t="b">
        <v>0</v>
      </c>
      <c r="R3601" t="s">
        <v>289</v>
      </c>
      <c r="S3601">
        <v>0</v>
      </c>
      <c r="T3601">
        <f>invoices[[#This Row],[total_amount]]</f>
        <v>15700</v>
      </c>
      <c r="U3601" t="s">
        <v>1574</v>
      </c>
      <c r="V3601" t="str">
        <f>INDEX([1]!Table1[tenantname],MATCH(invoices[[#This Row],[allotment_id]],[1]!Table1[TenantAllotmentID],0))</f>
        <v>Ravi S (B14-B2)</v>
      </c>
      <c r="W3601" t="s">
        <v>14522</v>
      </c>
      <c r="X3601" t="s">
        <v>14523</v>
      </c>
      <c r="Y3601" s="4">
        <v>45474</v>
      </c>
      <c r="Z3601" t="s">
        <v>15806</v>
      </c>
      <c r="AA3601">
        <v>10408</v>
      </c>
      <c r="AB3601">
        <v>3468</v>
      </c>
      <c r="AC3601">
        <v>624</v>
      </c>
      <c r="AD3601" s="7">
        <f>invoices[[#This Row],[Rent]]+invoices[[#This Row],[Services]]+invoices[[#This Row],[GST]]</f>
        <v>14500</v>
      </c>
      <c r="AE3601" s="7">
        <f>invoices[[#This Row],[Total]]-invoices[[#This Row],[rent_amount]]</f>
        <v>0</v>
      </c>
      <c r="AF3601">
        <v>990</v>
      </c>
      <c r="AG3601">
        <v>1200</v>
      </c>
      <c r="AH3601">
        <f>invoices[[#This Row],[EB Amount]]-invoices[[#This Row],[electricity_amount]]</f>
        <v>0</v>
      </c>
    </row>
    <row r="3602" spans="1:34">
      <c r="A3602" t="s">
        <v>3425</v>
      </c>
      <c r="B3602" t="s">
        <v>22</v>
      </c>
      <c r="C3602" t="s">
        <v>1237</v>
      </c>
      <c r="D3602" t="s">
        <v>24</v>
      </c>
      <c r="E3602" t="s">
        <v>226</v>
      </c>
      <c r="F3602" t="s">
        <v>1238</v>
      </c>
      <c r="G3602" t="s">
        <v>3426</v>
      </c>
      <c r="H3602" s="1">
        <f>DATE(YEAR(invoices[[#This Row],[due_date]]),MONTH(invoices[[#This Row],[due_date]]),1)</f>
        <v>45474</v>
      </c>
      <c r="I3602" s="1">
        <v>45480</v>
      </c>
      <c r="J3602">
        <v>2451</v>
      </c>
      <c r="K3602">
        <v>0</v>
      </c>
      <c r="L3602">
        <v>0</v>
      </c>
      <c r="M3602">
        <f>invoices[[#This Row],[rent_amount]]+invoices[[#This Row],[electricity_amount]]+invoices[[#This Row],[other_charges]]</f>
        <v>2451</v>
      </c>
      <c r="N3602" t="s">
        <v>28</v>
      </c>
      <c r="O3602" t="s">
        <v>459</v>
      </c>
      <c r="P3602">
        <v>0</v>
      </c>
      <c r="Q3602" t="b">
        <v>0</v>
      </c>
      <c r="R3602" t="s">
        <v>289</v>
      </c>
      <c r="S3602">
        <v>0</v>
      </c>
      <c r="T3602">
        <f>invoices[[#This Row],[total_amount]]</f>
        <v>2451</v>
      </c>
      <c r="U3602" t="s">
        <v>1241</v>
      </c>
      <c r="V3602" t="str">
        <f>INDEX([1]!Table1[tenantname],MATCH(invoices[[#This Row],[allotment_id]],[1]!Table1[TenantAllotmentID],0))</f>
        <v>Surbhi Sharma (B12-A1)</v>
      </c>
      <c r="W3602" t="s">
        <v>14394</v>
      </c>
      <c r="X3602" t="s">
        <v>14395</v>
      </c>
      <c r="Y3602" s="4">
        <v>45474</v>
      </c>
      <c r="Z3602" t="s">
        <v>15806</v>
      </c>
      <c r="AA3602">
        <v>1716</v>
      </c>
      <c r="AB3602">
        <v>623</v>
      </c>
      <c r="AC3602">
        <v>112</v>
      </c>
      <c r="AD3602" s="7">
        <f>invoices[[#This Row],[Rent]]+invoices[[#This Row],[Services]]+invoices[[#This Row],[GST]]</f>
        <v>2451</v>
      </c>
      <c r="AE3602" s="7">
        <f>invoices[[#This Row],[Total]]-invoices[[#This Row],[rent_amount]]</f>
        <v>0</v>
      </c>
      <c r="AF3602">
        <v>1049</v>
      </c>
      <c r="AG3602">
        <v>0</v>
      </c>
      <c r="AH3602">
        <f>invoices[[#This Row],[EB Amount]]-invoices[[#This Row],[electricity_amount]]</f>
        <v>0</v>
      </c>
    </row>
    <row r="3603" spans="1:34">
      <c r="A3603" t="s">
        <v>3441</v>
      </c>
      <c r="B3603" t="s">
        <v>22</v>
      </c>
      <c r="C3603" t="s">
        <v>2682</v>
      </c>
      <c r="D3603" t="s">
        <v>24</v>
      </c>
      <c r="E3603" t="s">
        <v>42</v>
      </c>
      <c r="F3603" t="s">
        <v>2100</v>
      </c>
      <c r="G3603" t="s">
        <v>3442</v>
      </c>
      <c r="H3603" s="1">
        <f>DATE(YEAR(invoices[[#This Row],[due_date]]),MONTH(invoices[[#This Row],[due_date]]),1)</f>
        <v>45474</v>
      </c>
      <c r="I3603" s="1">
        <v>45480</v>
      </c>
      <c r="J3603">
        <v>13500</v>
      </c>
      <c r="K3603">
        <v>2340</v>
      </c>
      <c r="L3603">
        <v>0</v>
      </c>
      <c r="M3603">
        <f>invoices[[#This Row],[rent_amount]]+invoices[[#This Row],[electricity_amount]]+invoices[[#This Row],[other_charges]]</f>
        <v>15840</v>
      </c>
      <c r="N3603" t="s">
        <v>28</v>
      </c>
      <c r="O3603" t="s">
        <v>958</v>
      </c>
      <c r="P3603">
        <v>0</v>
      </c>
      <c r="Q3603" t="b">
        <v>0</v>
      </c>
      <c r="R3603" t="s">
        <v>289</v>
      </c>
      <c r="S3603">
        <v>0</v>
      </c>
      <c r="T3603">
        <f>invoices[[#This Row],[total_amount]]</f>
        <v>15840</v>
      </c>
      <c r="U3603" t="s">
        <v>3079</v>
      </c>
      <c r="V3603" t="str">
        <f>INDEX([1]!Table1[tenantname],MATCH(invoices[[#This Row],[allotment_id]],[1]!Table1[TenantAllotmentID],0))</f>
        <v>Amita Asthana (C24-B1)</v>
      </c>
      <c r="W3603" t="s">
        <v>14866</v>
      </c>
      <c r="X3603" t="s">
        <v>14965</v>
      </c>
      <c r="Y3603" s="4">
        <v>45474</v>
      </c>
      <c r="Z3603" t="s">
        <v>15806</v>
      </c>
      <c r="AA3603">
        <v>9450</v>
      </c>
      <c r="AB3603">
        <v>3229</v>
      </c>
      <c r="AC3603">
        <v>821</v>
      </c>
      <c r="AD3603" s="7">
        <f>invoices[[#This Row],[Rent]]+invoices[[#This Row],[Services]]+invoices[[#This Row],[GST]]</f>
        <v>13500</v>
      </c>
      <c r="AE3603" s="7">
        <f>invoices[[#This Row],[Total]]-invoices[[#This Row],[rent_amount]]</f>
        <v>0</v>
      </c>
      <c r="AF3603">
        <v>1058</v>
      </c>
      <c r="AG3603">
        <v>2340</v>
      </c>
      <c r="AH3603">
        <f>invoices[[#This Row],[EB Amount]]-invoices[[#This Row],[electricity_amount]]</f>
        <v>0</v>
      </c>
    </row>
    <row r="3604" spans="1:34">
      <c r="A3604" t="s">
        <v>3447</v>
      </c>
      <c r="B3604" t="s">
        <v>22</v>
      </c>
      <c r="C3604" t="s">
        <v>3448</v>
      </c>
      <c r="D3604" t="s">
        <v>24</v>
      </c>
      <c r="E3604" t="s">
        <v>25</v>
      </c>
      <c r="F3604" t="s">
        <v>1200</v>
      </c>
      <c r="G3604" t="s">
        <v>3449</v>
      </c>
      <c r="H3604" s="1">
        <f>DATE(YEAR(invoices[[#This Row],[due_date]]),MONTH(invoices[[#This Row],[due_date]]),1)</f>
        <v>45474</v>
      </c>
      <c r="I3604" s="1">
        <v>45480</v>
      </c>
      <c r="J3604">
        <v>17500</v>
      </c>
      <c r="K3604">
        <v>1794</v>
      </c>
      <c r="L3604">
        <v>0</v>
      </c>
      <c r="M3604">
        <f>invoices[[#This Row],[rent_amount]]+invoices[[#This Row],[electricity_amount]]+invoices[[#This Row],[other_charges]]</f>
        <v>19294</v>
      </c>
      <c r="N3604" t="s">
        <v>28</v>
      </c>
      <c r="O3604" t="s">
        <v>288</v>
      </c>
      <c r="P3604">
        <v>0</v>
      </c>
      <c r="Q3604" t="b">
        <v>0</v>
      </c>
      <c r="R3604" t="s">
        <v>289</v>
      </c>
      <c r="S3604">
        <v>0</v>
      </c>
      <c r="T3604">
        <f>invoices[[#This Row],[total_amount]]</f>
        <v>19294</v>
      </c>
      <c r="U3604" t="s">
        <v>3450</v>
      </c>
      <c r="V3604" t="str">
        <f>INDEX([1]!Table1[tenantname],MATCH(invoices[[#This Row],[allotment_id]],[1]!Table1[TenantAllotmentID],0))</f>
        <v>Thanvi Reddy Golkonda (A24-A1)</v>
      </c>
      <c r="W3604" t="s">
        <v>15053</v>
      </c>
      <c r="X3604" t="s">
        <v>15054</v>
      </c>
      <c r="Y3604" s="4">
        <v>45474</v>
      </c>
      <c r="Z3604" t="s">
        <v>15806</v>
      </c>
      <c r="AA3604">
        <v>12250</v>
      </c>
      <c r="AB3604">
        <v>4186</v>
      </c>
      <c r="AC3604">
        <v>1064</v>
      </c>
      <c r="AD3604" s="7">
        <f>invoices[[#This Row],[Rent]]+invoices[[#This Row],[Services]]+invoices[[#This Row],[GST]]</f>
        <v>17500</v>
      </c>
      <c r="AE3604" s="7">
        <f>invoices[[#This Row],[Total]]-invoices[[#This Row],[rent_amount]]</f>
        <v>0</v>
      </c>
      <c r="AF3604">
        <v>1061</v>
      </c>
      <c r="AG3604">
        <v>1794</v>
      </c>
      <c r="AH3604">
        <f>invoices[[#This Row],[EB Amount]]-invoices[[#This Row],[electricity_amount]]</f>
        <v>0</v>
      </c>
    </row>
    <row r="3605" spans="1:34">
      <c r="A3605" t="s">
        <v>3488</v>
      </c>
      <c r="B3605" t="s">
        <v>22</v>
      </c>
      <c r="C3605" t="s">
        <v>2906</v>
      </c>
      <c r="D3605" t="s">
        <v>24</v>
      </c>
      <c r="E3605" t="s">
        <v>247</v>
      </c>
      <c r="F3605" t="s">
        <v>870</v>
      </c>
      <c r="G3605" t="s">
        <v>3489</v>
      </c>
      <c r="H3605" s="1">
        <f>DATE(YEAR(invoices[[#This Row],[due_date]]),MONTH(invoices[[#This Row],[due_date]]),1)</f>
        <v>45474</v>
      </c>
      <c r="I3605" s="1">
        <v>45480</v>
      </c>
      <c r="J3605">
        <v>14500</v>
      </c>
      <c r="K3605">
        <v>1364</v>
      </c>
      <c r="L3605">
        <v>0</v>
      </c>
      <c r="M3605">
        <f>invoices[[#This Row],[rent_amount]]+invoices[[#This Row],[electricity_amount]]+invoices[[#This Row],[other_charges]]</f>
        <v>15864</v>
      </c>
      <c r="N3605" t="s">
        <v>28</v>
      </c>
      <c r="O3605" t="s">
        <v>288</v>
      </c>
      <c r="P3605">
        <v>0</v>
      </c>
      <c r="Q3605" t="b">
        <v>0</v>
      </c>
      <c r="R3605" t="s">
        <v>289</v>
      </c>
      <c r="S3605">
        <v>0</v>
      </c>
      <c r="T3605">
        <f>invoices[[#This Row],[total_amount]]</f>
        <v>15864</v>
      </c>
      <c r="U3605" t="s">
        <v>2908</v>
      </c>
      <c r="V3605" t="str">
        <f>INDEX([1]!Table1[tenantname],MATCH(invoices[[#This Row],[allotment_id]],[1]!Table1[TenantAllotmentID],0))</f>
        <v>Himadri Das (C11-B1)</v>
      </c>
      <c r="W3605" t="s">
        <v>14923</v>
      </c>
      <c r="X3605" t="s">
        <v>14924</v>
      </c>
      <c r="Y3605" s="4">
        <v>45474</v>
      </c>
      <c r="Z3605" t="s">
        <v>15806</v>
      </c>
      <c r="AA3605">
        <v>10408</v>
      </c>
      <c r="AB3605">
        <v>3468</v>
      </c>
      <c r="AC3605">
        <v>624</v>
      </c>
      <c r="AD3605" s="7">
        <f>invoices[[#This Row],[Rent]]+invoices[[#This Row],[Services]]+invoices[[#This Row],[GST]]</f>
        <v>14500</v>
      </c>
      <c r="AE3605" s="7">
        <f>invoices[[#This Row],[Total]]-invoices[[#This Row],[rent_amount]]</f>
        <v>0</v>
      </c>
      <c r="AF3605">
        <v>1075</v>
      </c>
      <c r="AG3605">
        <v>1364</v>
      </c>
      <c r="AH3605">
        <f>invoices[[#This Row],[EB Amount]]-invoices[[#This Row],[electricity_amount]]</f>
        <v>0</v>
      </c>
    </row>
    <row r="3606" spans="1:34">
      <c r="A3606" t="s">
        <v>3716</v>
      </c>
      <c r="B3606" t="s">
        <v>22</v>
      </c>
      <c r="C3606" t="s">
        <v>1988</v>
      </c>
      <c r="D3606" t="s">
        <v>24</v>
      </c>
      <c r="E3606" t="s">
        <v>140</v>
      </c>
      <c r="F3606" t="s">
        <v>675</v>
      </c>
      <c r="G3606" t="s">
        <v>3717</v>
      </c>
      <c r="H3606" s="1">
        <f>DATE(YEAR(invoices[[#This Row],[due_date]]),MONTH(invoices[[#This Row],[due_date]]),1)</f>
        <v>45474</v>
      </c>
      <c r="I3606" s="1">
        <v>45480</v>
      </c>
      <c r="J3606">
        <v>10886</v>
      </c>
      <c r="K3606">
        <v>1869</v>
      </c>
      <c r="L3606">
        <v>2250</v>
      </c>
      <c r="M3606">
        <f>invoices[[#This Row],[rent_amount]]+invoices[[#This Row],[electricity_amount]]+invoices[[#This Row],[other_charges]]</f>
        <v>15005</v>
      </c>
      <c r="N3606" t="s">
        <v>28</v>
      </c>
      <c r="O3606" t="s">
        <v>529</v>
      </c>
      <c r="P3606">
        <v>0</v>
      </c>
      <c r="Q3606" t="b">
        <v>0</v>
      </c>
      <c r="R3606" t="s">
        <v>289</v>
      </c>
      <c r="S3606">
        <v>0</v>
      </c>
      <c r="T3606">
        <f>invoices[[#This Row],[total_amount]]</f>
        <v>15005</v>
      </c>
      <c r="U3606" t="s">
        <v>1990</v>
      </c>
      <c r="V3606" t="str">
        <f>INDEX([1]!Table1[tenantname],MATCH(invoices[[#This Row],[allotment_id]],[1]!Table1[TenantAllotmentID],0))</f>
        <v>Raghav Jain (A41-C1)</v>
      </c>
      <c r="W3606" t="s">
        <v>14669</v>
      </c>
      <c r="X3606" t="s">
        <v>14670</v>
      </c>
      <c r="Y3606" s="4">
        <v>45474</v>
      </c>
      <c r="Z3606" t="s">
        <v>15806</v>
      </c>
      <c r="AA3606">
        <v>6771</v>
      </c>
      <c r="AB3606">
        <v>3488</v>
      </c>
      <c r="AC3606">
        <v>627</v>
      </c>
      <c r="AD3606" s="7">
        <f>invoices[[#This Row],[Rent]]+invoices[[#This Row],[Services]]+invoices[[#This Row],[GST]]</f>
        <v>10886</v>
      </c>
      <c r="AE3606" s="7">
        <f>invoices[[#This Row],[Total]]-invoices[[#This Row],[rent_amount]]</f>
        <v>0</v>
      </c>
      <c r="AF3606">
        <v>1168</v>
      </c>
      <c r="AG3606">
        <v>1869</v>
      </c>
      <c r="AH3606">
        <f>invoices[[#This Row],[EB Amount]]-invoices[[#This Row],[electricity_amount]]</f>
        <v>0</v>
      </c>
    </row>
    <row r="3607" spans="1:34">
      <c r="A3607" t="s">
        <v>3914</v>
      </c>
      <c r="B3607" t="s">
        <v>22</v>
      </c>
      <c r="C3607" t="s">
        <v>946</v>
      </c>
      <c r="D3607" t="s">
        <v>24</v>
      </c>
      <c r="E3607" t="s">
        <v>349</v>
      </c>
      <c r="F3607" t="s">
        <v>947</v>
      </c>
      <c r="G3607" t="s">
        <v>3915</v>
      </c>
      <c r="H3607" s="1">
        <f>DATE(YEAR(invoices[[#This Row],[due_date]]),MONTH(invoices[[#This Row],[due_date]]),1)</f>
        <v>45474</v>
      </c>
      <c r="I3607" s="1">
        <v>45480</v>
      </c>
      <c r="J3607">
        <v>14500</v>
      </c>
      <c r="K3607">
        <v>1410</v>
      </c>
      <c r="L3607">
        <v>0</v>
      </c>
      <c r="M3607">
        <f>invoices[[#This Row],[rent_amount]]+invoices[[#This Row],[electricity_amount]]+invoices[[#This Row],[other_charges]]</f>
        <v>15910</v>
      </c>
      <c r="N3607" t="s">
        <v>28</v>
      </c>
      <c r="O3607" t="s">
        <v>288</v>
      </c>
      <c r="P3607">
        <v>0</v>
      </c>
      <c r="Q3607" t="b">
        <v>0</v>
      </c>
      <c r="R3607" t="s">
        <v>289</v>
      </c>
      <c r="S3607">
        <v>0</v>
      </c>
      <c r="T3607">
        <f>invoices[[#This Row],[total_amount]]</f>
        <v>15910</v>
      </c>
      <c r="U3607" t="s">
        <v>949</v>
      </c>
      <c r="V3607" t="str">
        <f>INDEX([1]!Table1[tenantname],MATCH(invoices[[#This Row],[allotment_id]],[1]!Table1[TenantAllotmentID],0))</f>
        <v>Harikrishnan P (B11-B1)</v>
      </c>
      <c r="W3607" t="s">
        <v>14288</v>
      </c>
      <c r="X3607" t="s">
        <v>14289</v>
      </c>
      <c r="Y3607" s="4">
        <v>45474</v>
      </c>
      <c r="Z3607" t="s">
        <v>15806</v>
      </c>
      <c r="AA3607">
        <v>10408</v>
      </c>
      <c r="AB3607">
        <v>3468</v>
      </c>
      <c r="AC3607">
        <v>624</v>
      </c>
      <c r="AD3607" s="7">
        <f>invoices[[#This Row],[Rent]]+invoices[[#This Row],[Services]]+invoices[[#This Row],[GST]]</f>
        <v>14500</v>
      </c>
      <c r="AE3607" s="7">
        <f>invoices[[#This Row],[Total]]-invoices[[#This Row],[rent_amount]]</f>
        <v>0</v>
      </c>
      <c r="AF3607">
        <v>1255</v>
      </c>
      <c r="AG3607">
        <v>1410</v>
      </c>
      <c r="AH3607">
        <f>invoices[[#This Row],[EB Amount]]-invoices[[#This Row],[electricity_amount]]</f>
        <v>0</v>
      </c>
    </row>
    <row r="3608" spans="1:34">
      <c r="A3608" t="s">
        <v>3924</v>
      </c>
      <c r="B3608" t="s">
        <v>22</v>
      </c>
      <c r="C3608" t="s">
        <v>260</v>
      </c>
      <c r="D3608" t="s">
        <v>24</v>
      </c>
      <c r="E3608" t="s">
        <v>226</v>
      </c>
      <c r="F3608" t="s">
        <v>261</v>
      </c>
      <c r="G3608" t="s">
        <v>3925</v>
      </c>
      <c r="H3608" s="1">
        <f>DATE(YEAR(invoices[[#This Row],[due_date]]),MONTH(invoices[[#This Row],[due_date]]),1)</f>
        <v>45474</v>
      </c>
      <c r="I3608" s="1">
        <v>45480</v>
      </c>
      <c r="J3608">
        <v>13500</v>
      </c>
      <c r="K3608">
        <v>1920</v>
      </c>
      <c r="L3608">
        <v>0</v>
      </c>
      <c r="M3608">
        <f>invoices[[#This Row],[rent_amount]]+invoices[[#This Row],[electricity_amount]]+invoices[[#This Row],[other_charges]]</f>
        <v>15420</v>
      </c>
      <c r="N3608" t="s">
        <v>28</v>
      </c>
      <c r="O3608" t="s">
        <v>288</v>
      </c>
      <c r="P3608">
        <v>0</v>
      </c>
      <c r="Q3608" t="b">
        <v>0</v>
      </c>
      <c r="R3608" t="s">
        <v>289</v>
      </c>
      <c r="S3608">
        <v>0</v>
      </c>
      <c r="T3608">
        <f>invoices[[#This Row],[total_amount]]</f>
        <v>15420</v>
      </c>
      <c r="U3608" t="s">
        <v>265</v>
      </c>
      <c r="V3608" t="str">
        <f>INDEX([1]!Table1[tenantname],MATCH(invoices[[#This Row],[allotment_id]],[1]!Table1[TenantAllotmentID],0))</f>
        <v>Indira Ch (B12-C1)</v>
      </c>
      <c r="W3608" t="s">
        <v>14048</v>
      </c>
      <c r="X3608" t="s">
        <v>14049</v>
      </c>
      <c r="Y3608" s="4">
        <v>45474</v>
      </c>
      <c r="Z3608" t="s">
        <v>15806</v>
      </c>
      <c r="AA3608">
        <v>9690</v>
      </c>
      <c r="AB3608">
        <v>3229</v>
      </c>
      <c r="AC3608">
        <v>581</v>
      </c>
      <c r="AD3608" s="7">
        <f>invoices[[#This Row],[Rent]]+invoices[[#This Row],[Services]]+invoices[[#This Row],[GST]]</f>
        <v>13500</v>
      </c>
      <c r="AE3608" s="7">
        <f>invoices[[#This Row],[Total]]-invoices[[#This Row],[rent_amount]]</f>
        <v>0</v>
      </c>
      <c r="AF3608">
        <v>1261</v>
      </c>
      <c r="AG3608">
        <v>1920</v>
      </c>
      <c r="AH3608">
        <f>invoices[[#This Row],[EB Amount]]-invoices[[#This Row],[electricity_amount]]</f>
        <v>0</v>
      </c>
    </row>
    <row r="3609" spans="1:34">
      <c r="A3609" t="s">
        <v>3966</v>
      </c>
      <c r="B3609" t="s">
        <v>22</v>
      </c>
      <c r="C3609" t="s">
        <v>2270</v>
      </c>
      <c r="D3609" t="s">
        <v>24</v>
      </c>
      <c r="E3609" t="s">
        <v>112</v>
      </c>
      <c r="F3609" t="s">
        <v>113</v>
      </c>
      <c r="G3609" t="s">
        <v>3967</v>
      </c>
      <c r="H3609" s="1">
        <f>DATE(YEAR(invoices[[#This Row],[due_date]]),MONTH(invoices[[#This Row],[due_date]]),1)</f>
        <v>45474</v>
      </c>
      <c r="I3609" s="1">
        <v>45480</v>
      </c>
      <c r="J3609">
        <v>9000</v>
      </c>
      <c r="K3609">
        <v>0</v>
      </c>
      <c r="L3609">
        <v>0</v>
      </c>
      <c r="M3609">
        <f>invoices[[#This Row],[rent_amount]]+invoices[[#This Row],[electricity_amount]]+invoices[[#This Row],[other_charges]]</f>
        <v>9000</v>
      </c>
      <c r="N3609" t="s">
        <v>28</v>
      </c>
      <c r="O3609" t="s">
        <v>529</v>
      </c>
      <c r="P3609">
        <v>0</v>
      </c>
      <c r="Q3609" t="b">
        <v>0</v>
      </c>
      <c r="R3609" t="s">
        <v>289</v>
      </c>
      <c r="S3609">
        <v>0</v>
      </c>
      <c r="T3609">
        <f>invoices[[#This Row],[total_amount]]</f>
        <v>9000</v>
      </c>
      <c r="U3609" t="s">
        <v>2272</v>
      </c>
      <c r="V3609" t="str">
        <f>INDEX([1]!Table1[tenantname],MATCH(invoices[[#This Row],[allotment_id]],[1]!Table1[TenantAllotmentID],0))</f>
        <v>Mihir Kadve (A23-C1)</v>
      </c>
      <c r="W3609" t="s">
        <v>14758</v>
      </c>
      <c r="X3609" t="s">
        <v>14759</v>
      </c>
      <c r="Y3609" s="4">
        <v>45474</v>
      </c>
      <c r="Z3609" t="s">
        <v>15806</v>
      </c>
      <c r="AA3609">
        <v>6300</v>
      </c>
      <c r="AB3609">
        <v>2288</v>
      </c>
      <c r="AC3609">
        <v>412</v>
      </c>
      <c r="AD3609" s="7">
        <f>invoices[[#This Row],[Rent]]+invoices[[#This Row],[Services]]+invoices[[#This Row],[GST]]</f>
        <v>9000</v>
      </c>
      <c r="AE3609" s="7">
        <f>invoices[[#This Row],[Total]]-invoices[[#This Row],[rent_amount]]</f>
        <v>0</v>
      </c>
      <c r="AF3609">
        <v>1280</v>
      </c>
      <c r="AG3609">
        <v>0</v>
      </c>
      <c r="AH3609">
        <f>invoices[[#This Row],[EB Amount]]-invoices[[#This Row],[electricity_amount]]</f>
        <v>0</v>
      </c>
    </row>
    <row r="3610" spans="1:34">
      <c r="A3610" t="s">
        <v>4031</v>
      </c>
      <c r="B3610" t="s">
        <v>22</v>
      </c>
      <c r="C3610" t="s">
        <v>855</v>
      </c>
      <c r="D3610" t="s">
        <v>24</v>
      </c>
      <c r="E3610" t="s">
        <v>140</v>
      </c>
      <c r="F3610" t="s">
        <v>293</v>
      </c>
      <c r="G3610" t="s">
        <v>4032</v>
      </c>
      <c r="H3610" s="1">
        <f>DATE(YEAR(invoices[[#This Row],[due_date]]),MONTH(invoices[[#This Row],[due_date]]),1)</f>
        <v>45474</v>
      </c>
      <c r="I3610" s="1">
        <v>45480</v>
      </c>
      <c r="J3610">
        <v>13000</v>
      </c>
      <c r="K3610">
        <v>1404</v>
      </c>
      <c r="L3610">
        <v>0</v>
      </c>
      <c r="M3610">
        <f>invoices[[#This Row],[rent_amount]]+invoices[[#This Row],[electricity_amount]]+invoices[[#This Row],[other_charges]]</f>
        <v>14404</v>
      </c>
      <c r="N3610" t="s">
        <v>28</v>
      </c>
      <c r="O3610" t="s">
        <v>288</v>
      </c>
      <c r="P3610">
        <v>0</v>
      </c>
      <c r="Q3610" t="b">
        <v>0</v>
      </c>
      <c r="R3610" t="s">
        <v>289</v>
      </c>
      <c r="S3610">
        <v>0</v>
      </c>
      <c r="T3610">
        <f>invoices[[#This Row],[total_amount]]</f>
        <v>14404</v>
      </c>
      <c r="U3610" t="s">
        <v>857</v>
      </c>
      <c r="V3610" t="str">
        <f>INDEX([1]!Table1[tenantname],MATCH(invoices[[#This Row],[allotment_id]],[1]!Table1[TenantAllotmentID],0))</f>
        <v>Hari Vignesh (A41-B1)</v>
      </c>
      <c r="W3610" t="s">
        <v>14257</v>
      </c>
      <c r="X3610" t="s">
        <v>14258</v>
      </c>
      <c r="Y3610" s="4">
        <v>45474</v>
      </c>
      <c r="Z3610" t="s">
        <v>15806</v>
      </c>
      <c r="AA3610">
        <v>8085</v>
      </c>
      <c r="AB3610">
        <v>4165</v>
      </c>
      <c r="AC3610">
        <v>750</v>
      </c>
      <c r="AD3610" s="7">
        <f>invoices[[#This Row],[Rent]]+invoices[[#This Row],[Services]]+invoices[[#This Row],[GST]]</f>
        <v>13000</v>
      </c>
      <c r="AE3610" s="7">
        <f>invoices[[#This Row],[Total]]-invoices[[#This Row],[rent_amount]]</f>
        <v>0</v>
      </c>
      <c r="AF3610">
        <v>1308</v>
      </c>
      <c r="AG3610">
        <v>1404</v>
      </c>
      <c r="AH3610">
        <f>invoices[[#This Row],[EB Amount]]-invoices[[#This Row],[electricity_amount]]</f>
        <v>0</v>
      </c>
    </row>
    <row r="3611" spans="1:34">
      <c r="A3611" t="s">
        <v>4137</v>
      </c>
      <c r="B3611" t="s">
        <v>22</v>
      </c>
      <c r="C3611" t="s">
        <v>1938</v>
      </c>
      <c r="D3611" t="s">
        <v>24</v>
      </c>
      <c r="E3611" t="s">
        <v>342</v>
      </c>
      <c r="F3611" t="s">
        <v>1768</v>
      </c>
      <c r="G3611" t="s">
        <v>4138</v>
      </c>
      <c r="H3611" s="1">
        <f>DATE(YEAR(invoices[[#This Row],[due_date]]),MONTH(invoices[[#This Row],[due_date]]),1)</f>
        <v>45474</v>
      </c>
      <c r="I3611" s="1">
        <v>45480</v>
      </c>
      <c r="J3611">
        <v>14500</v>
      </c>
      <c r="K3611">
        <v>2250</v>
      </c>
      <c r="L3611">
        <v>0</v>
      </c>
      <c r="M3611">
        <f>invoices[[#This Row],[rent_amount]]+invoices[[#This Row],[electricity_amount]]+invoices[[#This Row],[other_charges]]</f>
        <v>16750</v>
      </c>
      <c r="N3611" t="s">
        <v>28</v>
      </c>
      <c r="O3611" t="s">
        <v>529</v>
      </c>
      <c r="P3611">
        <v>0</v>
      </c>
      <c r="Q3611" t="b">
        <v>0</v>
      </c>
      <c r="R3611" t="s">
        <v>289</v>
      </c>
      <c r="S3611">
        <v>0</v>
      </c>
      <c r="T3611">
        <f>invoices[[#This Row],[total_amount]]</f>
        <v>16750</v>
      </c>
      <c r="U3611" t="s">
        <v>1940</v>
      </c>
      <c r="V3611" t="str">
        <f>INDEX([1]!Table1[tenantname],MATCH(invoices[[#This Row],[allotment_id]],[1]!Table1[TenantAllotmentID],0))</f>
        <v>Mounika C S (D11-C1)</v>
      </c>
      <c r="W3611" t="s">
        <v>14651</v>
      </c>
      <c r="X3611" t="s">
        <v>14652</v>
      </c>
      <c r="Y3611" s="4">
        <v>45474</v>
      </c>
      <c r="Z3611" t="s">
        <v>15806</v>
      </c>
      <c r="AA3611">
        <v>9018</v>
      </c>
      <c r="AB3611">
        <v>4645</v>
      </c>
      <c r="AC3611">
        <v>837</v>
      </c>
      <c r="AD3611" s="7">
        <f>invoices[[#This Row],[Rent]]+invoices[[#This Row],[Services]]+invoices[[#This Row],[GST]]</f>
        <v>14500</v>
      </c>
      <c r="AE3611" s="7">
        <f>invoices[[#This Row],[Total]]-invoices[[#This Row],[rent_amount]]</f>
        <v>0</v>
      </c>
      <c r="AF3611">
        <v>1360</v>
      </c>
      <c r="AG3611">
        <v>2250</v>
      </c>
      <c r="AH3611">
        <f>invoices[[#This Row],[EB Amount]]-invoices[[#This Row],[electricity_amount]]</f>
        <v>0</v>
      </c>
    </row>
    <row r="3612" spans="1:34">
      <c r="A3612" t="s">
        <v>4268</v>
      </c>
      <c r="B3612" t="s">
        <v>22</v>
      </c>
      <c r="C3612" t="s">
        <v>4269</v>
      </c>
      <c r="D3612" t="s">
        <v>24</v>
      </c>
      <c r="E3612" t="s">
        <v>195</v>
      </c>
      <c r="F3612" t="s">
        <v>375</v>
      </c>
      <c r="G3612" t="s">
        <v>4270</v>
      </c>
      <c r="H3612" s="1">
        <f>DATE(YEAR(invoices[[#This Row],[due_date]]),MONTH(invoices[[#This Row],[due_date]]),1)</f>
        <v>45474</v>
      </c>
      <c r="I3612" s="1">
        <v>45480</v>
      </c>
      <c r="J3612">
        <v>2570</v>
      </c>
      <c r="K3612">
        <v>2430</v>
      </c>
      <c r="L3612">
        <v>2250</v>
      </c>
      <c r="M3612">
        <f>invoices[[#This Row],[rent_amount]]+invoices[[#This Row],[electricity_amount]]+invoices[[#This Row],[other_charges]]</f>
        <v>7250</v>
      </c>
      <c r="N3612" t="s">
        <v>28</v>
      </c>
      <c r="O3612" t="s">
        <v>288</v>
      </c>
      <c r="P3612">
        <v>0</v>
      </c>
      <c r="Q3612" t="b">
        <v>0</v>
      </c>
      <c r="R3612" t="s">
        <v>289</v>
      </c>
      <c r="S3612">
        <v>0</v>
      </c>
      <c r="T3612">
        <f>invoices[[#This Row],[total_amount]]</f>
        <v>7250</v>
      </c>
      <c r="U3612" t="s">
        <v>4271</v>
      </c>
      <c r="V3612" t="str">
        <f>INDEX([1]!Table1[tenantname],MATCH(invoices[[#This Row],[allotment_id]],[1]!Table1[TenantAllotmentID],0))</f>
        <v>Monika Sruthi K (D41-C2)</v>
      </c>
      <c r="W3612" t="s">
        <v>15203</v>
      </c>
      <c r="X3612" t="s">
        <v>15204</v>
      </c>
      <c r="Y3612" s="4">
        <v>45474</v>
      </c>
      <c r="Z3612" t="s">
        <v>15806</v>
      </c>
      <c r="AA3612">
        <v>1710</v>
      </c>
      <c r="AB3612">
        <v>729</v>
      </c>
      <c r="AC3612">
        <v>131</v>
      </c>
      <c r="AD3612" s="7">
        <f>invoices[[#This Row],[Rent]]+invoices[[#This Row],[Services]]+invoices[[#This Row],[GST]]</f>
        <v>2570</v>
      </c>
      <c r="AE3612" s="7">
        <f>invoices[[#This Row],[Total]]-invoices[[#This Row],[rent_amount]]</f>
        <v>0</v>
      </c>
      <c r="AF3612">
        <v>1415</v>
      </c>
      <c r="AG3612">
        <v>2430</v>
      </c>
      <c r="AH3612">
        <f>invoices[[#This Row],[EB Amount]]-invoices[[#This Row],[electricity_amount]]</f>
        <v>0</v>
      </c>
    </row>
    <row r="3613" spans="1:34">
      <c r="A3613" t="s">
        <v>4511</v>
      </c>
      <c r="B3613" t="s">
        <v>22</v>
      </c>
      <c r="C3613" t="s">
        <v>475</v>
      </c>
      <c r="D3613" t="s">
        <v>24</v>
      </c>
      <c r="E3613" t="s">
        <v>476</v>
      </c>
      <c r="F3613" t="s">
        <v>477</v>
      </c>
      <c r="G3613" t="s">
        <v>4512</v>
      </c>
      <c r="H3613" s="1">
        <f>DATE(YEAR(invoices[[#This Row],[due_date]]),MONTH(invoices[[#This Row],[due_date]]),1)</f>
        <v>45474</v>
      </c>
      <c r="I3613" s="1">
        <v>45480</v>
      </c>
      <c r="J3613">
        <v>22000</v>
      </c>
      <c r="K3613">
        <v>2850</v>
      </c>
      <c r="L3613">
        <v>0</v>
      </c>
      <c r="M3613">
        <f>invoices[[#This Row],[rent_amount]]+invoices[[#This Row],[electricity_amount]]+invoices[[#This Row],[other_charges]]</f>
        <v>24850</v>
      </c>
      <c r="N3613" t="s">
        <v>28</v>
      </c>
      <c r="O3613" t="s">
        <v>958</v>
      </c>
      <c r="P3613">
        <v>0</v>
      </c>
      <c r="Q3613" t="b">
        <v>0</v>
      </c>
      <c r="R3613" t="s">
        <v>289</v>
      </c>
      <c r="S3613">
        <v>0</v>
      </c>
      <c r="T3613">
        <f>invoices[[#This Row],[total_amount]]</f>
        <v>24850</v>
      </c>
      <c r="U3613" t="s">
        <v>479</v>
      </c>
      <c r="V3613" t="str">
        <f>INDEX([1]!Table1[tenantname],MATCH(invoices[[#This Row],[allotment_id]],[1]!Table1[TenantAllotmentID],0))</f>
        <v>Aurobinda Bharat Maharana (B41-D1)</v>
      </c>
      <c r="W3613" t="s">
        <v>14124</v>
      </c>
      <c r="X3613" t="s">
        <v>14125</v>
      </c>
      <c r="Y3613" s="4">
        <v>45474</v>
      </c>
      <c r="Z3613" t="s">
        <v>15806</v>
      </c>
      <c r="AA3613">
        <v>15792</v>
      </c>
      <c r="AB3613">
        <v>5263</v>
      </c>
      <c r="AC3613">
        <v>945</v>
      </c>
      <c r="AD3613" s="7">
        <f>invoices[[#This Row],[Rent]]+invoices[[#This Row],[Services]]+invoices[[#This Row],[GST]]</f>
        <v>22000</v>
      </c>
      <c r="AE3613" s="7">
        <f>invoices[[#This Row],[Total]]-invoices[[#This Row],[rent_amount]]</f>
        <v>0</v>
      </c>
      <c r="AF3613">
        <v>1519</v>
      </c>
      <c r="AG3613">
        <v>2850</v>
      </c>
      <c r="AH3613">
        <f>invoices[[#This Row],[EB Amount]]-invoices[[#This Row],[electricity_amount]]</f>
        <v>0</v>
      </c>
    </row>
    <row r="3614" spans="1:34">
      <c r="A3614" t="s">
        <v>4577</v>
      </c>
      <c r="B3614" t="s">
        <v>22</v>
      </c>
      <c r="C3614" t="s">
        <v>4578</v>
      </c>
      <c r="D3614" t="s">
        <v>24</v>
      </c>
      <c r="E3614" t="s">
        <v>519</v>
      </c>
      <c r="F3614" t="s">
        <v>681</v>
      </c>
      <c r="G3614" t="s">
        <v>4579</v>
      </c>
      <c r="H3614" s="1">
        <f>DATE(YEAR(invoices[[#This Row],[due_date]]),MONTH(invoices[[#This Row],[due_date]]),1)</f>
        <v>45474</v>
      </c>
      <c r="I3614" s="1">
        <v>45480</v>
      </c>
      <c r="J3614">
        <v>13500</v>
      </c>
      <c r="K3614">
        <v>2190</v>
      </c>
      <c r="L3614">
        <v>2250</v>
      </c>
      <c r="M3614">
        <f>invoices[[#This Row],[rent_amount]]+invoices[[#This Row],[electricity_amount]]+invoices[[#This Row],[other_charges]]</f>
        <v>17940</v>
      </c>
      <c r="N3614" t="s">
        <v>28</v>
      </c>
      <c r="O3614" t="s">
        <v>288</v>
      </c>
      <c r="P3614">
        <v>0</v>
      </c>
      <c r="Q3614" t="b">
        <v>0</v>
      </c>
      <c r="R3614" t="s">
        <v>289</v>
      </c>
      <c r="S3614">
        <v>0</v>
      </c>
      <c r="T3614">
        <f>invoices[[#This Row],[total_amount]]</f>
        <v>17940</v>
      </c>
      <c r="U3614" t="s">
        <v>4580</v>
      </c>
      <c r="V3614" t="str">
        <f>INDEX([1]!Table1[tenantname],MATCH(invoices[[#This Row],[allotment_id]],[1]!Table1[TenantAllotmentID],0))</f>
        <v>Kingsly Sam Raj (C41-C1)</v>
      </c>
      <c r="W3614" t="s">
        <v>15266</v>
      </c>
      <c r="X3614" t="s">
        <v>15267</v>
      </c>
      <c r="Y3614" s="4">
        <v>45474</v>
      </c>
      <c r="Z3614" t="s">
        <v>15806</v>
      </c>
      <c r="AA3614">
        <v>8254</v>
      </c>
      <c r="AB3614">
        <v>4444</v>
      </c>
      <c r="AC3614">
        <v>802</v>
      </c>
      <c r="AD3614" s="7">
        <f>invoices[[#This Row],[Rent]]+invoices[[#This Row],[Services]]+invoices[[#This Row],[GST]]</f>
        <v>13500</v>
      </c>
      <c r="AE3614" s="7">
        <f>invoices[[#This Row],[Total]]-invoices[[#This Row],[rent_amount]]</f>
        <v>0</v>
      </c>
      <c r="AF3614">
        <v>1545</v>
      </c>
      <c r="AG3614">
        <v>2190</v>
      </c>
      <c r="AH3614">
        <f>invoices[[#This Row],[EB Amount]]-invoices[[#This Row],[electricity_amount]]</f>
        <v>0</v>
      </c>
    </row>
    <row r="3615" spans="1:34">
      <c r="A3615" t="s">
        <v>4616</v>
      </c>
      <c r="B3615" t="s">
        <v>22</v>
      </c>
      <c r="C3615" t="s">
        <v>2459</v>
      </c>
      <c r="D3615" t="s">
        <v>24</v>
      </c>
      <c r="E3615" t="s">
        <v>476</v>
      </c>
      <c r="F3615" t="s">
        <v>1069</v>
      </c>
      <c r="G3615" t="s">
        <v>4617</v>
      </c>
      <c r="H3615" s="1">
        <f>DATE(YEAR(invoices[[#This Row],[due_date]]),MONTH(invoices[[#This Row],[due_date]]),1)</f>
        <v>45474</v>
      </c>
      <c r="I3615" s="1">
        <v>45480</v>
      </c>
      <c r="J3615">
        <v>13500</v>
      </c>
      <c r="K3615">
        <v>2850</v>
      </c>
      <c r="L3615">
        <v>0</v>
      </c>
      <c r="M3615">
        <f>invoices[[#This Row],[rent_amount]]+invoices[[#This Row],[electricity_amount]]+invoices[[#This Row],[other_charges]]</f>
        <v>16350</v>
      </c>
      <c r="N3615" t="s">
        <v>28</v>
      </c>
      <c r="O3615" t="s">
        <v>459</v>
      </c>
      <c r="P3615">
        <v>0</v>
      </c>
      <c r="Q3615" t="b">
        <v>0</v>
      </c>
      <c r="R3615" t="s">
        <v>289</v>
      </c>
      <c r="S3615">
        <v>0</v>
      </c>
      <c r="T3615">
        <f>invoices[[#This Row],[total_amount]]</f>
        <v>16350</v>
      </c>
      <c r="U3615" t="s">
        <v>3090</v>
      </c>
      <c r="V3615" t="str">
        <f>INDEX([1]!Table1[tenantname],MATCH(invoices[[#This Row],[allotment_id]],[1]!Table1[TenantAllotmentID],0))</f>
        <v>Vishal Chandravanshi (B41-C2)</v>
      </c>
      <c r="W3615" t="s">
        <v>14810</v>
      </c>
      <c r="X3615" t="s">
        <v>14968</v>
      </c>
      <c r="Y3615" s="4">
        <v>45474</v>
      </c>
      <c r="Z3615" t="s">
        <v>15806</v>
      </c>
      <c r="AA3615">
        <v>9690</v>
      </c>
      <c r="AB3615">
        <v>3229</v>
      </c>
      <c r="AC3615">
        <v>581</v>
      </c>
      <c r="AD3615" s="7">
        <f>invoices[[#This Row],[Rent]]+invoices[[#This Row],[Services]]+invoices[[#This Row],[GST]]</f>
        <v>13500</v>
      </c>
      <c r="AE3615" s="7">
        <f>invoices[[#This Row],[Total]]-invoices[[#This Row],[rent_amount]]</f>
        <v>0</v>
      </c>
      <c r="AF3615">
        <v>1565</v>
      </c>
      <c r="AG3615">
        <v>2850</v>
      </c>
      <c r="AH3615">
        <f>invoices[[#This Row],[EB Amount]]-invoices[[#This Row],[electricity_amount]]</f>
        <v>0</v>
      </c>
    </row>
    <row r="3616" spans="1:34">
      <c r="A3616" t="s">
        <v>4662</v>
      </c>
      <c r="B3616" t="s">
        <v>22</v>
      </c>
      <c r="C3616" t="s">
        <v>2969</v>
      </c>
      <c r="D3616" t="s">
        <v>24</v>
      </c>
      <c r="E3616" t="s">
        <v>80</v>
      </c>
      <c r="F3616" t="s">
        <v>1824</v>
      </c>
      <c r="G3616" t="s">
        <v>4663</v>
      </c>
      <c r="H3616" s="1">
        <f>DATE(YEAR(invoices[[#This Row],[due_date]]),MONTH(invoices[[#This Row],[due_date]]),1)</f>
        <v>45474</v>
      </c>
      <c r="I3616" s="1">
        <v>45480</v>
      </c>
      <c r="J3616">
        <v>24000</v>
      </c>
      <c r="K3616">
        <v>2040</v>
      </c>
      <c r="L3616">
        <v>0</v>
      </c>
      <c r="M3616">
        <f>invoices[[#This Row],[rent_amount]]+invoices[[#This Row],[electricity_amount]]+invoices[[#This Row],[other_charges]]</f>
        <v>26040</v>
      </c>
      <c r="N3616" t="s">
        <v>28</v>
      </c>
      <c r="O3616" t="s">
        <v>958</v>
      </c>
      <c r="P3616">
        <v>0</v>
      </c>
      <c r="Q3616" t="b">
        <v>0</v>
      </c>
      <c r="R3616" t="s">
        <v>289</v>
      </c>
      <c r="S3616">
        <v>0</v>
      </c>
      <c r="T3616">
        <f>invoices[[#This Row],[total_amount]]</f>
        <v>26040</v>
      </c>
      <c r="U3616" t="s">
        <v>2971</v>
      </c>
      <c r="V3616" t="str">
        <f>INDEX([1]!Table1[tenantname],MATCH(invoices[[#This Row],[allotment_id]],[1]!Table1[TenantAllotmentID],0))</f>
        <v>Alagu Lakshmi (D21-A1)</v>
      </c>
      <c r="W3616" t="s">
        <v>14935</v>
      </c>
      <c r="X3616" t="s">
        <v>14936</v>
      </c>
      <c r="Y3616" s="4">
        <v>45474</v>
      </c>
      <c r="Z3616" t="s">
        <v>15806</v>
      </c>
      <c r="AA3616">
        <v>16800</v>
      </c>
      <c r="AB3616">
        <v>5741</v>
      </c>
      <c r="AC3616">
        <v>1459</v>
      </c>
      <c r="AD3616" s="7">
        <f>invoices[[#This Row],[Rent]]+invoices[[#This Row],[Services]]+invoices[[#This Row],[GST]]</f>
        <v>24000</v>
      </c>
      <c r="AE3616" s="7">
        <f>invoices[[#This Row],[Total]]-invoices[[#This Row],[rent_amount]]</f>
        <v>0</v>
      </c>
      <c r="AF3616">
        <v>1586</v>
      </c>
      <c r="AG3616">
        <v>2040</v>
      </c>
      <c r="AH3616">
        <f>invoices[[#This Row],[EB Amount]]-invoices[[#This Row],[electricity_amount]]</f>
        <v>0</v>
      </c>
    </row>
    <row r="3617" spans="1:34">
      <c r="A3617" t="s">
        <v>4785</v>
      </c>
      <c r="B3617" t="s">
        <v>22</v>
      </c>
      <c r="C3617" t="s">
        <v>4786</v>
      </c>
      <c r="D3617" t="s">
        <v>24</v>
      </c>
      <c r="E3617" t="s">
        <v>104</v>
      </c>
      <c r="F3617" t="s">
        <v>551</v>
      </c>
      <c r="G3617" t="s">
        <v>4787</v>
      </c>
      <c r="H3617" s="1">
        <f>DATE(YEAR(invoices[[#This Row],[due_date]]),MONTH(invoices[[#This Row],[due_date]]),1)</f>
        <v>45474</v>
      </c>
      <c r="I3617" s="1">
        <v>45480</v>
      </c>
      <c r="J3617">
        <v>13500</v>
      </c>
      <c r="K3617">
        <v>1200</v>
      </c>
      <c r="L3617">
        <v>0</v>
      </c>
      <c r="M3617">
        <f>invoices[[#This Row],[rent_amount]]+invoices[[#This Row],[electricity_amount]]+invoices[[#This Row],[other_charges]]</f>
        <v>14700</v>
      </c>
      <c r="N3617" t="s">
        <v>28</v>
      </c>
      <c r="O3617" t="s">
        <v>288</v>
      </c>
      <c r="P3617">
        <v>0</v>
      </c>
      <c r="Q3617" t="b">
        <v>0</v>
      </c>
      <c r="R3617" t="s">
        <v>289</v>
      </c>
      <c r="S3617">
        <v>0</v>
      </c>
      <c r="T3617">
        <f>invoices[[#This Row],[total_amount]]</f>
        <v>14700</v>
      </c>
      <c r="U3617" t="s">
        <v>4788</v>
      </c>
      <c r="V3617" t="str">
        <f>INDEX([1]!Table1[tenantname],MATCH(invoices[[#This Row],[allotment_id]],[1]!Table1[TenantAllotmentID],0))</f>
        <v>Mohammed Maaz (B14-C2)</v>
      </c>
      <c r="W3617" t="s">
        <v>15287</v>
      </c>
      <c r="X3617" t="s">
        <v>15288</v>
      </c>
      <c r="Y3617" s="4">
        <v>45474</v>
      </c>
      <c r="Z3617" t="s">
        <v>15806</v>
      </c>
      <c r="AA3617">
        <v>9690</v>
      </c>
      <c r="AB3617">
        <v>3229</v>
      </c>
      <c r="AC3617">
        <v>581</v>
      </c>
      <c r="AD3617" s="7">
        <f>invoices[[#This Row],[Rent]]+invoices[[#This Row],[Services]]+invoices[[#This Row],[GST]]</f>
        <v>13500</v>
      </c>
      <c r="AE3617" s="7">
        <f>invoices[[#This Row],[Total]]-invoices[[#This Row],[rent_amount]]</f>
        <v>0</v>
      </c>
      <c r="AF3617">
        <v>1642</v>
      </c>
      <c r="AG3617">
        <v>1200</v>
      </c>
      <c r="AH3617">
        <f>invoices[[#This Row],[EB Amount]]-invoices[[#This Row],[electricity_amount]]</f>
        <v>0</v>
      </c>
    </row>
    <row r="3618" spans="1:34">
      <c r="A3618" t="s">
        <v>5025</v>
      </c>
      <c r="B3618" t="s">
        <v>22</v>
      </c>
      <c r="C3618" t="s">
        <v>1477</v>
      </c>
      <c r="D3618" t="s">
        <v>24</v>
      </c>
      <c r="E3618" t="s">
        <v>181</v>
      </c>
      <c r="F3618" t="s">
        <v>182</v>
      </c>
      <c r="G3618" t="s">
        <v>5026</v>
      </c>
      <c r="H3618" s="1">
        <f>DATE(YEAR(invoices[[#This Row],[due_date]]),MONTH(invoices[[#This Row],[due_date]]),1)</f>
        <v>45474</v>
      </c>
      <c r="I3618" s="1">
        <v>45480</v>
      </c>
      <c r="J3618">
        <v>13000</v>
      </c>
      <c r="K3618">
        <v>1980</v>
      </c>
      <c r="L3618">
        <v>0</v>
      </c>
      <c r="M3618">
        <f>invoices[[#This Row],[rent_amount]]+invoices[[#This Row],[electricity_amount]]+invoices[[#This Row],[other_charges]]</f>
        <v>14980</v>
      </c>
      <c r="N3618" t="s">
        <v>28</v>
      </c>
      <c r="O3618" t="s">
        <v>288</v>
      </c>
      <c r="P3618">
        <v>0</v>
      </c>
      <c r="Q3618" t="b">
        <v>0</v>
      </c>
      <c r="R3618" t="s">
        <v>289</v>
      </c>
      <c r="S3618">
        <v>0</v>
      </c>
      <c r="T3618">
        <f>invoices[[#This Row],[total_amount]]</f>
        <v>14980</v>
      </c>
      <c r="U3618" t="s">
        <v>5027</v>
      </c>
      <c r="V3618" t="str">
        <f>INDEX([1]!Table1[tenantname],MATCH(invoices[[#This Row],[allotment_id]],[1]!Table1[TenantAllotmentID],0))</f>
        <v>Kalaivani Baskar (B24-B3)</v>
      </c>
      <c r="W3618" t="s">
        <v>14489</v>
      </c>
      <c r="X3618" t="s">
        <v>15323</v>
      </c>
      <c r="Y3618" s="4">
        <v>45474</v>
      </c>
      <c r="Z3618" t="s">
        <v>15806</v>
      </c>
      <c r="AA3618">
        <v>9100</v>
      </c>
      <c r="AB3618">
        <v>3110</v>
      </c>
      <c r="AC3618">
        <v>790</v>
      </c>
      <c r="AD3618" s="7">
        <f>invoices[[#This Row],[Rent]]+invoices[[#This Row],[Services]]+invoices[[#This Row],[GST]]</f>
        <v>13000</v>
      </c>
      <c r="AE3618" s="7">
        <f>invoices[[#This Row],[Total]]-invoices[[#This Row],[rent_amount]]</f>
        <v>0</v>
      </c>
      <c r="AF3618">
        <v>1752</v>
      </c>
      <c r="AG3618">
        <v>1980</v>
      </c>
      <c r="AH3618">
        <f>invoices[[#This Row],[EB Amount]]-invoices[[#This Row],[electricity_amount]]</f>
        <v>0</v>
      </c>
    </row>
    <row r="3619" spans="1:34">
      <c r="A3619" t="s">
        <v>5258</v>
      </c>
      <c r="B3619" t="s">
        <v>22</v>
      </c>
      <c r="C3619" t="s">
        <v>2477</v>
      </c>
      <c r="D3619" t="s">
        <v>24</v>
      </c>
      <c r="E3619" t="s">
        <v>140</v>
      </c>
      <c r="F3619" t="s">
        <v>1166</v>
      </c>
      <c r="G3619" t="s">
        <v>5259</v>
      </c>
      <c r="H3619" s="1">
        <f>DATE(YEAR(invoices[[#This Row],[due_date]]),MONTH(invoices[[#This Row],[due_date]]),1)</f>
        <v>45474</v>
      </c>
      <c r="I3619" s="1">
        <v>45480</v>
      </c>
      <c r="J3619">
        <v>13000</v>
      </c>
      <c r="K3619">
        <v>1326</v>
      </c>
      <c r="L3619">
        <v>0</v>
      </c>
      <c r="M3619">
        <f>invoices[[#This Row],[rent_amount]]+invoices[[#This Row],[electricity_amount]]+invoices[[#This Row],[other_charges]]</f>
        <v>14326</v>
      </c>
      <c r="N3619" t="s">
        <v>28</v>
      </c>
      <c r="O3619" t="s">
        <v>288</v>
      </c>
      <c r="P3619">
        <v>0</v>
      </c>
      <c r="Q3619" t="b">
        <v>0</v>
      </c>
      <c r="R3619" t="s">
        <v>289</v>
      </c>
      <c r="S3619">
        <v>0</v>
      </c>
      <c r="T3619">
        <f>invoices[[#This Row],[total_amount]]</f>
        <v>14326</v>
      </c>
      <c r="U3619" t="s">
        <v>2479</v>
      </c>
      <c r="V3619" t="str">
        <f>INDEX([1]!Table1[tenantname],MATCH(invoices[[#This Row],[allotment_id]],[1]!Table1[TenantAllotmentID],0))</f>
        <v>Himanshu Dixit (A41-B3)</v>
      </c>
      <c r="W3619" t="s">
        <v>14818</v>
      </c>
      <c r="X3619" t="s">
        <v>14819</v>
      </c>
      <c r="Y3619" s="4">
        <v>45474</v>
      </c>
      <c r="Z3619" t="s">
        <v>15806</v>
      </c>
      <c r="AA3619">
        <v>8085</v>
      </c>
      <c r="AB3619">
        <v>4165</v>
      </c>
      <c r="AC3619">
        <v>750</v>
      </c>
      <c r="AD3619" s="7">
        <f>invoices[[#This Row],[Rent]]+invoices[[#This Row],[Services]]+invoices[[#This Row],[GST]]</f>
        <v>13000</v>
      </c>
      <c r="AE3619" s="7">
        <f>invoices[[#This Row],[Total]]-invoices[[#This Row],[rent_amount]]</f>
        <v>0</v>
      </c>
      <c r="AF3619">
        <v>1862</v>
      </c>
      <c r="AG3619">
        <v>1326</v>
      </c>
      <c r="AH3619">
        <f>invoices[[#This Row],[EB Amount]]-invoices[[#This Row],[electricity_amount]]</f>
        <v>0</v>
      </c>
    </row>
    <row r="3620" spans="1:34">
      <c r="A3620" t="s">
        <v>5341</v>
      </c>
      <c r="B3620" t="s">
        <v>22</v>
      </c>
      <c r="C3620" t="s">
        <v>893</v>
      </c>
      <c r="D3620" t="s">
        <v>24</v>
      </c>
      <c r="E3620" t="s">
        <v>104</v>
      </c>
      <c r="F3620" t="s">
        <v>894</v>
      </c>
      <c r="G3620" t="s">
        <v>5342</v>
      </c>
      <c r="H3620" s="1">
        <f>DATE(YEAR(invoices[[#This Row],[due_date]]),MONTH(invoices[[#This Row],[due_date]]),1)</f>
        <v>45474</v>
      </c>
      <c r="I3620" s="1">
        <v>45480</v>
      </c>
      <c r="J3620">
        <v>14500</v>
      </c>
      <c r="K3620">
        <v>1200</v>
      </c>
      <c r="L3620">
        <v>0</v>
      </c>
      <c r="M3620">
        <f>invoices[[#This Row],[rent_amount]]+invoices[[#This Row],[electricity_amount]]+invoices[[#This Row],[other_charges]]</f>
        <v>15700</v>
      </c>
      <c r="N3620" t="s">
        <v>28</v>
      </c>
      <c r="O3620" t="s">
        <v>288</v>
      </c>
      <c r="P3620">
        <v>0</v>
      </c>
      <c r="Q3620" t="b">
        <v>0</v>
      </c>
      <c r="R3620" t="s">
        <v>289</v>
      </c>
      <c r="S3620">
        <v>0</v>
      </c>
      <c r="T3620">
        <f>invoices[[#This Row],[total_amount]]</f>
        <v>15700</v>
      </c>
      <c r="U3620" t="s">
        <v>895</v>
      </c>
      <c r="V3620" t="str">
        <f>INDEX([1]!Table1[tenantname],MATCH(invoices[[#This Row],[allotment_id]],[1]!Table1[TenantAllotmentID],0))</f>
        <v>Kumaraswamy K (B14-B1)</v>
      </c>
      <c r="W3620" t="s">
        <v>14271</v>
      </c>
      <c r="X3620" t="s">
        <v>14272</v>
      </c>
      <c r="Y3620" s="4">
        <v>45474</v>
      </c>
      <c r="Z3620" t="s">
        <v>15806</v>
      </c>
      <c r="AA3620">
        <v>10408</v>
      </c>
      <c r="AB3620">
        <v>3468</v>
      </c>
      <c r="AC3620">
        <v>624</v>
      </c>
      <c r="AD3620" s="7">
        <f>invoices[[#This Row],[Rent]]+invoices[[#This Row],[Services]]+invoices[[#This Row],[GST]]</f>
        <v>14500</v>
      </c>
      <c r="AE3620" s="7">
        <f>invoices[[#This Row],[Total]]-invoices[[#This Row],[rent_amount]]</f>
        <v>0</v>
      </c>
      <c r="AF3620">
        <v>1905</v>
      </c>
      <c r="AG3620">
        <v>1200</v>
      </c>
      <c r="AH3620">
        <f>invoices[[#This Row],[EB Amount]]-invoices[[#This Row],[electricity_amount]]</f>
        <v>0</v>
      </c>
    </row>
    <row r="3621" spans="1:34">
      <c r="A3621" t="s">
        <v>5448</v>
      </c>
      <c r="B3621" t="s">
        <v>22</v>
      </c>
      <c r="C3621" t="s">
        <v>5022</v>
      </c>
      <c r="D3621" t="s">
        <v>24</v>
      </c>
      <c r="E3621" t="s">
        <v>592</v>
      </c>
      <c r="F3621" t="s">
        <v>992</v>
      </c>
      <c r="G3621" t="s">
        <v>5449</v>
      </c>
      <c r="H3621" s="1">
        <f>DATE(YEAR(invoices[[#This Row],[due_date]]),MONTH(invoices[[#This Row],[due_date]]),1)</f>
        <v>45474</v>
      </c>
      <c r="I3621" s="1">
        <v>45480</v>
      </c>
      <c r="J3621">
        <v>14500</v>
      </c>
      <c r="K3621">
        <v>1980</v>
      </c>
      <c r="L3621">
        <v>0</v>
      </c>
      <c r="M3621">
        <f>invoices[[#This Row],[rent_amount]]+invoices[[#This Row],[electricity_amount]]+invoices[[#This Row],[other_charges]]</f>
        <v>16480</v>
      </c>
      <c r="N3621" t="s">
        <v>28</v>
      </c>
      <c r="O3621" t="s">
        <v>958</v>
      </c>
      <c r="P3621">
        <v>0</v>
      </c>
      <c r="Q3621" t="b">
        <v>0</v>
      </c>
      <c r="R3621" t="s">
        <v>289</v>
      </c>
      <c r="S3621">
        <v>0</v>
      </c>
      <c r="T3621">
        <f>invoices[[#This Row],[total_amount]]</f>
        <v>16480</v>
      </c>
      <c r="U3621" t="s">
        <v>5024</v>
      </c>
      <c r="V3621" t="str">
        <f>INDEX([1]!Table1[tenantname],MATCH(invoices[[#This Row],[allotment_id]],[1]!Table1[TenantAllotmentID],0))</f>
        <v>Athul Ashok K (A44-B2)</v>
      </c>
      <c r="W3621" t="s">
        <v>15321</v>
      </c>
      <c r="X3621" t="s">
        <v>15322</v>
      </c>
      <c r="Y3621" s="4">
        <v>45474</v>
      </c>
      <c r="Z3621" t="s">
        <v>15806</v>
      </c>
      <c r="AA3621">
        <v>10408</v>
      </c>
      <c r="AB3621">
        <v>3468</v>
      </c>
      <c r="AC3621">
        <v>624</v>
      </c>
      <c r="AD3621" s="7">
        <f>invoices[[#This Row],[Rent]]+invoices[[#This Row],[Services]]+invoices[[#This Row],[GST]]</f>
        <v>14500</v>
      </c>
      <c r="AE3621" s="7">
        <f>invoices[[#This Row],[Total]]-invoices[[#This Row],[rent_amount]]</f>
        <v>0</v>
      </c>
      <c r="AF3621">
        <v>1958</v>
      </c>
      <c r="AG3621">
        <v>1980</v>
      </c>
      <c r="AH3621">
        <f>invoices[[#This Row],[EB Amount]]-invoices[[#This Row],[electricity_amount]]</f>
        <v>0</v>
      </c>
    </row>
    <row r="3622" spans="1:34">
      <c r="A3622" t="s">
        <v>5552</v>
      </c>
      <c r="B3622" t="s">
        <v>22</v>
      </c>
      <c r="C3622" t="s">
        <v>1874</v>
      </c>
      <c r="D3622" t="s">
        <v>24</v>
      </c>
      <c r="E3622" t="s">
        <v>195</v>
      </c>
      <c r="F3622" t="s">
        <v>196</v>
      </c>
      <c r="G3622" t="s">
        <v>5553</v>
      </c>
      <c r="H3622" s="1">
        <f>DATE(YEAR(invoices[[#This Row],[due_date]]),MONTH(invoices[[#This Row],[due_date]]),1)</f>
        <v>45474</v>
      </c>
      <c r="I3622" s="1">
        <v>45480</v>
      </c>
      <c r="J3622">
        <v>2337</v>
      </c>
      <c r="K3622">
        <v>1740</v>
      </c>
      <c r="L3622">
        <v>2250</v>
      </c>
      <c r="M3622">
        <f>invoices[[#This Row],[rent_amount]]+invoices[[#This Row],[electricity_amount]]+invoices[[#This Row],[other_charges]]</f>
        <v>6327</v>
      </c>
      <c r="N3622" t="s">
        <v>28</v>
      </c>
      <c r="O3622" t="s">
        <v>529</v>
      </c>
      <c r="P3622">
        <v>0</v>
      </c>
      <c r="Q3622" t="b">
        <v>0</v>
      </c>
      <c r="R3622" t="s">
        <v>289</v>
      </c>
      <c r="S3622">
        <v>0</v>
      </c>
      <c r="T3622">
        <f>invoices[[#This Row],[total_amount]]</f>
        <v>6327</v>
      </c>
      <c r="U3622" t="s">
        <v>5554</v>
      </c>
      <c r="V3622" t="str">
        <f>INDEX([1]!Table1[tenantname],MATCH(invoices[[#This Row],[allotment_id]],[1]!Table1[TenantAllotmentID],0))</f>
        <v>Pallavi Reddy goddam (D41-B1)</v>
      </c>
      <c r="W3622" t="s">
        <v>15301</v>
      </c>
      <c r="X3622" t="s">
        <v>15302</v>
      </c>
      <c r="Y3622" s="4">
        <v>45474</v>
      </c>
      <c r="Z3622" t="s">
        <v>15806</v>
      </c>
      <c r="AA3622">
        <v>1678</v>
      </c>
      <c r="AB3622">
        <v>559</v>
      </c>
      <c r="AC3622">
        <v>100</v>
      </c>
      <c r="AD3622" s="7">
        <f>invoices[[#This Row],[Rent]]+invoices[[#This Row],[Services]]+invoices[[#This Row],[GST]]</f>
        <v>2337</v>
      </c>
      <c r="AE3622" s="7">
        <f>invoices[[#This Row],[Total]]-invoices[[#This Row],[rent_amount]]</f>
        <v>0</v>
      </c>
      <c r="AF3622">
        <v>2004</v>
      </c>
      <c r="AG3622">
        <v>1740</v>
      </c>
      <c r="AH3622">
        <f>invoices[[#This Row],[EB Amount]]-invoices[[#This Row],[electricity_amount]]</f>
        <v>0</v>
      </c>
    </row>
    <row r="3623" spans="1:34">
      <c r="A3623" t="s">
        <v>5555</v>
      </c>
      <c r="B3623" t="s">
        <v>22</v>
      </c>
      <c r="C3623" t="s">
        <v>757</v>
      </c>
      <c r="D3623" t="s">
        <v>24</v>
      </c>
      <c r="E3623" t="s">
        <v>181</v>
      </c>
      <c r="F3623" t="s">
        <v>758</v>
      </c>
      <c r="G3623" t="s">
        <v>5556</v>
      </c>
      <c r="H3623" s="1">
        <f>DATE(YEAR(invoices[[#This Row],[due_date]]),MONTH(invoices[[#This Row],[due_date]]),1)</f>
        <v>45474</v>
      </c>
      <c r="I3623" s="1">
        <v>45480</v>
      </c>
      <c r="J3623">
        <v>13500</v>
      </c>
      <c r="K3623">
        <v>924</v>
      </c>
      <c r="L3623">
        <v>0</v>
      </c>
      <c r="M3623">
        <f>invoices[[#This Row],[rent_amount]]+invoices[[#This Row],[electricity_amount]]+invoices[[#This Row],[other_charges]]</f>
        <v>14424</v>
      </c>
      <c r="N3623" t="s">
        <v>28</v>
      </c>
      <c r="O3623" t="s">
        <v>459</v>
      </c>
      <c r="P3623">
        <v>0</v>
      </c>
      <c r="Q3623" t="b">
        <v>0</v>
      </c>
      <c r="R3623" t="s">
        <v>289</v>
      </c>
      <c r="S3623">
        <v>0</v>
      </c>
      <c r="T3623">
        <f>invoices[[#This Row],[total_amount]]</f>
        <v>14424</v>
      </c>
      <c r="U3623" t="s">
        <v>761</v>
      </c>
      <c r="V3623" t="str">
        <f>INDEX([1]!Table1[tenantname],MATCH(invoices[[#This Row],[allotment_id]],[1]!Table1[TenantAllotmentID],0))</f>
        <v>Shivani Kumari (B24-C2)</v>
      </c>
      <c r="W3623" t="s">
        <v>14221</v>
      </c>
      <c r="X3623" t="s">
        <v>14222</v>
      </c>
      <c r="Y3623" s="4">
        <v>45474</v>
      </c>
      <c r="Z3623" t="s">
        <v>15806</v>
      </c>
      <c r="AA3623">
        <v>9450</v>
      </c>
      <c r="AB3623">
        <v>3229</v>
      </c>
      <c r="AC3623">
        <v>821</v>
      </c>
      <c r="AD3623" s="7">
        <f>invoices[[#This Row],[Rent]]+invoices[[#This Row],[Services]]+invoices[[#This Row],[GST]]</f>
        <v>13500</v>
      </c>
      <c r="AE3623" s="7">
        <f>invoices[[#This Row],[Total]]-invoices[[#This Row],[rent_amount]]</f>
        <v>0</v>
      </c>
      <c r="AF3623">
        <v>2005</v>
      </c>
      <c r="AG3623">
        <v>924</v>
      </c>
      <c r="AH3623">
        <f>invoices[[#This Row],[EB Amount]]-invoices[[#This Row],[electricity_amount]]</f>
        <v>0</v>
      </c>
    </row>
    <row r="3624" spans="1:34">
      <c r="A3624" t="s">
        <v>5564</v>
      </c>
      <c r="B3624" t="s">
        <v>22</v>
      </c>
      <c r="C3624" t="s">
        <v>1492</v>
      </c>
      <c r="D3624" t="s">
        <v>24</v>
      </c>
      <c r="E3624" t="s">
        <v>569</v>
      </c>
      <c r="F3624" t="s">
        <v>1493</v>
      </c>
      <c r="G3624" t="s">
        <v>5565</v>
      </c>
      <c r="H3624" s="1">
        <f>DATE(YEAR(invoices[[#This Row],[due_date]]),MONTH(invoices[[#This Row],[due_date]]),1)</f>
        <v>45474</v>
      </c>
      <c r="I3624" s="1">
        <v>45480</v>
      </c>
      <c r="J3624">
        <v>13000</v>
      </c>
      <c r="K3624">
        <v>1463</v>
      </c>
      <c r="L3624">
        <v>0</v>
      </c>
      <c r="M3624">
        <f>invoices[[#This Row],[rent_amount]]+invoices[[#This Row],[electricity_amount]]+invoices[[#This Row],[other_charges]]</f>
        <v>14463</v>
      </c>
      <c r="N3624" t="s">
        <v>28</v>
      </c>
      <c r="O3624" t="s">
        <v>288</v>
      </c>
      <c r="P3624">
        <v>0</v>
      </c>
      <c r="Q3624" t="b">
        <v>0</v>
      </c>
      <c r="R3624" t="s">
        <v>289</v>
      </c>
      <c r="S3624">
        <v>0</v>
      </c>
      <c r="T3624">
        <f>invoices[[#This Row],[total_amount]]</f>
        <v>14463</v>
      </c>
      <c r="U3624" t="s">
        <v>1495</v>
      </c>
      <c r="V3624" t="str">
        <f>INDEX([1]!Table1[tenantname],MATCH(invoices[[#This Row],[allotment_id]],[1]!Table1[TenantAllotmentID],0))</f>
        <v>Kritika Patwary (C12-C1)</v>
      </c>
      <c r="W3624" t="s">
        <v>14493</v>
      </c>
      <c r="X3624" t="s">
        <v>14494</v>
      </c>
      <c r="Y3624" s="4">
        <v>45474</v>
      </c>
      <c r="Z3624" t="s">
        <v>15806</v>
      </c>
      <c r="AA3624">
        <v>7949</v>
      </c>
      <c r="AB3624">
        <v>4280</v>
      </c>
      <c r="AC3624">
        <v>771</v>
      </c>
      <c r="AD3624" s="7">
        <f>invoices[[#This Row],[Rent]]+invoices[[#This Row],[Services]]+invoices[[#This Row],[GST]]</f>
        <v>13000</v>
      </c>
      <c r="AE3624" s="7">
        <f>invoices[[#This Row],[Total]]-invoices[[#This Row],[rent_amount]]</f>
        <v>0</v>
      </c>
      <c r="AF3624">
        <v>2009</v>
      </c>
      <c r="AG3624">
        <v>1463</v>
      </c>
      <c r="AH3624">
        <f>invoices[[#This Row],[EB Amount]]-invoices[[#This Row],[electricity_amount]]</f>
        <v>0</v>
      </c>
    </row>
    <row r="3625" spans="1:34">
      <c r="A3625" t="s">
        <v>5643</v>
      </c>
      <c r="B3625" t="s">
        <v>22</v>
      </c>
      <c r="C3625" t="s">
        <v>4050</v>
      </c>
      <c r="D3625" t="s">
        <v>24</v>
      </c>
      <c r="E3625" t="s">
        <v>399</v>
      </c>
      <c r="F3625" t="s">
        <v>1525</v>
      </c>
      <c r="G3625" t="s">
        <v>5644</v>
      </c>
      <c r="H3625" s="1">
        <f>DATE(YEAR(invoices[[#This Row],[due_date]]),MONTH(invoices[[#This Row],[due_date]]),1)</f>
        <v>45474</v>
      </c>
      <c r="I3625" s="1">
        <v>45480</v>
      </c>
      <c r="J3625">
        <v>8886</v>
      </c>
      <c r="K3625">
        <v>0</v>
      </c>
      <c r="L3625">
        <v>0</v>
      </c>
      <c r="M3625">
        <f>invoices[[#This Row],[rent_amount]]+invoices[[#This Row],[electricity_amount]]+invoices[[#This Row],[other_charges]]</f>
        <v>8886</v>
      </c>
      <c r="N3625" t="s">
        <v>28</v>
      </c>
      <c r="O3625" t="s">
        <v>459</v>
      </c>
      <c r="P3625">
        <v>0</v>
      </c>
      <c r="Q3625" t="b">
        <v>0</v>
      </c>
      <c r="R3625" t="s">
        <v>289</v>
      </c>
      <c r="S3625">
        <v>0</v>
      </c>
      <c r="T3625">
        <f>invoices[[#This Row],[total_amount]]</f>
        <v>8886</v>
      </c>
      <c r="U3625" t="s">
        <v>4052</v>
      </c>
      <c r="V3625" t="str">
        <f>INDEX([1]!Table1[tenantname],MATCH(invoices[[#This Row],[allotment_id]],[1]!Table1[TenantAllotmentID],0))</f>
        <v>Swastika Karthikeyan (B22-B1)</v>
      </c>
      <c r="W3625" t="s">
        <v>15171</v>
      </c>
      <c r="X3625" t="s">
        <v>15172</v>
      </c>
      <c r="Y3625" s="4">
        <v>45474</v>
      </c>
      <c r="Z3625" t="s">
        <v>15806</v>
      </c>
      <c r="AA3625">
        <v>6221</v>
      </c>
      <c r="AB3625">
        <v>2259</v>
      </c>
      <c r="AC3625">
        <v>406</v>
      </c>
      <c r="AD3625" s="7">
        <f>invoices[[#This Row],[Rent]]+invoices[[#This Row],[Services]]+invoices[[#This Row],[GST]]</f>
        <v>8886</v>
      </c>
      <c r="AE3625" s="7">
        <f>invoices[[#This Row],[Total]]-invoices[[#This Row],[rent_amount]]</f>
        <v>0</v>
      </c>
      <c r="AF3625">
        <v>2048</v>
      </c>
      <c r="AG3625">
        <v>0</v>
      </c>
      <c r="AH3625">
        <f>invoices[[#This Row],[EB Amount]]-invoices[[#This Row],[electricity_amount]]</f>
        <v>0</v>
      </c>
    </row>
    <row r="3626" spans="1:34">
      <c r="A3626" t="s">
        <v>5653</v>
      </c>
      <c r="B3626" t="s">
        <v>22</v>
      </c>
      <c r="C3626" t="s">
        <v>654</v>
      </c>
      <c r="D3626" t="s">
        <v>24</v>
      </c>
      <c r="E3626" t="s">
        <v>195</v>
      </c>
      <c r="F3626" t="s">
        <v>375</v>
      </c>
      <c r="G3626" t="s">
        <v>5654</v>
      </c>
      <c r="H3626" s="1">
        <f>DATE(YEAR(invoices[[#This Row],[due_date]]),MONTH(invoices[[#This Row],[due_date]]),1)</f>
        <v>45474</v>
      </c>
      <c r="I3626" s="1">
        <v>45480</v>
      </c>
      <c r="J3626">
        <v>2177</v>
      </c>
      <c r="K3626">
        <v>0</v>
      </c>
      <c r="L3626">
        <v>0</v>
      </c>
      <c r="M3626">
        <f>invoices[[#This Row],[rent_amount]]+invoices[[#This Row],[electricity_amount]]+invoices[[#This Row],[other_charges]]</f>
        <v>2177</v>
      </c>
      <c r="N3626" t="s">
        <v>28</v>
      </c>
      <c r="O3626" t="s">
        <v>288</v>
      </c>
      <c r="P3626">
        <v>0</v>
      </c>
      <c r="Q3626" t="b">
        <v>0</v>
      </c>
      <c r="R3626" t="s">
        <v>289</v>
      </c>
      <c r="S3626">
        <v>0</v>
      </c>
      <c r="T3626">
        <f>invoices[[#This Row],[total_amount]]</f>
        <v>2177</v>
      </c>
      <c r="U3626" t="s">
        <v>656</v>
      </c>
      <c r="V3626" t="str">
        <f>INDEX([1]!Table1[tenantname],MATCH(invoices[[#This Row],[allotment_id]],[1]!Table1[TenantAllotmentID],0))</f>
        <v>Keerthana Gadireddy (D41-C2)</v>
      </c>
      <c r="W3626" t="s">
        <v>14185</v>
      </c>
      <c r="X3626" t="s">
        <v>14186</v>
      </c>
      <c r="Y3626" s="4">
        <v>45474</v>
      </c>
      <c r="Z3626" t="s">
        <v>15806</v>
      </c>
      <c r="AA3626">
        <v>1563</v>
      </c>
      <c r="AB3626">
        <v>520</v>
      </c>
      <c r="AC3626">
        <v>94</v>
      </c>
      <c r="AD3626" s="7">
        <f>invoices[[#This Row],[Rent]]+invoices[[#This Row],[Services]]+invoices[[#This Row],[GST]]</f>
        <v>2177</v>
      </c>
      <c r="AE3626" s="7">
        <f>invoices[[#This Row],[Total]]-invoices[[#This Row],[rent_amount]]</f>
        <v>0</v>
      </c>
      <c r="AF3626">
        <v>2053</v>
      </c>
      <c r="AG3626">
        <v>0</v>
      </c>
      <c r="AH3626">
        <f>invoices[[#This Row],[EB Amount]]-invoices[[#This Row],[electricity_amount]]</f>
        <v>0</v>
      </c>
    </row>
    <row r="3627" spans="1:34">
      <c r="A3627" t="s">
        <v>6085</v>
      </c>
      <c r="B3627" t="s">
        <v>22</v>
      </c>
      <c r="C3627" t="s">
        <v>3452</v>
      </c>
      <c r="D3627" t="s">
        <v>24</v>
      </c>
      <c r="E3627" t="s">
        <v>167</v>
      </c>
      <c r="F3627" t="s">
        <v>2258</v>
      </c>
      <c r="G3627" t="s">
        <v>6086</v>
      </c>
      <c r="H3627" s="1">
        <f>DATE(YEAR(invoices[[#This Row],[due_date]]),MONTH(invoices[[#This Row],[due_date]]),1)</f>
        <v>45474</v>
      </c>
      <c r="I3627" s="1">
        <v>45480</v>
      </c>
      <c r="J3627">
        <v>19000</v>
      </c>
      <c r="K3627">
        <v>2639</v>
      </c>
      <c r="L3627">
        <v>0</v>
      </c>
      <c r="M3627">
        <f>invoices[[#This Row],[rent_amount]]+invoices[[#This Row],[electricity_amount]]+invoices[[#This Row],[other_charges]]</f>
        <v>21639</v>
      </c>
      <c r="N3627" t="s">
        <v>28</v>
      </c>
      <c r="O3627" t="s">
        <v>288</v>
      </c>
      <c r="P3627">
        <v>0</v>
      </c>
      <c r="Q3627" t="b">
        <v>0</v>
      </c>
      <c r="R3627" t="s">
        <v>289</v>
      </c>
      <c r="S3627">
        <v>0</v>
      </c>
      <c r="T3627">
        <f>invoices[[#This Row],[total_amount]]</f>
        <v>21639</v>
      </c>
      <c r="U3627" t="s">
        <v>3454</v>
      </c>
      <c r="V3627" t="str">
        <f>INDEX([1]!Table1[tenantname],MATCH(invoices[[#This Row],[allotment_id]],[1]!Table1[TenantAllotmentID],0))</f>
        <v>Kurian Benoy (B42-A1)</v>
      </c>
      <c r="W3627" t="s">
        <v>15055</v>
      </c>
      <c r="X3627" t="s">
        <v>15056</v>
      </c>
      <c r="Y3627" s="4">
        <v>45474</v>
      </c>
      <c r="Z3627" t="s">
        <v>15806</v>
      </c>
      <c r="AA3627">
        <v>13639</v>
      </c>
      <c r="AB3627">
        <v>4545</v>
      </c>
      <c r="AC3627">
        <v>816</v>
      </c>
      <c r="AD3627" s="7">
        <f>invoices[[#This Row],[Rent]]+invoices[[#This Row],[Services]]+invoices[[#This Row],[GST]]</f>
        <v>19000</v>
      </c>
      <c r="AE3627" s="7">
        <f>invoices[[#This Row],[Total]]-invoices[[#This Row],[rent_amount]]</f>
        <v>0</v>
      </c>
      <c r="AF3627">
        <v>2267</v>
      </c>
      <c r="AG3627">
        <v>2639</v>
      </c>
      <c r="AH3627">
        <f>invoices[[#This Row],[EB Amount]]-invoices[[#This Row],[electricity_amount]]</f>
        <v>0</v>
      </c>
    </row>
    <row r="3628" spans="1:34">
      <c r="A3628" t="s">
        <v>6109</v>
      </c>
      <c r="B3628" t="s">
        <v>22</v>
      </c>
      <c r="C3628" t="s">
        <v>1121</v>
      </c>
      <c r="D3628" t="s">
        <v>24</v>
      </c>
      <c r="E3628" t="s">
        <v>147</v>
      </c>
      <c r="F3628" t="s">
        <v>1122</v>
      </c>
      <c r="G3628" t="s">
        <v>6110</v>
      </c>
      <c r="H3628" s="1">
        <f>DATE(YEAR(invoices[[#This Row],[due_date]]),MONTH(invoices[[#This Row],[due_date]]),1)</f>
        <v>45474</v>
      </c>
      <c r="I3628" s="1">
        <v>45480</v>
      </c>
      <c r="J3628">
        <v>14500</v>
      </c>
      <c r="K3628">
        <v>1590</v>
      </c>
      <c r="L3628">
        <v>0</v>
      </c>
      <c r="M3628">
        <f>invoices[[#This Row],[rent_amount]]+invoices[[#This Row],[electricity_amount]]+invoices[[#This Row],[other_charges]]</f>
        <v>16090</v>
      </c>
      <c r="N3628" t="s">
        <v>28</v>
      </c>
      <c r="O3628" t="s">
        <v>529</v>
      </c>
      <c r="P3628">
        <v>0</v>
      </c>
      <c r="Q3628" t="b">
        <v>0</v>
      </c>
      <c r="R3628" t="s">
        <v>289</v>
      </c>
      <c r="S3628">
        <v>0</v>
      </c>
      <c r="T3628">
        <f>invoices[[#This Row],[total_amount]]</f>
        <v>16090</v>
      </c>
      <c r="U3628" t="s">
        <v>1125</v>
      </c>
      <c r="V3628" t="str">
        <f>INDEX([1]!Table1[tenantname],MATCH(invoices[[#This Row],[allotment_id]],[1]!Table1[TenantAllotmentID],0))</f>
        <v>Navin Joseph (C31-B1)</v>
      </c>
      <c r="W3628" t="s">
        <v>14356</v>
      </c>
      <c r="X3628" t="s">
        <v>14357</v>
      </c>
      <c r="Y3628" s="4">
        <v>45474</v>
      </c>
      <c r="Z3628" t="s">
        <v>15806</v>
      </c>
      <c r="AA3628">
        <v>10408</v>
      </c>
      <c r="AB3628">
        <v>3468</v>
      </c>
      <c r="AC3628">
        <v>624</v>
      </c>
      <c r="AD3628" s="7">
        <f>invoices[[#This Row],[Rent]]+invoices[[#This Row],[Services]]+invoices[[#This Row],[GST]]</f>
        <v>14500</v>
      </c>
      <c r="AE3628" s="7">
        <f>invoices[[#This Row],[Total]]-invoices[[#This Row],[rent_amount]]</f>
        <v>0</v>
      </c>
      <c r="AF3628">
        <v>2279</v>
      </c>
      <c r="AG3628">
        <v>1590</v>
      </c>
      <c r="AH3628">
        <f>invoices[[#This Row],[EB Amount]]-invoices[[#This Row],[electricity_amount]]</f>
        <v>0</v>
      </c>
    </row>
    <row r="3629" spans="1:34">
      <c r="A3629" t="s">
        <v>6111</v>
      </c>
      <c r="B3629" t="s">
        <v>22</v>
      </c>
      <c r="C3629" t="s">
        <v>6112</v>
      </c>
      <c r="D3629" t="s">
        <v>24</v>
      </c>
      <c r="E3629" t="s">
        <v>268</v>
      </c>
      <c r="F3629" t="s">
        <v>323</v>
      </c>
      <c r="G3629" t="s">
        <v>6113</v>
      </c>
      <c r="H3629" s="1">
        <f>DATE(YEAR(invoices[[#This Row],[due_date]]),MONTH(invoices[[#This Row],[due_date]]),1)</f>
        <v>45474</v>
      </c>
      <c r="I3629" s="1">
        <v>45480</v>
      </c>
      <c r="J3629">
        <v>15322</v>
      </c>
      <c r="K3629">
        <v>0</v>
      </c>
      <c r="L3629">
        <v>0</v>
      </c>
      <c r="M3629">
        <f>invoices[[#This Row],[rent_amount]]+invoices[[#This Row],[electricity_amount]]+invoices[[#This Row],[other_charges]]</f>
        <v>15322</v>
      </c>
      <c r="N3629" t="s">
        <v>28</v>
      </c>
      <c r="O3629" t="s">
        <v>529</v>
      </c>
      <c r="P3629">
        <v>0</v>
      </c>
      <c r="Q3629" t="b">
        <v>0</v>
      </c>
      <c r="R3629" t="s">
        <v>289</v>
      </c>
      <c r="S3629">
        <v>0</v>
      </c>
      <c r="T3629">
        <f>invoices[[#This Row],[total_amount]]</f>
        <v>15322</v>
      </c>
      <c r="U3629" t="s">
        <v>6114</v>
      </c>
      <c r="V3629" t="str">
        <f>INDEX([1]!Table1[tenantname],MATCH(invoices[[#This Row],[allotment_id]],[1]!Table1[TenantAllotmentID],0))</f>
        <v>Ravi Prasath K V (C21-A1)</v>
      </c>
      <c r="W3629" t="s">
        <v>15447</v>
      </c>
      <c r="X3629" t="s">
        <v>15448</v>
      </c>
      <c r="Y3629" s="4">
        <v>45474</v>
      </c>
      <c r="Z3629" t="s">
        <v>15806</v>
      </c>
      <c r="AA3629">
        <v>10726</v>
      </c>
      <c r="AB3629">
        <v>3895</v>
      </c>
      <c r="AC3629">
        <v>701</v>
      </c>
      <c r="AD3629" s="7">
        <f>invoices[[#This Row],[Rent]]+invoices[[#This Row],[Services]]+invoices[[#This Row],[GST]]</f>
        <v>15322</v>
      </c>
      <c r="AE3629" s="7">
        <f>invoices[[#This Row],[Total]]-invoices[[#This Row],[rent_amount]]</f>
        <v>0</v>
      </c>
      <c r="AF3629">
        <v>2280</v>
      </c>
      <c r="AG3629">
        <v>0</v>
      </c>
      <c r="AH3629">
        <f>invoices[[#This Row],[EB Amount]]-invoices[[#This Row],[electricity_amount]]</f>
        <v>0</v>
      </c>
    </row>
    <row r="3630" spans="1:34">
      <c r="A3630" t="s">
        <v>6137</v>
      </c>
      <c r="B3630" t="s">
        <v>22</v>
      </c>
      <c r="C3630" t="s">
        <v>494</v>
      </c>
      <c r="D3630" t="s">
        <v>24</v>
      </c>
      <c r="E3630" t="s">
        <v>167</v>
      </c>
      <c r="F3630" t="s">
        <v>495</v>
      </c>
      <c r="G3630" t="s">
        <v>6138</v>
      </c>
      <c r="H3630" s="1">
        <f>DATE(YEAR(invoices[[#This Row],[due_date]]),MONTH(invoices[[#This Row],[due_date]]),1)</f>
        <v>45474</v>
      </c>
      <c r="I3630" s="1">
        <v>45480</v>
      </c>
      <c r="J3630">
        <v>13500</v>
      </c>
      <c r="K3630">
        <v>1456</v>
      </c>
      <c r="L3630">
        <v>0</v>
      </c>
      <c r="M3630">
        <f>invoices[[#This Row],[rent_amount]]+invoices[[#This Row],[electricity_amount]]+invoices[[#This Row],[other_charges]]</f>
        <v>14956</v>
      </c>
      <c r="N3630" t="s">
        <v>28</v>
      </c>
      <c r="O3630" t="s">
        <v>459</v>
      </c>
      <c r="P3630">
        <v>0</v>
      </c>
      <c r="Q3630" t="b">
        <v>0</v>
      </c>
      <c r="R3630" t="s">
        <v>289</v>
      </c>
      <c r="S3630">
        <v>0</v>
      </c>
      <c r="T3630">
        <f>invoices[[#This Row],[total_amount]]</f>
        <v>14956</v>
      </c>
      <c r="U3630" t="s">
        <v>498</v>
      </c>
      <c r="V3630" t="str">
        <f>INDEX([1]!Table1[tenantname],MATCH(invoices[[#This Row],[allotment_id]],[1]!Table1[TenantAllotmentID],0))</f>
        <v>TANVEER MUSTAFA (B42-C1)</v>
      </c>
      <c r="W3630" t="s">
        <v>14130</v>
      </c>
      <c r="X3630" t="s">
        <v>14131</v>
      </c>
      <c r="Y3630" s="4">
        <v>45474</v>
      </c>
      <c r="Z3630" t="s">
        <v>15806</v>
      </c>
      <c r="AA3630">
        <v>9690</v>
      </c>
      <c r="AB3630">
        <v>3229</v>
      </c>
      <c r="AC3630">
        <v>581</v>
      </c>
      <c r="AD3630" s="7">
        <f>invoices[[#This Row],[Rent]]+invoices[[#This Row],[Services]]+invoices[[#This Row],[GST]]</f>
        <v>13500</v>
      </c>
      <c r="AE3630" s="7">
        <f>invoices[[#This Row],[Total]]-invoices[[#This Row],[rent_amount]]</f>
        <v>0</v>
      </c>
      <c r="AF3630">
        <v>2291</v>
      </c>
      <c r="AG3630">
        <v>1456</v>
      </c>
      <c r="AH3630">
        <f>invoices[[#This Row],[EB Amount]]-invoices[[#This Row],[electricity_amount]]</f>
        <v>0</v>
      </c>
    </row>
    <row r="3631" spans="1:34">
      <c r="A3631" t="s">
        <v>6347</v>
      </c>
      <c r="B3631" t="s">
        <v>22</v>
      </c>
      <c r="C3631" t="s">
        <v>1853</v>
      </c>
      <c r="D3631" t="s">
        <v>24</v>
      </c>
      <c r="E3631" t="s">
        <v>234</v>
      </c>
      <c r="F3631" t="s">
        <v>1854</v>
      </c>
      <c r="G3631" t="s">
        <v>6348</v>
      </c>
      <c r="H3631" s="1">
        <f>DATE(YEAR(invoices[[#This Row],[due_date]]),MONTH(invoices[[#This Row],[due_date]]),1)</f>
        <v>45474</v>
      </c>
      <c r="I3631" s="1">
        <v>45480</v>
      </c>
      <c r="J3631">
        <v>13500</v>
      </c>
      <c r="K3631">
        <v>207</v>
      </c>
      <c r="L3631">
        <v>0</v>
      </c>
      <c r="M3631">
        <f>invoices[[#This Row],[rent_amount]]+invoices[[#This Row],[electricity_amount]]+invoices[[#This Row],[other_charges]]</f>
        <v>13707</v>
      </c>
      <c r="N3631" t="s">
        <v>28</v>
      </c>
      <c r="O3631" t="s">
        <v>288</v>
      </c>
      <c r="P3631">
        <v>0</v>
      </c>
      <c r="Q3631" t="b">
        <v>0</v>
      </c>
      <c r="R3631" t="s">
        <v>289</v>
      </c>
      <c r="S3631">
        <v>0</v>
      </c>
      <c r="T3631">
        <f>invoices[[#This Row],[total_amount]]</f>
        <v>13707</v>
      </c>
      <c r="U3631" t="s">
        <v>1856</v>
      </c>
      <c r="V3631" t="str">
        <f>INDEX([1]!Table1[tenantname],MATCH(invoices[[#This Row],[allotment_id]],[1]!Table1[TenantAllotmentID],0))</f>
        <v>Hema Varshini Gnanavel (D12-C1)</v>
      </c>
      <c r="W3631" t="s">
        <v>14619</v>
      </c>
      <c r="X3631" t="s">
        <v>14620</v>
      </c>
      <c r="Y3631" s="4">
        <v>45474</v>
      </c>
      <c r="Z3631" t="s">
        <v>15806</v>
      </c>
      <c r="AA3631">
        <v>9450</v>
      </c>
      <c r="AB3631">
        <v>3229</v>
      </c>
      <c r="AC3631">
        <v>821</v>
      </c>
      <c r="AD3631" s="7">
        <f>invoices[[#This Row],[Rent]]+invoices[[#This Row],[Services]]+invoices[[#This Row],[GST]]</f>
        <v>13500</v>
      </c>
      <c r="AE3631" s="7">
        <f>invoices[[#This Row],[Total]]-invoices[[#This Row],[rent_amount]]</f>
        <v>0</v>
      </c>
      <c r="AF3631">
        <v>2402</v>
      </c>
      <c r="AG3631">
        <v>207</v>
      </c>
      <c r="AH3631">
        <f>invoices[[#This Row],[EB Amount]]-invoices[[#This Row],[electricity_amount]]</f>
        <v>0</v>
      </c>
    </row>
    <row r="3632" spans="1:34">
      <c r="A3632" t="s">
        <v>6361</v>
      </c>
      <c r="B3632" t="s">
        <v>22</v>
      </c>
      <c r="C3632" t="s">
        <v>747</v>
      </c>
      <c r="D3632" t="s">
        <v>24</v>
      </c>
      <c r="E3632" t="s">
        <v>268</v>
      </c>
      <c r="F3632" t="s">
        <v>748</v>
      </c>
      <c r="G3632" t="s">
        <v>6362</v>
      </c>
      <c r="H3632" s="1">
        <f>DATE(YEAR(invoices[[#This Row],[due_date]]),MONTH(invoices[[#This Row],[due_date]]),1)</f>
        <v>45474</v>
      </c>
      <c r="I3632" s="1">
        <v>45480</v>
      </c>
      <c r="J3632">
        <v>14500</v>
      </c>
      <c r="K3632">
        <v>1560</v>
      </c>
      <c r="L3632">
        <v>0</v>
      </c>
      <c r="M3632">
        <f>invoices[[#This Row],[rent_amount]]+invoices[[#This Row],[electricity_amount]]+invoices[[#This Row],[other_charges]]</f>
        <v>16060</v>
      </c>
      <c r="N3632" t="s">
        <v>28</v>
      </c>
      <c r="O3632" t="s">
        <v>958</v>
      </c>
      <c r="P3632">
        <v>0</v>
      </c>
      <c r="Q3632" t="b">
        <v>0</v>
      </c>
      <c r="R3632" t="s">
        <v>289</v>
      </c>
      <c r="S3632">
        <v>0</v>
      </c>
      <c r="T3632">
        <f>invoices[[#This Row],[total_amount]]</f>
        <v>16060</v>
      </c>
      <c r="U3632" t="s">
        <v>750</v>
      </c>
      <c r="V3632" t="str">
        <f>INDEX([1]!Table1[tenantname],MATCH(invoices[[#This Row],[allotment_id]],[1]!Table1[TenantAllotmentID],0))</f>
        <v>Arjjun  Sellamuthu (C21-B1)</v>
      </c>
      <c r="W3632" t="s">
        <v>14217</v>
      </c>
      <c r="X3632" t="s">
        <v>14218</v>
      </c>
      <c r="Y3632" s="4">
        <v>45474</v>
      </c>
      <c r="Z3632" t="s">
        <v>15806</v>
      </c>
      <c r="AA3632">
        <v>10408</v>
      </c>
      <c r="AB3632">
        <v>3468</v>
      </c>
      <c r="AC3632">
        <v>624</v>
      </c>
      <c r="AD3632" s="7">
        <f>invoices[[#This Row],[Rent]]+invoices[[#This Row],[Services]]+invoices[[#This Row],[GST]]</f>
        <v>14500</v>
      </c>
      <c r="AE3632" s="7">
        <f>invoices[[#This Row],[Total]]-invoices[[#This Row],[rent_amount]]</f>
        <v>0</v>
      </c>
      <c r="AF3632">
        <v>2411</v>
      </c>
      <c r="AG3632">
        <v>1560</v>
      </c>
      <c r="AH3632">
        <f>invoices[[#This Row],[EB Amount]]-invoices[[#This Row],[electricity_amount]]</f>
        <v>0</v>
      </c>
    </row>
    <row r="3633" spans="1:34">
      <c r="A3633" t="s">
        <v>6394</v>
      </c>
      <c r="B3633" t="s">
        <v>22</v>
      </c>
      <c r="C3633" t="s">
        <v>2835</v>
      </c>
      <c r="D3633" t="s">
        <v>24</v>
      </c>
      <c r="E3633" t="s">
        <v>226</v>
      </c>
      <c r="F3633" t="s">
        <v>2836</v>
      </c>
      <c r="G3633" t="s">
        <v>6395</v>
      </c>
      <c r="H3633" s="1">
        <f>DATE(YEAR(invoices[[#This Row],[due_date]]),MONTH(invoices[[#This Row],[due_date]]),1)</f>
        <v>45474</v>
      </c>
      <c r="I3633" s="1">
        <v>45480</v>
      </c>
      <c r="J3633">
        <v>14500</v>
      </c>
      <c r="K3633">
        <v>960</v>
      </c>
      <c r="L3633">
        <v>0</v>
      </c>
      <c r="M3633">
        <f>invoices[[#This Row],[rent_amount]]+invoices[[#This Row],[electricity_amount]]+invoices[[#This Row],[other_charges]]</f>
        <v>15460</v>
      </c>
      <c r="N3633" t="s">
        <v>28</v>
      </c>
      <c r="O3633" t="s">
        <v>529</v>
      </c>
      <c r="P3633">
        <v>0</v>
      </c>
      <c r="Q3633" t="b">
        <v>0</v>
      </c>
      <c r="R3633" t="s">
        <v>289</v>
      </c>
      <c r="S3633">
        <v>0</v>
      </c>
      <c r="T3633">
        <f>invoices[[#This Row],[total_amount]]</f>
        <v>15460</v>
      </c>
      <c r="U3633" s="2" t="s">
        <v>2838</v>
      </c>
      <c r="V3633" t="str">
        <f>INDEX([1]!Table1[tenantname],MATCH(invoices[[#This Row],[allotment_id]],[1]!Table1[TenantAllotmentID],0))</f>
        <v>Nivetha Marimuthu (B12-B1)</v>
      </c>
      <c r="W3633" t="s">
        <v>14907</v>
      </c>
      <c r="X3633" t="s">
        <v>14908</v>
      </c>
      <c r="Y3633" s="4">
        <v>45474</v>
      </c>
      <c r="Z3633" t="s">
        <v>15806</v>
      </c>
      <c r="AA3633">
        <v>10408</v>
      </c>
      <c r="AB3633">
        <v>3468</v>
      </c>
      <c r="AC3633">
        <v>624</v>
      </c>
      <c r="AD3633" s="7">
        <f>invoices[[#This Row],[Rent]]+invoices[[#This Row],[Services]]+invoices[[#This Row],[GST]]</f>
        <v>14500</v>
      </c>
      <c r="AE3633" s="7">
        <f>invoices[[#This Row],[Total]]-invoices[[#This Row],[rent_amount]]</f>
        <v>0</v>
      </c>
      <c r="AF3633">
        <v>2428</v>
      </c>
      <c r="AG3633">
        <v>960</v>
      </c>
      <c r="AH3633">
        <f>invoices[[#This Row],[EB Amount]]-invoices[[#This Row],[electricity_amount]]</f>
        <v>0</v>
      </c>
    </row>
    <row r="3634" spans="1:34">
      <c r="A3634" t="s">
        <v>6434</v>
      </c>
      <c r="B3634" t="s">
        <v>22</v>
      </c>
      <c r="C3634" t="s">
        <v>6435</v>
      </c>
      <c r="D3634" t="s">
        <v>24</v>
      </c>
      <c r="E3634" t="s">
        <v>140</v>
      </c>
      <c r="F3634" t="s">
        <v>437</v>
      </c>
      <c r="G3634" t="s">
        <v>6436</v>
      </c>
      <c r="H3634" s="1">
        <f>DATE(YEAR(invoices[[#This Row],[due_date]]),MONTH(invoices[[#This Row],[due_date]]),1)</f>
        <v>45474</v>
      </c>
      <c r="I3634" s="1">
        <v>45480</v>
      </c>
      <c r="J3634">
        <v>11757</v>
      </c>
      <c r="K3634">
        <v>1869</v>
      </c>
      <c r="L3634">
        <v>2250</v>
      </c>
      <c r="M3634">
        <f>invoices[[#This Row],[rent_amount]]+invoices[[#This Row],[electricity_amount]]+invoices[[#This Row],[other_charges]]</f>
        <v>15876</v>
      </c>
      <c r="N3634" t="s">
        <v>28</v>
      </c>
      <c r="O3634" t="s">
        <v>288</v>
      </c>
      <c r="P3634">
        <v>0</v>
      </c>
      <c r="Q3634" t="b">
        <v>0</v>
      </c>
      <c r="R3634" t="s">
        <v>289</v>
      </c>
      <c r="S3634">
        <v>0</v>
      </c>
      <c r="T3634">
        <f>invoices[[#This Row],[total_amount]]</f>
        <v>15876</v>
      </c>
      <c r="U3634" t="s">
        <v>6437</v>
      </c>
      <c r="V3634" t="str">
        <f>INDEX([1]!Table1[tenantname],MATCH(invoices[[#This Row],[allotment_id]],[1]!Table1[TenantAllotmentID],0))</f>
        <v>Manmohan Sai Mohanty (A41-C2)</v>
      </c>
      <c r="W3634" t="s">
        <v>15470</v>
      </c>
      <c r="X3634" t="s">
        <v>15471</v>
      </c>
      <c r="Y3634" s="4">
        <v>45474</v>
      </c>
      <c r="Z3634" t="s">
        <v>15806</v>
      </c>
      <c r="AA3634">
        <v>7312</v>
      </c>
      <c r="AB3634">
        <v>3767</v>
      </c>
      <c r="AC3634">
        <v>678</v>
      </c>
      <c r="AD3634" s="7">
        <f>invoices[[#This Row],[Rent]]+invoices[[#This Row],[Services]]+invoices[[#This Row],[GST]]</f>
        <v>11757</v>
      </c>
      <c r="AE3634" s="7">
        <f>invoices[[#This Row],[Total]]-invoices[[#This Row],[rent_amount]]</f>
        <v>0</v>
      </c>
      <c r="AF3634">
        <v>2449</v>
      </c>
      <c r="AG3634">
        <v>1869</v>
      </c>
      <c r="AH3634">
        <f>invoices[[#This Row],[EB Amount]]-invoices[[#This Row],[electricity_amount]]</f>
        <v>0</v>
      </c>
    </row>
    <row r="3635" spans="1:34">
      <c r="A3635" t="s">
        <v>6454</v>
      </c>
      <c r="B3635" t="s">
        <v>22</v>
      </c>
      <c r="C3635" t="s">
        <v>311</v>
      </c>
      <c r="D3635" t="s">
        <v>24</v>
      </c>
      <c r="E3635" t="s">
        <v>34</v>
      </c>
      <c r="F3635" t="s">
        <v>35</v>
      </c>
      <c r="G3635" t="s">
        <v>6455</v>
      </c>
      <c r="H3635" s="1">
        <f>DATE(YEAR(invoices[[#This Row],[due_date]]),MONTH(invoices[[#This Row],[due_date]]),1)</f>
        <v>45474</v>
      </c>
      <c r="I3635" s="1">
        <v>45480</v>
      </c>
      <c r="J3635">
        <v>7016</v>
      </c>
      <c r="K3635">
        <v>3090</v>
      </c>
      <c r="L3635">
        <v>0</v>
      </c>
      <c r="M3635">
        <f>invoices[[#This Row],[rent_amount]]+invoices[[#This Row],[electricity_amount]]+invoices[[#This Row],[other_charges]]</f>
        <v>10106</v>
      </c>
      <c r="N3635" t="s">
        <v>28</v>
      </c>
      <c r="O3635" t="s">
        <v>459</v>
      </c>
      <c r="P3635">
        <v>0</v>
      </c>
      <c r="Q3635" t="b">
        <v>0</v>
      </c>
      <c r="R3635" t="s">
        <v>289</v>
      </c>
      <c r="S3635">
        <v>0</v>
      </c>
      <c r="T3635">
        <f>invoices[[#This Row],[total_amount]]</f>
        <v>10106</v>
      </c>
      <c r="U3635" t="s">
        <v>313</v>
      </c>
      <c r="V3635" t="str">
        <f>INDEX([1]!Table1[tenantname],MATCH(invoices[[#This Row],[allotment_id]],[1]!Table1[TenantAllotmentID],0))</f>
        <v>Thahseenah Begam (B43-B1)</v>
      </c>
      <c r="W3635" t="s">
        <v>14064</v>
      </c>
      <c r="X3635" t="s">
        <v>14065</v>
      </c>
      <c r="Y3635" s="4">
        <v>45474</v>
      </c>
      <c r="Z3635" t="s">
        <v>15806</v>
      </c>
      <c r="AA3635">
        <v>5036</v>
      </c>
      <c r="AB3635">
        <v>1678</v>
      </c>
      <c r="AC3635">
        <v>302</v>
      </c>
      <c r="AD3635" s="7">
        <f>invoices[[#This Row],[Rent]]+invoices[[#This Row],[Services]]+invoices[[#This Row],[GST]]</f>
        <v>7016</v>
      </c>
      <c r="AE3635" s="7">
        <f>invoices[[#This Row],[Total]]-invoices[[#This Row],[rent_amount]]</f>
        <v>0</v>
      </c>
      <c r="AF3635">
        <v>2457</v>
      </c>
      <c r="AG3635">
        <v>3090</v>
      </c>
      <c r="AH3635">
        <f>invoices[[#This Row],[EB Amount]]-invoices[[#This Row],[electricity_amount]]</f>
        <v>0</v>
      </c>
    </row>
    <row r="3636" spans="1:34">
      <c r="A3636" t="s">
        <v>6506</v>
      </c>
      <c r="B3636" t="s">
        <v>22</v>
      </c>
      <c r="C3636" t="s">
        <v>711</v>
      </c>
      <c r="D3636" t="s">
        <v>24</v>
      </c>
      <c r="E3636" t="s">
        <v>268</v>
      </c>
      <c r="F3636" t="s">
        <v>269</v>
      </c>
      <c r="G3636" t="s">
        <v>6507</v>
      </c>
      <c r="H3636" s="1">
        <f>DATE(YEAR(invoices[[#This Row],[due_date]]),MONTH(invoices[[#This Row],[due_date]]),1)</f>
        <v>45474</v>
      </c>
      <c r="I3636" s="1">
        <v>45480</v>
      </c>
      <c r="J3636">
        <v>13500</v>
      </c>
      <c r="K3636">
        <v>1040</v>
      </c>
      <c r="L3636">
        <v>0</v>
      </c>
      <c r="M3636">
        <f>invoices[[#This Row],[rent_amount]]+invoices[[#This Row],[electricity_amount]]+invoices[[#This Row],[other_charges]]</f>
        <v>14540</v>
      </c>
      <c r="N3636" t="s">
        <v>28</v>
      </c>
      <c r="O3636" t="s">
        <v>958</v>
      </c>
      <c r="P3636">
        <v>0</v>
      </c>
      <c r="Q3636" t="b">
        <v>0</v>
      </c>
      <c r="R3636" t="s">
        <v>289</v>
      </c>
      <c r="S3636">
        <v>0</v>
      </c>
      <c r="T3636">
        <f>invoices[[#This Row],[total_amount]]</f>
        <v>14540</v>
      </c>
      <c r="U3636" t="s">
        <v>713</v>
      </c>
      <c r="V3636" t="str">
        <f>INDEX([1]!Table1[tenantname],MATCH(invoices[[#This Row],[allotment_id]],[1]!Table1[TenantAllotmentID],0))</f>
        <v>Aashish Maurya (C21-C1)</v>
      </c>
      <c r="W3636" t="s">
        <v>14203</v>
      </c>
      <c r="X3636" t="s">
        <v>14204</v>
      </c>
      <c r="Y3636" s="4">
        <v>45474</v>
      </c>
      <c r="Z3636" t="s">
        <v>15806</v>
      </c>
      <c r="AA3636">
        <v>9690</v>
      </c>
      <c r="AB3636">
        <v>3229</v>
      </c>
      <c r="AC3636">
        <v>581</v>
      </c>
      <c r="AD3636" s="7">
        <f>invoices[[#This Row],[Rent]]+invoices[[#This Row],[Services]]+invoices[[#This Row],[GST]]</f>
        <v>13500</v>
      </c>
      <c r="AE3636" s="7">
        <f>invoices[[#This Row],[Total]]-invoices[[#This Row],[rent_amount]]</f>
        <v>0</v>
      </c>
      <c r="AF3636">
        <v>2484</v>
      </c>
      <c r="AG3636">
        <v>1040</v>
      </c>
      <c r="AH3636">
        <f>invoices[[#This Row],[EB Amount]]-invoices[[#This Row],[electricity_amount]]</f>
        <v>0</v>
      </c>
    </row>
    <row r="3637" spans="1:34">
      <c r="A3637" t="s">
        <v>6553</v>
      </c>
      <c r="B3637" t="s">
        <v>22</v>
      </c>
      <c r="C3637" t="s">
        <v>1538</v>
      </c>
      <c r="D3637" t="s">
        <v>24</v>
      </c>
      <c r="E3637" t="s">
        <v>592</v>
      </c>
      <c r="F3637" t="s">
        <v>1184</v>
      </c>
      <c r="G3637" t="s">
        <v>6554</v>
      </c>
      <c r="H3637" s="1">
        <f>DATE(YEAR(invoices[[#This Row],[due_date]]),MONTH(invoices[[#This Row],[due_date]]),1)</f>
        <v>45474</v>
      </c>
      <c r="I3637" s="1">
        <v>45480</v>
      </c>
      <c r="J3637">
        <v>23500</v>
      </c>
      <c r="K3637">
        <v>2160</v>
      </c>
      <c r="L3637">
        <v>0</v>
      </c>
      <c r="M3637">
        <f>invoices[[#This Row],[rent_amount]]+invoices[[#This Row],[electricity_amount]]+invoices[[#This Row],[other_charges]]</f>
        <v>25660</v>
      </c>
      <c r="N3637" t="s">
        <v>28</v>
      </c>
      <c r="O3637" t="s">
        <v>459</v>
      </c>
      <c r="P3637">
        <v>0</v>
      </c>
      <c r="Q3637" t="b">
        <v>0</v>
      </c>
      <c r="R3637" t="s">
        <v>289</v>
      </c>
      <c r="S3637">
        <v>0</v>
      </c>
      <c r="T3637">
        <f>invoices[[#This Row],[total_amount]]</f>
        <v>25660</v>
      </c>
      <c r="U3637" t="s">
        <v>1541</v>
      </c>
      <c r="V3637" t="str">
        <f>INDEX([1]!Table1[tenantname],MATCH(invoices[[#This Row],[allotment_id]],[1]!Table1[TenantAllotmentID],0))</f>
        <v>Raguram R S (A44-D1)</v>
      </c>
      <c r="W3637" t="s">
        <v>14509</v>
      </c>
      <c r="X3637" t="s">
        <v>14510</v>
      </c>
      <c r="Y3637" s="4">
        <v>45474</v>
      </c>
      <c r="Z3637" t="s">
        <v>15806</v>
      </c>
      <c r="AA3637">
        <v>16869</v>
      </c>
      <c r="AB3637">
        <v>5621</v>
      </c>
      <c r="AC3637">
        <v>1010</v>
      </c>
      <c r="AD3637" s="7">
        <f>invoices[[#This Row],[Rent]]+invoices[[#This Row],[Services]]+invoices[[#This Row],[GST]]</f>
        <v>23500</v>
      </c>
      <c r="AE3637" s="7">
        <f>invoices[[#This Row],[Total]]-invoices[[#This Row],[rent_amount]]</f>
        <v>0</v>
      </c>
      <c r="AF3637">
        <v>2509</v>
      </c>
      <c r="AG3637">
        <v>2160</v>
      </c>
      <c r="AH3637">
        <f>invoices[[#This Row],[EB Amount]]-invoices[[#This Row],[electricity_amount]]</f>
        <v>0</v>
      </c>
    </row>
    <row r="3638" spans="1:34">
      <c r="A3638" t="s">
        <v>6618</v>
      </c>
      <c r="B3638" t="s">
        <v>22</v>
      </c>
      <c r="C3638" t="s">
        <v>1421</v>
      </c>
      <c r="D3638" t="s">
        <v>24</v>
      </c>
      <c r="E3638" t="s">
        <v>34</v>
      </c>
      <c r="F3638" t="s">
        <v>805</v>
      </c>
      <c r="G3638" t="s">
        <v>6619</v>
      </c>
      <c r="H3638" s="1">
        <f>DATE(YEAR(invoices[[#This Row],[due_date]]),MONTH(invoices[[#This Row],[due_date]]),1)</f>
        <v>45474</v>
      </c>
      <c r="I3638" s="1">
        <v>45480</v>
      </c>
      <c r="J3638">
        <v>17500</v>
      </c>
      <c r="K3638">
        <v>1860</v>
      </c>
      <c r="L3638">
        <v>0</v>
      </c>
      <c r="M3638">
        <f>invoices[[#This Row],[rent_amount]]+invoices[[#This Row],[electricity_amount]]+invoices[[#This Row],[other_charges]]</f>
        <v>19360</v>
      </c>
      <c r="N3638" t="s">
        <v>28</v>
      </c>
      <c r="O3638" t="s">
        <v>288</v>
      </c>
      <c r="P3638">
        <v>0</v>
      </c>
      <c r="Q3638" t="b">
        <v>0</v>
      </c>
      <c r="R3638" t="s">
        <v>289</v>
      </c>
      <c r="S3638">
        <v>0</v>
      </c>
      <c r="T3638">
        <f>invoices[[#This Row],[total_amount]]</f>
        <v>19360</v>
      </c>
      <c r="U3638" t="s">
        <v>2859</v>
      </c>
      <c r="V3638" t="str">
        <f>INDEX([1]!Table1[tenantname],MATCH(invoices[[#This Row],[allotment_id]],[1]!Table1[TenantAllotmentID],0))</f>
        <v>Sai Roshni  Matta (B43-A1)</v>
      </c>
      <c r="W3638" t="s">
        <v>14466</v>
      </c>
      <c r="X3638" t="s">
        <v>14913</v>
      </c>
      <c r="Y3638" s="4">
        <v>45474</v>
      </c>
      <c r="Z3638" t="s">
        <v>15806</v>
      </c>
      <c r="AA3638">
        <v>12562</v>
      </c>
      <c r="AB3638">
        <v>4186</v>
      </c>
      <c r="AC3638">
        <v>752</v>
      </c>
      <c r="AD3638" s="7">
        <f>invoices[[#This Row],[Rent]]+invoices[[#This Row],[Services]]+invoices[[#This Row],[GST]]</f>
        <v>17500</v>
      </c>
      <c r="AE3638" s="7">
        <f>invoices[[#This Row],[Total]]-invoices[[#This Row],[rent_amount]]</f>
        <v>0</v>
      </c>
      <c r="AF3638">
        <v>2539</v>
      </c>
      <c r="AG3638">
        <v>1860</v>
      </c>
      <c r="AH3638">
        <f>invoices[[#This Row],[EB Amount]]-invoices[[#This Row],[electricity_amount]]</f>
        <v>0</v>
      </c>
    </row>
    <row r="3639" spans="1:34">
      <c r="A3639" t="s">
        <v>6620</v>
      </c>
      <c r="B3639" t="s">
        <v>22</v>
      </c>
      <c r="C3639" t="s">
        <v>1884</v>
      </c>
      <c r="D3639" t="s">
        <v>24</v>
      </c>
      <c r="E3639" t="s">
        <v>96</v>
      </c>
      <c r="F3639" t="s">
        <v>510</v>
      </c>
      <c r="G3639" t="s">
        <v>6621</v>
      </c>
      <c r="H3639" s="1">
        <f>DATE(YEAR(invoices[[#This Row],[due_date]]),MONTH(invoices[[#This Row],[due_date]]),1)</f>
        <v>45474</v>
      </c>
      <c r="I3639" s="1">
        <v>45480</v>
      </c>
      <c r="J3639">
        <v>14500</v>
      </c>
      <c r="K3639">
        <v>2418</v>
      </c>
      <c r="L3639">
        <v>0</v>
      </c>
      <c r="M3639">
        <f>invoices[[#This Row],[rent_amount]]+invoices[[#This Row],[electricity_amount]]+invoices[[#This Row],[other_charges]]</f>
        <v>16918</v>
      </c>
      <c r="N3639" t="s">
        <v>28</v>
      </c>
      <c r="O3639" t="s">
        <v>529</v>
      </c>
      <c r="P3639">
        <v>0</v>
      </c>
      <c r="Q3639" t="b">
        <v>0</v>
      </c>
      <c r="R3639" t="s">
        <v>289</v>
      </c>
      <c r="S3639">
        <v>0</v>
      </c>
      <c r="T3639">
        <f>invoices[[#This Row],[total_amount]]</f>
        <v>16918</v>
      </c>
      <c r="U3639" t="s">
        <v>1886</v>
      </c>
      <c r="V3639" t="str">
        <f>INDEX([1]!Table1[tenantname],MATCH(invoices[[#This Row],[allotment_id]],[1]!Table1[TenantAllotmentID],0))</f>
        <v>Sajith AV (B33-B2)</v>
      </c>
      <c r="W3639" t="s">
        <v>14629</v>
      </c>
      <c r="X3639" t="s">
        <v>14630</v>
      </c>
      <c r="Y3639" s="4">
        <v>45474</v>
      </c>
      <c r="Z3639" t="s">
        <v>15806</v>
      </c>
      <c r="AA3639">
        <v>8866</v>
      </c>
      <c r="AB3639">
        <v>4774</v>
      </c>
      <c r="AC3639">
        <v>860</v>
      </c>
      <c r="AD3639" s="7">
        <f>invoices[[#This Row],[Rent]]+invoices[[#This Row],[Services]]+invoices[[#This Row],[GST]]</f>
        <v>14500</v>
      </c>
      <c r="AE3639" s="7">
        <f>invoices[[#This Row],[Total]]-invoices[[#This Row],[rent_amount]]</f>
        <v>0</v>
      </c>
      <c r="AF3639">
        <v>2540</v>
      </c>
      <c r="AG3639">
        <v>2418</v>
      </c>
      <c r="AH3639">
        <f>invoices[[#This Row],[EB Amount]]-invoices[[#This Row],[electricity_amount]]</f>
        <v>0</v>
      </c>
    </row>
    <row r="3640" spans="1:34">
      <c r="A3640" t="s">
        <v>6640</v>
      </c>
      <c r="B3640" t="s">
        <v>22</v>
      </c>
      <c r="C3640" t="s">
        <v>6641</v>
      </c>
      <c r="D3640" t="s">
        <v>24</v>
      </c>
      <c r="E3640" t="s">
        <v>112</v>
      </c>
      <c r="F3640" t="s">
        <v>1343</v>
      </c>
      <c r="G3640" t="s">
        <v>6642</v>
      </c>
      <c r="H3640" s="1">
        <f>DATE(YEAR(invoices[[#This Row],[due_date]]),MONTH(invoices[[#This Row],[due_date]]),1)</f>
        <v>45474</v>
      </c>
      <c r="I3640" s="1">
        <v>45480</v>
      </c>
      <c r="J3640">
        <v>18500</v>
      </c>
      <c r="K3640">
        <v>0</v>
      </c>
      <c r="L3640">
        <v>0</v>
      </c>
      <c r="M3640">
        <f>invoices[[#This Row],[rent_amount]]+invoices[[#This Row],[electricity_amount]]+invoices[[#This Row],[other_charges]]</f>
        <v>18500</v>
      </c>
      <c r="N3640" t="s">
        <v>28</v>
      </c>
      <c r="O3640" t="s">
        <v>459</v>
      </c>
      <c r="P3640">
        <v>0</v>
      </c>
      <c r="Q3640" t="b">
        <v>0</v>
      </c>
      <c r="R3640" t="s">
        <v>289</v>
      </c>
      <c r="S3640">
        <v>0</v>
      </c>
      <c r="T3640">
        <f>invoices[[#This Row],[total_amount]]</f>
        <v>18500</v>
      </c>
      <c r="U3640" t="s">
        <v>6643</v>
      </c>
      <c r="V3640" t="str">
        <f>INDEX([1]!Table1[tenantname],MATCH(invoices[[#This Row],[allotment_id]],[1]!Table1[TenantAllotmentID],0))</f>
        <v>Dheeraj Rajpurohit (A23-A1)</v>
      </c>
      <c r="W3640" t="s">
        <v>15494</v>
      </c>
      <c r="X3640" t="s">
        <v>15495</v>
      </c>
      <c r="Y3640" s="4">
        <v>45474</v>
      </c>
      <c r="Z3640" t="s">
        <v>15806</v>
      </c>
      <c r="AA3640">
        <v>12950</v>
      </c>
      <c r="AB3640">
        <v>4425</v>
      </c>
      <c r="AC3640">
        <v>1125</v>
      </c>
      <c r="AD3640" s="7">
        <f>invoices[[#This Row],[Rent]]+invoices[[#This Row],[Services]]+invoices[[#This Row],[GST]]</f>
        <v>18500</v>
      </c>
      <c r="AE3640" s="7">
        <f>invoices[[#This Row],[Total]]-invoices[[#This Row],[rent_amount]]</f>
        <v>0</v>
      </c>
      <c r="AF3640">
        <v>2550</v>
      </c>
      <c r="AG3640">
        <v>0</v>
      </c>
      <c r="AH3640">
        <f>invoices[[#This Row],[EB Amount]]-invoices[[#This Row],[electricity_amount]]</f>
        <v>0</v>
      </c>
    </row>
    <row r="3641" spans="1:34">
      <c r="A3641" t="s">
        <v>6719</v>
      </c>
      <c r="B3641" t="s">
        <v>22</v>
      </c>
      <c r="C3641" t="s">
        <v>1020</v>
      </c>
      <c r="D3641" t="s">
        <v>24</v>
      </c>
      <c r="E3641" t="s">
        <v>329</v>
      </c>
      <c r="F3641" t="s">
        <v>1021</v>
      </c>
      <c r="G3641" t="s">
        <v>6720</v>
      </c>
      <c r="H3641" s="1">
        <f>DATE(YEAR(invoices[[#This Row],[due_date]]),MONTH(invoices[[#This Row],[due_date]]),1)</f>
        <v>45474</v>
      </c>
      <c r="I3641" s="1">
        <v>45480</v>
      </c>
      <c r="J3641">
        <v>14500</v>
      </c>
      <c r="K3641">
        <v>2790</v>
      </c>
      <c r="L3641">
        <v>0</v>
      </c>
      <c r="M3641">
        <f>invoices[[#This Row],[rent_amount]]+invoices[[#This Row],[electricity_amount]]+invoices[[#This Row],[other_charges]]</f>
        <v>17290</v>
      </c>
      <c r="N3641" t="s">
        <v>28</v>
      </c>
      <c r="O3641" t="s">
        <v>459</v>
      </c>
      <c r="P3641">
        <v>0</v>
      </c>
      <c r="Q3641" t="b">
        <v>0</v>
      </c>
      <c r="R3641" t="s">
        <v>289</v>
      </c>
      <c r="S3641">
        <v>0</v>
      </c>
      <c r="T3641">
        <f>invoices[[#This Row],[total_amount]]</f>
        <v>17290</v>
      </c>
      <c r="U3641" t="s">
        <v>1024</v>
      </c>
      <c r="V3641" t="str">
        <f>INDEX([1]!Table1[tenantname],MATCH(invoices[[#This Row],[allotment_id]],[1]!Table1[TenantAllotmentID],0))</f>
        <v>Sruthi Naya P (C43-B2)</v>
      </c>
      <c r="W3641" t="s">
        <v>14318</v>
      </c>
      <c r="X3641" t="s">
        <v>14318</v>
      </c>
      <c r="Y3641" s="4">
        <v>45474</v>
      </c>
      <c r="Z3641" t="s">
        <v>15806</v>
      </c>
      <c r="AA3641">
        <v>8866</v>
      </c>
      <c r="AB3641">
        <v>4774</v>
      </c>
      <c r="AC3641">
        <v>860</v>
      </c>
      <c r="AD3641" s="7">
        <f>invoices[[#This Row],[Rent]]+invoices[[#This Row],[Services]]+invoices[[#This Row],[GST]]</f>
        <v>14500</v>
      </c>
      <c r="AE3641" s="7">
        <f>invoices[[#This Row],[Total]]-invoices[[#This Row],[rent_amount]]</f>
        <v>0</v>
      </c>
      <c r="AF3641">
        <v>2588</v>
      </c>
      <c r="AG3641">
        <v>2790</v>
      </c>
      <c r="AH3641">
        <f>invoices[[#This Row],[EB Amount]]-invoices[[#This Row],[electricity_amount]]</f>
        <v>0</v>
      </c>
    </row>
    <row r="3642" spans="1:34">
      <c r="A3642" t="s">
        <v>6856</v>
      </c>
      <c r="B3642" t="s">
        <v>22</v>
      </c>
      <c r="C3642" t="s">
        <v>6651</v>
      </c>
      <c r="D3642" t="s">
        <v>24</v>
      </c>
      <c r="E3642" t="s">
        <v>88</v>
      </c>
      <c r="F3642" t="s">
        <v>89</v>
      </c>
      <c r="G3642" t="s">
        <v>6857</v>
      </c>
      <c r="H3642" s="1">
        <f>DATE(YEAR(invoices[[#This Row],[due_date]]),MONTH(invoices[[#This Row],[due_date]]),1)</f>
        <v>45474</v>
      </c>
      <c r="I3642" s="1">
        <v>45480</v>
      </c>
      <c r="J3642">
        <v>3742</v>
      </c>
      <c r="K3642">
        <v>1848</v>
      </c>
      <c r="L3642">
        <v>2250</v>
      </c>
      <c r="M3642">
        <f>invoices[[#This Row],[rent_amount]]+invoices[[#This Row],[electricity_amount]]+invoices[[#This Row],[other_charges]]</f>
        <v>7840</v>
      </c>
      <c r="N3642" t="s">
        <v>28</v>
      </c>
      <c r="O3642" t="s">
        <v>459</v>
      </c>
      <c r="P3642">
        <v>0</v>
      </c>
      <c r="Q3642" t="b">
        <v>0</v>
      </c>
      <c r="R3642" t="s">
        <v>289</v>
      </c>
      <c r="S3642">
        <v>0</v>
      </c>
      <c r="T3642">
        <f>invoices[[#This Row],[total_amount]]</f>
        <v>7840</v>
      </c>
      <c r="U3642" t="s">
        <v>6653</v>
      </c>
      <c r="V3642" t="str">
        <f>INDEX([1]!Table1[tenantname],MATCH(invoices[[#This Row],[allotment_id]],[1]!Table1[TenantAllotmentID],0))</f>
        <v>Syed Fawaaz Qureshi (B13-B2)</v>
      </c>
      <c r="W3642" t="s">
        <v>15498</v>
      </c>
      <c r="X3642" t="s">
        <v>15499</v>
      </c>
      <c r="Y3642" s="4">
        <v>45474</v>
      </c>
      <c r="Z3642" t="s">
        <v>15806</v>
      </c>
      <c r="AA3642">
        <v>2686</v>
      </c>
      <c r="AB3642">
        <v>895</v>
      </c>
      <c r="AC3642">
        <v>161</v>
      </c>
      <c r="AD3642" s="7">
        <f>invoices[[#This Row],[Rent]]+invoices[[#This Row],[Services]]+invoices[[#This Row],[GST]]</f>
        <v>3742</v>
      </c>
      <c r="AE3642" s="7">
        <f>invoices[[#This Row],[Total]]-invoices[[#This Row],[rent_amount]]</f>
        <v>0</v>
      </c>
      <c r="AF3642">
        <v>2661</v>
      </c>
      <c r="AG3642">
        <v>1848</v>
      </c>
      <c r="AH3642">
        <f>invoices[[#This Row],[EB Amount]]-invoices[[#This Row],[electricity_amount]]</f>
        <v>0</v>
      </c>
    </row>
    <row r="3643" spans="1:34">
      <c r="A3643" t="s">
        <v>6887</v>
      </c>
      <c r="B3643" t="s">
        <v>22</v>
      </c>
      <c r="C3643" t="s">
        <v>6888</v>
      </c>
      <c r="D3643" t="s">
        <v>24</v>
      </c>
      <c r="E3643" t="s">
        <v>247</v>
      </c>
      <c r="F3643" t="s">
        <v>248</v>
      </c>
      <c r="G3643" t="s">
        <v>6889</v>
      </c>
      <c r="H3643" s="1">
        <f>DATE(YEAR(invoices[[#This Row],[due_date]]),MONTH(invoices[[#This Row],[due_date]]),1)</f>
        <v>45474</v>
      </c>
      <c r="I3643" s="1">
        <v>45480</v>
      </c>
      <c r="J3643">
        <v>9193</v>
      </c>
      <c r="K3643">
        <v>0</v>
      </c>
      <c r="L3643">
        <v>2250</v>
      </c>
      <c r="M3643">
        <f>invoices[[#This Row],[rent_amount]]+invoices[[#This Row],[electricity_amount]]+invoices[[#This Row],[other_charges]]</f>
        <v>11443</v>
      </c>
      <c r="N3643" t="s">
        <v>28</v>
      </c>
      <c r="O3643" t="s">
        <v>958</v>
      </c>
      <c r="P3643">
        <v>0</v>
      </c>
      <c r="Q3643" t="b">
        <v>0</v>
      </c>
      <c r="R3643" t="s">
        <v>289</v>
      </c>
      <c r="S3643">
        <v>0</v>
      </c>
      <c r="T3643">
        <f>invoices[[#This Row],[total_amount]]</f>
        <v>11443</v>
      </c>
      <c r="U3643" t="s">
        <v>6890</v>
      </c>
      <c r="V3643" t="str">
        <f>INDEX([1]!Table1[tenantname],MATCH(invoices[[#This Row],[allotment_id]],[1]!Table1[TenantAllotmentID],0))</f>
        <v>Adhiraj Gupta (C11-A1)</v>
      </c>
      <c r="W3643" t="s">
        <v>15513</v>
      </c>
      <c r="X3643" t="s">
        <v>15514</v>
      </c>
      <c r="Y3643" s="4">
        <v>45474</v>
      </c>
      <c r="Z3643" t="s">
        <v>15806</v>
      </c>
      <c r="AA3643">
        <v>6435</v>
      </c>
      <c r="AB3643">
        <v>2337</v>
      </c>
      <c r="AC3643">
        <v>421</v>
      </c>
      <c r="AD3643" s="7">
        <f>invoices[[#This Row],[Rent]]+invoices[[#This Row],[Services]]+invoices[[#This Row],[GST]]</f>
        <v>9193</v>
      </c>
      <c r="AE3643" s="7">
        <f>invoices[[#This Row],[Total]]-invoices[[#This Row],[rent_amount]]</f>
        <v>0</v>
      </c>
      <c r="AF3643">
        <v>2678</v>
      </c>
      <c r="AG3643">
        <v>0</v>
      </c>
      <c r="AH3643">
        <f>invoices[[#This Row],[EB Amount]]-invoices[[#This Row],[electricity_amount]]</f>
        <v>0</v>
      </c>
    </row>
    <row r="3644" spans="1:34">
      <c r="A3644" t="s">
        <v>6972</v>
      </c>
      <c r="B3644" t="s">
        <v>22</v>
      </c>
      <c r="C3644" t="s">
        <v>1981</v>
      </c>
      <c r="D3644" t="s">
        <v>24</v>
      </c>
      <c r="E3644" t="s">
        <v>96</v>
      </c>
      <c r="F3644" t="s">
        <v>1982</v>
      </c>
      <c r="G3644" t="s">
        <v>6973</v>
      </c>
      <c r="H3644" s="1">
        <f>DATE(YEAR(invoices[[#This Row],[due_date]]),MONTH(invoices[[#This Row],[due_date]]),1)</f>
        <v>45474</v>
      </c>
      <c r="I3644" s="1">
        <v>45480</v>
      </c>
      <c r="J3644">
        <v>13500</v>
      </c>
      <c r="K3644">
        <v>2790</v>
      </c>
      <c r="L3644">
        <v>0</v>
      </c>
      <c r="M3644">
        <f>invoices[[#This Row],[rent_amount]]+invoices[[#This Row],[electricity_amount]]+invoices[[#This Row],[other_charges]]</f>
        <v>16290</v>
      </c>
      <c r="N3644" t="s">
        <v>28</v>
      </c>
      <c r="O3644" t="s">
        <v>529</v>
      </c>
      <c r="P3644">
        <v>0</v>
      </c>
      <c r="Q3644" t="b">
        <v>0</v>
      </c>
      <c r="R3644" t="s">
        <v>289</v>
      </c>
      <c r="S3644">
        <v>0</v>
      </c>
      <c r="T3644">
        <f>invoices[[#This Row],[total_amount]]</f>
        <v>16290</v>
      </c>
      <c r="U3644" t="s">
        <v>1984</v>
      </c>
      <c r="V3644" t="str">
        <f>INDEX([1]!Table1[tenantname],MATCH(invoices[[#This Row],[allotment_id]],[1]!Table1[TenantAllotmentID],0))</f>
        <v>Nitin Chanpuriya (B33-C1)</v>
      </c>
      <c r="W3644" t="s">
        <v>14667</v>
      </c>
      <c r="X3644" t="s">
        <v>14668</v>
      </c>
      <c r="Y3644" s="4">
        <v>45474</v>
      </c>
      <c r="Z3644" t="s">
        <v>15806</v>
      </c>
      <c r="AA3644">
        <v>8254</v>
      </c>
      <c r="AB3644">
        <v>4444</v>
      </c>
      <c r="AC3644">
        <v>802</v>
      </c>
      <c r="AD3644" s="7">
        <f>invoices[[#This Row],[Rent]]+invoices[[#This Row],[Services]]+invoices[[#This Row],[GST]]</f>
        <v>13500</v>
      </c>
      <c r="AE3644" s="7">
        <f>invoices[[#This Row],[Total]]-invoices[[#This Row],[rent_amount]]</f>
        <v>0</v>
      </c>
      <c r="AF3644">
        <v>2720</v>
      </c>
      <c r="AG3644">
        <v>2790</v>
      </c>
      <c r="AH3644">
        <f>invoices[[#This Row],[EB Amount]]-invoices[[#This Row],[electricity_amount]]</f>
        <v>0</v>
      </c>
    </row>
    <row r="3645" spans="1:34">
      <c r="A3645" t="s">
        <v>7100</v>
      </c>
      <c r="B3645" t="s">
        <v>22</v>
      </c>
      <c r="C3645" s="2" t="s">
        <v>5162</v>
      </c>
      <c r="D3645" t="s">
        <v>24</v>
      </c>
      <c r="E3645" t="s">
        <v>25</v>
      </c>
      <c r="F3645" t="s">
        <v>65</v>
      </c>
      <c r="G3645" t="s">
        <v>7101</v>
      </c>
      <c r="H3645" s="1">
        <f>DATE(YEAR(invoices[[#This Row],[due_date]]),MONTH(invoices[[#This Row],[due_date]]),1)</f>
        <v>45474</v>
      </c>
      <c r="I3645" s="1">
        <v>45480</v>
      </c>
      <c r="J3645">
        <v>8274</v>
      </c>
      <c r="K3645">
        <v>0</v>
      </c>
      <c r="L3645">
        <v>2250</v>
      </c>
      <c r="M3645">
        <f>invoices[[#This Row],[rent_amount]]+invoices[[#This Row],[electricity_amount]]+invoices[[#This Row],[other_charges]]</f>
        <v>10524</v>
      </c>
      <c r="N3645" t="s">
        <v>28</v>
      </c>
      <c r="O3645" t="s">
        <v>288</v>
      </c>
      <c r="P3645">
        <v>0</v>
      </c>
      <c r="Q3645" t="b">
        <v>0</v>
      </c>
      <c r="R3645" t="s">
        <v>289</v>
      </c>
      <c r="S3645">
        <v>0</v>
      </c>
      <c r="T3645">
        <f>invoices[[#This Row],[total_amount]]</f>
        <v>10524</v>
      </c>
      <c r="U3645" t="s">
        <v>7102</v>
      </c>
      <c r="V3645" t="str">
        <f>INDEX([1]!Table1[tenantname],MATCH(invoices[[#This Row],[allotment_id]],[1]!Table1[TenantAllotmentID],0))</f>
        <v>Medona Shiny (A24-C2)</v>
      </c>
      <c r="W3645" t="s">
        <v>15343</v>
      </c>
      <c r="X3645" t="s">
        <v>15532</v>
      </c>
      <c r="Y3645" s="4">
        <v>45474</v>
      </c>
      <c r="Z3645" t="s">
        <v>15806</v>
      </c>
      <c r="AA3645">
        <v>5792</v>
      </c>
      <c r="AB3645">
        <v>2104</v>
      </c>
      <c r="AC3645">
        <v>378</v>
      </c>
      <c r="AD3645" s="7">
        <f>invoices[[#This Row],[Rent]]+invoices[[#This Row],[Services]]+invoices[[#This Row],[GST]]</f>
        <v>8274</v>
      </c>
      <c r="AE3645" s="7">
        <f>invoices[[#This Row],[Total]]-invoices[[#This Row],[rent_amount]]</f>
        <v>0</v>
      </c>
      <c r="AF3645">
        <v>2785</v>
      </c>
      <c r="AG3645">
        <v>0</v>
      </c>
      <c r="AH3645">
        <f>invoices[[#This Row],[EB Amount]]-invoices[[#This Row],[electricity_amount]]</f>
        <v>0</v>
      </c>
    </row>
    <row r="3646" spans="1:34">
      <c r="A3646" t="s">
        <v>7111</v>
      </c>
      <c r="B3646" t="s">
        <v>22</v>
      </c>
      <c r="C3646" t="s">
        <v>233</v>
      </c>
      <c r="D3646" t="s">
        <v>24</v>
      </c>
      <c r="E3646" t="s">
        <v>234</v>
      </c>
      <c r="F3646" t="s">
        <v>235</v>
      </c>
      <c r="G3646" t="s">
        <v>7112</v>
      </c>
      <c r="H3646" s="1">
        <f>DATE(YEAR(invoices[[#This Row],[due_date]]),MONTH(invoices[[#This Row],[due_date]]),1)</f>
        <v>45474</v>
      </c>
      <c r="I3646" s="1">
        <v>45480</v>
      </c>
      <c r="J3646">
        <v>19000</v>
      </c>
      <c r="K3646">
        <v>2070</v>
      </c>
      <c r="L3646">
        <v>0</v>
      </c>
      <c r="M3646">
        <f>invoices[[#This Row],[rent_amount]]+invoices[[#This Row],[electricity_amount]]+invoices[[#This Row],[other_charges]]</f>
        <v>21070</v>
      </c>
      <c r="N3646" t="s">
        <v>28</v>
      </c>
      <c r="O3646" t="s">
        <v>958</v>
      </c>
      <c r="P3646">
        <v>0</v>
      </c>
      <c r="Q3646" t="b">
        <v>0</v>
      </c>
      <c r="R3646" t="s">
        <v>289</v>
      </c>
      <c r="S3646">
        <v>0</v>
      </c>
      <c r="T3646">
        <f>invoices[[#This Row],[total_amount]]</f>
        <v>21070</v>
      </c>
      <c r="U3646" t="s">
        <v>238</v>
      </c>
      <c r="V3646" t="str">
        <f>INDEX([1]!Table1[tenantname],MATCH(invoices[[#This Row],[allotment_id]],[1]!Table1[TenantAllotmentID],0))</f>
        <v>Aldreena Dsouza (D12-A1)</v>
      </c>
      <c r="W3646" t="s">
        <v>14040</v>
      </c>
      <c r="X3646" t="s">
        <v>14041</v>
      </c>
      <c r="Y3646" s="4">
        <v>45474</v>
      </c>
      <c r="Z3646" t="s">
        <v>15806</v>
      </c>
      <c r="AA3646">
        <v>13300</v>
      </c>
      <c r="AB3646">
        <v>4545</v>
      </c>
      <c r="AC3646">
        <v>1155</v>
      </c>
      <c r="AD3646" s="7">
        <f>invoices[[#This Row],[Rent]]+invoices[[#This Row],[Services]]+invoices[[#This Row],[GST]]</f>
        <v>19000</v>
      </c>
      <c r="AE3646" s="7">
        <f>invoices[[#This Row],[Total]]-invoices[[#This Row],[rent_amount]]</f>
        <v>0</v>
      </c>
      <c r="AF3646">
        <v>2790</v>
      </c>
      <c r="AG3646">
        <v>2070</v>
      </c>
      <c r="AH3646">
        <f>invoices[[#This Row],[EB Amount]]-invoices[[#This Row],[electricity_amount]]</f>
        <v>0</v>
      </c>
    </row>
    <row r="3647" spans="1:34">
      <c r="A3647" t="s">
        <v>7172</v>
      </c>
      <c r="B3647" t="s">
        <v>22</v>
      </c>
      <c r="C3647" t="s">
        <v>580</v>
      </c>
      <c r="D3647" t="s">
        <v>24</v>
      </c>
      <c r="E3647" t="s">
        <v>34</v>
      </c>
      <c r="F3647" t="s">
        <v>58</v>
      </c>
      <c r="G3647" t="s">
        <v>7173</v>
      </c>
      <c r="H3647" s="1">
        <f>DATE(YEAR(invoices[[#This Row],[due_date]]),MONTH(invoices[[#This Row],[due_date]]),1)</f>
        <v>45474</v>
      </c>
      <c r="I3647" s="1">
        <v>45480</v>
      </c>
      <c r="J3647">
        <v>8419</v>
      </c>
      <c r="K3647">
        <v>0</v>
      </c>
      <c r="L3647">
        <v>0</v>
      </c>
      <c r="M3647">
        <f>invoices[[#This Row],[rent_amount]]+invoices[[#This Row],[electricity_amount]]+invoices[[#This Row],[other_charges]]</f>
        <v>8419</v>
      </c>
      <c r="N3647" t="s">
        <v>28</v>
      </c>
      <c r="O3647" t="s">
        <v>958</v>
      </c>
      <c r="P3647">
        <v>0</v>
      </c>
      <c r="Q3647" t="b">
        <v>0</v>
      </c>
      <c r="R3647" t="s">
        <v>289</v>
      </c>
      <c r="S3647">
        <v>0</v>
      </c>
      <c r="T3647">
        <f>invoices[[#This Row],[total_amount]]</f>
        <v>8419</v>
      </c>
      <c r="U3647" t="s">
        <v>583</v>
      </c>
      <c r="V3647" t="str">
        <f>INDEX([1]!Table1[tenantname],MATCH(invoices[[#This Row],[allotment_id]],[1]!Table1[TenantAllotmentID],0))</f>
        <v>Aditi Yadav (B43-B2)</v>
      </c>
      <c r="W3647" t="s">
        <v>14159</v>
      </c>
      <c r="X3647" t="s">
        <v>14160</v>
      </c>
      <c r="Y3647" s="4">
        <v>45474</v>
      </c>
      <c r="Z3647" t="s">
        <v>15806</v>
      </c>
      <c r="AA3647">
        <v>5893</v>
      </c>
      <c r="AB3647">
        <v>2140</v>
      </c>
      <c r="AC3647">
        <v>386</v>
      </c>
      <c r="AD3647" s="7">
        <f>invoices[[#This Row],[Rent]]+invoices[[#This Row],[Services]]+invoices[[#This Row],[GST]]</f>
        <v>8419</v>
      </c>
      <c r="AE3647" s="7">
        <f>invoices[[#This Row],[Total]]-invoices[[#This Row],[rent_amount]]</f>
        <v>0</v>
      </c>
      <c r="AF3647">
        <v>2819</v>
      </c>
      <c r="AG3647">
        <v>0</v>
      </c>
      <c r="AH3647">
        <f>invoices[[#This Row],[EB Amount]]-invoices[[#This Row],[electricity_amount]]</f>
        <v>0</v>
      </c>
    </row>
    <row r="3648" spans="1:34">
      <c r="A3648" t="s">
        <v>7196</v>
      </c>
      <c r="B3648" t="s">
        <v>22</v>
      </c>
      <c r="C3648" t="s">
        <v>410</v>
      </c>
      <c r="D3648" t="s">
        <v>24</v>
      </c>
      <c r="E3648" t="s">
        <v>275</v>
      </c>
      <c r="F3648" t="s">
        <v>411</v>
      </c>
      <c r="G3648" t="s">
        <v>7197</v>
      </c>
      <c r="H3648" s="1">
        <f>DATE(YEAR(invoices[[#This Row],[due_date]]),MONTH(invoices[[#This Row],[due_date]]),1)</f>
        <v>45474</v>
      </c>
      <c r="I3648" s="1">
        <v>45480</v>
      </c>
      <c r="J3648">
        <v>14500</v>
      </c>
      <c r="K3648">
        <v>2220</v>
      </c>
      <c r="L3648">
        <v>0</v>
      </c>
      <c r="M3648">
        <f>invoices[[#This Row],[rent_amount]]+invoices[[#This Row],[electricity_amount]]+invoices[[#This Row],[other_charges]]</f>
        <v>16720</v>
      </c>
      <c r="N3648" t="s">
        <v>28</v>
      </c>
      <c r="O3648" t="s">
        <v>288</v>
      </c>
      <c r="P3648">
        <v>0</v>
      </c>
      <c r="Q3648" t="b">
        <v>0</v>
      </c>
      <c r="R3648" t="s">
        <v>289</v>
      </c>
      <c r="S3648">
        <v>0</v>
      </c>
      <c r="T3648">
        <f>invoices[[#This Row],[total_amount]]</f>
        <v>16720</v>
      </c>
      <c r="U3648" t="s">
        <v>414</v>
      </c>
      <c r="V3648" t="str">
        <f>INDEX([1]!Table1[tenantname],MATCH(invoices[[#This Row],[allotment_id]],[1]!Table1[TenantAllotmentID],0))</f>
        <v>Brinda Vivek (B44-B2)</v>
      </c>
      <c r="W3648" t="s">
        <v>14100</v>
      </c>
      <c r="X3648" t="s">
        <v>14101</v>
      </c>
      <c r="Y3648" s="4">
        <v>45474</v>
      </c>
      <c r="Z3648" t="s">
        <v>15806</v>
      </c>
      <c r="AA3648">
        <v>10408</v>
      </c>
      <c r="AB3648">
        <v>3468</v>
      </c>
      <c r="AC3648">
        <v>624</v>
      </c>
      <c r="AD3648" s="7">
        <f>invoices[[#This Row],[Rent]]+invoices[[#This Row],[Services]]+invoices[[#This Row],[GST]]</f>
        <v>14500</v>
      </c>
      <c r="AE3648" s="7">
        <f>invoices[[#This Row],[Total]]-invoices[[#This Row],[rent_amount]]</f>
        <v>0</v>
      </c>
      <c r="AF3648">
        <v>2832</v>
      </c>
      <c r="AG3648">
        <v>2220</v>
      </c>
      <c r="AH3648">
        <f>invoices[[#This Row],[EB Amount]]-invoices[[#This Row],[electricity_amount]]</f>
        <v>0</v>
      </c>
    </row>
    <row r="3649" spans="1:34">
      <c r="A3649" t="s">
        <v>7221</v>
      </c>
      <c r="B3649" t="s">
        <v>22</v>
      </c>
      <c r="C3649" t="s">
        <v>7222</v>
      </c>
      <c r="D3649" t="s">
        <v>24</v>
      </c>
      <c r="E3649" t="s">
        <v>72</v>
      </c>
      <c r="F3649" t="s">
        <v>665</v>
      </c>
      <c r="G3649" t="s">
        <v>7223</v>
      </c>
      <c r="H3649" s="1">
        <f>DATE(YEAR(invoices[[#This Row],[due_date]]),MONTH(invoices[[#This Row],[due_date]]),1)</f>
        <v>45474</v>
      </c>
      <c r="I3649" s="1">
        <v>45480</v>
      </c>
      <c r="J3649">
        <v>19000</v>
      </c>
      <c r="K3649">
        <v>1316</v>
      </c>
      <c r="L3649">
        <v>0</v>
      </c>
      <c r="M3649">
        <f>invoices[[#This Row],[rent_amount]]+invoices[[#This Row],[electricity_amount]]+invoices[[#This Row],[other_charges]]</f>
        <v>20316</v>
      </c>
      <c r="N3649" t="s">
        <v>28</v>
      </c>
      <c r="O3649" t="s">
        <v>459</v>
      </c>
      <c r="P3649">
        <v>0</v>
      </c>
      <c r="Q3649" t="b">
        <v>0</v>
      </c>
      <c r="R3649" t="s">
        <v>289</v>
      </c>
      <c r="S3649">
        <v>0</v>
      </c>
      <c r="T3649">
        <f>invoices[[#This Row],[total_amount]]</f>
        <v>20316</v>
      </c>
      <c r="U3649" t="s">
        <v>7224</v>
      </c>
      <c r="V3649" t="str">
        <f>INDEX([1]!Table1[tenantname],MATCH(invoices[[#This Row],[allotment_id]],[1]!Table1[TenantAllotmentID],0))</f>
        <v>Stuti Srivastava (C34-A1)</v>
      </c>
      <c r="W3649" t="s">
        <v>15544</v>
      </c>
      <c r="X3649" t="s">
        <v>15545</v>
      </c>
      <c r="Y3649" s="4">
        <v>45474</v>
      </c>
      <c r="Z3649" t="s">
        <v>15806</v>
      </c>
      <c r="AA3649">
        <v>13639</v>
      </c>
      <c r="AB3649">
        <v>4545</v>
      </c>
      <c r="AC3649">
        <v>816</v>
      </c>
      <c r="AD3649" s="7">
        <f>invoices[[#This Row],[Rent]]+invoices[[#This Row],[Services]]+invoices[[#This Row],[GST]]</f>
        <v>19000</v>
      </c>
      <c r="AE3649" s="7">
        <f>invoices[[#This Row],[Total]]-invoices[[#This Row],[rent_amount]]</f>
        <v>0</v>
      </c>
      <c r="AF3649">
        <v>2843</v>
      </c>
      <c r="AG3649">
        <v>1316</v>
      </c>
      <c r="AH3649">
        <f>invoices[[#This Row],[EB Amount]]-invoices[[#This Row],[electricity_amount]]</f>
        <v>0</v>
      </c>
    </row>
    <row r="3650" spans="1:34">
      <c r="A3650" t="s">
        <v>7287</v>
      </c>
      <c r="B3650" t="s">
        <v>22</v>
      </c>
      <c r="C3650" t="s">
        <v>353</v>
      </c>
      <c r="D3650" t="s">
        <v>24</v>
      </c>
      <c r="E3650" t="s">
        <v>354</v>
      </c>
      <c r="F3650" t="s">
        <v>355</v>
      </c>
      <c r="G3650" t="s">
        <v>7288</v>
      </c>
      <c r="H3650" s="1">
        <f>DATE(YEAR(invoices[[#This Row],[due_date]]),MONTH(invoices[[#This Row],[due_date]]),1)</f>
        <v>45474</v>
      </c>
      <c r="I3650" s="1">
        <v>45480</v>
      </c>
      <c r="J3650">
        <v>14500</v>
      </c>
      <c r="K3650">
        <v>1950</v>
      </c>
      <c r="L3650">
        <v>0</v>
      </c>
      <c r="M3650">
        <f>invoices[[#This Row],[rent_amount]]+invoices[[#This Row],[electricity_amount]]+invoices[[#This Row],[other_charges]]</f>
        <v>16450</v>
      </c>
      <c r="N3650" t="s">
        <v>28</v>
      </c>
      <c r="O3650" t="s">
        <v>529</v>
      </c>
      <c r="P3650">
        <v>0</v>
      </c>
      <c r="Q3650" t="b">
        <v>0</v>
      </c>
      <c r="R3650" t="s">
        <v>289</v>
      </c>
      <c r="S3650">
        <v>0</v>
      </c>
      <c r="T3650">
        <f>invoices[[#This Row],[total_amount]]</f>
        <v>16450</v>
      </c>
      <c r="U3650" t="s">
        <v>356</v>
      </c>
      <c r="V3650" t="str">
        <f>INDEX([1]!Table1[tenantname],MATCH(invoices[[#This Row],[allotment_id]],[1]!Table1[TenantAllotmentID],0))</f>
        <v>Sai Sundeep (B34-B1)</v>
      </c>
      <c r="W3650" t="s">
        <v>14078</v>
      </c>
      <c r="X3650" t="s">
        <v>14079</v>
      </c>
      <c r="Y3650" s="4">
        <v>45474</v>
      </c>
      <c r="Z3650" t="s">
        <v>15806</v>
      </c>
      <c r="AA3650">
        <v>8866</v>
      </c>
      <c r="AB3650">
        <v>4774</v>
      </c>
      <c r="AC3650">
        <v>860</v>
      </c>
      <c r="AD3650" s="7">
        <f>invoices[[#This Row],[Rent]]+invoices[[#This Row],[Services]]+invoices[[#This Row],[GST]]</f>
        <v>14500</v>
      </c>
      <c r="AE3650" s="7">
        <f>invoices[[#This Row],[Total]]-invoices[[#This Row],[rent_amount]]</f>
        <v>0</v>
      </c>
      <c r="AF3650">
        <v>2875</v>
      </c>
      <c r="AG3650">
        <v>1950</v>
      </c>
      <c r="AH3650">
        <f>invoices[[#This Row],[EB Amount]]-invoices[[#This Row],[electricity_amount]]</f>
        <v>0</v>
      </c>
    </row>
    <row r="3651" spans="1:34">
      <c r="A3651" t="s">
        <v>7297</v>
      </c>
      <c r="B3651" t="s">
        <v>22</v>
      </c>
      <c r="C3651" t="s">
        <v>1781</v>
      </c>
      <c r="D3651" t="s">
        <v>24</v>
      </c>
      <c r="E3651" t="s">
        <v>349</v>
      </c>
      <c r="F3651" t="s">
        <v>1626</v>
      </c>
      <c r="G3651" t="s">
        <v>7298</v>
      </c>
      <c r="H3651" s="1">
        <f>DATE(YEAR(invoices[[#This Row],[due_date]]),MONTH(invoices[[#This Row],[due_date]]),1)</f>
        <v>45474</v>
      </c>
      <c r="I3651" s="1">
        <v>45480</v>
      </c>
      <c r="J3651">
        <v>14500</v>
      </c>
      <c r="K3651">
        <v>1269</v>
      </c>
      <c r="L3651">
        <v>0</v>
      </c>
      <c r="M3651">
        <f>invoices[[#This Row],[rent_amount]]+invoices[[#This Row],[electricity_amount]]+invoices[[#This Row],[other_charges]]</f>
        <v>15769</v>
      </c>
      <c r="N3651" t="s">
        <v>28</v>
      </c>
      <c r="O3651" t="s">
        <v>529</v>
      </c>
      <c r="P3651">
        <v>0</v>
      </c>
      <c r="Q3651" t="b">
        <v>0</v>
      </c>
      <c r="R3651" t="s">
        <v>289</v>
      </c>
      <c r="S3651">
        <v>0</v>
      </c>
      <c r="T3651">
        <f>invoices[[#This Row],[total_amount]]</f>
        <v>15769</v>
      </c>
      <c r="U3651" t="s">
        <v>1783</v>
      </c>
      <c r="V3651" t="str">
        <f>INDEX([1]!Table1[tenantname],MATCH(invoices[[#This Row],[allotment_id]],[1]!Table1[TenantAllotmentID],0))</f>
        <v>Rushikesh Kushare (B11-B2)</v>
      </c>
      <c r="W3651" t="s">
        <v>14593</v>
      </c>
      <c r="X3651" t="s">
        <v>14594</v>
      </c>
      <c r="Y3651" s="4">
        <v>45474</v>
      </c>
      <c r="Z3651" t="s">
        <v>15806</v>
      </c>
      <c r="AA3651">
        <v>10408</v>
      </c>
      <c r="AB3651">
        <v>3468</v>
      </c>
      <c r="AC3651">
        <v>624</v>
      </c>
      <c r="AD3651" s="7">
        <f>invoices[[#This Row],[Rent]]+invoices[[#This Row],[Services]]+invoices[[#This Row],[GST]]</f>
        <v>14500</v>
      </c>
      <c r="AE3651" s="7">
        <f>invoices[[#This Row],[Total]]-invoices[[#This Row],[rent_amount]]</f>
        <v>0</v>
      </c>
      <c r="AF3651">
        <v>2881</v>
      </c>
      <c r="AG3651">
        <v>1269</v>
      </c>
      <c r="AH3651">
        <f>invoices[[#This Row],[EB Amount]]-invoices[[#This Row],[electricity_amount]]</f>
        <v>0</v>
      </c>
    </row>
    <row r="3652" spans="1:34">
      <c r="A3652" t="s">
        <v>7501</v>
      </c>
      <c r="B3652" t="s">
        <v>22</v>
      </c>
      <c r="C3652" t="s">
        <v>416</v>
      </c>
      <c r="D3652" t="s">
        <v>24</v>
      </c>
      <c r="E3652" t="s">
        <v>247</v>
      </c>
      <c r="F3652" t="s">
        <v>417</v>
      </c>
      <c r="G3652" t="s">
        <v>7502</v>
      </c>
      <c r="H3652" s="1">
        <f>DATE(YEAR(invoices[[#This Row],[due_date]]),MONTH(invoices[[#This Row],[due_date]]),1)</f>
        <v>45474</v>
      </c>
      <c r="I3652" s="1">
        <v>45480</v>
      </c>
      <c r="J3652">
        <v>6080</v>
      </c>
      <c r="K3652">
        <v>0</v>
      </c>
      <c r="L3652">
        <v>0</v>
      </c>
      <c r="M3652">
        <f>invoices[[#This Row],[rent_amount]]+invoices[[#This Row],[electricity_amount]]+invoices[[#This Row],[other_charges]]</f>
        <v>6080</v>
      </c>
      <c r="N3652" t="s">
        <v>28</v>
      </c>
      <c r="O3652" t="s">
        <v>958</v>
      </c>
      <c r="P3652">
        <v>0</v>
      </c>
      <c r="Q3652" t="b">
        <v>0</v>
      </c>
      <c r="R3652" t="s">
        <v>289</v>
      </c>
      <c r="S3652">
        <v>0</v>
      </c>
      <c r="T3652">
        <f>invoices[[#This Row],[total_amount]]</f>
        <v>6080</v>
      </c>
      <c r="U3652" t="s">
        <v>420</v>
      </c>
      <c r="V3652" t="str">
        <f>INDEX([1]!Table1[tenantname],MATCH(invoices[[#This Row],[allotment_id]],[1]!Table1[TenantAllotmentID],0))</f>
        <v>Ashuthosh N B (C11-B2)</v>
      </c>
      <c r="W3652" t="s">
        <v>14102</v>
      </c>
      <c r="X3652" t="s">
        <v>14103</v>
      </c>
      <c r="Y3652" s="4">
        <v>45474</v>
      </c>
      <c r="Z3652" t="s">
        <v>15806</v>
      </c>
      <c r="AA3652">
        <v>4256</v>
      </c>
      <c r="AB3652">
        <v>1546</v>
      </c>
      <c r="AC3652">
        <v>278</v>
      </c>
      <c r="AD3652" s="7">
        <f>invoices[[#This Row],[Rent]]+invoices[[#This Row],[Services]]+invoices[[#This Row],[GST]]</f>
        <v>6080</v>
      </c>
      <c r="AE3652" s="7">
        <f>invoices[[#This Row],[Total]]-invoices[[#This Row],[rent_amount]]</f>
        <v>0</v>
      </c>
      <c r="AF3652">
        <v>2982</v>
      </c>
      <c r="AG3652">
        <v>0</v>
      </c>
      <c r="AH3652">
        <f>invoices[[#This Row],[EB Amount]]-invoices[[#This Row],[electricity_amount]]</f>
        <v>0</v>
      </c>
    </row>
    <row r="3653" spans="1:34">
      <c r="A3653" t="s">
        <v>7564</v>
      </c>
      <c r="B3653" t="s">
        <v>22</v>
      </c>
      <c r="C3653" t="s">
        <v>1138</v>
      </c>
      <c r="D3653" t="s">
        <v>24</v>
      </c>
      <c r="E3653" t="s">
        <v>167</v>
      </c>
      <c r="F3653" t="s">
        <v>930</v>
      </c>
      <c r="G3653" t="s">
        <v>7565</v>
      </c>
      <c r="H3653" s="1">
        <f>DATE(YEAR(invoices[[#This Row],[due_date]]),MONTH(invoices[[#This Row],[due_date]]),1)</f>
        <v>45474</v>
      </c>
      <c r="I3653" s="1">
        <v>45480</v>
      </c>
      <c r="J3653">
        <v>14500</v>
      </c>
      <c r="K3653">
        <v>2730</v>
      </c>
      <c r="L3653">
        <v>0</v>
      </c>
      <c r="M3653">
        <f>invoices[[#This Row],[rent_amount]]+invoices[[#This Row],[electricity_amount]]+invoices[[#This Row],[other_charges]]</f>
        <v>17230</v>
      </c>
      <c r="N3653" t="s">
        <v>28</v>
      </c>
      <c r="O3653" t="s">
        <v>958</v>
      </c>
      <c r="P3653">
        <v>0</v>
      </c>
      <c r="Q3653" t="b">
        <v>0</v>
      </c>
      <c r="R3653" t="s">
        <v>289</v>
      </c>
      <c r="S3653">
        <v>0</v>
      </c>
      <c r="T3653">
        <f>invoices[[#This Row],[total_amount]]</f>
        <v>17230</v>
      </c>
      <c r="U3653" t="s">
        <v>1140</v>
      </c>
      <c r="V3653" t="str">
        <f>INDEX([1]!Table1[tenantname],MATCH(invoices[[#This Row],[allotment_id]],[1]!Table1[TenantAllotmentID],0))</f>
        <v>Akshit Pulluri (B42-B2)</v>
      </c>
      <c r="W3653" t="s">
        <v>14358</v>
      </c>
      <c r="X3653" t="s">
        <v>14359</v>
      </c>
      <c r="Y3653" s="4">
        <v>45474</v>
      </c>
      <c r="Z3653" t="s">
        <v>15806</v>
      </c>
      <c r="AA3653">
        <v>10408</v>
      </c>
      <c r="AB3653">
        <v>3468</v>
      </c>
      <c r="AC3653">
        <v>624</v>
      </c>
      <c r="AD3653" s="7">
        <f>invoices[[#This Row],[Rent]]+invoices[[#This Row],[Services]]+invoices[[#This Row],[GST]]</f>
        <v>14500</v>
      </c>
      <c r="AE3653" s="7">
        <f>invoices[[#This Row],[Total]]-invoices[[#This Row],[rent_amount]]</f>
        <v>0</v>
      </c>
      <c r="AF3653">
        <v>3016</v>
      </c>
      <c r="AG3653">
        <v>2730</v>
      </c>
      <c r="AH3653">
        <f>invoices[[#This Row],[EB Amount]]-invoices[[#This Row],[electricity_amount]]</f>
        <v>0</v>
      </c>
    </row>
    <row r="3654" spans="1:34">
      <c r="A3654" t="s">
        <v>7882</v>
      </c>
      <c r="B3654" t="s">
        <v>22</v>
      </c>
      <c r="C3654" t="s">
        <v>1642</v>
      </c>
      <c r="D3654" t="s">
        <v>24</v>
      </c>
      <c r="E3654" t="s">
        <v>399</v>
      </c>
      <c r="F3654" t="s">
        <v>400</v>
      </c>
      <c r="G3654" t="s">
        <v>7883</v>
      </c>
      <c r="H3654" s="1">
        <f>DATE(YEAR(invoices[[#This Row],[due_date]]),MONTH(invoices[[#This Row],[due_date]]),1)</f>
        <v>45474</v>
      </c>
      <c r="I3654" s="1">
        <v>45480</v>
      </c>
      <c r="J3654">
        <v>14500</v>
      </c>
      <c r="K3654">
        <v>602</v>
      </c>
      <c r="L3654">
        <v>0</v>
      </c>
      <c r="M3654">
        <f>invoices[[#This Row],[rent_amount]]+invoices[[#This Row],[electricity_amount]]+invoices[[#This Row],[other_charges]]</f>
        <v>15102</v>
      </c>
      <c r="N3654" t="s">
        <v>28</v>
      </c>
      <c r="O3654" t="s">
        <v>288</v>
      </c>
      <c r="P3654">
        <v>0</v>
      </c>
      <c r="Q3654" t="b">
        <v>0</v>
      </c>
      <c r="R3654" t="s">
        <v>289</v>
      </c>
      <c r="S3654">
        <v>0</v>
      </c>
      <c r="T3654">
        <f>invoices[[#This Row],[total_amount]]</f>
        <v>15102</v>
      </c>
      <c r="U3654" t="s">
        <v>3189</v>
      </c>
      <c r="V3654" t="str">
        <f>INDEX([1]!Table1[tenantname],MATCH(invoices[[#This Row],[allotment_id]],[1]!Table1[TenantAllotmentID],0))</f>
        <v>Greeshma  Krishna (B22-B2)</v>
      </c>
      <c r="W3654" t="s">
        <v>14549</v>
      </c>
      <c r="X3654" t="s">
        <v>14993</v>
      </c>
      <c r="Y3654" s="4">
        <v>45474</v>
      </c>
      <c r="Z3654" t="s">
        <v>15806</v>
      </c>
      <c r="AA3654">
        <v>10150</v>
      </c>
      <c r="AB3654">
        <v>3468</v>
      </c>
      <c r="AC3654">
        <v>882</v>
      </c>
      <c r="AD3654" s="7">
        <f>invoices[[#This Row],[Rent]]+invoices[[#This Row],[Services]]+invoices[[#This Row],[GST]]</f>
        <v>14500</v>
      </c>
      <c r="AE3654" s="7">
        <f>invoices[[#This Row],[Total]]-invoices[[#This Row],[rent_amount]]</f>
        <v>0</v>
      </c>
      <c r="AF3654">
        <v>3178</v>
      </c>
      <c r="AG3654">
        <v>602</v>
      </c>
      <c r="AH3654">
        <f>invoices[[#This Row],[EB Amount]]-invoices[[#This Row],[electricity_amount]]</f>
        <v>0</v>
      </c>
    </row>
    <row r="3655" spans="1:34">
      <c r="A3655" t="s">
        <v>7906</v>
      </c>
      <c r="B3655" t="s">
        <v>22</v>
      </c>
      <c r="C3655" t="s">
        <v>246</v>
      </c>
      <c r="D3655" t="s">
        <v>24</v>
      </c>
      <c r="E3655" t="s">
        <v>476</v>
      </c>
      <c r="F3655" t="s">
        <v>1087</v>
      </c>
      <c r="G3655" t="s">
        <v>7907</v>
      </c>
      <c r="H3655" s="1">
        <f>DATE(YEAR(invoices[[#This Row],[due_date]]),MONTH(invoices[[#This Row],[due_date]]),1)</f>
        <v>45474</v>
      </c>
      <c r="I3655" s="1">
        <v>45480</v>
      </c>
      <c r="J3655">
        <v>19000</v>
      </c>
      <c r="K3655">
        <v>2850</v>
      </c>
      <c r="L3655">
        <v>0</v>
      </c>
      <c r="M3655">
        <f>invoices[[#This Row],[rent_amount]]+invoices[[#This Row],[electricity_amount]]+invoices[[#This Row],[other_charges]]</f>
        <v>21850</v>
      </c>
      <c r="N3655" t="s">
        <v>28</v>
      </c>
      <c r="O3655" t="s">
        <v>288</v>
      </c>
      <c r="P3655">
        <v>0</v>
      </c>
      <c r="Q3655" t="b">
        <v>0</v>
      </c>
      <c r="R3655" t="s">
        <v>289</v>
      </c>
      <c r="S3655">
        <v>0</v>
      </c>
      <c r="T3655">
        <f>invoices[[#This Row],[total_amount]]</f>
        <v>21850</v>
      </c>
      <c r="U3655" t="s">
        <v>1089</v>
      </c>
      <c r="V3655" t="str">
        <f>INDEX([1]!Table1[tenantname],MATCH(invoices[[#This Row],[allotment_id]],[1]!Table1[TenantAllotmentID],0))</f>
        <v>Dinesh kumar (B41-A1)</v>
      </c>
      <c r="W3655" t="s">
        <v>14044</v>
      </c>
      <c r="X3655" t="s">
        <v>14343</v>
      </c>
      <c r="Y3655" s="4">
        <v>45474</v>
      </c>
      <c r="Z3655" t="s">
        <v>15806</v>
      </c>
      <c r="AA3655">
        <v>13639</v>
      </c>
      <c r="AB3655">
        <v>4545</v>
      </c>
      <c r="AC3655">
        <v>816</v>
      </c>
      <c r="AD3655" s="7">
        <f>invoices[[#This Row],[Rent]]+invoices[[#This Row],[Services]]+invoices[[#This Row],[GST]]</f>
        <v>19000</v>
      </c>
      <c r="AE3655" s="7">
        <f>invoices[[#This Row],[Total]]-invoices[[#This Row],[rent_amount]]</f>
        <v>0</v>
      </c>
      <c r="AF3655">
        <v>3189</v>
      </c>
      <c r="AG3655">
        <v>2850</v>
      </c>
      <c r="AH3655">
        <f>invoices[[#This Row],[EB Amount]]-invoices[[#This Row],[electricity_amount]]</f>
        <v>0</v>
      </c>
    </row>
    <row r="3656" spans="1:34">
      <c r="A3656" t="s">
        <v>7988</v>
      </c>
      <c r="B3656" t="s">
        <v>22</v>
      </c>
      <c r="C3656" t="s">
        <v>7989</v>
      </c>
      <c r="D3656" t="s">
        <v>24</v>
      </c>
      <c r="E3656" t="s">
        <v>226</v>
      </c>
      <c r="F3656" t="s">
        <v>1238</v>
      </c>
      <c r="G3656" t="s">
        <v>7990</v>
      </c>
      <c r="H3656" s="1">
        <f>DATE(YEAR(invoices[[#This Row],[due_date]]),MONTH(invoices[[#This Row],[due_date]]),1)</f>
        <v>45474</v>
      </c>
      <c r="I3656" s="1">
        <v>45480</v>
      </c>
      <c r="J3656">
        <v>465</v>
      </c>
      <c r="K3656">
        <v>0</v>
      </c>
      <c r="L3656">
        <v>2250</v>
      </c>
      <c r="M3656">
        <f>invoices[[#This Row],[rent_amount]]+invoices[[#This Row],[electricity_amount]]+invoices[[#This Row],[other_charges]]</f>
        <v>2715</v>
      </c>
      <c r="N3656" t="s">
        <v>28</v>
      </c>
      <c r="O3656" t="s">
        <v>958</v>
      </c>
      <c r="P3656">
        <v>0</v>
      </c>
      <c r="Q3656" t="b">
        <v>0</v>
      </c>
      <c r="R3656" t="s">
        <v>289</v>
      </c>
      <c r="S3656">
        <v>0</v>
      </c>
      <c r="T3656">
        <f>invoices[[#This Row],[total_amount]]</f>
        <v>2715</v>
      </c>
      <c r="U3656" t="s">
        <v>7991</v>
      </c>
      <c r="V3656" t="str">
        <f>INDEX([1]!Table1[tenantname],MATCH(invoices[[#This Row],[allotment_id]],[1]!Table1[TenantAllotmentID],0))</f>
        <v>Anoohya  Pinninti (B12-A1)</v>
      </c>
      <c r="W3656" t="s">
        <v>15587</v>
      </c>
      <c r="X3656" t="s">
        <v>15588</v>
      </c>
      <c r="Y3656" s="4">
        <v>45474</v>
      </c>
      <c r="Z3656" t="s">
        <v>15806</v>
      </c>
      <c r="AA3656">
        <v>335</v>
      </c>
      <c r="AB3656">
        <v>111</v>
      </c>
      <c r="AC3656">
        <v>19</v>
      </c>
      <c r="AD3656" s="7">
        <f>invoices[[#This Row],[Rent]]+invoices[[#This Row],[Services]]+invoices[[#This Row],[GST]]</f>
        <v>465</v>
      </c>
      <c r="AE3656" s="7">
        <f>invoices[[#This Row],[Total]]-invoices[[#This Row],[rent_amount]]</f>
        <v>0</v>
      </c>
      <c r="AF3656">
        <v>3230</v>
      </c>
      <c r="AG3656">
        <v>0</v>
      </c>
      <c r="AH3656">
        <f>invoices[[#This Row],[EB Amount]]-invoices[[#This Row],[electricity_amount]]</f>
        <v>0</v>
      </c>
    </row>
    <row r="3657" spans="1:34">
      <c r="A3657" t="s">
        <v>8042</v>
      </c>
      <c r="B3657" t="s">
        <v>22</v>
      </c>
      <c r="C3657" t="s">
        <v>187</v>
      </c>
      <c r="D3657" t="s">
        <v>24</v>
      </c>
      <c r="E3657" t="s">
        <v>155</v>
      </c>
      <c r="F3657" t="s">
        <v>188</v>
      </c>
      <c r="G3657" t="s">
        <v>8043</v>
      </c>
      <c r="H3657" s="1">
        <f>DATE(YEAR(invoices[[#This Row],[due_date]]),MONTH(invoices[[#This Row],[due_date]]),1)</f>
        <v>45474</v>
      </c>
      <c r="I3657" s="1">
        <v>45480</v>
      </c>
      <c r="J3657">
        <v>13500</v>
      </c>
      <c r="K3657">
        <v>78</v>
      </c>
      <c r="L3657">
        <v>0</v>
      </c>
      <c r="M3657">
        <f>invoices[[#This Row],[rent_amount]]+invoices[[#This Row],[electricity_amount]]+invoices[[#This Row],[other_charges]]</f>
        <v>13578</v>
      </c>
      <c r="N3657" t="s">
        <v>28</v>
      </c>
      <c r="O3657" t="s">
        <v>529</v>
      </c>
      <c r="P3657">
        <v>0</v>
      </c>
      <c r="Q3657" t="b">
        <v>0</v>
      </c>
      <c r="R3657" t="s">
        <v>289</v>
      </c>
      <c r="S3657">
        <v>0</v>
      </c>
      <c r="T3657">
        <f>invoices[[#This Row],[total_amount]]</f>
        <v>13578</v>
      </c>
      <c r="U3657" t="s">
        <v>192</v>
      </c>
      <c r="V3657" t="str">
        <f>INDEX([1]!Table1[tenantname],MATCH(invoices[[#This Row],[allotment_id]],[1]!Table1[TenantAllotmentID],0))</f>
        <v>Praveen Kumar R (C44-C2)</v>
      </c>
      <c r="W3657" t="s">
        <v>14028</v>
      </c>
      <c r="X3657" t="s">
        <v>14029</v>
      </c>
      <c r="Y3657" s="4">
        <v>45474</v>
      </c>
      <c r="Z3657" t="s">
        <v>15806</v>
      </c>
      <c r="AA3657">
        <v>8254</v>
      </c>
      <c r="AB3657">
        <v>4444</v>
      </c>
      <c r="AC3657">
        <v>802</v>
      </c>
      <c r="AD3657" s="7">
        <f>invoices[[#This Row],[Rent]]+invoices[[#This Row],[Services]]+invoices[[#This Row],[GST]]</f>
        <v>13500</v>
      </c>
      <c r="AE3657" s="7">
        <f>invoices[[#This Row],[Total]]-invoices[[#This Row],[rent_amount]]</f>
        <v>0</v>
      </c>
      <c r="AF3657">
        <v>3258</v>
      </c>
      <c r="AG3657">
        <v>78</v>
      </c>
      <c r="AH3657">
        <f>invoices[[#This Row],[EB Amount]]-invoices[[#This Row],[electricity_amount]]</f>
        <v>0</v>
      </c>
    </row>
    <row r="3658" spans="1:34">
      <c r="A3658" t="s">
        <v>8056</v>
      </c>
      <c r="B3658" t="s">
        <v>22</v>
      </c>
      <c r="C3658" t="s">
        <v>1609</v>
      </c>
      <c r="D3658" t="s">
        <v>24</v>
      </c>
      <c r="E3658" t="s">
        <v>399</v>
      </c>
      <c r="F3658" t="s">
        <v>2247</v>
      </c>
      <c r="G3658" t="s">
        <v>8057</v>
      </c>
      <c r="H3658" s="1">
        <f>DATE(YEAR(invoices[[#This Row],[due_date]]),MONTH(invoices[[#This Row],[due_date]]),1)</f>
        <v>45474</v>
      </c>
      <c r="I3658" s="1">
        <v>45480</v>
      </c>
      <c r="J3658">
        <v>11694</v>
      </c>
      <c r="K3658">
        <v>0</v>
      </c>
      <c r="L3658">
        <v>0</v>
      </c>
      <c r="M3658">
        <f>invoices[[#This Row],[rent_amount]]+invoices[[#This Row],[electricity_amount]]+invoices[[#This Row],[other_charges]]</f>
        <v>11694</v>
      </c>
      <c r="N3658" t="s">
        <v>28</v>
      </c>
      <c r="O3658" t="s">
        <v>288</v>
      </c>
      <c r="P3658">
        <v>0</v>
      </c>
      <c r="Q3658" t="b">
        <v>0</v>
      </c>
      <c r="R3658" t="s">
        <v>289</v>
      </c>
      <c r="S3658">
        <v>0</v>
      </c>
      <c r="T3658">
        <f>invoices[[#This Row],[total_amount]]</f>
        <v>11694</v>
      </c>
      <c r="U3658" t="s">
        <v>3982</v>
      </c>
      <c r="V3658" t="str">
        <f>INDEX([1]!Table1[tenantname],MATCH(invoices[[#This Row],[allotment_id]],[1]!Table1[TenantAllotmentID],0))</f>
        <v>Manoranjani M (B22-C1)</v>
      </c>
      <c r="W3658" t="s">
        <v>15161</v>
      </c>
      <c r="X3658" t="s">
        <v>15162</v>
      </c>
      <c r="Y3658" s="4">
        <v>45474</v>
      </c>
      <c r="Z3658" t="s">
        <v>15806</v>
      </c>
      <c r="AA3658">
        <v>8186</v>
      </c>
      <c r="AB3658">
        <v>2973</v>
      </c>
      <c r="AC3658">
        <v>535</v>
      </c>
      <c r="AD3658" s="7">
        <f>invoices[[#This Row],[Rent]]+invoices[[#This Row],[Services]]+invoices[[#This Row],[GST]]</f>
        <v>11694</v>
      </c>
      <c r="AE3658" s="7">
        <f>invoices[[#This Row],[Total]]-invoices[[#This Row],[rent_amount]]</f>
        <v>0</v>
      </c>
      <c r="AF3658">
        <v>3265</v>
      </c>
      <c r="AG3658">
        <v>0</v>
      </c>
      <c r="AH3658">
        <f>invoices[[#This Row],[EB Amount]]-invoices[[#This Row],[electricity_amount]]</f>
        <v>0</v>
      </c>
    </row>
    <row r="3659" spans="1:34">
      <c r="A3659" t="s">
        <v>8118</v>
      </c>
      <c r="B3659" t="s">
        <v>22</v>
      </c>
      <c r="C3659" t="s">
        <v>5459</v>
      </c>
      <c r="D3659" t="s">
        <v>24</v>
      </c>
      <c r="E3659" t="s">
        <v>592</v>
      </c>
      <c r="F3659" t="s">
        <v>1294</v>
      </c>
      <c r="G3659" t="s">
        <v>8119</v>
      </c>
      <c r="H3659" s="1">
        <f>DATE(YEAR(invoices[[#This Row],[due_date]]),MONTH(invoices[[#This Row],[due_date]]),1)</f>
        <v>45474</v>
      </c>
      <c r="I3659" s="1">
        <v>45480</v>
      </c>
      <c r="J3659">
        <v>5807</v>
      </c>
      <c r="K3659">
        <v>0</v>
      </c>
      <c r="L3659">
        <v>0</v>
      </c>
      <c r="M3659">
        <f>invoices[[#This Row],[rent_amount]]+invoices[[#This Row],[electricity_amount]]+invoices[[#This Row],[other_charges]]</f>
        <v>5807</v>
      </c>
      <c r="N3659" t="s">
        <v>28</v>
      </c>
      <c r="O3659" t="s">
        <v>529</v>
      </c>
      <c r="P3659">
        <v>0</v>
      </c>
      <c r="Q3659" t="b">
        <v>0</v>
      </c>
      <c r="R3659" t="s">
        <v>289</v>
      </c>
      <c r="S3659">
        <v>0</v>
      </c>
      <c r="T3659">
        <f>invoices[[#This Row],[total_amount]]</f>
        <v>5807</v>
      </c>
      <c r="U3659" t="s">
        <v>8120</v>
      </c>
      <c r="V3659" t="str">
        <f>INDEX([1]!Table1[tenantname],MATCH(invoices[[#This Row],[allotment_id]],[1]!Table1[TenantAllotmentID],0))</f>
        <v>Saswat Panigrahi (A44-A1)</v>
      </c>
      <c r="W3659" t="s">
        <v>15376</v>
      </c>
      <c r="X3659" t="s">
        <v>15591</v>
      </c>
      <c r="Y3659" s="4">
        <v>45474</v>
      </c>
      <c r="Z3659" t="s">
        <v>15806</v>
      </c>
      <c r="AA3659">
        <v>4168</v>
      </c>
      <c r="AB3659">
        <v>1389</v>
      </c>
      <c r="AC3659">
        <v>250</v>
      </c>
      <c r="AD3659" s="7">
        <f>invoices[[#This Row],[Rent]]+invoices[[#This Row],[Services]]+invoices[[#This Row],[GST]]</f>
        <v>5807</v>
      </c>
      <c r="AE3659" s="7">
        <f>invoices[[#This Row],[Total]]-invoices[[#This Row],[rent_amount]]</f>
        <v>0</v>
      </c>
      <c r="AF3659">
        <v>3296</v>
      </c>
      <c r="AG3659">
        <v>0</v>
      </c>
      <c r="AH3659">
        <f>invoices[[#This Row],[EB Amount]]-invoices[[#This Row],[electricity_amount]]</f>
        <v>0</v>
      </c>
    </row>
    <row r="3660" spans="1:34">
      <c r="A3660" t="s">
        <v>8133</v>
      </c>
      <c r="B3660" t="s">
        <v>22</v>
      </c>
      <c r="C3660" s="2" t="s">
        <v>5403</v>
      </c>
      <c r="D3660" t="s">
        <v>24</v>
      </c>
      <c r="E3660" t="s">
        <v>147</v>
      </c>
      <c r="F3660" t="s">
        <v>733</v>
      </c>
      <c r="G3660" t="s">
        <v>8134</v>
      </c>
      <c r="H3660" s="1">
        <f>DATE(YEAR(invoices[[#This Row],[due_date]]),MONTH(invoices[[#This Row],[due_date]]),1)</f>
        <v>45474</v>
      </c>
      <c r="I3660" s="1">
        <v>45480</v>
      </c>
      <c r="J3660">
        <v>8419</v>
      </c>
      <c r="K3660">
        <v>1159</v>
      </c>
      <c r="L3660">
        <v>2250</v>
      </c>
      <c r="M3660">
        <f>invoices[[#This Row],[rent_amount]]+invoices[[#This Row],[electricity_amount]]+invoices[[#This Row],[other_charges]]</f>
        <v>11828</v>
      </c>
      <c r="N3660" t="s">
        <v>28</v>
      </c>
      <c r="O3660" t="s">
        <v>459</v>
      </c>
      <c r="P3660">
        <v>0</v>
      </c>
      <c r="Q3660" t="b">
        <v>0</v>
      </c>
      <c r="R3660" t="s">
        <v>289</v>
      </c>
      <c r="S3660">
        <v>0</v>
      </c>
      <c r="T3660">
        <f>invoices[[#This Row],[total_amount]]</f>
        <v>11828</v>
      </c>
      <c r="U3660" t="s">
        <v>5405</v>
      </c>
      <c r="V3660" t="str">
        <f>INDEX([1]!Table1[tenantname],MATCH(invoices[[#This Row],[allotment_id]],[1]!Table1[TenantAllotmentID],0))</f>
        <v>Syed Ahamed Abraar (C31-B2)</v>
      </c>
      <c r="W3660" t="s">
        <v>15370</v>
      </c>
      <c r="X3660" t="s">
        <v>15371</v>
      </c>
      <c r="Y3660" s="4">
        <v>45474</v>
      </c>
      <c r="Z3660" t="s">
        <v>15806</v>
      </c>
      <c r="AA3660">
        <v>6043</v>
      </c>
      <c r="AB3660">
        <v>2014</v>
      </c>
      <c r="AC3660">
        <v>362</v>
      </c>
      <c r="AD3660" s="7">
        <f>invoices[[#This Row],[Rent]]+invoices[[#This Row],[Services]]+invoices[[#This Row],[GST]]</f>
        <v>8419</v>
      </c>
      <c r="AE3660" s="7">
        <f>invoices[[#This Row],[Total]]-invoices[[#This Row],[rent_amount]]</f>
        <v>0</v>
      </c>
      <c r="AF3660">
        <v>3303</v>
      </c>
      <c r="AG3660">
        <v>1159</v>
      </c>
      <c r="AH3660">
        <f>invoices[[#This Row],[EB Amount]]-invoices[[#This Row],[electricity_amount]]</f>
        <v>0</v>
      </c>
    </row>
    <row r="3661" spans="1:34">
      <c r="A3661" t="s">
        <v>8143</v>
      </c>
      <c r="B3661" t="s">
        <v>22</v>
      </c>
      <c r="C3661" t="s">
        <v>1955</v>
      </c>
      <c r="D3661" t="s">
        <v>24</v>
      </c>
      <c r="E3661" t="s">
        <v>592</v>
      </c>
      <c r="F3661" t="s">
        <v>883</v>
      </c>
      <c r="G3661" t="s">
        <v>8144</v>
      </c>
      <c r="H3661" s="1">
        <f>DATE(YEAR(invoices[[#This Row],[due_date]]),MONTH(invoices[[#This Row],[due_date]]),1)</f>
        <v>45474</v>
      </c>
      <c r="I3661" s="1">
        <v>45480</v>
      </c>
      <c r="J3661">
        <v>14500</v>
      </c>
      <c r="K3661">
        <v>1980</v>
      </c>
      <c r="L3661">
        <v>0</v>
      </c>
      <c r="M3661">
        <f>invoices[[#This Row],[rent_amount]]+invoices[[#This Row],[electricity_amount]]+invoices[[#This Row],[other_charges]]</f>
        <v>16480</v>
      </c>
      <c r="N3661" t="s">
        <v>28</v>
      </c>
      <c r="O3661" t="s">
        <v>459</v>
      </c>
      <c r="P3661">
        <v>0</v>
      </c>
      <c r="Q3661" t="b">
        <v>0</v>
      </c>
      <c r="R3661" t="s">
        <v>289</v>
      </c>
      <c r="S3661">
        <v>0</v>
      </c>
      <c r="T3661">
        <f>invoices[[#This Row],[total_amount]]</f>
        <v>16480</v>
      </c>
      <c r="U3661" t="s">
        <v>1957</v>
      </c>
      <c r="V3661" t="str">
        <f>INDEX([1]!Table1[tenantname],MATCH(invoices[[#This Row],[allotment_id]],[1]!Table1[TenantAllotmentID],0))</f>
        <v>Stanley John Verghese (A44-B1)</v>
      </c>
      <c r="W3661" t="s">
        <v>14659</v>
      </c>
      <c r="X3661" t="s">
        <v>14660</v>
      </c>
      <c r="Y3661" s="4">
        <v>45474</v>
      </c>
      <c r="Z3661" t="s">
        <v>15806</v>
      </c>
      <c r="AA3661">
        <v>10408</v>
      </c>
      <c r="AB3661">
        <v>3468</v>
      </c>
      <c r="AC3661">
        <v>624</v>
      </c>
      <c r="AD3661" s="7">
        <f>invoices[[#This Row],[Rent]]+invoices[[#This Row],[Services]]+invoices[[#This Row],[GST]]</f>
        <v>14500</v>
      </c>
      <c r="AE3661" s="7">
        <f>invoices[[#This Row],[Total]]-invoices[[#This Row],[rent_amount]]</f>
        <v>0</v>
      </c>
      <c r="AF3661">
        <v>3308</v>
      </c>
      <c r="AG3661">
        <v>1980</v>
      </c>
      <c r="AH3661">
        <f>invoices[[#This Row],[EB Amount]]-invoices[[#This Row],[electricity_amount]]</f>
        <v>0</v>
      </c>
    </row>
    <row r="3662" spans="1:34">
      <c r="A3662" t="s">
        <v>8233</v>
      </c>
      <c r="B3662" t="s">
        <v>22</v>
      </c>
      <c r="C3662" t="s">
        <v>3092</v>
      </c>
      <c r="D3662" t="s">
        <v>24</v>
      </c>
      <c r="E3662" t="s">
        <v>275</v>
      </c>
      <c r="F3662" t="s">
        <v>505</v>
      </c>
      <c r="G3662" t="s">
        <v>8234</v>
      </c>
      <c r="H3662" s="1">
        <f>DATE(YEAR(invoices[[#This Row],[due_date]]),MONTH(invoices[[#This Row],[due_date]]),1)</f>
        <v>45474</v>
      </c>
      <c r="I3662" s="1">
        <v>45480</v>
      </c>
      <c r="J3662">
        <v>13500</v>
      </c>
      <c r="K3662">
        <v>1776</v>
      </c>
      <c r="L3662">
        <v>0</v>
      </c>
      <c r="M3662">
        <f>invoices[[#This Row],[rent_amount]]+invoices[[#This Row],[electricity_amount]]+invoices[[#This Row],[other_charges]]</f>
        <v>15276</v>
      </c>
      <c r="N3662" t="s">
        <v>28</v>
      </c>
      <c r="O3662" t="s">
        <v>288</v>
      </c>
      <c r="P3662">
        <v>0</v>
      </c>
      <c r="Q3662" t="b">
        <v>0</v>
      </c>
      <c r="R3662" t="s">
        <v>289</v>
      </c>
      <c r="S3662">
        <v>0</v>
      </c>
      <c r="T3662">
        <f>invoices[[#This Row],[total_amount]]</f>
        <v>15276</v>
      </c>
      <c r="U3662" t="s">
        <v>3094</v>
      </c>
      <c r="V3662" t="str">
        <f>INDEX([1]!Table1[tenantname],MATCH(invoices[[#This Row],[allotment_id]],[1]!Table1[TenantAllotmentID],0))</f>
        <v>Esaimozhi K (B44-C1)</v>
      </c>
      <c r="W3662" t="s">
        <v>14969</v>
      </c>
      <c r="X3662" t="s">
        <v>14970</v>
      </c>
      <c r="Y3662" s="4">
        <v>45474</v>
      </c>
      <c r="Z3662" t="s">
        <v>15806</v>
      </c>
      <c r="AA3662">
        <v>9690</v>
      </c>
      <c r="AB3662">
        <v>3229</v>
      </c>
      <c r="AC3662">
        <v>581</v>
      </c>
      <c r="AD3662" s="7">
        <f>invoices[[#This Row],[Rent]]+invoices[[#This Row],[Services]]+invoices[[#This Row],[GST]]</f>
        <v>13500</v>
      </c>
      <c r="AE3662" s="7">
        <f>invoices[[#This Row],[Total]]-invoices[[#This Row],[rent_amount]]</f>
        <v>0</v>
      </c>
      <c r="AF3662">
        <v>3349</v>
      </c>
      <c r="AG3662">
        <v>1776</v>
      </c>
      <c r="AH3662">
        <f>invoices[[#This Row],[EB Amount]]-invoices[[#This Row],[electricity_amount]]</f>
        <v>0</v>
      </c>
    </row>
    <row r="3663" spans="1:34">
      <c r="A3663" t="s">
        <v>8276</v>
      </c>
      <c r="B3663" t="s">
        <v>22</v>
      </c>
      <c r="C3663" t="s">
        <v>348</v>
      </c>
      <c r="D3663" t="s">
        <v>24</v>
      </c>
      <c r="E3663" t="s">
        <v>349</v>
      </c>
      <c r="F3663" t="s">
        <v>350</v>
      </c>
      <c r="G3663" t="s">
        <v>8277</v>
      </c>
      <c r="H3663" s="1">
        <f>DATE(YEAR(invoices[[#This Row],[due_date]]),MONTH(invoices[[#This Row],[due_date]]),1)</f>
        <v>45474</v>
      </c>
      <c r="I3663" s="1">
        <v>45480</v>
      </c>
      <c r="J3663">
        <v>13500</v>
      </c>
      <c r="K3663">
        <v>1410</v>
      </c>
      <c r="L3663">
        <v>0</v>
      </c>
      <c r="M3663">
        <f>invoices[[#This Row],[rent_amount]]+invoices[[#This Row],[electricity_amount]]+invoices[[#This Row],[other_charges]]</f>
        <v>14910</v>
      </c>
      <c r="N3663" t="s">
        <v>28</v>
      </c>
      <c r="O3663" t="s">
        <v>529</v>
      </c>
      <c r="P3663">
        <v>0</v>
      </c>
      <c r="Q3663" t="b">
        <v>0</v>
      </c>
      <c r="R3663" t="s">
        <v>289</v>
      </c>
      <c r="S3663">
        <v>0</v>
      </c>
      <c r="T3663">
        <f>invoices[[#This Row],[total_amount]]</f>
        <v>14910</v>
      </c>
      <c r="U3663" t="s">
        <v>352</v>
      </c>
      <c r="V3663" t="str">
        <f>INDEX([1]!Table1[tenantname],MATCH(invoices[[#This Row],[allotment_id]],[1]!Table1[TenantAllotmentID],0))</f>
        <v>Nithya Gopal Chakraborty (B11-C1)</v>
      </c>
      <c r="W3663" t="s">
        <v>14076</v>
      </c>
      <c r="X3663" t="s">
        <v>14077</v>
      </c>
      <c r="Y3663" s="4">
        <v>45474</v>
      </c>
      <c r="Z3663" t="s">
        <v>15806</v>
      </c>
      <c r="AA3663">
        <v>9690</v>
      </c>
      <c r="AB3663">
        <v>3229</v>
      </c>
      <c r="AC3663">
        <v>581</v>
      </c>
      <c r="AD3663" s="7">
        <f>invoices[[#This Row],[Rent]]+invoices[[#This Row],[Services]]+invoices[[#This Row],[GST]]</f>
        <v>13500</v>
      </c>
      <c r="AE3663" s="7">
        <f>invoices[[#This Row],[Total]]-invoices[[#This Row],[rent_amount]]</f>
        <v>0</v>
      </c>
      <c r="AF3663">
        <v>3370</v>
      </c>
      <c r="AG3663">
        <v>1410</v>
      </c>
      <c r="AH3663">
        <f>invoices[[#This Row],[EB Amount]]-invoices[[#This Row],[electricity_amount]]</f>
        <v>0</v>
      </c>
    </row>
    <row r="3664" spans="1:34">
      <c r="A3664" t="s">
        <v>8379</v>
      </c>
      <c r="B3664" t="s">
        <v>22</v>
      </c>
      <c r="C3664" t="s">
        <v>3704</v>
      </c>
      <c r="D3664" t="s">
        <v>24</v>
      </c>
      <c r="E3664" t="s">
        <v>247</v>
      </c>
      <c r="F3664" t="s">
        <v>417</v>
      </c>
      <c r="G3664" t="s">
        <v>8380</v>
      </c>
      <c r="H3664" s="1">
        <f>DATE(YEAR(invoices[[#This Row],[due_date]]),MONTH(invoices[[#This Row],[due_date]]),1)</f>
        <v>45474</v>
      </c>
      <c r="I3664" s="1">
        <v>45480</v>
      </c>
      <c r="J3664">
        <v>8887</v>
      </c>
      <c r="K3664">
        <v>2760</v>
      </c>
      <c r="L3664">
        <v>2250</v>
      </c>
      <c r="M3664">
        <f>invoices[[#This Row],[rent_amount]]+invoices[[#This Row],[electricity_amount]]+invoices[[#This Row],[other_charges]]</f>
        <v>13897</v>
      </c>
      <c r="N3664" t="s">
        <v>28</v>
      </c>
      <c r="O3664" t="s">
        <v>529</v>
      </c>
      <c r="P3664">
        <v>0</v>
      </c>
      <c r="Q3664" t="b">
        <v>0</v>
      </c>
      <c r="R3664" t="s">
        <v>289</v>
      </c>
      <c r="S3664">
        <v>0</v>
      </c>
      <c r="T3664">
        <f>invoices[[#This Row],[total_amount]]</f>
        <v>13897</v>
      </c>
      <c r="U3664" t="s">
        <v>3706</v>
      </c>
      <c r="V3664" t="str">
        <f>INDEX([1]!Table1[tenantname],MATCH(invoices[[#This Row],[allotment_id]],[1]!Table1[TenantAllotmentID],0))</f>
        <v>RamKumar Muthuvel (C11-B2)</v>
      </c>
      <c r="W3664" t="s">
        <v>15112</v>
      </c>
      <c r="X3664" t="s">
        <v>15113</v>
      </c>
      <c r="Y3664" s="4">
        <v>45474</v>
      </c>
      <c r="Z3664" t="s">
        <v>15806</v>
      </c>
      <c r="AA3664">
        <v>6379</v>
      </c>
      <c r="AB3664">
        <v>2126</v>
      </c>
      <c r="AC3664">
        <v>382</v>
      </c>
      <c r="AD3664" s="7">
        <f>invoices[[#This Row],[Rent]]+invoices[[#This Row],[Services]]+invoices[[#This Row],[GST]]</f>
        <v>8887</v>
      </c>
      <c r="AE3664" s="7">
        <f>invoices[[#This Row],[Total]]-invoices[[#This Row],[rent_amount]]</f>
        <v>0</v>
      </c>
      <c r="AF3664">
        <v>3423</v>
      </c>
      <c r="AG3664">
        <v>2760</v>
      </c>
      <c r="AH3664">
        <f>invoices[[#This Row],[EB Amount]]-invoices[[#This Row],[electricity_amount]]</f>
        <v>0</v>
      </c>
    </row>
    <row r="3665" spans="1:34">
      <c r="A3665" t="s">
        <v>8410</v>
      </c>
      <c r="B3665" t="s">
        <v>22</v>
      </c>
      <c r="C3665" t="s">
        <v>4219</v>
      </c>
      <c r="D3665" t="s">
        <v>24</v>
      </c>
      <c r="E3665" t="s">
        <v>155</v>
      </c>
      <c r="F3665" t="s">
        <v>156</v>
      </c>
      <c r="G3665" t="s">
        <v>8411</v>
      </c>
      <c r="H3665" s="1">
        <f>DATE(YEAR(invoices[[#This Row],[due_date]]),MONTH(invoices[[#This Row],[due_date]]),1)</f>
        <v>45474</v>
      </c>
      <c r="I3665" s="1">
        <v>45480</v>
      </c>
      <c r="J3665">
        <v>19000</v>
      </c>
      <c r="K3665">
        <v>0</v>
      </c>
      <c r="L3665">
        <v>0</v>
      </c>
      <c r="M3665">
        <f>invoices[[#This Row],[rent_amount]]+invoices[[#This Row],[electricity_amount]]+invoices[[#This Row],[other_charges]]</f>
        <v>19000</v>
      </c>
      <c r="N3665" t="s">
        <v>28</v>
      </c>
      <c r="O3665" t="s">
        <v>459</v>
      </c>
      <c r="P3665">
        <v>0</v>
      </c>
      <c r="Q3665" t="b">
        <v>0</v>
      </c>
      <c r="R3665" t="s">
        <v>289</v>
      </c>
      <c r="S3665">
        <v>0</v>
      </c>
      <c r="T3665">
        <f>invoices[[#This Row],[total_amount]]</f>
        <v>19000</v>
      </c>
      <c r="U3665" t="s">
        <v>4221</v>
      </c>
      <c r="V3665" t="str">
        <f>INDEX([1]!Table1[tenantname],MATCH(invoices[[#This Row],[allotment_id]],[1]!Table1[TenantAllotmentID],0))</f>
        <v>Suraj PK (C44-A1)</v>
      </c>
      <c r="W3665" t="s">
        <v>15191</v>
      </c>
      <c r="X3665" t="s">
        <v>15192</v>
      </c>
      <c r="Y3665" s="4">
        <v>45474</v>
      </c>
      <c r="Z3665" t="s">
        <v>15806</v>
      </c>
      <c r="AA3665">
        <v>11618</v>
      </c>
      <c r="AB3665">
        <v>6255</v>
      </c>
      <c r="AC3665">
        <v>1127</v>
      </c>
      <c r="AD3665" s="7">
        <f>invoices[[#This Row],[Rent]]+invoices[[#This Row],[Services]]+invoices[[#This Row],[GST]]</f>
        <v>19000</v>
      </c>
      <c r="AE3665" s="7">
        <f>invoices[[#This Row],[Total]]-invoices[[#This Row],[rent_amount]]</f>
        <v>0</v>
      </c>
      <c r="AF3665">
        <v>3437</v>
      </c>
      <c r="AG3665">
        <v>0</v>
      </c>
      <c r="AH3665">
        <f>invoices[[#This Row],[EB Amount]]-invoices[[#This Row],[electricity_amount]]</f>
        <v>0</v>
      </c>
    </row>
    <row r="3666" spans="1:34">
      <c r="A3666" t="s">
        <v>8434</v>
      </c>
      <c r="B3666" t="s">
        <v>22</v>
      </c>
      <c r="C3666" t="s">
        <v>1039</v>
      </c>
      <c r="D3666" t="s">
        <v>24</v>
      </c>
      <c r="E3666" t="s">
        <v>476</v>
      </c>
      <c r="F3666" t="s">
        <v>620</v>
      </c>
      <c r="G3666" t="s">
        <v>8435</v>
      </c>
      <c r="H3666" s="1">
        <f>DATE(YEAR(invoices[[#This Row],[due_date]]),MONTH(invoices[[#This Row],[due_date]]),1)</f>
        <v>45474</v>
      </c>
      <c r="I3666" s="1">
        <v>45480</v>
      </c>
      <c r="J3666">
        <v>13500</v>
      </c>
      <c r="K3666">
        <v>2850</v>
      </c>
      <c r="L3666">
        <v>0</v>
      </c>
      <c r="M3666">
        <f>invoices[[#This Row],[rent_amount]]+invoices[[#This Row],[electricity_amount]]+invoices[[#This Row],[other_charges]]</f>
        <v>16350</v>
      </c>
      <c r="N3666" t="s">
        <v>28</v>
      </c>
      <c r="O3666" t="s">
        <v>958</v>
      </c>
      <c r="P3666">
        <v>0</v>
      </c>
      <c r="Q3666" t="b">
        <v>0</v>
      </c>
      <c r="R3666" t="s">
        <v>289</v>
      </c>
      <c r="S3666">
        <v>0</v>
      </c>
      <c r="T3666">
        <f>invoices[[#This Row],[total_amount]]</f>
        <v>16350</v>
      </c>
      <c r="U3666" t="s">
        <v>1155</v>
      </c>
      <c r="V3666" t="str">
        <f>INDEX([1]!Table1[tenantname],MATCH(invoices[[#This Row],[allotment_id]],[1]!Table1[TenantAllotmentID],0))</f>
        <v>Arindrajith Kundu (B41-C1)</v>
      </c>
      <c r="W3666" t="s">
        <v>14325</v>
      </c>
      <c r="X3666" t="s">
        <v>14364</v>
      </c>
      <c r="Y3666" s="4">
        <v>45474</v>
      </c>
      <c r="Z3666" t="s">
        <v>15806</v>
      </c>
      <c r="AA3666">
        <v>9690</v>
      </c>
      <c r="AB3666">
        <v>3229</v>
      </c>
      <c r="AC3666">
        <v>581</v>
      </c>
      <c r="AD3666" s="7">
        <f>invoices[[#This Row],[Rent]]+invoices[[#This Row],[Services]]+invoices[[#This Row],[GST]]</f>
        <v>13500</v>
      </c>
      <c r="AE3666" s="7">
        <f>invoices[[#This Row],[Total]]-invoices[[#This Row],[rent_amount]]</f>
        <v>0</v>
      </c>
      <c r="AF3666">
        <v>3454</v>
      </c>
      <c r="AG3666">
        <v>2850</v>
      </c>
      <c r="AH3666">
        <f>invoices[[#This Row],[EB Amount]]-invoices[[#This Row],[electricity_amount]]</f>
        <v>0</v>
      </c>
    </row>
    <row r="3667" spans="1:34">
      <c r="A3667" t="s">
        <v>8507</v>
      </c>
      <c r="B3667" t="s">
        <v>22</v>
      </c>
      <c r="C3667" t="s">
        <v>3574</v>
      </c>
      <c r="D3667" t="s">
        <v>24</v>
      </c>
      <c r="E3667" t="s">
        <v>234</v>
      </c>
      <c r="F3667" t="s">
        <v>286</v>
      </c>
      <c r="G3667" t="s">
        <v>8508</v>
      </c>
      <c r="H3667" s="1">
        <f>DATE(YEAR(invoices[[#This Row],[due_date]]),MONTH(invoices[[#This Row],[due_date]]),1)</f>
        <v>45474</v>
      </c>
      <c r="I3667" s="1">
        <v>45480</v>
      </c>
      <c r="J3667">
        <v>11693</v>
      </c>
      <c r="K3667">
        <v>0</v>
      </c>
      <c r="L3667">
        <v>0</v>
      </c>
      <c r="M3667">
        <f>invoices[[#This Row],[rent_amount]]+invoices[[#This Row],[electricity_amount]]+invoices[[#This Row],[other_charges]]</f>
        <v>11693</v>
      </c>
      <c r="N3667" t="s">
        <v>28</v>
      </c>
      <c r="O3667" t="s">
        <v>958</v>
      </c>
      <c r="P3667">
        <v>0</v>
      </c>
      <c r="Q3667" t="b">
        <v>0</v>
      </c>
      <c r="R3667" t="s">
        <v>289</v>
      </c>
      <c r="S3667">
        <v>0</v>
      </c>
      <c r="T3667">
        <f>invoices[[#This Row],[total_amount]]</f>
        <v>11693</v>
      </c>
      <c r="U3667" t="s">
        <v>3576</v>
      </c>
      <c r="V3667" t="str">
        <f>INDEX([1]!Table1[tenantname],MATCH(invoices[[#This Row],[allotment_id]],[1]!Table1[TenantAllotmentID],0))</f>
        <v>Bharathi Priyadarshini (D12-B1)</v>
      </c>
      <c r="W3667" t="s">
        <v>15084</v>
      </c>
      <c r="X3667" t="s">
        <v>15085</v>
      </c>
      <c r="Y3667" s="4">
        <v>45474</v>
      </c>
      <c r="Z3667" t="s">
        <v>15806</v>
      </c>
      <c r="AA3667">
        <v>8185</v>
      </c>
      <c r="AB3667">
        <v>2973</v>
      </c>
      <c r="AC3667">
        <v>535</v>
      </c>
      <c r="AD3667" s="7">
        <f>invoices[[#This Row],[Rent]]+invoices[[#This Row],[Services]]+invoices[[#This Row],[GST]]</f>
        <v>11693</v>
      </c>
      <c r="AE3667" s="7">
        <f>invoices[[#This Row],[Total]]-invoices[[#This Row],[rent_amount]]</f>
        <v>0</v>
      </c>
      <c r="AF3667">
        <v>3492</v>
      </c>
      <c r="AG3667">
        <v>0</v>
      </c>
      <c r="AH3667">
        <f>invoices[[#This Row],[EB Amount]]-invoices[[#This Row],[electricity_amount]]</f>
        <v>0</v>
      </c>
    </row>
    <row r="3668" spans="1:34">
      <c r="A3668" t="s">
        <v>8557</v>
      </c>
      <c r="B3668" t="s">
        <v>22</v>
      </c>
      <c r="C3668" t="s">
        <v>4691</v>
      </c>
      <c r="D3668" t="s">
        <v>24</v>
      </c>
      <c r="E3668" t="s">
        <v>247</v>
      </c>
      <c r="F3668" t="s">
        <v>248</v>
      </c>
      <c r="G3668" t="s">
        <v>8558</v>
      </c>
      <c r="H3668" s="1">
        <f>DATE(YEAR(invoices[[#This Row],[due_date]]),MONTH(invoices[[#This Row],[due_date]]),1)</f>
        <v>45474</v>
      </c>
      <c r="I3668" s="1">
        <v>45480</v>
      </c>
      <c r="J3668">
        <v>9806</v>
      </c>
      <c r="K3668">
        <v>1380</v>
      </c>
      <c r="L3668">
        <v>2250</v>
      </c>
      <c r="M3668">
        <f>invoices[[#This Row],[rent_amount]]+invoices[[#This Row],[electricity_amount]]+invoices[[#This Row],[other_charges]]</f>
        <v>13436</v>
      </c>
      <c r="N3668" t="s">
        <v>28</v>
      </c>
      <c r="O3668" t="s">
        <v>459</v>
      </c>
      <c r="P3668">
        <v>0</v>
      </c>
      <c r="Q3668" t="b">
        <v>0</v>
      </c>
      <c r="R3668" t="s">
        <v>289</v>
      </c>
      <c r="S3668">
        <v>0</v>
      </c>
      <c r="T3668">
        <f>invoices[[#This Row],[total_amount]]</f>
        <v>13436</v>
      </c>
      <c r="U3668" t="s">
        <v>4819</v>
      </c>
      <c r="V3668" t="str">
        <f>INDEX([1]!Table1[tenantname],MATCH(invoices[[#This Row],[allotment_id]],[1]!Table1[TenantAllotmentID],0))</f>
        <v>Veda Agaswi (C11-A1)</v>
      </c>
      <c r="W3668" t="s">
        <v>15277</v>
      </c>
      <c r="X3668" t="s">
        <v>15295</v>
      </c>
      <c r="Y3668" s="4">
        <v>45474</v>
      </c>
      <c r="Z3668" t="s">
        <v>15806</v>
      </c>
      <c r="AA3668">
        <v>6865</v>
      </c>
      <c r="AB3668">
        <v>2493</v>
      </c>
      <c r="AC3668">
        <v>448</v>
      </c>
      <c r="AD3668" s="7">
        <f>invoices[[#This Row],[Rent]]+invoices[[#This Row],[Services]]+invoices[[#This Row],[GST]]</f>
        <v>9806</v>
      </c>
      <c r="AE3668" s="7">
        <f>invoices[[#This Row],[Total]]-invoices[[#This Row],[rent_amount]]</f>
        <v>0</v>
      </c>
      <c r="AF3668">
        <v>3520</v>
      </c>
      <c r="AG3668">
        <v>1380</v>
      </c>
      <c r="AH3668">
        <f>invoices[[#This Row],[EB Amount]]-invoices[[#This Row],[electricity_amount]]</f>
        <v>0</v>
      </c>
    </row>
    <row r="3669" spans="1:34">
      <c r="A3669" t="s">
        <v>8658</v>
      </c>
      <c r="B3669" t="s">
        <v>22</v>
      </c>
      <c r="C3669" t="s">
        <v>3975</v>
      </c>
      <c r="D3669" t="s">
        <v>24</v>
      </c>
      <c r="E3669" t="s">
        <v>195</v>
      </c>
      <c r="F3669" t="s">
        <v>196</v>
      </c>
      <c r="G3669" t="s">
        <v>8659</v>
      </c>
      <c r="H3669" s="1">
        <f>DATE(YEAR(invoices[[#This Row],[due_date]]),MONTH(invoices[[#This Row],[due_date]]),1)</f>
        <v>45474</v>
      </c>
      <c r="I3669" s="1">
        <v>45480</v>
      </c>
      <c r="J3669">
        <v>2337</v>
      </c>
      <c r="K3669">
        <v>1740</v>
      </c>
      <c r="L3669">
        <v>2250</v>
      </c>
      <c r="M3669">
        <f>invoices[[#This Row],[rent_amount]]+invoices[[#This Row],[electricity_amount]]+invoices[[#This Row],[other_charges]]</f>
        <v>6327</v>
      </c>
      <c r="N3669" t="s">
        <v>28</v>
      </c>
      <c r="O3669" t="s">
        <v>529</v>
      </c>
      <c r="P3669">
        <v>0</v>
      </c>
      <c r="Q3669" t="b">
        <v>0</v>
      </c>
      <c r="R3669" t="s">
        <v>289</v>
      </c>
      <c r="S3669">
        <v>0</v>
      </c>
      <c r="T3669">
        <f>invoices[[#This Row],[total_amount]]</f>
        <v>6327</v>
      </c>
      <c r="U3669" t="s">
        <v>4851</v>
      </c>
      <c r="V3669" t="str">
        <f>INDEX([1]!Table1[tenantname],MATCH(invoices[[#This Row],[allotment_id]],[1]!Table1[TenantAllotmentID],0))</f>
        <v>Pallavi Reddy goddam (D41-B1)</v>
      </c>
      <c r="W3669" t="s">
        <v>15301</v>
      </c>
      <c r="X3669" t="s">
        <v>15302</v>
      </c>
      <c r="Y3669" s="4">
        <v>45474</v>
      </c>
      <c r="Z3669" t="s">
        <v>15806</v>
      </c>
      <c r="AA3669">
        <v>1678</v>
      </c>
      <c r="AB3669">
        <v>559</v>
      </c>
      <c r="AC3669">
        <v>100</v>
      </c>
      <c r="AD3669" s="7">
        <f>invoices[[#This Row],[Rent]]+invoices[[#This Row],[Services]]+invoices[[#This Row],[GST]]</f>
        <v>2337</v>
      </c>
      <c r="AE3669" s="7">
        <f>invoices[[#This Row],[Total]]-invoices[[#This Row],[rent_amount]]</f>
        <v>0</v>
      </c>
      <c r="AF3669">
        <v>3573</v>
      </c>
      <c r="AG3669">
        <v>1740</v>
      </c>
      <c r="AH3669">
        <f>invoices[[#This Row],[EB Amount]]-invoices[[#This Row],[electricity_amount]]</f>
        <v>0</v>
      </c>
    </row>
    <row r="3670" spans="1:34">
      <c r="A3670" s="2" t="s">
        <v>8746</v>
      </c>
      <c r="B3670" t="s">
        <v>22</v>
      </c>
      <c r="C3670" t="s">
        <v>154</v>
      </c>
      <c r="D3670" t="s">
        <v>24</v>
      </c>
      <c r="E3670" t="s">
        <v>247</v>
      </c>
      <c r="F3670" t="s">
        <v>417</v>
      </c>
      <c r="G3670" t="s">
        <v>8747</v>
      </c>
      <c r="H3670" s="1">
        <f>DATE(YEAR(invoices[[#This Row],[due_date]]),MONTH(invoices[[#This Row],[due_date]]),1)</f>
        <v>45474</v>
      </c>
      <c r="I3670" s="1">
        <v>45480</v>
      </c>
      <c r="J3670">
        <v>8887</v>
      </c>
      <c r="K3670">
        <v>2760</v>
      </c>
      <c r="L3670">
        <v>2250</v>
      </c>
      <c r="M3670">
        <f>invoices[[#This Row],[rent_amount]]+invoices[[#This Row],[electricity_amount]]+invoices[[#This Row],[other_charges]]</f>
        <v>13897</v>
      </c>
      <c r="N3670" t="s">
        <v>28</v>
      </c>
      <c r="O3670" t="s">
        <v>529</v>
      </c>
      <c r="P3670">
        <v>0</v>
      </c>
      <c r="Q3670" t="b">
        <v>0</v>
      </c>
      <c r="R3670" t="s">
        <v>289</v>
      </c>
      <c r="S3670">
        <v>0</v>
      </c>
      <c r="T3670">
        <f>invoices[[#This Row],[total_amount]]</f>
        <v>13897</v>
      </c>
      <c r="U3670" t="s">
        <v>4892</v>
      </c>
      <c r="V3670" t="str">
        <f>INDEX([1]!Table1[tenantname],MATCH(invoices[[#This Row],[allotment_id]],[1]!Table1[TenantAllotmentID],0))</f>
        <v>RamKumar Muthuvel (C11-B2)</v>
      </c>
      <c r="W3670" t="s">
        <v>15112</v>
      </c>
      <c r="X3670" t="s">
        <v>15113</v>
      </c>
      <c r="Y3670" s="4">
        <v>45474</v>
      </c>
      <c r="Z3670" t="s">
        <v>15806</v>
      </c>
      <c r="AA3670">
        <v>6379</v>
      </c>
      <c r="AB3670">
        <v>2126</v>
      </c>
      <c r="AC3670">
        <v>382</v>
      </c>
      <c r="AD3670" s="7">
        <f>invoices[[#This Row],[Rent]]+invoices[[#This Row],[Services]]+invoices[[#This Row],[GST]]</f>
        <v>8887</v>
      </c>
      <c r="AE3670" s="7">
        <f>invoices[[#This Row],[Total]]-invoices[[#This Row],[rent_amount]]</f>
        <v>0</v>
      </c>
      <c r="AF3670">
        <v>3617</v>
      </c>
      <c r="AG3670">
        <v>2760</v>
      </c>
      <c r="AH3670">
        <f>invoices[[#This Row],[EB Amount]]-invoices[[#This Row],[electricity_amount]]</f>
        <v>0</v>
      </c>
    </row>
    <row r="3671" spans="1:34">
      <c r="A3671" t="s">
        <v>8802</v>
      </c>
      <c r="B3671" t="s">
        <v>22</v>
      </c>
      <c r="C3671" t="s">
        <v>4263</v>
      </c>
      <c r="D3671" t="s">
        <v>24</v>
      </c>
      <c r="E3671" t="s">
        <v>96</v>
      </c>
      <c r="F3671" t="s">
        <v>1426</v>
      </c>
      <c r="G3671" t="s">
        <v>8803</v>
      </c>
      <c r="H3671" s="1">
        <f>DATE(YEAR(invoices[[#This Row],[due_date]]),MONTH(invoices[[#This Row],[due_date]]),1)</f>
        <v>45474</v>
      </c>
      <c r="I3671" s="1">
        <v>45480</v>
      </c>
      <c r="J3671">
        <v>14710</v>
      </c>
      <c r="K3671">
        <v>0</v>
      </c>
      <c r="L3671">
        <v>0</v>
      </c>
      <c r="M3671">
        <f>invoices[[#This Row],[rent_amount]]+invoices[[#This Row],[electricity_amount]]+invoices[[#This Row],[other_charges]]</f>
        <v>14710</v>
      </c>
      <c r="N3671" t="s">
        <v>28</v>
      </c>
      <c r="O3671" t="s">
        <v>958</v>
      </c>
      <c r="P3671">
        <v>0</v>
      </c>
      <c r="Q3671" t="b">
        <v>0</v>
      </c>
      <c r="R3671" t="s">
        <v>289</v>
      </c>
      <c r="S3671">
        <v>0</v>
      </c>
      <c r="T3671">
        <f>invoices[[#This Row],[total_amount]]</f>
        <v>14710</v>
      </c>
      <c r="U3671" t="s">
        <v>4265</v>
      </c>
      <c r="V3671" t="str">
        <f>INDEX([1]!Table1[tenantname],MATCH(invoices[[#This Row],[allotment_id]],[1]!Table1[TenantAllotmentID],0))</f>
        <v>Aditya srivardhan (B33-B1)</v>
      </c>
      <c r="W3671" t="s">
        <v>15201</v>
      </c>
      <c r="X3671" t="s">
        <v>15202</v>
      </c>
      <c r="Y3671" s="4">
        <v>45474</v>
      </c>
      <c r="Z3671" t="s">
        <v>15806</v>
      </c>
      <c r="AA3671">
        <v>8996</v>
      </c>
      <c r="AB3671">
        <v>4843</v>
      </c>
      <c r="AC3671">
        <v>871</v>
      </c>
      <c r="AD3671" s="7">
        <f>invoices[[#This Row],[Rent]]+invoices[[#This Row],[Services]]+invoices[[#This Row],[GST]]</f>
        <v>14710</v>
      </c>
      <c r="AE3671" s="7">
        <f>invoices[[#This Row],[Total]]-invoices[[#This Row],[rent_amount]]</f>
        <v>0</v>
      </c>
      <c r="AF3671">
        <v>3649</v>
      </c>
      <c r="AG3671">
        <v>0</v>
      </c>
      <c r="AH3671">
        <f>invoices[[#This Row],[EB Amount]]-invoices[[#This Row],[electricity_amount]]</f>
        <v>0</v>
      </c>
    </row>
    <row r="3672" spans="1:34">
      <c r="A3672" t="s">
        <v>8858</v>
      </c>
      <c r="B3672" t="s">
        <v>22</v>
      </c>
      <c r="C3672" t="s">
        <v>3853</v>
      </c>
      <c r="D3672" t="s">
        <v>24</v>
      </c>
      <c r="E3672" t="s">
        <v>195</v>
      </c>
      <c r="F3672" t="s">
        <v>650</v>
      </c>
      <c r="G3672" t="s">
        <v>8859</v>
      </c>
      <c r="H3672" s="1">
        <f>DATE(YEAR(invoices[[#This Row],[due_date]]),MONTH(invoices[[#This Row],[due_date]]),1)</f>
        <v>45474</v>
      </c>
      <c r="I3672" s="1">
        <v>45480</v>
      </c>
      <c r="J3672">
        <v>14500</v>
      </c>
      <c r="K3672">
        <v>81</v>
      </c>
      <c r="L3672">
        <v>0</v>
      </c>
      <c r="M3672">
        <f>invoices[[#This Row],[rent_amount]]+invoices[[#This Row],[electricity_amount]]+invoices[[#This Row],[other_charges]]</f>
        <v>14581</v>
      </c>
      <c r="N3672" t="s">
        <v>28</v>
      </c>
      <c r="O3672" t="s">
        <v>529</v>
      </c>
      <c r="P3672">
        <v>0</v>
      </c>
      <c r="Q3672" t="b">
        <v>0</v>
      </c>
      <c r="R3672" t="s">
        <v>289</v>
      </c>
      <c r="S3672">
        <v>0</v>
      </c>
      <c r="T3672">
        <f>invoices[[#This Row],[total_amount]]</f>
        <v>14581</v>
      </c>
      <c r="U3672" t="s">
        <v>3855</v>
      </c>
      <c r="V3672" t="str">
        <f>INDEX([1]!Table1[tenantname],MATCH(invoices[[#This Row],[allotment_id]],[1]!Table1[TenantAllotmentID],0))</f>
        <v>Rohini M N (D41-B2)</v>
      </c>
      <c r="W3672" t="s">
        <v>15140</v>
      </c>
      <c r="X3672" t="s">
        <v>15141</v>
      </c>
      <c r="Y3672" s="4">
        <v>45474</v>
      </c>
      <c r="Z3672" t="s">
        <v>15806</v>
      </c>
      <c r="AA3672">
        <v>10408</v>
      </c>
      <c r="AB3672">
        <v>3468</v>
      </c>
      <c r="AC3672">
        <v>624</v>
      </c>
      <c r="AD3672" s="7">
        <f>invoices[[#This Row],[Rent]]+invoices[[#This Row],[Services]]+invoices[[#This Row],[GST]]</f>
        <v>14500</v>
      </c>
      <c r="AE3672" s="7">
        <f>invoices[[#This Row],[Total]]-invoices[[#This Row],[rent_amount]]</f>
        <v>0</v>
      </c>
      <c r="AF3672">
        <v>3679</v>
      </c>
      <c r="AG3672">
        <v>81</v>
      </c>
      <c r="AH3672">
        <f>invoices[[#This Row],[EB Amount]]-invoices[[#This Row],[electricity_amount]]</f>
        <v>0</v>
      </c>
    </row>
    <row r="3673" spans="1:34">
      <c r="A3673" t="s">
        <v>8904</v>
      </c>
      <c r="B3673" t="s">
        <v>22</v>
      </c>
      <c r="C3673" t="s">
        <v>1111</v>
      </c>
      <c r="D3673" t="s">
        <v>24</v>
      </c>
      <c r="E3673" t="s">
        <v>569</v>
      </c>
      <c r="F3673" t="s">
        <v>1112</v>
      </c>
      <c r="G3673" t="s">
        <v>8905</v>
      </c>
      <c r="H3673" s="1">
        <f>DATE(YEAR(invoices[[#This Row],[due_date]]),MONTH(invoices[[#This Row],[due_date]]),1)</f>
        <v>45474</v>
      </c>
      <c r="I3673" s="1">
        <v>45480</v>
      </c>
      <c r="J3673">
        <v>13000</v>
      </c>
      <c r="K3673">
        <v>2850</v>
      </c>
      <c r="L3673">
        <v>0</v>
      </c>
      <c r="M3673">
        <f>invoices[[#This Row],[rent_amount]]+invoices[[#This Row],[electricity_amount]]+invoices[[#This Row],[other_charges]]</f>
        <v>15850</v>
      </c>
      <c r="N3673" t="s">
        <v>28</v>
      </c>
      <c r="O3673" t="s">
        <v>529</v>
      </c>
      <c r="P3673">
        <v>0</v>
      </c>
      <c r="Q3673" t="b">
        <v>0</v>
      </c>
      <c r="R3673" t="s">
        <v>289</v>
      </c>
      <c r="S3673">
        <v>0</v>
      </c>
      <c r="T3673">
        <f>invoices[[#This Row],[total_amount]]</f>
        <v>15850</v>
      </c>
      <c r="U3673" t="s">
        <v>1114</v>
      </c>
      <c r="V3673" t="str">
        <f>INDEX([1]!Table1[tenantname],MATCH(invoices[[#This Row],[allotment_id]],[1]!Table1[TenantAllotmentID],0))</f>
        <v>Muskan Goyal (C12-C2)</v>
      </c>
      <c r="W3673" t="s">
        <v>14352</v>
      </c>
      <c r="X3673" t="s">
        <v>14353</v>
      </c>
      <c r="Y3673" s="4">
        <v>45474</v>
      </c>
      <c r="Z3673" t="s">
        <v>15806</v>
      </c>
      <c r="AA3673">
        <v>7949</v>
      </c>
      <c r="AB3673">
        <v>4280</v>
      </c>
      <c r="AC3673">
        <v>771</v>
      </c>
      <c r="AD3673" s="7">
        <f>invoices[[#This Row],[Rent]]+invoices[[#This Row],[Services]]+invoices[[#This Row],[GST]]</f>
        <v>13000</v>
      </c>
      <c r="AE3673" s="7">
        <f>invoices[[#This Row],[Total]]-invoices[[#This Row],[rent_amount]]</f>
        <v>0</v>
      </c>
      <c r="AF3673">
        <v>3701</v>
      </c>
      <c r="AG3673">
        <v>2850</v>
      </c>
      <c r="AH3673">
        <f>invoices[[#This Row],[EB Amount]]-invoices[[#This Row],[electricity_amount]]</f>
        <v>0</v>
      </c>
    </row>
    <row r="3674" spans="1:34">
      <c r="A3674" t="s">
        <v>9004</v>
      </c>
      <c r="B3674" t="s">
        <v>22</v>
      </c>
      <c r="C3674" t="s">
        <v>469</v>
      </c>
      <c r="D3674" t="s">
        <v>24</v>
      </c>
      <c r="E3674" t="s">
        <v>104</v>
      </c>
      <c r="F3674" t="s">
        <v>380</v>
      </c>
      <c r="G3674" t="s">
        <v>9005</v>
      </c>
      <c r="H3674" s="1">
        <f>DATE(YEAR(invoices[[#This Row],[due_date]]),MONTH(invoices[[#This Row],[due_date]]),1)</f>
        <v>45474</v>
      </c>
      <c r="I3674" s="1">
        <v>45480</v>
      </c>
      <c r="J3674">
        <v>14664</v>
      </c>
      <c r="K3674">
        <v>0</v>
      </c>
      <c r="L3674">
        <v>0</v>
      </c>
      <c r="M3674">
        <f>invoices[[#This Row],[rent_amount]]+invoices[[#This Row],[electricity_amount]]+invoices[[#This Row],[other_charges]]</f>
        <v>14664</v>
      </c>
      <c r="N3674" t="s">
        <v>28</v>
      </c>
      <c r="O3674" t="s">
        <v>288</v>
      </c>
      <c r="P3674">
        <v>0</v>
      </c>
      <c r="Q3674" t="b">
        <v>0</v>
      </c>
      <c r="R3674" t="s">
        <v>289</v>
      </c>
      <c r="S3674">
        <v>0</v>
      </c>
      <c r="T3674">
        <f>invoices[[#This Row],[total_amount]]</f>
        <v>14664</v>
      </c>
      <c r="U3674" t="s">
        <v>473</v>
      </c>
      <c r="V3674" t="str">
        <f>INDEX([1]!Table1[tenantname],MATCH(invoices[[#This Row],[allotment_id]],[1]!Table1[TenantAllotmentID],0))</f>
        <v>Lalith Aditya Teegala (B14-A1)</v>
      </c>
      <c r="W3674" t="s">
        <v>14122</v>
      </c>
      <c r="X3674" t="s">
        <v>14123</v>
      </c>
      <c r="Y3674" s="4">
        <v>45474</v>
      </c>
      <c r="Z3674" t="s">
        <v>15806</v>
      </c>
      <c r="AA3674">
        <v>10265</v>
      </c>
      <c r="AB3674">
        <v>3728</v>
      </c>
      <c r="AC3674">
        <v>671</v>
      </c>
      <c r="AD3674" s="7">
        <f>invoices[[#This Row],[Rent]]+invoices[[#This Row],[Services]]+invoices[[#This Row],[GST]]</f>
        <v>14664</v>
      </c>
      <c r="AE3674" s="7">
        <f>invoices[[#This Row],[Total]]-invoices[[#This Row],[rent_amount]]</f>
        <v>0</v>
      </c>
      <c r="AF3674">
        <v>3761</v>
      </c>
      <c r="AG3674">
        <v>0</v>
      </c>
      <c r="AH3674">
        <f>invoices[[#This Row],[EB Amount]]-invoices[[#This Row],[electricity_amount]]</f>
        <v>0</v>
      </c>
    </row>
    <row r="3675" spans="1:34">
      <c r="A3675" t="s">
        <v>9030</v>
      </c>
      <c r="B3675" t="s">
        <v>22</v>
      </c>
      <c r="C3675" t="s">
        <v>2676</v>
      </c>
      <c r="D3675" t="s">
        <v>24</v>
      </c>
      <c r="E3675" t="s">
        <v>181</v>
      </c>
      <c r="F3675" t="s">
        <v>609</v>
      </c>
      <c r="G3675" t="s">
        <v>9031</v>
      </c>
      <c r="H3675" s="1">
        <f>DATE(YEAR(invoices[[#This Row],[due_date]]),MONTH(invoices[[#This Row],[due_date]]),1)</f>
        <v>45474</v>
      </c>
      <c r="I3675" s="1">
        <v>45480</v>
      </c>
      <c r="J3675">
        <v>2387</v>
      </c>
      <c r="K3675">
        <v>0</v>
      </c>
      <c r="L3675">
        <v>0</v>
      </c>
      <c r="M3675">
        <f>invoices[[#This Row],[rent_amount]]+invoices[[#This Row],[electricity_amount]]+invoices[[#This Row],[other_charges]]</f>
        <v>2387</v>
      </c>
      <c r="N3675" t="s">
        <v>28</v>
      </c>
      <c r="O3675" t="s">
        <v>459</v>
      </c>
      <c r="P3675">
        <v>0</v>
      </c>
      <c r="Q3675" t="b">
        <v>0</v>
      </c>
      <c r="R3675" t="s">
        <v>289</v>
      </c>
      <c r="S3675">
        <v>0</v>
      </c>
      <c r="T3675">
        <f>invoices[[#This Row],[total_amount]]</f>
        <v>2387</v>
      </c>
      <c r="U3675" t="s">
        <v>2678</v>
      </c>
      <c r="V3675" t="str">
        <f>INDEX([1]!Table1[tenantname],MATCH(invoices[[#This Row],[allotment_id]],[1]!Table1[TenantAllotmentID],0))</f>
        <v>Rakshnana VR (B24-A1)</v>
      </c>
      <c r="W3675" t="s">
        <v>14864</v>
      </c>
      <c r="X3675" t="s">
        <v>14865</v>
      </c>
      <c r="Y3675" s="4">
        <v>45474</v>
      </c>
      <c r="Z3675" t="s">
        <v>15806</v>
      </c>
      <c r="AA3675">
        <v>1671</v>
      </c>
      <c r="AB3675">
        <v>607</v>
      </c>
      <c r="AC3675">
        <v>109</v>
      </c>
      <c r="AD3675" s="7">
        <f>invoices[[#This Row],[Rent]]+invoices[[#This Row],[Services]]+invoices[[#This Row],[GST]]</f>
        <v>2387</v>
      </c>
      <c r="AE3675" s="7">
        <f>invoices[[#This Row],[Total]]-invoices[[#This Row],[rent_amount]]</f>
        <v>0</v>
      </c>
      <c r="AF3675">
        <v>3774</v>
      </c>
      <c r="AG3675">
        <v>0</v>
      </c>
      <c r="AH3675">
        <f>invoices[[#This Row],[EB Amount]]-invoices[[#This Row],[electricity_amount]]</f>
        <v>0</v>
      </c>
    </row>
    <row r="3676" spans="1:34">
      <c r="A3676" t="s">
        <v>9076</v>
      </c>
      <c r="B3676" t="s">
        <v>22</v>
      </c>
      <c r="C3676" t="s">
        <v>1396</v>
      </c>
      <c r="D3676" t="s">
        <v>24</v>
      </c>
      <c r="E3676" t="s">
        <v>275</v>
      </c>
      <c r="F3676" t="s">
        <v>1397</v>
      </c>
      <c r="G3676" t="s">
        <v>9077</v>
      </c>
      <c r="H3676" s="1">
        <f>DATE(YEAR(invoices[[#This Row],[due_date]]),MONTH(invoices[[#This Row],[due_date]]),1)</f>
        <v>45474</v>
      </c>
      <c r="I3676" s="1">
        <v>45480</v>
      </c>
      <c r="J3676">
        <v>13500</v>
      </c>
      <c r="K3676">
        <v>2220</v>
      </c>
      <c r="L3676">
        <v>0</v>
      </c>
      <c r="M3676">
        <f>invoices[[#This Row],[rent_amount]]+invoices[[#This Row],[electricity_amount]]+invoices[[#This Row],[other_charges]]</f>
        <v>15720</v>
      </c>
      <c r="N3676" t="s">
        <v>28</v>
      </c>
      <c r="O3676" t="s">
        <v>529</v>
      </c>
      <c r="P3676">
        <v>0</v>
      </c>
      <c r="Q3676" t="b">
        <v>0</v>
      </c>
      <c r="R3676" t="s">
        <v>289</v>
      </c>
      <c r="S3676">
        <v>0</v>
      </c>
      <c r="T3676">
        <f>invoices[[#This Row],[total_amount]]</f>
        <v>15720</v>
      </c>
      <c r="U3676" t="s">
        <v>1399</v>
      </c>
      <c r="V3676" t="str">
        <f>INDEX([1]!Table1[tenantname],MATCH(invoices[[#This Row],[allotment_id]],[1]!Table1[TenantAllotmentID],0))</f>
        <v>Nivetha Sekar (B44-B1)</v>
      </c>
      <c r="W3676" t="s">
        <v>14458</v>
      </c>
      <c r="X3676" t="s">
        <v>14459</v>
      </c>
      <c r="Y3676" s="4">
        <v>45474</v>
      </c>
      <c r="Z3676" t="s">
        <v>15806</v>
      </c>
      <c r="AA3676">
        <v>9690</v>
      </c>
      <c r="AB3676">
        <v>3229</v>
      </c>
      <c r="AC3676">
        <v>581</v>
      </c>
      <c r="AD3676" s="7">
        <f>invoices[[#This Row],[Rent]]+invoices[[#This Row],[Services]]+invoices[[#This Row],[GST]]</f>
        <v>13500</v>
      </c>
      <c r="AE3676" s="7">
        <f>invoices[[#This Row],[Total]]-invoices[[#This Row],[rent_amount]]</f>
        <v>0</v>
      </c>
      <c r="AF3676">
        <v>3799</v>
      </c>
      <c r="AG3676">
        <v>2220</v>
      </c>
      <c r="AH3676">
        <f>invoices[[#This Row],[EB Amount]]-invoices[[#This Row],[electricity_amount]]</f>
        <v>0</v>
      </c>
    </row>
    <row r="3677" spans="1:34">
      <c r="A3677" t="s">
        <v>9106</v>
      </c>
      <c r="B3677" t="s">
        <v>22</v>
      </c>
      <c r="C3677" t="s">
        <v>3347</v>
      </c>
      <c r="D3677" t="s">
        <v>24</v>
      </c>
      <c r="E3677" t="s">
        <v>226</v>
      </c>
      <c r="F3677" t="s">
        <v>586</v>
      </c>
      <c r="G3677" t="s">
        <v>9107</v>
      </c>
      <c r="H3677" s="1">
        <f>DATE(YEAR(invoices[[#This Row],[due_date]]),MONTH(invoices[[#This Row],[due_date]]),1)</f>
        <v>45474</v>
      </c>
      <c r="I3677" s="1">
        <v>45480</v>
      </c>
      <c r="J3677">
        <v>13500</v>
      </c>
      <c r="K3677">
        <v>1728</v>
      </c>
      <c r="L3677">
        <v>0</v>
      </c>
      <c r="M3677">
        <f>invoices[[#This Row],[rent_amount]]+invoices[[#This Row],[electricity_amount]]+invoices[[#This Row],[other_charges]]</f>
        <v>15228</v>
      </c>
      <c r="N3677" t="s">
        <v>28</v>
      </c>
      <c r="O3677" t="s">
        <v>288</v>
      </c>
      <c r="P3677">
        <v>0</v>
      </c>
      <c r="Q3677" t="b">
        <v>0</v>
      </c>
      <c r="R3677" t="s">
        <v>289</v>
      </c>
      <c r="S3677">
        <v>0</v>
      </c>
      <c r="T3677">
        <f>invoices[[#This Row],[total_amount]]</f>
        <v>15228</v>
      </c>
      <c r="U3677" t="s">
        <v>3349</v>
      </c>
      <c r="V3677" t="str">
        <f>INDEX([1]!Table1[tenantname],MATCH(invoices[[#This Row],[allotment_id]],[1]!Table1[TenantAllotmentID],0))</f>
        <v>Manasi K Iyer (B12-C2)</v>
      </c>
      <c r="W3677" t="s">
        <v>15032</v>
      </c>
      <c r="X3677" t="s">
        <v>15033</v>
      </c>
      <c r="Y3677" s="4">
        <v>45474</v>
      </c>
      <c r="Z3677" t="s">
        <v>15806</v>
      </c>
      <c r="AA3677">
        <v>9690</v>
      </c>
      <c r="AB3677">
        <v>3229</v>
      </c>
      <c r="AC3677">
        <v>581</v>
      </c>
      <c r="AD3677" s="7">
        <f>invoices[[#This Row],[Rent]]+invoices[[#This Row],[Services]]+invoices[[#This Row],[GST]]</f>
        <v>13500</v>
      </c>
      <c r="AE3677" s="7">
        <f>invoices[[#This Row],[Total]]-invoices[[#This Row],[rent_amount]]</f>
        <v>0</v>
      </c>
      <c r="AF3677">
        <v>3815</v>
      </c>
      <c r="AG3677">
        <v>1728</v>
      </c>
      <c r="AH3677">
        <f>invoices[[#This Row],[EB Amount]]-invoices[[#This Row],[electricity_amount]]</f>
        <v>0</v>
      </c>
    </row>
    <row r="3678" spans="1:34">
      <c r="A3678" t="s">
        <v>9226</v>
      </c>
      <c r="B3678" t="s">
        <v>22</v>
      </c>
      <c r="C3678" t="s">
        <v>2516</v>
      </c>
      <c r="D3678" t="s">
        <v>24</v>
      </c>
      <c r="E3678" t="s">
        <v>254</v>
      </c>
      <c r="F3678" t="s">
        <v>790</v>
      </c>
      <c r="G3678" t="s">
        <v>9227</v>
      </c>
      <c r="H3678" s="1">
        <f>DATE(YEAR(invoices[[#This Row],[due_date]]),MONTH(invoices[[#This Row],[due_date]]),1)</f>
        <v>45474</v>
      </c>
      <c r="I3678" s="1">
        <v>45480</v>
      </c>
      <c r="J3678">
        <v>13500</v>
      </c>
      <c r="K3678">
        <v>1040</v>
      </c>
      <c r="L3678">
        <v>0</v>
      </c>
      <c r="M3678">
        <f>invoices[[#This Row],[rent_amount]]+invoices[[#This Row],[electricity_amount]]+invoices[[#This Row],[other_charges]]</f>
        <v>14540</v>
      </c>
      <c r="N3678" t="s">
        <v>28</v>
      </c>
      <c r="O3678" t="s">
        <v>958</v>
      </c>
      <c r="P3678">
        <v>0</v>
      </c>
      <c r="Q3678" t="b">
        <v>0</v>
      </c>
      <c r="R3678" t="s">
        <v>289</v>
      </c>
      <c r="S3678">
        <v>0</v>
      </c>
      <c r="T3678">
        <f>invoices[[#This Row],[total_amount]]</f>
        <v>14540</v>
      </c>
      <c r="U3678" t="s">
        <v>2518</v>
      </c>
      <c r="V3678" t="str">
        <f>INDEX([1]!Table1[tenantname],MATCH(invoices[[#This Row],[allotment_id]],[1]!Table1[TenantAllotmentID],0))</f>
        <v>Aakarshni V (C42-C2)</v>
      </c>
      <c r="W3678" t="s">
        <v>14824</v>
      </c>
      <c r="X3678" t="s">
        <v>14825</v>
      </c>
      <c r="Y3678" s="4">
        <v>45474</v>
      </c>
      <c r="Z3678" t="s">
        <v>15806</v>
      </c>
      <c r="AA3678">
        <v>8254</v>
      </c>
      <c r="AB3678">
        <v>4444</v>
      </c>
      <c r="AC3678">
        <v>802</v>
      </c>
      <c r="AD3678" s="7">
        <f>invoices[[#This Row],[Rent]]+invoices[[#This Row],[Services]]+invoices[[#This Row],[GST]]</f>
        <v>13500</v>
      </c>
      <c r="AE3678" s="7">
        <f>invoices[[#This Row],[Total]]-invoices[[#This Row],[rent_amount]]</f>
        <v>0</v>
      </c>
      <c r="AF3678">
        <v>3877</v>
      </c>
      <c r="AG3678">
        <v>1040</v>
      </c>
      <c r="AH3678">
        <f>invoices[[#This Row],[EB Amount]]-invoices[[#This Row],[electricity_amount]]</f>
        <v>0</v>
      </c>
    </row>
    <row r="3679" spans="1:34">
      <c r="A3679" t="s">
        <v>9230</v>
      </c>
      <c r="B3679" t="s">
        <v>22</v>
      </c>
      <c r="C3679" t="s">
        <v>71</v>
      </c>
      <c r="D3679" t="s">
        <v>24</v>
      </c>
      <c r="E3679" t="s">
        <v>72</v>
      </c>
      <c r="F3679" t="s">
        <v>73</v>
      </c>
      <c r="G3679" t="s">
        <v>9231</v>
      </c>
      <c r="H3679" s="1">
        <f>DATE(YEAR(invoices[[#This Row],[due_date]]),MONTH(invoices[[#This Row],[due_date]]),1)</f>
        <v>45474</v>
      </c>
      <c r="I3679" s="1">
        <v>45480</v>
      </c>
      <c r="J3679">
        <v>14500</v>
      </c>
      <c r="K3679">
        <v>0</v>
      </c>
      <c r="L3679">
        <v>0</v>
      </c>
      <c r="M3679">
        <f>invoices[[#This Row],[rent_amount]]+invoices[[#This Row],[electricity_amount]]+invoices[[#This Row],[other_charges]]</f>
        <v>14500</v>
      </c>
      <c r="N3679" t="s">
        <v>28</v>
      </c>
      <c r="O3679" t="s">
        <v>529</v>
      </c>
      <c r="P3679">
        <v>0</v>
      </c>
      <c r="Q3679" t="b">
        <v>0</v>
      </c>
      <c r="R3679" t="s">
        <v>289</v>
      </c>
      <c r="S3679">
        <v>0</v>
      </c>
      <c r="T3679">
        <f>invoices[[#This Row],[total_amount]]</f>
        <v>14500</v>
      </c>
      <c r="U3679" t="s">
        <v>77</v>
      </c>
      <c r="V3679" t="str">
        <f>INDEX([1]!Table1[tenantname],MATCH(invoices[[#This Row],[allotment_id]],[1]!Table1[TenantAllotmentID],0))</f>
        <v>Nirmala  A (C34-B1)</v>
      </c>
      <c r="W3679" t="s">
        <v>13996</v>
      </c>
      <c r="X3679" t="s">
        <v>13997</v>
      </c>
      <c r="Y3679" s="4">
        <v>45474</v>
      </c>
      <c r="Z3679" t="s">
        <v>15806</v>
      </c>
      <c r="AA3679">
        <v>10408</v>
      </c>
      <c r="AB3679">
        <v>3468</v>
      </c>
      <c r="AC3679">
        <v>624</v>
      </c>
      <c r="AD3679" s="7">
        <f>invoices[[#This Row],[Rent]]+invoices[[#This Row],[Services]]+invoices[[#This Row],[GST]]</f>
        <v>14500</v>
      </c>
      <c r="AE3679" s="7">
        <f>invoices[[#This Row],[Total]]-invoices[[#This Row],[rent_amount]]</f>
        <v>0</v>
      </c>
      <c r="AF3679">
        <v>3881</v>
      </c>
      <c r="AG3679">
        <v>0</v>
      </c>
      <c r="AH3679">
        <f>invoices[[#This Row],[EB Amount]]-invoices[[#This Row],[electricity_amount]]</f>
        <v>0</v>
      </c>
    </row>
    <row r="3680" spans="1:34">
      <c r="A3680" t="s">
        <v>9315</v>
      </c>
      <c r="B3680" t="s">
        <v>22</v>
      </c>
      <c r="C3680" t="s">
        <v>1289</v>
      </c>
      <c r="D3680" t="s">
        <v>24</v>
      </c>
      <c r="E3680" t="s">
        <v>25</v>
      </c>
      <c r="F3680" t="s">
        <v>908</v>
      </c>
      <c r="G3680" t="s">
        <v>9316</v>
      </c>
      <c r="H3680" s="1">
        <f>DATE(YEAR(invoices[[#This Row],[due_date]]),MONTH(invoices[[#This Row],[due_date]]),1)</f>
        <v>45474</v>
      </c>
      <c r="I3680" s="1">
        <v>45480</v>
      </c>
      <c r="J3680">
        <v>13000</v>
      </c>
      <c r="K3680">
        <v>2340</v>
      </c>
      <c r="L3680">
        <v>0</v>
      </c>
      <c r="M3680">
        <f>invoices[[#This Row],[rent_amount]]+invoices[[#This Row],[electricity_amount]]+invoices[[#This Row],[other_charges]]</f>
        <v>15340</v>
      </c>
      <c r="N3680" t="s">
        <v>28</v>
      </c>
      <c r="O3680" t="s">
        <v>288</v>
      </c>
      <c r="P3680">
        <v>0</v>
      </c>
      <c r="Q3680" t="b">
        <v>0</v>
      </c>
      <c r="R3680" t="s">
        <v>289</v>
      </c>
      <c r="S3680">
        <v>0</v>
      </c>
      <c r="T3680">
        <f>invoices[[#This Row],[total_amount]]</f>
        <v>15340</v>
      </c>
      <c r="U3680" t="s">
        <v>1291</v>
      </c>
      <c r="V3680" t="str">
        <f>INDEX([1]!Table1[tenantname],MATCH(invoices[[#This Row],[allotment_id]],[1]!Table1[TenantAllotmentID],0))</f>
        <v>Deepa R S (A24-B1)</v>
      </c>
      <c r="W3680" t="s">
        <v>14414</v>
      </c>
      <c r="X3680" t="s">
        <v>14415</v>
      </c>
      <c r="Y3680" s="4">
        <v>45474</v>
      </c>
      <c r="Z3680" t="s">
        <v>15806</v>
      </c>
      <c r="AA3680">
        <v>9100</v>
      </c>
      <c r="AB3680">
        <v>3110</v>
      </c>
      <c r="AC3680">
        <v>790</v>
      </c>
      <c r="AD3680" s="7">
        <f>invoices[[#This Row],[Rent]]+invoices[[#This Row],[Services]]+invoices[[#This Row],[GST]]</f>
        <v>13000</v>
      </c>
      <c r="AE3680" s="7">
        <f>invoices[[#This Row],[Total]]-invoices[[#This Row],[rent_amount]]</f>
        <v>0</v>
      </c>
      <c r="AF3680">
        <v>3926</v>
      </c>
      <c r="AG3680">
        <v>2340</v>
      </c>
      <c r="AH3680">
        <f>invoices[[#This Row],[EB Amount]]-invoices[[#This Row],[electricity_amount]]</f>
        <v>0</v>
      </c>
    </row>
    <row r="3681" spans="1:34">
      <c r="A3681" t="s">
        <v>9437</v>
      </c>
      <c r="B3681" t="s">
        <v>22</v>
      </c>
      <c r="C3681" t="s">
        <v>173</v>
      </c>
      <c r="D3681" t="s">
        <v>24</v>
      </c>
      <c r="E3681" t="s">
        <v>140</v>
      </c>
      <c r="F3681" t="s">
        <v>174</v>
      </c>
      <c r="G3681" t="s">
        <v>9438</v>
      </c>
      <c r="H3681" s="1">
        <f>DATE(YEAR(invoices[[#This Row],[due_date]]),MONTH(invoices[[#This Row],[due_date]]),1)</f>
        <v>45474</v>
      </c>
      <c r="I3681" s="1">
        <v>45480</v>
      </c>
      <c r="J3681">
        <v>14500</v>
      </c>
      <c r="K3681">
        <v>2340</v>
      </c>
      <c r="L3681">
        <v>0</v>
      </c>
      <c r="M3681">
        <f>invoices[[#This Row],[rent_amount]]+invoices[[#This Row],[electricity_amount]]+invoices[[#This Row],[other_charges]]</f>
        <v>16840</v>
      </c>
      <c r="N3681" t="s">
        <v>28</v>
      </c>
      <c r="O3681" t="s">
        <v>459</v>
      </c>
      <c r="P3681">
        <v>0</v>
      </c>
      <c r="Q3681" t="b">
        <v>0</v>
      </c>
      <c r="R3681" t="s">
        <v>289</v>
      </c>
      <c r="S3681">
        <v>0</v>
      </c>
      <c r="T3681">
        <f>invoices[[#This Row],[total_amount]]</f>
        <v>16840</v>
      </c>
      <c r="U3681" t="s">
        <v>178</v>
      </c>
      <c r="V3681" t="str">
        <f>INDEX([1]!Table1[tenantname],MATCH(invoices[[#This Row],[allotment_id]],[1]!Table1[TenantAllotmentID],0))</f>
        <v>VijayaSekar P (A41-D1)</v>
      </c>
      <c r="W3681" t="s">
        <v>14024</v>
      </c>
      <c r="X3681" t="s">
        <v>14025</v>
      </c>
      <c r="Y3681" s="4">
        <v>45474</v>
      </c>
      <c r="Z3681" t="s">
        <v>15806</v>
      </c>
      <c r="AA3681">
        <v>9018</v>
      </c>
      <c r="AB3681">
        <v>4645</v>
      </c>
      <c r="AC3681">
        <v>837</v>
      </c>
      <c r="AD3681" s="7">
        <f>invoices[[#This Row],[Rent]]+invoices[[#This Row],[Services]]+invoices[[#This Row],[GST]]</f>
        <v>14500</v>
      </c>
      <c r="AE3681" s="7">
        <f>invoices[[#This Row],[Total]]-invoices[[#This Row],[rent_amount]]</f>
        <v>0</v>
      </c>
      <c r="AF3681">
        <v>3991</v>
      </c>
      <c r="AG3681">
        <v>2340</v>
      </c>
      <c r="AH3681">
        <f>invoices[[#This Row],[EB Amount]]-invoices[[#This Row],[electricity_amount]]</f>
        <v>0</v>
      </c>
    </row>
    <row r="3682" spans="1:34">
      <c r="A3682" t="s">
        <v>9540</v>
      </c>
      <c r="B3682" t="s">
        <v>22</v>
      </c>
      <c r="C3682" t="s">
        <v>2441</v>
      </c>
      <c r="D3682" t="s">
        <v>24</v>
      </c>
      <c r="E3682" t="s">
        <v>80</v>
      </c>
      <c r="F3682" t="s">
        <v>81</v>
      </c>
      <c r="G3682" t="s">
        <v>9541</v>
      </c>
      <c r="H3682" s="1">
        <f>DATE(YEAR(invoices[[#This Row],[due_date]]),MONTH(invoices[[#This Row],[due_date]]),1)</f>
        <v>45474</v>
      </c>
      <c r="I3682" s="1">
        <v>45480</v>
      </c>
      <c r="J3682">
        <v>14500</v>
      </c>
      <c r="K3682">
        <v>2040</v>
      </c>
      <c r="L3682">
        <v>0</v>
      </c>
      <c r="M3682">
        <f>invoices[[#This Row],[rent_amount]]+invoices[[#This Row],[electricity_amount]]+invoices[[#This Row],[other_charges]]</f>
        <v>16540</v>
      </c>
      <c r="N3682" t="s">
        <v>28</v>
      </c>
      <c r="O3682" t="s">
        <v>459</v>
      </c>
      <c r="P3682">
        <v>0</v>
      </c>
      <c r="Q3682" t="b">
        <v>0</v>
      </c>
      <c r="R3682" t="s">
        <v>289</v>
      </c>
      <c r="S3682">
        <v>0</v>
      </c>
      <c r="T3682">
        <f>invoices[[#This Row],[total_amount]]</f>
        <v>16540</v>
      </c>
      <c r="U3682" t="s">
        <v>2443</v>
      </c>
      <c r="V3682" t="str">
        <f>INDEX([1]!Table1[tenantname],MATCH(invoices[[#This Row],[allotment_id]],[1]!Table1[TenantAllotmentID],0))</f>
        <v>Sree Shravanya Ragunath (D21-B1)</v>
      </c>
      <c r="W3682" t="s">
        <v>14805</v>
      </c>
      <c r="X3682" t="s">
        <v>14806</v>
      </c>
      <c r="Y3682" s="4">
        <v>45474</v>
      </c>
      <c r="Z3682" t="s">
        <v>15806</v>
      </c>
      <c r="AA3682">
        <v>10150</v>
      </c>
      <c r="AB3682">
        <v>3468</v>
      </c>
      <c r="AC3682">
        <v>882</v>
      </c>
      <c r="AD3682" s="7">
        <f>invoices[[#This Row],[Rent]]+invoices[[#This Row],[Services]]+invoices[[#This Row],[GST]]</f>
        <v>14500</v>
      </c>
      <c r="AE3682" s="7">
        <f>invoices[[#This Row],[Total]]-invoices[[#This Row],[rent_amount]]</f>
        <v>0</v>
      </c>
      <c r="AF3682">
        <v>4043</v>
      </c>
      <c r="AG3682">
        <v>2040</v>
      </c>
      <c r="AH3682">
        <f>invoices[[#This Row],[EB Amount]]-invoices[[#This Row],[electricity_amount]]</f>
        <v>0</v>
      </c>
    </row>
    <row r="3683" spans="1:34">
      <c r="A3683" t="s">
        <v>9628</v>
      </c>
      <c r="B3683" t="s">
        <v>22</v>
      </c>
      <c r="C3683" t="s">
        <v>1674</v>
      </c>
      <c r="D3683" t="s">
        <v>24</v>
      </c>
      <c r="E3683" t="s">
        <v>329</v>
      </c>
      <c r="F3683" t="s">
        <v>1352</v>
      </c>
      <c r="G3683" t="s">
        <v>9629</v>
      </c>
      <c r="H3683" s="1">
        <f>DATE(YEAR(invoices[[#This Row],[due_date]]),MONTH(invoices[[#This Row],[due_date]]),1)</f>
        <v>45474</v>
      </c>
      <c r="I3683" s="1">
        <v>45480</v>
      </c>
      <c r="J3683">
        <v>14500</v>
      </c>
      <c r="K3683">
        <v>2790</v>
      </c>
      <c r="L3683">
        <v>0</v>
      </c>
      <c r="M3683">
        <f>invoices[[#This Row],[rent_amount]]+invoices[[#This Row],[electricity_amount]]+invoices[[#This Row],[other_charges]]</f>
        <v>17290</v>
      </c>
      <c r="N3683" t="s">
        <v>28</v>
      </c>
      <c r="O3683" t="s">
        <v>529</v>
      </c>
      <c r="P3683">
        <v>0</v>
      </c>
      <c r="Q3683" t="b">
        <v>0</v>
      </c>
      <c r="R3683" t="s">
        <v>289</v>
      </c>
      <c r="S3683">
        <v>0</v>
      </c>
      <c r="T3683">
        <f>invoices[[#This Row],[total_amount]]</f>
        <v>17290</v>
      </c>
      <c r="U3683" t="s">
        <v>1677</v>
      </c>
      <c r="V3683" t="str">
        <f>INDEX([1]!Table1[tenantname],MATCH(invoices[[#This Row],[allotment_id]],[1]!Table1[TenantAllotmentID],0))</f>
        <v>Oviya S (C43-B1)</v>
      </c>
      <c r="W3683" t="s">
        <v>14557</v>
      </c>
      <c r="X3683" t="s">
        <v>14557</v>
      </c>
      <c r="Y3683" s="4">
        <v>45474</v>
      </c>
      <c r="Z3683" t="s">
        <v>15806</v>
      </c>
      <c r="AA3683">
        <v>8866</v>
      </c>
      <c r="AB3683">
        <v>4774</v>
      </c>
      <c r="AC3683">
        <v>860</v>
      </c>
      <c r="AD3683" s="7">
        <f>invoices[[#This Row],[Rent]]+invoices[[#This Row],[Services]]+invoices[[#This Row],[GST]]</f>
        <v>14500</v>
      </c>
      <c r="AE3683" s="7">
        <f>invoices[[#This Row],[Total]]-invoices[[#This Row],[rent_amount]]</f>
        <v>0</v>
      </c>
      <c r="AF3683">
        <v>4090</v>
      </c>
      <c r="AG3683">
        <v>2790</v>
      </c>
      <c r="AH3683">
        <f>invoices[[#This Row],[EB Amount]]-invoices[[#This Row],[electricity_amount]]</f>
        <v>0</v>
      </c>
    </row>
    <row r="3684" spans="1:34">
      <c r="A3684" t="s">
        <v>9648</v>
      </c>
      <c r="B3684" t="s">
        <v>22</v>
      </c>
      <c r="C3684" t="s">
        <v>500</v>
      </c>
      <c r="D3684" t="s">
        <v>24</v>
      </c>
      <c r="E3684" t="s">
        <v>104</v>
      </c>
      <c r="F3684" t="s">
        <v>105</v>
      </c>
      <c r="G3684" t="s">
        <v>9649</v>
      </c>
      <c r="H3684" s="1">
        <f>DATE(YEAR(invoices[[#This Row],[due_date]]),MONTH(invoices[[#This Row],[due_date]]),1)</f>
        <v>45474</v>
      </c>
      <c r="I3684" s="1">
        <v>45480</v>
      </c>
      <c r="J3684">
        <v>13500</v>
      </c>
      <c r="K3684">
        <v>1080</v>
      </c>
      <c r="L3684">
        <v>0</v>
      </c>
      <c r="M3684">
        <f>invoices[[#This Row],[rent_amount]]+invoices[[#This Row],[electricity_amount]]+invoices[[#This Row],[other_charges]]</f>
        <v>14580</v>
      </c>
      <c r="N3684" t="s">
        <v>28</v>
      </c>
      <c r="O3684" t="s">
        <v>529</v>
      </c>
      <c r="P3684">
        <v>0</v>
      </c>
      <c r="Q3684" t="b">
        <v>0</v>
      </c>
      <c r="R3684" t="s">
        <v>289</v>
      </c>
      <c r="S3684">
        <v>0</v>
      </c>
      <c r="T3684">
        <f>invoices[[#This Row],[total_amount]]</f>
        <v>14580</v>
      </c>
      <c r="U3684" t="s">
        <v>502</v>
      </c>
      <c r="V3684" t="str">
        <f>INDEX([1]!Table1[tenantname],MATCH(invoices[[#This Row],[allotment_id]],[1]!Table1[TenantAllotmentID],0))</f>
        <v>Praveen C H (B14-C1)</v>
      </c>
      <c r="W3684" t="s">
        <v>14132</v>
      </c>
      <c r="X3684" t="s">
        <v>14133</v>
      </c>
      <c r="Y3684" s="4">
        <v>45474</v>
      </c>
      <c r="Z3684" t="s">
        <v>15806</v>
      </c>
      <c r="AA3684">
        <v>9690</v>
      </c>
      <c r="AB3684">
        <v>3229</v>
      </c>
      <c r="AC3684">
        <v>581</v>
      </c>
      <c r="AD3684" s="7">
        <f>invoices[[#This Row],[Rent]]+invoices[[#This Row],[Services]]+invoices[[#This Row],[GST]]</f>
        <v>13500</v>
      </c>
      <c r="AE3684" s="7">
        <f>invoices[[#This Row],[Total]]-invoices[[#This Row],[rent_amount]]</f>
        <v>0</v>
      </c>
      <c r="AF3684">
        <v>4100</v>
      </c>
      <c r="AG3684">
        <v>1080</v>
      </c>
      <c r="AH3684">
        <f>invoices[[#This Row],[EB Amount]]-invoices[[#This Row],[electricity_amount]]</f>
        <v>0</v>
      </c>
    </row>
    <row r="3685" spans="1:34">
      <c r="A3685" t="s">
        <v>9660</v>
      </c>
      <c r="B3685" t="s">
        <v>22</v>
      </c>
      <c r="C3685" t="s">
        <v>1309</v>
      </c>
      <c r="D3685" t="s">
        <v>24</v>
      </c>
      <c r="E3685" t="s">
        <v>72</v>
      </c>
      <c r="F3685" t="s">
        <v>559</v>
      </c>
      <c r="G3685" t="s">
        <v>9661</v>
      </c>
      <c r="H3685" s="1">
        <f>DATE(YEAR(invoices[[#This Row],[due_date]]),MONTH(invoices[[#This Row],[due_date]]),1)</f>
        <v>45474</v>
      </c>
      <c r="I3685" s="1">
        <v>45480</v>
      </c>
      <c r="J3685">
        <v>14500</v>
      </c>
      <c r="K3685">
        <v>1269</v>
      </c>
      <c r="L3685">
        <v>0</v>
      </c>
      <c r="M3685">
        <f>invoices[[#This Row],[rent_amount]]+invoices[[#This Row],[electricity_amount]]+invoices[[#This Row],[other_charges]]</f>
        <v>15769</v>
      </c>
      <c r="N3685" t="s">
        <v>28</v>
      </c>
      <c r="O3685" t="s">
        <v>459</v>
      </c>
      <c r="P3685">
        <v>0</v>
      </c>
      <c r="Q3685" t="b">
        <v>0</v>
      </c>
      <c r="R3685" t="s">
        <v>289</v>
      </c>
      <c r="S3685">
        <v>0</v>
      </c>
      <c r="T3685">
        <f>invoices[[#This Row],[total_amount]]</f>
        <v>15769</v>
      </c>
      <c r="U3685" t="s">
        <v>1311</v>
      </c>
      <c r="V3685" t="str">
        <f>INDEX([1]!Table1[tenantname],MATCH(invoices[[#This Row],[allotment_id]],[1]!Table1[TenantAllotmentID],0))</f>
        <v>Vijayashree Seenivasan (C34-B2)</v>
      </c>
      <c r="W3685" t="s">
        <v>14422</v>
      </c>
      <c r="X3685" t="s">
        <v>14423</v>
      </c>
      <c r="Y3685" s="4">
        <v>45474</v>
      </c>
      <c r="Z3685" t="s">
        <v>15806</v>
      </c>
      <c r="AA3685">
        <v>10408</v>
      </c>
      <c r="AB3685">
        <v>3468</v>
      </c>
      <c r="AC3685">
        <v>624</v>
      </c>
      <c r="AD3685" s="7">
        <f>invoices[[#This Row],[Rent]]+invoices[[#This Row],[Services]]+invoices[[#This Row],[GST]]</f>
        <v>14500</v>
      </c>
      <c r="AE3685" s="7">
        <f>invoices[[#This Row],[Total]]-invoices[[#This Row],[rent_amount]]</f>
        <v>0</v>
      </c>
      <c r="AF3685">
        <v>4106</v>
      </c>
      <c r="AG3685">
        <v>1269</v>
      </c>
      <c r="AH3685">
        <f>invoices[[#This Row],[EB Amount]]-invoices[[#This Row],[electricity_amount]]</f>
        <v>0</v>
      </c>
    </row>
    <row r="3686" spans="1:34">
      <c r="A3686" t="s">
        <v>9692</v>
      </c>
      <c r="B3686" t="s">
        <v>22</v>
      </c>
      <c r="C3686" t="s">
        <v>2950</v>
      </c>
      <c r="D3686" t="s">
        <v>24</v>
      </c>
      <c r="E3686" t="s">
        <v>349</v>
      </c>
      <c r="F3686" t="s">
        <v>716</v>
      </c>
      <c r="G3686" t="s">
        <v>9693</v>
      </c>
      <c r="H3686" s="1">
        <f>DATE(YEAR(invoices[[#This Row],[due_date]]),MONTH(invoices[[#This Row],[due_date]]),1)</f>
        <v>45474</v>
      </c>
      <c r="I3686" s="1">
        <v>45480</v>
      </c>
      <c r="J3686">
        <v>22000</v>
      </c>
      <c r="K3686">
        <v>1410</v>
      </c>
      <c r="L3686">
        <v>0</v>
      </c>
      <c r="M3686">
        <f>invoices[[#This Row],[rent_amount]]+invoices[[#This Row],[electricity_amount]]+invoices[[#This Row],[other_charges]]</f>
        <v>23410</v>
      </c>
      <c r="N3686" t="s">
        <v>28</v>
      </c>
      <c r="O3686" t="s">
        <v>958</v>
      </c>
      <c r="P3686">
        <v>0</v>
      </c>
      <c r="Q3686" t="b">
        <v>0</v>
      </c>
      <c r="R3686" t="s">
        <v>289</v>
      </c>
      <c r="S3686">
        <v>0</v>
      </c>
      <c r="T3686">
        <f>invoices[[#This Row],[total_amount]]</f>
        <v>23410</v>
      </c>
      <c r="U3686" t="s">
        <v>2952</v>
      </c>
      <c r="V3686" t="str">
        <f>INDEX([1]!Table1[tenantname],MATCH(invoices[[#This Row],[allotment_id]],[1]!Table1[TenantAllotmentID],0))</f>
        <v>Sandeep K (B11-D1)</v>
      </c>
      <c r="W3686" t="s">
        <v>14931</v>
      </c>
      <c r="X3686" t="s">
        <v>14932</v>
      </c>
      <c r="Y3686" s="4">
        <v>45474</v>
      </c>
      <c r="Z3686" t="s">
        <v>15806</v>
      </c>
      <c r="AA3686">
        <v>15792</v>
      </c>
      <c r="AB3686">
        <v>5263</v>
      </c>
      <c r="AC3686">
        <v>945</v>
      </c>
      <c r="AD3686" s="7">
        <f>invoices[[#This Row],[Rent]]+invoices[[#This Row],[Services]]+invoices[[#This Row],[GST]]</f>
        <v>22000</v>
      </c>
      <c r="AE3686" s="7">
        <f>invoices[[#This Row],[Total]]-invoices[[#This Row],[rent_amount]]</f>
        <v>0</v>
      </c>
      <c r="AF3686">
        <v>4120</v>
      </c>
      <c r="AG3686">
        <v>1410</v>
      </c>
      <c r="AH3686">
        <f>invoices[[#This Row],[EB Amount]]-invoices[[#This Row],[electricity_amount]]</f>
        <v>0</v>
      </c>
    </row>
    <row r="3687" spans="1:34">
      <c r="A3687" t="s">
        <v>9785</v>
      </c>
      <c r="B3687" t="s">
        <v>22</v>
      </c>
      <c r="C3687" t="s">
        <v>111</v>
      </c>
      <c r="D3687" t="s">
        <v>24</v>
      </c>
      <c r="E3687" t="s">
        <v>112</v>
      </c>
      <c r="F3687" t="s">
        <v>113</v>
      </c>
      <c r="G3687" t="s">
        <v>9786</v>
      </c>
      <c r="H3687" s="1">
        <f>DATE(YEAR(invoices[[#This Row],[due_date]]),MONTH(invoices[[#This Row],[due_date]]),1)</f>
        <v>45474</v>
      </c>
      <c r="I3687" s="1">
        <v>45480</v>
      </c>
      <c r="J3687">
        <v>3848</v>
      </c>
      <c r="K3687">
        <v>1680</v>
      </c>
      <c r="L3687">
        <v>2250</v>
      </c>
      <c r="M3687">
        <f>invoices[[#This Row],[rent_amount]]+invoices[[#This Row],[electricity_amount]]+invoices[[#This Row],[other_charges]]</f>
        <v>7778</v>
      </c>
      <c r="N3687" t="s">
        <v>28</v>
      </c>
      <c r="O3687" t="s">
        <v>529</v>
      </c>
      <c r="P3687">
        <v>0</v>
      </c>
      <c r="Q3687" t="b">
        <v>0</v>
      </c>
      <c r="R3687" t="s">
        <v>289</v>
      </c>
      <c r="S3687">
        <v>0</v>
      </c>
      <c r="T3687">
        <f>invoices[[#This Row],[total_amount]]</f>
        <v>7778</v>
      </c>
      <c r="U3687" t="s">
        <v>117</v>
      </c>
      <c r="V3687" t="str">
        <f>INDEX([1]!Table1[tenantname],MATCH(invoices[[#This Row],[allotment_id]],[1]!Table1[TenantAllotmentID],0))</f>
        <v>Ramvishnu R (A23-C1)</v>
      </c>
      <c r="W3687" t="s">
        <v>14006</v>
      </c>
      <c r="X3687" t="s">
        <v>14007</v>
      </c>
      <c r="Y3687" s="4">
        <v>45474</v>
      </c>
      <c r="Z3687" t="s">
        <v>15806</v>
      </c>
      <c r="AA3687">
        <v>2743</v>
      </c>
      <c r="AB3687">
        <v>937</v>
      </c>
      <c r="AC3687">
        <v>168</v>
      </c>
      <c r="AD3687" s="7">
        <f>invoices[[#This Row],[Rent]]+invoices[[#This Row],[Services]]+invoices[[#This Row],[GST]]</f>
        <v>3848</v>
      </c>
      <c r="AE3687" s="7">
        <f>invoices[[#This Row],[Total]]-invoices[[#This Row],[rent_amount]]</f>
        <v>0</v>
      </c>
      <c r="AF3687">
        <v>4165</v>
      </c>
      <c r="AG3687">
        <v>1680</v>
      </c>
      <c r="AH3687">
        <f>invoices[[#This Row],[EB Amount]]-invoices[[#This Row],[electricity_amount]]</f>
        <v>0</v>
      </c>
    </row>
    <row r="3688" spans="1:34">
      <c r="A3688" t="s">
        <v>9849</v>
      </c>
      <c r="B3688" t="s">
        <v>22</v>
      </c>
      <c r="C3688" t="s">
        <v>1836</v>
      </c>
      <c r="D3688" t="s">
        <v>24</v>
      </c>
      <c r="E3688" t="s">
        <v>247</v>
      </c>
      <c r="F3688" t="s">
        <v>2658</v>
      </c>
      <c r="G3688" t="s">
        <v>9850</v>
      </c>
      <c r="H3688" s="1">
        <f>DATE(YEAR(invoices[[#This Row],[due_date]]),MONTH(invoices[[#This Row],[due_date]]),1)</f>
        <v>45474</v>
      </c>
      <c r="I3688" s="1">
        <v>45480</v>
      </c>
      <c r="J3688">
        <v>5661</v>
      </c>
      <c r="K3688">
        <v>0</v>
      </c>
      <c r="L3688">
        <v>0</v>
      </c>
      <c r="M3688">
        <f>invoices[[#This Row],[rent_amount]]+invoices[[#This Row],[electricity_amount]]+invoices[[#This Row],[other_charges]]</f>
        <v>5661</v>
      </c>
      <c r="N3688" t="s">
        <v>28</v>
      </c>
      <c r="O3688" t="s">
        <v>529</v>
      </c>
      <c r="P3688">
        <v>0</v>
      </c>
      <c r="Q3688" t="b">
        <v>0</v>
      </c>
      <c r="R3688" t="s">
        <v>289</v>
      </c>
      <c r="S3688">
        <v>0</v>
      </c>
      <c r="T3688">
        <f>invoices[[#This Row],[total_amount]]</f>
        <v>5661</v>
      </c>
      <c r="U3688" t="s">
        <v>2817</v>
      </c>
      <c r="V3688" t="str">
        <f>INDEX([1]!Table1[tenantname],MATCH(invoices[[#This Row],[allotment_id]],[1]!Table1[TenantAllotmentID],0))</f>
        <v>Paras Katal (C11-C2)</v>
      </c>
      <c r="W3688" t="s">
        <v>14613</v>
      </c>
      <c r="X3688" t="s">
        <v>14900</v>
      </c>
      <c r="Y3688" s="4">
        <v>45474</v>
      </c>
      <c r="Z3688" t="s">
        <v>15806</v>
      </c>
      <c r="AA3688">
        <v>3963</v>
      </c>
      <c r="AB3688">
        <v>1439</v>
      </c>
      <c r="AC3688">
        <v>259</v>
      </c>
      <c r="AD3688" s="7">
        <f>invoices[[#This Row],[Rent]]+invoices[[#This Row],[Services]]+invoices[[#This Row],[GST]]</f>
        <v>5661</v>
      </c>
      <c r="AE3688" s="7">
        <f>invoices[[#This Row],[Total]]-invoices[[#This Row],[rent_amount]]</f>
        <v>0</v>
      </c>
      <c r="AF3688">
        <v>4200</v>
      </c>
      <c r="AG3688">
        <v>0</v>
      </c>
      <c r="AH3688">
        <f>invoices[[#This Row],[EB Amount]]-invoices[[#This Row],[electricity_amount]]</f>
        <v>0</v>
      </c>
    </row>
    <row r="3689" spans="1:34">
      <c r="A3689" t="s">
        <v>9863</v>
      </c>
      <c r="B3689" t="s">
        <v>22</v>
      </c>
      <c r="C3689" t="s">
        <v>1375</v>
      </c>
      <c r="D3689" t="s">
        <v>24</v>
      </c>
      <c r="E3689" t="s">
        <v>226</v>
      </c>
      <c r="F3689" t="s">
        <v>227</v>
      </c>
      <c r="G3689" t="s">
        <v>9864</v>
      </c>
      <c r="H3689" s="1">
        <f>DATE(YEAR(invoices[[#This Row],[due_date]]),MONTH(invoices[[#This Row],[due_date]]),1)</f>
        <v>45474</v>
      </c>
      <c r="I3689" s="1">
        <v>45480</v>
      </c>
      <c r="J3689">
        <v>14500</v>
      </c>
      <c r="K3689">
        <v>768</v>
      </c>
      <c r="L3689">
        <v>0</v>
      </c>
      <c r="M3689">
        <f>invoices[[#This Row],[rent_amount]]+invoices[[#This Row],[electricity_amount]]+invoices[[#This Row],[other_charges]]</f>
        <v>15268</v>
      </c>
      <c r="N3689" t="s">
        <v>28</v>
      </c>
      <c r="O3689" t="s">
        <v>529</v>
      </c>
      <c r="P3689">
        <v>0</v>
      </c>
      <c r="Q3689" t="b">
        <v>0</v>
      </c>
      <c r="R3689" t="s">
        <v>289</v>
      </c>
      <c r="S3689">
        <v>0</v>
      </c>
      <c r="T3689">
        <f>invoices[[#This Row],[total_amount]]</f>
        <v>15268</v>
      </c>
      <c r="U3689" t="s">
        <v>1377</v>
      </c>
      <c r="V3689" t="str">
        <f>INDEX([1]!Table1[tenantname],MATCH(invoices[[#This Row],[allotment_id]],[1]!Table1[TenantAllotmentID],0))</f>
        <v>Priyadarshini C (B12-B2)</v>
      </c>
      <c r="W3689" t="s">
        <v>14448</v>
      </c>
      <c r="X3689" t="s">
        <v>14449</v>
      </c>
      <c r="Y3689" s="4">
        <v>45474</v>
      </c>
      <c r="Z3689" t="s">
        <v>15806</v>
      </c>
      <c r="AA3689">
        <v>10408</v>
      </c>
      <c r="AB3689">
        <v>3468</v>
      </c>
      <c r="AC3689">
        <v>624</v>
      </c>
      <c r="AD3689" s="7">
        <f>invoices[[#This Row],[Rent]]+invoices[[#This Row],[Services]]+invoices[[#This Row],[GST]]</f>
        <v>14500</v>
      </c>
      <c r="AE3689" s="7">
        <f>invoices[[#This Row],[Total]]-invoices[[#This Row],[rent_amount]]</f>
        <v>0</v>
      </c>
      <c r="AF3689">
        <v>4207</v>
      </c>
      <c r="AG3689">
        <v>768</v>
      </c>
      <c r="AH3689">
        <f>invoices[[#This Row],[EB Amount]]-invoices[[#This Row],[electricity_amount]]</f>
        <v>0</v>
      </c>
    </row>
    <row r="3690" spans="1:34">
      <c r="A3690" t="s">
        <v>10025</v>
      </c>
      <c r="B3690" t="s">
        <v>22</v>
      </c>
      <c r="C3690" t="s">
        <v>10026</v>
      </c>
      <c r="D3690" t="s">
        <v>24</v>
      </c>
      <c r="E3690" t="s">
        <v>25</v>
      </c>
      <c r="F3690" t="s">
        <v>65</v>
      </c>
      <c r="G3690" t="s">
        <v>10027</v>
      </c>
      <c r="H3690" s="1">
        <f>DATE(YEAR(invoices[[#This Row],[due_date]]),MONTH(invoices[[#This Row],[due_date]]),1)</f>
        <v>45474</v>
      </c>
      <c r="I3690" s="1">
        <v>45480</v>
      </c>
      <c r="J3690">
        <v>426</v>
      </c>
      <c r="K3690">
        <v>0</v>
      </c>
      <c r="L3690">
        <v>2250</v>
      </c>
      <c r="M3690">
        <f>invoices[[#This Row],[rent_amount]]+invoices[[#This Row],[electricity_amount]]+invoices[[#This Row],[other_charges]]</f>
        <v>2676</v>
      </c>
      <c r="N3690" t="s">
        <v>28</v>
      </c>
      <c r="O3690" t="s">
        <v>459</v>
      </c>
      <c r="P3690">
        <v>0</v>
      </c>
      <c r="Q3690" t="b">
        <v>0</v>
      </c>
      <c r="R3690" t="s">
        <v>289</v>
      </c>
      <c r="S3690">
        <v>0</v>
      </c>
      <c r="T3690">
        <f>invoices[[#This Row],[total_amount]]</f>
        <v>2676</v>
      </c>
      <c r="U3690" t="s">
        <v>10028</v>
      </c>
      <c r="V3690" t="str">
        <f>INDEX([1]!Table1[tenantname],MATCH(invoices[[#This Row],[allotment_id]],[1]!Table1[TenantAllotmentID],0))</f>
        <v>Subalakshmi P (A24-C2)</v>
      </c>
      <c r="W3690" t="s">
        <v>15680</v>
      </c>
      <c r="X3690" t="s">
        <v>15681</v>
      </c>
      <c r="Y3690" s="4">
        <v>45474</v>
      </c>
      <c r="Z3690" t="s">
        <v>15806</v>
      </c>
      <c r="AA3690">
        <v>304</v>
      </c>
      <c r="AB3690">
        <v>104</v>
      </c>
      <c r="AC3690">
        <v>18</v>
      </c>
      <c r="AD3690" s="7">
        <f>invoices[[#This Row],[Rent]]+invoices[[#This Row],[Services]]+invoices[[#This Row],[GST]]</f>
        <v>426</v>
      </c>
      <c r="AE3690" s="7">
        <f>invoices[[#This Row],[Total]]-invoices[[#This Row],[rent_amount]]</f>
        <v>0</v>
      </c>
      <c r="AF3690">
        <v>4293</v>
      </c>
      <c r="AG3690">
        <v>0</v>
      </c>
      <c r="AH3690">
        <f>invoices[[#This Row],[EB Amount]]-invoices[[#This Row],[electricity_amount]]</f>
        <v>0</v>
      </c>
    </row>
    <row r="3691" spans="1:34">
      <c r="A3691" t="s">
        <v>10112</v>
      </c>
      <c r="B3691" t="s">
        <v>22</v>
      </c>
      <c r="C3691" t="s">
        <v>1270</v>
      </c>
      <c r="D3691" t="s">
        <v>24</v>
      </c>
      <c r="E3691" t="s">
        <v>275</v>
      </c>
      <c r="F3691" t="s">
        <v>276</v>
      </c>
      <c r="G3691" t="s">
        <v>10113</v>
      </c>
      <c r="H3691" s="1">
        <f>DATE(YEAR(invoices[[#This Row],[due_date]]),MONTH(invoices[[#This Row],[due_date]]),1)</f>
        <v>45474</v>
      </c>
      <c r="I3691" s="1">
        <v>45480</v>
      </c>
      <c r="J3691">
        <v>13500</v>
      </c>
      <c r="K3691">
        <v>2220</v>
      </c>
      <c r="L3691">
        <v>0</v>
      </c>
      <c r="M3691">
        <f>invoices[[#This Row],[rent_amount]]+invoices[[#This Row],[electricity_amount]]+invoices[[#This Row],[other_charges]]</f>
        <v>15720</v>
      </c>
      <c r="N3691" t="s">
        <v>28</v>
      </c>
      <c r="O3691" t="s">
        <v>459</v>
      </c>
      <c r="P3691">
        <v>0</v>
      </c>
      <c r="Q3691" t="b">
        <v>0</v>
      </c>
      <c r="R3691" t="s">
        <v>289</v>
      </c>
      <c r="S3691">
        <v>0</v>
      </c>
      <c r="T3691">
        <f>invoices[[#This Row],[total_amount]]</f>
        <v>15720</v>
      </c>
      <c r="U3691" t="s">
        <v>1272</v>
      </c>
      <c r="V3691" t="str">
        <f>INDEX([1]!Table1[tenantname],MATCH(invoices[[#This Row],[allotment_id]],[1]!Table1[TenantAllotmentID],0))</f>
        <v>Smita Parial (B44-C2)</v>
      </c>
      <c r="W3691" t="s">
        <v>14407</v>
      </c>
      <c r="X3691" t="s">
        <v>14408</v>
      </c>
      <c r="Y3691" s="4">
        <v>45474</v>
      </c>
      <c r="Z3691" t="s">
        <v>15806</v>
      </c>
      <c r="AA3691">
        <v>9690</v>
      </c>
      <c r="AB3691">
        <v>3229</v>
      </c>
      <c r="AC3691">
        <v>581</v>
      </c>
      <c r="AD3691" s="7">
        <f>invoices[[#This Row],[Rent]]+invoices[[#This Row],[Services]]+invoices[[#This Row],[GST]]</f>
        <v>13500</v>
      </c>
      <c r="AE3691" s="7">
        <f>invoices[[#This Row],[Total]]-invoices[[#This Row],[rent_amount]]</f>
        <v>0</v>
      </c>
      <c r="AF3691">
        <v>4341</v>
      </c>
      <c r="AG3691">
        <v>2220</v>
      </c>
      <c r="AH3691">
        <f>invoices[[#This Row],[EB Amount]]-invoices[[#This Row],[electricity_amount]]</f>
        <v>0</v>
      </c>
    </row>
    <row r="3692" spans="1:34">
      <c r="A3692" t="s">
        <v>10114</v>
      </c>
      <c r="B3692" t="s">
        <v>22</v>
      </c>
      <c r="C3692" t="s">
        <v>1322</v>
      </c>
      <c r="D3692" t="s">
        <v>24</v>
      </c>
      <c r="E3692" t="s">
        <v>329</v>
      </c>
      <c r="F3692" t="s">
        <v>330</v>
      </c>
      <c r="G3692" t="s">
        <v>10115</v>
      </c>
      <c r="H3692" s="1">
        <f>DATE(YEAR(invoices[[#This Row],[due_date]]),MONTH(invoices[[#This Row],[due_date]]),1)</f>
        <v>45474</v>
      </c>
      <c r="I3692" s="1">
        <v>45480</v>
      </c>
      <c r="J3692">
        <v>11178</v>
      </c>
      <c r="K3692">
        <v>0</v>
      </c>
      <c r="L3692">
        <v>0</v>
      </c>
      <c r="M3692">
        <f>invoices[[#This Row],[rent_amount]]+invoices[[#This Row],[electricity_amount]]+invoices[[#This Row],[other_charges]]</f>
        <v>11178</v>
      </c>
      <c r="N3692" t="s">
        <v>28</v>
      </c>
      <c r="O3692" t="s">
        <v>459</v>
      </c>
      <c r="P3692">
        <v>0</v>
      </c>
      <c r="Q3692" t="b">
        <v>0</v>
      </c>
      <c r="R3692" t="s">
        <v>289</v>
      </c>
      <c r="S3692">
        <v>0</v>
      </c>
      <c r="T3692">
        <f>invoices[[#This Row],[total_amount]]</f>
        <v>11178</v>
      </c>
      <c r="U3692" t="s">
        <v>1324</v>
      </c>
      <c r="V3692" t="str">
        <f>INDEX([1]!Table1[tenantname],MATCH(invoices[[#This Row],[allotment_id]],[1]!Table1[TenantAllotmentID],0))</f>
        <v>Snighdha Rashmi (C43-A1)</v>
      </c>
      <c r="W3692" t="s">
        <v>14428</v>
      </c>
      <c r="X3692" t="s">
        <v>14429</v>
      </c>
      <c r="Y3692" s="4">
        <v>45474</v>
      </c>
      <c r="Z3692" t="s">
        <v>15806</v>
      </c>
      <c r="AA3692">
        <v>7825</v>
      </c>
      <c r="AB3692">
        <v>2842</v>
      </c>
      <c r="AC3692">
        <v>511</v>
      </c>
      <c r="AD3692" s="7">
        <f>invoices[[#This Row],[Rent]]+invoices[[#This Row],[Services]]+invoices[[#This Row],[GST]]</f>
        <v>11178</v>
      </c>
      <c r="AE3692" s="7">
        <f>invoices[[#This Row],[Total]]-invoices[[#This Row],[rent_amount]]</f>
        <v>0</v>
      </c>
      <c r="AF3692">
        <v>4342</v>
      </c>
      <c r="AG3692">
        <v>0</v>
      </c>
      <c r="AH3692">
        <f>invoices[[#This Row],[EB Amount]]-invoices[[#This Row],[electricity_amount]]</f>
        <v>0</v>
      </c>
    </row>
    <row r="3693" spans="1:34">
      <c r="A3693" t="s">
        <v>10242</v>
      </c>
      <c r="B3693" t="s">
        <v>22</v>
      </c>
      <c r="C3693" t="s">
        <v>901</v>
      </c>
      <c r="D3693" t="s">
        <v>24</v>
      </c>
      <c r="E3693" t="s">
        <v>329</v>
      </c>
      <c r="F3693" t="s">
        <v>902</v>
      </c>
      <c r="G3693" t="s">
        <v>10243</v>
      </c>
      <c r="H3693" s="1">
        <f>DATE(YEAR(invoices[[#This Row],[due_date]]),MONTH(invoices[[#This Row],[due_date]]),1)</f>
        <v>45474</v>
      </c>
      <c r="I3693" s="1">
        <v>45480</v>
      </c>
      <c r="J3693">
        <v>13500</v>
      </c>
      <c r="K3693">
        <v>2790</v>
      </c>
      <c r="L3693">
        <v>0</v>
      </c>
      <c r="M3693">
        <f>invoices[[#This Row],[rent_amount]]+invoices[[#This Row],[electricity_amount]]+invoices[[#This Row],[other_charges]]</f>
        <v>16290</v>
      </c>
      <c r="N3693" t="s">
        <v>28</v>
      </c>
      <c r="O3693" t="s">
        <v>288</v>
      </c>
      <c r="P3693">
        <v>0</v>
      </c>
      <c r="Q3693" t="b">
        <v>0</v>
      </c>
      <c r="R3693" t="s">
        <v>289</v>
      </c>
      <c r="S3693">
        <v>0</v>
      </c>
      <c r="T3693">
        <f>invoices[[#This Row],[total_amount]]</f>
        <v>16290</v>
      </c>
      <c r="U3693" t="s">
        <v>905</v>
      </c>
      <c r="V3693" t="str">
        <f>INDEX([1]!Table1[tenantname],MATCH(invoices[[#This Row],[allotment_id]],[1]!Table1[TenantAllotmentID],0))</f>
        <v>Kaarthika K (C43-C2)</v>
      </c>
      <c r="W3693" t="s">
        <v>14275</v>
      </c>
      <c r="X3693" t="s">
        <v>14275</v>
      </c>
      <c r="Y3693" s="4">
        <v>45474</v>
      </c>
      <c r="Z3693" t="s">
        <v>15806</v>
      </c>
      <c r="AA3693">
        <v>8254</v>
      </c>
      <c r="AB3693">
        <v>4444</v>
      </c>
      <c r="AC3693">
        <v>802</v>
      </c>
      <c r="AD3693" s="7">
        <f>invoices[[#This Row],[Rent]]+invoices[[#This Row],[Services]]+invoices[[#This Row],[GST]]</f>
        <v>13500</v>
      </c>
      <c r="AE3693" s="7">
        <f>invoices[[#This Row],[Total]]-invoices[[#This Row],[rent_amount]]</f>
        <v>0</v>
      </c>
      <c r="AF3693">
        <v>4412</v>
      </c>
      <c r="AG3693">
        <v>2790</v>
      </c>
      <c r="AH3693">
        <f>invoices[[#This Row],[EB Amount]]-invoices[[#This Row],[electricity_amount]]</f>
        <v>0</v>
      </c>
    </row>
    <row r="3694" spans="1:34">
      <c r="A3694" t="s">
        <v>10285</v>
      </c>
      <c r="B3694" t="s">
        <v>22</v>
      </c>
      <c r="C3694" t="s">
        <v>132</v>
      </c>
      <c r="D3694" t="s">
        <v>24</v>
      </c>
      <c r="E3694" t="s">
        <v>50</v>
      </c>
      <c r="F3694" t="s">
        <v>133</v>
      </c>
      <c r="G3694" t="s">
        <v>10286</v>
      </c>
      <c r="H3694" s="1">
        <f>DATE(YEAR(invoices[[#This Row],[due_date]]),MONTH(invoices[[#This Row],[due_date]]),1)</f>
        <v>45474</v>
      </c>
      <c r="I3694" s="1">
        <v>45480</v>
      </c>
      <c r="J3694">
        <v>13500</v>
      </c>
      <c r="K3694">
        <v>1980</v>
      </c>
      <c r="L3694">
        <v>0</v>
      </c>
      <c r="M3694">
        <f>invoices[[#This Row],[rent_amount]]+invoices[[#This Row],[electricity_amount]]+invoices[[#This Row],[other_charges]]</f>
        <v>15480</v>
      </c>
      <c r="N3694" t="s">
        <v>28</v>
      </c>
      <c r="O3694" t="s">
        <v>459</v>
      </c>
      <c r="P3694">
        <v>0</v>
      </c>
      <c r="Q3694" t="b">
        <v>0</v>
      </c>
      <c r="R3694" t="s">
        <v>289</v>
      </c>
      <c r="S3694">
        <v>0</v>
      </c>
      <c r="T3694">
        <f>invoices[[#This Row],[total_amount]]</f>
        <v>15480</v>
      </c>
      <c r="U3694" t="s">
        <v>137</v>
      </c>
      <c r="V3694" t="str">
        <f>INDEX([1]!Table1[tenantname],MATCH(invoices[[#This Row],[allotment_id]],[1]!Table1[TenantAllotmentID],0))</f>
        <v>Uma Saikumar Torikonda (B32-C1)</v>
      </c>
      <c r="W3694" t="s">
        <v>14012</v>
      </c>
      <c r="X3694" t="s">
        <v>14013</v>
      </c>
      <c r="Y3694" s="4">
        <v>45474</v>
      </c>
      <c r="Z3694" t="s">
        <v>15806</v>
      </c>
      <c r="AA3694">
        <v>8254</v>
      </c>
      <c r="AB3694">
        <v>4444</v>
      </c>
      <c r="AC3694">
        <v>802</v>
      </c>
      <c r="AD3694" s="7">
        <f>invoices[[#This Row],[Rent]]+invoices[[#This Row],[Services]]+invoices[[#This Row],[GST]]</f>
        <v>13500</v>
      </c>
      <c r="AE3694" s="7">
        <f>invoices[[#This Row],[Total]]-invoices[[#This Row],[rent_amount]]</f>
        <v>0</v>
      </c>
      <c r="AF3694">
        <v>4432</v>
      </c>
      <c r="AG3694">
        <v>1980</v>
      </c>
      <c r="AH3694">
        <f>invoices[[#This Row],[EB Amount]]-invoices[[#This Row],[electricity_amount]]</f>
        <v>0</v>
      </c>
    </row>
    <row r="3695" spans="1:34">
      <c r="A3695" t="s">
        <v>10311</v>
      </c>
      <c r="B3695" t="s">
        <v>22</v>
      </c>
      <c r="C3695" t="s">
        <v>983</v>
      </c>
      <c r="D3695" t="s">
        <v>24</v>
      </c>
      <c r="E3695" t="s">
        <v>519</v>
      </c>
      <c r="F3695" t="s">
        <v>984</v>
      </c>
      <c r="G3695" t="s">
        <v>10312</v>
      </c>
      <c r="H3695" s="1">
        <f>DATE(YEAR(invoices[[#This Row],[due_date]]),MONTH(invoices[[#This Row],[due_date]]),1)</f>
        <v>45474</v>
      </c>
      <c r="I3695" s="1">
        <v>45480</v>
      </c>
      <c r="J3695">
        <v>14500</v>
      </c>
      <c r="K3695">
        <v>2190</v>
      </c>
      <c r="L3695">
        <v>2250</v>
      </c>
      <c r="M3695">
        <f>invoices[[#This Row],[rent_amount]]+invoices[[#This Row],[electricity_amount]]+invoices[[#This Row],[other_charges]]</f>
        <v>18940</v>
      </c>
      <c r="N3695" t="s">
        <v>28</v>
      </c>
      <c r="O3695" t="s">
        <v>529</v>
      </c>
      <c r="P3695">
        <v>0</v>
      </c>
      <c r="Q3695" t="b">
        <v>0</v>
      </c>
      <c r="R3695" t="s">
        <v>289</v>
      </c>
      <c r="S3695">
        <v>0</v>
      </c>
      <c r="T3695">
        <f>invoices[[#This Row],[total_amount]]</f>
        <v>18940</v>
      </c>
      <c r="U3695" t="s">
        <v>986</v>
      </c>
      <c r="V3695" t="str">
        <f>INDEX([1]!Table1[tenantname],MATCH(invoices[[#This Row],[allotment_id]],[1]!Table1[TenantAllotmentID],0))</f>
        <v>Ramalingeswara Nath (C41-B1)</v>
      </c>
      <c r="W3695" t="s">
        <v>14304</v>
      </c>
      <c r="X3695" t="s">
        <v>14305</v>
      </c>
      <c r="Y3695" s="4">
        <v>45474</v>
      </c>
      <c r="Z3695" t="s">
        <v>15806</v>
      </c>
      <c r="AA3695">
        <v>8866</v>
      </c>
      <c r="AB3695">
        <v>4774</v>
      </c>
      <c r="AC3695">
        <v>860</v>
      </c>
      <c r="AD3695" s="7">
        <f>invoices[[#This Row],[Rent]]+invoices[[#This Row],[Services]]+invoices[[#This Row],[GST]]</f>
        <v>14500</v>
      </c>
      <c r="AE3695" s="7">
        <f>invoices[[#This Row],[Total]]-invoices[[#This Row],[rent_amount]]</f>
        <v>0</v>
      </c>
      <c r="AF3695">
        <v>4446</v>
      </c>
      <c r="AG3695">
        <v>2190</v>
      </c>
      <c r="AH3695">
        <f>invoices[[#This Row],[EB Amount]]-invoices[[#This Row],[electricity_amount]]</f>
        <v>0</v>
      </c>
    </row>
    <row r="3696" spans="1:34">
      <c r="A3696" t="s">
        <v>10381</v>
      </c>
      <c r="B3696" t="s">
        <v>22</v>
      </c>
      <c r="C3696" t="s">
        <v>1233</v>
      </c>
      <c r="D3696" t="s">
        <v>24</v>
      </c>
      <c r="E3696" t="s">
        <v>34</v>
      </c>
      <c r="F3696" t="s">
        <v>837</v>
      </c>
      <c r="G3696" t="s">
        <v>10382</v>
      </c>
      <c r="H3696" s="1">
        <f>DATE(YEAR(invoices[[#This Row],[due_date]]),MONTH(invoices[[#This Row],[due_date]]),1)</f>
        <v>45474</v>
      </c>
      <c r="I3696" s="1">
        <v>45480</v>
      </c>
      <c r="J3696">
        <v>11758</v>
      </c>
      <c r="K3696">
        <v>0</v>
      </c>
      <c r="L3696">
        <v>0</v>
      </c>
      <c r="M3696">
        <f>invoices[[#This Row],[rent_amount]]+invoices[[#This Row],[electricity_amount]]+invoices[[#This Row],[other_charges]]</f>
        <v>11758</v>
      </c>
      <c r="N3696" t="s">
        <v>28</v>
      </c>
      <c r="O3696" t="s">
        <v>529</v>
      </c>
      <c r="P3696">
        <v>0</v>
      </c>
      <c r="Q3696" t="b">
        <v>0</v>
      </c>
      <c r="R3696" t="s">
        <v>289</v>
      </c>
      <c r="S3696">
        <v>0</v>
      </c>
      <c r="T3696">
        <f>invoices[[#This Row],[total_amount]]</f>
        <v>11758</v>
      </c>
      <c r="U3696" t="s">
        <v>1235</v>
      </c>
      <c r="V3696" t="str">
        <f>INDEX([1]!Table1[tenantname],MATCH(invoices[[#This Row],[allotment_id]],[1]!Table1[TenantAllotmentID],0))</f>
        <v>Reena Manci (B43-C1)</v>
      </c>
      <c r="W3696" t="s">
        <v>14392</v>
      </c>
      <c r="X3696" t="s">
        <v>14393</v>
      </c>
      <c r="Y3696" s="4">
        <v>45474</v>
      </c>
      <c r="Z3696" t="s">
        <v>15806</v>
      </c>
      <c r="AA3696">
        <v>8231</v>
      </c>
      <c r="AB3696">
        <v>2989</v>
      </c>
      <c r="AC3696">
        <v>538</v>
      </c>
      <c r="AD3696" s="7">
        <f>invoices[[#This Row],[Rent]]+invoices[[#This Row],[Services]]+invoices[[#This Row],[GST]]</f>
        <v>11758</v>
      </c>
      <c r="AE3696" s="7">
        <f>invoices[[#This Row],[Total]]-invoices[[#This Row],[rent_amount]]</f>
        <v>0</v>
      </c>
      <c r="AF3696">
        <v>4479</v>
      </c>
      <c r="AG3696">
        <v>0</v>
      </c>
      <c r="AH3696">
        <f>invoices[[#This Row],[EB Amount]]-invoices[[#This Row],[electricity_amount]]</f>
        <v>0</v>
      </c>
    </row>
    <row r="3697" spans="1:34">
      <c r="A3697" t="s">
        <v>10422</v>
      </c>
      <c r="B3697" t="s">
        <v>22</v>
      </c>
      <c r="C3697" t="s">
        <v>389</v>
      </c>
      <c r="D3697" t="s">
        <v>24</v>
      </c>
      <c r="E3697" t="s">
        <v>96</v>
      </c>
      <c r="F3697" t="s">
        <v>390</v>
      </c>
      <c r="G3697" t="s">
        <v>10423</v>
      </c>
      <c r="H3697" s="1">
        <f>DATE(YEAR(invoices[[#This Row],[due_date]]),MONTH(invoices[[#This Row],[due_date]]),1)</f>
        <v>45474</v>
      </c>
      <c r="I3697" s="1">
        <v>45480</v>
      </c>
      <c r="J3697">
        <v>16700</v>
      </c>
      <c r="K3697">
        <v>2730</v>
      </c>
      <c r="L3697">
        <v>0</v>
      </c>
      <c r="M3697">
        <f>invoices[[#This Row],[rent_amount]]+invoices[[#This Row],[electricity_amount]]+invoices[[#This Row],[other_charges]]</f>
        <v>19430</v>
      </c>
      <c r="N3697" t="s">
        <v>28</v>
      </c>
      <c r="O3697" t="s">
        <v>958</v>
      </c>
      <c r="P3697">
        <v>0</v>
      </c>
      <c r="Q3697" t="b">
        <v>0</v>
      </c>
      <c r="R3697" t="s">
        <v>289</v>
      </c>
      <c r="S3697">
        <v>0</v>
      </c>
      <c r="T3697">
        <f>invoices[[#This Row],[total_amount]]</f>
        <v>19430</v>
      </c>
      <c r="U3697" t="s">
        <v>392</v>
      </c>
      <c r="V3697" t="str">
        <f>INDEX([1]!Table1[tenantname],MATCH(invoices[[#This Row],[allotment_id]],[1]!Table1[TenantAllotmentID],0))</f>
        <v>Vikram Shingadi (B33-A1)</v>
      </c>
      <c r="W3697" t="s">
        <v>14092</v>
      </c>
      <c r="X3697" t="s">
        <v>14093</v>
      </c>
      <c r="Y3697" s="4">
        <v>45474</v>
      </c>
      <c r="Z3697" t="s">
        <v>15806</v>
      </c>
      <c r="AA3697">
        <v>10211</v>
      </c>
      <c r="AB3697">
        <v>5498</v>
      </c>
      <c r="AC3697">
        <v>991</v>
      </c>
      <c r="AD3697" s="7">
        <f>invoices[[#This Row],[Rent]]+invoices[[#This Row],[Services]]+invoices[[#This Row],[GST]]</f>
        <v>16700</v>
      </c>
      <c r="AE3697" s="7">
        <f>invoices[[#This Row],[Total]]-invoices[[#This Row],[rent_amount]]</f>
        <v>0</v>
      </c>
      <c r="AF3697">
        <v>4499</v>
      </c>
      <c r="AG3697">
        <v>2730</v>
      </c>
      <c r="AH3697">
        <f>invoices[[#This Row],[EB Amount]]-invoices[[#This Row],[electricity_amount]]</f>
        <v>0</v>
      </c>
    </row>
    <row r="3698" spans="1:34">
      <c r="A3698" t="s">
        <v>10430</v>
      </c>
      <c r="B3698" t="s">
        <v>22</v>
      </c>
      <c r="C3698" t="s">
        <v>10431</v>
      </c>
      <c r="D3698" t="s">
        <v>24</v>
      </c>
      <c r="E3698" t="s">
        <v>342</v>
      </c>
      <c r="F3698" t="s">
        <v>343</v>
      </c>
      <c r="G3698" t="s">
        <v>10432</v>
      </c>
      <c r="H3698" s="1">
        <f>DATE(YEAR(invoices[[#This Row],[due_date]]),MONTH(invoices[[#This Row],[due_date]]),1)</f>
        <v>45474</v>
      </c>
      <c r="I3698" s="1">
        <v>45480</v>
      </c>
      <c r="J3698">
        <v>23000</v>
      </c>
      <c r="K3698">
        <v>0</v>
      </c>
      <c r="L3698">
        <v>2250</v>
      </c>
      <c r="M3698">
        <f>invoices[[#This Row],[rent_amount]]+invoices[[#This Row],[electricity_amount]]+invoices[[#This Row],[other_charges]]</f>
        <v>25250</v>
      </c>
      <c r="N3698" t="s">
        <v>28</v>
      </c>
      <c r="O3698" t="s">
        <v>529</v>
      </c>
      <c r="P3698">
        <v>0</v>
      </c>
      <c r="Q3698" t="b">
        <v>0</v>
      </c>
      <c r="R3698" t="s">
        <v>289</v>
      </c>
      <c r="S3698">
        <v>0</v>
      </c>
      <c r="T3698">
        <f>invoices[[#This Row],[total_amount]]</f>
        <v>25250</v>
      </c>
      <c r="U3698" t="s">
        <v>10433</v>
      </c>
      <c r="V3698" t="str">
        <f>INDEX([1]!Table1[tenantname],MATCH(invoices[[#This Row],[allotment_id]],[1]!Table1[TenantAllotmentID],0))</f>
        <v>Rakshya Robi (D11-B1)</v>
      </c>
      <c r="W3698" t="s">
        <v>15704</v>
      </c>
      <c r="X3698" t="s">
        <v>15705</v>
      </c>
      <c r="Y3698" s="4">
        <v>45474</v>
      </c>
      <c r="Z3698" t="s">
        <v>15806</v>
      </c>
      <c r="AA3698">
        <v>14304</v>
      </c>
      <c r="AB3698">
        <v>7369</v>
      </c>
      <c r="AC3698">
        <v>1327</v>
      </c>
      <c r="AD3698" s="7">
        <f>invoices[[#This Row],[Rent]]+invoices[[#This Row],[Services]]+invoices[[#This Row],[GST]]</f>
        <v>23000</v>
      </c>
      <c r="AE3698" s="7">
        <f>invoices[[#This Row],[Total]]-invoices[[#This Row],[rent_amount]]</f>
        <v>0</v>
      </c>
      <c r="AF3698">
        <v>4503</v>
      </c>
      <c r="AG3698">
        <v>0</v>
      </c>
      <c r="AH3698">
        <f>invoices[[#This Row],[EB Amount]]-invoices[[#This Row],[electricity_amount]]</f>
        <v>0</v>
      </c>
    </row>
    <row r="3699" spans="1:34">
      <c r="A3699" t="s">
        <v>10434</v>
      </c>
      <c r="B3699" t="s">
        <v>22</v>
      </c>
      <c r="C3699" t="s">
        <v>2471</v>
      </c>
      <c r="D3699" t="s">
        <v>24</v>
      </c>
      <c r="E3699" t="s">
        <v>147</v>
      </c>
      <c r="F3699" t="s">
        <v>370</v>
      </c>
      <c r="G3699" t="s">
        <v>10435</v>
      </c>
      <c r="H3699" s="1">
        <f>DATE(YEAR(invoices[[#This Row],[due_date]]),MONTH(invoices[[#This Row],[due_date]]),1)</f>
        <v>45474</v>
      </c>
      <c r="I3699" s="1">
        <v>45480</v>
      </c>
      <c r="J3699">
        <v>16112</v>
      </c>
      <c r="K3699">
        <v>0</v>
      </c>
      <c r="L3699">
        <v>0</v>
      </c>
      <c r="M3699">
        <f>invoices[[#This Row],[rent_amount]]+invoices[[#This Row],[electricity_amount]]+invoices[[#This Row],[other_charges]]</f>
        <v>16112</v>
      </c>
      <c r="N3699" t="s">
        <v>28</v>
      </c>
      <c r="O3699" t="s">
        <v>459</v>
      </c>
      <c r="P3699">
        <v>0</v>
      </c>
      <c r="Q3699" t="b">
        <v>0</v>
      </c>
      <c r="R3699" t="s">
        <v>289</v>
      </c>
      <c r="S3699">
        <v>0</v>
      </c>
      <c r="T3699">
        <f>invoices[[#This Row],[total_amount]]</f>
        <v>16112</v>
      </c>
      <c r="U3699" t="s">
        <v>2473</v>
      </c>
      <c r="V3699" t="str">
        <f>INDEX([1]!Table1[tenantname],MATCH(invoices[[#This Row],[allotment_id]],[1]!Table1[TenantAllotmentID],0))</f>
        <v>Shubham Kumar Jha (C31-A1)</v>
      </c>
      <c r="W3699" t="s">
        <v>14816</v>
      </c>
      <c r="X3699" t="s">
        <v>14817</v>
      </c>
      <c r="Y3699" s="4">
        <v>45474</v>
      </c>
      <c r="Z3699" t="s">
        <v>15806</v>
      </c>
      <c r="AA3699">
        <v>11278</v>
      </c>
      <c r="AB3699">
        <v>4096</v>
      </c>
      <c r="AC3699">
        <v>738</v>
      </c>
      <c r="AD3699" s="7">
        <f>invoices[[#This Row],[Rent]]+invoices[[#This Row],[Services]]+invoices[[#This Row],[GST]]</f>
        <v>16112</v>
      </c>
      <c r="AE3699" s="7">
        <f>invoices[[#This Row],[Total]]-invoices[[#This Row],[rent_amount]]</f>
        <v>0</v>
      </c>
      <c r="AF3699">
        <v>4504</v>
      </c>
      <c r="AG3699">
        <v>0</v>
      </c>
      <c r="AH3699">
        <f>invoices[[#This Row],[EB Amount]]-invoices[[#This Row],[electricity_amount]]</f>
        <v>0</v>
      </c>
    </row>
    <row r="3700" spans="1:34">
      <c r="A3700" t="s">
        <v>10707</v>
      </c>
      <c r="B3700" t="s">
        <v>22</v>
      </c>
      <c r="C3700" t="s">
        <v>1470</v>
      </c>
      <c r="D3700" t="s">
        <v>24</v>
      </c>
      <c r="E3700" t="s">
        <v>112</v>
      </c>
      <c r="F3700" s="2" t="s">
        <v>1471</v>
      </c>
      <c r="G3700" t="s">
        <v>10708</v>
      </c>
      <c r="H3700" s="1">
        <f>DATE(YEAR(invoices[[#This Row],[due_date]]),MONTH(invoices[[#This Row],[due_date]]),1)</f>
        <v>45474</v>
      </c>
      <c r="I3700" s="1">
        <v>45480</v>
      </c>
      <c r="J3700">
        <v>13500</v>
      </c>
      <c r="K3700">
        <v>1296</v>
      </c>
      <c r="L3700">
        <v>0</v>
      </c>
      <c r="M3700">
        <f>invoices[[#This Row],[rent_amount]]+invoices[[#This Row],[electricity_amount]]+invoices[[#This Row],[other_charges]]</f>
        <v>14796</v>
      </c>
      <c r="N3700" t="s">
        <v>28</v>
      </c>
      <c r="O3700" t="s">
        <v>288</v>
      </c>
      <c r="P3700">
        <v>0</v>
      </c>
      <c r="Q3700" t="b">
        <v>0</v>
      </c>
      <c r="R3700" t="s">
        <v>289</v>
      </c>
      <c r="S3700">
        <v>0</v>
      </c>
      <c r="T3700">
        <f>invoices[[#This Row],[total_amount]]</f>
        <v>14796</v>
      </c>
      <c r="U3700" t="s">
        <v>1473</v>
      </c>
      <c r="V3700" t="str">
        <f>INDEX([1]!Table1[tenantname],MATCH(invoices[[#This Row],[allotment_id]],[1]!Table1[TenantAllotmentID],0))</f>
        <v>Krishanu Kashyap (A23-C2)</v>
      </c>
      <c r="W3700" t="s">
        <v>14487</v>
      </c>
      <c r="X3700" t="s">
        <v>14488</v>
      </c>
      <c r="Y3700" s="4">
        <v>45474</v>
      </c>
      <c r="Z3700" t="s">
        <v>15806</v>
      </c>
      <c r="AA3700">
        <v>9450</v>
      </c>
      <c r="AB3700">
        <v>3229</v>
      </c>
      <c r="AC3700">
        <v>821</v>
      </c>
      <c r="AD3700" s="7">
        <f>invoices[[#This Row],[Rent]]+invoices[[#This Row],[Services]]+invoices[[#This Row],[GST]]</f>
        <v>13500</v>
      </c>
      <c r="AE3700" s="7">
        <f>invoices[[#This Row],[Total]]-invoices[[#This Row],[rent_amount]]</f>
        <v>0</v>
      </c>
      <c r="AF3700">
        <v>4647</v>
      </c>
      <c r="AG3700">
        <v>1296</v>
      </c>
      <c r="AH3700">
        <f>invoices[[#This Row],[EB Amount]]-invoices[[#This Row],[electricity_amount]]</f>
        <v>0</v>
      </c>
    </row>
    <row r="3701" spans="1:34">
      <c r="A3701" t="s">
        <v>10745</v>
      </c>
      <c r="B3701" t="s">
        <v>22</v>
      </c>
      <c r="C3701" t="s">
        <v>2629</v>
      </c>
      <c r="D3701" t="s">
        <v>24</v>
      </c>
      <c r="E3701" t="s">
        <v>254</v>
      </c>
      <c r="F3701" t="s">
        <v>2299</v>
      </c>
      <c r="G3701" t="s">
        <v>10746</v>
      </c>
      <c r="H3701" s="1">
        <f>DATE(YEAR(invoices[[#This Row],[due_date]]),MONTH(invoices[[#This Row],[due_date]]),1)</f>
        <v>45474</v>
      </c>
      <c r="I3701" s="1">
        <v>45480</v>
      </c>
      <c r="J3701">
        <v>13500</v>
      </c>
      <c r="K3701">
        <v>1200</v>
      </c>
      <c r="L3701">
        <v>0</v>
      </c>
      <c r="M3701">
        <f>invoices[[#This Row],[rent_amount]]+invoices[[#This Row],[electricity_amount]]+invoices[[#This Row],[other_charges]]</f>
        <v>14700</v>
      </c>
      <c r="N3701" t="s">
        <v>28</v>
      </c>
      <c r="O3701" t="s">
        <v>288</v>
      </c>
      <c r="P3701">
        <v>0</v>
      </c>
      <c r="Q3701" t="b">
        <v>0</v>
      </c>
      <c r="R3701" t="s">
        <v>289</v>
      </c>
      <c r="S3701">
        <v>0</v>
      </c>
      <c r="T3701">
        <f>invoices[[#This Row],[total_amount]]</f>
        <v>14700</v>
      </c>
      <c r="U3701" t="s">
        <v>2631</v>
      </c>
      <c r="V3701" t="str">
        <f>INDEX([1]!Table1[tenantname],MATCH(invoices[[#This Row],[allotment_id]],[1]!Table1[TenantAllotmentID],0))</f>
        <v>Divya Ponnuvel (C42-C1)</v>
      </c>
      <c r="W3701" t="s">
        <v>14853</v>
      </c>
      <c r="X3701" t="s">
        <v>14854</v>
      </c>
      <c r="Y3701" s="4">
        <v>45474</v>
      </c>
      <c r="Z3701" t="s">
        <v>15806</v>
      </c>
      <c r="AA3701">
        <v>8254</v>
      </c>
      <c r="AB3701">
        <v>4444</v>
      </c>
      <c r="AC3701">
        <v>802</v>
      </c>
      <c r="AD3701" s="7">
        <f>invoices[[#This Row],[Rent]]+invoices[[#This Row],[Services]]+invoices[[#This Row],[GST]]</f>
        <v>13500</v>
      </c>
      <c r="AE3701" s="7">
        <f>invoices[[#This Row],[Total]]-invoices[[#This Row],[rent_amount]]</f>
        <v>0</v>
      </c>
      <c r="AF3701">
        <v>4665</v>
      </c>
      <c r="AG3701">
        <v>1200</v>
      </c>
      <c r="AH3701">
        <f>invoices[[#This Row],[EB Amount]]-invoices[[#This Row],[electricity_amount]]</f>
        <v>0</v>
      </c>
    </row>
    <row r="3702" spans="1:34">
      <c r="A3702" t="s">
        <v>10771</v>
      </c>
      <c r="B3702" t="s">
        <v>22</v>
      </c>
      <c r="C3702" t="s">
        <v>2334</v>
      </c>
      <c r="D3702" t="s">
        <v>24</v>
      </c>
      <c r="E3702" t="s">
        <v>592</v>
      </c>
      <c r="F3702" t="s">
        <v>593</v>
      </c>
      <c r="G3702" t="s">
        <v>10772</v>
      </c>
      <c r="H3702" s="1">
        <f>DATE(YEAR(invoices[[#This Row],[due_date]]),MONTH(invoices[[#This Row],[due_date]]),1)</f>
        <v>45474</v>
      </c>
      <c r="I3702" s="1">
        <v>45480</v>
      </c>
      <c r="J3702">
        <v>13500</v>
      </c>
      <c r="K3702">
        <v>0</v>
      </c>
      <c r="L3702">
        <v>0</v>
      </c>
      <c r="M3702">
        <f>invoices[[#This Row],[rent_amount]]+invoices[[#This Row],[electricity_amount]]+invoices[[#This Row],[other_charges]]</f>
        <v>13500</v>
      </c>
      <c r="N3702" t="s">
        <v>28</v>
      </c>
      <c r="O3702" t="s">
        <v>288</v>
      </c>
      <c r="P3702">
        <v>0</v>
      </c>
      <c r="Q3702" t="b">
        <v>0</v>
      </c>
      <c r="R3702" t="s">
        <v>289</v>
      </c>
      <c r="S3702">
        <v>0</v>
      </c>
      <c r="T3702">
        <f>invoices[[#This Row],[total_amount]]</f>
        <v>13500</v>
      </c>
      <c r="U3702" t="s">
        <v>2336</v>
      </c>
      <c r="V3702" t="str">
        <f>INDEX([1]!Table1[tenantname],MATCH(invoices[[#This Row],[allotment_id]],[1]!Table1[TenantAllotmentID],0))</f>
        <v>Chirag Nagpal (A44-C2)</v>
      </c>
      <c r="W3702" t="s">
        <v>14776</v>
      </c>
      <c r="X3702" t="s">
        <v>14777</v>
      </c>
      <c r="Y3702" s="4">
        <v>45474</v>
      </c>
      <c r="Z3702" t="s">
        <v>15806</v>
      </c>
      <c r="AA3702">
        <v>9690</v>
      </c>
      <c r="AB3702">
        <v>3229</v>
      </c>
      <c r="AC3702">
        <v>581</v>
      </c>
      <c r="AD3702" s="7">
        <f>invoices[[#This Row],[Rent]]+invoices[[#This Row],[Services]]+invoices[[#This Row],[GST]]</f>
        <v>13500</v>
      </c>
      <c r="AE3702" s="7">
        <f>invoices[[#This Row],[Total]]-invoices[[#This Row],[rent_amount]]</f>
        <v>0</v>
      </c>
      <c r="AF3702">
        <v>4678</v>
      </c>
      <c r="AG3702">
        <v>0</v>
      </c>
      <c r="AH3702">
        <f>invoices[[#This Row],[EB Amount]]-invoices[[#This Row],[electricity_amount]]</f>
        <v>0</v>
      </c>
    </row>
    <row r="3703" spans="1:34">
      <c r="A3703" t="s">
        <v>10902</v>
      </c>
      <c r="B3703" t="s">
        <v>22</v>
      </c>
      <c r="C3703" t="s">
        <v>1517</v>
      </c>
      <c r="D3703" t="s">
        <v>24</v>
      </c>
      <c r="E3703" t="s">
        <v>349</v>
      </c>
      <c r="F3703" t="s">
        <v>878</v>
      </c>
      <c r="G3703" t="s">
        <v>10903</v>
      </c>
      <c r="H3703" s="1">
        <f>DATE(YEAR(invoices[[#This Row],[due_date]]),MONTH(invoices[[#This Row],[due_date]]),1)</f>
        <v>45474</v>
      </c>
      <c r="I3703" s="1">
        <v>45480</v>
      </c>
      <c r="J3703">
        <v>19000</v>
      </c>
      <c r="K3703">
        <v>1410</v>
      </c>
      <c r="L3703">
        <v>0</v>
      </c>
      <c r="M3703">
        <f>invoices[[#This Row],[rent_amount]]+invoices[[#This Row],[electricity_amount]]+invoices[[#This Row],[other_charges]]</f>
        <v>20410</v>
      </c>
      <c r="N3703" t="s">
        <v>28</v>
      </c>
      <c r="O3703" t="s">
        <v>958</v>
      </c>
      <c r="P3703">
        <v>0</v>
      </c>
      <c r="Q3703" t="b">
        <v>0</v>
      </c>
      <c r="R3703" t="s">
        <v>289</v>
      </c>
      <c r="S3703">
        <v>0</v>
      </c>
      <c r="T3703">
        <f>invoices[[#This Row],[total_amount]]</f>
        <v>20410</v>
      </c>
      <c r="U3703" t="s">
        <v>1518</v>
      </c>
      <c r="V3703" t="str">
        <f>INDEX([1]!Table1[tenantname],MATCH(invoices[[#This Row],[allotment_id]],[1]!Table1[TenantAllotmentID],0))</f>
        <v>Binayak Debgupta (B11-A1)</v>
      </c>
      <c r="W3703" t="s">
        <v>14504</v>
      </c>
      <c r="X3703" t="s">
        <v>14505</v>
      </c>
      <c r="Y3703" s="4">
        <v>45474</v>
      </c>
      <c r="Z3703" t="s">
        <v>15806</v>
      </c>
      <c r="AA3703">
        <v>13639</v>
      </c>
      <c r="AB3703">
        <v>4545</v>
      </c>
      <c r="AC3703">
        <v>816</v>
      </c>
      <c r="AD3703" s="7">
        <f>invoices[[#This Row],[Rent]]+invoices[[#This Row],[Services]]+invoices[[#This Row],[GST]]</f>
        <v>19000</v>
      </c>
      <c r="AE3703" s="7">
        <f>invoices[[#This Row],[Total]]-invoices[[#This Row],[rent_amount]]</f>
        <v>0</v>
      </c>
      <c r="AF3703">
        <v>4746</v>
      </c>
      <c r="AG3703">
        <v>1410</v>
      </c>
      <c r="AH3703">
        <f>invoices[[#This Row],[EB Amount]]-invoices[[#This Row],[electricity_amount]]</f>
        <v>0</v>
      </c>
    </row>
    <row r="3704" spans="1:34">
      <c r="A3704" t="s">
        <v>11061</v>
      </c>
      <c r="B3704" t="s">
        <v>22</v>
      </c>
      <c r="C3704" t="s">
        <v>2262</v>
      </c>
      <c r="D3704" t="s">
        <v>24</v>
      </c>
      <c r="E3704" t="s">
        <v>88</v>
      </c>
      <c r="F3704" t="s">
        <v>126</v>
      </c>
      <c r="G3704" t="s">
        <v>11062</v>
      </c>
      <c r="H3704" s="1">
        <f>DATE(YEAR(invoices[[#This Row],[due_date]]),MONTH(invoices[[#This Row],[due_date]]),1)</f>
        <v>45474</v>
      </c>
      <c r="I3704" s="1">
        <v>45480</v>
      </c>
      <c r="J3704">
        <v>12600</v>
      </c>
      <c r="K3704">
        <v>1740</v>
      </c>
      <c r="L3704">
        <v>0</v>
      </c>
      <c r="M3704">
        <f>invoices[[#This Row],[rent_amount]]+invoices[[#This Row],[electricity_amount]]+invoices[[#This Row],[other_charges]]</f>
        <v>14340</v>
      </c>
      <c r="N3704" t="s">
        <v>28</v>
      </c>
      <c r="O3704" t="s">
        <v>529</v>
      </c>
      <c r="P3704">
        <v>0</v>
      </c>
      <c r="Q3704" t="b">
        <v>0</v>
      </c>
      <c r="R3704" t="s">
        <v>289</v>
      </c>
      <c r="S3704">
        <v>0</v>
      </c>
      <c r="T3704">
        <f>invoices[[#This Row],[total_amount]]</f>
        <v>14340</v>
      </c>
      <c r="U3704" t="s">
        <v>2264</v>
      </c>
      <c r="V3704" t="str">
        <f>INDEX([1]!Table1[tenantname],MATCH(invoices[[#This Row],[allotment_id]],[1]!Table1[TenantAllotmentID],0))</f>
        <v>Dayanithi  (B13-C2)</v>
      </c>
      <c r="W3704" t="s">
        <v>14756</v>
      </c>
      <c r="X3704" t="s">
        <v>14757</v>
      </c>
      <c r="Y3704" s="4">
        <v>45474</v>
      </c>
      <c r="Z3704" t="s">
        <v>15806</v>
      </c>
      <c r="AA3704">
        <v>9044</v>
      </c>
      <c r="AB3704">
        <v>3014</v>
      </c>
      <c r="AC3704">
        <v>542</v>
      </c>
      <c r="AD3704" s="7">
        <f>invoices[[#This Row],[Rent]]+invoices[[#This Row],[Services]]+invoices[[#This Row],[GST]]</f>
        <v>12600</v>
      </c>
      <c r="AE3704" s="7">
        <f>invoices[[#This Row],[Total]]-invoices[[#This Row],[rent_amount]]</f>
        <v>0</v>
      </c>
      <c r="AF3704">
        <v>4833</v>
      </c>
      <c r="AG3704">
        <v>1740</v>
      </c>
      <c r="AH3704">
        <f>invoices[[#This Row],[EB Amount]]-invoices[[#This Row],[electricity_amount]]</f>
        <v>0</v>
      </c>
    </row>
    <row r="3705" spans="1:34">
      <c r="A3705" t="s">
        <v>11183</v>
      </c>
      <c r="B3705" t="s">
        <v>22</v>
      </c>
      <c r="C3705" t="s">
        <v>2122</v>
      </c>
      <c r="D3705" t="s">
        <v>24</v>
      </c>
      <c r="E3705" t="s">
        <v>354</v>
      </c>
      <c r="F3705" t="s">
        <v>431</v>
      </c>
      <c r="G3705" t="s">
        <v>11184</v>
      </c>
      <c r="H3705" s="1">
        <f>DATE(YEAR(invoices[[#This Row],[due_date]]),MONTH(invoices[[#This Row],[due_date]]),1)</f>
        <v>45474</v>
      </c>
      <c r="I3705" s="1">
        <v>45480</v>
      </c>
      <c r="J3705">
        <v>4511</v>
      </c>
      <c r="K3705">
        <v>0</v>
      </c>
      <c r="L3705">
        <v>2250</v>
      </c>
      <c r="M3705">
        <f>invoices[[#This Row],[rent_amount]]+invoices[[#This Row],[electricity_amount]]+invoices[[#This Row],[other_charges]]</f>
        <v>6761</v>
      </c>
      <c r="N3705" t="s">
        <v>28</v>
      </c>
      <c r="O3705" t="s">
        <v>529</v>
      </c>
      <c r="P3705">
        <v>0</v>
      </c>
      <c r="Q3705" t="b">
        <v>0</v>
      </c>
      <c r="R3705" t="s">
        <v>289</v>
      </c>
      <c r="S3705">
        <v>0</v>
      </c>
      <c r="T3705">
        <f>invoices[[#This Row],[total_amount]]</f>
        <v>6761</v>
      </c>
      <c r="U3705" t="s">
        <v>11185</v>
      </c>
      <c r="V3705" t="str">
        <f>INDEX([1]!Table1[tenantname],MATCH(invoices[[#This Row],[allotment_id]],[1]!Table1[TenantAllotmentID],0))</f>
        <v>Prakash Kumar Rangasamy (B34-A1)</v>
      </c>
      <c r="W3705" t="s">
        <v>14716</v>
      </c>
      <c r="X3705" t="s">
        <v>15729</v>
      </c>
      <c r="Y3705" s="4">
        <v>45474</v>
      </c>
      <c r="Z3705" t="s">
        <v>15806</v>
      </c>
      <c r="AA3705">
        <v>3158</v>
      </c>
      <c r="AB3705">
        <v>1147</v>
      </c>
      <c r="AC3705">
        <v>206</v>
      </c>
      <c r="AD3705" s="7">
        <f>invoices[[#This Row],[Rent]]+invoices[[#This Row],[Services]]+invoices[[#This Row],[GST]]</f>
        <v>4511</v>
      </c>
      <c r="AE3705" s="7">
        <f>invoices[[#This Row],[Total]]-invoices[[#This Row],[rent_amount]]</f>
        <v>0</v>
      </c>
      <c r="AF3705">
        <v>4893</v>
      </c>
      <c r="AG3705">
        <v>0</v>
      </c>
      <c r="AH3705">
        <f>invoices[[#This Row],[EB Amount]]-invoices[[#This Row],[electricity_amount]]</f>
        <v>0</v>
      </c>
    </row>
    <row r="3706" spans="1:34">
      <c r="A3706" t="s">
        <v>11252</v>
      </c>
      <c r="B3706" t="s">
        <v>22</v>
      </c>
      <c r="C3706" t="s">
        <v>1278</v>
      </c>
      <c r="D3706" t="s">
        <v>24</v>
      </c>
      <c r="E3706" t="s">
        <v>112</v>
      </c>
      <c r="F3706" t="s">
        <v>113</v>
      </c>
      <c r="G3706" t="s">
        <v>11253</v>
      </c>
      <c r="H3706" s="1">
        <f>DATE(YEAR(invoices[[#This Row],[due_date]]),MONTH(invoices[[#This Row],[due_date]]),1)</f>
        <v>45474</v>
      </c>
      <c r="I3706" s="1">
        <v>45480</v>
      </c>
      <c r="J3706">
        <v>9000</v>
      </c>
      <c r="K3706">
        <v>0</v>
      </c>
      <c r="L3706">
        <v>2250</v>
      </c>
      <c r="M3706">
        <f>invoices[[#This Row],[rent_amount]]+invoices[[#This Row],[electricity_amount]]+invoices[[#This Row],[other_charges]]</f>
        <v>11250</v>
      </c>
      <c r="N3706" t="s">
        <v>28</v>
      </c>
      <c r="O3706" t="s">
        <v>459</v>
      </c>
      <c r="P3706">
        <v>0</v>
      </c>
      <c r="Q3706" t="b">
        <v>0</v>
      </c>
      <c r="R3706" t="s">
        <v>289</v>
      </c>
      <c r="S3706">
        <v>0</v>
      </c>
      <c r="T3706">
        <f>invoices[[#This Row],[total_amount]]</f>
        <v>11250</v>
      </c>
      <c r="U3706" t="s">
        <v>11254</v>
      </c>
      <c r="V3706" t="str">
        <f>INDEX([1]!Table1[tenantname],MATCH(invoices[[#This Row],[allotment_id]],[1]!Table1[TenantAllotmentID],0))</f>
        <v>Mihir Sowbarnigaa K S (A23-C1)</v>
      </c>
      <c r="W3706" t="s">
        <v>14758</v>
      </c>
      <c r="X3706" t="s">
        <v>14759</v>
      </c>
      <c r="Y3706" s="4">
        <v>45474</v>
      </c>
      <c r="Z3706" t="s">
        <v>15806</v>
      </c>
      <c r="AA3706">
        <v>6300</v>
      </c>
      <c r="AB3706">
        <v>2288</v>
      </c>
      <c r="AC3706">
        <v>412</v>
      </c>
      <c r="AD3706" s="7">
        <f>invoices[[#This Row],[Rent]]+invoices[[#This Row],[Services]]+invoices[[#This Row],[GST]]</f>
        <v>9000</v>
      </c>
      <c r="AE3706" s="7">
        <f>invoices[[#This Row],[Total]]-invoices[[#This Row],[rent_amount]]</f>
        <v>0</v>
      </c>
      <c r="AF3706">
        <v>4926</v>
      </c>
      <c r="AG3706">
        <v>0</v>
      </c>
      <c r="AH3706">
        <f>invoices[[#This Row],[EB Amount]]-invoices[[#This Row],[electricity_amount]]</f>
        <v>0</v>
      </c>
    </row>
    <row r="3707" spans="1:34">
      <c r="A3707" t="s">
        <v>11297</v>
      </c>
      <c r="B3707" t="s">
        <v>22</v>
      </c>
      <c r="C3707" t="s">
        <v>2319</v>
      </c>
      <c r="D3707" t="s">
        <v>24</v>
      </c>
      <c r="E3707" t="s">
        <v>112</v>
      </c>
      <c r="F3707" t="s">
        <v>2320</v>
      </c>
      <c r="G3707" t="s">
        <v>11298</v>
      </c>
      <c r="H3707" s="1">
        <f>DATE(YEAR(invoices[[#This Row],[due_date]]),MONTH(invoices[[#This Row],[due_date]]),1)</f>
        <v>45474</v>
      </c>
      <c r="I3707" s="1">
        <v>45480</v>
      </c>
      <c r="J3707">
        <v>14500</v>
      </c>
      <c r="K3707">
        <v>1620</v>
      </c>
      <c r="L3707">
        <v>0</v>
      </c>
      <c r="M3707">
        <f>invoices[[#This Row],[rent_amount]]+invoices[[#This Row],[electricity_amount]]+invoices[[#This Row],[other_charges]]</f>
        <v>16120</v>
      </c>
      <c r="N3707" t="s">
        <v>28</v>
      </c>
      <c r="O3707" t="s">
        <v>529</v>
      </c>
      <c r="P3707">
        <v>0</v>
      </c>
      <c r="Q3707" t="b">
        <v>0</v>
      </c>
      <c r="R3707" t="s">
        <v>289</v>
      </c>
      <c r="S3707">
        <v>0</v>
      </c>
      <c r="T3707">
        <f>invoices[[#This Row],[total_amount]]</f>
        <v>16120</v>
      </c>
      <c r="U3707" t="s">
        <v>2322</v>
      </c>
      <c r="V3707" t="str">
        <f>INDEX([1]!Table1[tenantname],MATCH(invoices[[#This Row],[allotment_id]],[1]!Table1[TenantAllotmentID],0))</f>
        <v>Rangabashyam S (A23-B2)</v>
      </c>
      <c r="W3707" t="s">
        <v>14772</v>
      </c>
      <c r="X3707" t="s">
        <v>14773</v>
      </c>
      <c r="Y3707" s="4">
        <v>45474</v>
      </c>
      <c r="Z3707" t="s">
        <v>15806</v>
      </c>
      <c r="AA3707">
        <v>10150</v>
      </c>
      <c r="AB3707">
        <v>3468</v>
      </c>
      <c r="AC3707">
        <v>882</v>
      </c>
      <c r="AD3707" s="7">
        <f>invoices[[#This Row],[Rent]]+invoices[[#This Row],[Services]]+invoices[[#This Row],[GST]]</f>
        <v>14500</v>
      </c>
      <c r="AE3707" s="7">
        <f>invoices[[#This Row],[Total]]-invoices[[#This Row],[rent_amount]]</f>
        <v>0</v>
      </c>
      <c r="AF3707">
        <v>4947</v>
      </c>
      <c r="AG3707">
        <v>1620</v>
      </c>
      <c r="AH3707">
        <f>invoices[[#This Row],[EB Amount]]-invoices[[#This Row],[electricity_amount]]</f>
        <v>0</v>
      </c>
    </row>
    <row r="3708" spans="1:34">
      <c r="A3708" t="s">
        <v>11327</v>
      </c>
      <c r="B3708" t="s">
        <v>22</v>
      </c>
      <c r="C3708" t="s">
        <v>5579</v>
      </c>
      <c r="D3708" t="s">
        <v>24</v>
      </c>
      <c r="E3708" t="s">
        <v>247</v>
      </c>
      <c r="F3708" t="s">
        <v>2658</v>
      </c>
      <c r="G3708" t="s">
        <v>11328</v>
      </c>
      <c r="H3708" s="1">
        <f>DATE(YEAR(invoices[[#This Row],[due_date]]),MONTH(invoices[[#This Row],[due_date]]),1)</f>
        <v>45474</v>
      </c>
      <c r="I3708" s="1">
        <v>45480</v>
      </c>
      <c r="J3708">
        <v>7403</v>
      </c>
      <c r="K3708">
        <v>1932</v>
      </c>
      <c r="L3708">
        <v>2250</v>
      </c>
      <c r="M3708">
        <f>invoices[[#This Row],[rent_amount]]+invoices[[#This Row],[electricity_amount]]+invoices[[#This Row],[other_charges]]</f>
        <v>11585</v>
      </c>
      <c r="N3708" t="s">
        <v>28</v>
      </c>
      <c r="O3708" t="s">
        <v>958</v>
      </c>
      <c r="P3708">
        <v>0</v>
      </c>
      <c r="Q3708" t="b">
        <v>0</v>
      </c>
      <c r="R3708" t="s">
        <v>289</v>
      </c>
      <c r="S3708">
        <v>0</v>
      </c>
      <c r="T3708">
        <f>invoices[[#This Row],[total_amount]]</f>
        <v>11585</v>
      </c>
      <c r="U3708" t="s">
        <v>5581</v>
      </c>
      <c r="V3708" t="str">
        <f>INDEX([1]!Table1[tenantname],MATCH(invoices[[#This Row],[allotment_id]],[1]!Table1[TenantAllotmentID],0))</f>
        <v>Abhinav Putrevu (C11-C2)</v>
      </c>
      <c r="W3708" t="s">
        <v>15393</v>
      </c>
      <c r="X3708" t="s">
        <v>15394</v>
      </c>
      <c r="Y3708" s="4">
        <v>45474</v>
      </c>
      <c r="Z3708" t="s">
        <v>15806</v>
      </c>
      <c r="AA3708">
        <v>5314</v>
      </c>
      <c r="AB3708">
        <v>1771</v>
      </c>
      <c r="AC3708">
        <v>318</v>
      </c>
      <c r="AD3708" s="7">
        <f>invoices[[#This Row],[Rent]]+invoices[[#This Row],[Services]]+invoices[[#This Row],[GST]]</f>
        <v>7403</v>
      </c>
      <c r="AE3708" s="7">
        <f>invoices[[#This Row],[Total]]-invoices[[#This Row],[rent_amount]]</f>
        <v>0</v>
      </c>
      <c r="AF3708">
        <v>4960</v>
      </c>
      <c r="AG3708">
        <v>1932</v>
      </c>
      <c r="AH3708">
        <f>invoices[[#This Row],[EB Amount]]-invoices[[#This Row],[electricity_amount]]</f>
        <v>0</v>
      </c>
    </row>
    <row r="3709" spans="1:34">
      <c r="A3709" t="s">
        <v>11399</v>
      </c>
      <c r="B3709" t="s">
        <v>22</v>
      </c>
      <c r="C3709" t="s">
        <v>2027</v>
      </c>
      <c r="D3709" t="s">
        <v>24</v>
      </c>
      <c r="E3709" t="s">
        <v>254</v>
      </c>
      <c r="F3709" t="s">
        <v>575</v>
      </c>
      <c r="G3709" t="s">
        <v>11400</v>
      </c>
      <c r="H3709" s="1">
        <f>DATE(YEAR(invoices[[#This Row],[due_date]]),MONTH(invoices[[#This Row],[due_date]]),1)</f>
        <v>45474</v>
      </c>
      <c r="I3709" s="1">
        <v>45480</v>
      </c>
      <c r="J3709">
        <v>14500</v>
      </c>
      <c r="K3709">
        <v>2400</v>
      </c>
      <c r="L3709">
        <v>0</v>
      </c>
      <c r="M3709">
        <f>invoices[[#This Row],[rent_amount]]+invoices[[#This Row],[electricity_amount]]+invoices[[#This Row],[other_charges]]</f>
        <v>16900</v>
      </c>
      <c r="N3709" t="s">
        <v>28</v>
      </c>
      <c r="O3709" t="s">
        <v>529</v>
      </c>
      <c r="P3709">
        <v>0</v>
      </c>
      <c r="Q3709" t="b">
        <v>0</v>
      </c>
      <c r="R3709" t="s">
        <v>289</v>
      </c>
      <c r="S3709">
        <v>0</v>
      </c>
      <c r="T3709">
        <f>invoices[[#This Row],[total_amount]]</f>
        <v>16900</v>
      </c>
      <c r="U3709" t="s">
        <v>2214</v>
      </c>
      <c r="V3709" t="str">
        <f>INDEX([1]!Table1[tenantname],MATCH(invoices[[#This Row],[allotment_id]],[1]!Table1[TenantAllotmentID],0))</f>
        <v>Sagarika Das (C42-B1)</v>
      </c>
      <c r="W3709" t="s">
        <v>14679</v>
      </c>
      <c r="X3709" t="s">
        <v>14744</v>
      </c>
      <c r="Y3709" s="4">
        <v>45474</v>
      </c>
      <c r="Z3709" t="s">
        <v>15806</v>
      </c>
      <c r="AA3709">
        <v>8866</v>
      </c>
      <c r="AB3709">
        <v>4774</v>
      </c>
      <c r="AC3709">
        <v>860</v>
      </c>
      <c r="AD3709" s="7">
        <f>invoices[[#This Row],[Rent]]+invoices[[#This Row],[Services]]+invoices[[#This Row],[GST]]</f>
        <v>14500</v>
      </c>
      <c r="AE3709" s="7">
        <f>invoices[[#This Row],[Total]]-invoices[[#This Row],[rent_amount]]</f>
        <v>0</v>
      </c>
      <c r="AF3709">
        <v>4995</v>
      </c>
      <c r="AG3709">
        <v>2400</v>
      </c>
      <c r="AH3709">
        <f>invoices[[#This Row],[EB Amount]]-invoices[[#This Row],[electricity_amount]]</f>
        <v>0</v>
      </c>
    </row>
    <row r="3710" spans="1:34">
      <c r="A3710" t="s">
        <v>11411</v>
      </c>
      <c r="B3710" t="s">
        <v>22</v>
      </c>
      <c r="C3710" t="s">
        <v>4247</v>
      </c>
      <c r="D3710" t="s">
        <v>24</v>
      </c>
      <c r="E3710" t="s">
        <v>569</v>
      </c>
      <c r="F3710" t="s">
        <v>727</v>
      </c>
      <c r="G3710" t="s">
        <v>11412</v>
      </c>
      <c r="H3710" s="1">
        <f>DATE(YEAR(invoices[[#This Row],[due_date]]),MONTH(invoices[[#This Row],[due_date]]),1)</f>
        <v>45474</v>
      </c>
      <c r="I3710" s="1">
        <v>45480</v>
      </c>
      <c r="J3710">
        <v>13000</v>
      </c>
      <c r="K3710">
        <v>2850</v>
      </c>
      <c r="L3710">
        <v>0</v>
      </c>
      <c r="M3710">
        <f>invoices[[#This Row],[rent_amount]]+invoices[[#This Row],[electricity_amount]]+invoices[[#This Row],[other_charges]]</f>
        <v>15850</v>
      </c>
      <c r="N3710" t="s">
        <v>28</v>
      </c>
      <c r="O3710" t="s">
        <v>459</v>
      </c>
      <c r="P3710">
        <v>0</v>
      </c>
      <c r="Q3710" t="b">
        <v>0</v>
      </c>
      <c r="R3710" t="s">
        <v>289</v>
      </c>
      <c r="S3710">
        <v>0</v>
      </c>
      <c r="T3710">
        <f>invoices[[#This Row],[total_amount]]</f>
        <v>15850</v>
      </c>
      <c r="U3710" t="s">
        <v>4249</v>
      </c>
      <c r="V3710" t="str">
        <f>INDEX([1]!Table1[tenantname],MATCH(invoices[[#This Row],[allotment_id]],[1]!Table1[TenantAllotmentID],0))</f>
        <v>Swarali Kadam (C12-C3)</v>
      </c>
      <c r="W3710" t="s">
        <v>15195</v>
      </c>
      <c r="X3710" t="s">
        <v>15196</v>
      </c>
      <c r="Y3710" s="4">
        <v>45474</v>
      </c>
      <c r="Z3710" t="s">
        <v>15806</v>
      </c>
      <c r="AA3710">
        <v>7949</v>
      </c>
      <c r="AB3710">
        <v>4280</v>
      </c>
      <c r="AC3710">
        <v>771</v>
      </c>
      <c r="AD3710" s="7">
        <f>invoices[[#This Row],[Rent]]+invoices[[#This Row],[Services]]+invoices[[#This Row],[GST]]</f>
        <v>13000</v>
      </c>
      <c r="AE3710" s="7">
        <f>invoices[[#This Row],[Total]]-invoices[[#This Row],[rent_amount]]</f>
        <v>0</v>
      </c>
      <c r="AF3710">
        <v>5001</v>
      </c>
      <c r="AG3710">
        <v>2850</v>
      </c>
      <c r="AH3710">
        <f>invoices[[#This Row],[EB Amount]]-invoices[[#This Row],[electricity_amount]]</f>
        <v>0</v>
      </c>
    </row>
    <row r="3711" spans="1:34">
      <c r="A3711" t="s">
        <v>11483</v>
      </c>
      <c r="B3711" t="s">
        <v>22</v>
      </c>
      <c r="C3711" t="s">
        <v>5208</v>
      </c>
      <c r="D3711" t="s">
        <v>24</v>
      </c>
      <c r="E3711" t="s">
        <v>476</v>
      </c>
      <c r="F3711" t="s">
        <v>1186</v>
      </c>
      <c r="G3711" t="s">
        <v>11484</v>
      </c>
      <c r="H3711" s="1">
        <f>DATE(YEAR(invoices[[#This Row],[due_date]]),MONTH(invoices[[#This Row],[due_date]]),1)</f>
        <v>45474</v>
      </c>
      <c r="I3711" s="1">
        <v>45480</v>
      </c>
      <c r="J3711">
        <v>14500</v>
      </c>
      <c r="K3711">
        <v>2565</v>
      </c>
      <c r="L3711">
        <v>0</v>
      </c>
      <c r="M3711">
        <f>invoices[[#This Row],[rent_amount]]+invoices[[#This Row],[electricity_amount]]+invoices[[#This Row],[other_charges]]</f>
        <v>17065</v>
      </c>
      <c r="N3711" t="s">
        <v>28</v>
      </c>
      <c r="O3711" t="s">
        <v>529</v>
      </c>
      <c r="P3711">
        <v>0</v>
      </c>
      <c r="Q3711" t="b">
        <v>0</v>
      </c>
      <c r="R3711" t="s">
        <v>289</v>
      </c>
      <c r="S3711">
        <v>0</v>
      </c>
      <c r="T3711">
        <f>invoices[[#This Row],[total_amount]]</f>
        <v>17065</v>
      </c>
      <c r="U3711" t="s">
        <v>5210</v>
      </c>
      <c r="V3711" t="str">
        <f>INDEX([1]!Table1[tenantname],MATCH(invoices[[#This Row],[allotment_id]],[1]!Table1[TenantAllotmentID],0))</f>
        <v>Peddoori Santhosh Vyas (B41-B2)</v>
      </c>
      <c r="W3711" t="s">
        <v>15349</v>
      </c>
      <c r="X3711" t="s">
        <v>15350</v>
      </c>
      <c r="Y3711" s="4">
        <v>45474</v>
      </c>
      <c r="Z3711" t="s">
        <v>15806</v>
      </c>
      <c r="AA3711">
        <v>10408</v>
      </c>
      <c r="AB3711">
        <v>3468</v>
      </c>
      <c r="AC3711">
        <v>624</v>
      </c>
      <c r="AD3711" s="7">
        <f>invoices[[#This Row],[Rent]]+invoices[[#This Row],[Services]]+invoices[[#This Row],[GST]]</f>
        <v>14500</v>
      </c>
      <c r="AE3711" s="7">
        <f>invoices[[#This Row],[Total]]-invoices[[#This Row],[rent_amount]]</f>
        <v>0</v>
      </c>
      <c r="AF3711">
        <v>5038</v>
      </c>
      <c r="AG3711">
        <v>2565</v>
      </c>
      <c r="AH3711">
        <f>invoices[[#This Row],[EB Amount]]-invoices[[#This Row],[electricity_amount]]</f>
        <v>0</v>
      </c>
    </row>
    <row r="3712" spans="1:34">
      <c r="A3712" t="s">
        <v>11531</v>
      </c>
      <c r="B3712" t="s">
        <v>22</v>
      </c>
      <c r="C3712" t="s">
        <v>563</v>
      </c>
      <c r="D3712" t="s">
        <v>24</v>
      </c>
      <c r="E3712" t="s">
        <v>354</v>
      </c>
      <c r="F3712" t="s">
        <v>540</v>
      </c>
      <c r="G3712" t="s">
        <v>11532</v>
      </c>
      <c r="H3712" s="1">
        <f>DATE(YEAR(invoices[[#This Row],[due_date]]),MONTH(invoices[[#This Row],[due_date]]),1)</f>
        <v>45474</v>
      </c>
      <c r="I3712" s="1">
        <v>45480</v>
      </c>
      <c r="J3712">
        <v>13064</v>
      </c>
      <c r="K3712">
        <v>0</v>
      </c>
      <c r="L3712">
        <v>0</v>
      </c>
      <c r="M3712">
        <f>invoices[[#This Row],[rent_amount]]+invoices[[#This Row],[electricity_amount]]+invoices[[#This Row],[other_charges]]</f>
        <v>13064</v>
      </c>
      <c r="N3712" t="s">
        <v>28</v>
      </c>
      <c r="O3712" t="s">
        <v>459</v>
      </c>
      <c r="P3712">
        <v>0</v>
      </c>
      <c r="Q3712" t="b">
        <v>0</v>
      </c>
      <c r="R3712" t="s">
        <v>289</v>
      </c>
      <c r="S3712">
        <v>0</v>
      </c>
      <c r="T3712">
        <f>invoices[[#This Row],[total_amount]]</f>
        <v>13064</v>
      </c>
      <c r="U3712" t="s">
        <v>566</v>
      </c>
      <c r="V3712" t="str">
        <f>INDEX([1]!Table1[tenantname],MATCH(invoices[[#This Row],[allotment_id]],[1]!Table1[TenantAllotmentID],0))</f>
        <v>Siddanth Thaware (B34-C1)</v>
      </c>
      <c r="W3712" t="s">
        <v>14153</v>
      </c>
      <c r="X3712" t="s">
        <v>14154</v>
      </c>
      <c r="Y3712" s="4">
        <v>45474</v>
      </c>
      <c r="Z3712" t="s">
        <v>15806</v>
      </c>
      <c r="AA3712">
        <v>9145</v>
      </c>
      <c r="AB3712">
        <v>3321</v>
      </c>
      <c r="AC3712">
        <v>598</v>
      </c>
      <c r="AD3712" s="7">
        <f>invoices[[#This Row],[Rent]]+invoices[[#This Row],[Services]]+invoices[[#This Row],[GST]]</f>
        <v>13064</v>
      </c>
      <c r="AE3712" s="7">
        <f>invoices[[#This Row],[Total]]-invoices[[#This Row],[rent_amount]]</f>
        <v>0</v>
      </c>
      <c r="AF3712">
        <v>5063</v>
      </c>
      <c r="AG3712">
        <v>0</v>
      </c>
      <c r="AH3712">
        <f>invoices[[#This Row],[EB Amount]]-invoices[[#This Row],[electricity_amount]]</f>
        <v>0</v>
      </c>
    </row>
    <row r="3713" spans="1:34">
      <c r="A3713" t="s">
        <v>11577</v>
      </c>
      <c r="B3713" t="s">
        <v>22</v>
      </c>
      <c r="C3713" t="s">
        <v>994</v>
      </c>
      <c r="D3713" t="s">
        <v>24</v>
      </c>
      <c r="E3713" t="s">
        <v>268</v>
      </c>
      <c r="F3713" t="s">
        <v>447</v>
      </c>
      <c r="G3713" t="s">
        <v>11578</v>
      </c>
      <c r="H3713" s="1">
        <f>DATE(YEAR(invoices[[#This Row],[due_date]]),MONTH(invoices[[#This Row],[due_date]]),1)</f>
        <v>45474</v>
      </c>
      <c r="I3713" s="1">
        <v>45480</v>
      </c>
      <c r="J3713">
        <v>13500</v>
      </c>
      <c r="K3713">
        <v>1040</v>
      </c>
      <c r="L3713">
        <v>0</v>
      </c>
      <c r="M3713">
        <f>invoices[[#This Row],[rent_amount]]+invoices[[#This Row],[electricity_amount]]+invoices[[#This Row],[other_charges]]</f>
        <v>14540</v>
      </c>
      <c r="N3713" t="s">
        <v>28</v>
      </c>
      <c r="O3713" t="s">
        <v>288</v>
      </c>
      <c r="P3713">
        <v>0</v>
      </c>
      <c r="Q3713" t="b">
        <v>0</v>
      </c>
      <c r="R3713" t="s">
        <v>289</v>
      </c>
      <c r="S3713">
        <v>0</v>
      </c>
      <c r="T3713">
        <f>invoices[[#This Row],[total_amount]]</f>
        <v>14540</v>
      </c>
      <c r="U3713" t="s">
        <v>996</v>
      </c>
      <c r="V3713" t="str">
        <f>INDEX([1]!Table1[tenantname],MATCH(invoices[[#This Row],[allotment_id]],[1]!Table1[TenantAllotmentID],0))</f>
        <v>Devesh Vishnoi (C21-C2)</v>
      </c>
      <c r="W3713" t="s">
        <v>14308</v>
      </c>
      <c r="X3713" t="s">
        <v>14309</v>
      </c>
      <c r="Y3713" s="4">
        <v>45474</v>
      </c>
      <c r="Z3713" t="s">
        <v>15806</v>
      </c>
      <c r="AA3713">
        <v>9690</v>
      </c>
      <c r="AB3713">
        <v>3229</v>
      </c>
      <c r="AC3713">
        <v>581</v>
      </c>
      <c r="AD3713" s="7">
        <f>invoices[[#This Row],[Rent]]+invoices[[#This Row],[Services]]+invoices[[#This Row],[GST]]</f>
        <v>13500</v>
      </c>
      <c r="AE3713" s="7">
        <f>invoices[[#This Row],[Total]]-invoices[[#This Row],[rent_amount]]</f>
        <v>0</v>
      </c>
      <c r="AF3713">
        <v>5091</v>
      </c>
      <c r="AG3713">
        <v>1040</v>
      </c>
      <c r="AH3713">
        <f>invoices[[#This Row],[EB Amount]]-invoices[[#This Row],[electricity_amount]]</f>
        <v>0</v>
      </c>
    </row>
    <row r="3714" spans="1:34">
      <c r="A3714" t="s">
        <v>11605</v>
      </c>
      <c r="B3714" t="s">
        <v>22</v>
      </c>
      <c r="C3714" t="s">
        <v>484</v>
      </c>
      <c r="D3714" t="s">
        <v>24</v>
      </c>
      <c r="E3714" t="s">
        <v>50</v>
      </c>
      <c r="F3714" t="s">
        <v>485</v>
      </c>
      <c r="G3714" t="s">
        <v>11606</v>
      </c>
      <c r="H3714" s="1">
        <f>DATE(YEAR(invoices[[#This Row],[due_date]]),MONTH(invoices[[#This Row],[due_date]]),1)</f>
        <v>45474</v>
      </c>
      <c r="I3714" s="1">
        <v>45480</v>
      </c>
      <c r="J3714">
        <v>14500</v>
      </c>
      <c r="K3714">
        <v>1980</v>
      </c>
      <c r="L3714">
        <v>0</v>
      </c>
      <c r="M3714">
        <f>invoices[[#This Row],[rent_amount]]+invoices[[#This Row],[electricity_amount]]+invoices[[#This Row],[other_charges]]</f>
        <v>16480</v>
      </c>
      <c r="N3714" t="s">
        <v>28</v>
      </c>
      <c r="O3714" t="s">
        <v>459</v>
      </c>
      <c r="P3714">
        <v>0</v>
      </c>
      <c r="Q3714" t="b">
        <v>0</v>
      </c>
      <c r="R3714" t="s">
        <v>289</v>
      </c>
      <c r="S3714">
        <v>0</v>
      </c>
      <c r="T3714">
        <f>invoices[[#This Row],[total_amount]]</f>
        <v>16480</v>
      </c>
      <c r="U3714" t="s">
        <v>488</v>
      </c>
      <c r="V3714" t="str">
        <f>INDEX([1]!Table1[tenantname],MATCH(invoices[[#This Row],[allotment_id]],[1]!Table1[TenantAllotmentID],0))</f>
        <v>Yaduraj P (B32-B2)</v>
      </c>
      <c r="W3714" t="s">
        <v>14126</v>
      </c>
      <c r="X3714" t="s">
        <v>14127</v>
      </c>
      <c r="Y3714" s="4">
        <v>45474</v>
      </c>
      <c r="Z3714" t="s">
        <v>15806</v>
      </c>
      <c r="AA3714">
        <v>8866</v>
      </c>
      <c r="AB3714">
        <v>4774</v>
      </c>
      <c r="AC3714">
        <v>860</v>
      </c>
      <c r="AD3714" s="7">
        <f>invoices[[#This Row],[Rent]]+invoices[[#This Row],[Services]]+invoices[[#This Row],[GST]]</f>
        <v>14500</v>
      </c>
      <c r="AE3714" s="7">
        <f>invoices[[#This Row],[Total]]-invoices[[#This Row],[rent_amount]]</f>
        <v>0</v>
      </c>
      <c r="AF3714">
        <v>5107</v>
      </c>
      <c r="AG3714">
        <v>1980</v>
      </c>
      <c r="AH3714">
        <f>invoices[[#This Row],[EB Amount]]-invoices[[#This Row],[electricity_amount]]</f>
        <v>0</v>
      </c>
    </row>
    <row r="3715" spans="1:34">
      <c r="A3715" t="s">
        <v>11738</v>
      </c>
      <c r="B3715" t="s">
        <v>22</v>
      </c>
      <c r="C3715" t="s">
        <v>1003</v>
      </c>
      <c r="D3715" t="s">
        <v>24</v>
      </c>
      <c r="E3715" t="s">
        <v>147</v>
      </c>
      <c r="F3715" t="s">
        <v>336</v>
      </c>
      <c r="G3715" t="s">
        <v>11739</v>
      </c>
      <c r="H3715" s="1">
        <f>DATE(YEAR(invoices[[#This Row],[due_date]]),MONTH(invoices[[#This Row],[due_date]]),1)</f>
        <v>45474</v>
      </c>
      <c r="I3715" s="1">
        <v>45480</v>
      </c>
      <c r="J3715">
        <v>24000</v>
      </c>
      <c r="K3715">
        <v>1830</v>
      </c>
      <c r="L3715">
        <v>0</v>
      </c>
      <c r="M3715">
        <f>invoices[[#This Row],[rent_amount]]+invoices[[#This Row],[electricity_amount]]+invoices[[#This Row],[other_charges]]</f>
        <v>25830</v>
      </c>
      <c r="N3715" t="s">
        <v>28</v>
      </c>
      <c r="O3715" t="s">
        <v>288</v>
      </c>
      <c r="P3715">
        <v>0</v>
      </c>
      <c r="Q3715" t="b">
        <v>0</v>
      </c>
      <c r="R3715" t="s">
        <v>289</v>
      </c>
      <c r="S3715">
        <v>0</v>
      </c>
      <c r="T3715">
        <f>invoices[[#This Row],[total_amount]]</f>
        <v>25830</v>
      </c>
      <c r="U3715" t="s">
        <v>1005</v>
      </c>
      <c r="V3715" t="str">
        <f>INDEX([1]!Table1[tenantname],MATCH(invoices[[#This Row],[allotment_id]],[1]!Table1[TenantAllotmentID],0))</f>
        <v>Faris Gani (C31-D1)</v>
      </c>
      <c r="W3715" t="s">
        <v>14312</v>
      </c>
      <c r="X3715" t="s">
        <v>14313</v>
      </c>
      <c r="Y3715" s="4">
        <v>45474</v>
      </c>
      <c r="Z3715" t="s">
        <v>15806</v>
      </c>
      <c r="AA3715">
        <v>17228</v>
      </c>
      <c r="AB3715">
        <v>5741</v>
      </c>
      <c r="AC3715">
        <v>1031</v>
      </c>
      <c r="AD3715" s="7">
        <f>invoices[[#This Row],[Rent]]+invoices[[#This Row],[Services]]+invoices[[#This Row],[GST]]</f>
        <v>24000</v>
      </c>
      <c r="AE3715" s="7">
        <f>invoices[[#This Row],[Total]]-invoices[[#This Row],[rent_amount]]</f>
        <v>0</v>
      </c>
      <c r="AF3715">
        <v>5176</v>
      </c>
      <c r="AG3715">
        <v>1830</v>
      </c>
      <c r="AH3715">
        <f>invoices[[#This Row],[EB Amount]]-invoices[[#This Row],[electricity_amount]]</f>
        <v>0</v>
      </c>
    </row>
    <row r="3716" spans="1:34">
      <c r="A3716" t="s">
        <v>11748</v>
      </c>
      <c r="B3716" t="s">
        <v>22</v>
      </c>
      <c r="C3716" t="s">
        <v>3081</v>
      </c>
      <c r="D3716" t="s">
        <v>24</v>
      </c>
      <c r="E3716" t="s">
        <v>140</v>
      </c>
      <c r="F3716" t="s">
        <v>938</v>
      </c>
      <c r="G3716" t="s">
        <v>11749</v>
      </c>
      <c r="H3716" s="1">
        <f>DATE(YEAR(invoices[[#This Row],[due_date]]),MONTH(invoices[[#This Row],[due_date]]),1)</f>
        <v>45474</v>
      </c>
      <c r="I3716" s="1">
        <v>45480</v>
      </c>
      <c r="J3716">
        <v>19000</v>
      </c>
      <c r="K3716">
        <v>2340</v>
      </c>
      <c r="L3716">
        <v>2250</v>
      </c>
      <c r="M3716">
        <f>invoices[[#This Row],[rent_amount]]+invoices[[#This Row],[electricity_amount]]+invoices[[#This Row],[other_charges]]</f>
        <v>23590</v>
      </c>
      <c r="N3716" t="s">
        <v>28</v>
      </c>
      <c r="O3716" t="s">
        <v>459</v>
      </c>
      <c r="P3716">
        <v>0</v>
      </c>
      <c r="Q3716" t="b">
        <v>0</v>
      </c>
      <c r="R3716" t="s">
        <v>289</v>
      </c>
      <c r="S3716">
        <v>0</v>
      </c>
      <c r="T3716">
        <f>invoices[[#This Row],[total_amount]]</f>
        <v>23590</v>
      </c>
      <c r="U3716" t="s">
        <v>3083</v>
      </c>
      <c r="V3716" t="str">
        <f>INDEX([1]!Table1[tenantname],MATCH(invoices[[#This Row],[allotment_id]],[1]!Table1[TenantAllotmentID],0))</f>
        <v>Subramanya S (A41-A1)</v>
      </c>
      <c r="W3716" t="s">
        <v>14966</v>
      </c>
      <c r="X3716" t="s">
        <v>14967</v>
      </c>
      <c r="Y3716" s="4">
        <v>45474</v>
      </c>
      <c r="Z3716" t="s">
        <v>15806</v>
      </c>
      <c r="AA3716">
        <v>11816</v>
      </c>
      <c r="AB3716">
        <v>6087</v>
      </c>
      <c r="AC3716">
        <v>1097</v>
      </c>
      <c r="AD3716" s="7">
        <f>invoices[[#This Row],[Rent]]+invoices[[#This Row],[Services]]+invoices[[#This Row],[GST]]</f>
        <v>19000</v>
      </c>
      <c r="AE3716" s="7">
        <f>invoices[[#This Row],[Total]]-invoices[[#This Row],[rent_amount]]</f>
        <v>0</v>
      </c>
      <c r="AF3716">
        <v>5181</v>
      </c>
      <c r="AG3716">
        <v>2340</v>
      </c>
      <c r="AH3716">
        <f>invoices[[#This Row],[EB Amount]]-invoices[[#This Row],[electricity_amount]]</f>
        <v>0</v>
      </c>
    </row>
    <row r="3717" spans="1:34">
      <c r="A3717" t="s">
        <v>11756</v>
      </c>
      <c r="B3717" t="s">
        <v>22</v>
      </c>
      <c r="C3717" t="s">
        <v>384</v>
      </c>
      <c r="D3717" t="s">
        <v>24</v>
      </c>
      <c r="E3717" t="s">
        <v>25</v>
      </c>
      <c r="F3717" t="s">
        <v>385</v>
      </c>
      <c r="G3717" t="s">
        <v>11757</v>
      </c>
      <c r="H3717" s="1">
        <f>DATE(YEAR(invoices[[#This Row],[due_date]]),MONTH(invoices[[#This Row],[due_date]]),1)</f>
        <v>45474</v>
      </c>
      <c r="I3717" s="1">
        <v>45480</v>
      </c>
      <c r="J3717">
        <v>13000</v>
      </c>
      <c r="K3717">
        <v>0</v>
      </c>
      <c r="L3717">
        <v>0</v>
      </c>
      <c r="M3717">
        <f>invoices[[#This Row],[rent_amount]]+invoices[[#This Row],[electricity_amount]]+invoices[[#This Row],[other_charges]]</f>
        <v>13000</v>
      </c>
      <c r="N3717" t="s">
        <v>28</v>
      </c>
      <c r="O3717" t="s">
        <v>958</v>
      </c>
      <c r="P3717">
        <v>0</v>
      </c>
      <c r="Q3717" t="b">
        <v>0</v>
      </c>
      <c r="R3717" t="s">
        <v>289</v>
      </c>
      <c r="S3717">
        <v>0</v>
      </c>
      <c r="T3717">
        <f>invoices[[#This Row],[total_amount]]</f>
        <v>13000</v>
      </c>
      <c r="U3717" t="s">
        <v>387</v>
      </c>
      <c r="V3717" t="str">
        <f>INDEX([1]!Table1[tenantname],MATCH(invoices[[#This Row],[allotment_id]],[1]!Table1[TenantAllotmentID],0))</f>
        <v>Aruna Govindarajan (A24-B3)</v>
      </c>
      <c r="W3717" t="s">
        <v>14090</v>
      </c>
      <c r="X3717" t="s">
        <v>14091</v>
      </c>
      <c r="Y3717" s="4">
        <v>45474</v>
      </c>
      <c r="Z3717" t="s">
        <v>15806</v>
      </c>
      <c r="AA3717">
        <v>9100</v>
      </c>
      <c r="AB3717">
        <v>3110</v>
      </c>
      <c r="AC3717">
        <v>790</v>
      </c>
      <c r="AD3717" s="7">
        <f>invoices[[#This Row],[Rent]]+invoices[[#This Row],[Services]]+invoices[[#This Row],[GST]]</f>
        <v>13000</v>
      </c>
      <c r="AE3717" s="7">
        <f>invoices[[#This Row],[Total]]-invoices[[#This Row],[rent_amount]]</f>
        <v>0</v>
      </c>
      <c r="AF3717">
        <v>5185</v>
      </c>
      <c r="AG3717">
        <v>0</v>
      </c>
      <c r="AH3717">
        <f>invoices[[#This Row],[EB Amount]]-invoices[[#This Row],[electricity_amount]]</f>
        <v>0</v>
      </c>
    </row>
    <row r="3718" spans="1:34">
      <c r="A3718" t="s">
        <v>11888</v>
      </c>
      <c r="B3718" t="s">
        <v>22</v>
      </c>
      <c r="C3718" t="s">
        <v>3158</v>
      </c>
      <c r="D3718" t="s">
        <v>24</v>
      </c>
      <c r="E3718" t="s">
        <v>195</v>
      </c>
      <c r="F3718" t="s">
        <v>196</v>
      </c>
      <c r="G3718" t="s">
        <v>11889</v>
      </c>
      <c r="H3718" s="1">
        <f>DATE(YEAR(invoices[[#This Row],[due_date]]),MONTH(invoices[[#This Row],[due_date]]),1)</f>
        <v>45474</v>
      </c>
      <c r="I3718" s="1">
        <v>45480</v>
      </c>
      <c r="J3718">
        <v>14500</v>
      </c>
      <c r="K3718">
        <v>0</v>
      </c>
      <c r="L3718">
        <v>0</v>
      </c>
      <c r="M3718">
        <f>invoices[[#This Row],[rent_amount]]+invoices[[#This Row],[electricity_amount]]+invoices[[#This Row],[other_charges]]</f>
        <v>14500</v>
      </c>
      <c r="N3718" t="s">
        <v>28</v>
      </c>
      <c r="O3718" t="s">
        <v>958</v>
      </c>
      <c r="P3718">
        <v>0</v>
      </c>
      <c r="Q3718" t="b">
        <v>0</v>
      </c>
      <c r="R3718" t="s">
        <v>289</v>
      </c>
      <c r="S3718">
        <v>0</v>
      </c>
      <c r="T3718">
        <f>invoices[[#This Row],[total_amount]]</f>
        <v>14500</v>
      </c>
      <c r="U3718" t="s">
        <v>3160</v>
      </c>
      <c r="V3718" t="str">
        <f>INDEX([1]!Table1[tenantname],MATCH(invoices[[#This Row],[allotment_id]],[1]!Table1[TenantAllotmentID],0))</f>
        <v>Bindhu Shree B (D41-B1)</v>
      </c>
      <c r="W3718" t="s">
        <v>14987</v>
      </c>
      <c r="X3718" t="s">
        <v>14988</v>
      </c>
      <c r="Y3718" s="4">
        <v>45474</v>
      </c>
      <c r="Z3718" t="s">
        <v>15806</v>
      </c>
      <c r="AA3718">
        <v>10408</v>
      </c>
      <c r="AB3718">
        <v>3468</v>
      </c>
      <c r="AC3718">
        <v>624</v>
      </c>
      <c r="AD3718" s="7">
        <f>invoices[[#This Row],[Rent]]+invoices[[#This Row],[Services]]+invoices[[#This Row],[GST]]</f>
        <v>14500</v>
      </c>
      <c r="AE3718" s="7">
        <f>invoices[[#This Row],[Total]]-invoices[[#This Row],[rent_amount]]</f>
        <v>0</v>
      </c>
      <c r="AF3718">
        <v>5258</v>
      </c>
      <c r="AG3718">
        <v>0</v>
      </c>
      <c r="AH3718">
        <f>invoices[[#This Row],[EB Amount]]-invoices[[#This Row],[electricity_amount]]</f>
        <v>0</v>
      </c>
    </row>
    <row r="3719" spans="1:34">
      <c r="A3719" t="s">
        <v>11906</v>
      </c>
      <c r="B3719" t="s">
        <v>22</v>
      </c>
      <c r="C3719" t="s">
        <v>5427</v>
      </c>
      <c r="D3719" t="s">
        <v>24</v>
      </c>
      <c r="E3719" t="s">
        <v>519</v>
      </c>
      <c r="F3719" t="s">
        <v>520</v>
      </c>
      <c r="G3719" t="s">
        <v>11907</v>
      </c>
      <c r="H3719" s="1">
        <f>DATE(YEAR(invoices[[#This Row],[due_date]]),MONTH(invoices[[#This Row],[due_date]]),1)</f>
        <v>45474</v>
      </c>
      <c r="I3719" s="1">
        <v>45480</v>
      </c>
      <c r="J3719">
        <v>19000</v>
      </c>
      <c r="K3719">
        <v>2190</v>
      </c>
      <c r="L3719">
        <v>0</v>
      </c>
      <c r="M3719">
        <f>invoices[[#This Row],[rent_amount]]+invoices[[#This Row],[electricity_amount]]+invoices[[#This Row],[other_charges]]</f>
        <v>21190</v>
      </c>
      <c r="N3719" t="s">
        <v>28</v>
      </c>
      <c r="O3719" t="s">
        <v>529</v>
      </c>
      <c r="P3719">
        <v>0</v>
      </c>
      <c r="Q3719" t="b">
        <v>0</v>
      </c>
      <c r="R3719" t="s">
        <v>289</v>
      </c>
      <c r="S3719">
        <v>0</v>
      </c>
      <c r="T3719">
        <f>invoices[[#This Row],[total_amount]]</f>
        <v>21190</v>
      </c>
      <c r="U3719" t="s">
        <v>5429</v>
      </c>
      <c r="V3719" t="str">
        <f>INDEX([1]!Table1[tenantname],MATCH(invoices[[#This Row],[allotment_id]],[1]!Table1[TenantAllotmentID],0))</f>
        <v>Rupesh S (C41-A1)</v>
      </c>
      <c r="W3719" t="s">
        <v>15374</v>
      </c>
      <c r="X3719" t="s">
        <v>15375</v>
      </c>
      <c r="Y3719" s="4">
        <v>45474</v>
      </c>
      <c r="Z3719" t="s">
        <v>15806</v>
      </c>
      <c r="AA3719">
        <v>11618</v>
      </c>
      <c r="AB3719">
        <v>6255</v>
      </c>
      <c r="AC3719">
        <v>1127</v>
      </c>
      <c r="AD3719" s="7">
        <f>invoices[[#This Row],[Rent]]+invoices[[#This Row],[Services]]+invoices[[#This Row],[GST]]</f>
        <v>19000</v>
      </c>
      <c r="AE3719" s="7">
        <f>invoices[[#This Row],[Total]]-invoices[[#This Row],[rent_amount]]</f>
        <v>0</v>
      </c>
      <c r="AF3719">
        <v>5267</v>
      </c>
      <c r="AG3719">
        <v>2190</v>
      </c>
      <c r="AH3719">
        <f>invoices[[#This Row],[EB Amount]]-invoices[[#This Row],[electricity_amount]]</f>
        <v>0</v>
      </c>
    </row>
    <row r="3720" spans="1:34">
      <c r="A3720" t="s">
        <v>12067</v>
      </c>
      <c r="B3720" t="s">
        <v>22</v>
      </c>
      <c r="C3720" t="s">
        <v>2021</v>
      </c>
      <c r="D3720" t="s">
        <v>24</v>
      </c>
      <c r="E3720" t="s">
        <v>476</v>
      </c>
      <c r="F3720" t="s">
        <v>1388</v>
      </c>
      <c r="G3720" t="s">
        <v>12068</v>
      </c>
      <c r="H3720" s="1">
        <f>DATE(YEAR(invoices[[#This Row],[due_date]]),MONTH(invoices[[#This Row],[due_date]]),1)</f>
        <v>45474</v>
      </c>
      <c r="I3720" s="1">
        <v>45480</v>
      </c>
      <c r="J3720">
        <v>2338</v>
      </c>
      <c r="K3720">
        <v>0</v>
      </c>
      <c r="L3720">
        <v>0</v>
      </c>
      <c r="M3720">
        <f>invoices[[#This Row],[rent_amount]]+invoices[[#This Row],[electricity_amount]]+invoices[[#This Row],[other_charges]]</f>
        <v>2338</v>
      </c>
      <c r="N3720" t="s">
        <v>28</v>
      </c>
      <c r="O3720" t="s">
        <v>288</v>
      </c>
      <c r="P3720">
        <v>0</v>
      </c>
      <c r="Q3720" t="b">
        <v>0</v>
      </c>
      <c r="R3720" t="s">
        <v>289</v>
      </c>
      <c r="S3720">
        <v>0</v>
      </c>
      <c r="T3720">
        <f>invoices[[#This Row],[total_amount]]</f>
        <v>2338</v>
      </c>
      <c r="U3720" t="s">
        <v>2023</v>
      </c>
      <c r="V3720" t="str">
        <f>INDEX([1]!Table1[tenantname],MATCH(invoices[[#This Row],[allotment_id]],[1]!Table1[TenantAllotmentID],0))</f>
        <v>Janarthana Krishna Venkatesan (B41-B1)</v>
      </c>
      <c r="W3720" t="s">
        <v>14677</v>
      </c>
      <c r="X3720" t="s">
        <v>14678</v>
      </c>
      <c r="Y3720" s="4">
        <v>45474</v>
      </c>
      <c r="Z3720" t="s">
        <v>15806</v>
      </c>
      <c r="AA3720">
        <v>1637</v>
      </c>
      <c r="AB3720">
        <v>594</v>
      </c>
      <c r="AC3720">
        <v>107</v>
      </c>
      <c r="AD3720" s="7">
        <f>invoices[[#This Row],[Rent]]+invoices[[#This Row],[Services]]+invoices[[#This Row],[GST]]</f>
        <v>2338</v>
      </c>
      <c r="AE3720" s="7">
        <f>invoices[[#This Row],[Total]]-invoices[[#This Row],[rent_amount]]</f>
        <v>0</v>
      </c>
      <c r="AF3720">
        <v>5356</v>
      </c>
      <c r="AG3720">
        <v>0</v>
      </c>
      <c r="AH3720">
        <f>invoices[[#This Row],[EB Amount]]-invoices[[#This Row],[electricity_amount]]</f>
        <v>0</v>
      </c>
    </row>
    <row r="3721" spans="1:34">
      <c r="A3721" t="s">
        <v>12089</v>
      </c>
      <c r="B3721" t="s">
        <v>22</v>
      </c>
      <c r="C3721" t="s">
        <v>4257</v>
      </c>
      <c r="D3721" t="s">
        <v>24</v>
      </c>
      <c r="E3721" t="s">
        <v>96</v>
      </c>
      <c r="F3721" t="s">
        <v>510</v>
      </c>
      <c r="G3721" t="s">
        <v>12090</v>
      </c>
      <c r="H3721" s="1">
        <f>DATE(YEAR(invoices[[#This Row],[due_date]]),MONTH(invoices[[#This Row],[due_date]]),1)</f>
        <v>45474</v>
      </c>
      <c r="I3721" s="1">
        <v>45480</v>
      </c>
      <c r="J3721">
        <v>8419</v>
      </c>
      <c r="K3721">
        <v>0</v>
      </c>
      <c r="L3721">
        <v>0</v>
      </c>
      <c r="M3721">
        <f>invoices[[#This Row],[rent_amount]]+invoices[[#This Row],[electricity_amount]]+invoices[[#This Row],[other_charges]]</f>
        <v>8419</v>
      </c>
      <c r="N3721" t="s">
        <v>28</v>
      </c>
      <c r="O3721" t="s">
        <v>288</v>
      </c>
      <c r="P3721">
        <v>0</v>
      </c>
      <c r="Q3721" t="b">
        <v>0</v>
      </c>
      <c r="R3721" t="s">
        <v>289</v>
      </c>
      <c r="S3721">
        <v>0</v>
      </c>
      <c r="T3721">
        <f>invoices[[#This Row],[total_amount]]</f>
        <v>8419</v>
      </c>
      <c r="U3721" t="s">
        <v>4259</v>
      </c>
      <c r="V3721" t="str">
        <f>INDEX([1]!Table1[tenantname],MATCH(invoices[[#This Row],[allotment_id]],[1]!Table1[TenantAllotmentID],0))</f>
        <v>Madhav Vinnakota (B33-B2)</v>
      </c>
      <c r="W3721" t="s">
        <v>15199</v>
      </c>
      <c r="X3721" t="s">
        <v>15200</v>
      </c>
      <c r="Y3721" s="4">
        <v>45474</v>
      </c>
      <c r="Z3721" t="s">
        <v>15806</v>
      </c>
      <c r="AA3721">
        <v>5893</v>
      </c>
      <c r="AB3721">
        <v>2140</v>
      </c>
      <c r="AC3721">
        <v>386</v>
      </c>
      <c r="AD3721" s="7">
        <f>invoices[[#This Row],[Rent]]+invoices[[#This Row],[Services]]+invoices[[#This Row],[GST]]</f>
        <v>8419</v>
      </c>
      <c r="AE3721" s="7">
        <f>invoices[[#This Row],[Total]]-invoices[[#This Row],[rent_amount]]</f>
        <v>0</v>
      </c>
      <c r="AF3721">
        <v>5367</v>
      </c>
      <c r="AG3721">
        <v>0</v>
      </c>
      <c r="AH3721">
        <f>invoices[[#This Row],[EB Amount]]-invoices[[#This Row],[electricity_amount]]</f>
        <v>0</v>
      </c>
    </row>
    <row r="3722" spans="1:34">
      <c r="A3722" t="s">
        <v>12139</v>
      </c>
      <c r="B3722" t="s">
        <v>22</v>
      </c>
      <c r="C3722" t="s">
        <v>1744</v>
      </c>
      <c r="D3722" t="s">
        <v>24</v>
      </c>
      <c r="E3722" t="s">
        <v>195</v>
      </c>
      <c r="F3722" s="2" t="s">
        <v>1745</v>
      </c>
      <c r="G3722" t="s">
        <v>12140</v>
      </c>
      <c r="H3722" s="1">
        <f>DATE(YEAR(invoices[[#This Row],[due_date]]),MONTH(invoices[[#This Row],[due_date]]),1)</f>
        <v>45474</v>
      </c>
      <c r="I3722" s="1">
        <v>45480</v>
      </c>
      <c r="J3722">
        <v>13500</v>
      </c>
      <c r="K3722">
        <v>2430</v>
      </c>
      <c r="L3722">
        <v>0</v>
      </c>
      <c r="M3722">
        <f>invoices[[#This Row],[rent_amount]]+invoices[[#This Row],[electricity_amount]]+invoices[[#This Row],[other_charges]]</f>
        <v>15930</v>
      </c>
      <c r="N3722" t="s">
        <v>28</v>
      </c>
      <c r="O3722" t="s">
        <v>459</v>
      </c>
      <c r="P3722">
        <v>0</v>
      </c>
      <c r="Q3722" t="b">
        <v>0</v>
      </c>
      <c r="R3722" t="s">
        <v>289</v>
      </c>
      <c r="S3722">
        <v>0</v>
      </c>
      <c r="T3722">
        <f>invoices[[#This Row],[total_amount]]</f>
        <v>15930</v>
      </c>
      <c r="U3722" t="s">
        <v>1747</v>
      </c>
      <c r="V3722" t="str">
        <f>INDEX([1]!Table1[tenantname],MATCH(invoices[[#This Row],[allotment_id]],[1]!Table1[TenantAllotmentID],0))</f>
        <v>Siya Sharma (D41-C1)</v>
      </c>
      <c r="W3722" t="s">
        <v>14580</v>
      </c>
      <c r="X3722" t="s">
        <v>14581</v>
      </c>
      <c r="Y3722" s="4">
        <v>45474</v>
      </c>
      <c r="Z3722" t="s">
        <v>15806</v>
      </c>
      <c r="AA3722">
        <v>9690</v>
      </c>
      <c r="AB3722">
        <v>3229</v>
      </c>
      <c r="AC3722">
        <v>581</v>
      </c>
      <c r="AD3722" s="7">
        <f>invoices[[#This Row],[Rent]]+invoices[[#This Row],[Services]]+invoices[[#This Row],[GST]]</f>
        <v>13500</v>
      </c>
      <c r="AE3722" s="7">
        <f>invoices[[#This Row],[Total]]-invoices[[#This Row],[rent_amount]]</f>
        <v>0</v>
      </c>
      <c r="AF3722">
        <v>5394</v>
      </c>
      <c r="AG3722">
        <v>2430</v>
      </c>
      <c r="AH3722">
        <f>invoices[[#This Row],[EB Amount]]-invoices[[#This Row],[electricity_amount]]</f>
        <v>0</v>
      </c>
    </row>
    <row r="3723" spans="1:34">
      <c r="A3723" t="s">
        <v>12143</v>
      </c>
      <c r="B3723" t="s">
        <v>22</v>
      </c>
      <c r="C3723" t="s">
        <v>3034</v>
      </c>
      <c r="D3723" t="s">
        <v>24</v>
      </c>
      <c r="E3723" t="s">
        <v>354</v>
      </c>
      <c r="F3723" t="s">
        <v>431</v>
      </c>
      <c r="G3723" t="s">
        <v>12144</v>
      </c>
      <c r="H3723" s="1">
        <f>DATE(YEAR(invoices[[#This Row],[due_date]]),MONTH(invoices[[#This Row],[due_date]]),1)</f>
        <v>45474</v>
      </c>
      <c r="I3723" s="1">
        <v>45480</v>
      </c>
      <c r="J3723">
        <v>4064</v>
      </c>
      <c r="K3723">
        <v>0</v>
      </c>
      <c r="L3723">
        <v>0</v>
      </c>
      <c r="M3723">
        <f>invoices[[#This Row],[rent_amount]]+invoices[[#This Row],[electricity_amount]]+invoices[[#This Row],[other_charges]]</f>
        <v>4064</v>
      </c>
      <c r="N3723" t="s">
        <v>28</v>
      </c>
      <c r="O3723" t="s">
        <v>288</v>
      </c>
      <c r="P3723">
        <v>0</v>
      </c>
      <c r="Q3723" t="b">
        <v>0</v>
      </c>
      <c r="R3723" t="s">
        <v>289</v>
      </c>
      <c r="S3723">
        <v>0</v>
      </c>
      <c r="T3723">
        <f>invoices[[#This Row],[total_amount]]</f>
        <v>4064</v>
      </c>
      <c r="U3723" t="s">
        <v>3036</v>
      </c>
      <c r="V3723" t="str">
        <f>INDEX([1]!Table1[tenantname],MATCH(invoices[[#This Row],[allotment_id]],[1]!Table1[TenantAllotmentID],0))</f>
        <v>Aditya Bakshi (B34-A1)</v>
      </c>
      <c r="W3723" t="s">
        <v>14955</v>
      </c>
      <c r="X3723" t="s">
        <v>14956</v>
      </c>
      <c r="Y3723" s="4">
        <v>45474</v>
      </c>
      <c r="Z3723" t="s">
        <v>15806</v>
      </c>
      <c r="AA3723">
        <v>2845</v>
      </c>
      <c r="AB3723">
        <v>1033</v>
      </c>
      <c r="AC3723">
        <v>186</v>
      </c>
      <c r="AD3723" s="7">
        <f>invoices[[#This Row],[Rent]]+invoices[[#This Row],[Services]]+invoices[[#This Row],[GST]]</f>
        <v>4064</v>
      </c>
      <c r="AE3723" s="7">
        <f>invoices[[#This Row],[Total]]-invoices[[#This Row],[rent_amount]]</f>
        <v>0</v>
      </c>
      <c r="AF3723">
        <v>5397</v>
      </c>
      <c r="AG3723">
        <v>0</v>
      </c>
      <c r="AH3723">
        <f>invoices[[#This Row],[EB Amount]]-invoices[[#This Row],[electricity_amount]]</f>
        <v>0</v>
      </c>
    </row>
    <row r="3724" spans="1:34">
      <c r="A3724" t="s">
        <v>12163</v>
      </c>
      <c r="B3724" t="s">
        <v>22</v>
      </c>
      <c r="C3724" t="s">
        <v>212</v>
      </c>
      <c r="D3724" t="s">
        <v>24</v>
      </c>
      <c r="E3724" t="s">
        <v>140</v>
      </c>
      <c r="F3724" t="s">
        <v>213</v>
      </c>
      <c r="G3724" t="s">
        <v>12164</v>
      </c>
      <c r="H3724" s="1">
        <f>DATE(YEAR(invoices[[#This Row],[due_date]]),MONTH(invoices[[#This Row],[due_date]]),1)</f>
        <v>45474</v>
      </c>
      <c r="I3724" s="1">
        <v>45480</v>
      </c>
      <c r="J3724">
        <v>13000</v>
      </c>
      <c r="K3724">
        <v>2340</v>
      </c>
      <c r="L3724">
        <v>0</v>
      </c>
      <c r="M3724">
        <f>invoices[[#This Row],[rent_amount]]+invoices[[#This Row],[electricity_amount]]+invoices[[#This Row],[other_charges]]</f>
        <v>15340</v>
      </c>
      <c r="N3724" t="s">
        <v>28</v>
      </c>
      <c r="O3724" t="s">
        <v>958</v>
      </c>
      <c r="P3724">
        <v>0</v>
      </c>
      <c r="Q3724" t="b">
        <v>0</v>
      </c>
      <c r="R3724" t="s">
        <v>289</v>
      </c>
      <c r="S3724">
        <v>0</v>
      </c>
      <c r="T3724">
        <f>invoices[[#This Row],[total_amount]]</f>
        <v>15340</v>
      </c>
      <c r="U3724" t="s">
        <v>215</v>
      </c>
      <c r="V3724" t="str">
        <f>INDEX([1]!Table1[tenantname],MATCH(invoices[[#This Row],[allotment_id]],[1]!Table1[TenantAllotmentID],0))</f>
        <v>Arnav Raj (A41-B2)</v>
      </c>
      <c r="W3724" t="s">
        <v>14034</v>
      </c>
      <c r="X3724" t="s">
        <v>14035</v>
      </c>
      <c r="Y3724" s="4">
        <v>45474</v>
      </c>
      <c r="Z3724" t="s">
        <v>15806</v>
      </c>
      <c r="AA3724">
        <v>8085</v>
      </c>
      <c r="AB3724">
        <v>4165</v>
      </c>
      <c r="AC3724">
        <v>750</v>
      </c>
      <c r="AD3724" s="7">
        <f>invoices[[#This Row],[Rent]]+invoices[[#This Row],[Services]]+invoices[[#This Row],[GST]]</f>
        <v>13000</v>
      </c>
      <c r="AE3724" s="7">
        <f>invoices[[#This Row],[Total]]-invoices[[#This Row],[rent_amount]]</f>
        <v>0</v>
      </c>
      <c r="AF3724">
        <v>5406</v>
      </c>
      <c r="AG3724">
        <v>2340</v>
      </c>
      <c r="AH3724">
        <f>invoices[[#This Row],[EB Amount]]-invoices[[#This Row],[electricity_amount]]</f>
        <v>0</v>
      </c>
    </row>
    <row r="3725" spans="1:34">
      <c r="A3725" t="s">
        <v>12167</v>
      </c>
      <c r="B3725" t="s">
        <v>22</v>
      </c>
      <c r="C3725" t="s">
        <v>8957</v>
      </c>
      <c r="D3725" t="s">
        <v>24</v>
      </c>
      <c r="E3725" t="s">
        <v>88</v>
      </c>
      <c r="F3725" t="s">
        <v>1314</v>
      </c>
      <c r="G3725" t="s">
        <v>12168</v>
      </c>
      <c r="H3725" s="1">
        <f>DATE(YEAR(invoices[[#This Row],[due_date]]),MONTH(invoices[[#This Row],[due_date]]),1)</f>
        <v>45474</v>
      </c>
      <c r="I3725" s="1">
        <v>45480</v>
      </c>
      <c r="J3725">
        <v>14500</v>
      </c>
      <c r="K3725">
        <v>1740</v>
      </c>
      <c r="L3725">
        <v>0</v>
      </c>
      <c r="M3725">
        <f>invoices[[#This Row],[rent_amount]]+invoices[[#This Row],[electricity_amount]]+invoices[[#This Row],[other_charges]]</f>
        <v>16240</v>
      </c>
      <c r="N3725" t="s">
        <v>28</v>
      </c>
      <c r="O3725" t="s">
        <v>529</v>
      </c>
      <c r="P3725">
        <v>0</v>
      </c>
      <c r="Q3725" t="b">
        <v>0</v>
      </c>
      <c r="R3725" t="s">
        <v>289</v>
      </c>
      <c r="S3725">
        <v>0</v>
      </c>
      <c r="T3725">
        <f>invoices[[#This Row],[total_amount]]</f>
        <v>16240</v>
      </c>
      <c r="U3725" t="s">
        <v>8959</v>
      </c>
      <c r="V3725" t="str">
        <f>INDEX([1]!Table1[tenantname],MATCH(invoices[[#This Row],[allotment_id]],[1]!Table1[TenantAllotmentID],0))</f>
        <v>Sai Krishna Kuppili (B13-B1)</v>
      </c>
      <c r="W3725" t="s">
        <v>15641</v>
      </c>
      <c r="X3725" t="s">
        <v>15642</v>
      </c>
      <c r="Y3725" s="4">
        <v>45474</v>
      </c>
      <c r="Z3725" t="s">
        <v>15806</v>
      </c>
      <c r="AA3725">
        <v>10408</v>
      </c>
      <c r="AB3725">
        <v>3468</v>
      </c>
      <c r="AC3725">
        <v>624</v>
      </c>
      <c r="AD3725" s="7">
        <f>invoices[[#This Row],[Rent]]+invoices[[#This Row],[Services]]+invoices[[#This Row],[GST]]</f>
        <v>14500</v>
      </c>
      <c r="AE3725" s="7">
        <f>invoices[[#This Row],[Total]]-invoices[[#This Row],[rent_amount]]</f>
        <v>0</v>
      </c>
      <c r="AF3725">
        <v>5408</v>
      </c>
      <c r="AG3725">
        <v>1740</v>
      </c>
      <c r="AH3725">
        <f>invoices[[#This Row],[EB Amount]]-invoices[[#This Row],[electricity_amount]]</f>
        <v>0</v>
      </c>
    </row>
    <row r="3726" spans="1:34">
      <c r="A3726" t="s">
        <v>12289</v>
      </c>
      <c r="B3726" t="s">
        <v>22</v>
      </c>
      <c r="C3726" t="s">
        <v>4955</v>
      </c>
      <c r="D3726" t="s">
        <v>24</v>
      </c>
      <c r="E3726" t="s">
        <v>592</v>
      </c>
      <c r="F3726" t="s">
        <v>1016</v>
      </c>
      <c r="G3726" t="s">
        <v>12290</v>
      </c>
      <c r="H3726" s="1">
        <f>DATE(YEAR(invoices[[#This Row],[due_date]]),MONTH(invoices[[#This Row],[due_date]]),1)</f>
        <v>45474</v>
      </c>
      <c r="I3726" s="1">
        <v>45480</v>
      </c>
      <c r="J3726">
        <v>13500</v>
      </c>
      <c r="K3726">
        <v>264</v>
      </c>
      <c r="L3726">
        <v>0</v>
      </c>
      <c r="M3726">
        <f>invoices[[#This Row],[rent_amount]]+invoices[[#This Row],[electricity_amount]]+invoices[[#This Row],[other_charges]]</f>
        <v>13764</v>
      </c>
      <c r="N3726" t="s">
        <v>28</v>
      </c>
      <c r="O3726" t="s">
        <v>288</v>
      </c>
      <c r="P3726">
        <v>0</v>
      </c>
      <c r="Q3726" t="b">
        <v>0</v>
      </c>
      <c r="R3726" t="s">
        <v>289</v>
      </c>
      <c r="S3726">
        <v>0</v>
      </c>
      <c r="T3726">
        <f>invoices[[#This Row],[total_amount]]</f>
        <v>13764</v>
      </c>
      <c r="U3726" t="s">
        <v>4957</v>
      </c>
      <c r="V3726" t="str">
        <f>INDEX([1]!Table1[tenantname],MATCH(invoices[[#This Row],[allotment_id]],[1]!Table1[TenantAllotmentID],0))</f>
        <v>Monish Shamukh Kasyap (A44-C1)</v>
      </c>
      <c r="W3726" t="s">
        <v>15316</v>
      </c>
      <c r="X3726" t="s">
        <v>15317</v>
      </c>
      <c r="Y3726" s="4">
        <v>45474</v>
      </c>
      <c r="Z3726" t="s">
        <v>15806</v>
      </c>
      <c r="AA3726">
        <v>9690</v>
      </c>
      <c r="AB3726">
        <v>3229</v>
      </c>
      <c r="AC3726">
        <v>581</v>
      </c>
      <c r="AD3726" s="7">
        <f>invoices[[#This Row],[Rent]]+invoices[[#This Row],[Services]]+invoices[[#This Row],[GST]]</f>
        <v>13500</v>
      </c>
      <c r="AE3726" s="7">
        <f>invoices[[#This Row],[Total]]-invoices[[#This Row],[rent_amount]]</f>
        <v>0</v>
      </c>
      <c r="AF3726">
        <v>5472</v>
      </c>
      <c r="AG3726">
        <v>264</v>
      </c>
      <c r="AH3726">
        <f>invoices[[#This Row],[EB Amount]]-invoices[[#This Row],[electricity_amount]]</f>
        <v>0</v>
      </c>
    </row>
    <row r="3727" spans="1:34">
      <c r="A3727" t="s">
        <v>12295</v>
      </c>
      <c r="B3727" t="s">
        <v>22</v>
      </c>
      <c r="C3727" t="s">
        <v>2207</v>
      </c>
      <c r="D3727" t="s">
        <v>24</v>
      </c>
      <c r="E3727" t="s">
        <v>234</v>
      </c>
      <c r="F3727" t="s">
        <v>544</v>
      </c>
      <c r="G3727" t="s">
        <v>12296</v>
      </c>
      <c r="H3727" s="1">
        <f>DATE(YEAR(invoices[[#This Row],[due_date]]),MONTH(invoices[[#This Row],[due_date]]),1)</f>
        <v>45474</v>
      </c>
      <c r="I3727" s="1">
        <v>45480</v>
      </c>
      <c r="J3727">
        <v>14500</v>
      </c>
      <c r="K3727">
        <v>2001</v>
      </c>
      <c r="L3727">
        <v>0</v>
      </c>
      <c r="M3727">
        <f>invoices[[#This Row],[rent_amount]]+invoices[[#This Row],[electricity_amount]]+invoices[[#This Row],[other_charges]]</f>
        <v>16501</v>
      </c>
      <c r="N3727" t="s">
        <v>28</v>
      </c>
      <c r="O3727" t="s">
        <v>529</v>
      </c>
      <c r="P3727">
        <v>0</v>
      </c>
      <c r="Q3727" t="b">
        <v>0</v>
      </c>
      <c r="R3727" t="s">
        <v>289</v>
      </c>
      <c r="S3727">
        <v>0</v>
      </c>
      <c r="T3727">
        <f>invoices[[#This Row],[total_amount]]</f>
        <v>16501</v>
      </c>
      <c r="U3727" t="s">
        <v>2209</v>
      </c>
      <c r="V3727" t="str">
        <f>INDEX([1]!Table1[tenantname],MATCH(invoices[[#This Row],[allotment_id]],[1]!Table1[TenantAllotmentID],0))</f>
        <v>Rishika Gupta (D12-B2)</v>
      </c>
      <c r="W3727" t="s">
        <v>14742</v>
      </c>
      <c r="X3727" t="s">
        <v>14743</v>
      </c>
      <c r="Y3727" s="4">
        <v>45474</v>
      </c>
      <c r="Z3727" t="s">
        <v>15806</v>
      </c>
      <c r="AA3727">
        <v>10150</v>
      </c>
      <c r="AB3727">
        <v>3468</v>
      </c>
      <c r="AC3727">
        <v>882</v>
      </c>
      <c r="AD3727" s="7">
        <f>invoices[[#This Row],[Rent]]+invoices[[#This Row],[Services]]+invoices[[#This Row],[GST]]</f>
        <v>14500</v>
      </c>
      <c r="AE3727" s="7">
        <f>invoices[[#This Row],[Total]]-invoices[[#This Row],[rent_amount]]</f>
        <v>0</v>
      </c>
      <c r="AF3727">
        <v>5475</v>
      </c>
      <c r="AG3727">
        <v>2001</v>
      </c>
      <c r="AH3727">
        <f>invoices[[#This Row],[EB Amount]]-invoices[[#This Row],[electricity_amount]]</f>
        <v>0</v>
      </c>
    </row>
    <row r="3728" spans="1:34">
      <c r="A3728" t="s">
        <v>12308</v>
      </c>
      <c r="B3728" t="s">
        <v>22</v>
      </c>
      <c r="C3728" t="s">
        <v>281</v>
      </c>
      <c r="D3728" t="s">
        <v>24</v>
      </c>
      <c r="E3728" t="s">
        <v>34</v>
      </c>
      <c r="F3728" t="s">
        <v>282</v>
      </c>
      <c r="G3728" t="s">
        <v>12309</v>
      </c>
      <c r="H3728" s="1">
        <f>DATE(YEAR(invoices[[#This Row],[due_date]]),MONTH(invoices[[#This Row],[due_date]]),1)</f>
        <v>45474</v>
      </c>
      <c r="I3728" s="1">
        <v>45480</v>
      </c>
      <c r="J3728">
        <v>13500</v>
      </c>
      <c r="K3728">
        <v>1860</v>
      </c>
      <c r="L3728">
        <v>0</v>
      </c>
      <c r="M3728">
        <f>invoices[[#This Row],[rent_amount]]+invoices[[#This Row],[electricity_amount]]+invoices[[#This Row],[other_charges]]</f>
        <v>15360</v>
      </c>
      <c r="N3728" t="s">
        <v>28</v>
      </c>
      <c r="O3728" t="s">
        <v>459</v>
      </c>
      <c r="P3728">
        <v>0</v>
      </c>
      <c r="Q3728" t="b">
        <v>0</v>
      </c>
      <c r="R3728" t="s">
        <v>289</v>
      </c>
      <c r="S3728">
        <v>0</v>
      </c>
      <c r="T3728">
        <f>invoices[[#This Row],[total_amount]]</f>
        <v>15360</v>
      </c>
      <c r="U3728" t="s">
        <v>283</v>
      </c>
      <c r="V3728" t="str">
        <f>INDEX([1]!Table1[tenantname],MATCH(invoices[[#This Row],[allotment_id]],[1]!Table1[TenantAllotmentID],0))</f>
        <v>kiranmai Bhatlapenumarthi (B43-C2)</v>
      </c>
      <c r="W3728" t="s">
        <v>14054</v>
      </c>
      <c r="X3728" t="s">
        <v>14055</v>
      </c>
      <c r="Y3728" s="4">
        <v>45474</v>
      </c>
      <c r="Z3728" t="s">
        <v>15806</v>
      </c>
      <c r="AA3728">
        <v>9690</v>
      </c>
      <c r="AB3728">
        <v>3229</v>
      </c>
      <c r="AC3728">
        <v>581</v>
      </c>
      <c r="AD3728" s="7">
        <f>invoices[[#This Row],[Rent]]+invoices[[#This Row],[Services]]+invoices[[#This Row],[GST]]</f>
        <v>13500</v>
      </c>
      <c r="AE3728" s="7">
        <f>invoices[[#This Row],[Total]]-invoices[[#This Row],[rent_amount]]</f>
        <v>0</v>
      </c>
      <c r="AF3728">
        <v>5481</v>
      </c>
      <c r="AG3728">
        <v>1860</v>
      </c>
      <c r="AH3728">
        <f>invoices[[#This Row],[EB Amount]]-invoices[[#This Row],[electricity_amount]]</f>
        <v>0</v>
      </c>
    </row>
    <row r="3729" spans="1:34">
      <c r="A3729" t="s">
        <v>12310</v>
      </c>
      <c r="B3729" t="s">
        <v>22</v>
      </c>
      <c r="C3729" t="s">
        <v>9338</v>
      </c>
      <c r="D3729" t="s">
        <v>24</v>
      </c>
      <c r="E3729" t="s">
        <v>354</v>
      </c>
      <c r="F3729" t="s">
        <v>540</v>
      </c>
      <c r="G3729" t="s">
        <v>12311</v>
      </c>
      <c r="H3729" s="1">
        <f>DATE(YEAR(invoices[[#This Row],[due_date]]),MONTH(invoices[[#This Row],[due_date]]),1)</f>
        <v>45474</v>
      </c>
      <c r="I3729" s="1">
        <v>45480</v>
      </c>
      <c r="J3729">
        <v>6966</v>
      </c>
      <c r="K3729">
        <v>1593</v>
      </c>
      <c r="L3729">
        <v>2250</v>
      </c>
      <c r="M3729">
        <f>invoices[[#This Row],[rent_amount]]+invoices[[#This Row],[electricity_amount]]+invoices[[#This Row],[other_charges]]</f>
        <v>10809</v>
      </c>
      <c r="N3729" t="s">
        <v>28</v>
      </c>
      <c r="O3729" t="s">
        <v>459</v>
      </c>
      <c r="P3729">
        <v>0</v>
      </c>
      <c r="Q3729" t="b">
        <v>0</v>
      </c>
      <c r="R3729" t="s">
        <v>289</v>
      </c>
      <c r="S3729">
        <v>0</v>
      </c>
      <c r="T3729">
        <f>invoices[[#This Row],[total_amount]]</f>
        <v>10809</v>
      </c>
      <c r="U3729" t="s">
        <v>9340</v>
      </c>
      <c r="V3729" t="str">
        <f>INDEX([1]!Table1[tenantname],MATCH(invoices[[#This Row],[allotment_id]],[1]!Table1[TenantAllotmentID],0))</f>
        <v>Sai Krishna Pranay Kamsetti (B34-C1)</v>
      </c>
      <c r="W3729" t="s">
        <v>15656</v>
      </c>
      <c r="X3729" t="s">
        <v>15657</v>
      </c>
      <c r="Y3729" s="4">
        <v>45474</v>
      </c>
      <c r="Z3729" t="s">
        <v>15806</v>
      </c>
      <c r="AA3729">
        <v>4260</v>
      </c>
      <c r="AB3729">
        <v>2294</v>
      </c>
      <c r="AC3729">
        <v>412</v>
      </c>
      <c r="AD3729" s="7">
        <f>invoices[[#This Row],[Rent]]+invoices[[#This Row],[Services]]+invoices[[#This Row],[GST]]</f>
        <v>6966</v>
      </c>
      <c r="AE3729" s="7">
        <f>invoices[[#This Row],[Total]]-invoices[[#This Row],[rent_amount]]</f>
        <v>0</v>
      </c>
      <c r="AF3729">
        <v>5482</v>
      </c>
      <c r="AG3729">
        <v>1593</v>
      </c>
      <c r="AH3729">
        <f>invoices[[#This Row],[EB Amount]]-invoices[[#This Row],[electricity_amount]]</f>
        <v>0</v>
      </c>
    </row>
    <row r="3730" spans="1:34">
      <c r="A3730" t="s">
        <v>12314</v>
      </c>
      <c r="B3730" t="s">
        <v>22</v>
      </c>
      <c r="C3730" t="s">
        <v>2290</v>
      </c>
      <c r="D3730" t="s">
        <v>24</v>
      </c>
      <c r="E3730" t="s">
        <v>155</v>
      </c>
      <c r="F3730" t="s">
        <v>742</v>
      </c>
      <c r="G3730" t="s">
        <v>12315</v>
      </c>
      <c r="H3730" s="1">
        <f>DATE(YEAR(invoices[[#This Row],[due_date]]),MONTH(invoices[[#This Row],[due_date]]),1)</f>
        <v>45474</v>
      </c>
      <c r="I3730" s="1">
        <v>45480</v>
      </c>
      <c r="J3730">
        <v>13500</v>
      </c>
      <c r="K3730">
        <v>0</v>
      </c>
      <c r="L3730">
        <v>0</v>
      </c>
      <c r="M3730">
        <f>invoices[[#This Row],[rent_amount]]+invoices[[#This Row],[electricity_amount]]+invoices[[#This Row],[other_charges]]</f>
        <v>13500</v>
      </c>
      <c r="N3730" t="s">
        <v>28</v>
      </c>
      <c r="O3730" t="s">
        <v>459</v>
      </c>
      <c r="P3730">
        <v>0</v>
      </c>
      <c r="Q3730" t="b">
        <v>0</v>
      </c>
      <c r="R3730" t="s">
        <v>289</v>
      </c>
      <c r="S3730">
        <v>0</v>
      </c>
      <c r="T3730">
        <f>invoices[[#This Row],[total_amount]]</f>
        <v>13500</v>
      </c>
      <c r="U3730" t="s">
        <v>2292</v>
      </c>
      <c r="V3730" t="str">
        <f>INDEX([1]!Table1[tenantname],MATCH(invoices[[#This Row],[allotment_id]],[1]!Table1[TenantAllotmentID],0))</f>
        <v>Santhanam B (C44-C1)</v>
      </c>
      <c r="W3730" t="s">
        <v>14764</v>
      </c>
      <c r="X3730" t="s">
        <v>14765</v>
      </c>
      <c r="Y3730" s="4">
        <v>45474</v>
      </c>
      <c r="Z3730" t="s">
        <v>15806</v>
      </c>
      <c r="AA3730">
        <v>8254</v>
      </c>
      <c r="AB3730">
        <v>4444</v>
      </c>
      <c r="AC3730">
        <v>802</v>
      </c>
      <c r="AD3730" s="7">
        <f>invoices[[#This Row],[Rent]]+invoices[[#This Row],[Services]]+invoices[[#This Row],[GST]]</f>
        <v>13500</v>
      </c>
      <c r="AE3730" s="7">
        <f>invoices[[#This Row],[Total]]-invoices[[#This Row],[rent_amount]]</f>
        <v>0</v>
      </c>
      <c r="AF3730">
        <v>5484</v>
      </c>
      <c r="AG3730">
        <v>0</v>
      </c>
      <c r="AH3730">
        <f>invoices[[#This Row],[EB Amount]]-invoices[[#This Row],[electricity_amount]]</f>
        <v>0</v>
      </c>
    </row>
    <row r="3731" spans="1:34">
      <c r="A3731" t="s">
        <v>12368</v>
      </c>
      <c r="B3731" t="s">
        <v>22</v>
      </c>
      <c r="C3731" t="s">
        <v>2085</v>
      </c>
      <c r="D3731" t="s">
        <v>24</v>
      </c>
      <c r="E3731" t="s">
        <v>329</v>
      </c>
      <c r="F3731" t="s">
        <v>330</v>
      </c>
      <c r="G3731" t="s">
        <v>12369</v>
      </c>
      <c r="H3731" s="1">
        <f>DATE(YEAR(invoices[[#This Row],[due_date]]),MONTH(invoices[[#This Row],[due_date]]),1)</f>
        <v>45474</v>
      </c>
      <c r="I3731" s="1">
        <v>45480</v>
      </c>
      <c r="J3731">
        <v>10418</v>
      </c>
      <c r="K3731">
        <v>2090</v>
      </c>
      <c r="L3731">
        <v>2250</v>
      </c>
      <c r="M3731">
        <f>invoices[[#This Row],[rent_amount]]+invoices[[#This Row],[electricity_amount]]+invoices[[#This Row],[other_charges]]</f>
        <v>14758</v>
      </c>
      <c r="N3731" t="s">
        <v>28</v>
      </c>
      <c r="O3731" t="s">
        <v>529</v>
      </c>
      <c r="P3731">
        <v>0</v>
      </c>
      <c r="Q3731" t="b">
        <v>0</v>
      </c>
      <c r="R3731" t="s">
        <v>289</v>
      </c>
      <c r="S3731">
        <v>0</v>
      </c>
      <c r="T3731">
        <f>invoices[[#This Row],[total_amount]]</f>
        <v>14758</v>
      </c>
      <c r="U3731" t="s">
        <v>7442</v>
      </c>
      <c r="V3731" t="str">
        <f>INDEX([1]!Table1[tenantname],MATCH(invoices[[#This Row],[allotment_id]],[1]!Table1[TenantAllotmentID],0))</f>
        <v>Poorvi Mittal (C43-A1)</v>
      </c>
      <c r="W3731" t="s">
        <v>14702</v>
      </c>
      <c r="X3731" t="s">
        <v>15553</v>
      </c>
      <c r="Y3731" s="4">
        <v>45474</v>
      </c>
      <c r="Z3731" t="s">
        <v>15806</v>
      </c>
      <c r="AA3731">
        <v>6371</v>
      </c>
      <c r="AB3731">
        <v>3430</v>
      </c>
      <c r="AC3731">
        <v>617</v>
      </c>
      <c r="AD3731" s="7">
        <f>invoices[[#This Row],[Rent]]+invoices[[#This Row],[Services]]+invoices[[#This Row],[GST]]</f>
        <v>10418</v>
      </c>
      <c r="AE3731" s="7">
        <f>invoices[[#This Row],[Total]]-invoices[[#This Row],[rent_amount]]</f>
        <v>0</v>
      </c>
      <c r="AF3731">
        <v>5515</v>
      </c>
      <c r="AG3731">
        <v>2090</v>
      </c>
      <c r="AH3731">
        <f>invoices[[#This Row],[EB Amount]]-invoices[[#This Row],[electricity_amount]]</f>
        <v>0</v>
      </c>
    </row>
    <row r="3732" spans="1:34">
      <c r="A3732" t="s">
        <v>12501</v>
      </c>
      <c r="B3732" t="s">
        <v>22</v>
      </c>
      <c r="C3732" t="s">
        <v>1847</v>
      </c>
      <c r="D3732" t="s">
        <v>24</v>
      </c>
      <c r="E3732" t="s">
        <v>569</v>
      </c>
      <c r="F3732" t="s">
        <v>670</v>
      </c>
      <c r="G3732" t="s">
        <v>12502</v>
      </c>
      <c r="H3732" s="1">
        <f>DATE(YEAR(invoices[[#This Row],[due_date]]),MONTH(invoices[[#This Row],[due_date]]),1)</f>
        <v>45474</v>
      </c>
      <c r="I3732" s="1">
        <v>45480</v>
      </c>
      <c r="J3732">
        <v>19000</v>
      </c>
      <c r="K3732">
        <v>1995</v>
      </c>
      <c r="L3732">
        <v>0</v>
      </c>
      <c r="M3732">
        <f>invoices[[#This Row],[rent_amount]]+invoices[[#This Row],[electricity_amount]]+invoices[[#This Row],[other_charges]]</f>
        <v>20995</v>
      </c>
      <c r="N3732" t="s">
        <v>28</v>
      </c>
      <c r="O3732" t="s">
        <v>958</v>
      </c>
      <c r="P3732">
        <v>0</v>
      </c>
      <c r="Q3732" t="b">
        <v>0</v>
      </c>
      <c r="R3732" t="s">
        <v>289</v>
      </c>
      <c r="S3732">
        <v>0</v>
      </c>
      <c r="T3732">
        <f>invoices[[#This Row],[total_amount]]</f>
        <v>20995</v>
      </c>
      <c r="U3732" t="s">
        <v>1849</v>
      </c>
      <c r="V3732" t="str">
        <f>INDEX([1]!Table1[tenantname],MATCH(invoices[[#This Row],[allotment_id]],[1]!Table1[TenantAllotmentID],0))</f>
        <v>Aditi Maurya (C12-A1)</v>
      </c>
      <c r="W3732" t="s">
        <v>14617</v>
      </c>
      <c r="X3732" t="s">
        <v>14618</v>
      </c>
      <c r="Y3732" s="4">
        <v>45474</v>
      </c>
      <c r="Z3732" t="s">
        <v>15806</v>
      </c>
      <c r="AA3732">
        <v>11618</v>
      </c>
      <c r="AB3732">
        <v>6255</v>
      </c>
      <c r="AC3732">
        <v>1127</v>
      </c>
      <c r="AD3732" s="7">
        <f>invoices[[#This Row],[Rent]]+invoices[[#This Row],[Services]]+invoices[[#This Row],[GST]]</f>
        <v>19000</v>
      </c>
      <c r="AE3732" s="7">
        <f>invoices[[#This Row],[Total]]-invoices[[#This Row],[rent_amount]]</f>
        <v>0</v>
      </c>
      <c r="AF3732">
        <v>5588</v>
      </c>
      <c r="AG3732">
        <v>1995</v>
      </c>
      <c r="AH3732">
        <f>invoices[[#This Row],[EB Amount]]-invoices[[#This Row],[electricity_amount]]</f>
        <v>0</v>
      </c>
    </row>
    <row r="3733" spans="1:34">
      <c r="A3733" t="s">
        <v>12519</v>
      </c>
      <c r="B3733" t="s">
        <v>22</v>
      </c>
      <c r="C3733" t="s">
        <v>765</v>
      </c>
      <c r="D3733" t="s">
        <v>24</v>
      </c>
      <c r="E3733" t="s">
        <v>50</v>
      </c>
      <c r="F3733" t="s">
        <v>766</v>
      </c>
      <c r="G3733" t="s">
        <v>12520</v>
      </c>
      <c r="H3733" s="1">
        <f>DATE(YEAR(invoices[[#This Row],[due_date]]),MONTH(invoices[[#This Row],[due_date]]),1)</f>
        <v>45474</v>
      </c>
      <c r="I3733" s="1">
        <v>45480</v>
      </c>
      <c r="J3733">
        <v>19000</v>
      </c>
      <c r="K3733">
        <v>1980</v>
      </c>
      <c r="L3733">
        <v>0</v>
      </c>
      <c r="M3733">
        <f>invoices[[#This Row],[rent_amount]]+invoices[[#This Row],[electricity_amount]]+invoices[[#This Row],[other_charges]]</f>
        <v>20980</v>
      </c>
      <c r="N3733" t="s">
        <v>28</v>
      </c>
      <c r="O3733" t="s">
        <v>288</v>
      </c>
      <c r="P3733">
        <v>0</v>
      </c>
      <c r="Q3733" t="b">
        <v>0</v>
      </c>
      <c r="R3733" t="s">
        <v>289</v>
      </c>
      <c r="S3733">
        <v>0</v>
      </c>
      <c r="T3733">
        <f>invoices[[#This Row],[total_amount]]</f>
        <v>20980</v>
      </c>
      <c r="U3733" t="s">
        <v>769</v>
      </c>
      <c r="V3733" t="str">
        <f>INDEX([1]!Table1[tenantname],MATCH(invoices[[#This Row],[allotment_id]],[1]!Table1[TenantAllotmentID],0))</f>
        <v>Dhanaganapathy Madhavan (B32-A1)</v>
      </c>
      <c r="W3733" t="s">
        <v>14223</v>
      </c>
      <c r="X3733" t="s">
        <v>14224</v>
      </c>
      <c r="Y3733" s="4">
        <v>45474</v>
      </c>
      <c r="Z3733" t="s">
        <v>15806</v>
      </c>
      <c r="AA3733">
        <v>11618</v>
      </c>
      <c r="AB3733">
        <v>6255</v>
      </c>
      <c r="AC3733">
        <v>1127</v>
      </c>
      <c r="AD3733" s="7">
        <f>invoices[[#This Row],[Rent]]+invoices[[#This Row],[Services]]+invoices[[#This Row],[GST]]</f>
        <v>19000</v>
      </c>
      <c r="AE3733" s="7">
        <f>invoices[[#This Row],[Total]]-invoices[[#This Row],[rent_amount]]</f>
        <v>0</v>
      </c>
      <c r="AF3733">
        <v>5597</v>
      </c>
      <c r="AG3733">
        <v>1980</v>
      </c>
      <c r="AH3733">
        <f>invoices[[#This Row],[EB Amount]]-invoices[[#This Row],[electricity_amount]]</f>
        <v>0</v>
      </c>
    </row>
    <row r="3734" spans="1:34">
      <c r="A3734" t="s">
        <v>12537</v>
      </c>
      <c r="B3734" t="s">
        <v>22</v>
      </c>
      <c r="C3734" t="s">
        <v>1392</v>
      </c>
      <c r="D3734" t="s">
        <v>24</v>
      </c>
      <c r="E3734" t="s">
        <v>88</v>
      </c>
      <c r="F3734" t="s">
        <v>921</v>
      </c>
      <c r="G3734" t="s">
        <v>12538</v>
      </c>
      <c r="H3734" s="1">
        <f>DATE(YEAR(invoices[[#This Row],[due_date]]),MONTH(invoices[[#This Row],[due_date]]),1)</f>
        <v>45474</v>
      </c>
      <c r="I3734" s="1">
        <v>45480</v>
      </c>
      <c r="J3734">
        <v>13500</v>
      </c>
      <c r="K3734">
        <v>1740</v>
      </c>
      <c r="L3734">
        <v>2250</v>
      </c>
      <c r="M3734">
        <f>invoices[[#This Row],[rent_amount]]+invoices[[#This Row],[electricity_amount]]+invoices[[#This Row],[other_charges]]</f>
        <v>17490</v>
      </c>
      <c r="N3734" t="s">
        <v>28</v>
      </c>
      <c r="O3734" t="s">
        <v>958</v>
      </c>
      <c r="P3734">
        <v>0</v>
      </c>
      <c r="Q3734" t="b">
        <v>0</v>
      </c>
      <c r="R3734" t="s">
        <v>289</v>
      </c>
      <c r="S3734">
        <v>0</v>
      </c>
      <c r="T3734">
        <f>invoices[[#This Row],[total_amount]]</f>
        <v>17490</v>
      </c>
      <c r="U3734" t="s">
        <v>1394</v>
      </c>
      <c r="V3734" t="str">
        <f>INDEX([1]!Table1[tenantname],MATCH(invoices[[#This Row],[allotment_id]],[1]!Table1[TenantAllotmentID],0))</f>
        <v>Abhishek Meena (B13-C1)</v>
      </c>
      <c r="W3734" t="s">
        <v>14456</v>
      </c>
      <c r="X3734" t="s">
        <v>14457</v>
      </c>
      <c r="Y3734" s="4">
        <v>45474</v>
      </c>
      <c r="Z3734" t="s">
        <v>15806</v>
      </c>
      <c r="AA3734">
        <v>9690</v>
      </c>
      <c r="AB3734">
        <v>3229</v>
      </c>
      <c r="AC3734">
        <v>581</v>
      </c>
      <c r="AD3734" s="7">
        <f>invoices[[#This Row],[Rent]]+invoices[[#This Row],[Services]]+invoices[[#This Row],[GST]]</f>
        <v>13500</v>
      </c>
      <c r="AE3734" s="7">
        <f>invoices[[#This Row],[Total]]-invoices[[#This Row],[rent_amount]]</f>
        <v>0</v>
      </c>
      <c r="AF3734">
        <v>5609</v>
      </c>
      <c r="AG3734">
        <v>1740</v>
      </c>
      <c r="AH3734">
        <f>invoices[[#This Row],[EB Amount]]-invoices[[#This Row],[electricity_amount]]</f>
        <v>0</v>
      </c>
    </row>
    <row r="3735" spans="1:34">
      <c r="A3735" t="s">
        <v>12790</v>
      </c>
      <c r="B3735" t="s">
        <v>22</v>
      </c>
      <c r="C3735" t="s">
        <v>1202</v>
      </c>
      <c r="D3735" t="s">
        <v>24</v>
      </c>
      <c r="E3735" t="s">
        <v>167</v>
      </c>
      <c r="F3735" t="s">
        <v>1203</v>
      </c>
      <c r="G3735" t="s">
        <v>12791</v>
      </c>
      <c r="H3735" s="1">
        <f>DATE(YEAR(invoices[[#This Row],[due_date]]),MONTH(invoices[[#This Row],[due_date]]),1)</f>
        <v>45474</v>
      </c>
      <c r="I3735" s="1">
        <v>45480</v>
      </c>
      <c r="J3735">
        <v>14500</v>
      </c>
      <c r="K3735">
        <v>1547</v>
      </c>
      <c r="L3735">
        <v>0</v>
      </c>
      <c r="M3735">
        <f>invoices[[#This Row],[rent_amount]]+invoices[[#This Row],[electricity_amount]]+invoices[[#This Row],[other_charges]]</f>
        <v>16047</v>
      </c>
      <c r="N3735" t="s">
        <v>28</v>
      </c>
      <c r="O3735" t="s">
        <v>459</v>
      </c>
      <c r="P3735">
        <v>0</v>
      </c>
      <c r="Q3735" t="b">
        <v>0</v>
      </c>
      <c r="R3735" t="s">
        <v>289</v>
      </c>
      <c r="S3735">
        <v>0</v>
      </c>
      <c r="T3735">
        <f>invoices[[#This Row],[total_amount]]</f>
        <v>16047</v>
      </c>
      <c r="U3735" t="s">
        <v>1205</v>
      </c>
      <c r="V3735" t="str">
        <f>INDEX([1]!Table1[tenantname],MATCH(invoices[[#This Row],[allotment_id]],[1]!Table1[TenantAllotmentID],0))</f>
        <v>Surya Nikhil Mallampalli (B42-B1)</v>
      </c>
      <c r="W3735" t="s">
        <v>14380</v>
      </c>
      <c r="X3735" t="s">
        <v>14381</v>
      </c>
      <c r="Y3735" s="4">
        <v>45474</v>
      </c>
      <c r="Z3735" t="s">
        <v>15806</v>
      </c>
      <c r="AA3735">
        <v>10408</v>
      </c>
      <c r="AB3735">
        <v>3468</v>
      </c>
      <c r="AC3735">
        <v>624</v>
      </c>
      <c r="AD3735" s="7">
        <f>invoices[[#This Row],[Rent]]+invoices[[#This Row],[Services]]+invoices[[#This Row],[GST]]</f>
        <v>14500</v>
      </c>
      <c r="AE3735" s="7">
        <f>invoices[[#This Row],[Total]]-invoices[[#This Row],[rent_amount]]</f>
        <v>0</v>
      </c>
      <c r="AF3735">
        <v>5740</v>
      </c>
      <c r="AG3735">
        <v>1547</v>
      </c>
      <c r="AH3735">
        <f>invoices[[#This Row],[EB Amount]]-invoices[[#This Row],[electricity_amount]]</f>
        <v>0</v>
      </c>
    </row>
    <row r="3736" spans="1:34">
      <c r="A3736" t="s">
        <v>12796</v>
      </c>
      <c r="B3736" t="s">
        <v>22</v>
      </c>
      <c r="C3736" t="s">
        <v>12797</v>
      </c>
      <c r="D3736" t="s">
        <v>24</v>
      </c>
      <c r="E3736" t="s">
        <v>247</v>
      </c>
      <c r="F3736" t="s">
        <v>248</v>
      </c>
      <c r="G3736" t="s">
        <v>12798</v>
      </c>
      <c r="H3736" s="1">
        <f>DATE(YEAR(invoices[[#This Row],[due_date]]),MONTH(invoices[[#This Row],[due_date]]),1)</f>
        <v>45474</v>
      </c>
      <c r="I3736" s="1">
        <v>45480</v>
      </c>
      <c r="J3736">
        <v>0</v>
      </c>
      <c r="K3736">
        <v>0</v>
      </c>
      <c r="L3736">
        <v>2250</v>
      </c>
      <c r="M3736">
        <f>invoices[[#This Row],[rent_amount]]+invoices[[#This Row],[electricity_amount]]+invoices[[#This Row],[other_charges]]</f>
        <v>2250</v>
      </c>
      <c r="N3736" t="s">
        <v>28</v>
      </c>
      <c r="O3736" t="s">
        <v>288</v>
      </c>
      <c r="P3736">
        <v>0</v>
      </c>
      <c r="Q3736" t="b">
        <v>0</v>
      </c>
      <c r="R3736" t="s">
        <v>289</v>
      </c>
      <c r="S3736">
        <v>0</v>
      </c>
      <c r="T3736">
        <f>invoices[[#This Row],[total_amount]]</f>
        <v>2250</v>
      </c>
      <c r="U3736" t="s">
        <v>12799</v>
      </c>
      <c r="V3736" t="str">
        <f>INDEX([1]!Table1[tenantname],MATCH(invoices[[#This Row],[allotment_id]],[1]!Table1[TenantAllotmentID],0))</f>
        <v>Jazib  (C11-A1)</v>
      </c>
      <c r="W3736" t="s">
        <v>15780</v>
      </c>
      <c r="X3736" t="s">
        <v>15781</v>
      </c>
      <c r="Y3736" s="4">
        <v>45474</v>
      </c>
      <c r="Z3736" t="s">
        <v>15806</v>
      </c>
      <c r="AA3736">
        <v>0</v>
      </c>
      <c r="AB3736">
        <v>0</v>
      </c>
      <c r="AC3736">
        <v>0</v>
      </c>
      <c r="AD3736" s="7">
        <f>invoices[[#This Row],[Rent]]+invoices[[#This Row],[Services]]+invoices[[#This Row],[GST]]</f>
        <v>0</v>
      </c>
      <c r="AE3736" s="7">
        <f>invoices[[#This Row],[Total]]-invoices[[#This Row],[rent_amount]]</f>
        <v>0</v>
      </c>
      <c r="AF3736">
        <v>5743</v>
      </c>
      <c r="AG3736">
        <v>0</v>
      </c>
      <c r="AH3736">
        <f>invoices[[#This Row],[EB Amount]]-invoices[[#This Row],[electricity_amount]]</f>
        <v>0</v>
      </c>
    </row>
    <row r="3737" spans="1:34">
      <c r="A3737" t="s">
        <v>12897</v>
      </c>
      <c r="B3737" t="s">
        <v>22</v>
      </c>
      <c r="C3737" s="2" t="s">
        <v>4417</v>
      </c>
      <c r="D3737" t="s">
        <v>24</v>
      </c>
      <c r="E3737" t="s">
        <v>88</v>
      </c>
      <c r="F3737" t="s">
        <v>442</v>
      </c>
      <c r="G3737" t="s">
        <v>12898</v>
      </c>
      <c r="H3737" s="1">
        <f>DATE(YEAR(invoices[[#This Row],[due_date]]),MONTH(invoices[[#This Row],[due_date]]),1)</f>
        <v>45474</v>
      </c>
      <c r="I3737" s="1">
        <v>45480</v>
      </c>
      <c r="J3737">
        <v>19000</v>
      </c>
      <c r="K3737">
        <v>1740</v>
      </c>
      <c r="L3737">
        <v>0</v>
      </c>
      <c r="M3737">
        <f>invoices[[#This Row],[rent_amount]]+invoices[[#This Row],[electricity_amount]]+invoices[[#This Row],[other_charges]]</f>
        <v>20740</v>
      </c>
      <c r="N3737" t="s">
        <v>28</v>
      </c>
      <c r="O3737" t="s">
        <v>958</v>
      </c>
      <c r="P3737">
        <v>0</v>
      </c>
      <c r="Q3737" t="b">
        <v>0</v>
      </c>
      <c r="R3737" t="s">
        <v>289</v>
      </c>
      <c r="S3737">
        <v>0</v>
      </c>
      <c r="T3737">
        <f>invoices[[#This Row],[total_amount]]</f>
        <v>20740</v>
      </c>
      <c r="U3737" t="s">
        <v>4419</v>
      </c>
      <c r="V3737" t="str">
        <f>INDEX([1]!Table1[tenantname],MATCH(invoices[[#This Row],[allotment_id]],[1]!Table1[TenantAllotmentID],0))</f>
        <v>Ajay AK (B13-A1)</v>
      </c>
      <c r="W3737" t="s">
        <v>15229</v>
      </c>
      <c r="X3737" t="s">
        <v>15230</v>
      </c>
      <c r="Y3737" s="4">
        <v>45474</v>
      </c>
      <c r="Z3737" t="s">
        <v>15806</v>
      </c>
      <c r="AA3737">
        <v>13639</v>
      </c>
      <c r="AB3737">
        <v>4545</v>
      </c>
      <c r="AC3737">
        <v>816</v>
      </c>
      <c r="AD3737" s="7">
        <f>invoices[[#This Row],[Rent]]+invoices[[#This Row],[Services]]+invoices[[#This Row],[GST]]</f>
        <v>19000</v>
      </c>
      <c r="AE3737" s="7">
        <f>invoices[[#This Row],[Total]]-invoices[[#This Row],[rent_amount]]</f>
        <v>0</v>
      </c>
      <c r="AF3737">
        <v>5795</v>
      </c>
      <c r="AG3737">
        <v>1740</v>
      </c>
      <c r="AH3737">
        <f>invoices[[#This Row],[EB Amount]]-invoices[[#This Row],[electricity_amount]]</f>
        <v>0</v>
      </c>
    </row>
    <row r="3738" spans="1:34">
      <c r="A3738" t="s">
        <v>12965</v>
      </c>
      <c r="B3738" t="s">
        <v>22</v>
      </c>
      <c r="C3738" t="s">
        <v>5417</v>
      </c>
      <c r="D3738" t="s">
        <v>24</v>
      </c>
      <c r="E3738" t="s">
        <v>268</v>
      </c>
      <c r="F3738" t="s">
        <v>359</v>
      </c>
      <c r="G3738" t="s">
        <v>12966</v>
      </c>
      <c r="H3738" s="1">
        <f>DATE(YEAR(invoices[[#This Row],[due_date]]),MONTH(invoices[[#This Row],[due_date]]),1)</f>
        <v>45474</v>
      </c>
      <c r="I3738" s="1">
        <v>45480</v>
      </c>
      <c r="J3738">
        <v>24000</v>
      </c>
      <c r="K3738">
        <v>1560</v>
      </c>
      <c r="L3738">
        <v>0</v>
      </c>
      <c r="M3738">
        <f>invoices[[#This Row],[rent_amount]]+invoices[[#This Row],[electricity_amount]]+invoices[[#This Row],[other_charges]]</f>
        <v>25560</v>
      </c>
      <c r="N3738" t="s">
        <v>28</v>
      </c>
      <c r="O3738" t="s">
        <v>288</v>
      </c>
      <c r="P3738">
        <v>0</v>
      </c>
      <c r="Q3738" t="b">
        <v>0</v>
      </c>
      <c r="R3738" t="s">
        <v>289</v>
      </c>
      <c r="S3738">
        <v>0</v>
      </c>
      <c r="T3738">
        <f>invoices[[#This Row],[total_amount]]</f>
        <v>25560</v>
      </c>
      <c r="U3738" t="s">
        <v>5419</v>
      </c>
      <c r="V3738" t="str">
        <f>INDEX([1]!Table1[tenantname],MATCH(invoices[[#This Row],[allotment_id]],[1]!Table1[TenantAllotmentID],0))</f>
        <v>Jayanthan Ramesh (C21-D1)</v>
      </c>
      <c r="W3738" t="s">
        <v>15372</v>
      </c>
      <c r="X3738" t="s">
        <v>15373</v>
      </c>
      <c r="Y3738" s="4">
        <v>45474</v>
      </c>
      <c r="Z3738" t="s">
        <v>15806</v>
      </c>
      <c r="AA3738">
        <v>17228</v>
      </c>
      <c r="AB3738">
        <v>5741</v>
      </c>
      <c r="AC3738">
        <v>1031</v>
      </c>
      <c r="AD3738" s="7">
        <f>invoices[[#This Row],[Rent]]+invoices[[#This Row],[Services]]+invoices[[#This Row],[GST]]</f>
        <v>24000</v>
      </c>
      <c r="AE3738" s="7">
        <f>invoices[[#This Row],[Total]]-invoices[[#This Row],[rent_amount]]</f>
        <v>0</v>
      </c>
      <c r="AF3738">
        <v>5833</v>
      </c>
      <c r="AG3738">
        <v>1560</v>
      </c>
      <c r="AH3738">
        <f>invoices[[#This Row],[EB Amount]]-invoices[[#This Row],[electricity_amount]]</f>
        <v>0</v>
      </c>
    </row>
    <row r="3739" spans="1:34">
      <c r="A3739" t="s">
        <v>12977</v>
      </c>
      <c r="B3739" t="s">
        <v>22</v>
      </c>
      <c r="C3739" t="s">
        <v>859</v>
      </c>
      <c r="D3739" t="s">
        <v>24</v>
      </c>
      <c r="E3739" t="s">
        <v>268</v>
      </c>
      <c r="F3739" t="s">
        <v>860</v>
      </c>
      <c r="G3739" t="s">
        <v>12978</v>
      </c>
      <c r="H3739" s="1">
        <f>DATE(YEAR(invoices[[#This Row],[due_date]]),MONTH(invoices[[#This Row],[due_date]]),1)</f>
        <v>45474</v>
      </c>
      <c r="I3739" s="1">
        <v>45480</v>
      </c>
      <c r="J3739">
        <v>14500</v>
      </c>
      <c r="K3739">
        <v>1560</v>
      </c>
      <c r="L3739">
        <v>0</v>
      </c>
      <c r="M3739">
        <f>invoices[[#This Row],[rent_amount]]+invoices[[#This Row],[electricity_amount]]+invoices[[#This Row],[other_charges]]</f>
        <v>16060</v>
      </c>
      <c r="N3739" t="s">
        <v>28</v>
      </c>
      <c r="O3739" t="s">
        <v>459</v>
      </c>
      <c r="P3739">
        <v>0</v>
      </c>
      <c r="Q3739" t="b">
        <v>0</v>
      </c>
      <c r="R3739" t="s">
        <v>289</v>
      </c>
      <c r="S3739">
        <v>0</v>
      </c>
      <c r="T3739">
        <f>invoices[[#This Row],[total_amount]]</f>
        <v>16060</v>
      </c>
      <c r="U3739" t="s">
        <v>862</v>
      </c>
      <c r="V3739" t="str">
        <f>INDEX([1]!Table1[tenantname],MATCH(invoices[[#This Row],[allotment_id]],[1]!Table1[TenantAllotmentID],0))</f>
        <v>Ramkumar Ganesan (C21-B2)</v>
      </c>
      <c r="W3739" t="s">
        <v>14259</v>
      </c>
      <c r="X3739" t="s">
        <v>14260</v>
      </c>
      <c r="Y3739" s="4">
        <v>45474</v>
      </c>
      <c r="Z3739" t="s">
        <v>15806</v>
      </c>
      <c r="AA3739">
        <v>10408</v>
      </c>
      <c r="AB3739">
        <v>3468</v>
      </c>
      <c r="AC3739">
        <v>624</v>
      </c>
      <c r="AD3739" s="7">
        <f>invoices[[#This Row],[Rent]]+invoices[[#This Row],[Services]]+invoices[[#This Row],[GST]]</f>
        <v>14500</v>
      </c>
      <c r="AE3739" s="7">
        <f>invoices[[#This Row],[Total]]-invoices[[#This Row],[rent_amount]]</f>
        <v>0</v>
      </c>
      <c r="AF3739">
        <v>5839</v>
      </c>
      <c r="AG3739">
        <v>1560</v>
      </c>
      <c r="AH3739">
        <f>invoices[[#This Row],[EB Amount]]-invoices[[#This Row],[electricity_amount]]</f>
        <v>0</v>
      </c>
    </row>
    <row r="3740" spans="1:34">
      <c r="A3740" t="s">
        <v>13049</v>
      </c>
      <c r="B3740" t="s">
        <v>22</v>
      </c>
      <c r="C3740" t="s">
        <v>1185</v>
      </c>
      <c r="D3740" t="s">
        <v>24</v>
      </c>
      <c r="E3740" t="s">
        <v>140</v>
      </c>
      <c r="F3740" t="s">
        <v>437</v>
      </c>
      <c r="G3740" t="s">
        <v>13050</v>
      </c>
      <c r="H3740" s="1">
        <f>DATE(YEAR(invoices[[#This Row],[due_date]]),MONTH(invoices[[#This Row],[due_date]]),1)</f>
        <v>45474</v>
      </c>
      <c r="I3740" s="1">
        <v>45480</v>
      </c>
      <c r="J3740">
        <v>871</v>
      </c>
      <c r="K3740">
        <v>0</v>
      </c>
      <c r="L3740">
        <v>0</v>
      </c>
      <c r="M3740">
        <f>invoices[[#This Row],[rent_amount]]+invoices[[#This Row],[electricity_amount]]+invoices[[#This Row],[other_charges]]</f>
        <v>871</v>
      </c>
      <c r="N3740" t="s">
        <v>28</v>
      </c>
      <c r="O3740" t="s">
        <v>459</v>
      </c>
      <c r="P3740">
        <v>0</v>
      </c>
      <c r="Q3740" t="b">
        <v>0</v>
      </c>
      <c r="R3740" t="s">
        <v>289</v>
      </c>
      <c r="S3740">
        <v>0</v>
      </c>
      <c r="T3740">
        <f>invoices[[#This Row],[total_amount]]</f>
        <v>871</v>
      </c>
      <c r="U3740" t="s">
        <v>2722</v>
      </c>
      <c r="V3740" t="str">
        <f>INDEX([1]!Table1[tenantname],MATCH(invoices[[#This Row],[allotment_id]],[1]!Table1[TenantAllotmentID],0))</f>
        <v>Surya Parthipan (A41-C2)</v>
      </c>
      <c r="W3740" t="s">
        <v>14372</v>
      </c>
      <c r="X3740" t="s">
        <v>14879</v>
      </c>
      <c r="Y3740" s="4">
        <v>45474</v>
      </c>
      <c r="Z3740" t="s">
        <v>15806</v>
      </c>
      <c r="AA3740">
        <v>610</v>
      </c>
      <c r="AB3740">
        <v>221</v>
      </c>
      <c r="AC3740">
        <v>40</v>
      </c>
      <c r="AD3740" s="7">
        <f>invoices[[#This Row],[Rent]]+invoices[[#This Row],[Services]]+invoices[[#This Row],[GST]]</f>
        <v>871</v>
      </c>
      <c r="AE3740" s="7">
        <f>invoices[[#This Row],[Total]]-invoices[[#This Row],[rent_amount]]</f>
        <v>0</v>
      </c>
      <c r="AF3740">
        <v>5880</v>
      </c>
      <c r="AG3740">
        <v>0</v>
      </c>
      <c r="AH3740">
        <f>invoices[[#This Row],[EB Amount]]-invoices[[#This Row],[electricity_amount]]</f>
        <v>0</v>
      </c>
    </row>
    <row r="3741" spans="1:34">
      <c r="A3741" t="s">
        <v>13077</v>
      </c>
      <c r="B3741" t="s">
        <v>22</v>
      </c>
      <c r="C3741" t="s">
        <v>240</v>
      </c>
      <c r="D3741" t="s">
        <v>24</v>
      </c>
      <c r="E3741" t="s">
        <v>72</v>
      </c>
      <c r="F3741" t="s">
        <v>241</v>
      </c>
      <c r="G3741" t="s">
        <v>13078</v>
      </c>
      <c r="H3741" s="1">
        <f>DATE(YEAR(invoices[[#This Row],[due_date]]),MONTH(invoices[[#This Row],[due_date]]),1)</f>
        <v>45474</v>
      </c>
      <c r="I3741" s="1">
        <v>45480</v>
      </c>
      <c r="J3741">
        <v>13500</v>
      </c>
      <c r="K3741">
        <v>1410</v>
      </c>
      <c r="L3741">
        <v>0</v>
      </c>
      <c r="M3741">
        <f>invoices[[#This Row],[rent_amount]]+invoices[[#This Row],[electricity_amount]]+invoices[[#This Row],[other_charges]]</f>
        <v>14910</v>
      </c>
      <c r="N3741" t="s">
        <v>28</v>
      </c>
      <c r="O3741" t="s">
        <v>288</v>
      </c>
      <c r="P3741">
        <v>0</v>
      </c>
      <c r="Q3741" t="b">
        <v>0</v>
      </c>
      <c r="R3741" t="s">
        <v>289</v>
      </c>
      <c r="S3741">
        <v>0</v>
      </c>
      <c r="T3741">
        <f>invoices[[#This Row],[total_amount]]</f>
        <v>14910</v>
      </c>
      <c r="U3741" t="s">
        <v>244</v>
      </c>
      <c r="V3741" t="str">
        <f>INDEX([1]!Table1[tenantname],MATCH(invoices[[#This Row],[allotment_id]],[1]!Table1[TenantAllotmentID],0))</f>
        <v>Khushboo Sahani (C34-C2)</v>
      </c>
      <c r="W3741" t="s">
        <v>14042</v>
      </c>
      <c r="X3741" t="s">
        <v>14043</v>
      </c>
      <c r="Y3741" s="4">
        <v>45474</v>
      </c>
      <c r="Z3741" t="s">
        <v>15806</v>
      </c>
      <c r="AA3741">
        <v>9690</v>
      </c>
      <c r="AB3741">
        <v>3229</v>
      </c>
      <c r="AC3741">
        <v>581</v>
      </c>
      <c r="AD3741" s="7">
        <f>invoices[[#This Row],[Rent]]+invoices[[#This Row],[Services]]+invoices[[#This Row],[GST]]</f>
        <v>13500</v>
      </c>
      <c r="AE3741" s="7">
        <f>invoices[[#This Row],[Total]]-invoices[[#This Row],[rent_amount]]</f>
        <v>0</v>
      </c>
      <c r="AF3741">
        <v>5894</v>
      </c>
      <c r="AG3741">
        <v>1410</v>
      </c>
      <c r="AH3741">
        <f>invoices[[#This Row],[EB Amount]]-invoices[[#This Row],[electricity_amount]]</f>
        <v>0</v>
      </c>
    </row>
    <row r="3742" spans="1:34">
      <c r="A3742" t="s">
        <v>13099</v>
      </c>
      <c r="B3742" t="s">
        <v>22</v>
      </c>
      <c r="C3742" t="s">
        <v>253</v>
      </c>
      <c r="D3742" t="s">
        <v>24</v>
      </c>
      <c r="E3742" t="s">
        <v>254</v>
      </c>
      <c r="F3742" t="s">
        <v>255</v>
      </c>
      <c r="G3742" t="s">
        <v>13100</v>
      </c>
      <c r="H3742" s="1">
        <f>DATE(YEAR(invoices[[#This Row],[due_date]]),MONTH(invoices[[#This Row],[due_date]]),1)</f>
        <v>45474</v>
      </c>
      <c r="I3742" s="1">
        <v>45480</v>
      </c>
      <c r="J3742">
        <v>19000</v>
      </c>
      <c r="K3742">
        <v>2400</v>
      </c>
      <c r="L3742">
        <v>0</v>
      </c>
      <c r="M3742">
        <f>invoices[[#This Row],[rent_amount]]+invoices[[#This Row],[electricity_amount]]+invoices[[#This Row],[other_charges]]</f>
        <v>21400</v>
      </c>
      <c r="N3742" t="s">
        <v>28</v>
      </c>
      <c r="O3742" t="s">
        <v>958</v>
      </c>
      <c r="P3742">
        <v>0</v>
      </c>
      <c r="Q3742" t="b">
        <v>0</v>
      </c>
      <c r="R3742" t="s">
        <v>289</v>
      </c>
      <c r="S3742">
        <v>0</v>
      </c>
      <c r="T3742">
        <f>invoices[[#This Row],[total_amount]]</f>
        <v>21400</v>
      </c>
      <c r="U3742" t="s">
        <v>258</v>
      </c>
      <c r="V3742" t="str">
        <f>INDEX([1]!Table1[tenantname],MATCH(invoices[[#This Row],[allotment_id]],[1]!Table1[TenantAllotmentID],0))</f>
        <v>Akshuni Raghuwanshi (C42-A1)</v>
      </c>
      <c r="W3742" t="s">
        <v>14046</v>
      </c>
      <c r="X3742" t="s">
        <v>14047</v>
      </c>
      <c r="Y3742" s="4">
        <v>45474</v>
      </c>
      <c r="Z3742" t="s">
        <v>15806</v>
      </c>
      <c r="AA3742">
        <v>11618</v>
      </c>
      <c r="AB3742">
        <v>6255</v>
      </c>
      <c r="AC3742">
        <v>1127</v>
      </c>
      <c r="AD3742" s="7">
        <f>invoices[[#This Row],[Rent]]+invoices[[#This Row],[Services]]+invoices[[#This Row],[GST]]</f>
        <v>19000</v>
      </c>
      <c r="AE3742" s="7">
        <f>invoices[[#This Row],[Total]]-invoices[[#This Row],[rent_amount]]</f>
        <v>0</v>
      </c>
      <c r="AF3742">
        <v>5907</v>
      </c>
      <c r="AG3742">
        <v>2400</v>
      </c>
      <c r="AH3742">
        <f>invoices[[#This Row],[EB Amount]]-invoices[[#This Row],[electricity_amount]]</f>
        <v>0</v>
      </c>
    </row>
    <row r="3743" spans="1:34">
      <c r="A3743" t="s">
        <v>13232</v>
      </c>
      <c r="B3743" t="s">
        <v>22</v>
      </c>
      <c r="C3743" t="s">
        <v>3669</v>
      </c>
      <c r="D3743" t="s">
        <v>24</v>
      </c>
      <c r="E3743" t="s">
        <v>112</v>
      </c>
      <c r="F3743" t="s">
        <v>1305</v>
      </c>
      <c r="G3743" t="s">
        <v>13233</v>
      </c>
      <c r="H3743" s="1">
        <f>DATE(YEAR(invoices[[#This Row],[due_date]]),MONTH(invoices[[#This Row],[due_date]]),1)</f>
        <v>45474</v>
      </c>
      <c r="I3743" s="1">
        <v>45480</v>
      </c>
      <c r="J3743">
        <v>14500</v>
      </c>
      <c r="K3743">
        <v>1512</v>
      </c>
      <c r="L3743">
        <v>0</v>
      </c>
      <c r="M3743">
        <f>invoices[[#This Row],[rent_amount]]+invoices[[#This Row],[electricity_amount]]+invoices[[#This Row],[other_charges]]</f>
        <v>16012</v>
      </c>
      <c r="N3743" t="s">
        <v>28</v>
      </c>
      <c r="O3743" t="s">
        <v>529</v>
      </c>
      <c r="P3743">
        <v>0</v>
      </c>
      <c r="Q3743" t="b">
        <v>0</v>
      </c>
      <c r="R3743" t="s">
        <v>289</v>
      </c>
      <c r="S3743">
        <v>0</v>
      </c>
      <c r="T3743">
        <f>invoices[[#This Row],[total_amount]]</f>
        <v>16012</v>
      </c>
      <c r="U3743" s="2" t="s">
        <v>3671</v>
      </c>
      <c r="V3743" t="str">
        <f>INDEX([1]!Table1[tenantname],MATCH(invoices[[#This Row],[allotment_id]],[1]!Table1[TenantAllotmentID],0))</f>
        <v>Sai Akhil P (A23-B1)</v>
      </c>
      <c r="W3743" t="s">
        <v>15107</v>
      </c>
      <c r="X3743" t="s">
        <v>15108</v>
      </c>
      <c r="Y3743" s="4">
        <v>45474</v>
      </c>
      <c r="Z3743" t="s">
        <v>15806</v>
      </c>
      <c r="AA3743">
        <v>10150</v>
      </c>
      <c r="AB3743">
        <v>3468</v>
      </c>
      <c r="AC3743">
        <v>882</v>
      </c>
      <c r="AD3743" s="7">
        <f>invoices[[#This Row],[Rent]]+invoices[[#This Row],[Services]]+invoices[[#This Row],[GST]]</f>
        <v>14500</v>
      </c>
      <c r="AE3743" s="7">
        <f>invoices[[#This Row],[Total]]-invoices[[#This Row],[rent_amount]]</f>
        <v>0</v>
      </c>
      <c r="AF3743">
        <v>5981</v>
      </c>
      <c r="AG3743">
        <v>1512</v>
      </c>
      <c r="AH3743">
        <f>invoices[[#This Row],[EB Amount]]-invoices[[#This Row],[electricity_amount]]</f>
        <v>0</v>
      </c>
    </row>
    <row r="3744" spans="1:34">
      <c r="A3744" t="s">
        <v>13317</v>
      </c>
      <c r="B3744" t="s">
        <v>22</v>
      </c>
      <c r="C3744" t="s">
        <v>95</v>
      </c>
      <c r="D3744" t="s">
        <v>24</v>
      </c>
      <c r="E3744" t="s">
        <v>96</v>
      </c>
      <c r="F3744" t="s">
        <v>97</v>
      </c>
      <c r="G3744" t="s">
        <v>13318</v>
      </c>
      <c r="H3744" s="1">
        <f>DATE(YEAR(invoices[[#This Row],[due_date]]),MONTH(invoices[[#This Row],[due_date]]),1)</f>
        <v>45474</v>
      </c>
      <c r="I3744" s="1">
        <v>45480</v>
      </c>
      <c r="J3744">
        <v>13500</v>
      </c>
      <c r="K3744">
        <v>2790</v>
      </c>
      <c r="L3744">
        <v>0</v>
      </c>
      <c r="M3744">
        <f>invoices[[#This Row],[rent_amount]]+invoices[[#This Row],[electricity_amount]]+invoices[[#This Row],[other_charges]]</f>
        <v>16290</v>
      </c>
      <c r="N3744" t="s">
        <v>28</v>
      </c>
      <c r="O3744" t="s">
        <v>958</v>
      </c>
      <c r="P3744">
        <v>0</v>
      </c>
      <c r="Q3744" t="b">
        <v>0</v>
      </c>
      <c r="R3744" t="s">
        <v>289</v>
      </c>
      <c r="S3744">
        <v>0</v>
      </c>
      <c r="T3744">
        <f>invoices[[#This Row],[total_amount]]</f>
        <v>16290</v>
      </c>
      <c r="U3744" t="s">
        <v>101</v>
      </c>
      <c r="V3744" t="str">
        <f>INDEX([1]!Table1[tenantname],MATCH(invoices[[#This Row],[allotment_id]],[1]!Table1[TenantAllotmentID],0))</f>
        <v>Athreya Guru (B33-C2)</v>
      </c>
      <c r="W3744" t="s">
        <v>14002</v>
      </c>
      <c r="X3744" t="s">
        <v>14003</v>
      </c>
      <c r="Y3744" s="4">
        <v>45474</v>
      </c>
      <c r="Z3744" t="s">
        <v>15806</v>
      </c>
      <c r="AA3744">
        <v>8254</v>
      </c>
      <c r="AB3744">
        <v>4444</v>
      </c>
      <c r="AC3744">
        <v>802</v>
      </c>
      <c r="AD3744" s="7">
        <f>invoices[[#This Row],[Rent]]+invoices[[#This Row],[Services]]+invoices[[#This Row],[GST]]</f>
        <v>13500</v>
      </c>
      <c r="AE3744" s="7">
        <f>invoices[[#This Row],[Total]]-invoices[[#This Row],[rent_amount]]</f>
        <v>0</v>
      </c>
      <c r="AF3744">
        <v>6027</v>
      </c>
      <c r="AG3744">
        <v>2790</v>
      </c>
      <c r="AH3744">
        <f>invoices[[#This Row],[EB Amount]]-invoices[[#This Row],[electricity_amount]]</f>
        <v>0</v>
      </c>
    </row>
    <row r="3745" spans="1:34">
      <c r="A3745" t="s">
        <v>13398</v>
      </c>
      <c r="B3745" t="s">
        <v>22</v>
      </c>
      <c r="C3745" t="s">
        <v>1142</v>
      </c>
      <c r="D3745" t="s">
        <v>24</v>
      </c>
      <c r="E3745" t="s">
        <v>50</v>
      </c>
      <c r="F3745" t="s">
        <v>51</v>
      </c>
      <c r="G3745" t="s">
        <v>13399</v>
      </c>
      <c r="H3745" s="1">
        <f>DATE(YEAR(invoices[[#This Row],[due_date]]),MONTH(invoices[[#This Row],[due_date]]),1)</f>
        <v>45474</v>
      </c>
      <c r="I3745" s="1">
        <v>45480</v>
      </c>
      <c r="J3745">
        <v>13500</v>
      </c>
      <c r="K3745">
        <v>638</v>
      </c>
      <c r="L3745">
        <v>0</v>
      </c>
      <c r="M3745">
        <f>invoices[[#This Row],[rent_amount]]+invoices[[#This Row],[electricity_amount]]+invoices[[#This Row],[other_charges]]</f>
        <v>14138</v>
      </c>
      <c r="N3745" t="s">
        <v>28</v>
      </c>
      <c r="O3745" t="s">
        <v>459</v>
      </c>
      <c r="P3745">
        <v>0</v>
      </c>
      <c r="Q3745" t="b">
        <v>0</v>
      </c>
      <c r="R3745" t="s">
        <v>289</v>
      </c>
      <c r="S3745">
        <v>0</v>
      </c>
      <c r="T3745">
        <f>invoices[[#This Row],[total_amount]]</f>
        <v>14138</v>
      </c>
      <c r="U3745" t="s">
        <v>1144</v>
      </c>
      <c r="V3745" t="str">
        <f>INDEX([1]!Table1[tenantname],MATCH(invoices[[#This Row],[allotment_id]],[1]!Table1[TenantAllotmentID],0))</f>
        <v>Shalmaan B (B32-C2)</v>
      </c>
      <c r="W3745" t="s">
        <v>14360</v>
      </c>
      <c r="X3745" t="s">
        <v>14361</v>
      </c>
      <c r="Y3745" s="4">
        <v>45474</v>
      </c>
      <c r="Z3745" t="s">
        <v>15806</v>
      </c>
      <c r="AA3745">
        <v>8254</v>
      </c>
      <c r="AB3745">
        <v>4444</v>
      </c>
      <c r="AC3745">
        <v>802</v>
      </c>
      <c r="AD3745" s="7">
        <f>invoices[[#This Row],[Rent]]+invoices[[#This Row],[Services]]+invoices[[#This Row],[GST]]</f>
        <v>13500</v>
      </c>
      <c r="AE3745" s="7">
        <f>invoices[[#This Row],[Total]]-invoices[[#This Row],[rent_amount]]</f>
        <v>0</v>
      </c>
      <c r="AF3745">
        <v>6069</v>
      </c>
      <c r="AG3745">
        <v>638</v>
      </c>
      <c r="AH3745">
        <f>invoices[[#This Row],[EB Amount]]-invoices[[#This Row],[electricity_amount]]</f>
        <v>0</v>
      </c>
    </row>
    <row r="3746" spans="1:34">
      <c r="A3746" t="s">
        <v>13528</v>
      </c>
      <c r="B3746" t="s">
        <v>22</v>
      </c>
      <c r="C3746" t="s">
        <v>10169</v>
      </c>
      <c r="D3746" t="s">
        <v>24</v>
      </c>
      <c r="E3746" t="s">
        <v>181</v>
      </c>
      <c r="F3746" t="s">
        <v>427</v>
      </c>
      <c r="G3746" t="s">
        <v>13529</v>
      </c>
      <c r="H3746" s="1">
        <f>DATE(YEAR(invoices[[#This Row],[due_date]]),MONTH(invoices[[#This Row],[due_date]]),1)</f>
        <v>45474</v>
      </c>
      <c r="I3746" s="1">
        <v>45480</v>
      </c>
      <c r="J3746">
        <v>13000</v>
      </c>
      <c r="K3746">
        <v>726</v>
      </c>
      <c r="L3746">
        <v>0</v>
      </c>
      <c r="M3746">
        <f>invoices[[#This Row],[rent_amount]]+invoices[[#This Row],[electricity_amount]]+invoices[[#This Row],[other_charges]]</f>
        <v>13726</v>
      </c>
      <c r="N3746" t="s">
        <v>28</v>
      </c>
      <c r="O3746" t="s">
        <v>529</v>
      </c>
      <c r="P3746">
        <v>0</v>
      </c>
      <c r="Q3746" t="b">
        <v>0</v>
      </c>
      <c r="R3746" t="s">
        <v>289</v>
      </c>
      <c r="S3746">
        <v>0</v>
      </c>
      <c r="T3746">
        <f>invoices[[#This Row],[total_amount]]</f>
        <v>13726</v>
      </c>
      <c r="U3746" t="s">
        <v>10171</v>
      </c>
      <c r="V3746" t="str">
        <f>INDEX([1]!Table1[tenantname],MATCH(invoices[[#This Row],[allotment_id]],[1]!Table1[TenantAllotmentID],0))</f>
        <v>Reeta Maybell (B24-B2)</v>
      </c>
      <c r="W3746" t="s">
        <v>15687</v>
      </c>
      <c r="X3746" t="s">
        <v>15688</v>
      </c>
      <c r="Y3746" s="4">
        <v>45474</v>
      </c>
      <c r="Z3746" t="s">
        <v>15806</v>
      </c>
      <c r="AA3746">
        <v>9100</v>
      </c>
      <c r="AB3746">
        <v>3110</v>
      </c>
      <c r="AC3746">
        <v>790</v>
      </c>
      <c r="AD3746" s="7">
        <f>invoices[[#This Row],[Rent]]+invoices[[#This Row],[Services]]+invoices[[#This Row],[GST]]</f>
        <v>13000</v>
      </c>
      <c r="AE3746" s="7">
        <f>invoices[[#This Row],[Total]]-invoices[[#This Row],[rent_amount]]</f>
        <v>0</v>
      </c>
      <c r="AF3746">
        <v>6142</v>
      </c>
      <c r="AG3746">
        <v>726</v>
      </c>
      <c r="AH3746">
        <f>invoices[[#This Row],[EB Amount]]-invoices[[#This Row],[electricity_amount]]</f>
        <v>0</v>
      </c>
    </row>
    <row r="3747" spans="1:34">
      <c r="A3747" t="s">
        <v>13556</v>
      </c>
      <c r="B3747" t="s">
        <v>22</v>
      </c>
      <c r="C3747" t="s">
        <v>823</v>
      </c>
      <c r="D3747" t="s">
        <v>24</v>
      </c>
      <c r="E3747" t="s">
        <v>519</v>
      </c>
      <c r="F3747" t="s">
        <v>824</v>
      </c>
      <c r="G3747" t="s">
        <v>13557</v>
      </c>
      <c r="H3747" s="1">
        <f>DATE(YEAR(invoices[[#This Row],[due_date]]),MONTH(invoices[[#This Row],[due_date]]),1)</f>
        <v>45474</v>
      </c>
      <c r="I3747" s="1">
        <v>45480</v>
      </c>
      <c r="J3747">
        <v>24000</v>
      </c>
      <c r="K3747">
        <v>2190</v>
      </c>
      <c r="L3747">
        <v>0</v>
      </c>
      <c r="M3747">
        <f>invoices[[#This Row],[rent_amount]]+invoices[[#This Row],[electricity_amount]]+invoices[[#This Row],[other_charges]]</f>
        <v>26190</v>
      </c>
      <c r="N3747" t="s">
        <v>28</v>
      </c>
      <c r="O3747" t="s">
        <v>288</v>
      </c>
      <c r="P3747">
        <v>0</v>
      </c>
      <c r="Q3747" t="b">
        <v>0</v>
      </c>
      <c r="R3747" t="s">
        <v>289</v>
      </c>
      <c r="S3747">
        <v>0</v>
      </c>
      <c r="T3747">
        <f>invoices[[#This Row],[total_amount]]</f>
        <v>26190</v>
      </c>
      <c r="U3747" t="s">
        <v>827</v>
      </c>
      <c r="V3747" t="str">
        <f>INDEX([1]!Table1[tenantname],MATCH(invoices[[#This Row],[allotment_id]],[1]!Table1[TenantAllotmentID],0))</f>
        <v>Prateek Sharma (C41-D1)</v>
      </c>
      <c r="W3747" t="s">
        <v>14245</v>
      </c>
      <c r="X3747" t="s">
        <v>14246</v>
      </c>
      <c r="Y3747" s="4">
        <v>45474</v>
      </c>
      <c r="Z3747" t="s">
        <v>15806</v>
      </c>
      <c r="AA3747">
        <v>14675</v>
      </c>
      <c r="AB3747">
        <v>7902</v>
      </c>
      <c r="AC3747">
        <v>1423</v>
      </c>
      <c r="AD3747" s="7">
        <f>invoices[[#This Row],[Rent]]+invoices[[#This Row],[Services]]+invoices[[#This Row],[GST]]</f>
        <v>24000</v>
      </c>
      <c r="AE3747" s="7">
        <f>invoices[[#This Row],[Total]]-invoices[[#This Row],[rent_amount]]</f>
        <v>0</v>
      </c>
      <c r="AF3747">
        <v>6159</v>
      </c>
      <c r="AG3747">
        <v>2190</v>
      </c>
      <c r="AH3747">
        <f>invoices[[#This Row],[EB Amount]]-invoices[[#This Row],[electricity_amount]]</f>
        <v>0</v>
      </c>
    </row>
    <row r="3748" spans="1:34">
      <c r="A3748" t="s">
        <v>13594</v>
      </c>
      <c r="B3748" t="s">
        <v>22</v>
      </c>
      <c r="C3748" t="s">
        <v>1387</v>
      </c>
      <c r="D3748" t="s">
        <v>24</v>
      </c>
      <c r="E3748" t="s">
        <v>476</v>
      </c>
      <c r="F3748" t="s">
        <v>1388</v>
      </c>
      <c r="G3748" t="s">
        <v>13595</v>
      </c>
      <c r="H3748" s="1">
        <f>DATE(YEAR(invoices[[#This Row],[due_date]]),MONTH(invoices[[#This Row],[due_date]]),1)</f>
        <v>45474</v>
      </c>
      <c r="I3748" s="1">
        <v>45480</v>
      </c>
      <c r="J3748">
        <v>14500</v>
      </c>
      <c r="K3748">
        <v>2850</v>
      </c>
      <c r="L3748">
        <v>0</v>
      </c>
      <c r="M3748">
        <f>invoices[[#This Row],[rent_amount]]+invoices[[#This Row],[electricity_amount]]+invoices[[#This Row],[other_charges]]</f>
        <v>17350</v>
      </c>
      <c r="N3748" t="s">
        <v>28</v>
      </c>
      <c r="O3748" t="s">
        <v>459</v>
      </c>
      <c r="P3748">
        <v>0</v>
      </c>
      <c r="Q3748" t="b">
        <v>0</v>
      </c>
      <c r="R3748" t="s">
        <v>289</v>
      </c>
      <c r="S3748">
        <v>0</v>
      </c>
      <c r="T3748">
        <f>invoices[[#This Row],[total_amount]]</f>
        <v>17350</v>
      </c>
      <c r="U3748" t="s">
        <v>1390</v>
      </c>
      <c r="V3748" t="str">
        <f>INDEX([1]!Table1[tenantname],MATCH(invoices[[#This Row],[allotment_id]],[1]!Table1[TenantAllotmentID],0))</f>
        <v>Tushar Ankit (B41-B1)</v>
      </c>
      <c r="W3748" t="s">
        <v>14454</v>
      </c>
      <c r="X3748" t="s">
        <v>14455</v>
      </c>
      <c r="Y3748" s="4">
        <v>45474</v>
      </c>
      <c r="Z3748" t="s">
        <v>15806</v>
      </c>
      <c r="AA3748">
        <v>10408</v>
      </c>
      <c r="AB3748">
        <v>3468</v>
      </c>
      <c r="AC3748">
        <v>624</v>
      </c>
      <c r="AD3748" s="7">
        <f>invoices[[#This Row],[Rent]]+invoices[[#This Row],[Services]]+invoices[[#This Row],[GST]]</f>
        <v>14500</v>
      </c>
      <c r="AE3748" s="7">
        <f>invoices[[#This Row],[Total]]-invoices[[#This Row],[rent_amount]]</f>
        <v>0</v>
      </c>
      <c r="AF3748">
        <v>6180</v>
      </c>
      <c r="AG3748">
        <v>2850</v>
      </c>
      <c r="AH3748">
        <f>invoices[[#This Row],[EB Amount]]-invoices[[#This Row],[electricity_amount]]</f>
        <v>0</v>
      </c>
    </row>
    <row r="3749" spans="1:34">
      <c r="A3749" t="s">
        <v>13708</v>
      </c>
      <c r="B3749" t="s">
        <v>22</v>
      </c>
      <c r="C3749" t="s">
        <v>451</v>
      </c>
      <c r="D3749" t="s">
        <v>24</v>
      </c>
      <c r="E3749" t="s">
        <v>181</v>
      </c>
      <c r="F3749" t="s">
        <v>452</v>
      </c>
      <c r="G3749" t="s">
        <v>13709</v>
      </c>
      <c r="H3749" s="1">
        <f>DATE(YEAR(invoices[[#This Row],[due_date]]),MONTH(invoices[[#This Row],[due_date]]),1)</f>
        <v>45474</v>
      </c>
      <c r="I3749" s="1">
        <v>45480</v>
      </c>
      <c r="J3749">
        <v>10297</v>
      </c>
      <c r="K3749">
        <v>1980</v>
      </c>
      <c r="L3749">
        <v>2250</v>
      </c>
      <c r="M3749">
        <f>invoices[[#This Row],[rent_amount]]+invoices[[#This Row],[electricity_amount]]+invoices[[#This Row],[other_charges]]</f>
        <v>14527</v>
      </c>
      <c r="N3749" t="s">
        <v>28</v>
      </c>
      <c r="O3749" t="s">
        <v>459</v>
      </c>
      <c r="P3749">
        <v>0</v>
      </c>
      <c r="Q3749" t="b">
        <v>0</v>
      </c>
      <c r="R3749" t="s">
        <v>289</v>
      </c>
      <c r="S3749">
        <v>0</v>
      </c>
      <c r="T3749">
        <f>invoices[[#This Row],[total_amount]]</f>
        <v>14527</v>
      </c>
      <c r="U3749" t="s">
        <v>455</v>
      </c>
      <c r="V3749" t="str">
        <f>INDEX([1]!Table1[tenantname],MATCH(invoices[[#This Row],[allotment_id]],[1]!Table1[TenantAllotmentID],0))</f>
        <v>Srivarsha SS (B24-B1)</v>
      </c>
      <c r="W3749" t="s">
        <v>14116</v>
      </c>
      <c r="X3749" t="s">
        <v>14117</v>
      </c>
      <c r="Y3749" s="4">
        <v>45474</v>
      </c>
      <c r="Z3749" t="s">
        <v>15806</v>
      </c>
      <c r="AA3749">
        <v>7338</v>
      </c>
      <c r="AB3749">
        <v>2508</v>
      </c>
      <c r="AC3749">
        <v>451</v>
      </c>
      <c r="AD3749" s="7">
        <f>invoices[[#This Row],[Rent]]+invoices[[#This Row],[Services]]+invoices[[#This Row],[GST]]</f>
        <v>10297</v>
      </c>
      <c r="AE3749" s="7">
        <f>invoices[[#This Row],[Total]]-invoices[[#This Row],[rent_amount]]</f>
        <v>0</v>
      </c>
      <c r="AF3749">
        <v>6237</v>
      </c>
      <c r="AG3749">
        <v>1980</v>
      </c>
      <c r="AH3749">
        <f>invoices[[#This Row],[EB Amount]]-invoices[[#This Row],[electricity_amount]]</f>
        <v>0</v>
      </c>
    </row>
    <row r="3750" spans="1:34">
      <c r="A3750" t="s">
        <v>13872</v>
      </c>
      <c r="B3750" t="s">
        <v>22</v>
      </c>
      <c r="C3750" t="s">
        <v>2946</v>
      </c>
      <c r="D3750" t="s">
        <v>24</v>
      </c>
      <c r="E3750" t="s">
        <v>50</v>
      </c>
      <c r="F3750" t="s">
        <v>1942</v>
      </c>
      <c r="G3750" t="s">
        <v>13873</v>
      </c>
      <c r="H3750" s="1">
        <f>DATE(YEAR(invoices[[#This Row],[due_date]]),MONTH(invoices[[#This Row],[due_date]]),1)</f>
        <v>45474</v>
      </c>
      <c r="I3750" s="1">
        <v>45480</v>
      </c>
      <c r="J3750">
        <v>14500</v>
      </c>
      <c r="K3750">
        <v>1254</v>
      </c>
      <c r="L3750">
        <v>0</v>
      </c>
      <c r="M3750">
        <f>invoices[[#This Row],[rent_amount]]+invoices[[#This Row],[electricity_amount]]+invoices[[#This Row],[other_charges]]</f>
        <v>15754</v>
      </c>
      <c r="N3750" t="s">
        <v>28</v>
      </c>
      <c r="O3750" t="s">
        <v>459</v>
      </c>
      <c r="P3750">
        <v>0</v>
      </c>
      <c r="Q3750" t="b">
        <v>0</v>
      </c>
      <c r="R3750" t="s">
        <v>289</v>
      </c>
      <c r="S3750">
        <v>0</v>
      </c>
      <c r="T3750">
        <f>invoices[[#This Row],[total_amount]]</f>
        <v>15754</v>
      </c>
      <c r="U3750" t="s">
        <v>2948</v>
      </c>
      <c r="V3750" t="str">
        <f>INDEX([1]!Table1[tenantname],MATCH(invoices[[#This Row],[allotment_id]],[1]!Table1[TenantAllotmentID],0))</f>
        <v>Udyan Mahanta (B32-B1)</v>
      </c>
      <c r="W3750" t="s">
        <v>14929</v>
      </c>
      <c r="X3750" t="s">
        <v>14930</v>
      </c>
      <c r="Y3750" s="4">
        <v>45474</v>
      </c>
      <c r="Z3750" t="s">
        <v>15806</v>
      </c>
      <c r="AA3750">
        <v>8866</v>
      </c>
      <c r="AB3750">
        <v>4774</v>
      </c>
      <c r="AC3750">
        <v>860</v>
      </c>
      <c r="AD3750" s="7">
        <f>invoices[[#This Row],[Rent]]+invoices[[#This Row],[Services]]+invoices[[#This Row],[GST]]</f>
        <v>14500</v>
      </c>
      <c r="AE3750" s="7">
        <f>invoices[[#This Row],[Total]]-invoices[[#This Row],[rent_amount]]</f>
        <v>0</v>
      </c>
      <c r="AF3750">
        <v>6326</v>
      </c>
      <c r="AG3750">
        <v>1254</v>
      </c>
      <c r="AH3750">
        <f>invoices[[#This Row],[EB Amount]]-invoices[[#This Row],[electricity_amount]]</f>
        <v>0</v>
      </c>
    </row>
    <row r="3751" spans="1:34">
      <c r="A3751" t="s">
        <v>13908</v>
      </c>
      <c r="B3751" t="s">
        <v>22</v>
      </c>
      <c r="C3751" t="s">
        <v>2122</v>
      </c>
      <c r="D3751" t="s">
        <v>24</v>
      </c>
      <c r="E3751" t="s">
        <v>140</v>
      </c>
      <c r="F3751" t="s">
        <v>675</v>
      </c>
      <c r="G3751" t="s">
        <v>13909</v>
      </c>
      <c r="H3751" s="1">
        <f>DATE(YEAR(invoices[[#This Row],[due_date]]),MONTH(invoices[[#This Row],[due_date]]),1)</f>
        <v>45474</v>
      </c>
      <c r="I3751" s="1">
        <v>45480</v>
      </c>
      <c r="J3751">
        <v>3046</v>
      </c>
      <c r="K3751">
        <v>0</v>
      </c>
      <c r="L3751">
        <v>0</v>
      </c>
      <c r="M3751">
        <f>invoices[[#This Row],[rent_amount]]+invoices[[#This Row],[electricity_amount]]+invoices[[#This Row],[other_charges]]</f>
        <v>3046</v>
      </c>
      <c r="N3751" t="s">
        <v>28</v>
      </c>
      <c r="O3751" t="s">
        <v>529</v>
      </c>
      <c r="P3751">
        <v>0</v>
      </c>
      <c r="Q3751" t="b">
        <v>0</v>
      </c>
      <c r="R3751" t="s">
        <v>289</v>
      </c>
      <c r="S3751">
        <v>0</v>
      </c>
      <c r="T3751">
        <f>invoices[[#This Row],[total_amount]]</f>
        <v>3046</v>
      </c>
      <c r="U3751" t="s">
        <v>2124</v>
      </c>
      <c r="V3751" t="str">
        <f>INDEX([1]!Table1[tenantname],MATCH(invoices[[#This Row],[allotment_id]],[1]!Table1[TenantAllotmentID],0))</f>
        <v>Prakash Kumar Rangasamy (A41-C1)</v>
      </c>
      <c r="W3751" t="s">
        <v>14716</v>
      </c>
      <c r="X3751" t="s">
        <v>14717</v>
      </c>
      <c r="Y3751" s="4">
        <v>45474</v>
      </c>
      <c r="Z3751" t="s">
        <v>15806</v>
      </c>
      <c r="AA3751">
        <v>2132</v>
      </c>
      <c r="AB3751">
        <v>774</v>
      </c>
      <c r="AC3751">
        <v>140</v>
      </c>
      <c r="AD3751" s="7">
        <f>invoices[[#This Row],[Rent]]+invoices[[#This Row],[Services]]+invoices[[#This Row],[GST]]</f>
        <v>3046</v>
      </c>
      <c r="AE3751" s="7">
        <f>invoices[[#This Row],[Total]]-invoices[[#This Row],[rent_amount]]</f>
        <v>0</v>
      </c>
      <c r="AF3751">
        <v>6345</v>
      </c>
      <c r="AG3751">
        <v>0</v>
      </c>
      <c r="AH3751">
        <f>invoices[[#This Row],[EB Amount]]-invoices[[#This Row],[electricity_amount]]</f>
        <v>0</v>
      </c>
    </row>
    <row r="3752" spans="1:34">
      <c r="A3752" t="s">
        <v>13975</v>
      </c>
      <c r="B3752" t="s">
        <v>22</v>
      </c>
      <c r="C3752" t="s">
        <v>1048</v>
      </c>
      <c r="D3752" t="s">
        <v>24</v>
      </c>
      <c r="E3752" t="s">
        <v>88</v>
      </c>
      <c r="F3752" t="s">
        <v>442</v>
      </c>
      <c r="G3752" t="s">
        <v>13976</v>
      </c>
      <c r="H3752" s="1">
        <f>DATE(YEAR(invoices[[#This Row],[due_date]]),MONTH(invoices[[#This Row],[due_date]]),1)</f>
        <v>45474</v>
      </c>
      <c r="I3752" s="1">
        <v>45480</v>
      </c>
      <c r="J3752">
        <v>9193</v>
      </c>
      <c r="K3752">
        <v>0</v>
      </c>
      <c r="L3752">
        <v>0</v>
      </c>
      <c r="M3752">
        <f>invoices[[#This Row],[rent_amount]]+invoices[[#This Row],[electricity_amount]]+invoices[[#This Row],[other_charges]]</f>
        <v>9193</v>
      </c>
      <c r="N3752" t="s">
        <v>28</v>
      </c>
      <c r="O3752" t="s">
        <v>529</v>
      </c>
      <c r="P3752">
        <v>0</v>
      </c>
      <c r="Q3752" t="b">
        <v>0</v>
      </c>
      <c r="R3752" t="s">
        <v>289</v>
      </c>
      <c r="S3752">
        <v>0</v>
      </c>
      <c r="T3752">
        <f>invoices[[#This Row],[total_amount]]</f>
        <v>9193</v>
      </c>
      <c r="U3752" t="s">
        <v>1051</v>
      </c>
      <c r="V3752" t="str">
        <f>INDEX([1]!Table1[tenantname],MATCH(invoices[[#This Row],[allotment_id]],[1]!Table1[TenantAllotmentID],0))</f>
        <v>Sairam CT (B13-A1)</v>
      </c>
      <c r="W3752" t="s">
        <v>14329</v>
      </c>
      <c r="X3752" t="s">
        <v>14330</v>
      </c>
      <c r="Y3752" s="4">
        <v>45474</v>
      </c>
      <c r="Z3752" t="s">
        <v>15806</v>
      </c>
      <c r="AA3752">
        <v>6435</v>
      </c>
      <c r="AB3752">
        <v>2337</v>
      </c>
      <c r="AC3752">
        <v>421</v>
      </c>
      <c r="AD3752" s="7">
        <f>invoices[[#This Row],[Rent]]+invoices[[#This Row],[Services]]+invoices[[#This Row],[GST]]</f>
        <v>9193</v>
      </c>
      <c r="AE3752" s="7">
        <f>invoices[[#This Row],[Total]]-invoices[[#This Row],[rent_amount]]</f>
        <v>0</v>
      </c>
      <c r="AF3752">
        <v>6379</v>
      </c>
      <c r="AG3752">
        <v>0</v>
      </c>
      <c r="AH3752">
        <f>invoices[[#This Row],[EB Amount]]-invoices[[#This Row],[electricity_amount]]</f>
        <v>0</v>
      </c>
    </row>
    <row r="3753" spans="1:34">
      <c r="A3753" t="s">
        <v>32</v>
      </c>
      <c r="B3753" t="s">
        <v>22</v>
      </c>
      <c r="C3753" t="s">
        <v>33</v>
      </c>
      <c r="D3753" t="s">
        <v>24</v>
      </c>
      <c r="E3753" t="s">
        <v>34</v>
      </c>
      <c r="F3753" t="s">
        <v>35</v>
      </c>
      <c r="G3753" t="s">
        <v>36</v>
      </c>
      <c r="H3753" s="1">
        <f>DATE(YEAR(invoices[[#This Row],[due_date]]),MONTH(invoices[[#This Row],[due_date]]),1)</f>
        <v>45444</v>
      </c>
      <c r="I3753" s="1">
        <v>45450</v>
      </c>
      <c r="J3753">
        <v>14017</v>
      </c>
      <c r="K3753">
        <v>0</v>
      </c>
      <c r="L3753">
        <v>2250</v>
      </c>
      <c r="M3753">
        <f>invoices[[#This Row],[rent_amount]]+invoices[[#This Row],[electricity_amount]]+invoices[[#This Row],[other_charges]]</f>
        <v>16267</v>
      </c>
      <c r="N3753" t="s">
        <v>28</v>
      </c>
      <c r="O3753" t="s">
        <v>37</v>
      </c>
      <c r="P3753">
        <v>0</v>
      </c>
      <c r="Q3753" t="b">
        <v>0</v>
      </c>
      <c r="R3753" t="s">
        <v>38</v>
      </c>
      <c r="S3753">
        <v>0</v>
      </c>
      <c r="T3753">
        <f>invoices[[#This Row],[total_amount]]</f>
        <v>16267</v>
      </c>
      <c r="U3753" t="s">
        <v>39</v>
      </c>
      <c r="V3753" t="str">
        <f>INDEX([1]!Table1[tenantname],MATCH(invoices[[#This Row],[allotment_id]],[1]!Table1[TenantAllotmentID],0))</f>
        <v>Nikita Thirumal (B43-B1)</v>
      </c>
      <c r="W3753" t="s">
        <v>13986</v>
      </c>
      <c r="X3753" t="s">
        <v>13987</v>
      </c>
      <c r="Y3753" s="4">
        <v>45444</v>
      </c>
      <c r="Z3753" t="s">
        <v>15806</v>
      </c>
      <c r="AA3753">
        <v>10061</v>
      </c>
      <c r="AB3753">
        <v>3353</v>
      </c>
      <c r="AC3753">
        <v>603</v>
      </c>
      <c r="AD3753" s="7">
        <f>invoices[[#This Row],[Rent]]+invoices[[#This Row],[Services]]+invoices[[#This Row],[GST]]</f>
        <v>14017</v>
      </c>
      <c r="AE3753" s="7">
        <f>invoices[[#This Row],[Total]]-invoices[[#This Row],[rent_amount]]</f>
        <v>0</v>
      </c>
      <c r="AF3753">
        <v>2</v>
      </c>
      <c r="AG3753">
        <v>0</v>
      </c>
      <c r="AH3753">
        <f>invoices[[#This Row],[EB Amount]]-invoices[[#This Row],[electricity_amount]]</f>
        <v>0</v>
      </c>
    </row>
    <row r="3754" spans="1:34">
      <c r="A3754" t="s">
        <v>232</v>
      </c>
      <c r="B3754" t="s">
        <v>22</v>
      </c>
      <c r="C3754" t="s">
        <v>233</v>
      </c>
      <c r="D3754" t="s">
        <v>24</v>
      </c>
      <c r="E3754" t="s">
        <v>234</v>
      </c>
      <c r="F3754" t="s">
        <v>235</v>
      </c>
      <c r="G3754" t="s">
        <v>236</v>
      </c>
      <c r="H3754" s="1">
        <f>DATE(YEAR(invoices[[#This Row],[due_date]]),MONTH(invoices[[#This Row],[due_date]]),1)</f>
        <v>45444</v>
      </c>
      <c r="I3754" s="1">
        <v>45450</v>
      </c>
      <c r="J3754">
        <v>19000</v>
      </c>
      <c r="K3754">
        <v>2201</v>
      </c>
      <c r="L3754">
        <v>0</v>
      </c>
      <c r="M3754">
        <f>invoices[[#This Row],[rent_amount]]+invoices[[#This Row],[electricity_amount]]+invoices[[#This Row],[other_charges]]</f>
        <v>21201</v>
      </c>
      <c r="N3754" t="s">
        <v>28</v>
      </c>
      <c r="O3754" t="s">
        <v>237</v>
      </c>
      <c r="P3754">
        <v>0</v>
      </c>
      <c r="Q3754" t="b">
        <v>0</v>
      </c>
      <c r="R3754" t="s">
        <v>38</v>
      </c>
      <c r="S3754">
        <v>0</v>
      </c>
      <c r="T3754">
        <f>invoices[[#This Row],[total_amount]]</f>
        <v>21201</v>
      </c>
      <c r="U3754" t="s">
        <v>238</v>
      </c>
      <c r="V3754" t="str">
        <f>INDEX([1]!Table1[tenantname],MATCH(invoices[[#This Row],[allotment_id]],[1]!Table1[TenantAllotmentID],0))</f>
        <v>Aldreena Dsouza (D12-A1)</v>
      </c>
      <c r="W3754" t="s">
        <v>14040</v>
      </c>
      <c r="X3754" t="s">
        <v>14041</v>
      </c>
      <c r="Y3754" s="4">
        <v>45444</v>
      </c>
      <c r="Z3754" t="s">
        <v>15806</v>
      </c>
      <c r="AA3754">
        <v>13639</v>
      </c>
      <c r="AB3754">
        <v>4545</v>
      </c>
      <c r="AC3754">
        <v>816</v>
      </c>
      <c r="AD3754" s="7">
        <f>invoices[[#This Row],[Rent]]+invoices[[#This Row],[Services]]+invoices[[#This Row],[GST]]</f>
        <v>19000</v>
      </c>
      <c r="AE3754" s="7">
        <f>invoices[[#This Row],[Total]]-invoices[[#This Row],[rent_amount]]</f>
        <v>0</v>
      </c>
      <c r="AF3754">
        <v>30</v>
      </c>
      <c r="AG3754">
        <v>2201</v>
      </c>
      <c r="AH3754">
        <f>invoices[[#This Row],[EB Amount]]-invoices[[#This Row],[electricity_amount]]</f>
        <v>0</v>
      </c>
    </row>
    <row r="3755" spans="1:34">
      <c r="A3755" t="s">
        <v>474</v>
      </c>
      <c r="B3755" t="s">
        <v>22</v>
      </c>
      <c r="C3755" t="s">
        <v>475</v>
      </c>
      <c r="D3755" t="s">
        <v>24</v>
      </c>
      <c r="E3755" t="s">
        <v>476</v>
      </c>
      <c r="F3755" t="s">
        <v>477</v>
      </c>
      <c r="G3755" t="s">
        <v>478</v>
      </c>
      <c r="H3755" s="1">
        <f>DATE(YEAR(invoices[[#This Row],[due_date]]),MONTH(invoices[[#This Row],[due_date]]),1)</f>
        <v>45444</v>
      </c>
      <c r="I3755" s="1">
        <v>45450</v>
      </c>
      <c r="J3755">
        <v>22000</v>
      </c>
      <c r="K3755">
        <v>2976</v>
      </c>
      <c r="L3755">
        <v>0</v>
      </c>
      <c r="M3755">
        <f>invoices[[#This Row],[rent_amount]]+invoices[[#This Row],[electricity_amount]]+invoices[[#This Row],[other_charges]]</f>
        <v>24976</v>
      </c>
      <c r="N3755" t="s">
        <v>28</v>
      </c>
      <c r="O3755" t="s">
        <v>237</v>
      </c>
      <c r="P3755">
        <v>0</v>
      </c>
      <c r="Q3755" t="b">
        <v>0</v>
      </c>
      <c r="R3755" t="s">
        <v>38</v>
      </c>
      <c r="S3755">
        <v>0</v>
      </c>
      <c r="T3755">
        <f>invoices[[#This Row],[total_amount]]</f>
        <v>24976</v>
      </c>
      <c r="U3755" t="s">
        <v>479</v>
      </c>
      <c r="V3755" t="str">
        <f>INDEX([1]!Table1[tenantname],MATCH(invoices[[#This Row],[allotment_id]],[1]!Table1[TenantAllotmentID],0))</f>
        <v>Aurobinda Bharat Maharana (B41-D1)</v>
      </c>
      <c r="W3755" t="s">
        <v>14124</v>
      </c>
      <c r="X3755" t="s">
        <v>14125</v>
      </c>
      <c r="Y3755" s="4">
        <v>45444</v>
      </c>
      <c r="Z3755" t="s">
        <v>15806</v>
      </c>
      <c r="AA3755">
        <v>15792</v>
      </c>
      <c r="AB3755">
        <v>5263</v>
      </c>
      <c r="AC3755">
        <v>945</v>
      </c>
      <c r="AD3755" s="7">
        <f>invoices[[#This Row],[Rent]]+invoices[[#This Row],[Services]]+invoices[[#This Row],[GST]]</f>
        <v>22000</v>
      </c>
      <c r="AE3755" s="7">
        <f>invoices[[#This Row],[Total]]-invoices[[#This Row],[rent_amount]]</f>
        <v>0</v>
      </c>
      <c r="AF3755">
        <v>73</v>
      </c>
      <c r="AG3755">
        <v>2976</v>
      </c>
      <c r="AH3755">
        <f>invoices[[#This Row],[EB Amount]]-invoices[[#This Row],[electricity_amount]]</f>
        <v>0</v>
      </c>
    </row>
    <row r="3756" spans="1:34">
      <c r="A3756" t="s">
        <v>499</v>
      </c>
      <c r="B3756" t="s">
        <v>22</v>
      </c>
      <c r="C3756" t="s">
        <v>500</v>
      </c>
      <c r="D3756" t="s">
        <v>24</v>
      </c>
      <c r="E3756" t="s">
        <v>104</v>
      </c>
      <c r="F3756" t="s">
        <v>105</v>
      </c>
      <c r="G3756" t="s">
        <v>501</v>
      </c>
      <c r="H3756" s="1">
        <f>DATE(YEAR(invoices[[#This Row],[due_date]]),MONTH(invoices[[#This Row],[due_date]]),1)</f>
        <v>45444</v>
      </c>
      <c r="I3756" s="1">
        <v>45450</v>
      </c>
      <c r="J3756">
        <v>12600</v>
      </c>
      <c r="K3756">
        <v>0</v>
      </c>
      <c r="L3756">
        <v>0</v>
      </c>
      <c r="M3756">
        <f>invoices[[#This Row],[rent_amount]]+invoices[[#This Row],[electricity_amount]]+invoices[[#This Row],[other_charges]]</f>
        <v>12600</v>
      </c>
      <c r="N3756" t="s">
        <v>28</v>
      </c>
      <c r="O3756" t="s">
        <v>37</v>
      </c>
      <c r="P3756">
        <v>0</v>
      </c>
      <c r="Q3756" t="b">
        <v>0</v>
      </c>
      <c r="R3756" t="s">
        <v>38</v>
      </c>
      <c r="S3756">
        <v>0</v>
      </c>
      <c r="T3756">
        <f>invoices[[#This Row],[total_amount]]</f>
        <v>12600</v>
      </c>
      <c r="U3756" t="s">
        <v>502</v>
      </c>
      <c r="V3756" t="str">
        <f>INDEX([1]!Table1[tenantname],MATCH(invoices[[#This Row],[allotment_id]],[1]!Table1[TenantAllotmentID],0))</f>
        <v>Praveen C H (B14-C1)</v>
      </c>
      <c r="W3756" t="s">
        <v>14132</v>
      </c>
      <c r="X3756" t="s">
        <v>14133</v>
      </c>
      <c r="Y3756" s="4">
        <v>45444</v>
      </c>
      <c r="Z3756" t="s">
        <v>15806</v>
      </c>
      <c r="AA3756">
        <v>8820</v>
      </c>
      <c r="AB3756">
        <v>3203</v>
      </c>
      <c r="AC3756">
        <v>577</v>
      </c>
      <c r="AD3756" s="7">
        <f>invoices[[#This Row],[Rent]]+invoices[[#This Row],[Services]]+invoices[[#This Row],[GST]]</f>
        <v>12600</v>
      </c>
      <c r="AE3756" s="7">
        <f>invoices[[#This Row],[Total]]-invoices[[#This Row],[rent_amount]]</f>
        <v>0</v>
      </c>
      <c r="AF3756">
        <v>78</v>
      </c>
      <c r="AG3756">
        <v>0</v>
      </c>
      <c r="AH3756">
        <f>invoices[[#This Row],[EB Amount]]-invoices[[#This Row],[electricity_amount]]</f>
        <v>0</v>
      </c>
    </row>
    <row r="3757" spans="1:34">
      <c r="A3757" t="s">
        <v>538</v>
      </c>
      <c r="B3757" t="s">
        <v>22</v>
      </c>
      <c r="C3757" t="s">
        <v>539</v>
      </c>
      <c r="D3757" t="s">
        <v>24</v>
      </c>
      <c r="E3757" t="s">
        <v>354</v>
      </c>
      <c r="F3757" t="s">
        <v>540</v>
      </c>
      <c r="G3757" t="s">
        <v>541</v>
      </c>
      <c r="H3757" s="1">
        <f>DATE(YEAR(invoices[[#This Row],[due_date]]),MONTH(invoices[[#This Row],[due_date]]),1)</f>
        <v>45444</v>
      </c>
      <c r="I3757" s="1">
        <v>45450</v>
      </c>
      <c r="J3757">
        <v>0</v>
      </c>
      <c r="K3757">
        <v>885</v>
      </c>
      <c r="L3757">
        <v>2250</v>
      </c>
      <c r="M3757">
        <f>invoices[[#This Row],[rent_amount]]+invoices[[#This Row],[electricity_amount]]+invoices[[#This Row],[other_charges]]</f>
        <v>3135</v>
      </c>
      <c r="N3757" t="s">
        <v>28</v>
      </c>
      <c r="O3757" t="s">
        <v>237</v>
      </c>
      <c r="P3757">
        <v>0</v>
      </c>
      <c r="Q3757" t="b">
        <v>0</v>
      </c>
      <c r="R3757" t="s">
        <v>38</v>
      </c>
      <c r="S3757">
        <v>0</v>
      </c>
      <c r="T3757">
        <f>invoices[[#This Row],[total_amount]]</f>
        <v>3135</v>
      </c>
      <c r="U3757" t="s">
        <v>542</v>
      </c>
      <c r="V3757" t="str">
        <f>INDEX([1]!Table1[tenantname],MATCH(invoices[[#This Row],[allotment_id]],[1]!Table1[TenantAllotmentID],0))</f>
        <v>Anandhu Raveendran (B34-C1)</v>
      </c>
      <c r="W3757" t="s">
        <v>14146</v>
      </c>
      <c r="X3757" t="s">
        <v>14147</v>
      </c>
      <c r="Y3757" s="4">
        <v>45444</v>
      </c>
      <c r="Z3757" t="s">
        <v>15806</v>
      </c>
      <c r="AA3757">
        <v>0</v>
      </c>
      <c r="AB3757">
        <v>0</v>
      </c>
      <c r="AC3757">
        <v>0</v>
      </c>
      <c r="AD3757" s="7">
        <f>invoices[[#This Row],[Rent]]+invoices[[#This Row],[Services]]+invoices[[#This Row],[GST]]</f>
        <v>0</v>
      </c>
      <c r="AE3757" s="7">
        <f>invoices[[#This Row],[Total]]-invoices[[#This Row],[rent_amount]]</f>
        <v>0</v>
      </c>
      <c r="AF3757">
        <v>86</v>
      </c>
      <c r="AG3757">
        <v>885</v>
      </c>
      <c r="AH3757">
        <f>invoices[[#This Row],[EB Amount]]-invoices[[#This Row],[electricity_amount]]</f>
        <v>0</v>
      </c>
    </row>
    <row r="3758" spans="1:34">
      <c r="A3758" t="s">
        <v>846</v>
      </c>
      <c r="B3758" t="s">
        <v>22</v>
      </c>
      <c r="C3758" t="s">
        <v>847</v>
      </c>
      <c r="D3758" t="s">
        <v>24</v>
      </c>
      <c r="E3758" t="s">
        <v>354</v>
      </c>
      <c r="F3758" t="s">
        <v>812</v>
      </c>
      <c r="G3758" t="s">
        <v>848</v>
      </c>
      <c r="H3758" s="1">
        <f>DATE(YEAR(invoices[[#This Row],[due_date]]),MONTH(invoices[[#This Row],[due_date]]),1)</f>
        <v>45444</v>
      </c>
      <c r="I3758" s="1">
        <v>45450</v>
      </c>
      <c r="J3758">
        <v>14500</v>
      </c>
      <c r="K3758">
        <v>1829</v>
      </c>
      <c r="L3758">
        <v>0</v>
      </c>
      <c r="M3758">
        <f>invoices[[#This Row],[rent_amount]]+invoices[[#This Row],[electricity_amount]]+invoices[[#This Row],[other_charges]]</f>
        <v>16329</v>
      </c>
      <c r="N3758" t="s">
        <v>28</v>
      </c>
      <c r="O3758" t="s">
        <v>37</v>
      </c>
      <c r="P3758">
        <v>0</v>
      </c>
      <c r="Q3758" t="b">
        <v>0</v>
      </c>
      <c r="R3758" t="s">
        <v>38</v>
      </c>
      <c r="S3758">
        <v>0</v>
      </c>
      <c r="T3758">
        <f>invoices[[#This Row],[total_amount]]</f>
        <v>16329</v>
      </c>
      <c r="U3758" t="s">
        <v>849</v>
      </c>
      <c r="V3758" t="str">
        <f>INDEX([1]!Table1[tenantname],MATCH(invoices[[#This Row],[allotment_id]],[1]!Table1[TenantAllotmentID],0))</f>
        <v>Narendhren RR (B34-B2)</v>
      </c>
      <c r="W3758" t="s">
        <v>14253</v>
      </c>
      <c r="X3758" t="s">
        <v>14254</v>
      </c>
      <c r="Y3758" s="4">
        <v>45444</v>
      </c>
      <c r="Z3758" t="s">
        <v>15806</v>
      </c>
      <c r="AA3758">
        <v>8866</v>
      </c>
      <c r="AB3758">
        <v>4774</v>
      </c>
      <c r="AC3758">
        <v>860</v>
      </c>
      <c r="AD3758" s="7">
        <f>invoices[[#This Row],[Rent]]+invoices[[#This Row],[Services]]+invoices[[#This Row],[GST]]</f>
        <v>14500</v>
      </c>
      <c r="AE3758" s="7">
        <f>invoices[[#This Row],[Total]]-invoices[[#This Row],[rent_amount]]</f>
        <v>0</v>
      </c>
      <c r="AF3758">
        <v>155</v>
      </c>
      <c r="AG3758">
        <v>1829</v>
      </c>
      <c r="AH3758">
        <f>invoices[[#This Row],[EB Amount]]-invoices[[#This Row],[electricity_amount]]</f>
        <v>0</v>
      </c>
    </row>
    <row r="3759" spans="1:34">
      <c r="A3759" t="s">
        <v>900</v>
      </c>
      <c r="B3759" t="s">
        <v>22</v>
      </c>
      <c r="C3759" t="s">
        <v>901</v>
      </c>
      <c r="D3759" t="s">
        <v>24</v>
      </c>
      <c r="E3759" t="s">
        <v>329</v>
      </c>
      <c r="F3759" t="s">
        <v>902</v>
      </c>
      <c r="G3759" t="s">
        <v>903</v>
      </c>
      <c r="H3759" s="1">
        <f>DATE(YEAR(invoices[[#This Row],[due_date]]),MONTH(invoices[[#This Row],[due_date]]),1)</f>
        <v>45444</v>
      </c>
      <c r="I3759" s="1">
        <v>45450</v>
      </c>
      <c r="J3759">
        <v>13500</v>
      </c>
      <c r="K3759">
        <v>2945</v>
      </c>
      <c r="L3759">
        <v>0</v>
      </c>
      <c r="M3759">
        <f>invoices[[#This Row],[rent_amount]]+invoices[[#This Row],[electricity_amount]]+invoices[[#This Row],[other_charges]]</f>
        <v>16445</v>
      </c>
      <c r="N3759" t="s">
        <v>28</v>
      </c>
      <c r="O3759" t="s">
        <v>904</v>
      </c>
      <c r="P3759">
        <v>0</v>
      </c>
      <c r="Q3759" t="b">
        <v>0</v>
      </c>
      <c r="R3759" t="s">
        <v>38</v>
      </c>
      <c r="S3759">
        <v>0</v>
      </c>
      <c r="T3759">
        <f>invoices[[#This Row],[total_amount]]</f>
        <v>16445</v>
      </c>
      <c r="U3759" t="s">
        <v>905</v>
      </c>
      <c r="V3759" t="str">
        <f>INDEX([1]!Table1[tenantname],MATCH(invoices[[#This Row],[allotment_id]],[1]!Table1[TenantAllotmentID],0))</f>
        <v>Kaarthika K (C43-C2)</v>
      </c>
      <c r="W3759" t="s">
        <v>14275</v>
      </c>
      <c r="X3759" t="s">
        <v>14275</v>
      </c>
      <c r="Y3759" s="4">
        <v>45444</v>
      </c>
      <c r="Z3759" t="s">
        <v>15806</v>
      </c>
      <c r="AA3759">
        <v>8254</v>
      </c>
      <c r="AB3759">
        <v>4444</v>
      </c>
      <c r="AC3759">
        <v>802</v>
      </c>
      <c r="AD3759" s="7">
        <f>invoices[[#This Row],[Rent]]+invoices[[#This Row],[Services]]+invoices[[#This Row],[GST]]</f>
        <v>13500</v>
      </c>
      <c r="AE3759" s="7">
        <f>invoices[[#This Row],[Total]]-invoices[[#This Row],[rent_amount]]</f>
        <v>0</v>
      </c>
      <c r="AF3759">
        <v>168</v>
      </c>
      <c r="AG3759">
        <v>2945</v>
      </c>
      <c r="AH3759">
        <f>invoices[[#This Row],[EB Amount]]-invoices[[#This Row],[electricity_amount]]</f>
        <v>0</v>
      </c>
    </row>
    <row r="3760" spans="1:34">
      <c r="A3760" t="s">
        <v>982</v>
      </c>
      <c r="B3760" t="s">
        <v>22</v>
      </c>
      <c r="C3760" t="s">
        <v>983</v>
      </c>
      <c r="D3760" t="s">
        <v>24</v>
      </c>
      <c r="E3760" t="s">
        <v>519</v>
      </c>
      <c r="F3760" t="s">
        <v>984</v>
      </c>
      <c r="G3760" t="s">
        <v>985</v>
      </c>
      <c r="H3760" s="1">
        <f>DATE(YEAR(invoices[[#This Row],[due_date]]),MONTH(invoices[[#This Row],[due_date]]),1)</f>
        <v>45444</v>
      </c>
      <c r="I3760" s="1">
        <v>45450</v>
      </c>
      <c r="J3760">
        <v>14500</v>
      </c>
      <c r="K3760">
        <v>2418</v>
      </c>
      <c r="L3760">
        <v>0</v>
      </c>
      <c r="M3760">
        <f>invoices[[#This Row],[rent_amount]]+invoices[[#This Row],[electricity_amount]]+invoices[[#This Row],[other_charges]]</f>
        <v>16918</v>
      </c>
      <c r="N3760" t="s">
        <v>28</v>
      </c>
      <c r="O3760" t="s">
        <v>37</v>
      </c>
      <c r="P3760">
        <v>0</v>
      </c>
      <c r="Q3760" t="b">
        <v>0</v>
      </c>
      <c r="R3760" t="s">
        <v>38</v>
      </c>
      <c r="S3760">
        <v>0</v>
      </c>
      <c r="T3760">
        <f>invoices[[#This Row],[total_amount]]</f>
        <v>16918</v>
      </c>
      <c r="U3760" t="s">
        <v>986</v>
      </c>
      <c r="V3760" t="str">
        <f>INDEX([1]!Table1[tenantname],MATCH(invoices[[#This Row],[allotment_id]],[1]!Table1[TenantAllotmentID],0))</f>
        <v>Ramalingeswara Nath (C41-B1)</v>
      </c>
      <c r="W3760" t="s">
        <v>14304</v>
      </c>
      <c r="X3760" t="s">
        <v>14305</v>
      </c>
      <c r="Y3760" s="4">
        <v>45444</v>
      </c>
      <c r="Z3760" t="s">
        <v>15806</v>
      </c>
      <c r="AA3760">
        <v>8866</v>
      </c>
      <c r="AB3760">
        <v>4774</v>
      </c>
      <c r="AC3760">
        <v>860</v>
      </c>
      <c r="AD3760" s="7">
        <f>invoices[[#This Row],[Rent]]+invoices[[#This Row],[Services]]+invoices[[#This Row],[GST]]</f>
        <v>14500</v>
      </c>
      <c r="AE3760" s="7">
        <f>invoices[[#This Row],[Total]]-invoices[[#This Row],[rent_amount]]</f>
        <v>0</v>
      </c>
      <c r="AF3760">
        <v>188</v>
      </c>
      <c r="AG3760">
        <v>2418</v>
      </c>
      <c r="AH3760">
        <f>invoices[[#This Row],[EB Amount]]-invoices[[#This Row],[electricity_amount]]</f>
        <v>0</v>
      </c>
    </row>
    <row r="3761" spans="1:34">
      <c r="A3761" t="s">
        <v>993</v>
      </c>
      <c r="B3761" t="s">
        <v>22</v>
      </c>
      <c r="C3761" t="s">
        <v>994</v>
      </c>
      <c r="D3761" t="s">
        <v>24</v>
      </c>
      <c r="E3761" t="s">
        <v>268</v>
      </c>
      <c r="F3761" t="s">
        <v>447</v>
      </c>
      <c r="G3761" t="s">
        <v>995</v>
      </c>
      <c r="H3761" s="1">
        <f>DATE(YEAR(invoices[[#This Row],[due_date]]),MONTH(invoices[[#This Row],[due_date]]),1)</f>
        <v>45444</v>
      </c>
      <c r="I3761" s="1">
        <v>45450</v>
      </c>
      <c r="J3761">
        <v>9450</v>
      </c>
      <c r="K3761">
        <v>0</v>
      </c>
      <c r="L3761">
        <v>0</v>
      </c>
      <c r="M3761">
        <f>invoices[[#This Row],[rent_amount]]+invoices[[#This Row],[electricity_amount]]+invoices[[#This Row],[other_charges]]</f>
        <v>9450</v>
      </c>
      <c r="N3761" t="s">
        <v>28</v>
      </c>
      <c r="O3761" t="s">
        <v>904</v>
      </c>
      <c r="P3761">
        <v>0</v>
      </c>
      <c r="Q3761" t="b">
        <v>0</v>
      </c>
      <c r="R3761" t="s">
        <v>38</v>
      </c>
      <c r="S3761">
        <v>0</v>
      </c>
      <c r="T3761">
        <f>invoices[[#This Row],[total_amount]]</f>
        <v>9450</v>
      </c>
      <c r="U3761" t="s">
        <v>996</v>
      </c>
      <c r="V3761" t="str">
        <f>INDEX([1]!Table1[tenantname],MATCH(invoices[[#This Row],[allotment_id]],[1]!Table1[TenantAllotmentID],0))</f>
        <v>Devesh Vishnoi (C21-C2)</v>
      </c>
      <c r="W3761" t="s">
        <v>14308</v>
      </c>
      <c r="X3761" t="s">
        <v>14309</v>
      </c>
      <c r="Y3761" s="4">
        <v>45444</v>
      </c>
      <c r="Z3761" t="s">
        <v>15806</v>
      </c>
      <c r="AA3761">
        <v>6615</v>
      </c>
      <c r="AB3761">
        <v>2403</v>
      </c>
      <c r="AC3761">
        <v>432</v>
      </c>
      <c r="AD3761" s="7">
        <f>invoices[[#This Row],[Rent]]+invoices[[#This Row],[Services]]+invoices[[#This Row],[GST]]</f>
        <v>9450</v>
      </c>
      <c r="AE3761" s="7">
        <f>invoices[[#This Row],[Total]]-invoices[[#This Row],[rent_amount]]</f>
        <v>0</v>
      </c>
      <c r="AF3761">
        <v>191</v>
      </c>
      <c r="AG3761">
        <v>0</v>
      </c>
      <c r="AH3761">
        <f>invoices[[#This Row],[EB Amount]]-invoices[[#This Row],[electricity_amount]]</f>
        <v>0</v>
      </c>
    </row>
    <row r="3762" spans="1:34">
      <c r="A3762" t="s">
        <v>1156</v>
      </c>
      <c r="B3762" t="s">
        <v>22</v>
      </c>
      <c r="C3762" t="s">
        <v>364</v>
      </c>
      <c r="D3762" t="s">
        <v>24</v>
      </c>
      <c r="E3762" t="s">
        <v>247</v>
      </c>
      <c r="F3762" t="s">
        <v>365</v>
      </c>
      <c r="G3762" t="s">
        <v>1157</v>
      </c>
      <c r="H3762" s="1">
        <f>DATE(YEAR(invoices[[#This Row],[due_date]]),MONTH(invoices[[#This Row],[due_date]]),1)</f>
        <v>45444</v>
      </c>
      <c r="I3762" s="1">
        <v>45450</v>
      </c>
      <c r="J3762">
        <v>7200</v>
      </c>
      <c r="K3762">
        <v>0</v>
      </c>
      <c r="L3762">
        <v>0</v>
      </c>
      <c r="M3762">
        <f>invoices[[#This Row],[rent_amount]]+invoices[[#This Row],[electricity_amount]]+invoices[[#This Row],[other_charges]]</f>
        <v>7200</v>
      </c>
      <c r="N3762" t="s">
        <v>28</v>
      </c>
      <c r="O3762" t="s">
        <v>37</v>
      </c>
      <c r="P3762">
        <v>0</v>
      </c>
      <c r="Q3762" t="b">
        <v>0</v>
      </c>
      <c r="R3762" t="s">
        <v>38</v>
      </c>
      <c r="S3762">
        <v>0</v>
      </c>
      <c r="T3762">
        <f>invoices[[#This Row],[total_amount]]</f>
        <v>7200</v>
      </c>
      <c r="U3762" t="s">
        <v>367</v>
      </c>
      <c r="V3762" t="str">
        <f>INDEX([1]!Table1[tenantname],MATCH(invoices[[#This Row],[allotment_id]],[1]!Table1[TenantAllotmentID],0))</f>
        <v>Rahul Deshmukh (C11-C1)</v>
      </c>
      <c r="W3762" t="s">
        <v>14082</v>
      </c>
      <c r="X3762" t="s">
        <v>14083</v>
      </c>
      <c r="Y3762" s="4">
        <v>45444</v>
      </c>
      <c r="Z3762" t="s">
        <v>15806</v>
      </c>
      <c r="AA3762">
        <v>5040</v>
      </c>
      <c r="AB3762">
        <v>1831</v>
      </c>
      <c r="AC3762">
        <v>329</v>
      </c>
      <c r="AD3762" s="7">
        <f>invoices[[#This Row],[Rent]]+invoices[[#This Row],[Services]]+invoices[[#This Row],[GST]]</f>
        <v>7200</v>
      </c>
      <c r="AE3762" s="7">
        <f>invoices[[#This Row],[Total]]-invoices[[#This Row],[rent_amount]]</f>
        <v>0</v>
      </c>
      <c r="AF3762">
        <v>234</v>
      </c>
      <c r="AG3762">
        <v>0</v>
      </c>
      <c r="AH3762">
        <f>invoices[[#This Row],[EB Amount]]-invoices[[#This Row],[electricity_amount]]</f>
        <v>0</v>
      </c>
    </row>
    <row r="3763" spans="1:34">
      <c r="A3763" t="s">
        <v>1469</v>
      </c>
      <c r="B3763" t="s">
        <v>22</v>
      </c>
      <c r="C3763" t="s">
        <v>1470</v>
      </c>
      <c r="D3763" t="s">
        <v>24</v>
      </c>
      <c r="E3763" t="s">
        <v>112</v>
      </c>
      <c r="F3763" s="2" t="s">
        <v>1471</v>
      </c>
      <c r="G3763" t="s">
        <v>1472</v>
      </c>
      <c r="H3763" s="1">
        <f>DATE(YEAR(invoices[[#This Row],[due_date]]),MONTH(invoices[[#This Row],[due_date]]),1)</f>
        <v>45444</v>
      </c>
      <c r="I3763" s="1">
        <v>45450</v>
      </c>
      <c r="J3763">
        <v>11250</v>
      </c>
      <c r="K3763">
        <v>0</v>
      </c>
      <c r="L3763">
        <v>0</v>
      </c>
      <c r="M3763">
        <f>invoices[[#This Row],[rent_amount]]+invoices[[#This Row],[electricity_amount]]+invoices[[#This Row],[other_charges]]</f>
        <v>11250</v>
      </c>
      <c r="N3763" t="s">
        <v>28</v>
      </c>
      <c r="O3763" t="s">
        <v>904</v>
      </c>
      <c r="P3763">
        <v>0</v>
      </c>
      <c r="Q3763" t="b">
        <v>0</v>
      </c>
      <c r="R3763" t="s">
        <v>38</v>
      </c>
      <c r="S3763">
        <v>0</v>
      </c>
      <c r="T3763">
        <f>invoices[[#This Row],[total_amount]]</f>
        <v>11250</v>
      </c>
      <c r="U3763" t="s">
        <v>1473</v>
      </c>
      <c r="V3763" t="str">
        <f>INDEX([1]!Table1[tenantname],MATCH(invoices[[#This Row],[allotment_id]],[1]!Table1[TenantAllotmentID],0))</f>
        <v>Krishanu Kashyap (A23-C2)</v>
      </c>
      <c r="W3763" t="s">
        <v>14487</v>
      </c>
      <c r="X3763" t="s">
        <v>14488</v>
      </c>
      <c r="Y3763" s="4">
        <v>45444</v>
      </c>
      <c r="Z3763" t="s">
        <v>15806</v>
      </c>
      <c r="AA3763">
        <v>7875</v>
      </c>
      <c r="AB3763">
        <v>2860</v>
      </c>
      <c r="AC3763">
        <v>515</v>
      </c>
      <c r="AD3763" s="7">
        <f>invoices[[#This Row],[Rent]]+invoices[[#This Row],[Services]]+invoices[[#This Row],[GST]]</f>
        <v>11250</v>
      </c>
      <c r="AE3763" s="7">
        <f>invoices[[#This Row],[Total]]-invoices[[#This Row],[rent_amount]]</f>
        <v>0</v>
      </c>
      <c r="AF3763">
        <v>324</v>
      </c>
      <c r="AG3763">
        <v>0</v>
      </c>
      <c r="AH3763">
        <f>invoices[[#This Row],[EB Amount]]-invoices[[#This Row],[electricity_amount]]</f>
        <v>0</v>
      </c>
    </row>
    <row r="3764" spans="1:34">
      <c r="A3764" t="s">
        <v>1491</v>
      </c>
      <c r="B3764" t="s">
        <v>22</v>
      </c>
      <c r="C3764" t="s">
        <v>1492</v>
      </c>
      <c r="D3764" t="s">
        <v>24</v>
      </c>
      <c r="E3764" t="s">
        <v>569</v>
      </c>
      <c r="F3764" t="s">
        <v>1493</v>
      </c>
      <c r="G3764" t="s">
        <v>1494</v>
      </c>
      <c r="H3764" s="1">
        <f>DATE(YEAR(invoices[[#This Row],[due_date]]),MONTH(invoices[[#This Row],[due_date]]),1)</f>
        <v>45444</v>
      </c>
      <c r="I3764" s="1">
        <v>45450</v>
      </c>
      <c r="J3764">
        <v>13000</v>
      </c>
      <c r="K3764">
        <v>2945</v>
      </c>
      <c r="L3764">
        <v>0</v>
      </c>
      <c r="M3764">
        <f>invoices[[#This Row],[rent_amount]]+invoices[[#This Row],[electricity_amount]]+invoices[[#This Row],[other_charges]]</f>
        <v>15945</v>
      </c>
      <c r="N3764" t="s">
        <v>28</v>
      </c>
      <c r="O3764" t="s">
        <v>904</v>
      </c>
      <c r="P3764">
        <v>0</v>
      </c>
      <c r="Q3764" t="b">
        <v>0</v>
      </c>
      <c r="R3764" t="s">
        <v>38</v>
      </c>
      <c r="S3764">
        <v>0</v>
      </c>
      <c r="T3764">
        <f>invoices[[#This Row],[total_amount]]</f>
        <v>15945</v>
      </c>
      <c r="U3764" t="s">
        <v>1495</v>
      </c>
      <c r="V3764" t="str">
        <f>INDEX([1]!Table1[tenantname],MATCH(invoices[[#This Row],[allotment_id]],[1]!Table1[TenantAllotmentID],0))</f>
        <v>Kritika Patwary (C12-C1)</v>
      </c>
      <c r="W3764" t="s">
        <v>14493</v>
      </c>
      <c r="X3764" t="s">
        <v>14494</v>
      </c>
      <c r="Y3764" s="4">
        <v>45444</v>
      </c>
      <c r="Z3764" t="s">
        <v>15806</v>
      </c>
      <c r="AA3764">
        <v>7949</v>
      </c>
      <c r="AB3764">
        <v>4280</v>
      </c>
      <c r="AC3764">
        <v>771</v>
      </c>
      <c r="AD3764" s="7">
        <f>invoices[[#This Row],[Rent]]+invoices[[#This Row],[Services]]+invoices[[#This Row],[GST]]</f>
        <v>13000</v>
      </c>
      <c r="AE3764" s="7">
        <f>invoices[[#This Row],[Total]]-invoices[[#This Row],[rent_amount]]</f>
        <v>0</v>
      </c>
      <c r="AF3764">
        <v>331</v>
      </c>
      <c r="AG3764">
        <v>2945</v>
      </c>
      <c r="AH3764">
        <f>invoices[[#This Row],[EB Amount]]-invoices[[#This Row],[electricity_amount]]</f>
        <v>0</v>
      </c>
    </row>
    <row r="3765" spans="1:34">
      <c r="A3765" t="s">
        <v>1537</v>
      </c>
      <c r="B3765" t="s">
        <v>22</v>
      </c>
      <c r="C3765" t="s">
        <v>1538</v>
      </c>
      <c r="D3765" t="s">
        <v>24</v>
      </c>
      <c r="E3765" t="s">
        <v>592</v>
      </c>
      <c r="F3765" t="s">
        <v>1184</v>
      </c>
      <c r="G3765" t="s">
        <v>1539</v>
      </c>
      <c r="H3765" s="1">
        <f>DATE(YEAR(invoices[[#This Row],[due_date]]),MONTH(invoices[[#This Row],[due_date]]),1)</f>
        <v>45444</v>
      </c>
      <c r="I3765" s="1">
        <v>45450</v>
      </c>
      <c r="J3765">
        <v>23500</v>
      </c>
      <c r="K3765">
        <v>2232</v>
      </c>
      <c r="L3765">
        <v>0</v>
      </c>
      <c r="M3765">
        <f>invoices[[#This Row],[rent_amount]]+invoices[[#This Row],[electricity_amount]]+invoices[[#This Row],[other_charges]]</f>
        <v>25732</v>
      </c>
      <c r="N3765" t="s">
        <v>28</v>
      </c>
      <c r="O3765" t="s">
        <v>1540</v>
      </c>
      <c r="P3765">
        <v>0</v>
      </c>
      <c r="Q3765" t="b">
        <v>0</v>
      </c>
      <c r="R3765" t="s">
        <v>38</v>
      </c>
      <c r="S3765">
        <v>0</v>
      </c>
      <c r="T3765">
        <f>invoices[[#This Row],[total_amount]]</f>
        <v>25732</v>
      </c>
      <c r="U3765" t="s">
        <v>1541</v>
      </c>
      <c r="V3765" t="str">
        <f>INDEX([1]!Table1[tenantname],MATCH(invoices[[#This Row],[allotment_id]],[1]!Table1[TenantAllotmentID],0))</f>
        <v>Raguram R S (A44-D1)</v>
      </c>
      <c r="W3765" t="s">
        <v>14509</v>
      </c>
      <c r="X3765" t="s">
        <v>14510</v>
      </c>
      <c r="Y3765" s="4">
        <v>45444</v>
      </c>
      <c r="Z3765" t="s">
        <v>15806</v>
      </c>
      <c r="AA3765">
        <v>16869</v>
      </c>
      <c r="AB3765">
        <v>5621</v>
      </c>
      <c r="AC3765">
        <v>1010</v>
      </c>
      <c r="AD3765" s="7">
        <f>invoices[[#This Row],[Rent]]+invoices[[#This Row],[Services]]+invoices[[#This Row],[GST]]</f>
        <v>23500</v>
      </c>
      <c r="AE3765" s="7">
        <f>invoices[[#This Row],[Total]]-invoices[[#This Row],[rent_amount]]</f>
        <v>0</v>
      </c>
      <c r="AF3765">
        <v>345</v>
      </c>
      <c r="AG3765">
        <v>2232</v>
      </c>
      <c r="AH3765">
        <f>invoices[[#This Row],[EB Amount]]-invoices[[#This Row],[electricity_amount]]</f>
        <v>0</v>
      </c>
    </row>
    <row r="3766" spans="1:34">
      <c r="A3766" t="s">
        <v>1557</v>
      </c>
      <c r="B3766" t="s">
        <v>22</v>
      </c>
      <c r="C3766" t="s">
        <v>946</v>
      </c>
      <c r="D3766" t="s">
        <v>24</v>
      </c>
      <c r="E3766" t="s">
        <v>349</v>
      </c>
      <c r="F3766" t="s">
        <v>947</v>
      </c>
      <c r="G3766" t="s">
        <v>1558</v>
      </c>
      <c r="H3766" s="1">
        <f>DATE(YEAR(invoices[[#This Row],[due_date]]),MONTH(invoices[[#This Row],[due_date]]),1)</f>
        <v>45444</v>
      </c>
      <c r="I3766" s="1">
        <v>45450</v>
      </c>
      <c r="J3766">
        <v>14500</v>
      </c>
      <c r="K3766">
        <v>1953</v>
      </c>
      <c r="L3766">
        <v>0</v>
      </c>
      <c r="M3766">
        <f>invoices[[#This Row],[rent_amount]]+invoices[[#This Row],[electricity_amount]]+invoices[[#This Row],[other_charges]]</f>
        <v>16453</v>
      </c>
      <c r="N3766" t="s">
        <v>28</v>
      </c>
      <c r="O3766" t="s">
        <v>904</v>
      </c>
      <c r="P3766">
        <v>0</v>
      </c>
      <c r="Q3766" t="b">
        <v>0</v>
      </c>
      <c r="R3766" t="s">
        <v>38</v>
      </c>
      <c r="S3766">
        <v>0</v>
      </c>
      <c r="T3766">
        <f>invoices[[#This Row],[total_amount]]</f>
        <v>16453</v>
      </c>
      <c r="U3766" t="s">
        <v>949</v>
      </c>
      <c r="V3766" t="str">
        <f>INDEX([1]!Table1[tenantname],MATCH(invoices[[#This Row],[allotment_id]],[1]!Table1[TenantAllotmentID],0))</f>
        <v>Harikrishnan P (B11-B1)</v>
      </c>
      <c r="W3766" t="s">
        <v>14288</v>
      </c>
      <c r="X3766" t="s">
        <v>14289</v>
      </c>
      <c r="Y3766" s="4">
        <v>45444</v>
      </c>
      <c r="Z3766" t="s">
        <v>15806</v>
      </c>
      <c r="AA3766">
        <v>10408</v>
      </c>
      <c r="AB3766">
        <v>3468</v>
      </c>
      <c r="AC3766">
        <v>624</v>
      </c>
      <c r="AD3766" s="7">
        <f>invoices[[#This Row],[Rent]]+invoices[[#This Row],[Services]]+invoices[[#This Row],[GST]]</f>
        <v>14500</v>
      </c>
      <c r="AE3766" s="7">
        <f>invoices[[#This Row],[Total]]-invoices[[#This Row],[rent_amount]]</f>
        <v>0</v>
      </c>
      <c r="AF3766">
        <v>350</v>
      </c>
      <c r="AG3766">
        <v>1953</v>
      </c>
      <c r="AH3766">
        <f>invoices[[#This Row],[EB Amount]]-invoices[[#This Row],[electricity_amount]]</f>
        <v>0</v>
      </c>
    </row>
    <row r="3767" spans="1:34">
      <c r="A3767" s="2" t="s">
        <v>1601</v>
      </c>
      <c r="B3767" t="s">
        <v>22</v>
      </c>
      <c r="C3767" t="s">
        <v>711</v>
      </c>
      <c r="D3767" t="s">
        <v>24</v>
      </c>
      <c r="E3767" t="s">
        <v>268</v>
      </c>
      <c r="F3767" t="s">
        <v>269</v>
      </c>
      <c r="G3767" t="s">
        <v>1602</v>
      </c>
      <c r="H3767" s="1">
        <f>DATE(YEAR(invoices[[#This Row],[due_date]]),MONTH(invoices[[#This Row],[due_date]]),1)</f>
        <v>45444</v>
      </c>
      <c r="I3767" s="1">
        <v>45450</v>
      </c>
      <c r="J3767">
        <v>9450</v>
      </c>
      <c r="K3767">
        <v>0</v>
      </c>
      <c r="L3767">
        <v>0</v>
      </c>
      <c r="M3767">
        <f>invoices[[#This Row],[rent_amount]]+invoices[[#This Row],[electricity_amount]]+invoices[[#This Row],[other_charges]]</f>
        <v>9450</v>
      </c>
      <c r="N3767" t="s">
        <v>28</v>
      </c>
      <c r="O3767" t="s">
        <v>237</v>
      </c>
      <c r="P3767">
        <v>0</v>
      </c>
      <c r="Q3767" t="b">
        <v>0</v>
      </c>
      <c r="R3767" t="s">
        <v>38</v>
      </c>
      <c r="S3767">
        <v>0</v>
      </c>
      <c r="T3767">
        <f>invoices[[#This Row],[total_amount]]</f>
        <v>9450</v>
      </c>
      <c r="U3767" t="s">
        <v>713</v>
      </c>
      <c r="V3767" t="str">
        <f>INDEX([1]!Table1[tenantname],MATCH(invoices[[#This Row],[allotment_id]],[1]!Table1[TenantAllotmentID],0))</f>
        <v>Aashish Maurya (C21-C1)</v>
      </c>
      <c r="W3767" t="s">
        <v>14203</v>
      </c>
      <c r="X3767" t="s">
        <v>14204</v>
      </c>
      <c r="Y3767" s="4">
        <v>45444</v>
      </c>
      <c r="Z3767" t="s">
        <v>15806</v>
      </c>
      <c r="AA3767">
        <v>6615</v>
      </c>
      <c r="AB3767">
        <v>2403</v>
      </c>
      <c r="AC3767">
        <v>432</v>
      </c>
      <c r="AD3767" s="7">
        <f>invoices[[#This Row],[Rent]]+invoices[[#This Row],[Services]]+invoices[[#This Row],[GST]]</f>
        <v>9450</v>
      </c>
      <c r="AE3767" s="7">
        <f>invoices[[#This Row],[Total]]-invoices[[#This Row],[rent_amount]]</f>
        <v>0</v>
      </c>
      <c r="AF3767">
        <v>364</v>
      </c>
      <c r="AG3767">
        <v>0</v>
      </c>
      <c r="AH3767">
        <f>invoices[[#This Row],[EB Amount]]-invoices[[#This Row],[electricity_amount]]</f>
        <v>0</v>
      </c>
    </row>
    <row r="3768" spans="1:34">
      <c r="A3768" t="s">
        <v>1700</v>
      </c>
      <c r="B3768" t="s">
        <v>22</v>
      </c>
      <c r="C3768" t="s">
        <v>1701</v>
      </c>
      <c r="D3768" t="s">
        <v>24</v>
      </c>
      <c r="E3768" t="s">
        <v>476</v>
      </c>
      <c r="F3768" t="s">
        <v>1186</v>
      </c>
      <c r="G3768" t="s">
        <v>1702</v>
      </c>
      <c r="H3768" s="1">
        <f>DATE(YEAR(invoices[[#This Row],[due_date]]),MONTH(invoices[[#This Row],[due_date]]),1)</f>
        <v>45444</v>
      </c>
      <c r="I3768" s="1">
        <v>45450</v>
      </c>
      <c r="J3768">
        <v>965</v>
      </c>
      <c r="K3768">
        <v>2976</v>
      </c>
      <c r="L3768">
        <v>2250</v>
      </c>
      <c r="M3768">
        <f>invoices[[#This Row],[rent_amount]]+invoices[[#This Row],[electricity_amount]]+invoices[[#This Row],[other_charges]]</f>
        <v>6191</v>
      </c>
      <c r="N3768" t="s">
        <v>28</v>
      </c>
      <c r="O3768" t="s">
        <v>1540</v>
      </c>
      <c r="P3768">
        <v>0</v>
      </c>
      <c r="Q3768" t="b">
        <v>0</v>
      </c>
      <c r="R3768" t="s">
        <v>38</v>
      </c>
      <c r="S3768">
        <v>0</v>
      </c>
      <c r="T3768">
        <f>invoices[[#This Row],[total_amount]]</f>
        <v>6191</v>
      </c>
      <c r="U3768" t="s">
        <v>1703</v>
      </c>
      <c r="V3768" t="str">
        <f>INDEX([1]!Table1[tenantname],MATCH(invoices[[#This Row],[allotment_id]],[1]!Table1[TenantAllotmentID],0))</f>
        <v>Shasank Dalvi (B41-B2)</v>
      </c>
      <c r="W3768" t="s">
        <v>14566</v>
      </c>
      <c r="X3768" t="s">
        <v>14567</v>
      </c>
      <c r="Y3768" s="4">
        <v>45444</v>
      </c>
      <c r="Z3768" t="s">
        <v>15806</v>
      </c>
      <c r="AA3768">
        <v>693</v>
      </c>
      <c r="AB3768">
        <v>231</v>
      </c>
      <c r="AC3768">
        <v>41</v>
      </c>
      <c r="AD3768" s="7">
        <f>invoices[[#This Row],[Rent]]+invoices[[#This Row],[Services]]+invoices[[#This Row],[GST]]</f>
        <v>965</v>
      </c>
      <c r="AE3768" s="7">
        <f>invoices[[#This Row],[Total]]-invoices[[#This Row],[rent_amount]]</f>
        <v>0</v>
      </c>
      <c r="AF3768">
        <v>393</v>
      </c>
      <c r="AG3768">
        <v>2976</v>
      </c>
      <c r="AH3768">
        <f>invoices[[#This Row],[EB Amount]]-invoices[[#This Row],[electricity_amount]]</f>
        <v>0</v>
      </c>
    </row>
    <row r="3769" spans="1:34">
      <c r="A3769" t="s">
        <v>1704</v>
      </c>
      <c r="B3769" t="s">
        <v>22</v>
      </c>
      <c r="C3769" t="s">
        <v>1705</v>
      </c>
      <c r="D3769" t="s">
        <v>24</v>
      </c>
      <c r="E3769" t="s">
        <v>247</v>
      </c>
      <c r="F3769" t="s">
        <v>248</v>
      </c>
      <c r="G3769" t="s">
        <v>1706</v>
      </c>
      <c r="H3769" s="1">
        <f>DATE(YEAR(invoices[[#This Row],[due_date]]),MONTH(invoices[[#This Row],[due_date]]),1)</f>
        <v>45444</v>
      </c>
      <c r="I3769" s="1">
        <v>45450</v>
      </c>
      <c r="J3769">
        <v>9500</v>
      </c>
      <c r="K3769">
        <v>2852</v>
      </c>
      <c r="L3769">
        <v>2250</v>
      </c>
      <c r="M3769">
        <f>invoices[[#This Row],[rent_amount]]+invoices[[#This Row],[electricity_amount]]+invoices[[#This Row],[other_charges]]</f>
        <v>14602</v>
      </c>
      <c r="N3769" t="s">
        <v>28</v>
      </c>
      <c r="O3769" t="s">
        <v>237</v>
      </c>
      <c r="P3769">
        <v>0</v>
      </c>
      <c r="Q3769" t="b">
        <v>0</v>
      </c>
      <c r="R3769" t="s">
        <v>38</v>
      </c>
      <c r="S3769">
        <v>0</v>
      </c>
      <c r="T3769">
        <f>invoices[[#This Row],[total_amount]]</f>
        <v>14602</v>
      </c>
      <c r="U3769" s="2" t="s">
        <v>1707</v>
      </c>
      <c r="V3769" t="str">
        <f>INDEX([1]!Table1[tenantname],MATCH(invoices[[#This Row],[allotment_id]],[1]!Table1[TenantAllotmentID],0))</f>
        <v>Deepanshu Tahalramani (C11-A1)</v>
      </c>
      <c r="W3769" t="s">
        <v>14568</v>
      </c>
      <c r="X3769" t="s">
        <v>14569</v>
      </c>
      <c r="Y3769" s="4">
        <v>45444</v>
      </c>
      <c r="Z3769" t="s">
        <v>15806</v>
      </c>
      <c r="AA3769">
        <v>6650</v>
      </c>
      <c r="AB3769">
        <v>2415</v>
      </c>
      <c r="AC3769">
        <v>435</v>
      </c>
      <c r="AD3769" s="7">
        <f>invoices[[#This Row],[Rent]]+invoices[[#This Row],[Services]]+invoices[[#This Row],[GST]]</f>
        <v>9500</v>
      </c>
      <c r="AE3769" s="7">
        <f>invoices[[#This Row],[Total]]-invoices[[#This Row],[rent_amount]]</f>
        <v>0</v>
      </c>
      <c r="AF3769">
        <v>394</v>
      </c>
      <c r="AG3769">
        <v>2852</v>
      </c>
      <c r="AH3769">
        <f>invoices[[#This Row],[EB Amount]]-invoices[[#This Row],[electricity_amount]]</f>
        <v>0</v>
      </c>
    </row>
    <row r="3770" spans="1:34">
      <c r="A3770" t="s">
        <v>1712</v>
      </c>
      <c r="B3770" t="s">
        <v>22</v>
      </c>
      <c r="C3770" t="s">
        <v>253</v>
      </c>
      <c r="D3770" t="s">
        <v>24</v>
      </c>
      <c r="E3770" t="s">
        <v>254</v>
      </c>
      <c r="F3770" t="s">
        <v>255</v>
      </c>
      <c r="G3770" t="s">
        <v>1713</v>
      </c>
      <c r="H3770" s="1">
        <f>DATE(YEAR(invoices[[#This Row],[due_date]]),MONTH(invoices[[#This Row],[due_date]]),1)</f>
        <v>45444</v>
      </c>
      <c r="I3770" s="1">
        <v>45450</v>
      </c>
      <c r="J3770">
        <v>19000</v>
      </c>
      <c r="K3770">
        <v>2759</v>
      </c>
      <c r="L3770">
        <v>0</v>
      </c>
      <c r="M3770">
        <f>invoices[[#This Row],[rent_amount]]+invoices[[#This Row],[electricity_amount]]+invoices[[#This Row],[other_charges]]</f>
        <v>21759</v>
      </c>
      <c r="N3770" t="s">
        <v>28</v>
      </c>
      <c r="O3770" t="s">
        <v>237</v>
      </c>
      <c r="P3770">
        <v>0</v>
      </c>
      <c r="Q3770" t="b">
        <v>0</v>
      </c>
      <c r="R3770" t="s">
        <v>38</v>
      </c>
      <c r="S3770">
        <v>0</v>
      </c>
      <c r="T3770">
        <f>invoices[[#This Row],[total_amount]]</f>
        <v>21759</v>
      </c>
      <c r="U3770" t="s">
        <v>258</v>
      </c>
      <c r="V3770" t="str">
        <f>INDEX([1]!Table1[tenantname],MATCH(invoices[[#This Row],[allotment_id]],[1]!Table1[TenantAllotmentID],0))</f>
        <v>Akshuni Raghuwanshi (C42-A1)</v>
      </c>
      <c r="W3770" t="s">
        <v>14046</v>
      </c>
      <c r="X3770" t="s">
        <v>14047</v>
      </c>
      <c r="Y3770" s="4">
        <v>45444</v>
      </c>
      <c r="Z3770" t="s">
        <v>15806</v>
      </c>
      <c r="AA3770">
        <v>11618</v>
      </c>
      <c r="AB3770">
        <v>6255</v>
      </c>
      <c r="AC3770">
        <v>1127</v>
      </c>
      <c r="AD3770" s="7">
        <f>invoices[[#This Row],[Rent]]+invoices[[#This Row],[Services]]+invoices[[#This Row],[GST]]</f>
        <v>19000</v>
      </c>
      <c r="AE3770" s="7">
        <f>invoices[[#This Row],[Total]]-invoices[[#This Row],[rent_amount]]</f>
        <v>0</v>
      </c>
      <c r="AF3770">
        <v>396</v>
      </c>
      <c r="AG3770">
        <v>2759</v>
      </c>
      <c r="AH3770">
        <f>invoices[[#This Row],[EB Amount]]-invoices[[#This Row],[electricity_amount]]</f>
        <v>0</v>
      </c>
    </row>
    <row r="3771" spans="1:34">
      <c r="A3771" t="s">
        <v>1748</v>
      </c>
      <c r="B3771" t="s">
        <v>22</v>
      </c>
      <c r="C3771" t="s">
        <v>1749</v>
      </c>
      <c r="D3771" t="s">
        <v>24</v>
      </c>
      <c r="E3771" t="s">
        <v>247</v>
      </c>
      <c r="F3771" t="s">
        <v>365</v>
      </c>
      <c r="G3771" t="s">
        <v>1750</v>
      </c>
      <c r="H3771" s="1">
        <f>DATE(YEAR(invoices[[#This Row],[due_date]]),MONTH(invoices[[#This Row],[due_date]]),1)</f>
        <v>45444</v>
      </c>
      <c r="I3771" s="1">
        <v>45450</v>
      </c>
      <c r="J3771">
        <v>11250</v>
      </c>
      <c r="K3771">
        <v>2852</v>
      </c>
      <c r="L3771">
        <v>2250</v>
      </c>
      <c r="M3771">
        <f>invoices[[#This Row],[rent_amount]]+invoices[[#This Row],[electricity_amount]]+invoices[[#This Row],[other_charges]]</f>
        <v>16352</v>
      </c>
      <c r="N3771" t="s">
        <v>28</v>
      </c>
      <c r="O3771" t="s">
        <v>1540</v>
      </c>
      <c r="P3771">
        <v>0</v>
      </c>
      <c r="Q3771" t="b">
        <v>0</v>
      </c>
      <c r="R3771" t="s">
        <v>38</v>
      </c>
      <c r="S3771">
        <v>0</v>
      </c>
      <c r="T3771">
        <f>invoices[[#This Row],[total_amount]]</f>
        <v>16352</v>
      </c>
      <c r="U3771" t="s">
        <v>1751</v>
      </c>
      <c r="V3771" t="str">
        <f>INDEX([1]!Table1[tenantname],MATCH(invoices[[#This Row],[allotment_id]],[1]!Table1[TenantAllotmentID],0))</f>
        <v>Sinchan H (C11-C1)</v>
      </c>
      <c r="W3771" t="s">
        <v>14582</v>
      </c>
      <c r="X3771" t="s">
        <v>14583</v>
      </c>
      <c r="Y3771" s="4">
        <v>45444</v>
      </c>
      <c r="Z3771" t="s">
        <v>15806</v>
      </c>
      <c r="AA3771">
        <v>8075</v>
      </c>
      <c r="AB3771">
        <v>2691</v>
      </c>
      <c r="AC3771">
        <v>484</v>
      </c>
      <c r="AD3771" s="7">
        <f>invoices[[#This Row],[Rent]]+invoices[[#This Row],[Services]]+invoices[[#This Row],[GST]]</f>
        <v>11250</v>
      </c>
      <c r="AE3771" s="7">
        <f>invoices[[#This Row],[Total]]-invoices[[#This Row],[rent_amount]]</f>
        <v>0</v>
      </c>
      <c r="AF3771">
        <v>408</v>
      </c>
      <c r="AG3771">
        <v>2852</v>
      </c>
      <c r="AH3771">
        <f>invoices[[#This Row],[EB Amount]]-invoices[[#This Row],[electricity_amount]]</f>
        <v>0</v>
      </c>
    </row>
    <row r="3772" spans="1:34">
      <c r="A3772" t="s">
        <v>1954</v>
      </c>
      <c r="B3772" t="s">
        <v>22</v>
      </c>
      <c r="C3772" t="s">
        <v>1955</v>
      </c>
      <c r="D3772" t="s">
        <v>24</v>
      </c>
      <c r="E3772" t="s">
        <v>592</v>
      </c>
      <c r="F3772" t="s">
        <v>883</v>
      </c>
      <c r="G3772" t="s">
        <v>1956</v>
      </c>
      <c r="H3772" s="1">
        <f>DATE(YEAR(invoices[[#This Row],[due_date]]),MONTH(invoices[[#This Row],[due_date]]),1)</f>
        <v>45444</v>
      </c>
      <c r="I3772" s="1">
        <v>45450</v>
      </c>
      <c r="J3772">
        <v>14500</v>
      </c>
      <c r="K3772">
        <v>1872</v>
      </c>
      <c r="L3772">
        <v>0</v>
      </c>
      <c r="M3772">
        <f>invoices[[#This Row],[rent_amount]]+invoices[[#This Row],[electricity_amount]]+invoices[[#This Row],[other_charges]]</f>
        <v>16372</v>
      </c>
      <c r="N3772" t="s">
        <v>28</v>
      </c>
      <c r="O3772" t="s">
        <v>1540</v>
      </c>
      <c r="P3772">
        <v>0</v>
      </c>
      <c r="Q3772" t="b">
        <v>0</v>
      </c>
      <c r="R3772" t="s">
        <v>38</v>
      </c>
      <c r="S3772">
        <v>0</v>
      </c>
      <c r="T3772">
        <f>invoices[[#This Row],[total_amount]]</f>
        <v>16372</v>
      </c>
      <c r="U3772" t="s">
        <v>1957</v>
      </c>
      <c r="V3772" t="str">
        <f>INDEX([1]!Table1[tenantname],MATCH(invoices[[#This Row],[allotment_id]],[1]!Table1[TenantAllotmentID],0))</f>
        <v>Stanley John Verghese (A44-B1)</v>
      </c>
      <c r="W3772" t="s">
        <v>14659</v>
      </c>
      <c r="X3772" t="s">
        <v>14660</v>
      </c>
      <c r="Y3772" s="4">
        <v>45444</v>
      </c>
      <c r="Z3772" t="s">
        <v>15806</v>
      </c>
      <c r="AA3772">
        <v>10408</v>
      </c>
      <c r="AB3772">
        <v>3468</v>
      </c>
      <c r="AC3772">
        <v>624</v>
      </c>
      <c r="AD3772" s="7">
        <f>invoices[[#This Row],[Rent]]+invoices[[#This Row],[Services]]+invoices[[#This Row],[GST]]</f>
        <v>14500</v>
      </c>
      <c r="AE3772" s="7">
        <f>invoices[[#This Row],[Total]]-invoices[[#This Row],[rent_amount]]</f>
        <v>0</v>
      </c>
      <c r="AF3772">
        <v>476</v>
      </c>
      <c r="AG3772">
        <v>1872</v>
      </c>
      <c r="AH3772">
        <f>invoices[[#This Row],[EB Amount]]-invoices[[#This Row],[electricity_amount]]</f>
        <v>0</v>
      </c>
    </row>
    <row r="3773" spans="1:34">
      <c r="A3773" t="s">
        <v>1962</v>
      </c>
      <c r="B3773" t="s">
        <v>22</v>
      </c>
      <c r="C3773" t="s">
        <v>1963</v>
      </c>
      <c r="D3773" t="s">
        <v>24</v>
      </c>
      <c r="E3773" t="s">
        <v>140</v>
      </c>
      <c r="F3773" t="s">
        <v>141</v>
      </c>
      <c r="G3773" t="s">
        <v>1964</v>
      </c>
      <c r="H3773" s="1">
        <f>DATE(YEAR(invoices[[#This Row],[due_date]]),MONTH(invoices[[#This Row],[due_date]]),1)</f>
        <v>45444</v>
      </c>
      <c r="I3773" s="1">
        <v>45450</v>
      </c>
      <c r="J3773">
        <v>5801</v>
      </c>
      <c r="K3773">
        <v>2759</v>
      </c>
      <c r="L3773">
        <v>2250</v>
      </c>
      <c r="M3773">
        <f>invoices[[#This Row],[rent_amount]]+invoices[[#This Row],[electricity_amount]]+invoices[[#This Row],[other_charges]]</f>
        <v>10810</v>
      </c>
      <c r="N3773" t="s">
        <v>28</v>
      </c>
      <c r="O3773" t="s">
        <v>237</v>
      </c>
      <c r="P3773">
        <v>0</v>
      </c>
      <c r="Q3773" t="b">
        <v>0</v>
      </c>
      <c r="R3773" t="s">
        <v>38</v>
      </c>
      <c r="S3773">
        <v>0</v>
      </c>
      <c r="T3773">
        <f>invoices[[#This Row],[total_amount]]</f>
        <v>10810</v>
      </c>
      <c r="U3773" t="s">
        <v>1965</v>
      </c>
      <c r="V3773" t="str">
        <f>INDEX([1]!Table1[tenantname],MATCH(invoices[[#This Row],[allotment_id]],[1]!Table1[TenantAllotmentID],0))</f>
        <v>Akarsh Shrivatsava (A41-D2)</v>
      </c>
      <c r="W3773" t="s">
        <v>14661</v>
      </c>
      <c r="X3773" t="s">
        <v>14662</v>
      </c>
      <c r="Y3773" s="4">
        <v>45444</v>
      </c>
      <c r="Z3773" t="s">
        <v>15806</v>
      </c>
      <c r="AA3773">
        <v>4060</v>
      </c>
      <c r="AB3773">
        <v>1475</v>
      </c>
      <c r="AC3773">
        <v>266</v>
      </c>
      <c r="AD3773" s="7">
        <f>invoices[[#This Row],[Rent]]+invoices[[#This Row],[Services]]+invoices[[#This Row],[GST]]</f>
        <v>5801</v>
      </c>
      <c r="AE3773" s="7">
        <f>invoices[[#This Row],[Total]]-invoices[[#This Row],[rent_amount]]</f>
        <v>0</v>
      </c>
      <c r="AF3773">
        <v>480</v>
      </c>
      <c r="AG3773">
        <v>2759</v>
      </c>
      <c r="AH3773">
        <f>invoices[[#This Row],[EB Amount]]-invoices[[#This Row],[electricity_amount]]</f>
        <v>0</v>
      </c>
    </row>
    <row r="3774" spans="1:34">
      <c r="A3774" t="s">
        <v>1968</v>
      </c>
      <c r="B3774" t="s">
        <v>22</v>
      </c>
      <c r="C3774" t="s">
        <v>1270</v>
      </c>
      <c r="D3774" t="s">
        <v>24</v>
      </c>
      <c r="E3774" t="s">
        <v>275</v>
      </c>
      <c r="F3774" t="s">
        <v>276</v>
      </c>
      <c r="G3774" t="s">
        <v>1969</v>
      </c>
      <c r="H3774" s="1">
        <f>DATE(YEAR(invoices[[#This Row],[due_date]]),MONTH(invoices[[#This Row],[due_date]]),1)</f>
        <v>45444</v>
      </c>
      <c r="I3774" s="1">
        <v>45450</v>
      </c>
      <c r="J3774">
        <v>13500</v>
      </c>
      <c r="K3774">
        <v>2728</v>
      </c>
      <c r="L3774">
        <v>0</v>
      </c>
      <c r="M3774">
        <f>invoices[[#This Row],[rent_amount]]+invoices[[#This Row],[electricity_amount]]+invoices[[#This Row],[other_charges]]</f>
        <v>16228</v>
      </c>
      <c r="N3774" t="s">
        <v>28</v>
      </c>
      <c r="O3774" t="s">
        <v>1540</v>
      </c>
      <c r="P3774">
        <v>0</v>
      </c>
      <c r="Q3774" t="b">
        <v>0</v>
      </c>
      <c r="R3774" t="s">
        <v>38</v>
      </c>
      <c r="S3774">
        <v>0</v>
      </c>
      <c r="T3774">
        <f>invoices[[#This Row],[total_amount]]</f>
        <v>16228</v>
      </c>
      <c r="U3774" t="s">
        <v>1272</v>
      </c>
      <c r="V3774" t="str">
        <f>INDEX([1]!Table1[tenantname],MATCH(invoices[[#This Row],[allotment_id]],[1]!Table1[TenantAllotmentID],0))</f>
        <v>Smita Parial (B44-C2)</v>
      </c>
      <c r="W3774" t="s">
        <v>14407</v>
      </c>
      <c r="X3774" t="s">
        <v>14408</v>
      </c>
      <c r="Y3774" s="4">
        <v>45444</v>
      </c>
      <c r="Z3774" t="s">
        <v>15806</v>
      </c>
      <c r="AA3774">
        <v>9690</v>
      </c>
      <c r="AB3774">
        <v>3229</v>
      </c>
      <c r="AC3774">
        <v>581</v>
      </c>
      <c r="AD3774" s="7">
        <f>invoices[[#This Row],[Rent]]+invoices[[#This Row],[Services]]+invoices[[#This Row],[GST]]</f>
        <v>13500</v>
      </c>
      <c r="AE3774" s="7">
        <f>invoices[[#This Row],[Total]]-invoices[[#This Row],[rent_amount]]</f>
        <v>0</v>
      </c>
      <c r="AF3774">
        <v>483</v>
      </c>
      <c r="AG3774">
        <v>2728</v>
      </c>
      <c r="AH3774">
        <f>invoices[[#This Row],[EB Amount]]-invoices[[#This Row],[electricity_amount]]</f>
        <v>0</v>
      </c>
    </row>
    <row r="3775" spans="1:34">
      <c r="A3775" t="s">
        <v>1987</v>
      </c>
      <c r="B3775" t="s">
        <v>22</v>
      </c>
      <c r="C3775" t="s">
        <v>1988</v>
      </c>
      <c r="D3775" t="s">
        <v>24</v>
      </c>
      <c r="E3775" t="s">
        <v>140</v>
      </c>
      <c r="F3775" t="s">
        <v>675</v>
      </c>
      <c r="G3775" t="s">
        <v>1989</v>
      </c>
      <c r="H3775" s="1">
        <f>DATE(YEAR(invoices[[#This Row],[due_date]]),MONTH(invoices[[#This Row],[due_date]]),1)</f>
        <v>45444</v>
      </c>
      <c r="I3775" s="1">
        <v>45450</v>
      </c>
      <c r="J3775">
        <v>0</v>
      </c>
      <c r="K3775">
        <v>0</v>
      </c>
      <c r="L3775">
        <v>0</v>
      </c>
      <c r="M3775">
        <f>invoices[[#This Row],[rent_amount]]+invoices[[#This Row],[electricity_amount]]+invoices[[#This Row],[other_charges]]</f>
        <v>0</v>
      </c>
      <c r="N3775" t="s">
        <v>28</v>
      </c>
      <c r="O3775" t="s">
        <v>37</v>
      </c>
      <c r="P3775">
        <v>0</v>
      </c>
      <c r="Q3775" t="b">
        <v>0</v>
      </c>
      <c r="R3775" t="s">
        <v>38</v>
      </c>
      <c r="S3775">
        <v>0</v>
      </c>
      <c r="T3775">
        <f>invoices[[#This Row],[total_amount]]</f>
        <v>0</v>
      </c>
      <c r="U3775" t="s">
        <v>1990</v>
      </c>
      <c r="V3775" t="str">
        <f>INDEX([1]!Table1[tenantname],MATCH(invoices[[#This Row],[allotment_id]],[1]!Table1[TenantAllotmentID],0))</f>
        <v>Raghav Jain (A41-C1)</v>
      </c>
      <c r="W3775" t="s">
        <v>14669</v>
      </c>
      <c r="X3775" t="s">
        <v>14670</v>
      </c>
      <c r="Y3775" s="4">
        <v>45444</v>
      </c>
      <c r="Z3775" t="s">
        <v>15806</v>
      </c>
      <c r="AA3775">
        <v>0</v>
      </c>
      <c r="AB3775">
        <v>0</v>
      </c>
      <c r="AC3775">
        <v>0</v>
      </c>
      <c r="AD3775" s="7">
        <f>invoices[[#This Row],[Rent]]+invoices[[#This Row],[Services]]+invoices[[#This Row],[GST]]</f>
        <v>0</v>
      </c>
      <c r="AE3775" s="7">
        <f>invoices[[#This Row],[Total]]-invoices[[#This Row],[rent_amount]]</f>
        <v>0</v>
      </c>
      <c r="AF3775">
        <v>489</v>
      </c>
      <c r="AG3775">
        <v>0</v>
      </c>
      <c r="AH3775">
        <f>invoices[[#This Row],[EB Amount]]-invoices[[#This Row],[electricity_amount]]</f>
        <v>0</v>
      </c>
    </row>
    <row r="3776" spans="1:34">
      <c r="A3776" t="s">
        <v>2125</v>
      </c>
      <c r="B3776" t="s">
        <v>22</v>
      </c>
      <c r="C3776" t="s">
        <v>384</v>
      </c>
      <c r="D3776" t="s">
        <v>24</v>
      </c>
      <c r="E3776" t="s">
        <v>25</v>
      </c>
      <c r="F3776" t="s">
        <v>385</v>
      </c>
      <c r="G3776" t="s">
        <v>2126</v>
      </c>
      <c r="H3776" s="1">
        <f>DATE(YEAR(invoices[[#This Row],[due_date]]),MONTH(invoices[[#This Row],[due_date]]),1)</f>
        <v>45444</v>
      </c>
      <c r="I3776" s="1">
        <v>45450</v>
      </c>
      <c r="J3776">
        <v>13000</v>
      </c>
      <c r="K3776">
        <v>0</v>
      </c>
      <c r="L3776">
        <v>0</v>
      </c>
      <c r="M3776">
        <f>invoices[[#This Row],[rent_amount]]+invoices[[#This Row],[electricity_amount]]+invoices[[#This Row],[other_charges]]</f>
        <v>13000</v>
      </c>
      <c r="N3776" t="s">
        <v>28</v>
      </c>
      <c r="O3776" t="s">
        <v>237</v>
      </c>
      <c r="P3776">
        <v>0</v>
      </c>
      <c r="Q3776" t="b">
        <v>0</v>
      </c>
      <c r="R3776" t="s">
        <v>38</v>
      </c>
      <c r="S3776">
        <v>0</v>
      </c>
      <c r="T3776">
        <f>invoices[[#This Row],[total_amount]]</f>
        <v>13000</v>
      </c>
      <c r="U3776" t="s">
        <v>387</v>
      </c>
      <c r="V3776" t="str">
        <f>INDEX([1]!Table1[tenantname],MATCH(invoices[[#This Row],[allotment_id]],[1]!Table1[TenantAllotmentID],0))</f>
        <v>Aruna Govindarajan (A24-B3)</v>
      </c>
      <c r="W3776" t="s">
        <v>14090</v>
      </c>
      <c r="X3776" t="s">
        <v>14091</v>
      </c>
      <c r="Y3776" s="4">
        <v>45444</v>
      </c>
      <c r="Z3776" t="s">
        <v>15806</v>
      </c>
      <c r="AA3776">
        <v>9332</v>
      </c>
      <c r="AB3776">
        <v>3110</v>
      </c>
      <c r="AC3776">
        <v>558</v>
      </c>
      <c r="AD3776" s="7">
        <f>invoices[[#This Row],[Rent]]+invoices[[#This Row],[Services]]+invoices[[#This Row],[GST]]</f>
        <v>13000</v>
      </c>
      <c r="AE3776" s="7">
        <f>invoices[[#This Row],[Total]]-invoices[[#This Row],[rent_amount]]</f>
        <v>0</v>
      </c>
      <c r="AF3776">
        <v>534</v>
      </c>
      <c r="AG3776">
        <v>0</v>
      </c>
      <c r="AH3776">
        <f>invoices[[#This Row],[EB Amount]]-invoices[[#This Row],[electricity_amount]]</f>
        <v>0</v>
      </c>
    </row>
    <row r="3777" spans="1:34">
      <c r="A3777" t="s">
        <v>2164</v>
      </c>
      <c r="B3777" t="s">
        <v>22</v>
      </c>
      <c r="C3777" t="s">
        <v>855</v>
      </c>
      <c r="D3777" t="s">
        <v>24</v>
      </c>
      <c r="E3777" t="s">
        <v>140</v>
      </c>
      <c r="F3777" t="s">
        <v>293</v>
      </c>
      <c r="G3777" t="s">
        <v>2165</v>
      </c>
      <c r="H3777" s="1">
        <f>DATE(YEAR(invoices[[#This Row],[due_date]]),MONTH(invoices[[#This Row],[due_date]]),1)</f>
        <v>45444</v>
      </c>
      <c r="I3777" s="1">
        <v>45450</v>
      </c>
      <c r="J3777">
        <v>8227</v>
      </c>
      <c r="K3777">
        <v>0</v>
      </c>
      <c r="L3777">
        <v>0</v>
      </c>
      <c r="M3777">
        <f>invoices[[#This Row],[rent_amount]]+invoices[[#This Row],[electricity_amount]]+invoices[[#This Row],[other_charges]]</f>
        <v>8227</v>
      </c>
      <c r="N3777" t="s">
        <v>28</v>
      </c>
      <c r="O3777" t="s">
        <v>904</v>
      </c>
      <c r="P3777">
        <v>0</v>
      </c>
      <c r="Q3777" t="b">
        <v>0</v>
      </c>
      <c r="R3777" t="s">
        <v>38</v>
      </c>
      <c r="S3777">
        <v>0</v>
      </c>
      <c r="T3777">
        <f>invoices[[#This Row],[total_amount]]</f>
        <v>8227</v>
      </c>
      <c r="U3777" t="s">
        <v>857</v>
      </c>
      <c r="V3777" t="str">
        <f>INDEX([1]!Table1[tenantname],MATCH(invoices[[#This Row],[allotment_id]],[1]!Table1[TenantAllotmentID],0))</f>
        <v>Hari Vignesh (A41-B1)</v>
      </c>
      <c r="W3777" t="s">
        <v>14257</v>
      </c>
      <c r="X3777" t="s">
        <v>14258</v>
      </c>
      <c r="Y3777" s="4">
        <v>45444</v>
      </c>
      <c r="Z3777" t="s">
        <v>15806</v>
      </c>
      <c r="AA3777">
        <v>5759</v>
      </c>
      <c r="AB3777">
        <v>2092</v>
      </c>
      <c r="AC3777">
        <v>376</v>
      </c>
      <c r="AD3777" s="7">
        <f>invoices[[#This Row],[Rent]]+invoices[[#This Row],[Services]]+invoices[[#This Row],[GST]]</f>
        <v>8227</v>
      </c>
      <c r="AE3777" s="7">
        <f>invoices[[#This Row],[Total]]-invoices[[#This Row],[rent_amount]]</f>
        <v>0</v>
      </c>
      <c r="AF3777">
        <v>548</v>
      </c>
      <c r="AG3777">
        <v>0</v>
      </c>
      <c r="AH3777">
        <f>invoices[[#This Row],[EB Amount]]-invoices[[#This Row],[electricity_amount]]</f>
        <v>0</v>
      </c>
    </row>
    <row r="3778" spans="1:34">
      <c r="A3778" t="s">
        <v>2716</v>
      </c>
      <c r="B3778" t="s">
        <v>22</v>
      </c>
      <c r="C3778" t="s">
        <v>2717</v>
      </c>
      <c r="D3778" t="s">
        <v>24</v>
      </c>
      <c r="E3778" t="s">
        <v>147</v>
      </c>
      <c r="F3778" t="s">
        <v>1605</v>
      </c>
      <c r="G3778" t="s">
        <v>2718</v>
      </c>
      <c r="H3778" s="1">
        <f>DATE(YEAR(invoices[[#This Row],[due_date]]),MONTH(invoices[[#This Row],[due_date]]),1)</f>
        <v>45444</v>
      </c>
      <c r="I3778" s="1">
        <v>45450</v>
      </c>
      <c r="J3778">
        <v>13500</v>
      </c>
      <c r="K3778">
        <v>915</v>
      </c>
      <c r="L3778">
        <v>0</v>
      </c>
      <c r="M3778">
        <f>invoices[[#This Row],[rent_amount]]+invoices[[#This Row],[electricity_amount]]+invoices[[#This Row],[other_charges]]</f>
        <v>14415</v>
      </c>
      <c r="N3778" t="s">
        <v>28</v>
      </c>
      <c r="O3778" t="s">
        <v>37</v>
      </c>
      <c r="P3778">
        <v>0</v>
      </c>
      <c r="Q3778" t="b">
        <v>0</v>
      </c>
      <c r="R3778" t="s">
        <v>38</v>
      </c>
      <c r="S3778">
        <v>0</v>
      </c>
      <c r="T3778">
        <f>invoices[[#This Row],[total_amount]]</f>
        <v>14415</v>
      </c>
      <c r="U3778" t="s">
        <v>2719</v>
      </c>
      <c r="V3778" t="str">
        <f>INDEX([1]!Table1[tenantname],MATCH(invoices[[#This Row],[allotment_id]],[1]!Table1[TenantAllotmentID],0))</f>
        <v>Rohit Chakravarthy (C31-C2)</v>
      </c>
      <c r="W3778" t="s">
        <v>14877</v>
      </c>
      <c r="X3778" t="s">
        <v>14878</v>
      </c>
      <c r="Y3778" s="4">
        <v>45444</v>
      </c>
      <c r="Z3778" t="s">
        <v>15806</v>
      </c>
      <c r="AA3778">
        <v>9690</v>
      </c>
      <c r="AB3778">
        <v>3229</v>
      </c>
      <c r="AC3778">
        <v>581</v>
      </c>
      <c r="AD3778" s="7">
        <f>invoices[[#This Row],[Rent]]+invoices[[#This Row],[Services]]+invoices[[#This Row],[GST]]</f>
        <v>13500</v>
      </c>
      <c r="AE3778" s="7">
        <f>invoices[[#This Row],[Total]]-invoices[[#This Row],[rent_amount]]</f>
        <v>0</v>
      </c>
      <c r="AF3778">
        <v>759</v>
      </c>
      <c r="AG3778">
        <v>915</v>
      </c>
      <c r="AH3778">
        <f>invoices[[#This Row],[EB Amount]]-invoices[[#This Row],[electricity_amount]]</f>
        <v>0</v>
      </c>
    </row>
    <row r="3779" spans="1:34">
      <c r="A3779" t="s">
        <v>2750</v>
      </c>
      <c r="B3779" t="s">
        <v>22</v>
      </c>
      <c r="C3779" t="s">
        <v>1803</v>
      </c>
      <c r="D3779" t="s">
        <v>24</v>
      </c>
      <c r="E3779" t="s">
        <v>226</v>
      </c>
      <c r="F3779" t="s">
        <v>227</v>
      </c>
      <c r="G3779" t="s">
        <v>2751</v>
      </c>
      <c r="H3779" s="1">
        <f>DATE(YEAR(invoices[[#This Row],[due_date]]),MONTH(invoices[[#This Row],[due_date]]),1)</f>
        <v>45444</v>
      </c>
      <c r="I3779" s="1">
        <v>45450</v>
      </c>
      <c r="J3779">
        <v>3867</v>
      </c>
      <c r="K3779">
        <v>1485</v>
      </c>
      <c r="L3779">
        <v>2250</v>
      </c>
      <c r="M3779">
        <f>invoices[[#This Row],[rent_amount]]+invoices[[#This Row],[electricity_amount]]+invoices[[#This Row],[other_charges]]</f>
        <v>7602</v>
      </c>
      <c r="N3779" t="s">
        <v>28</v>
      </c>
      <c r="O3779" t="s">
        <v>237</v>
      </c>
      <c r="P3779">
        <v>0</v>
      </c>
      <c r="Q3779" t="b">
        <v>0</v>
      </c>
      <c r="R3779" t="s">
        <v>38</v>
      </c>
      <c r="S3779">
        <v>0</v>
      </c>
      <c r="T3779">
        <f>invoices[[#This Row],[total_amount]]</f>
        <v>7602</v>
      </c>
      <c r="U3779" t="s">
        <v>2752</v>
      </c>
      <c r="V3779" t="str">
        <f>INDEX([1]!Table1[tenantname],MATCH(invoices[[#This Row],[allotment_id]],[1]!Table1[TenantAllotmentID],0))</f>
        <v>Anjana K (B12-B2)</v>
      </c>
      <c r="W3779" t="s">
        <v>14599</v>
      </c>
      <c r="X3779" t="s">
        <v>14885</v>
      </c>
      <c r="Y3779" s="4">
        <v>45444</v>
      </c>
      <c r="Z3779" t="s">
        <v>15806</v>
      </c>
      <c r="AA3779">
        <v>2707</v>
      </c>
      <c r="AB3779">
        <v>983</v>
      </c>
      <c r="AC3779">
        <v>177</v>
      </c>
      <c r="AD3779" s="7">
        <f>invoices[[#This Row],[Rent]]+invoices[[#This Row],[Services]]+invoices[[#This Row],[GST]]</f>
        <v>3867</v>
      </c>
      <c r="AE3779" s="7">
        <f>invoices[[#This Row],[Total]]-invoices[[#This Row],[rent_amount]]</f>
        <v>0</v>
      </c>
      <c r="AF3779">
        <v>773</v>
      </c>
      <c r="AG3779">
        <v>1485</v>
      </c>
      <c r="AH3779">
        <f>invoices[[#This Row],[EB Amount]]-invoices[[#This Row],[electricity_amount]]</f>
        <v>0</v>
      </c>
    </row>
    <row r="3780" spans="1:34">
      <c r="A3780" t="s">
        <v>2905</v>
      </c>
      <c r="B3780" t="s">
        <v>22</v>
      </c>
      <c r="C3780" t="s">
        <v>2906</v>
      </c>
      <c r="D3780" t="s">
        <v>24</v>
      </c>
      <c r="E3780" t="s">
        <v>247</v>
      </c>
      <c r="F3780" t="s">
        <v>870</v>
      </c>
      <c r="G3780" t="s">
        <v>2907</v>
      </c>
      <c r="H3780" s="1">
        <f>DATE(YEAR(invoices[[#This Row],[due_date]]),MONTH(invoices[[#This Row],[due_date]]),1)</f>
        <v>45444</v>
      </c>
      <c r="I3780" s="1">
        <v>45450</v>
      </c>
      <c r="J3780">
        <v>11116</v>
      </c>
      <c r="K3780">
        <v>0</v>
      </c>
      <c r="L3780">
        <v>0</v>
      </c>
      <c r="M3780">
        <f>invoices[[#This Row],[rent_amount]]+invoices[[#This Row],[electricity_amount]]+invoices[[#This Row],[other_charges]]</f>
        <v>11116</v>
      </c>
      <c r="N3780" t="s">
        <v>28</v>
      </c>
      <c r="O3780" t="s">
        <v>904</v>
      </c>
      <c r="P3780">
        <v>0</v>
      </c>
      <c r="Q3780" t="b">
        <v>0</v>
      </c>
      <c r="R3780" t="s">
        <v>38</v>
      </c>
      <c r="S3780">
        <v>0</v>
      </c>
      <c r="T3780">
        <f>invoices[[#This Row],[total_amount]]</f>
        <v>11116</v>
      </c>
      <c r="U3780" t="s">
        <v>2908</v>
      </c>
      <c r="V3780" t="str">
        <f>INDEX([1]!Table1[tenantname],MATCH(invoices[[#This Row],[allotment_id]],[1]!Table1[TenantAllotmentID],0))</f>
        <v>Himadri Das (C11-B1)</v>
      </c>
      <c r="W3780" t="s">
        <v>14923</v>
      </c>
      <c r="X3780" t="s">
        <v>14924</v>
      </c>
      <c r="Y3780" s="4">
        <v>45444</v>
      </c>
      <c r="Z3780" t="s">
        <v>15806</v>
      </c>
      <c r="AA3780">
        <v>7781</v>
      </c>
      <c r="AB3780">
        <v>2826</v>
      </c>
      <c r="AC3780">
        <v>509</v>
      </c>
      <c r="AD3780" s="7">
        <f>invoices[[#This Row],[Rent]]+invoices[[#This Row],[Services]]+invoices[[#This Row],[GST]]</f>
        <v>11116</v>
      </c>
      <c r="AE3780" s="7">
        <f>invoices[[#This Row],[Total]]-invoices[[#This Row],[rent_amount]]</f>
        <v>0</v>
      </c>
      <c r="AF3780">
        <v>835</v>
      </c>
      <c r="AG3780">
        <v>0</v>
      </c>
      <c r="AH3780">
        <f>invoices[[#This Row],[EB Amount]]-invoices[[#This Row],[electricity_amount]]</f>
        <v>0</v>
      </c>
    </row>
    <row r="3781" spans="1:34">
      <c r="A3781" t="s">
        <v>2949</v>
      </c>
      <c r="B3781" t="s">
        <v>22</v>
      </c>
      <c r="C3781" t="s">
        <v>2950</v>
      </c>
      <c r="D3781" t="s">
        <v>24</v>
      </c>
      <c r="E3781" t="s">
        <v>349</v>
      </c>
      <c r="F3781" t="s">
        <v>716</v>
      </c>
      <c r="G3781" t="s">
        <v>2951</v>
      </c>
      <c r="H3781" s="1">
        <f>DATE(YEAR(invoices[[#This Row],[due_date]]),MONTH(invoices[[#This Row],[due_date]]),1)</f>
        <v>45444</v>
      </c>
      <c r="I3781" s="1">
        <v>45450</v>
      </c>
      <c r="J3781">
        <v>22000</v>
      </c>
      <c r="K3781">
        <v>1953</v>
      </c>
      <c r="L3781">
        <v>0</v>
      </c>
      <c r="M3781">
        <f>invoices[[#This Row],[rent_amount]]+invoices[[#This Row],[electricity_amount]]+invoices[[#This Row],[other_charges]]</f>
        <v>23953</v>
      </c>
      <c r="N3781" t="s">
        <v>28</v>
      </c>
      <c r="O3781" t="s">
        <v>237</v>
      </c>
      <c r="P3781">
        <v>0</v>
      </c>
      <c r="Q3781" t="b">
        <v>0</v>
      </c>
      <c r="R3781" t="s">
        <v>38</v>
      </c>
      <c r="S3781">
        <v>0</v>
      </c>
      <c r="T3781">
        <f>invoices[[#This Row],[total_amount]]</f>
        <v>23953</v>
      </c>
      <c r="U3781" t="s">
        <v>2952</v>
      </c>
      <c r="V3781" t="str">
        <f>INDEX([1]!Table1[tenantname],MATCH(invoices[[#This Row],[allotment_id]],[1]!Table1[TenantAllotmentID],0))</f>
        <v>Sandeep K (B11-D1)</v>
      </c>
      <c r="W3781" t="s">
        <v>14931</v>
      </c>
      <c r="X3781" t="s">
        <v>14932</v>
      </c>
      <c r="Y3781" s="4">
        <v>45444</v>
      </c>
      <c r="Z3781" t="s">
        <v>15806</v>
      </c>
      <c r="AA3781">
        <v>15792</v>
      </c>
      <c r="AB3781">
        <v>5263</v>
      </c>
      <c r="AC3781">
        <v>945</v>
      </c>
      <c r="AD3781" s="7">
        <f>invoices[[#This Row],[Rent]]+invoices[[#This Row],[Services]]+invoices[[#This Row],[GST]]</f>
        <v>22000</v>
      </c>
      <c r="AE3781" s="7">
        <f>invoices[[#This Row],[Total]]-invoices[[#This Row],[rent_amount]]</f>
        <v>0</v>
      </c>
      <c r="AF3781">
        <v>855</v>
      </c>
      <c r="AG3781">
        <v>1953</v>
      </c>
      <c r="AH3781">
        <f>invoices[[#This Row],[EB Amount]]-invoices[[#This Row],[electricity_amount]]</f>
        <v>0</v>
      </c>
    </row>
    <row r="3782" spans="1:34">
      <c r="A3782" t="s">
        <v>3037</v>
      </c>
      <c r="B3782" t="s">
        <v>22</v>
      </c>
      <c r="C3782" t="s">
        <v>2969</v>
      </c>
      <c r="D3782" t="s">
        <v>24</v>
      </c>
      <c r="E3782" t="s">
        <v>80</v>
      </c>
      <c r="F3782" t="s">
        <v>1824</v>
      </c>
      <c r="G3782" t="s">
        <v>3038</v>
      </c>
      <c r="H3782" s="1">
        <f>DATE(YEAR(invoices[[#This Row],[due_date]]),MONTH(invoices[[#This Row],[due_date]]),1)</f>
        <v>45444</v>
      </c>
      <c r="I3782" s="1">
        <v>45450</v>
      </c>
      <c r="J3782">
        <v>24000</v>
      </c>
      <c r="K3782">
        <v>1488</v>
      </c>
      <c r="L3782">
        <v>0</v>
      </c>
      <c r="M3782">
        <f>invoices[[#This Row],[rent_amount]]+invoices[[#This Row],[electricity_amount]]+invoices[[#This Row],[other_charges]]</f>
        <v>25488</v>
      </c>
      <c r="N3782" t="s">
        <v>28</v>
      </c>
      <c r="O3782" t="s">
        <v>237</v>
      </c>
      <c r="P3782">
        <v>0</v>
      </c>
      <c r="Q3782" t="b">
        <v>0</v>
      </c>
      <c r="R3782" t="s">
        <v>38</v>
      </c>
      <c r="S3782">
        <v>0</v>
      </c>
      <c r="T3782">
        <f>invoices[[#This Row],[total_amount]]</f>
        <v>25488</v>
      </c>
      <c r="U3782" t="s">
        <v>2971</v>
      </c>
      <c r="V3782" t="str">
        <f>INDEX([1]!Table1[tenantname],MATCH(invoices[[#This Row],[allotment_id]],[1]!Table1[TenantAllotmentID],0))</f>
        <v>Alagu Lakshmi (D21-A1)</v>
      </c>
      <c r="W3782" t="s">
        <v>14935</v>
      </c>
      <c r="X3782" t="s">
        <v>14936</v>
      </c>
      <c r="Y3782" s="4">
        <v>45444</v>
      </c>
      <c r="Z3782" t="s">
        <v>15806</v>
      </c>
      <c r="AA3782">
        <v>17228</v>
      </c>
      <c r="AB3782">
        <v>5741</v>
      </c>
      <c r="AC3782">
        <v>1031</v>
      </c>
      <c r="AD3782" s="7">
        <f>invoices[[#This Row],[Rent]]+invoices[[#This Row],[Services]]+invoices[[#This Row],[GST]]</f>
        <v>24000</v>
      </c>
      <c r="AE3782" s="7">
        <f>invoices[[#This Row],[Total]]-invoices[[#This Row],[rent_amount]]</f>
        <v>0</v>
      </c>
      <c r="AF3782">
        <v>887</v>
      </c>
      <c r="AG3782">
        <v>1488</v>
      </c>
      <c r="AH3782">
        <f>invoices[[#This Row],[EB Amount]]-invoices[[#This Row],[electricity_amount]]</f>
        <v>0</v>
      </c>
    </row>
    <row r="3783" spans="1:34">
      <c r="A3783" t="s">
        <v>3039</v>
      </c>
      <c r="B3783" t="s">
        <v>22</v>
      </c>
      <c r="C3783" t="s">
        <v>299</v>
      </c>
      <c r="D3783" t="s">
        <v>24</v>
      </c>
      <c r="E3783" t="s">
        <v>80</v>
      </c>
      <c r="F3783" t="s">
        <v>300</v>
      </c>
      <c r="G3783" t="s">
        <v>3040</v>
      </c>
      <c r="H3783" s="1">
        <f>DATE(YEAR(invoices[[#This Row],[due_date]]),MONTH(invoices[[#This Row],[due_date]]),1)</f>
        <v>45444</v>
      </c>
      <c r="I3783" s="1">
        <v>45450</v>
      </c>
      <c r="J3783">
        <v>10626</v>
      </c>
      <c r="K3783">
        <v>0</v>
      </c>
      <c r="L3783">
        <v>0</v>
      </c>
      <c r="M3783">
        <f>invoices[[#This Row],[rent_amount]]+invoices[[#This Row],[electricity_amount]]+invoices[[#This Row],[other_charges]]</f>
        <v>10626</v>
      </c>
      <c r="N3783" t="s">
        <v>28</v>
      </c>
      <c r="O3783" t="s">
        <v>904</v>
      </c>
      <c r="P3783">
        <v>0</v>
      </c>
      <c r="Q3783" t="b">
        <v>0</v>
      </c>
      <c r="R3783" t="s">
        <v>38</v>
      </c>
      <c r="S3783">
        <v>0</v>
      </c>
      <c r="T3783">
        <f>invoices[[#This Row],[total_amount]]</f>
        <v>10626</v>
      </c>
      <c r="U3783" t="s">
        <v>302</v>
      </c>
      <c r="V3783" t="str">
        <f>INDEX([1]!Table1[tenantname],MATCH(invoices[[#This Row],[allotment_id]],[1]!Table1[TenantAllotmentID],0))</f>
        <v>Kirithiga N (D21-B2)</v>
      </c>
      <c r="W3783" t="s">
        <v>14060</v>
      </c>
      <c r="X3783" t="s">
        <v>14061</v>
      </c>
      <c r="Y3783" s="4">
        <v>45444</v>
      </c>
      <c r="Z3783" t="s">
        <v>15806</v>
      </c>
      <c r="AA3783">
        <v>7438</v>
      </c>
      <c r="AB3783">
        <v>2702</v>
      </c>
      <c r="AC3783">
        <v>486</v>
      </c>
      <c r="AD3783" s="7">
        <f>invoices[[#This Row],[Rent]]+invoices[[#This Row],[Services]]+invoices[[#This Row],[GST]]</f>
        <v>10626</v>
      </c>
      <c r="AE3783" s="7">
        <f>invoices[[#This Row],[Total]]-invoices[[#This Row],[rent_amount]]</f>
        <v>0</v>
      </c>
      <c r="AF3783">
        <v>888</v>
      </c>
      <c r="AG3783">
        <v>0</v>
      </c>
      <c r="AH3783">
        <f>invoices[[#This Row],[EB Amount]]-invoices[[#This Row],[electricity_amount]]</f>
        <v>0</v>
      </c>
    </row>
    <row r="3784" spans="1:34">
      <c r="A3784" t="s">
        <v>3080</v>
      </c>
      <c r="B3784" t="s">
        <v>22</v>
      </c>
      <c r="C3784" t="s">
        <v>3081</v>
      </c>
      <c r="D3784" t="s">
        <v>24</v>
      </c>
      <c r="E3784" t="s">
        <v>140</v>
      </c>
      <c r="F3784" t="s">
        <v>938</v>
      </c>
      <c r="G3784" t="s">
        <v>3082</v>
      </c>
      <c r="H3784" s="1">
        <f>DATE(YEAR(invoices[[#This Row],[due_date]]),MONTH(invoices[[#This Row],[due_date]]),1)</f>
        <v>45444</v>
      </c>
      <c r="I3784" s="1">
        <v>45450</v>
      </c>
      <c r="J3784">
        <v>19000</v>
      </c>
      <c r="K3784">
        <v>2759</v>
      </c>
      <c r="L3784">
        <v>0</v>
      </c>
      <c r="M3784">
        <f>invoices[[#This Row],[rent_amount]]+invoices[[#This Row],[electricity_amount]]+invoices[[#This Row],[other_charges]]</f>
        <v>21759</v>
      </c>
      <c r="N3784" t="s">
        <v>28</v>
      </c>
      <c r="O3784" t="s">
        <v>1540</v>
      </c>
      <c r="P3784">
        <v>0</v>
      </c>
      <c r="Q3784" t="b">
        <v>0</v>
      </c>
      <c r="R3784" t="s">
        <v>38</v>
      </c>
      <c r="S3784">
        <v>0</v>
      </c>
      <c r="T3784">
        <f>invoices[[#This Row],[total_amount]]</f>
        <v>21759</v>
      </c>
      <c r="U3784" t="s">
        <v>3083</v>
      </c>
      <c r="V3784" t="str">
        <f>INDEX([1]!Table1[tenantname],MATCH(invoices[[#This Row],[allotment_id]],[1]!Table1[TenantAllotmentID],0))</f>
        <v>Subramanya S (A41-A1)</v>
      </c>
      <c r="W3784" t="s">
        <v>14966</v>
      </c>
      <c r="X3784" t="s">
        <v>14967</v>
      </c>
      <c r="Y3784" s="4">
        <v>45444</v>
      </c>
      <c r="Z3784" t="s">
        <v>15806</v>
      </c>
      <c r="AA3784">
        <v>11816</v>
      </c>
      <c r="AB3784">
        <v>6087</v>
      </c>
      <c r="AC3784">
        <v>1097</v>
      </c>
      <c r="AD3784" s="7">
        <f>invoices[[#This Row],[Rent]]+invoices[[#This Row],[Services]]+invoices[[#This Row],[GST]]</f>
        <v>19000</v>
      </c>
      <c r="AE3784" s="7">
        <f>invoices[[#This Row],[Total]]-invoices[[#This Row],[rent_amount]]</f>
        <v>0</v>
      </c>
      <c r="AF3784">
        <v>905</v>
      </c>
      <c r="AG3784">
        <v>2759</v>
      </c>
      <c r="AH3784">
        <f>invoices[[#This Row],[EB Amount]]-invoices[[#This Row],[electricity_amount]]</f>
        <v>0</v>
      </c>
    </row>
    <row r="3785" spans="1:34">
      <c r="A3785" t="s">
        <v>3192</v>
      </c>
      <c r="B3785" t="s">
        <v>22</v>
      </c>
      <c r="C3785" t="s">
        <v>1111</v>
      </c>
      <c r="D3785" t="s">
        <v>24</v>
      </c>
      <c r="E3785" t="s">
        <v>569</v>
      </c>
      <c r="F3785" t="s">
        <v>1112</v>
      </c>
      <c r="G3785" t="s">
        <v>3193</v>
      </c>
      <c r="H3785" s="1">
        <f>DATE(YEAR(invoices[[#This Row],[due_date]]),MONTH(invoices[[#This Row],[due_date]]),1)</f>
        <v>45444</v>
      </c>
      <c r="I3785" s="1">
        <v>45450</v>
      </c>
      <c r="J3785">
        <v>13000</v>
      </c>
      <c r="K3785">
        <v>2945</v>
      </c>
      <c r="L3785">
        <v>0</v>
      </c>
      <c r="M3785">
        <f>invoices[[#This Row],[rent_amount]]+invoices[[#This Row],[electricity_amount]]+invoices[[#This Row],[other_charges]]</f>
        <v>15945</v>
      </c>
      <c r="N3785" t="s">
        <v>28</v>
      </c>
      <c r="O3785" t="s">
        <v>37</v>
      </c>
      <c r="P3785">
        <v>0</v>
      </c>
      <c r="Q3785" t="b">
        <v>0</v>
      </c>
      <c r="R3785" t="s">
        <v>38</v>
      </c>
      <c r="S3785">
        <v>0</v>
      </c>
      <c r="T3785">
        <f>invoices[[#This Row],[total_amount]]</f>
        <v>15945</v>
      </c>
      <c r="U3785" t="s">
        <v>1114</v>
      </c>
      <c r="V3785" t="str">
        <f>INDEX([1]!Table1[tenantname],MATCH(invoices[[#This Row],[allotment_id]],[1]!Table1[TenantAllotmentID],0))</f>
        <v>Muskan Goyal (C12-C2)</v>
      </c>
      <c r="W3785" t="s">
        <v>14352</v>
      </c>
      <c r="X3785" t="s">
        <v>14353</v>
      </c>
      <c r="Y3785" s="4">
        <v>45444</v>
      </c>
      <c r="Z3785" t="s">
        <v>15806</v>
      </c>
      <c r="AA3785">
        <v>7949</v>
      </c>
      <c r="AB3785">
        <v>4280</v>
      </c>
      <c r="AC3785">
        <v>771</v>
      </c>
      <c r="AD3785" s="7">
        <f>invoices[[#This Row],[Rent]]+invoices[[#This Row],[Services]]+invoices[[#This Row],[GST]]</f>
        <v>13000</v>
      </c>
      <c r="AE3785" s="7">
        <f>invoices[[#This Row],[Total]]-invoices[[#This Row],[rent_amount]]</f>
        <v>0</v>
      </c>
      <c r="AF3785">
        <v>950</v>
      </c>
      <c r="AG3785">
        <v>2945</v>
      </c>
      <c r="AH3785">
        <f>invoices[[#This Row],[EB Amount]]-invoices[[#This Row],[electricity_amount]]</f>
        <v>0</v>
      </c>
    </row>
    <row r="3786" spans="1:34">
      <c r="A3786" t="s">
        <v>3605</v>
      </c>
      <c r="B3786" t="s">
        <v>22</v>
      </c>
      <c r="C3786" t="s">
        <v>1781</v>
      </c>
      <c r="D3786" t="s">
        <v>24</v>
      </c>
      <c r="E3786" t="s">
        <v>349</v>
      </c>
      <c r="F3786" t="s">
        <v>1626</v>
      </c>
      <c r="G3786" t="s">
        <v>3606</v>
      </c>
      <c r="H3786" s="1">
        <f>DATE(YEAR(invoices[[#This Row],[due_date]]),MONTH(invoices[[#This Row],[due_date]]),1)</f>
        <v>45444</v>
      </c>
      <c r="I3786" s="1">
        <v>45450</v>
      </c>
      <c r="J3786">
        <v>14500</v>
      </c>
      <c r="K3786">
        <v>1323</v>
      </c>
      <c r="L3786">
        <v>0</v>
      </c>
      <c r="M3786">
        <f>invoices[[#This Row],[rent_amount]]+invoices[[#This Row],[electricity_amount]]+invoices[[#This Row],[other_charges]]</f>
        <v>15823</v>
      </c>
      <c r="N3786" t="s">
        <v>28</v>
      </c>
      <c r="O3786" t="s">
        <v>37</v>
      </c>
      <c r="P3786">
        <v>0</v>
      </c>
      <c r="Q3786" t="b">
        <v>0</v>
      </c>
      <c r="R3786" t="s">
        <v>38</v>
      </c>
      <c r="S3786">
        <v>0</v>
      </c>
      <c r="T3786">
        <f>invoices[[#This Row],[total_amount]]</f>
        <v>15823</v>
      </c>
      <c r="U3786" t="s">
        <v>1783</v>
      </c>
      <c r="V3786" t="str">
        <f>INDEX([1]!Table1[tenantname],MATCH(invoices[[#This Row],[allotment_id]],[1]!Table1[TenantAllotmentID],0))</f>
        <v>Rushikesh Kushare (B11-B2)</v>
      </c>
      <c r="W3786" t="s">
        <v>14593</v>
      </c>
      <c r="X3786" t="s">
        <v>14594</v>
      </c>
      <c r="Y3786" s="4">
        <v>45444</v>
      </c>
      <c r="Z3786" t="s">
        <v>15806</v>
      </c>
      <c r="AA3786">
        <v>10408</v>
      </c>
      <c r="AB3786">
        <v>3468</v>
      </c>
      <c r="AC3786">
        <v>624</v>
      </c>
      <c r="AD3786" s="7">
        <f>invoices[[#This Row],[Rent]]+invoices[[#This Row],[Services]]+invoices[[#This Row],[GST]]</f>
        <v>14500</v>
      </c>
      <c r="AE3786" s="7">
        <f>invoices[[#This Row],[Total]]-invoices[[#This Row],[rent_amount]]</f>
        <v>0</v>
      </c>
      <c r="AF3786">
        <v>1124</v>
      </c>
      <c r="AG3786">
        <v>1323</v>
      </c>
      <c r="AH3786">
        <f>invoices[[#This Row],[EB Amount]]-invoices[[#This Row],[electricity_amount]]</f>
        <v>0</v>
      </c>
    </row>
    <row r="3787" spans="1:34">
      <c r="A3787" t="s">
        <v>3703</v>
      </c>
      <c r="B3787" t="s">
        <v>22</v>
      </c>
      <c r="C3787" t="s">
        <v>3704</v>
      </c>
      <c r="D3787" t="s">
        <v>24</v>
      </c>
      <c r="E3787" t="s">
        <v>247</v>
      </c>
      <c r="F3787" t="s">
        <v>417</v>
      </c>
      <c r="G3787" t="s">
        <v>3705</v>
      </c>
      <c r="H3787" s="1">
        <f>DATE(YEAR(invoices[[#This Row],[due_date]]),MONTH(invoices[[#This Row],[due_date]]),1)</f>
        <v>45444</v>
      </c>
      <c r="I3787" s="1">
        <v>45450</v>
      </c>
      <c r="J3787">
        <v>14500</v>
      </c>
      <c r="K3787">
        <v>368</v>
      </c>
      <c r="L3787">
        <v>0</v>
      </c>
      <c r="M3787">
        <f>invoices[[#This Row],[rent_amount]]+invoices[[#This Row],[electricity_amount]]+invoices[[#This Row],[other_charges]]</f>
        <v>14868</v>
      </c>
      <c r="N3787" t="s">
        <v>28</v>
      </c>
      <c r="O3787" t="s">
        <v>37</v>
      </c>
      <c r="P3787">
        <v>0</v>
      </c>
      <c r="Q3787" t="b">
        <v>0</v>
      </c>
      <c r="R3787" t="s">
        <v>38</v>
      </c>
      <c r="S3787">
        <v>0</v>
      </c>
      <c r="T3787">
        <f>invoices[[#This Row],[total_amount]]</f>
        <v>14868</v>
      </c>
      <c r="U3787" t="s">
        <v>3706</v>
      </c>
      <c r="V3787" t="str">
        <f>INDEX([1]!Table1[tenantname],MATCH(invoices[[#This Row],[allotment_id]],[1]!Table1[TenantAllotmentID],0))</f>
        <v>RamKumar Muthuvel (C11-B2)</v>
      </c>
      <c r="W3787" t="s">
        <v>15112</v>
      </c>
      <c r="X3787" t="s">
        <v>15113</v>
      </c>
      <c r="Y3787" s="4">
        <v>45444</v>
      </c>
      <c r="Z3787" t="s">
        <v>15806</v>
      </c>
      <c r="AA3787">
        <v>10408</v>
      </c>
      <c r="AB3787">
        <v>3468</v>
      </c>
      <c r="AC3787">
        <v>624</v>
      </c>
      <c r="AD3787" s="7">
        <f>invoices[[#This Row],[Rent]]+invoices[[#This Row],[Services]]+invoices[[#This Row],[GST]]</f>
        <v>14500</v>
      </c>
      <c r="AE3787" s="7">
        <f>invoices[[#This Row],[Total]]-invoices[[#This Row],[rent_amount]]</f>
        <v>0</v>
      </c>
      <c r="AF3787">
        <v>1164</v>
      </c>
      <c r="AG3787">
        <v>368</v>
      </c>
      <c r="AH3787">
        <f>invoices[[#This Row],[EB Amount]]-invoices[[#This Row],[electricity_amount]]</f>
        <v>0</v>
      </c>
    </row>
    <row r="3788" spans="1:34">
      <c r="A3788" t="s">
        <v>3732</v>
      </c>
      <c r="B3788" t="s">
        <v>22</v>
      </c>
      <c r="C3788" t="s">
        <v>3271</v>
      </c>
      <c r="D3788" t="s">
        <v>24</v>
      </c>
      <c r="E3788" t="s">
        <v>226</v>
      </c>
      <c r="F3788" t="s">
        <v>1238</v>
      </c>
      <c r="G3788" t="s">
        <v>3733</v>
      </c>
      <c r="H3788" s="1">
        <f>DATE(YEAR(invoices[[#This Row],[due_date]]),MONTH(invoices[[#This Row],[due_date]]),1)</f>
        <v>45444</v>
      </c>
      <c r="I3788" s="1">
        <v>45450</v>
      </c>
      <c r="J3788">
        <v>13933</v>
      </c>
      <c r="K3788">
        <v>1705</v>
      </c>
      <c r="L3788">
        <v>2250</v>
      </c>
      <c r="M3788">
        <f>invoices[[#This Row],[rent_amount]]+invoices[[#This Row],[electricity_amount]]+invoices[[#This Row],[other_charges]]</f>
        <v>17888</v>
      </c>
      <c r="N3788" t="s">
        <v>28</v>
      </c>
      <c r="O3788" t="s">
        <v>37</v>
      </c>
      <c r="P3788">
        <v>0</v>
      </c>
      <c r="Q3788" t="b">
        <v>0</v>
      </c>
      <c r="R3788" t="s">
        <v>38</v>
      </c>
      <c r="S3788">
        <v>0</v>
      </c>
      <c r="T3788">
        <f>invoices[[#This Row],[total_amount]]</f>
        <v>17888</v>
      </c>
      <c r="U3788" t="s">
        <v>3273</v>
      </c>
      <c r="V3788" t="str">
        <f>INDEX([1]!Table1[tenantname],MATCH(invoices[[#This Row],[allotment_id]],[1]!Table1[TenantAllotmentID],0))</f>
        <v>Nida Jawaid (B12-A1)</v>
      </c>
      <c r="W3788" t="s">
        <v>15014</v>
      </c>
      <c r="X3788" t="s">
        <v>15015</v>
      </c>
      <c r="Y3788" s="4">
        <v>45444</v>
      </c>
      <c r="Z3788" t="s">
        <v>15806</v>
      </c>
      <c r="AA3788">
        <v>10001</v>
      </c>
      <c r="AB3788">
        <v>3333</v>
      </c>
      <c r="AC3788">
        <v>599</v>
      </c>
      <c r="AD3788" s="7">
        <f>invoices[[#This Row],[Rent]]+invoices[[#This Row],[Services]]+invoices[[#This Row],[GST]]</f>
        <v>13933</v>
      </c>
      <c r="AE3788" s="7">
        <f>invoices[[#This Row],[Total]]-invoices[[#This Row],[rent_amount]]</f>
        <v>0</v>
      </c>
      <c r="AF3788">
        <v>1175</v>
      </c>
      <c r="AG3788">
        <v>1705</v>
      </c>
      <c r="AH3788">
        <f>invoices[[#This Row],[EB Amount]]-invoices[[#This Row],[electricity_amount]]</f>
        <v>0</v>
      </c>
    </row>
    <row r="3789" spans="1:34">
      <c r="A3789" t="s">
        <v>3744</v>
      </c>
      <c r="B3789" t="s">
        <v>22</v>
      </c>
      <c r="C3789" t="s">
        <v>1015</v>
      </c>
      <c r="D3789" t="s">
        <v>24</v>
      </c>
      <c r="E3789" t="s">
        <v>592</v>
      </c>
      <c r="F3789" t="s">
        <v>1016</v>
      </c>
      <c r="G3789" t="s">
        <v>3745</v>
      </c>
      <c r="H3789" s="1">
        <f>DATE(YEAR(invoices[[#This Row],[due_date]]),MONTH(invoices[[#This Row],[due_date]]),1)</f>
        <v>45444</v>
      </c>
      <c r="I3789" s="1">
        <v>45450</v>
      </c>
      <c r="J3789">
        <v>9900</v>
      </c>
      <c r="K3789">
        <v>2232</v>
      </c>
      <c r="L3789">
        <v>2250</v>
      </c>
      <c r="M3789">
        <f>invoices[[#This Row],[rent_amount]]+invoices[[#This Row],[electricity_amount]]+invoices[[#This Row],[other_charges]]</f>
        <v>14382</v>
      </c>
      <c r="N3789" t="s">
        <v>28</v>
      </c>
      <c r="O3789" t="s">
        <v>1540</v>
      </c>
      <c r="P3789">
        <v>0</v>
      </c>
      <c r="Q3789" t="b">
        <v>0</v>
      </c>
      <c r="R3789" t="s">
        <v>38</v>
      </c>
      <c r="S3789">
        <v>0</v>
      </c>
      <c r="T3789">
        <f>invoices[[#This Row],[total_amount]]</f>
        <v>14382</v>
      </c>
      <c r="U3789" t="s">
        <v>1018</v>
      </c>
      <c r="V3789" t="str">
        <f>INDEX([1]!Table1[tenantname],MATCH(invoices[[#This Row],[allotment_id]],[1]!Table1[TenantAllotmentID],0))</f>
        <v>Sanketh P Mahale (A44-C1)</v>
      </c>
      <c r="W3789" t="s">
        <v>14316</v>
      </c>
      <c r="X3789" t="s">
        <v>14317</v>
      </c>
      <c r="Y3789" s="4">
        <v>45444</v>
      </c>
      <c r="Z3789" t="s">
        <v>15806</v>
      </c>
      <c r="AA3789">
        <v>7106</v>
      </c>
      <c r="AB3789">
        <v>2368</v>
      </c>
      <c r="AC3789">
        <v>426</v>
      </c>
      <c r="AD3789" s="7">
        <f>invoices[[#This Row],[Rent]]+invoices[[#This Row],[Services]]+invoices[[#This Row],[GST]]</f>
        <v>9900</v>
      </c>
      <c r="AE3789" s="7">
        <f>invoices[[#This Row],[Total]]-invoices[[#This Row],[rent_amount]]</f>
        <v>0</v>
      </c>
      <c r="AF3789">
        <v>1180</v>
      </c>
      <c r="AG3789">
        <v>2232</v>
      </c>
      <c r="AH3789">
        <f>invoices[[#This Row],[EB Amount]]-invoices[[#This Row],[electricity_amount]]</f>
        <v>0</v>
      </c>
    </row>
    <row r="3790" spans="1:34">
      <c r="A3790" t="s">
        <v>3852</v>
      </c>
      <c r="B3790" t="s">
        <v>22</v>
      </c>
      <c r="C3790" t="s">
        <v>3853</v>
      </c>
      <c r="D3790" t="s">
        <v>24</v>
      </c>
      <c r="E3790" t="s">
        <v>195</v>
      </c>
      <c r="F3790" t="s">
        <v>650</v>
      </c>
      <c r="G3790" t="s">
        <v>3854</v>
      </c>
      <c r="H3790" s="1">
        <f>DATE(YEAR(invoices[[#This Row],[due_date]]),MONTH(invoices[[#This Row],[due_date]]),1)</f>
        <v>45444</v>
      </c>
      <c r="I3790" s="1">
        <v>45450</v>
      </c>
      <c r="J3790">
        <v>966</v>
      </c>
      <c r="K3790">
        <v>0</v>
      </c>
      <c r="L3790">
        <v>0</v>
      </c>
      <c r="M3790">
        <f>invoices[[#This Row],[rent_amount]]+invoices[[#This Row],[electricity_amount]]+invoices[[#This Row],[other_charges]]</f>
        <v>966</v>
      </c>
      <c r="N3790" t="s">
        <v>28</v>
      </c>
      <c r="O3790" t="s">
        <v>37</v>
      </c>
      <c r="P3790">
        <v>0</v>
      </c>
      <c r="Q3790" t="b">
        <v>0</v>
      </c>
      <c r="R3790" t="s">
        <v>38</v>
      </c>
      <c r="S3790">
        <v>0</v>
      </c>
      <c r="T3790">
        <f>invoices[[#This Row],[total_amount]]</f>
        <v>966</v>
      </c>
      <c r="U3790" t="s">
        <v>3855</v>
      </c>
      <c r="V3790" t="str">
        <f>INDEX([1]!Table1[tenantname],MATCH(invoices[[#This Row],[allotment_id]],[1]!Table1[TenantAllotmentID],0))</f>
        <v>Rohini M N (D41-B2)</v>
      </c>
      <c r="W3790" t="s">
        <v>15140</v>
      </c>
      <c r="X3790" t="s">
        <v>15141</v>
      </c>
      <c r="Y3790" s="4">
        <v>45444</v>
      </c>
      <c r="Z3790" t="s">
        <v>15806</v>
      </c>
      <c r="AA3790">
        <v>676</v>
      </c>
      <c r="AB3790">
        <v>246</v>
      </c>
      <c r="AC3790">
        <v>44</v>
      </c>
      <c r="AD3790" s="7">
        <f>invoices[[#This Row],[Rent]]+invoices[[#This Row],[Services]]+invoices[[#This Row],[GST]]</f>
        <v>966</v>
      </c>
      <c r="AE3790" s="7">
        <f>invoices[[#This Row],[Total]]-invoices[[#This Row],[rent_amount]]</f>
        <v>0</v>
      </c>
      <c r="AF3790">
        <v>1230</v>
      </c>
      <c r="AG3790">
        <v>0</v>
      </c>
      <c r="AH3790">
        <f>invoices[[#This Row],[EB Amount]]-invoices[[#This Row],[electricity_amount]]</f>
        <v>0</v>
      </c>
    </row>
    <row r="3791" spans="1:34">
      <c r="A3791" t="s">
        <v>4093</v>
      </c>
      <c r="B3791" t="s">
        <v>22</v>
      </c>
      <c r="C3791" t="s">
        <v>304</v>
      </c>
      <c r="D3791" t="s">
        <v>24</v>
      </c>
      <c r="E3791" t="s">
        <v>181</v>
      </c>
      <c r="F3791" t="s">
        <v>305</v>
      </c>
      <c r="G3791" t="s">
        <v>4094</v>
      </c>
      <c r="H3791" s="1">
        <f>DATE(YEAR(invoices[[#This Row],[due_date]]),MONTH(invoices[[#This Row],[due_date]]),1)</f>
        <v>45444</v>
      </c>
      <c r="I3791" s="1">
        <v>45450</v>
      </c>
      <c r="J3791">
        <v>13500</v>
      </c>
      <c r="K3791">
        <v>1984</v>
      </c>
      <c r="L3791">
        <v>0</v>
      </c>
      <c r="M3791">
        <f>invoices[[#This Row],[rent_amount]]+invoices[[#This Row],[electricity_amount]]+invoices[[#This Row],[other_charges]]</f>
        <v>15484</v>
      </c>
      <c r="N3791" t="s">
        <v>28</v>
      </c>
      <c r="O3791" t="s">
        <v>237</v>
      </c>
      <c r="P3791">
        <v>0</v>
      </c>
      <c r="Q3791" t="b">
        <v>0</v>
      </c>
      <c r="R3791" t="s">
        <v>38</v>
      </c>
      <c r="S3791">
        <v>0</v>
      </c>
      <c r="T3791">
        <f>invoices[[#This Row],[total_amount]]</f>
        <v>15484</v>
      </c>
      <c r="U3791" t="s">
        <v>309</v>
      </c>
      <c r="V3791" t="str">
        <f>INDEX([1]!Table1[tenantname],MATCH(invoices[[#This Row],[allotment_id]],[1]!Table1[TenantAllotmentID],0))</f>
        <v>Chandana Sai Bade (B24-C1)</v>
      </c>
      <c r="W3791" t="s">
        <v>14062</v>
      </c>
      <c r="X3791" t="s">
        <v>14063</v>
      </c>
      <c r="Y3791" s="4">
        <v>45444</v>
      </c>
      <c r="Z3791" t="s">
        <v>15806</v>
      </c>
      <c r="AA3791">
        <v>9690</v>
      </c>
      <c r="AB3791">
        <v>3229</v>
      </c>
      <c r="AC3791">
        <v>581</v>
      </c>
      <c r="AD3791" s="7">
        <f>invoices[[#This Row],[Rent]]+invoices[[#This Row],[Services]]+invoices[[#This Row],[GST]]</f>
        <v>13500</v>
      </c>
      <c r="AE3791" s="7">
        <f>invoices[[#This Row],[Total]]-invoices[[#This Row],[rent_amount]]</f>
        <v>0</v>
      </c>
      <c r="AF3791">
        <v>1336</v>
      </c>
      <c r="AG3791">
        <v>1984</v>
      </c>
      <c r="AH3791">
        <f>invoices[[#This Row],[EB Amount]]-invoices[[#This Row],[electricity_amount]]</f>
        <v>0</v>
      </c>
    </row>
    <row r="3792" spans="1:34">
      <c r="A3792" t="s">
        <v>4175</v>
      </c>
      <c r="B3792" t="s">
        <v>22</v>
      </c>
      <c r="C3792" t="s">
        <v>1142</v>
      </c>
      <c r="D3792" t="s">
        <v>24</v>
      </c>
      <c r="E3792" t="s">
        <v>50</v>
      </c>
      <c r="F3792" t="s">
        <v>51</v>
      </c>
      <c r="G3792" t="s">
        <v>4176</v>
      </c>
      <c r="H3792" s="1">
        <f>DATE(YEAR(invoices[[#This Row],[due_date]]),MONTH(invoices[[#This Row],[due_date]]),1)</f>
        <v>45444</v>
      </c>
      <c r="I3792" s="1">
        <v>45450</v>
      </c>
      <c r="J3792">
        <v>13500</v>
      </c>
      <c r="K3792">
        <v>747</v>
      </c>
      <c r="L3792">
        <v>0</v>
      </c>
      <c r="M3792">
        <f>invoices[[#This Row],[rent_amount]]+invoices[[#This Row],[electricity_amount]]+invoices[[#This Row],[other_charges]]</f>
        <v>14247</v>
      </c>
      <c r="N3792" t="s">
        <v>28</v>
      </c>
      <c r="O3792" t="s">
        <v>1540</v>
      </c>
      <c r="P3792">
        <v>0</v>
      </c>
      <c r="Q3792" t="b">
        <v>0</v>
      </c>
      <c r="R3792" t="s">
        <v>38</v>
      </c>
      <c r="S3792">
        <v>0</v>
      </c>
      <c r="T3792">
        <f>invoices[[#This Row],[total_amount]]</f>
        <v>14247</v>
      </c>
      <c r="U3792" t="s">
        <v>1144</v>
      </c>
      <c r="V3792" t="str">
        <f>INDEX([1]!Table1[tenantname],MATCH(invoices[[#This Row],[allotment_id]],[1]!Table1[TenantAllotmentID],0))</f>
        <v>Shalmaan B (B32-C2)</v>
      </c>
      <c r="W3792" t="s">
        <v>14360</v>
      </c>
      <c r="X3792" t="s">
        <v>14361</v>
      </c>
      <c r="Y3792" s="4">
        <v>45444</v>
      </c>
      <c r="Z3792" t="s">
        <v>15806</v>
      </c>
      <c r="AA3792">
        <v>8254</v>
      </c>
      <c r="AB3792">
        <v>4444</v>
      </c>
      <c r="AC3792">
        <v>802</v>
      </c>
      <c r="AD3792" s="7">
        <f>invoices[[#This Row],[Rent]]+invoices[[#This Row],[Services]]+invoices[[#This Row],[GST]]</f>
        <v>13500</v>
      </c>
      <c r="AE3792" s="7">
        <f>invoices[[#This Row],[Total]]-invoices[[#This Row],[rent_amount]]</f>
        <v>0</v>
      </c>
      <c r="AF3792">
        <v>1376</v>
      </c>
      <c r="AG3792">
        <v>747</v>
      </c>
      <c r="AH3792">
        <f>invoices[[#This Row],[EB Amount]]-invoices[[#This Row],[electricity_amount]]</f>
        <v>0</v>
      </c>
    </row>
    <row r="3793" spans="1:34">
      <c r="A3793" t="s">
        <v>4202</v>
      </c>
      <c r="B3793" t="s">
        <v>22</v>
      </c>
      <c r="C3793" t="s">
        <v>747</v>
      </c>
      <c r="D3793" t="s">
        <v>24</v>
      </c>
      <c r="E3793" t="s">
        <v>268</v>
      </c>
      <c r="F3793" t="s">
        <v>748</v>
      </c>
      <c r="G3793" t="s">
        <v>4203</v>
      </c>
      <c r="H3793" s="1">
        <f>DATE(YEAR(invoices[[#This Row],[due_date]]),MONTH(invoices[[#This Row],[due_date]]),1)</f>
        <v>45444</v>
      </c>
      <c r="I3793" s="1">
        <v>45450</v>
      </c>
      <c r="J3793">
        <v>14500</v>
      </c>
      <c r="K3793">
        <v>1829</v>
      </c>
      <c r="L3793">
        <v>0</v>
      </c>
      <c r="M3793">
        <f>invoices[[#This Row],[rent_amount]]+invoices[[#This Row],[electricity_amount]]+invoices[[#This Row],[other_charges]]</f>
        <v>16329</v>
      </c>
      <c r="N3793" t="s">
        <v>28</v>
      </c>
      <c r="O3793" t="s">
        <v>237</v>
      </c>
      <c r="P3793">
        <v>0</v>
      </c>
      <c r="Q3793" t="b">
        <v>0</v>
      </c>
      <c r="R3793" t="s">
        <v>38</v>
      </c>
      <c r="S3793">
        <v>0</v>
      </c>
      <c r="T3793">
        <f>invoices[[#This Row],[total_amount]]</f>
        <v>16329</v>
      </c>
      <c r="U3793" t="s">
        <v>750</v>
      </c>
      <c r="V3793" t="str">
        <f>INDEX([1]!Table1[tenantname],MATCH(invoices[[#This Row],[allotment_id]],[1]!Table1[TenantAllotmentID],0))</f>
        <v>Arjjun  Sellamuthu (C21-B1)</v>
      </c>
      <c r="W3793" t="s">
        <v>14217</v>
      </c>
      <c r="X3793" t="s">
        <v>14218</v>
      </c>
      <c r="Y3793" s="4">
        <v>45444</v>
      </c>
      <c r="Z3793" t="s">
        <v>15806</v>
      </c>
      <c r="AA3793">
        <v>10408</v>
      </c>
      <c r="AB3793">
        <v>3468</v>
      </c>
      <c r="AC3793">
        <v>624</v>
      </c>
      <c r="AD3793" s="7">
        <f>invoices[[#This Row],[Rent]]+invoices[[#This Row],[Services]]+invoices[[#This Row],[GST]]</f>
        <v>14500</v>
      </c>
      <c r="AE3793" s="7">
        <f>invoices[[#This Row],[Total]]-invoices[[#This Row],[rent_amount]]</f>
        <v>0</v>
      </c>
      <c r="AF3793">
        <v>1387</v>
      </c>
      <c r="AG3793">
        <v>1829</v>
      </c>
      <c r="AH3793">
        <f>invoices[[#This Row],[EB Amount]]-invoices[[#This Row],[electricity_amount]]</f>
        <v>0</v>
      </c>
    </row>
    <row r="3794" spans="1:34">
      <c r="A3794" t="s">
        <v>4236</v>
      </c>
      <c r="B3794" t="s">
        <v>22</v>
      </c>
      <c r="C3794" t="s">
        <v>2629</v>
      </c>
      <c r="D3794" t="s">
        <v>24</v>
      </c>
      <c r="E3794" t="s">
        <v>254</v>
      </c>
      <c r="F3794" t="s">
        <v>2299</v>
      </c>
      <c r="G3794" t="s">
        <v>4237</v>
      </c>
      <c r="H3794" s="1">
        <f>DATE(YEAR(invoices[[#This Row],[due_date]]),MONTH(invoices[[#This Row],[due_date]]),1)</f>
        <v>45444</v>
      </c>
      <c r="I3794" s="1">
        <v>45450</v>
      </c>
      <c r="J3794">
        <v>6750</v>
      </c>
      <c r="K3794">
        <v>0</v>
      </c>
      <c r="L3794">
        <v>0</v>
      </c>
      <c r="M3794">
        <f>invoices[[#This Row],[rent_amount]]+invoices[[#This Row],[electricity_amount]]+invoices[[#This Row],[other_charges]]</f>
        <v>6750</v>
      </c>
      <c r="N3794" t="s">
        <v>28</v>
      </c>
      <c r="O3794" t="s">
        <v>904</v>
      </c>
      <c r="P3794">
        <v>0</v>
      </c>
      <c r="Q3794" t="b">
        <v>0</v>
      </c>
      <c r="R3794" t="s">
        <v>38</v>
      </c>
      <c r="S3794">
        <v>0</v>
      </c>
      <c r="T3794">
        <f>invoices[[#This Row],[total_amount]]</f>
        <v>6750</v>
      </c>
      <c r="U3794" t="s">
        <v>2631</v>
      </c>
      <c r="V3794" t="str">
        <f>INDEX([1]!Table1[tenantname],MATCH(invoices[[#This Row],[allotment_id]],[1]!Table1[TenantAllotmentID],0))</f>
        <v>Divya Ponnuvel (C42-C1)</v>
      </c>
      <c r="W3794" t="s">
        <v>14853</v>
      </c>
      <c r="X3794" t="s">
        <v>14854</v>
      </c>
      <c r="Y3794" s="4">
        <v>45444</v>
      </c>
      <c r="Z3794" t="s">
        <v>15806</v>
      </c>
      <c r="AA3794">
        <v>4129</v>
      </c>
      <c r="AB3794">
        <v>2222</v>
      </c>
      <c r="AC3794">
        <v>399</v>
      </c>
      <c r="AD3794" s="7">
        <f>invoices[[#This Row],[Rent]]+invoices[[#This Row],[Services]]+invoices[[#This Row],[GST]]</f>
        <v>6750</v>
      </c>
      <c r="AE3794" s="7">
        <f>invoices[[#This Row],[Total]]-invoices[[#This Row],[rent_amount]]</f>
        <v>0</v>
      </c>
      <c r="AF3794">
        <v>1403</v>
      </c>
      <c r="AG3794">
        <v>0</v>
      </c>
      <c r="AH3794">
        <f>invoices[[#This Row],[EB Amount]]-invoices[[#This Row],[electricity_amount]]</f>
        <v>0</v>
      </c>
    </row>
    <row r="3795" spans="1:34">
      <c r="A3795" t="s">
        <v>4541</v>
      </c>
      <c r="B3795" t="s">
        <v>22</v>
      </c>
      <c r="C3795" t="s">
        <v>4269</v>
      </c>
      <c r="D3795" t="s">
        <v>24</v>
      </c>
      <c r="E3795" t="s">
        <v>195</v>
      </c>
      <c r="F3795" t="s">
        <v>375</v>
      </c>
      <c r="G3795" t="s">
        <v>4542</v>
      </c>
      <c r="H3795" s="1">
        <f>DATE(YEAR(invoices[[#This Row],[due_date]]),MONTH(invoices[[#This Row],[due_date]]),1)</f>
        <v>45444</v>
      </c>
      <c r="I3795" s="1">
        <v>45450</v>
      </c>
      <c r="J3795">
        <v>13500</v>
      </c>
      <c r="K3795">
        <v>1392</v>
      </c>
      <c r="L3795">
        <v>0</v>
      </c>
      <c r="M3795">
        <f>invoices[[#This Row],[rent_amount]]+invoices[[#This Row],[electricity_amount]]+invoices[[#This Row],[other_charges]]</f>
        <v>14892</v>
      </c>
      <c r="N3795" t="s">
        <v>28</v>
      </c>
      <c r="O3795" t="s">
        <v>904</v>
      </c>
      <c r="P3795">
        <v>0</v>
      </c>
      <c r="Q3795" t="b">
        <v>0</v>
      </c>
      <c r="R3795" t="s">
        <v>38</v>
      </c>
      <c r="S3795">
        <v>0</v>
      </c>
      <c r="T3795">
        <f>invoices[[#This Row],[total_amount]]</f>
        <v>14892</v>
      </c>
      <c r="U3795" t="s">
        <v>4271</v>
      </c>
      <c r="V3795" t="str">
        <f>INDEX([1]!Table1[tenantname],MATCH(invoices[[#This Row],[allotment_id]],[1]!Table1[TenantAllotmentID],0))</f>
        <v>Monika Sruthi K (D41-C2)</v>
      </c>
      <c r="W3795" t="s">
        <v>15203</v>
      </c>
      <c r="X3795" t="s">
        <v>15204</v>
      </c>
      <c r="Y3795" s="4">
        <v>45444</v>
      </c>
      <c r="Z3795" t="s">
        <v>15806</v>
      </c>
      <c r="AA3795">
        <v>9690</v>
      </c>
      <c r="AB3795">
        <v>3229</v>
      </c>
      <c r="AC3795">
        <v>581</v>
      </c>
      <c r="AD3795" s="7">
        <f>invoices[[#This Row],[Rent]]+invoices[[#This Row],[Services]]+invoices[[#This Row],[GST]]</f>
        <v>13500</v>
      </c>
      <c r="AE3795" s="7">
        <f>invoices[[#This Row],[Total]]-invoices[[#This Row],[rent_amount]]</f>
        <v>0</v>
      </c>
      <c r="AF3795">
        <v>1531</v>
      </c>
      <c r="AG3795">
        <v>1392</v>
      </c>
      <c r="AH3795">
        <f>invoices[[#This Row],[EB Amount]]-invoices[[#This Row],[electricity_amount]]</f>
        <v>0</v>
      </c>
    </row>
    <row r="3796" spans="1:34">
      <c r="A3796" t="s">
        <v>4563</v>
      </c>
      <c r="B3796" t="s">
        <v>22</v>
      </c>
      <c r="C3796" t="s">
        <v>2556</v>
      </c>
      <c r="D3796" t="s">
        <v>24</v>
      </c>
      <c r="E3796" t="s">
        <v>155</v>
      </c>
      <c r="F3796" t="s">
        <v>1928</v>
      </c>
      <c r="G3796" t="s">
        <v>4564</v>
      </c>
      <c r="H3796" s="1">
        <f>DATE(YEAR(invoices[[#This Row],[due_date]]),MONTH(invoices[[#This Row],[due_date]]),1)</f>
        <v>45444</v>
      </c>
      <c r="I3796" s="1">
        <v>45450</v>
      </c>
      <c r="J3796">
        <v>3383</v>
      </c>
      <c r="K3796">
        <v>0</v>
      </c>
      <c r="L3796">
        <v>0</v>
      </c>
      <c r="M3796">
        <f>invoices[[#This Row],[rent_amount]]+invoices[[#This Row],[electricity_amount]]+invoices[[#This Row],[other_charges]]</f>
        <v>3383</v>
      </c>
      <c r="N3796" t="s">
        <v>28</v>
      </c>
      <c r="O3796" t="s">
        <v>904</v>
      </c>
      <c r="P3796">
        <v>0</v>
      </c>
      <c r="Q3796" t="b">
        <v>0</v>
      </c>
      <c r="R3796" t="s">
        <v>38</v>
      </c>
      <c r="S3796">
        <v>0</v>
      </c>
      <c r="T3796">
        <f>invoices[[#This Row],[total_amount]]</f>
        <v>3383</v>
      </c>
      <c r="U3796" t="s">
        <v>2558</v>
      </c>
      <c r="V3796" t="str">
        <f>INDEX([1]!Table1[tenantname],MATCH(invoices[[#This Row],[allotment_id]],[1]!Table1[TenantAllotmentID],0))</f>
        <v>Hariram M (C44-B1)</v>
      </c>
      <c r="W3796" t="s">
        <v>14836</v>
      </c>
      <c r="X3796" t="s">
        <v>14837</v>
      </c>
      <c r="Y3796" s="4">
        <v>45444</v>
      </c>
      <c r="Z3796" t="s">
        <v>15806</v>
      </c>
      <c r="AA3796">
        <v>2368</v>
      </c>
      <c r="AB3796">
        <v>860</v>
      </c>
      <c r="AC3796">
        <v>155</v>
      </c>
      <c r="AD3796" s="7">
        <f>invoices[[#This Row],[Rent]]+invoices[[#This Row],[Services]]+invoices[[#This Row],[GST]]</f>
        <v>3383</v>
      </c>
      <c r="AE3796" s="7">
        <f>invoices[[#This Row],[Total]]-invoices[[#This Row],[rent_amount]]</f>
        <v>0</v>
      </c>
      <c r="AF3796">
        <v>1540</v>
      </c>
      <c r="AG3796">
        <v>0</v>
      </c>
      <c r="AH3796">
        <f>invoices[[#This Row],[EB Amount]]-invoices[[#This Row],[electricity_amount]]</f>
        <v>0</v>
      </c>
    </row>
    <row r="3797" spans="1:34">
      <c r="A3797" t="s">
        <v>4638</v>
      </c>
      <c r="B3797" t="s">
        <v>22</v>
      </c>
      <c r="C3797" t="s">
        <v>2189</v>
      </c>
      <c r="D3797" t="s">
        <v>24</v>
      </c>
      <c r="E3797" t="s">
        <v>399</v>
      </c>
      <c r="F3797" t="s">
        <v>933</v>
      </c>
      <c r="G3797" t="s">
        <v>4639</v>
      </c>
      <c r="H3797" s="1">
        <f>DATE(YEAR(invoices[[#This Row],[due_date]]),MONTH(invoices[[#This Row],[due_date]]),1)</f>
        <v>45444</v>
      </c>
      <c r="I3797" s="1">
        <v>45450</v>
      </c>
      <c r="J3797">
        <v>13500</v>
      </c>
      <c r="K3797">
        <v>335</v>
      </c>
      <c r="L3797">
        <v>0</v>
      </c>
      <c r="M3797">
        <f>invoices[[#This Row],[rent_amount]]+invoices[[#This Row],[electricity_amount]]+invoices[[#This Row],[other_charges]]</f>
        <v>13835</v>
      </c>
      <c r="N3797" t="s">
        <v>28</v>
      </c>
      <c r="O3797" t="s">
        <v>1540</v>
      </c>
      <c r="P3797">
        <v>0</v>
      </c>
      <c r="Q3797" t="b">
        <v>0</v>
      </c>
      <c r="R3797" t="s">
        <v>38</v>
      </c>
      <c r="S3797">
        <v>0</v>
      </c>
      <c r="T3797">
        <f>invoices[[#This Row],[total_amount]]</f>
        <v>13835</v>
      </c>
      <c r="U3797" t="s">
        <v>2191</v>
      </c>
      <c r="V3797" t="str">
        <f>INDEX([1]!Table1[tenantname],MATCH(invoices[[#This Row],[allotment_id]],[1]!Table1[TenantAllotmentID],0))</f>
        <v>Shamruthi R (B22-C2)</v>
      </c>
      <c r="W3797" t="s">
        <v>14734</v>
      </c>
      <c r="X3797" t="s">
        <v>14735</v>
      </c>
      <c r="Y3797" s="4">
        <v>45444</v>
      </c>
      <c r="Z3797" t="s">
        <v>15806</v>
      </c>
      <c r="AA3797">
        <v>9690</v>
      </c>
      <c r="AB3797">
        <v>3229</v>
      </c>
      <c r="AC3797">
        <v>581</v>
      </c>
      <c r="AD3797" s="7">
        <f>invoices[[#This Row],[Rent]]+invoices[[#This Row],[Services]]+invoices[[#This Row],[GST]]</f>
        <v>13500</v>
      </c>
      <c r="AE3797" s="7">
        <f>invoices[[#This Row],[Total]]-invoices[[#This Row],[rent_amount]]</f>
        <v>0</v>
      </c>
      <c r="AF3797">
        <v>1575</v>
      </c>
      <c r="AG3797">
        <v>335</v>
      </c>
      <c r="AH3797">
        <f>invoices[[#This Row],[EB Amount]]-invoices[[#This Row],[electricity_amount]]</f>
        <v>0</v>
      </c>
    </row>
    <row r="3798" spans="1:34">
      <c r="A3798" t="s">
        <v>4690</v>
      </c>
      <c r="B3798" t="s">
        <v>22</v>
      </c>
      <c r="C3798" t="s">
        <v>4691</v>
      </c>
      <c r="D3798" t="s">
        <v>24</v>
      </c>
      <c r="E3798" t="s">
        <v>247</v>
      </c>
      <c r="F3798" t="s">
        <v>870</v>
      </c>
      <c r="G3798" t="s">
        <v>4692</v>
      </c>
      <c r="H3798" s="1">
        <f>DATE(YEAR(invoices[[#This Row],[due_date]]),MONTH(invoices[[#This Row],[due_date]]),1)</f>
        <v>45444</v>
      </c>
      <c r="I3798" s="1">
        <v>45450</v>
      </c>
      <c r="J3798">
        <v>7250</v>
      </c>
      <c r="K3798">
        <v>2852</v>
      </c>
      <c r="L3798">
        <v>2250</v>
      </c>
      <c r="M3798">
        <f>invoices[[#This Row],[rent_amount]]+invoices[[#This Row],[electricity_amount]]+invoices[[#This Row],[other_charges]]</f>
        <v>12352</v>
      </c>
      <c r="N3798" t="s">
        <v>28</v>
      </c>
      <c r="O3798" t="s">
        <v>1540</v>
      </c>
      <c r="P3798">
        <v>0</v>
      </c>
      <c r="Q3798" t="b">
        <v>0</v>
      </c>
      <c r="R3798" t="s">
        <v>38</v>
      </c>
      <c r="S3798">
        <v>0</v>
      </c>
      <c r="T3798">
        <f>invoices[[#This Row],[total_amount]]</f>
        <v>12352</v>
      </c>
      <c r="U3798" t="s">
        <v>4693</v>
      </c>
      <c r="V3798" t="str">
        <f>INDEX([1]!Table1[tenantname],MATCH(invoices[[#This Row],[allotment_id]],[1]!Table1[TenantAllotmentID],0))</f>
        <v>Veda Agaswi (C11-B1)</v>
      </c>
      <c r="W3798" t="s">
        <v>15277</v>
      </c>
      <c r="X3798" t="s">
        <v>15278</v>
      </c>
      <c r="Y3798" s="4">
        <v>45444</v>
      </c>
      <c r="Z3798" t="s">
        <v>15806</v>
      </c>
      <c r="AA3798">
        <v>5075</v>
      </c>
      <c r="AB3798">
        <v>1843</v>
      </c>
      <c r="AC3798">
        <v>332</v>
      </c>
      <c r="AD3798" s="7">
        <f>invoices[[#This Row],[Rent]]+invoices[[#This Row],[Services]]+invoices[[#This Row],[GST]]</f>
        <v>7250</v>
      </c>
      <c r="AE3798" s="7">
        <f>invoices[[#This Row],[Total]]-invoices[[#This Row],[rent_amount]]</f>
        <v>0</v>
      </c>
      <c r="AF3798">
        <v>1599</v>
      </c>
      <c r="AG3798">
        <v>2852</v>
      </c>
      <c r="AH3798">
        <f>invoices[[#This Row],[EB Amount]]-invoices[[#This Row],[electricity_amount]]</f>
        <v>0</v>
      </c>
    </row>
    <row r="3799" spans="1:34">
      <c r="A3799" t="s">
        <v>4747</v>
      </c>
      <c r="B3799" t="s">
        <v>22</v>
      </c>
      <c r="C3799" t="s">
        <v>3448</v>
      </c>
      <c r="D3799" t="s">
        <v>24</v>
      </c>
      <c r="E3799" t="s">
        <v>25</v>
      </c>
      <c r="F3799" t="s">
        <v>1200</v>
      </c>
      <c r="G3799" t="s">
        <v>4748</v>
      </c>
      <c r="H3799" s="1">
        <f>DATE(YEAR(invoices[[#This Row],[due_date]]),MONTH(invoices[[#This Row],[due_date]]),1)</f>
        <v>45444</v>
      </c>
      <c r="I3799" s="1">
        <v>45450</v>
      </c>
      <c r="J3799">
        <v>17500</v>
      </c>
      <c r="K3799">
        <v>1638</v>
      </c>
      <c r="L3799">
        <v>0</v>
      </c>
      <c r="M3799">
        <f>invoices[[#This Row],[rent_amount]]+invoices[[#This Row],[electricity_amount]]+invoices[[#This Row],[other_charges]]</f>
        <v>19138</v>
      </c>
      <c r="N3799" t="s">
        <v>28</v>
      </c>
      <c r="O3799" t="s">
        <v>904</v>
      </c>
      <c r="P3799">
        <v>0</v>
      </c>
      <c r="Q3799" t="b">
        <v>0</v>
      </c>
      <c r="R3799" t="s">
        <v>38</v>
      </c>
      <c r="S3799">
        <v>0</v>
      </c>
      <c r="T3799">
        <f>invoices[[#This Row],[total_amount]]</f>
        <v>19138</v>
      </c>
      <c r="U3799" t="s">
        <v>3450</v>
      </c>
      <c r="V3799" t="str">
        <f>INDEX([1]!Table1[tenantname],MATCH(invoices[[#This Row],[allotment_id]],[1]!Table1[TenantAllotmentID],0))</f>
        <v>Thanvi Reddy Golkonda (A24-A1)</v>
      </c>
      <c r="W3799" t="s">
        <v>15053</v>
      </c>
      <c r="X3799" t="s">
        <v>15054</v>
      </c>
      <c r="Y3799" s="4">
        <v>45444</v>
      </c>
      <c r="Z3799" t="s">
        <v>15806</v>
      </c>
      <c r="AA3799">
        <v>12562</v>
      </c>
      <c r="AB3799">
        <v>4186</v>
      </c>
      <c r="AC3799">
        <v>752</v>
      </c>
      <c r="AD3799" s="7">
        <f>invoices[[#This Row],[Rent]]+invoices[[#This Row],[Services]]+invoices[[#This Row],[GST]]</f>
        <v>17500</v>
      </c>
      <c r="AE3799" s="7">
        <f>invoices[[#This Row],[Total]]-invoices[[#This Row],[rent_amount]]</f>
        <v>0</v>
      </c>
      <c r="AF3799">
        <v>1625</v>
      </c>
      <c r="AG3799">
        <v>1638</v>
      </c>
      <c r="AH3799">
        <f>invoices[[#This Row],[EB Amount]]-invoices[[#This Row],[electricity_amount]]</f>
        <v>0</v>
      </c>
    </row>
    <row r="3800" spans="1:34">
      <c r="A3800" t="s">
        <v>4789</v>
      </c>
      <c r="B3800" t="s">
        <v>22</v>
      </c>
      <c r="C3800" t="s">
        <v>1121</v>
      </c>
      <c r="D3800" t="s">
        <v>24</v>
      </c>
      <c r="E3800" t="s">
        <v>147</v>
      </c>
      <c r="F3800" t="s">
        <v>1122</v>
      </c>
      <c r="G3800" t="s">
        <v>4790</v>
      </c>
      <c r="H3800" s="1">
        <f>DATE(YEAR(invoices[[#This Row],[due_date]]),MONTH(invoices[[#This Row],[due_date]]),1)</f>
        <v>45444</v>
      </c>
      <c r="I3800" s="1">
        <v>45450</v>
      </c>
      <c r="J3800">
        <v>14500</v>
      </c>
      <c r="K3800">
        <v>976</v>
      </c>
      <c r="L3800">
        <v>0</v>
      </c>
      <c r="M3800">
        <f>invoices[[#This Row],[rent_amount]]+invoices[[#This Row],[electricity_amount]]+invoices[[#This Row],[other_charges]]</f>
        <v>15476</v>
      </c>
      <c r="N3800" t="s">
        <v>28</v>
      </c>
      <c r="O3800" t="s">
        <v>37</v>
      </c>
      <c r="P3800">
        <v>0</v>
      </c>
      <c r="Q3800" t="b">
        <v>0</v>
      </c>
      <c r="R3800" t="s">
        <v>38</v>
      </c>
      <c r="S3800">
        <v>0</v>
      </c>
      <c r="T3800">
        <f>invoices[[#This Row],[total_amount]]</f>
        <v>15476</v>
      </c>
      <c r="U3800" t="s">
        <v>1125</v>
      </c>
      <c r="V3800" t="str">
        <f>INDEX([1]!Table1[tenantname],MATCH(invoices[[#This Row],[allotment_id]],[1]!Table1[TenantAllotmentID],0))</f>
        <v>Navin Joseph (C31-B1)</v>
      </c>
      <c r="W3800" t="s">
        <v>14356</v>
      </c>
      <c r="X3800" t="s">
        <v>14357</v>
      </c>
      <c r="Y3800" s="4">
        <v>45444</v>
      </c>
      <c r="Z3800" t="s">
        <v>15806</v>
      </c>
      <c r="AA3800">
        <v>10408</v>
      </c>
      <c r="AB3800">
        <v>3468</v>
      </c>
      <c r="AC3800">
        <v>624</v>
      </c>
      <c r="AD3800" s="7">
        <f>invoices[[#This Row],[Rent]]+invoices[[#This Row],[Services]]+invoices[[#This Row],[GST]]</f>
        <v>14500</v>
      </c>
      <c r="AE3800" s="7">
        <f>invoices[[#This Row],[Total]]-invoices[[#This Row],[rent_amount]]</f>
        <v>0</v>
      </c>
      <c r="AF3800">
        <v>1643</v>
      </c>
      <c r="AG3800">
        <v>976</v>
      </c>
      <c r="AH3800">
        <f>invoices[[#This Row],[EB Amount]]-invoices[[#This Row],[electricity_amount]]</f>
        <v>0</v>
      </c>
    </row>
    <row r="3801" spans="1:34">
      <c r="A3801" t="s">
        <v>4817</v>
      </c>
      <c r="B3801" t="s">
        <v>22</v>
      </c>
      <c r="C3801" t="s">
        <v>4691</v>
      </c>
      <c r="D3801" t="s">
        <v>24</v>
      </c>
      <c r="E3801" t="s">
        <v>247</v>
      </c>
      <c r="F3801" t="s">
        <v>248</v>
      </c>
      <c r="G3801" t="s">
        <v>4818</v>
      </c>
      <c r="H3801" s="1">
        <f>DATE(YEAR(invoices[[#This Row],[due_date]]),MONTH(invoices[[#This Row],[due_date]]),1)</f>
        <v>45444</v>
      </c>
      <c r="I3801" s="1">
        <v>45450</v>
      </c>
      <c r="J3801">
        <v>9500</v>
      </c>
      <c r="K3801">
        <v>0</v>
      </c>
      <c r="L3801">
        <v>0</v>
      </c>
      <c r="M3801">
        <f>invoices[[#This Row],[rent_amount]]+invoices[[#This Row],[electricity_amount]]+invoices[[#This Row],[other_charges]]</f>
        <v>9500</v>
      </c>
      <c r="N3801" t="s">
        <v>28</v>
      </c>
      <c r="O3801" t="s">
        <v>1540</v>
      </c>
      <c r="P3801">
        <v>0</v>
      </c>
      <c r="Q3801" t="b">
        <v>0</v>
      </c>
      <c r="R3801" t="s">
        <v>38</v>
      </c>
      <c r="S3801">
        <v>0</v>
      </c>
      <c r="T3801">
        <f>invoices[[#This Row],[total_amount]]</f>
        <v>9500</v>
      </c>
      <c r="U3801" t="s">
        <v>4819</v>
      </c>
      <c r="V3801" t="str">
        <f>INDEX([1]!Table1[tenantname],MATCH(invoices[[#This Row],[allotment_id]],[1]!Table1[TenantAllotmentID],0))</f>
        <v>Veda Agaswi (C11-A1)</v>
      </c>
      <c r="W3801" t="s">
        <v>15277</v>
      </c>
      <c r="X3801" t="s">
        <v>15295</v>
      </c>
      <c r="Y3801" s="4">
        <v>45444</v>
      </c>
      <c r="Z3801" t="s">
        <v>15806</v>
      </c>
      <c r="AA3801">
        <v>6650</v>
      </c>
      <c r="AB3801">
        <v>2415</v>
      </c>
      <c r="AC3801">
        <v>435</v>
      </c>
      <c r="AD3801" s="7">
        <f>invoices[[#This Row],[Rent]]+invoices[[#This Row],[Services]]+invoices[[#This Row],[GST]]</f>
        <v>9500</v>
      </c>
      <c r="AE3801" s="7">
        <f>invoices[[#This Row],[Total]]-invoices[[#This Row],[rent_amount]]</f>
        <v>0</v>
      </c>
      <c r="AF3801">
        <v>1655</v>
      </c>
      <c r="AG3801">
        <v>0</v>
      </c>
      <c r="AH3801">
        <f>invoices[[#This Row],[EB Amount]]-invoices[[#This Row],[electricity_amount]]</f>
        <v>0</v>
      </c>
    </row>
    <row r="3802" spans="1:34">
      <c r="A3802" t="s">
        <v>4899</v>
      </c>
      <c r="B3802" t="s">
        <v>22</v>
      </c>
      <c r="C3802" t="s">
        <v>2682</v>
      </c>
      <c r="D3802" t="s">
        <v>24</v>
      </c>
      <c r="E3802" t="s">
        <v>42</v>
      </c>
      <c r="F3802" t="s">
        <v>2100</v>
      </c>
      <c r="G3802" t="s">
        <v>4900</v>
      </c>
      <c r="H3802" s="1">
        <f>DATE(YEAR(invoices[[#This Row],[due_date]]),MONTH(invoices[[#This Row],[due_date]]),1)</f>
        <v>45444</v>
      </c>
      <c r="I3802" s="1">
        <v>45450</v>
      </c>
      <c r="J3802">
        <v>13500</v>
      </c>
      <c r="K3802">
        <v>1953</v>
      </c>
      <c r="L3802">
        <v>0</v>
      </c>
      <c r="M3802">
        <f>invoices[[#This Row],[rent_amount]]+invoices[[#This Row],[electricity_amount]]+invoices[[#This Row],[other_charges]]</f>
        <v>15453</v>
      </c>
      <c r="N3802" t="s">
        <v>28</v>
      </c>
      <c r="O3802" t="s">
        <v>237</v>
      </c>
      <c r="P3802">
        <v>0</v>
      </c>
      <c r="Q3802" t="b">
        <v>0</v>
      </c>
      <c r="R3802" t="s">
        <v>38</v>
      </c>
      <c r="S3802">
        <v>0</v>
      </c>
      <c r="T3802">
        <f>invoices[[#This Row],[total_amount]]</f>
        <v>15453</v>
      </c>
      <c r="U3802" t="s">
        <v>3079</v>
      </c>
      <c r="V3802" t="str">
        <f>INDEX([1]!Table1[tenantname],MATCH(invoices[[#This Row],[allotment_id]],[1]!Table1[TenantAllotmentID],0))</f>
        <v>Amita Asthana (C24-B1)</v>
      </c>
      <c r="W3802" t="s">
        <v>14866</v>
      </c>
      <c r="X3802" t="s">
        <v>14965</v>
      </c>
      <c r="Y3802" s="4">
        <v>45444</v>
      </c>
      <c r="Z3802" t="s">
        <v>15806</v>
      </c>
      <c r="AA3802">
        <v>9690</v>
      </c>
      <c r="AB3802">
        <v>3229</v>
      </c>
      <c r="AC3802">
        <v>581</v>
      </c>
      <c r="AD3802" s="7">
        <f>invoices[[#This Row],[Rent]]+invoices[[#This Row],[Services]]+invoices[[#This Row],[GST]]</f>
        <v>13500</v>
      </c>
      <c r="AE3802" s="7">
        <f>invoices[[#This Row],[Total]]-invoices[[#This Row],[rent_amount]]</f>
        <v>0</v>
      </c>
      <c r="AF3802">
        <v>1692</v>
      </c>
      <c r="AG3802">
        <v>1953</v>
      </c>
      <c r="AH3802">
        <f>invoices[[#This Row],[EB Amount]]-invoices[[#This Row],[electricity_amount]]</f>
        <v>0</v>
      </c>
    </row>
    <row r="3803" spans="1:34">
      <c r="A3803" t="s">
        <v>4954</v>
      </c>
      <c r="B3803" t="s">
        <v>22</v>
      </c>
      <c r="C3803" t="s">
        <v>4955</v>
      </c>
      <c r="D3803" t="s">
        <v>24</v>
      </c>
      <c r="E3803" t="s">
        <v>592</v>
      </c>
      <c r="F3803" t="s">
        <v>1016</v>
      </c>
      <c r="G3803" t="s">
        <v>4956</v>
      </c>
      <c r="H3803" s="1">
        <f>DATE(YEAR(invoices[[#This Row],[due_date]]),MONTH(invoices[[#This Row],[due_date]]),1)</f>
        <v>45444</v>
      </c>
      <c r="I3803" s="1">
        <v>45450</v>
      </c>
      <c r="J3803">
        <v>2250</v>
      </c>
      <c r="K3803">
        <v>0</v>
      </c>
      <c r="L3803">
        <v>0</v>
      </c>
      <c r="M3803">
        <f>invoices[[#This Row],[rent_amount]]+invoices[[#This Row],[electricity_amount]]+invoices[[#This Row],[other_charges]]</f>
        <v>2250</v>
      </c>
      <c r="N3803" t="s">
        <v>28</v>
      </c>
      <c r="O3803" t="s">
        <v>904</v>
      </c>
      <c r="P3803">
        <v>0</v>
      </c>
      <c r="Q3803" t="b">
        <v>0</v>
      </c>
      <c r="R3803" t="s">
        <v>38</v>
      </c>
      <c r="S3803">
        <v>0</v>
      </c>
      <c r="T3803">
        <f>invoices[[#This Row],[total_amount]]</f>
        <v>2250</v>
      </c>
      <c r="U3803" t="s">
        <v>4957</v>
      </c>
      <c r="V3803" t="str">
        <f>INDEX([1]!Table1[tenantname],MATCH(invoices[[#This Row],[allotment_id]],[1]!Table1[TenantAllotmentID],0))</f>
        <v>Monish Shamukh Kasyap (A44-C1)</v>
      </c>
      <c r="W3803" t="s">
        <v>15316</v>
      </c>
      <c r="X3803" t="s">
        <v>15317</v>
      </c>
      <c r="Y3803" s="4">
        <v>45444</v>
      </c>
      <c r="Z3803" t="s">
        <v>15806</v>
      </c>
      <c r="AA3803">
        <v>1575</v>
      </c>
      <c r="AB3803">
        <v>572</v>
      </c>
      <c r="AC3803">
        <v>103</v>
      </c>
      <c r="AD3803" s="7">
        <f>invoices[[#This Row],[Rent]]+invoices[[#This Row],[Services]]+invoices[[#This Row],[GST]]</f>
        <v>2250</v>
      </c>
      <c r="AE3803" s="7">
        <f>invoices[[#This Row],[Total]]-invoices[[#This Row],[rent_amount]]</f>
        <v>0</v>
      </c>
      <c r="AF3803">
        <v>1720</v>
      </c>
      <c r="AG3803">
        <v>0</v>
      </c>
      <c r="AH3803">
        <f>invoices[[#This Row],[EB Amount]]-invoices[[#This Row],[electricity_amount]]</f>
        <v>0</v>
      </c>
    </row>
    <row r="3804" spans="1:34">
      <c r="A3804" t="s">
        <v>5048</v>
      </c>
      <c r="B3804" t="s">
        <v>22</v>
      </c>
      <c r="C3804" t="s">
        <v>281</v>
      </c>
      <c r="D3804" t="s">
        <v>24</v>
      </c>
      <c r="E3804" t="s">
        <v>34</v>
      </c>
      <c r="F3804" t="s">
        <v>282</v>
      </c>
      <c r="G3804" t="s">
        <v>5049</v>
      </c>
      <c r="H3804" s="1">
        <f>DATE(YEAR(invoices[[#This Row],[due_date]]),MONTH(invoices[[#This Row],[due_date]]),1)</f>
        <v>45444</v>
      </c>
      <c r="I3804" s="1">
        <v>45450</v>
      </c>
      <c r="J3804">
        <v>13500</v>
      </c>
      <c r="K3804">
        <v>2573</v>
      </c>
      <c r="L3804">
        <v>0</v>
      </c>
      <c r="M3804">
        <f>invoices[[#This Row],[rent_amount]]+invoices[[#This Row],[electricity_amount]]+invoices[[#This Row],[other_charges]]</f>
        <v>16073</v>
      </c>
      <c r="N3804" t="s">
        <v>28</v>
      </c>
      <c r="O3804" t="s">
        <v>1540</v>
      </c>
      <c r="P3804">
        <v>0</v>
      </c>
      <c r="Q3804" t="b">
        <v>0</v>
      </c>
      <c r="R3804" t="s">
        <v>38</v>
      </c>
      <c r="S3804">
        <v>0</v>
      </c>
      <c r="T3804">
        <f>invoices[[#This Row],[total_amount]]</f>
        <v>16073</v>
      </c>
      <c r="U3804" t="s">
        <v>283</v>
      </c>
      <c r="V3804" t="str">
        <f>INDEX([1]!Table1[tenantname],MATCH(invoices[[#This Row],[allotment_id]],[1]!Table1[TenantAllotmentID],0))</f>
        <v>kiranmai Bhatlapenumarthi (B43-C2)</v>
      </c>
      <c r="W3804" t="s">
        <v>14054</v>
      </c>
      <c r="X3804" t="s">
        <v>14055</v>
      </c>
      <c r="Y3804" s="4">
        <v>45444</v>
      </c>
      <c r="Z3804" t="s">
        <v>15806</v>
      </c>
      <c r="AA3804">
        <v>9690</v>
      </c>
      <c r="AB3804">
        <v>3229</v>
      </c>
      <c r="AC3804">
        <v>581</v>
      </c>
      <c r="AD3804" s="7">
        <f>invoices[[#This Row],[Rent]]+invoices[[#This Row],[Services]]+invoices[[#This Row],[GST]]</f>
        <v>13500</v>
      </c>
      <c r="AE3804" s="7">
        <f>invoices[[#This Row],[Total]]-invoices[[#This Row],[rent_amount]]</f>
        <v>0</v>
      </c>
      <c r="AF3804">
        <v>1762</v>
      </c>
      <c r="AG3804">
        <v>2573</v>
      </c>
      <c r="AH3804">
        <f>invoices[[#This Row],[EB Amount]]-invoices[[#This Row],[electricity_amount]]</f>
        <v>0</v>
      </c>
    </row>
    <row r="3805" spans="1:34">
      <c r="A3805" t="s">
        <v>5068</v>
      </c>
      <c r="B3805" t="s">
        <v>22</v>
      </c>
      <c r="C3805" t="s">
        <v>240</v>
      </c>
      <c r="D3805" t="s">
        <v>24</v>
      </c>
      <c r="E3805" t="s">
        <v>72</v>
      </c>
      <c r="F3805" t="s">
        <v>241</v>
      </c>
      <c r="G3805" t="s">
        <v>5069</v>
      </c>
      <c r="H3805" s="1">
        <f>DATE(YEAR(invoices[[#This Row],[due_date]]),MONTH(invoices[[#This Row],[due_date]]),1)</f>
        <v>45444</v>
      </c>
      <c r="I3805" s="1">
        <v>45450</v>
      </c>
      <c r="J3805">
        <v>13500</v>
      </c>
      <c r="K3805">
        <v>1085</v>
      </c>
      <c r="L3805">
        <v>0</v>
      </c>
      <c r="M3805">
        <f>invoices[[#This Row],[rent_amount]]+invoices[[#This Row],[electricity_amount]]+invoices[[#This Row],[other_charges]]</f>
        <v>14585</v>
      </c>
      <c r="N3805" t="s">
        <v>28</v>
      </c>
      <c r="O3805" t="s">
        <v>904</v>
      </c>
      <c r="P3805">
        <v>0</v>
      </c>
      <c r="Q3805" t="b">
        <v>0</v>
      </c>
      <c r="R3805" t="s">
        <v>38</v>
      </c>
      <c r="S3805">
        <v>0</v>
      </c>
      <c r="T3805">
        <f>invoices[[#This Row],[total_amount]]</f>
        <v>14585</v>
      </c>
      <c r="U3805" t="s">
        <v>244</v>
      </c>
      <c r="V3805" t="str">
        <f>INDEX([1]!Table1[tenantname],MATCH(invoices[[#This Row],[allotment_id]],[1]!Table1[TenantAllotmentID],0))</f>
        <v>Khushboo Sahani (C34-C2)</v>
      </c>
      <c r="W3805" t="s">
        <v>14042</v>
      </c>
      <c r="X3805" t="s">
        <v>14043</v>
      </c>
      <c r="Y3805" s="4">
        <v>45444</v>
      </c>
      <c r="Z3805" t="s">
        <v>15806</v>
      </c>
      <c r="AA3805">
        <v>9690</v>
      </c>
      <c r="AB3805">
        <v>3229</v>
      </c>
      <c r="AC3805">
        <v>581</v>
      </c>
      <c r="AD3805" s="7">
        <f>invoices[[#This Row],[Rent]]+invoices[[#This Row],[Services]]+invoices[[#This Row],[GST]]</f>
        <v>13500</v>
      </c>
      <c r="AE3805" s="7">
        <f>invoices[[#This Row],[Total]]-invoices[[#This Row],[rent_amount]]</f>
        <v>0</v>
      </c>
      <c r="AF3805">
        <v>1773</v>
      </c>
      <c r="AG3805">
        <v>1085</v>
      </c>
      <c r="AH3805">
        <f>invoices[[#This Row],[EB Amount]]-invoices[[#This Row],[electricity_amount]]</f>
        <v>0</v>
      </c>
    </row>
    <row r="3806" spans="1:34">
      <c r="A3806" t="s">
        <v>5171</v>
      </c>
      <c r="B3806" t="s">
        <v>22</v>
      </c>
      <c r="C3806" t="s">
        <v>2011</v>
      </c>
      <c r="D3806" t="s">
        <v>24</v>
      </c>
      <c r="E3806" t="s">
        <v>155</v>
      </c>
      <c r="F3806" t="s">
        <v>1928</v>
      </c>
      <c r="G3806" t="s">
        <v>5172</v>
      </c>
      <c r="H3806" s="1">
        <f>DATE(YEAR(invoices[[#This Row],[due_date]]),MONTH(invoices[[#This Row],[due_date]]),1)</f>
        <v>45444</v>
      </c>
      <c r="I3806" s="1">
        <v>45450</v>
      </c>
      <c r="J3806">
        <v>6110</v>
      </c>
      <c r="K3806">
        <v>2232</v>
      </c>
      <c r="L3806">
        <v>2250</v>
      </c>
      <c r="M3806">
        <f>invoices[[#This Row],[rent_amount]]+invoices[[#This Row],[electricity_amount]]+invoices[[#This Row],[other_charges]]</f>
        <v>10592</v>
      </c>
      <c r="N3806" t="s">
        <v>28</v>
      </c>
      <c r="O3806" t="s">
        <v>1540</v>
      </c>
      <c r="P3806">
        <v>0</v>
      </c>
      <c r="Q3806" t="b">
        <v>0</v>
      </c>
      <c r="R3806" t="s">
        <v>38</v>
      </c>
      <c r="S3806">
        <v>0</v>
      </c>
      <c r="T3806">
        <f>invoices[[#This Row],[total_amount]]</f>
        <v>10592</v>
      </c>
      <c r="U3806" t="s">
        <v>2013</v>
      </c>
      <c r="V3806" t="str">
        <f>INDEX([1]!Table1[tenantname],MATCH(invoices[[#This Row],[allotment_id]],[1]!Table1[TenantAllotmentID],0))</f>
        <v>Arti Rastogi (C44-B1)</v>
      </c>
      <c r="W3806" t="s">
        <v>14675</v>
      </c>
      <c r="X3806" t="s">
        <v>14676</v>
      </c>
      <c r="Y3806" s="4">
        <v>45444</v>
      </c>
      <c r="Z3806" t="s">
        <v>15806</v>
      </c>
      <c r="AA3806">
        <v>4277</v>
      </c>
      <c r="AB3806">
        <v>1553</v>
      </c>
      <c r="AC3806">
        <v>280</v>
      </c>
      <c r="AD3806" s="7">
        <f>invoices[[#This Row],[Rent]]+invoices[[#This Row],[Services]]+invoices[[#This Row],[GST]]</f>
        <v>6110</v>
      </c>
      <c r="AE3806" s="7">
        <f>invoices[[#This Row],[Total]]-invoices[[#This Row],[rent_amount]]</f>
        <v>0</v>
      </c>
      <c r="AF3806">
        <v>1822</v>
      </c>
      <c r="AG3806">
        <v>2232</v>
      </c>
      <c r="AH3806">
        <f>invoices[[#This Row],[EB Amount]]-invoices[[#This Row],[electricity_amount]]</f>
        <v>0</v>
      </c>
    </row>
    <row r="3807" spans="1:34">
      <c r="A3807" t="s">
        <v>5207</v>
      </c>
      <c r="B3807" t="s">
        <v>22</v>
      </c>
      <c r="C3807" t="s">
        <v>5208</v>
      </c>
      <c r="D3807" t="s">
        <v>24</v>
      </c>
      <c r="E3807" t="s">
        <v>476</v>
      </c>
      <c r="F3807" t="s">
        <v>1186</v>
      </c>
      <c r="G3807" t="s">
        <v>5209</v>
      </c>
      <c r="H3807" s="1">
        <f>DATE(YEAR(invoices[[#This Row],[due_date]]),MONTH(invoices[[#This Row],[due_date]]),1)</f>
        <v>45444</v>
      </c>
      <c r="I3807" s="1">
        <v>45450</v>
      </c>
      <c r="J3807">
        <v>13524</v>
      </c>
      <c r="K3807">
        <v>0</v>
      </c>
      <c r="L3807">
        <v>0</v>
      </c>
      <c r="M3807">
        <f>invoices[[#This Row],[rent_amount]]+invoices[[#This Row],[electricity_amount]]+invoices[[#This Row],[other_charges]]</f>
        <v>13524</v>
      </c>
      <c r="N3807" t="s">
        <v>28</v>
      </c>
      <c r="O3807" t="s">
        <v>37</v>
      </c>
      <c r="P3807">
        <v>0</v>
      </c>
      <c r="Q3807" t="b">
        <v>0</v>
      </c>
      <c r="R3807" t="s">
        <v>38</v>
      </c>
      <c r="S3807">
        <v>0</v>
      </c>
      <c r="T3807">
        <f>invoices[[#This Row],[total_amount]]</f>
        <v>13524</v>
      </c>
      <c r="U3807" t="s">
        <v>5210</v>
      </c>
      <c r="V3807" t="str">
        <f>INDEX([1]!Table1[tenantname],MATCH(invoices[[#This Row],[allotment_id]],[1]!Table1[TenantAllotmentID],0))</f>
        <v>Peddoori Santhosh Vyas (B41-B2)</v>
      </c>
      <c r="W3807" t="s">
        <v>15349</v>
      </c>
      <c r="X3807" t="s">
        <v>15350</v>
      </c>
      <c r="Y3807" s="4">
        <v>45444</v>
      </c>
      <c r="Z3807" t="s">
        <v>15806</v>
      </c>
      <c r="AA3807">
        <v>9467</v>
      </c>
      <c r="AB3807">
        <v>3438</v>
      </c>
      <c r="AC3807">
        <v>619</v>
      </c>
      <c r="AD3807" s="7">
        <f>invoices[[#This Row],[Rent]]+invoices[[#This Row],[Services]]+invoices[[#This Row],[GST]]</f>
        <v>13524</v>
      </c>
      <c r="AE3807" s="7">
        <f>invoices[[#This Row],[Total]]-invoices[[#This Row],[rent_amount]]</f>
        <v>0</v>
      </c>
      <c r="AF3807">
        <v>1839</v>
      </c>
      <c r="AG3807">
        <v>0</v>
      </c>
      <c r="AH3807">
        <f>invoices[[#This Row],[EB Amount]]-invoices[[#This Row],[electricity_amount]]</f>
        <v>0</v>
      </c>
    </row>
    <row r="3808" spans="1:34">
      <c r="A3808" t="s">
        <v>5357</v>
      </c>
      <c r="B3808" t="s">
        <v>22</v>
      </c>
      <c r="C3808" t="s">
        <v>1674</v>
      </c>
      <c r="D3808" t="s">
        <v>24</v>
      </c>
      <c r="E3808" t="s">
        <v>329</v>
      </c>
      <c r="F3808" t="s">
        <v>1352</v>
      </c>
      <c r="G3808" t="s">
        <v>5358</v>
      </c>
      <c r="H3808" s="1">
        <f>DATE(YEAR(invoices[[#This Row],[due_date]]),MONTH(invoices[[#This Row],[due_date]]),1)</f>
        <v>45444</v>
      </c>
      <c r="I3808" s="1">
        <v>45450</v>
      </c>
      <c r="J3808">
        <v>14500</v>
      </c>
      <c r="K3808">
        <v>2945</v>
      </c>
      <c r="L3808">
        <v>0</v>
      </c>
      <c r="M3808">
        <f>invoices[[#This Row],[rent_amount]]+invoices[[#This Row],[electricity_amount]]+invoices[[#This Row],[other_charges]]</f>
        <v>17445</v>
      </c>
      <c r="N3808" t="s">
        <v>28</v>
      </c>
      <c r="O3808" t="s">
        <v>37</v>
      </c>
      <c r="P3808">
        <v>0</v>
      </c>
      <c r="Q3808" t="b">
        <v>0</v>
      </c>
      <c r="R3808" t="s">
        <v>38</v>
      </c>
      <c r="S3808">
        <v>0</v>
      </c>
      <c r="T3808">
        <f>invoices[[#This Row],[total_amount]]</f>
        <v>17445</v>
      </c>
      <c r="U3808" t="s">
        <v>1677</v>
      </c>
      <c r="V3808" t="str">
        <f>INDEX([1]!Table1[tenantname],MATCH(invoices[[#This Row],[allotment_id]],[1]!Table1[TenantAllotmentID],0))</f>
        <v>Oviya S (C43-B1)</v>
      </c>
      <c r="W3808" t="s">
        <v>14557</v>
      </c>
      <c r="X3808" t="s">
        <v>14557</v>
      </c>
      <c r="Y3808" s="4">
        <v>45444</v>
      </c>
      <c r="Z3808" t="s">
        <v>15806</v>
      </c>
      <c r="AA3808">
        <v>8866</v>
      </c>
      <c r="AB3808">
        <v>4774</v>
      </c>
      <c r="AC3808">
        <v>860</v>
      </c>
      <c r="AD3808" s="7">
        <f>invoices[[#This Row],[Rent]]+invoices[[#This Row],[Services]]+invoices[[#This Row],[GST]]</f>
        <v>14500</v>
      </c>
      <c r="AE3808" s="7">
        <f>invoices[[#This Row],[Total]]-invoices[[#This Row],[rent_amount]]</f>
        <v>0</v>
      </c>
      <c r="AF3808">
        <v>1914</v>
      </c>
      <c r="AG3808">
        <v>2945</v>
      </c>
      <c r="AH3808">
        <f>invoices[[#This Row],[EB Amount]]-invoices[[#This Row],[electricity_amount]]</f>
        <v>0</v>
      </c>
    </row>
    <row r="3809" spans="1:34">
      <c r="A3809" t="s">
        <v>5390</v>
      </c>
      <c r="B3809" t="s">
        <v>22</v>
      </c>
      <c r="C3809" t="s">
        <v>1847</v>
      </c>
      <c r="D3809" t="s">
        <v>24</v>
      </c>
      <c r="E3809" t="s">
        <v>399</v>
      </c>
      <c r="F3809" t="s">
        <v>2169</v>
      </c>
      <c r="G3809" t="s">
        <v>5391</v>
      </c>
      <c r="H3809" s="1">
        <f>DATE(YEAR(invoices[[#This Row],[due_date]]),MONTH(invoices[[#This Row],[due_date]]),1)</f>
        <v>45444</v>
      </c>
      <c r="I3809" s="1">
        <v>45450</v>
      </c>
      <c r="J3809">
        <v>4587</v>
      </c>
      <c r="K3809">
        <v>2077</v>
      </c>
      <c r="L3809">
        <v>2250</v>
      </c>
      <c r="M3809">
        <f>invoices[[#This Row],[rent_amount]]+invoices[[#This Row],[electricity_amount]]+invoices[[#This Row],[other_charges]]</f>
        <v>8914</v>
      </c>
      <c r="N3809" t="s">
        <v>28</v>
      </c>
      <c r="O3809" t="s">
        <v>237</v>
      </c>
      <c r="P3809">
        <v>0</v>
      </c>
      <c r="Q3809" t="b">
        <v>0</v>
      </c>
      <c r="R3809" t="s">
        <v>38</v>
      </c>
      <c r="S3809">
        <v>0</v>
      </c>
      <c r="T3809">
        <f>invoices[[#This Row],[total_amount]]</f>
        <v>8914</v>
      </c>
      <c r="U3809" t="s">
        <v>2695</v>
      </c>
      <c r="V3809" t="str">
        <f>INDEX([1]!Table1[tenantname],MATCH(invoices[[#This Row],[allotment_id]],[1]!Table1[TenantAllotmentID],0))</f>
        <v>Aditi Maurya (B22-A1)</v>
      </c>
      <c r="W3809" t="s">
        <v>14617</v>
      </c>
      <c r="X3809" t="s">
        <v>14868</v>
      </c>
      <c r="Y3809" s="4">
        <v>45444</v>
      </c>
      <c r="Z3809" t="s">
        <v>15806</v>
      </c>
      <c r="AA3809">
        <v>3211</v>
      </c>
      <c r="AB3809">
        <v>1166</v>
      </c>
      <c r="AC3809">
        <v>210</v>
      </c>
      <c r="AD3809" s="7">
        <f>invoices[[#This Row],[Rent]]+invoices[[#This Row],[Services]]+invoices[[#This Row],[GST]]</f>
        <v>4587</v>
      </c>
      <c r="AE3809" s="7">
        <f>invoices[[#This Row],[Total]]-invoices[[#This Row],[rent_amount]]</f>
        <v>0</v>
      </c>
      <c r="AF3809">
        <v>1930</v>
      </c>
      <c r="AG3809">
        <v>2077</v>
      </c>
      <c r="AH3809">
        <f>invoices[[#This Row],[EB Amount]]-invoices[[#This Row],[electricity_amount]]</f>
        <v>0</v>
      </c>
    </row>
    <row r="3810" spans="1:34">
      <c r="A3810" t="s">
        <v>5398</v>
      </c>
      <c r="B3810" t="s">
        <v>22</v>
      </c>
      <c r="C3810" t="s">
        <v>1421</v>
      </c>
      <c r="D3810" t="s">
        <v>24</v>
      </c>
      <c r="E3810" t="s">
        <v>34</v>
      </c>
      <c r="F3810" t="s">
        <v>805</v>
      </c>
      <c r="G3810" t="s">
        <v>5399</v>
      </c>
      <c r="H3810" s="1">
        <f>DATE(YEAR(invoices[[#This Row],[due_date]]),MONTH(invoices[[#This Row],[due_date]]),1)</f>
        <v>45444</v>
      </c>
      <c r="I3810" s="1">
        <v>45450</v>
      </c>
      <c r="J3810">
        <v>17500</v>
      </c>
      <c r="K3810">
        <v>2573</v>
      </c>
      <c r="L3810">
        <v>0</v>
      </c>
      <c r="M3810">
        <f>invoices[[#This Row],[rent_amount]]+invoices[[#This Row],[electricity_amount]]+invoices[[#This Row],[other_charges]]</f>
        <v>20073</v>
      </c>
      <c r="N3810" t="s">
        <v>28</v>
      </c>
      <c r="O3810" t="s">
        <v>904</v>
      </c>
      <c r="P3810">
        <v>0</v>
      </c>
      <c r="Q3810" t="b">
        <v>0</v>
      </c>
      <c r="R3810" t="s">
        <v>38</v>
      </c>
      <c r="S3810">
        <v>0</v>
      </c>
      <c r="T3810">
        <f>invoices[[#This Row],[total_amount]]</f>
        <v>20073</v>
      </c>
      <c r="U3810" t="s">
        <v>2859</v>
      </c>
      <c r="V3810" t="str">
        <f>INDEX([1]!Table1[tenantname],MATCH(invoices[[#This Row],[allotment_id]],[1]!Table1[TenantAllotmentID],0))</f>
        <v>Sai Roshni  Matta (B43-A1)</v>
      </c>
      <c r="W3810" t="s">
        <v>14466</v>
      </c>
      <c r="X3810" t="s">
        <v>14913</v>
      </c>
      <c r="Y3810" s="4">
        <v>45444</v>
      </c>
      <c r="Z3810" t="s">
        <v>15806</v>
      </c>
      <c r="AA3810">
        <v>12562</v>
      </c>
      <c r="AB3810">
        <v>4186</v>
      </c>
      <c r="AC3810">
        <v>752</v>
      </c>
      <c r="AD3810" s="7">
        <f>invoices[[#This Row],[Rent]]+invoices[[#This Row],[Services]]+invoices[[#This Row],[GST]]</f>
        <v>17500</v>
      </c>
      <c r="AE3810" s="7">
        <f>invoices[[#This Row],[Total]]-invoices[[#This Row],[rent_amount]]</f>
        <v>0</v>
      </c>
      <c r="AF3810">
        <v>1934</v>
      </c>
      <c r="AG3810">
        <v>2573</v>
      </c>
      <c r="AH3810">
        <f>invoices[[#This Row],[EB Amount]]-invoices[[#This Row],[electricity_amount]]</f>
        <v>0</v>
      </c>
    </row>
    <row r="3811" spans="1:34">
      <c r="A3811" t="s">
        <v>5408</v>
      </c>
      <c r="B3811" t="s">
        <v>22</v>
      </c>
      <c r="C3811" t="s">
        <v>1919</v>
      </c>
      <c r="D3811" t="s">
        <v>24</v>
      </c>
      <c r="E3811" t="s">
        <v>140</v>
      </c>
      <c r="F3811" t="s">
        <v>437</v>
      </c>
      <c r="G3811" t="s">
        <v>5409</v>
      </c>
      <c r="H3811" s="1">
        <f>DATE(YEAR(invoices[[#This Row],[due_date]]),MONTH(invoices[[#This Row],[due_date]]),1)</f>
        <v>45444</v>
      </c>
      <c r="I3811" s="1">
        <v>45450</v>
      </c>
      <c r="J3811">
        <v>3598</v>
      </c>
      <c r="K3811">
        <v>2759</v>
      </c>
      <c r="L3811">
        <v>2250</v>
      </c>
      <c r="M3811">
        <f>invoices[[#This Row],[rent_amount]]+invoices[[#This Row],[electricity_amount]]+invoices[[#This Row],[other_charges]]</f>
        <v>8607</v>
      </c>
      <c r="N3811" t="s">
        <v>28</v>
      </c>
      <c r="O3811" t="s">
        <v>237</v>
      </c>
      <c r="P3811">
        <v>0</v>
      </c>
      <c r="Q3811" t="b">
        <v>0</v>
      </c>
      <c r="R3811" t="s">
        <v>38</v>
      </c>
      <c r="S3811">
        <v>0</v>
      </c>
      <c r="T3811">
        <f>invoices[[#This Row],[total_amount]]</f>
        <v>8607</v>
      </c>
      <c r="U3811" t="s">
        <v>1921</v>
      </c>
      <c r="V3811" t="str">
        <f>INDEX([1]!Table1[tenantname],MATCH(invoices[[#This Row],[allotment_id]],[1]!Table1[TenantAllotmentID],0))</f>
        <v>Abhishek Kumar Jha (A41-C2)</v>
      </c>
      <c r="W3811" t="s">
        <v>14643</v>
      </c>
      <c r="X3811" t="s">
        <v>14644</v>
      </c>
      <c r="Y3811" s="4">
        <v>45444</v>
      </c>
      <c r="Z3811" t="s">
        <v>15806</v>
      </c>
      <c r="AA3811">
        <v>2238</v>
      </c>
      <c r="AB3811">
        <v>1153</v>
      </c>
      <c r="AC3811">
        <v>207</v>
      </c>
      <c r="AD3811" s="7">
        <f>invoices[[#This Row],[Rent]]+invoices[[#This Row],[Services]]+invoices[[#This Row],[GST]]</f>
        <v>3598</v>
      </c>
      <c r="AE3811" s="7">
        <f>invoices[[#This Row],[Total]]-invoices[[#This Row],[rent_amount]]</f>
        <v>0</v>
      </c>
      <c r="AF3811">
        <v>1938</v>
      </c>
      <c r="AG3811">
        <v>2759</v>
      </c>
      <c r="AH3811">
        <f>invoices[[#This Row],[EB Amount]]-invoices[[#This Row],[electricity_amount]]</f>
        <v>0</v>
      </c>
    </row>
    <row r="3812" spans="1:34">
      <c r="A3812" t="s">
        <v>5416</v>
      </c>
      <c r="B3812" t="s">
        <v>22</v>
      </c>
      <c r="C3812" t="s">
        <v>5417</v>
      </c>
      <c r="D3812" t="s">
        <v>24</v>
      </c>
      <c r="E3812" t="s">
        <v>268</v>
      </c>
      <c r="F3812" t="s">
        <v>359</v>
      </c>
      <c r="G3812" t="s">
        <v>5418</v>
      </c>
      <c r="H3812" s="1">
        <f>DATE(YEAR(invoices[[#This Row],[due_date]]),MONTH(invoices[[#This Row],[due_date]]),1)</f>
        <v>45444</v>
      </c>
      <c r="I3812" s="1">
        <v>45450</v>
      </c>
      <c r="J3812">
        <v>24000</v>
      </c>
      <c r="K3812">
        <v>1829</v>
      </c>
      <c r="L3812">
        <v>0</v>
      </c>
      <c r="M3812">
        <f>invoices[[#This Row],[rent_amount]]+invoices[[#This Row],[electricity_amount]]+invoices[[#This Row],[other_charges]]</f>
        <v>25829</v>
      </c>
      <c r="N3812" t="s">
        <v>28</v>
      </c>
      <c r="O3812" t="s">
        <v>904</v>
      </c>
      <c r="P3812">
        <v>0</v>
      </c>
      <c r="Q3812" t="b">
        <v>0</v>
      </c>
      <c r="R3812" t="s">
        <v>38</v>
      </c>
      <c r="S3812">
        <v>0</v>
      </c>
      <c r="T3812">
        <f>invoices[[#This Row],[total_amount]]</f>
        <v>25829</v>
      </c>
      <c r="U3812" t="s">
        <v>5419</v>
      </c>
      <c r="V3812" t="str">
        <f>INDEX([1]!Table1[tenantname],MATCH(invoices[[#This Row],[allotment_id]],[1]!Table1[TenantAllotmentID],0))</f>
        <v>Jayanthan Ramesh (C21-D1)</v>
      </c>
      <c r="W3812" t="s">
        <v>15372</v>
      </c>
      <c r="X3812" t="s">
        <v>15373</v>
      </c>
      <c r="Y3812" s="4">
        <v>45444</v>
      </c>
      <c r="Z3812" t="s">
        <v>15806</v>
      </c>
      <c r="AA3812">
        <v>17228</v>
      </c>
      <c r="AB3812">
        <v>5741</v>
      </c>
      <c r="AC3812">
        <v>1031</v>
      </c>
      <c r="AD3812" s="7">
        <f>invoices[[#This Row],[Rent]]+invoices[[#This Row],[Services]]+invoices[[#This Row],[GST]]</f>
        <v>24000</v>
      </c>
      <c r="AE3812" s="7">
        <f>invoices[[#This Row],[Total]]-invoices[[#This Row],[rent_amount]]</f>
        <v>0</v>
      </c>
      <c r="AF3812">
        <v>1943</v>
      </c>
      <c r="AG3812">
        <v>1829</v>
      </c>
      <c r="AH3812">
        <f>invoices[[#This Row],[EB Amount]]-invoices[[#This Row],[electricity_amount]]</f>
        <v>0</v>
      </c>
    </row>
    <row r="3813" spans="1:34">
      <c r="A3813" t="s">
        <v>5426</v>
      </c>
      <c r="B3813" t="s">
        <v>22</v>
      </c>
      <c r="C3813" t="s">
        <v>5427</v>
      </c>
      <c r="D3813" t="s">
        <v>24</v>
      </c>
      <c r="E3813" t="s">
        <v>519</v>
      </c>
      <c r="F3813" t="s">
        <v>520</v>
      </c>
      <c r="G3813" t="s">
        <v>5428</v>
      </c>
      <c r="H3813" s="1">
        <f>DATE(YEAR(invoices[[#This Row],[due_date]]),MONTH(invoices[[#This Row],[due_date]]),1)</f>
        <v>45444</v>
      </c>
      <c r="I3813" s="1">
        <v>45450</v>
      </c>
      <c r="J3813">
        <v>19000</v>
      </c>
      <c r="K3813">
        <v>2418</v>
      </c>
      <c r="L3813">
        <v>0</v>
      </c>
      <c r="M3813">
        <f>invoices[[#This Row],[rent_amount]]+invoices[[#This Row],[electricity_amount]]+invoices[[#This Row],[other_charges]]</f>
        <v>21418</v>
      </c>
      <c r="N3813" t="s">
        <v>28</v>
      </c>
      <c r="O3813" t="s">
        <v>37</v>
      </c>
      <c r="P3813">
        <v>0</v>
      </c>
      <c r="Q3813" t="b">
        <v>0</v>
      </c>
      <c r="R3813" t="s">
        <v>38</v>
      </c>
      <c r="S3813">
        <v>0</v>
      </c>
      <c r="T3813">
        <f>invoices[[#This Row],[total_amount]]</f>
        <v>21418</v>
      </c>
      <c r="U3813" t="s">
        <v>5429</v>
      </c>
      <c r="V3813" t="str">
        <f>INDEX([1]!Table1[tenantname],MATCH(invoices[[#This Row],[allotment_id]],[1]!Table1[TenantAllotmentID],0))</f>
        <v>Rupesh S (C41-A1)</v>
      </c>
      <c r="W3813" t="s">
        <v>15374</v>
      </c>
      <c r="X3813" t="s">
        <v>15375</v>
      </c>
      <c r="Y3813" s="4">
        <v>45444</v>
      </c>
      <c r="Z3813" t="s">
        <v>15806</v>
      </c>
      <c r="AA3813">
        <v>11618</v>
      </c>
      <c r="AB3813">
        <v>6255</v>
      </c>
      <c r="AC3813">
        <v>1127</v>
      </c>
      <c r="AD3813" s="7">
        <f>invoices[[#This Row],[Rent]]+invoices[[#This Row],[Services]]+invoices[[#This Row],[GST]]</f>
        <v>19000</v>
      </c>
      <c r="AE3813" s="7">
        <f>invoices[[#This Row],[Total]]-invoices[[#This Row],[rent_amount]]</f>
        <v>0</v>
      </c>
      <c r="AF3813">
        <v>1947</v>
      </c>
      <c r="AG3813">
        <v>2418</v>
      </c>
      <c r="AH3813">
        <f>invoices[[#This Row],[EB Amount]]-invoices[[#This Row],[electricity_amount]]</f>
        <v>0</v>
      </c>
    </row>
    <row r="3814" spans="1:34">
      <c r="A3814" t="s">
        <v>5586</v>
      </c>
      <c r="B3814" t="s">
        <v>22</v>
      </c>
      <c r="C3814" t="s">
        <v>23</v>
      </c>
      <c r="D3814" t="s">
        <v>24</v>
      </c>
      <c r="E3814" t="s">
        <v>140</v>
      </c>
      <c r="F3814" t="s">
        <v>293</v>
      </c>
      <c r="G3814" t="s">
        <v>5587</v>
      </c>
      <c r="H3814" s="1">
        <f>DATE(YEAR(invoices[[#This Row],[due_date]]),MONTH(invoices[[#This Row],[due_date]]),1)</f>
        <v>45444</v>
      </c>
      <c r="I3814" s="1">
        <v>45450</v>
      </c>
      <c r="J3814">
        <v>3465</v>
      </c>
      <c r="K3814">
        <v>2759</v>
      </c>
      <c r="L3814">
        <v>2250</v>
      </c>
      <c r="M3814">
        <f>invoices[[#This Row],[rent_amount]]+invoices[[#This Row],[electricity_amount]]+invoices[[#This Row],[other_charges]]</f>
        <v>8474</v>
      </c>
      <c r="N3814" t="s">
        <v>28</v>
      </c>
      <c r="O3814" t="s">
        <v>904</v>
      </c>
      <c r="P3814">
        <v>0</v>
      </c>
      <c r="Q3814" t="b">
        <v>0</v>
      </c>
      <c r="R3814" t="s">
        <v>38</v>
      </c>
      <c r="S3814">
        <v>0</v>
      </c>
      <c r="T3814">
        <f>invoices[[#This Row],[total_amount]]</f>
        <v>8474</v>
      </c>
      <c r="U3814" t="s">
        <v>5588</v>
      </c>
      <c r="V3814" t="str">
        <f>INDEX([1]!Table1[tenantname],MATCH(invoices[[#This Row],[allotment_id]],[1]!Table1[TenantAllotmentID],0))</f>
        <v>Harsh Ashish (A41-B1)</v>
      </c>
      <c r="W3814" t="s">
        <v>15395</v>
      </c>
      <c r="X3814" t="s">
        <v>15396</v>
      </c>
      <c r="Y3814" s="4">
        <v>45444</v>
      </c>
      <c r="Z3814" t="s">
        <v>15806</v>
      </c>
      <c r="AA3814">
        <v>2156</v>
      </c>
      <c r="AB3814">
        <v>1110</v>
      </c>
      <c r="AC3814">
        <v>199</v>
      </c>
      <c r="AD3814" s="7">
        <f>invoices[[#This Row],[Rent]]+invoices[[#This Row],[Services]]+invoices[[#This Row],[GST]]</f>
        <v>3465</v>
      </c>
      <c r="AE3814" s="7">
        <f>invoices[[#This Row],[Total]]-invoices[[#This Row],[rent_amount]]</f>
        <v>0</v>
      </c>
      <c r="AF3814">
        <v>2019</v>
      </c>
      <c r="AG3814">
        <v>2759</v>
      </c>
      <c r="AH3814">
        <f>invoices[[#This Row],[EB Amount]]-invoices[[#This Row],[electricity_amount]]</f>
        <v>0</v>
      </c>
    </row>
    <row r="3815" spans="1:34">
      <c r="A3815" t="s">
        <v>5601</v>
      </c>
      <c r="B3815" t="s">
        <v>22</v>
      </c>
      <c r="C3815" t="s">
        <v>1138</v>
      </c>
      <c r="D3815" t="s">
        <v>24</v>
      </c>
      <c r="E3815" t="s">
        <v>167</v>
      </c>
      <c r="F3815" t="s">
        <v>930</v>
      </c>
      <c r="G3815" t="s">
        <v>5602</v>
      </c>
      <c r="H3815" s="1">
        <f>DATE(YEAR(invoices[[#This Row],[due_date]]),MONTH(invoices[[#This Row],[due_date]]),1)</f>
        <v>45444</v>
      </c>
      <c r="I3815" s="1">
        <v>45450</v>
      </c>
      <c r="J3815">
        <v>14500</v>
      </c>
      <c r="K3815">
        <v>2759</v>
      </c>
      <c r="L3815">
        <v>0</v>
      </c>
      <c r="M3815">
        <f>invoices[[#This Row],[rent_amount]]+invoices[[#This Row],[electricity_amount]]+invoices[[#This Row],[other_charges]]</f>
        <v>17259</v>
      </c>
      <c r="N3815" t="s">
        <v>28</v>
      </c>
      <c r="O3815" t="s">
        <v>237</v>
      </c>
      <c r="P3815">
        <v>0</v>
      </c>
      <c r="Q3815" t="b">
        <v>0</v>
      </c>
      <c r="R3815" t="s">
        <v>38</v>
      </c>
      <c r="S3815">
        <v>0</v>
      </c>
      <c r="T3815">
        <f>invoices[[#This Row],[total_amount]]</f>
        <v>17259</v>
      </c>
      <c r="U3815" t="s">
        <v>1140</v>
      </c>
      <c r="V3815" t="str">
        <f>INDEX([1]!Table1[tenantname],MATCH(invoices[[#This Row],[allotment_id]],[1]!Table1[TenantAllotmentID],0))</f>
        <v>Akshit Pulluri (B42-B2)</v>
      </c>
      <c r="W3815" t="s">
        <v>14358</v>
      </c>
      <c r="X3815" t="s">
        <v>14359</v>
      </c>
      <c r="Y3815" s="4">
        <v>45444</v>
      </c>
      <c r="Z3815" t="s">
        <v>15806</v>
      </c>
      <c r="AA3815">
        <v>10408</v>
      </c>
      <c r="AB3815">
        <v>3468</v>
      </c>
      <c r="AC3815">
        <v>624</v>
      </c>
      <c r="AD3815" s="7">
        <f>invoices[[#This Row],[Rent]]+invoices[[#This Row],[Services]]+invoices[[#This Row],[GST]]</f>
        <v>14500</v>
      </c>
      <c r="AE3815" s="7">
        <f>invoices[[#This Row],[Total]]-invoices[[#This Row],[rent_amount]]</f>
        <v>0</v>
      </c>
      <c r="AF3815">
        <v>2026</v>
      </c>
      <c r="AG3815">
        <v>2759</v>
      </c>
      <c r="AH3815">
        <f>invoices[[#This Row],[EB Amount]]-invoices[[#This Row],[electricity_amount]]</f>
        <v>0</v>
      </c>
    </row>
    <row r="3816" spans="1:34">
      <c r="A3816" t="s">
        <v>5710</v>
      </c>
      <c r="B3816" t="s">
        <v>22</v>
      </c>
      <c r="C3816" t="s">
        <v>1289</v>
      </c>
      <c r="D3816" t="s">
        <v>24</v>
      </c>
      <c r="E3816" t="s">
        <v>25</v>
      </c>
      <c r="F3816" t="s">
        <v>908</v>
      </c>
      <c r="G3816" t="s">
        <v>5711</v>
      </c>
      <c r="H3816" s="1">
        <f>DATE(YEAR(invoices[[#This Row],[due_date]]),MONTH(invoices[[#This Row],[due_date]]),1)</f>
        <v>45444</v>
      </c>
      <c r="I3816" s="1">
        <v>45450</v>
      </c>
      <c r="J3816">
        <v>13000</v>
      </c>
      <c r="K3816">
        <v>945</v>
      </c>
      <c r="L3816">
        <v>0</v>
      </c>
      <c r="M3816">
        <f>invoices[[#This Row],[rent_amount]]+invoices[[#This Row],[electricity_amount]]+invoices[[#This Row],[other_charges]]</f>
        <v>13945</v>
      </c>
      <c r="N3816" t="s">
        <v>28</v>
      </c>
      <c r="O3816" t="s">
        <v>904</v>
      </c>
      <c r="P3816">
        <v>0</v>
      </c>
      <c r="Q3816" t="b">
        <v>0</v>
      </c>
      <c r="R3816" t="s">
        <v>38</v>
      </c>
      <c r="S3816">
        <v>0</v>
      </c>
      <c r="T3816">
        <f>invoices[[#This Row],[total_amount]]</f>
        <v>13945</v>
      </c>
      <c r="U3816" t="s">
        <v>1291</v>
      </c>
      <c r="V3816" t="str">
        <f>INDEX([1]!Table1[tenantname],MATCH(invoices[[#This Row],[allotment_id]],[1]!Table1[TenantAllotmentID],0))</f>
        <v>Deepa R S (A24-B1)</v>
      </c>
      <c r="W3816" t="s">
        <v>14414</v>
      </c>
      <c r="X3816" t="s">
        <v>14415</v>
      </c>
      <c r="Y3816" s="4">
        <v>45444</v>
      </c>
      <c r="Z3816" t="s">
        <v>15806</v>
      </c>
      <c r="AA3816">
        <v>9332</v>
      </c>
      <c r="AB3816">
        <v>3110</v>
      </c>
      <c r="AC3816">
        <v>558</v>
      </c>
      <c r="AD3816" s="7">
        <f>invoices[[#This Row],[Rent]]+invoices[[#This Row],[Services]]+invoices[[#This Row],[GST]]</f>
        <v>13000</v>
      </c>
      <c r="AE3816" s="7">
        <f>invoices[[#This Row],[Total]]-invoices[[#This Row],[rent_amount]]</f>
        <v>0</v>
      </c>
      <c r="AF3816">
        <v>2078</v>
      </c>
      <c r="AG3816">
        <v>945</v>
      </c>
      <c r="AH3816">
        <f>invoices[[#This Row],[EB Amount]]-invoices[[#This Row],[electricity_amount]]</f>
        <v>0</v>
      </c>
    </row>
    <row r="3817" spans="1:34">
      <c r="A3817" t="s">
        <v>5758</v>
      </c>
      <c r="B3817" t="s">
        <v>22</v>
      </c>
      <c r="C3817" t="s">
        <v>4008</v>
      </c>
      <c r="D3817" t="s">
        <v>24</v>
      </c>
      <c r="E3817" t="s">
        <v>140</v>
      </c>
      <c r="F3817" t="s">
        <v>1166</v>
      </c>
      <c r="G3817" t="s">
        <v>5759</v>
      </c>
      <c r="H3817" s="1">
        <f>DATE(YEAR(invoices[[#This Row],[due_date]]),MONTH(invoices[[#This Row],[due_date]]),1)</f>
        <v>45444</v>
      </c>
      <c r="I3817" s="1">
        <v>45450</v>
      </c>
      <c r="J3817">
        <v>3465</v>
      </c>
      <c r="K3817">
        <v>2759</v>
      </c>
      <c r="L3817">
        <v>2250</v>
      </c>
      <c r="M3817">
        <f>invoices[[#This Row],[rent_amount]]+invoices[[#This Row],[electricity_amount]]+invoices[[#This Row],[other_charges]]</f>
        <v>8474</v>
      </c>
      <c r="N3817" t="s">
        <v>28</v>
      </c>
      <c r="O3817" t="s">
        <v>1540</v>
      </c>
      <c r="P3817">
        <v>0</v>
      </c>
      <c r="Q3817" t="b">
        <v>0</v>
      </c>
      <c r="R3817" t="s">
        <v>38</v>
      </c>
      <c r="S3817">
        <v>0</v>
      </c>
      <c r="T3817">
        <f>invoices[[#This Row],[total_amount]]</f>
        <v>8474</v>
      </c>
      <c r="U3817" t="s">
        <v>4010</v>
      </c>
      <c r="V3817" t="str">
        <f>INDEX([1]!Table1[tenantname],MATCH(invoices[[#This Row],[allotment_id]],[1]!Table1[TenantAllotmentID],0))</f>
        <v>Vaibhav Aggarwal (A41-B3)</v>
      </c>
      <c r="W3817" t="s">
        <v>15167</v>
      </c>
      <c r="X3817" t="s">
        <v>15168</v>
      </c>
      <c r="Y3817" s="4">
        <v>45444</v>
      </c>
      <c r="Z3817" t="s">
        <v>15806</v>
      </c>
      <c r="AA3817">
        <v>2156</v>
      </c>
      <c r="AB3817">
        <v>1110</v>
      </c>
      <c r="AC3817">
        <v>199</v>
      </c>
      <c r="AD3817" s="7">
        <f>invoices[[#This Row],[Rent]]+invoices[[#This Row],[Services]]+invoices[[#This Row],[GST]]</f>
        <v>3465</v>
      </c>
      <c r="AE3817" s="7">
        <f>invoices[[#This Row],[Total]]-invoices[[#This Row],[rent_amount]]</f>
        <v>0</v>
      </c>
      <c r="AF3817">
        <v>2102</v>
      </c>
      <c r="AG3817">
        <v>2759</v>
      </c>
      <c r="AH3817">
        <f>invoices[[#This Row],[EB Amount]]-invoices[[#This Row],[electricity_amount]]</f>
        <v>0</v>
      </c>
    </row>
    <row r="3818" spans="1:34">
      <c r="A3818" t="s">
        <v>5826</v>
      </c>
      <c r="B3818" t="s">
        <v>22</v>
      </c>
      <c r="C3818" t="s">
        <v>3158</v>
      </c>
      <c r="D3818" t="s">
        <v>24</v>
      </c>
      <c r="E3818" t="s">
        <v>195</v>
      </c>
      <c r="F3818" t="s">
        <v>196</v>
      </c>
      <c r="G3818" t="s">
        <v>5827</v>
      </c>
      <c r="H3818" s="1">
        <f>DATE(YEAR(invoices[[#This Row],[due_date]]),MONTH(invoices[[#This Row],[due_date]]),1)</f>
        <v>45444</v>
      </c>
      <c r="I3818" s="1">
        <v>45450</v>
      </c>
      <c r="J3818">
        <v>483</v>
      </c>
      <c r="K3818">
        <v>0</v>
      </c>
      <c r="L3818">
        <v>0</v>
      </c>
      <c r="M3818">
        <f>invoices[[#This Row],[rent_amount]]+invoices[[#This Row],[electricity_amount]]+invoices[[#This Row],[other_charges]]</f>
        <v>483</v>
      </c>
      <c r="N3818" t="s">
        <v>28</v>
      </c>
      <c r="O3818" t="s">
        <v>237</v>
      </c>
      <c r="P3818">
        <v>0</v>
      </c>
      <c r="Q3818" t="b">
        <v>0</v>
      </c>
      <c r="R3818" t="s">
        <v>38</v>
      </c>
      <c r="S3818">
        <v>0</v>
      </c>
      <c r="T3818">
        <f>invoices[[#This Row],[total_amount]]</f>
        <v>483</v>
      </c>
      <c r="U3818" t="s">
        <v>3160</v>
      </c>
      <c r="V3818" t="str">
        <f>INDEX([1]!Table1[tenantname],MATCH(invoices[[#This Row],[allotment_id]],[1]!Table1[TenantAllotmentID],0))</f>
        <v>Bindhu Shree B (D41-B1)</v>
      </c>
      <c r="W3818" t="s">
        <v>14987</v>
      </c>
      <c r="X3818" t="s">
        <v>14988</v>
      </c>
      <c r="Y3818" s="4">
        <v>45444</v>
      </c>
      <c r="Z3818" t="s">
        <v>15806</v>
      </c>
      <c r="AA3818">
        <v>338</v>
      </c>
      <c r="AB3818">
        <v>123</v>
      </c>
      <c r="AC3818">
        <v>22</v>
      </c>
      <c r="AD3818" s="7">
        <f>invoices[[#This Row],[Rent]]+invoices[[#This Row],[Services]]+invoices[[#This Row],[GST]]</f>
        <v>483</v>
      </c>
      <c r="AE3818" s="7">
        <f>invoices[[#This Row],[Total]]-invoices[[#This Row],[rent_amount]]</f>
        <v>0</v>
      </c>
      <c r="AF3818">
        <v>2140</v>
      </c>
      <c r="AG3818">
        <v>0</v>
      </c>
      <c r="AH3818">
        <f>invoices[[#This Row],[EB Amount]]-invoices[[#This Row],[electricity_amount]]</f>
        <v>0</v>
      </c>
    </row>
    <row r="3819" spans="1:34">
      <c r="A3819" t="s">
        <v>5894</v>
      </c>
      <c r="B3819" t="s">
        <v>22</v>
      </c>
      <c r="C3819" t="s">
        <v>893</v>
      </c>
      <c r="D3819" t="s">
        <v>24</v>
      </c>
      <c r="E3819" t="s">
        <v>104</v>
      </c>
      <c r="F3819" t="s">
        <v>894</v>
      </c>
      <c r="G3819" t="s">
        <v>5895</v>
      </c>
      <c r="H3819" s="1">
        <f>DATE(YEAR(invoices[[#This Row],[due_date]]),MONTH(invoices[[#This Row],[due_date]]),1)</f>
        <v>45444</v>
      </c>
      <c r="I3819" s="1">
        <v>45450</v>
      </c>
      <c r="J3819">
        <v>14500</v>
      </c>
      <c r="K3819">
        <v>992</v>
      </c>
      <c r="L3819">
        <v>0</v>
      </c>
      <c r="M3819">
        <f>invoices[[#This Row],[rent_amount]]+invoices[[#This Row],[electricity_amount]]+invoices[[#This Row],[other_charges]]</f>
        <v>15492</v>
      </c>
      <c r="N3819" t="s">
        <v>28</v>
      </c>
      <c r="O3819" t="s">
        <v>904</v>
      </c>
      <c r="P3819">
        <v>0</v>
      </c>
      <c r="Q3819" t="b">
        <v>0</v>
      </c>
      <c r="R3819" t="s">
        <v>38</v>
      </c>
      <c r="S3819">
        <v>0</v>
      </c>
      <c r="T3819">
        <f>invoices[[#This Row],[total_amount]]</f>
        <v>15492</v>
      </c>
      <c r="U3819" t="s">
        <v>895</v>
      </c>
      <c r="V3819" t="str">
        <f>INDEX([1]!Table1[tenantname],MATCH(invoices[[#This Row],[allotment_id]],[1]!Table1[TenantAllotmentID],0))</f>
        <v>Kumaraswamy K (B14-B1)</v>
      </c>
      <c r="W3819" t="s">
        <v>14271</v>
      </c>
      <c r="X3819" t="s">
        <v>14272</v>
      </c>
      <c r="Y3819" s="4">
        <v>45444</v>
      </c>
      <c r="Z3819" t="s">
        <v>15806</v>
      </c>
      <c r="AA3819">
        <v>10408</v>
      </c>
      <c r="AB3819">
        <v>3468</v>
      </c>
      <c r="AC3819">
        <v>624</v>
      </c>
      <c r="AD3819" s="7">
        <f>invoices[[#This Row],[Rent]]+invoices[[#This Row],[Services]]+invoices[[#This Row],[GST]]</f>
        <v>14500</v>
      </c>
      <c r="AE3819" s="7">
        <f>invoices[[#This Row],[Total]]-invoices[[#This Row],[rent_amount]]</f>
        <v>0</v>
      </c>
      <c r="AF3819">
        <v>2171</v>
      </c>
      <c r="AG3819">
        <v>992</v>
      </c>
      <c r="AH3819">
        <f>invoices[[#This Row],[EB Amount]]-invoices[[#This Row],[electricity_amount]]</f>
        <v>0</v>
      </c>
    </row>
    <row r="3820" spans="1:34">
      <c r="A3820" t="s">
        <v>5920</v>
      </c>
      <c r="B3820" t="s">
        <v>22</v>
      </c>
      <c r="C3820" t="s">
        <v>1217</v>
      </c>
      <c r="D3820" t="s">
        <v>24</v>
      </c>
      <c r="E3820" t="s">
        <v>349</v>
      </c>
      <c r="F3820" t="s">
        <v>1218</v>
      </c>
      <c r="G3820" t="s">
        <v>5921</v>
      </c>
      <c r="H3820" s="1">
        <f>DATE(YEAR(invoices[[#This Row],[due_date]]),MONTH(invoices[[#This Row],[due_date]]),1)</f>
        <v>45444</v>
      </c>
      <c r="I3820" s="1">
        <v>45450</v>
      </c>
      <c r="J3820">
        <v>13500</v>
      </c>
      <c r="K3820">
        <v>1953</v>
      </c>
      <c r="L3820">
        <v>0</v>
      </c>
      <c r="M3820">
        <f>invoices[[#This Row],[rent_amount]]+invoices[[#This Row],[electricity_amount]]+invoices[[#This Row],[other_charges]]</f>
        <v>15453</v>
      </c>
      <c r="N3820" t="s">
        <v>28</v>
      </c>
      <c r="O3820" t="s">
        <v>37</v>
      </c>
      <c r="P3820">
        <v>0</v>
      </c>
      <c r="Q3820" t="b">
        <v>0</v>
      </c>
      <c r="R3820" t="s">
        <v>38</v>
      </c>
      <c r="S3820">
        <v>0</v>
      </c>
      <c r="T3820">
        <f>invoices[[#This Row],[total_amount]]</f>
        <v>15453</v>
      </c>
      <c r="U3820" t="s">
        <v>1220</v>
      </c>
      <c r="V3820" t="str">
        <f>INDEX([1]!Table1[tenantname],MATCH(invoices[[#This Row],[allotment_id]],[1]!Table1[TenantAllotmentID],0))</f>
        <v>Naga Raja Kurakula (B11-C2)</v>
      </c>
      <c r="W3820" t="s">
        <v>14386</v>
      </c>
      <c r="X3820" t="s">
        <v>14387</v>
      </c>
      <c r="Y3820" s="4">
        <v>45444</v>
      </c>
      <c r="Z3820" t="s">
        <v>15806</v>
      </c>
      <c r="AA3820">
        <v>9690</v>
      </c>
      <c r="AB3820">
        <v>3229</v>
      </c>
      <c r="AC3820">
        <v>581</v>
      </c>
      <c r="AD3820" s="7">
        <f>invoices[[#This Row],[Rent]]+invoices[[#This Row],[Services]]+invoices[[#This Row],[GST]]</f>
        <v>13500</v>
      </c>
      <c r="AE3820" s="7">
        <f>invoices[[#This Row],[Total]]-invoices[[#This Row],[rent_amount]]</f>
        <v>0</v>
      </c>
      <c r="AF3820">
        <v>2182</v>
      </c>
      <c r="AG3820">
        <v>1953</v>
      </c>
      <c r="AH3820">
        <f>invoices[[#This Row],[EB Amount]]-invoices[[#This Row],[electricity_amount]]</f>
        <v>0</v>
      </c>
    </row>
    <row r="3821" spans="1:34">
      <c r="A3821" t="s">
        <v>6029</v>
      </c>
      <c r="B3821" t="s">
        <v>22</v>
      </c>
      <c r="C3821" t="s">
        <v>955</v>
      </c>
      <c r="D3821" t="s">
        <v>24</v>
      </c>
      <c r="E3821" t="s">
        <v>329</v>
      </c>
      <c r="F3821" t="s">
        <v>956</v>
      </c>
      <c r="G3821" t="s">
        <v>6030</v>
      </c>
      <c r="H3821" s="1">
        <f>DATE(YEAR(invoices[[#This Row],[due_date]]),MONTH(invoices[[#This Row],[due_date]]),1)</f>
        <v>45444</v>
      </c>
      <c r="I3821" s="1">
        <v>45450</v>
      </c>
      <c r="J3821">
        <v>13500</v>
      </c>
      <c r="K3821">
        <v>2945</v>
      </c>
      <c r="L3821">
        <v>0</v>
      </c>
      <c r="M3821">
        <f>invoices[[#This Row],[rent_amount]]+invoices[[#This Row],[electricity_amount]]+invoices[[#This Row],[other_charges]]</f>
        <v>16445</v>
      </c>
      <c r="N3821" t="s">
        <v>28</v>
      </c>
      <c r="O3821" t="s">
        <v>237</v>
      </c>
      <c r="P3821">
        <v>0</v>
      </c>
      <c r="Q3821" t="b">
        <v>0</v>
      </c>
      <c r="R3821" t="s">
        <v>38</v>
      </c>
      <c r="S3821">
        <v>0</v>
      </c>
      <c r="T3821">
        <f>invoices[[#This Row],[total_amount]]</f>
        <v>16445</v>
      </c>
      <c r="U3821" t="s">
        <v>959</v>
      </c>
      <c r="V3821" t="str">
        <f>INDEX([1]!Table1[tenantname],MATCH(invoices[[#This Row],[allotment_id]],[1]!Table1[TenantAllotmentID],0))</f>
        <v>Anjali Saluja (C43-C1)</v>
      </c>
      <c r="W3821" t="s">
        <v>14292</v>
      </c>
      <c r="X3821" t="s">
        <v>14293</v>
      </c>
      <c r="Y3821" s="4">
        <v>45444</v>
      </c>
      <c r="Z3821" t="s">
        <v>15806</v>
      </c>
      <c r="AA3821">
        <v>8254</v>
      </c>
      <c r="AB3821">
        <v>4444</v>
      </c>
      <c r="AC3821">
        <v>802</v>
      </c>
      <c r="AD3821" s="7">
        <f>invoices[[#This Row],[Rent]]+invoices[[#This Row],[Services]]+invoices[[#This Row],[GST]]</f>
        <v>13500</v>
      </c>
      <c r="AE3821" s="7">
        <f>invoices[[#This Row],[Total]]-invoices[[#This Row],[rent_amount]]</f>
        <v>0</v>
      </c>
      <c r="AF3821">
        <v>2240</v>
      </c>
      <c r="AG3821">
        <v>2945</v>
      </c>
      <c r="AH3821">
        <f>invoices[[#This Row],[EB Amount]]-invoices[[#This Row],[electricity_amount]]</f>
        <v>0</v>
      </c>
    </row>
    <row r="3822" spans="1:34">
      <c r="A3822" t="s">
        <v>6163</v>
      </c>
      <c r="B3822" t="s">
        <v>22</v>
      </c>
      <c r="C3822" t="s">
        <v>2027</v>
      </c>
      <c r="D3822" t="s">
        <v>24</v>
      </c>
      <c r="E3822" t="s">
        <v>254</v>
      </c>
      <c r="F3822" t="s">
        <v>575</v>
      </c>
      <c r="G3822" t="s">
        <v>6164</v>
      </c>
      <c r="H3822" s="1">
        <f>DATE(YEAR(invoices[[#This Row],[due_date]]),MONTH(invoices[[#This Row],[due_date]]),1)</f>
        <v>45444</v>
      </c>
      <c r="I3822" s="1">
        <v>45450</v>
      </c>
      <c r="J3822">
        <v>14500</v>
      </c>
      <c r="K3822">
        <v>2759</v>
      </c>
      <c r="L3822">
        <v>0</v>
      </c>
      <c r="M3822">
        <f>invoices[[#This Row],[rent_amount]]+invoices[[#This Row],[electricity_amount]]+invoices[[#This Row],[other_charges]]</f>
        <v>17259</v>
      </c>
      <c r="N3822" t="s">
        <v>28</v>
      </c>
      <c r="O3822" t="s">
        <v>37</v>
      </c>
      <c r="P3822">
        <v>0</v>
      </c>
      <c r="Q3822" t="b">
        <v>0</v>
      </c>
      <c r="R3822" t="s">
        <v>38</v>
      </c>
      <c r="S3822">
        <v>0</v>
      </c>
      <c r="T3822">
        <f>invoices[[#This Row],[total_amount]]</f>
        <v>17259</v>
      </c>
      <c r="U3822" t="s">
        <v>2214</v>
      </c>
      <c r="V3822" t="str">
        <f>INDEX([1]!Table1[tenantname],MATCH(invoices[[#This Row],[allotment_id]],[1]!Table1[TenantAllotmentID],0))</f>
        <v>Sagarika Das (C42-B1)</v>
      </c>
      <c r="W3822" t="s">
        <v>14679</v>
      </c>
      <c r="X3822" t="s">
        <v>14744</v>
      </c>
      <c r="Y3822" s="4">
        <v>45444</v>
      </c>
      <c r="Z3822" t="s">
        <v>15806</v>
      </c>
      <c r="AA3822">
        <v>8866</v>
      </c>
      <c r="AB3822">
        <v>4774</v>
      </c>
      <c r="AC3822">
        <v>860</v>
      </c>
      <c r="AD3822" s="7">
        <f>invoices[[#This Row],[Rent]]+invoices[[#This Row],[Services]]+invoices[[#This Row],[GST]]</f>
        <v>14500</v>
      </c>
      <c r="AE3822" s="7">
        <f>invoices[[#This Row],[Total]]-invoices[[#This Row],[rent_amount]]</f>
        <v>0</v>
      </c>
      <c r="AF3822">
        <v>2304</v>
      </c>
      <c r="AG3822">
        <v>2759</v>
      </c>
      <c r="AH3822">
        <f>invoices[[#This Row],[EB Amount]]-invoices[[#This Row],[electricity_amount]]</f>
        <v>0</v>
      </c>
    </row>
    <row r="3823" spans="1:34">
      <c r="A3823" t="s">
        <v>6300</v>
      </c>
      <c r="B3823" t="s">
        <v>22</v>
      </c>
      <c r="C3823" t="s">
        <v>1477</v>
      </c>
      <c r="D3823" t="s">
        <v>24</v>
      </c>
      <c r="E3823" t="s">
        <v>181</v>
      </c>
      <c r="F3823" t="s">
        <v>182</v>
      </c>
      <c r="G3823" t="s">
        <v>6301</v>
      </c>
      <c r="H3823" s="1">
        <f>DATE(YEAR(invoices[[#This Row],[due_date]]),MONTH(invoices[[#This Row],[due_date]]),1)</f>
        <v>45444</v>
      </c>
      <c r="I3823" s="1">
        <v>45450</v>
      </c>
      <c r="J3823">
        <v>13000</v>
      </c>
      <c r="K3823">
        <v>0</v>
      </c>
      <c r="L3823">
        <v>0</v>
      </c>
      <c r="M3823">
        <f>invoices[[#This Row],[rent_amount]]+invoices[[#This Row],[electricity_amount]]+invoices[[#This Row],[other_charges]]</f>
        <v>13000</v>
      </c>
      <c r="N3823" t="s">
        <v>28</v>
      </c>
      <c r="O3823" t="s">
        <v>904</v>
      </c>
      <c r="P3823">
        <v>0</v>
      </c>
      <c r="Q3823" t="b">
        <v>0</v>
      </c>
      <c r="R3823" t="s">
        <v>38</v>
      </c>
      <c r="S3823">
        <v>0</v>
      </c>
      <c r="T3823">
        <f>invoices[[#This Row],[total_amount]]</f>
        <v>13000</v>
      </c>
      <c r="U3823" t="s">
        <v>5027</v>
      </c>
      <c r="V3823" t="str">
        <f>INDEX([1]!Table1[tenantname],MATCH(invoices[[#This Row],[allotment_id]],[1]!Table1[TenantAllotmentID],0))</f>
        <v>Kalaivani Baskar (B24-B3)</v>
      </c>
      <c r="W3823" t="s">
        <v>14489</v>
      </c>
      <c r="X3823" t="s">
        <v>15323</v>
      </c>
      <c r="Y3823" s="4">
        <v>45444</v>
      </c>
      <c r="Z3823" t="s">
        <v>15806</v>
      </c>
      <c r="AA3823">
        <v>9100</v>
      </c>
      <c r="AB3823">
        <v>3110</v>
      </c>
      <c r="AC3823">
        <v>790</v>
      </c>
      <c r="AD3823" s="7">
        <f>invoices[[#This Row],[Rent]]+invoices[[#This Row],[Services]]+invoices[[#This Row],[GST]]</f>
        <v>13000</v>
      </c>
      <c r="AE3823" s="7">
        <f>invoices[[#This Row],[Total]]-invoices[[#This Row],[rent_amount]]</f>
        <v>0</v>
      </c>
      <c r="AF3823">
        <v>2380</v>
      </c>
      <c r="AG3823">
        <v>0</v>
      </c>
      <c r="AH3823">
        <f>invoices[[#This Row],[EB Amount]]-invoices[[#This Row],[electricity_amount]]</f>
        <v>0</v>
      </c>
    </row>
    <row r="3824" spans="1:34">
      <c r="A3824" t="s">
        <v>6544</v>
      </c>
      <c r="B3824" t="s">
        <v>22</v>
      </c>
      <c r="C3824" t="s">
        <v>6545</v>
      </c>
      <c r="D3824" t="s">
        <v>24</v>
      </c>
      <c r="E3824" t="s">
        <v>181</v>
      </c>
      <c r="F3824" t="s">
        <v>427</v>
      </c>
      <c r="G3824" t="s">
        <v>6546</v>
      </c>
      <c r="H3824" s="1">
        <f>DATE(YEAR(invoices[[#This Row],[due_date]]),MONTH(invoices[[#This Row],[due_date]]),1)</f>
        <v>45444</v>
      </c>
      <c r="I3824" s="1">
        <v>45450</v>
      </c>
      <c r="J3824">
        <v>3032</v>
      </c>
      <c r="K3824">
        <v>1512</v>
      </c>
      <c r="L3824">
        <v>2250</v>
      </c>
      <c r="M3824">
        <f>invoices[[#This Row],[rent_amount]]+invoices[[#This Row],[electricity_amount]]+invoices[[#This Row],[other_charges]]</f>
        <v>6794</v>
      </c>
      <c r="N3824" t="s">
        <v>28</v>
      </c>
      <c r="O3824" t="s">
        <v>1540</v>
      </c>
      <c r="P3824">
        <v>0</v>
      </c>
      <c r="Q3824" t="b">
        <v>0</v>
      </c>
      <c r="R3824" t="s">
        <v>38</v>
      </c>
      <c r="S3824">
        <v>0</v>
      </c>
      <c r="T3824">
        <f>invoices[[#This Row],[total_amount]]</f>
        <v>6794</v>
      </c>
      <c r="U3824" t="s">
        <v>6547</v>
      </c>
      <c r="V3824" t="str">
        <f>INDEX([1]!Table1[tenantname],MATCH(invoices[[#This Row],[allotment_id]],[1]!Table1[TenantAllotmentID],0))</f>
        <v>Sruthi Pitchika (B24-B2)</v>
      </c>
      <c r="W3824" t="s">
        <v>15484</v>
      </c>
      <c r="X3824" t="s">
        <v>15485</v>
      </c>
      <c r="Y3824" s="4">
        <v>45444</v>
      </c>
      <c r="Z3824" t="s">
        <v>15806</v>
      </c>
      <c r="AA3824">
        <v>2177</v>
      </c>
      <c r="AB3824">
        <v>725</v>
      </c>
      <c r="AC3824">
        <v>130</v>
      </c>
      <c r="AD3824" s="7">
        <f>invoices[[#This Row],[Rent]]+invoices[[#This Row],[Services]]+invoices[[#This Row],[GST]]</f>
        <v>3032</v>
      </c>
      <c r="AE3824" s="7">
        <f>invoices[[#This Row],[Total]]-invoices[[#This Row],[rent_amount]]</f>
        <v>0</v>
      </c>
      <c r="AF3824">
        <v>2506</v>
      </c>
      <c r="AG3824">
        <v>1512</v>
      </c>
      <c r="AH3824">
        <f>invoices[[#This Row],[EB Amount]]-invoices[[#This Row],[electricity_amount]]</f>
        <v>0</v>
      </c>
    </row>
    <row r="3825" spans="1:34">
      <c r="A3825" t="s">
        <v>6628</v>
      </c>
      <c r="B3825" t="s">
        <v>22</v>
      </c>
      <c r="C3825" t="s">
        <v>5793</v>
      </c>
      <c r="D3825" t="s">
        <v>24</v>
      </c>
      <c r="E3825" t="s">
        <v>399</v>
      </c>
      <c r="F3825" t="s">
        <v>2247</v>
      </c>
      <c r="G3825" t="s">
        <v>6629</v>
      </c>
      <c r="H3825" s="1">
        <f>DATE(YEAR(invoices[[#This Row],[due_date]]),MONTH(invoices[[#This Row],[due_date]]),1)</f>
        <v>45444</v>
      </c>
      <c r="I3825" s="1">
        <v>45450</v>
      </c>
      <c r="J3825">
        <v>13500</v>
      </c>
      <c r="K3825">
        <v>670</v>
      </c>
      <c r="L3825">
        <v>2250</v>
      </c>
      <c r="M3825">
        <f>invoices[[#This Row],[rent_amount]]+invoices[[#This Row],[electricity_amount]]+invoices[[#This Row],[other_charges]]</f>
        <v>16420</v>
      </c>
      <c r="N3825" t="s">
        <v>28</v>
      </c>
      <c r="O3825" t="s">
        <v>904</v>
      </c>
      <c r="P3825">
        <v>0</v>
      </c>
      <c r="Q3825" t="b">
        <v>0</v>
      </c>
      <c r="R3825" t="s">
        <v>38</v>
      </c>
      <c r="S3825">
        <v>0</v>
      </c>
      <c r="T3825">
        <f>invoices[[#This Row],[total_amount]]</f>
        <v>16420</v>
      </c>
      <c r="U3825" t="s">
        <v>5795</v>
      </c>
      <c r="V3825" t="str">
        <f>INDEX([1]!Table1[tenantname],MATCH(invoices[[#This Row],[allotment_id]],[1]!Table1[TenantAllotmentID],0))</f>
        <v>Lilavati Mhaske (B22-C1)</v>
      </c>
      <c r="W3825" t="s">
        <v>15425</v>
      </c>
      <c r="X3825" t="s">
        <v>15426</v>
      </c>
      <c r="Y3825" s="4">
        <v>45444</v>
      </c>
      <c r="Z3825" t="s">
        <v>15806</v>
      </c>
      <c r="AA3825">
        <v>9690</v>
      </c>
      <c r="AB3825">
        <v>3229</v>
      </c>
      <c r="AC3825">
        <v>581</v>
      </c>
      <c r="AD3825" s="7">
        <f>invoices[[#This Row],[Rent]]+invoices[[#This Row],[Services]]+invoices[[#This Row],[GST]]</f>
        <v>13500</v>
      </c>
      <c r="AE3825" s="7">
        <f>invoices[[#This Row],[Total]]-invoices[[#This Row],[rent_amount]]</f>
        <v>0</v>
      </c>
      <c r="AF3825">
        <v>2544</v>
      </c>
      <c r="AG3825">
        <v>670</v>
      </c>
      <c r="AH3825">
        <f>invoices[[#This Row],[EB Amount]]-invoices[[#This Row],[electricity_amount]]</f>
        <v>0</v>
      </c>
    </row>
    <row r="3826" spans="1:34">
      <c r="A3826" t="s">
        <v>6650</v>
      </c>
      <c r="B3826" t="s">
        <v>22</v>
      </c>
      <c r="C3826" t="s">
        <v>6651</v>
      </c>
      <c r="D3826" t="s">
        <v>24</v>
      </c>
      <c r="E3826" t="s">
        <v>88</v>
      </c>
      <c r="F3826" t="s">
        <v>89</v>
      </c>
      <c r="G3826" t="s">
        <v>6652</v>
      </c>
      <c r="H3826" s="1">
        <f>DATE(YEAR(invoices[[#This Row],[due_date]]),MONTH(invoices[[#This Row],[due_date]]),1)</f>
        <v>45444</v>
      </c>
      <c r="I3826" s="1">
        <v>45450</v>
      </c>
      <c r="J3826">
        <v>14500</v>
      </c>
      <c r="K3826">
        <v>0</v>
      </c>
      <c r="L3826">
        <v>0</v>
      </c>
      <c r="M3826">
        <f>invoices[[#This Row],[rent_amount]]+invoices[[#This Row],[electricity_amount]]+invoices[[#This Row],[other_charges]]</f>
        <v>14500</v>
      </c>
      <c r="N3826" t="s">
        <v>28</v>
      </c>
      <c r="O3826" t="s">
        <v>1540</v>
      </c>
      <c r="P3826">
        <v>0</v>
      </c>
      <c r="Q3826" t="b">
        <v>0</v>
      </c>
      <c r="R3826" t="s">
        <v>38</v>
      </c>
      <c r="S3826">
        <v>0</v>
      </c>
      <c r="T3826">
        <f>invoices[[#This Row],[total_amount]]</f>
        <v>14500</v>
      </c>
      <c r="U3826" t="s">
        <v>6653</v>
      </c>
      <c r="V3826" t="str">
        <f>INDEX([1]!Table1[tenantname],MATCH(invoices[[#This Row],[allotment_id]],[1]!Table1[TenantAllotmentID],0))</f>
        <v>Syed Fawaaz Qureshi (B13-B2)</v>
      </c>
      <c r="W3826" t="s">
        <v>15498</v>
      </c>
      <c r="X3826" t="s">
        <v>15499</v>
      </c>
      <c r="Y3826" s="4">
        <v>45444</v>
      </c>
      <c r="Z3826" t="s">
        <v>15806</v>
      </c>
      <c r="AA3826">
        <v>10150</v>
      </c>
      <c r="AB3826">
        <v>3686</v>
      </c>
      <c r="AC3826">
        <v>664</v>
      </c>
      <c r="AD3826" s="7">
        <f>invoices[[#This Row],[Rent]]+invoices[[#This Row],[Services]]+invoices[[#This Row],[GST]]</f>
        <v>14500</v>
      </c>
      <c r="AE3826" s="7">
        <f>invoices[[#This Row],[Total]]-invoices[[#This Row],[rent_amount]]</f>
        <v>0</v>
      </c>
      <c r="AF3826">
        <v>2553</v>
      </c>
      <c r="AG3826">
        <v>0</v>
      </c>
      <c r="AH3826">
        <f>invoices[[#This Row],[EB Amount]]-invoices[[#This Row],[electricity_amount]]</f>
        <v>0</v>
      </c>
    </row>
    <row r="3827" spans="1:34">
      <c r="A3827" t="s">
        <v>6695</v>
      </c>
      <c r="B3827" t="s">
        <v>22</v>
      </c>
      <c r="C3827" t="s">
        <v>859</v>
      </c>
      <c r="D3827" t="s">
        <v>24</v>
      </c>
      <c r="E3827" t="s">
        <v>268</v>
      </c>
      <c r="F3827" t="s">
        <v>860</v>
      </c>
      <c r="G3827" t="s">
        <v>6696</v>
      </c>
      <c r="H3827" s="1">
        <f>DATE(YEAR(invoices[[#This Row],[due_date]]),MONTH(invoices[[#This Row],[due_date]]),1)</f>
        <v>45444</v>
      </c>
      <c r="I3827" s="1">
        <v>45450</v>
      </c>
      <c r="J3827">
        <v>14500</v>
      </c>
      <c r="K3827">
        <v>1829</v>
      </c>
      <c r="L3827">
        <v>0</v>
      </c>
      <c r="M3827">
        <f>invoices[[#This Row],[rent_amount]]+invoices[[#This Row],[electricity_amount]]+invoices[[#This Row],[other_charges]]</f>
        <v>16329</v>
      </c>
      <c r="N3827" t="s">
        <v>28</v>
      </c>
      <c r="O3827" t="s">
        <v>1540</v>
      </c>
      <c r="P3827">
        <v>0</v>
      </c>
      <c r="Q3827" t="b">
        <v>0</v>
      </c>
      <c r="R3827" t="s">
        <v>38</v>
      </c>
      <c r="S3827">
        <v>0</v>
      </c>
      <c r="T3827">
        <f>invoices[[#This Row],[total_amount]]</f>
        <v>16329</v>
      </c>
      <c r="U3827" t="s">
        <v>862</v>
      </c>
      <c r="V3827" t="str">
        <f>INDEX([1]!Table1[tenantname],MATCH(invoices[[#This Row],[allotment_id]],[1]!Table1[TenantAllotmentID],0))</f>
        <v>Ramkumar Ganesan (C21-B2)</v>
      </c>
      <c r="W3827" t="s">
        <v>14259</v>
      </c>
      <c r="X3827" t="s">
        <v>14260</v>
      </c>
      <c r="Y3827" s="4">
        <v>45444</v>
      </c>
      <c r="Z3827" t="s">
        <v>15806</v>
      </c>
      <c r="AA3827">
        <v>10408</v>
      </c>
      <c r="AB3827">
        <v>3468</v>
      </c>
      <c r="AC3827">
        <v>624</v>
      </c>
      <c r="AD3827" s="7">
        <f>invoices[[#This Row],[Rent]]+invoices[[#This Row],[Services]]+invoices[[#This Row],[GST]]</f>
        <v>14500</v>
      </c>
      <c r="AE3827" s="7">
        <f>invoices[[#This Row],[Total]]-invoices[[#This Row],[rent_amount]]</f>
        <v>0</v>
      </c>
      <c r="AF3827">
        <v>2575</v>
      </c>
      <c r="AG3827">
        <v>1829</v>
      </c>
      <c r="AH3827">
        <f>invoices[[#This Row],[EB Amount]]-invoices[[#This Row],[electricity_amount]]</f>
        <v>0</v>
      </c>
    </row>
    <row r="3828" spans="1:34">
      <c r="A3828" t="s">
        <v>6818</v>
      </c>
      <c r="B3828" t="s">
        <v>22</v>
      </c>
      <c r="C3828" t="s">
        <v>504</v>
      </c>
      <c r="D3828" t="s">
        <v>24</v>
      </c>
      <c r="E3828" t="s">
        <v>275</v>
      </c>
      <c r="F3828" t="s">
        <v>505</v>
      </c>
      <c r="G3828" t="s">
        <v>6819</v>
      </c>
      <c r="H3828" s="1">
        <f>DATE(YEAR(invoices[[#This Row],[due_date]]),MONTH(invoices[[#This Row],[due_date]]),1)</f>
        <v>45444</v>
      </c>
      <c r="I3828" s="1">
        <v>45450</v>
      </c>
      <c r="J3828">
        <v>419</v>
      </c>
      <c r="K3828">
        <v>2728</v>
      </c>
      <c r="L3828">
        <v>2250</v>
      </c>
      <c r="M3828">
        <f>invoices[[#This Row],[rent_amount]]+invoices[[#This Row],[electricity_amount]]+invoices[[#This Row],[other_charges]]</f>
        <v>5397</v>
      </c>
      <c r="N3828" t="s">
        <v>28</v>
      </c>
      <c r="O3828" t="s">
        <v>37</v>
      </c>
      <c r="P3828">
        <v>0</v>
      </c>
      <c r="Q3828" t="b">
        <v>0</v>
      </c>
      <c r="R3828" t="s">
        <v>38</v>
      </c>
      <c r="S3828">
        <v>0</v>
      </c>
      <c r="T3828">
        <f>invoices[[#This Row],[total_amount]]</f>
        <v>5397</v>
      </c>
      <c r="U3828" t="s">
        <v>507</v>
      </c>
      <c r="V3828" t="str">
        <f>INDEX([1]!Table1[tenantname],MATCH(invoices[[#This Row],[allotment_id]],[1]!Table1[TenantAllotmentID],0))</f>
        <v>Jhanvi Pandey (B44-C1)</v>
      </c>
      <c r="W3828" t="s">
        <v>14134</v>
      </c>
      <c r="X3828" t="s">
        <v>14135</v>
      </c>
      <c r="Y3828" s="4">
        <v>45444</v>
      </c>
      <c r="Z3828" t="s">
        <v>15806</v>
      </c>
      <c r="AA3828">
        <v>301</v>
      </c>
      <c r="AB3828">
        <v>100</v>
      </c>
      <c r="AC3828">
        <v>18</v>
      </c>
      <c r="AD3828" s="7">
        <f>invoices[[#This Row],[Rent]]+invoices[[#This Row],[Services]]+invoices[[#This Row],[GST]]</f>
        <v>419</v>
      </c>
      <c r="AE3828" s="7">
        <f>invoices[[#This Row],[Total]]-invoices[[#This Row],[rent_amount]]</f>
        <v>0</v>
      </c>
      <c r="AF3828">
        <v>2639</v>
      </c>
      <c r="AG3828">
        <v>2728</v>
      </c>
      <c r="AH3828">
        <f>invoices[[#This Row],[EB Amount]]-invoices[[#This Row],[electricity_amount]]</f>
        <v>0</v>
      </c>
    </row>
    <row r="3829" spans="1:34">
      <c r="A3829" t="s">
        <v>6980</v>
      </c>
      <c r="B3829" t="s">
        <v>22</v>
      </c>
      <c r="C3829" t="s">
        <v>6981</v>
      </c>
      <c r="D3829" t="s">
        <v>24</v>
      </c>
      <c r="E3829" t="s">
        <v>399</v>
      </c>
      <c r="F3829" t="s">
        <v>2169</v>
      </c>
      <c r="G3829" t="s">
        <v>6982</v>
      </c>
      <c r="H3829" s="1">
        <f>DATE(YEAR(invoices[[#This Row],[due_date]]),MONTH(invoices[[#This Row],[due_date]]),1)</f>
        <v>45444</v>
      </c>
      <c r="I3829" s="1">
        <v>45450</v>
      </c>
      <c r="J3829">
        <v>0</v>
      </c>
      <c r="K3829">
        <v>0</v>
      </c>
      <c r="L3829">
        <v>2250</v>
      </c>
      <c r="M3829">
        <f>invoices[[#This Row],[rent_amount]]+invoices[[#This Row],[electricity_amount]]+invoices[[#This Row],[other_charges]]</f>
        <v>2250</v>
      </c>
      <c r="N3829" t="s">
        <v>28</v>
      </c>
      <c r="O3829" t="s">
        <v>37</v>
      </c>
      <c r="P3829">
        <v>0</v>
      </c>
      <c r="Q3829" t="b">
        <v>0</v>
      </c>
      <c r="R3829" t="s">
        <v>38</v>
      </c>
      <c r="S3829">
        <v>0</v>
      </c>
      <c r="T3829">
        <f>invoices[[#This Row],[total_amount]]</f>
        <v>2250</v>
      </c>
      <c r="U3829" t="s">
        <v>6983</v>
      </c>
      <c r="V3829" t="str">
        <f>INDEX([1]!Table1[tenantname],MATCH(invoices[[#This Row],[allotment_id]],[1]!Table1[TenantAllotmentID],0))</f>
        <v>Nivedhitha  (B22-A1)</v>
      </c>
      <c r="W3829" t="s">
        <v>15520</v>
      </c>
      <c r="X3829" t="s">
        <v>15521</v>
      </c>
      <c r="Y3829" s="4">
        <v>45444</v>
      </c>
      <c r="Z3829" t="s">
        <v>15806</v>
      </c>
      <c r="AA3829">
        <v>0</v>
      </c>
      <c r="AB3829">
        <v>0</v>
      </c>
      <c r="AC3829">
        <v>0</v>
      </c>
      <c r="AD3829" s="7">
        <f>invoices[[#This Row],[Rent]]+invoices[[#This Row],[Services]]+invoices[[#This Row],[GST]]</f>
        <v>0</v>
      </c>
      <c r="AE3829" s="7">
        <f>invoices[[#This Row],[Total]]-invoices[[#This Row],[rent_amount]]</f>
        <v>0</v>
      </c>
      <c r="AF3829">
        <v>2724</v>
      </c>
      <c r="AG3829">
        <v>0</v>
      </c>
      <c r="AH3829">
        <f>invoices[[#This Row],[EB Amount]]-invoices[[#This Row],[electricity_amount]]</f>
        <v>0</v>
      </c>
    </row>
    <row r="3830" spans="1:34">
      <c r="A3830" t="s">
        <v>7034</v>
      </c>
      <c r="B3830" t="s">
        <v>22</v>
      </c>
      <c r="C3830" t="s">
        <v>836</v>
      </c>
      <c r="D3830" t="s">
        <v>24</v>
      </c>
      <c r="E3830" t="s">
        <v>34</v>
      </c>
      <c r="F3830" t="s">
        <v>837</v>
      </c>
      <c r="G3830" t="s">
        <v>7035</v>
      </c>
      <c r="H3830" s="1">
        <f>DATE(YEAR(invoices[[#This Row],[due_date]]),MONTH(invoices[[#This Row],[due_date]]),1)</f>
        <v>45444</v>
      </c>
      <c r="I3830" s="1">
        <v>45450</v>
      </c>
      <c r="J3830">
        <v>3149</v>
      </c>
      <c r="K3830">
        <v>2573</v>
      </c>
      <c r="L3830">
        <v>2250</v>
      </c>
      <c r="M3830">
        <f>invoices[[#This Row],[rent_amount]]+invoices[[#This Row],[electricity_amount]]+invoices[[#This Row],[other_charges]]</f>
        <v>7972</v>
      </c>
      <c r="N3830" t="s">
        <v>28</v>
      </c>
      <c r="O3830" t="s">
        <v>1540</v>
      </c>
      <c r="P3830">
        <v>0</v>
      </c>
      <c r="Q3830" t="b">
        <v>0</v>
      </c>
      <c r="R3830" t="s">
        <v>38</v>
      </c>
      <c r="S3830">
        <v>0</v>
      </c>
      <c r="T3830">
        <f>invoices[[#This Row],[total_amount]]</f>
        <v>7972</v>
      </c>
      <c r="U3830" t="s">
        <v>840</v>
      </c>
      <c r="V3830" t="str">
        <f>INDEX([1]!Table1[tenantname],MATCH(invoices[[#This Row],[allotment_id]],[1]!Table1[TenantAllotmentID],0))</f>
        <v>Samudyatha Devalla (B43-C1)</v>
      </c>
      <c r="W3830" t="s">
        <v>14249</v>
      </c>
      <c r="X3830" t="s">
        <v>14250</v>
      </c>
      <c r="Y3830" s="4">
        <v>45444</v>
      </c>
      <c r="Z3830" t="s">
        <v>15806</v>
      </c>
      <c r="AA3830">
        <v>2261</v>
      </c>
      <c r="AB3830">
        <v>753</v>
      </c>
      <c r="AC3830">
        <v>135</v>
      </c>
      <c r="AD3830" s="7">
        <f>invoices[[#This Row],[Rent]]+invoices[[#This Row],[Services]]+invoices[[#This Row],[GST]]</f>
        <v>3149</v>
      </c>
      <c r="AE3830" s="7">
        <f>invoices[[#This Row],[Total]]-invoices[[#This Row],[rent_amount]]</f>
        <v>0</v>
      </c>
      <c r="AF3830">
        <v>2750</v>
      </c>
      <c r="AG3830">
        <v>2573</v>
      </c>
      <c r="AH3830">
        <f>invoices[[#This Row],[EB Amount]]-invoices[[#This Row],[electricity_amount]]</f>
        <v>0</v>
      </c>
    </row>
    <row r="3831" spans="1:34">
      <c r="A3831" t="s">
        <v>7066</v>
      </c>
      <c r="B3831" t="s">
        <v>22</v>
      </c>
      <c r="C3831" t="s">
        <v>1304</v>
      </c>
      <c r="D3831" t="s">
        <v>24</v>
      </c>
      <c r="E3831" t="s">
        <v>112</v>
      </c>
      <c r="F3831" t="s">
        <v>1305</v>
      </c>
      <c r="G3831" t="s">
        <v>7067</v>
      </c>
      <c r="H3831" s="1">
        <f>DATE(YEAR(invoices[[#This Row],[due_date]]),MONTH(invoices[[#This Row],[due_date]]),1)</f>
        <v>45444</v>
      </c>
      <c r="I3831" s="1">
        <v>45450</v>
      </c>
      <c r="J3831">
        <v>481</v>
      </c>
      <c r="K3831">
        <v>1736</v>
      </c>
      <c r="L3831">
        <v>2250</v>
      </c>
      <c r="M3831">
        <f>invoices[[#This Row],[rent_amount]]+invoices[[#This Row],[electricity_amount]]+invoices[[#This Row],[other_charges]]</f>
        <v>4467</v>
      </c>
      <c r="N3831" t="s">
        <v>28</v>
      </c>
      <c r="O3831" t="s">
        <v>904</v>
      </c>
      <c r="P3831">
        <v>0</v>
      </c>
      <c r="Q3831" t="b">
        <v>0</v>
      </c>
      <c r="R3831" t="s">
        <v>38</v>
      </c>
      <c r="S3831">
        <v>0</v>
      </c>
      <c r="T3831">
        <f>invoices[[#This Row],[total_amount]]</f>
        <v>4467</v>
      </c>
      <c r="U3831" t="s">
        <v>1307</v>
      </c>
      <c r="V3831" t="str">
        <f>INDEX([1]!Table1[tenantname],MATCH(invoices[[#This Row],[allotment_id]],[1]!Table1[TenantAllotmentID],0))</f>
        <v>Jay Murjani (A23-B1)</v>
      </c>
      <c r="W3831" t="s">
        <v>14420</v>
      </c>
      <c r="X3831" t="s">
        <v>14421</v>
      </c>
      <c r="Y3831" s="4">
        <v>45444</v>
      </c>
      <c r="Z3831" t="s">
        <v>15806</v>
      </c>
      <c r="AA3831">
        <v>346</v>
      </c>
      <c r="AB3831">
        <v>115</v>
      </c>
      <c r="AC3831">
        <v>20</v>
      </c>
      <c r="AD3831" s="7">
        <f>invoices[[#This Row],[Rent]]+invoices[[#This Row],[Services]]+invoices[[#This Row],[GST]]</f>
        <v>481</v>
      </c>
      <c r="AE3831" s="7">
        <f>invoices[[#This Row],[Total]]-invoices[[#This Row],[rent_amount]]</f>
        <v>0</v>
      </c>
      <c r="AF3831">
        <v>2766</v>
      </c>
      <c r="AG3831">
        <v>1736</v>
      </c>
      <c r="AH3831">
        <f>invoices[[#This Row],[EB Amount]]-invoices[[#This Row],[electricity_amount]]</f>
        <v>0</v>
      </c>
    </row>
    <row r="3832" spans="1:34">
      <c r="A3832" t="s">
        <v>7070</v>
      </c>
      <c r="B3832" t="s">
        <v>22</v>
      </c>
      <c r="C3832" t="s">
        <v>260</v>
      </c>
      <c r="D3832" t="s">
        <v>24</v>
      </c>
      <c r="E3832" t="s">
        <v>226</v>
      </c>
      <c r="F3832" t="s">
        <v>261</v>
      </c>
      <c r="G3832" t="s">
        <v>7071</v>
      </c>
      <c r="H3832" s="1">
        <f>DATE(YEAR(invoices[[#This Row],[due_date]]),MONTH(invoices[[#This Row],[due_date]]),1)</f>
        <v>45444</v>
      </c>
      <c r="I3832" s="1">
        <v>45450</v>
      </c>
      <c r="J3832">
        <v>13500</v>
      </c>
      <c r="K3832">
        <v>1705</v>
      </c>
      <c r="L3832">
        <v>0</v>
      </c>
      <c r="M3832">
        <f>invoices[[#This Row],[rent_amount]]+invoices[[#This Row],[electricity_amount]]+invoices[[#This Row],[other_charges]]</f>
        <v>15205</v>
      </c>
      <c r="N3832" t="s">
        <v>28</v>
      </c>
      <c r="O3832" t="s">
        <v>904</v>
      </c>
      <c r="P3832">
        <v>0</v>
      </c>
      <c r="Q3832" t="b">
        <v>0</v>
      </c>
      <c r="R3832" t="s">
        <v>38</v>
      </c>
      <c r="S3832">
        <v>0</v>
      </c>
      <c r="T3832">
        <f>invoices[[#This Row],[total_amount]]</f>
        <v>15205</v>
      </c>
      <c r="U3832" t="s">
        <v>265</v>
      </c>
      <c r="V3832" t="str">
        <f>INDEX([1]!Table1[tenantname],MATCH(invoices[[#This Row],[allotment_id]],[1]!Table1[TenantAllotmentID],0))</f>
        <v>Indira Ch (B12-C1)</v>
      </c>
      <c r="W3832" t="s">
        <v>14048</v>
      </c>
      <c r="X3832" t="s">
        <v>14049</v>
      </c>
      <c r="Y3832" s="4">
        <v>45444</v>
      </c>
      <c r="Z3832" t="s">
        <v>15806</v>
      </c>
      <c r="AA3832">
        <v>9690</v>
      </c>
      <c r="AB3832">
        <v>3229</v>
      </c>
      <c r="AC3832">
        <v>581</v>
      </c>
      <c r="AD3832" s="7">
        <f>invoices[[#This Row],[Rent]]+invoices[[#This Row],[Services]]+invoices[[#This Row],[GST]]</f>
        <v>13500</v>
      </c>
      <c r="AE3832" s="7">
        <f>invoices[[#This Row],[Total]]-invoices[[#This Row],[rent_amount]]</f>
        <v>0</v>
      </c>
      <c r="AF3832">
        <v>2769</v>
      </c>
      <c r="AG3832">
        <v>1705</v>
      </c>
      <c r="AH3832">
        <f>invoices[[#This Row],[EB Amount]]-invoices[[#This Row],[electricity_amount]]</f>
        <v>0</v>
      </c>
    </row>
    <row r="3833" spans="1:34">
      <c r="A3833" t="s">
        <v>7229</v>
      </c>
      <c r="B3833" t="s">
        <v>22</v>
      </c>
      <c r="C3833" t="s">
        <v>484</v>
      </c>
      <c r="D3833" t="s">
        <v>24</v>
      </c>
      <c r="E3833" t="s">
        <v>50</v>
      </c>
      <c r="F3833" t="s">
        <v>485</v>
      </c>
      <c r="G3833" t="s">
        <v>7230</v>
      </c>
      <c r="H3833" s="1">
        <f>DATE(YEAR(invoices[[#This Row],[due_date]]),MONTH(invoices[[#This Row],[due_date]]),1)</f>
        <v>45444</v>
      </c>
      <c r="I3833" s="1">
        <v>45450</v>
      </c>
      <c r="J3833">
        <v>14500</v>
      </c>
      <c r="K3833">
        <v>2573</v>
      </c>
      <c r="L3833">
        <v>0</v>
      </c>
      <c r="M3833">
        <f>invoices[[#This Row],[rent_amount]]+invoices[[#This Row],[electricity_amount]]+invoices[[#This Row],[other_charges]]</f>
        <v>17073</v>
      </c>
      <c r="N3833" t="s">
        <v>28</v>
      </c>
      <c r="O3833" t="s">
        <v>1540</v>
      </c>
      <c r="P3833">
        <v>0</v>
      </c>
      <c r="Q3833" t="b">
        <v>0</v>
      </c>
      <c r="R3833" t="s">
        <v>38</v>
      </c>
      <c r="S3833">
        <v>0</v>
      </c>
      <c r="T3833">
        <f>invoices[[#This Row],[total_amount]]</f>
        <v>17073</v>
      </c>
      <c r="U3833" t="s">
        <v>488</v>
      </c>
      <c r="V3833" t="str">
        <f>INDEX([1]!Table1[tenantname],MATCH(invoices[[#This Row],[allotment_id]],[1]!Table1[TenantAllotmentID],0))</f>
        <v>Yaduraj P (B32-B2)</v>
      </c>
      <c r="W3833" t="s">
        <v>14126</v>
      </c>
      <c r="X3833" t="s">
        <v>14127</v>
      </c>
      <c r="Y3833" s="4">
        <v>45444</v>
      </c>
      <c r="Z3833" t="s">
        <v>15806</v>
      </c>
      <c r="AA3833">
        <v>8866</v>
      </c>
      <c r="AB3833">
        <v>4774</v>
      </c>
      <c r="AC3833">
        <v>860</v>
      </c>
      <c r="AD3833" s="7">
        <f>invoices[[#This Row],[Rent]]+invoices[[#This Row],[Services]]+invoices[[#This Row],[GST]]</f>
        <v>14500</v>
      </c>
      <c r="AE3833" s="7">
        <f>invoices[[#This Row],[Total]]-invoices[[#This Row],[rent_amount]]</f>
        <v>0</v>
      </c>
      <c r="AF3833">
        <v>2846</v>
      </c>
      <c r="AG3833">
        <v>2573</v>
      </c>
      <c r="AH3833">
        <f>invoices[[#This Row],[EB Amount]]-invoices[[#This Row],[electricity_amount]]</f>
        <v>0</v>
      </c>
    </row>
    <row r="3834" spans="1:34">
      <c r="A3834" t="s">
        <v>7257</v>
      </c>
      <c r="B3834" t="s">
        <v>22</v>
      </c>
      <c r="C3834" t="s">
        <v>1039</v>
      </c>
      <c r="D3834" t="s">
        <v>24</v>
      </c>
      <c r="E3834" t="s">
        <v>476</v>
      </c>
      <c r="F3834" t="s">
        <v>620</v>
      </c>
      <c r="G3834" t="s">
        <v>7258</v>
      </c>
      <c r="H3834" s="1">
        <f>DATE(YEAR(invoices[[#This Row],[due_date]]),MONTH(invoices[[#This Row],[due_date]]),1)</f>
        <v>45444</v>
      </c>
      <c r="I3834" s="1">
        <v>45450</v>
      </c>
      <c r="J3834">
        <v>13500</v>
      </c>
      <c r="K3834">
        <v>2976</v>
      </c>
      <c r="L3834">
        <v>0</v>
      </c>
      <c r="M3834">
        <f>invoices[[#This Row],[rent_amount]]+invoices[[#This Row],[electricity_amount]]+invoices[[#This Row],[other_charges]]</f>
        <v>16476</v>
      </c>
      <c r="N3834" t="s">
        <v>28</v>
      </c>
      <c r="O3834" t="s">
        <v>237</v>
      </c>
      <c r="P3834">
        <v>0</v>
      </c>
      <c r="Q3834" t="b">
        <v>0</v>
      </c>
      <c r="R3834" t="s">
        <v>38</v>
      </c>
      <c r="S3834">
        <v>0</v>
      </c>
      <c r="T3834">
        <f>invoices[[#This Row],[total_amount]]</f>
        <v>16476</v>
      </c>
      <c r="U3834" t="s">
        <v>1155</v>
      </c>
      <c r="V3834" t="str">
        <f>INDEX([1]!Table1[tenantname],MATCH(invoices[[#This Row],[allotment_id]],[1]!Table1[TenantAllotmentID],0))</f>
        <v>Arindrajith Kundu (B41-C1)</v>
      </c>
      <c r="W3834" t="s">
        <v>14325</v>
      </c>
      <c r="X3834" t="s">
        <v>14364</v>
      </c>
      <c r="Y3834" s="4">
        <v>45444</v>
      </c>
      <c r="Z3834" t="s">
        <v>15806</v>
      </c>
      <c r="AA3834">
        <v>9690</v>
      </c>
      <c r="AB3834">
        <v>3229</v>
      </c>
      <c r="AC3834">
        <v>581</v>
      </c>
      <c r="AD3834" s="7">
        <f>invoices[[#This Row],[Rent]]+invoices[[#This Row],[Services]]+invoices[[#This Row],[GST]]</f>
        <v>13500</v>
      </c>
      <c r="AE3834" s="7">
        <f>invoices[[#This Row],[Total]]-invoices[[#This Row],[rent_amount]]</f>
        <v>0</v>
      </c>
      <c r="AF3834">
        <v>2860</v>
      </c>
      <c r="AG3834">
        <v>2976</v>
      </c>
      <c r="AH3834">
        <f>invoices[[#This Row],[EB Amount]]-invoices[[#This Row],[electricity_amount]]</f>
        <v>0</v>
      </c>
    </row>
    <row r="3835" spans="1:34">
      <c r="A3835" t="s">
        <v>7301</v>
      </c>
      <c r="B3835" t="s">
        <v>22</v>
      </c>
      <c r="C3835" t="s">
        <v>526</v>
      </c>
      <c r="D3835" t="s">
        <v>24</v>
      </c>
      <c r="E3835" t="s">
        <v>519</v>
      </c>
      <c r="F3835" t="s">
        <v>527</v>
      </c>
      <c r="G3835" t="s">
        <v>7302</v>
      </c>
      <c r="H3835" s="1">
        <f>DATE(YEAR(invoices[[#This Row],[due_date]]),MONTH(invoices[[#This Row],[due_date]]),1)</f>
        <v>45444</v>
      </c>
      <c r="I3835" s="1">
        <v>45450</v>
      </c>
      <c r="J3835">
        <v>13500</v>
      </c>
      <c r="K3835">
        <v>2418</v>
      </c>
      <c r="L3835">
        <v>0</v>
      </c>
      <c r="M3835">
        <f>invoices[[#This Row],[rent_amount]]+invoices[[#This Row],[electricity_amount]]+invoices[[#This Row],[other_charges]]</f>
        <v>15918</v>
      </c>
      <c r="N3835" t="s">
        <v>28</v>
      </c>
      <c r="O3835" t="s">
        <v>37</v>
      </c>
      <c r="P3835">
        <v>0</v>
      </c>
      <c r="Q3835" t="b">
        <v>0</v>
      </c>
      <c r="R3835" t="s">
        <v>38</v>
      </c>
      <c r="S3835">
        <v>0</v>
      </c>
      <c r="T3835">
        <f>invoices[[#This Row],[total_amount]]</f>
        <v>15918</v>
      </c>
      <c r="U3835" t="s">
        <v>530</v>
      </c>
      <c r="V3835" t="str">
        <f>INDEX([1]!Table1[tenantname],MATCH(invoices[[#This Row],[allotment_id]],[1]!Table1[TenantAllotmentID],0))</f>
        <v>Navaneeth Mohan Nair (C41-C2)</v>
      </c>
      <c r="W3835" t="s">
        <v>14142</v>
      </c>
      <c r="X3835" t="s">
        <v>14143</v>
      </c>
      <c r="Y3835" s="4">
        <v>45444</v>
      </c>
      <c r="Z3835" t="s">
        <v>15806</v>
      </c>
      <c r="AA3835">
        <v>8254</v>
      </c>
      <c r="AB3835">
        <v>4444</v>
      </c>
      <c r="AC3835">
        <v>802</v>
      </c>
      <c r="AD3835" s="7">
        <f>invoices[[#This Row],[Rent]]+invoices[[#This Row],[Services]]+invoices[[#This Row],[GST]]</f>
        <v>13500</v>
      </c>
      <c r="AE3835" s="7">
        <f>invoices[[#This Row],[Total]]-invoices[[#This Row],[rent_amount]]</f>
        <v>0</v>
      </c>
      <c r="AF3835">
        <v>2883</v>
      </c>
      <c r="AG3835">
        <v>2418</v>
      </c>
      <c r="AH3835">
        <f>invoices[[#This Row],[EB Amount]]-invoices[[#This Row],[electricity_amount]]</f>
        <v>0</v>
      </c>
    </row>
    <row r="3836" spans="1:34">
      <c r="A3836" t="s">
        <v>7305</v>
      </c>
      <c r="B3836" t="s">
        <v>22</v>
      </c>
      <c r="C3836" t="s">
        <v>71</v>
      </c>
      <c r="D3836" t="s">
        <v>24</v>
      </c>
      <c r="E3836" t="s">
        <v>72</v>
      </c>
      <c r="F3836" t="s">
        <v>73</v>
      </c>
      <c r="G3836" t="s">
        <v>7306</v>
      </c>
      <c r="H3836" s="1">
        <f>DATE(YEAR(invoices[[#This Row],[due_date]]),MONTH(invoices[[#This Row],[due_date]]),1)</f>
        <v>45444</v>
      </c>
      <c r="I3836" s="1">
        <v>45450</v>
      </c>
      <c r="J3836">
        <v>7250</v>
      </c>
      <c r="K3836">
        <v>0</v>
      </c>
      <c r="L3836">
        <v>0</v>
      </c>
      <c r="M3836">
        <f>invoices[[#This Row],[rent_amount]]+invoices[[#This Row],[electricity_amount]]+invoices[[#This Row],[other_charges]]</f>
        <v>7250</v>
      </c>
      <c r="N3836" t="s">
        <v>28</v>
      </c>
      <c r="O3836" t="s">
        <v>37</v>
      </c>
      <c r="P3836">
        <v>0</v>
      </c>
      <c r="Q3836" t="b">
        <v>0</v>
      </c>
      <c r="R3836" t="s">
        <v>38</v>
      </c>
      <c r="S3836">
        <v>0</v>
      </c>
      <c r="T3836">
        <f>invoices[[#This Row],[total_amount]]</f>
        <v>7250</v>
      </c>
      <c r="U3836" t="s">
        <v>77</v>
      </c>
      <c r="V3836" t="str">
        <f>INDEX([1]!Table1[tenantname],MATCH(invoices[[#This Row],[allotment_id]],[1]!Table1[TenantAllotmentID],0))</f>
        <v>Nirmala  A (C34-B1)</v>
      </c>
      <c r="W3836" t="s">
        <v>13996</v>
      </c>
      <c r="X3836" t="s">
        <v>13997</v>
      </c>
      <c r="Y3836" s="4">
        <v>45444</v>
      </c>
      <c r="Z3836" t="s">
        <v>15806</v>
      </c>
      <c r="AA3836">
        <v>5075</v>
      </c>
      <c r="AB3836">
        <v>1843</v>
      </c>
      <c r="AC3836">
        <v>332</v>
      </c>
      <c r="AD3836" s="7">
        <f>invoices[[#This Row],[Rent]]+invoices[[#This Row],[Services]]+invoices[[#This Row],[GST]]</f>
        <v>7250</v>
      </c>
      <c r="AE3836" s="7">
        <f>invoices[[#This Row],[Total]]-invoices[[#This Row],[rent_amount]]</f>
        <v>0</v>
      </c>
      <c r="AF3836">
        <v>2885</v>
      </c>
      <c r="AG3836">
        <v>0</v>
      </c>
      <c r="AH3836">
        <f>invoices[[#This Row],[EB Amount]]-invoices[[#This Row],[electricity_amount]]</f>
        <v>0</v>
      </c>
    </row>
    <row r="3837" spans="1:34">
      <c r="A3837" t="s">
        <v>7325</v>
      </c>
      <c r="B3837" t="s">
        <v>22</v>
      </c>
      <c r="C3837" t="s">
        <v>2577</v>
      </c>
      <c r="D3837" t="s">
        <v>24</v>
      </c>
      <c r="E3837" t="s">
        <v>275</v>
      </c>
      <c r="F3837" t="s">
        <v>782</v>
      </c>
      <c r="G3837" t="s">
        <v>7326</v>
      </c>
      <c r="H3837" s="1">
        <f>DATE(YEAR(invoices[[#This Row],[due_date]]),MONTH(invoices[[#This Row],[due_date]]),1)</f>
        <v>45444</v>
      </c>
      <c r="I3837" s="1">
        <v>45450</v>
      </c>
      <c r="J3837">
        <v>19000</v>
      </c>
      <c r="K3837">
        <v>2728</v>
      </c>
      <c r="L3837">
        <v>0</v>
      </c>
      <c r="M3837">
        <f>invoices[[#This Row],[rent_amount]]+invoices[[#This Row],[electricity_amount]]+invoices[[#This Row],[other_charges]]</f>
        <v>21728</v>
      </c>
      <c r="N3837" t="s">
        <v>28</v>
      </c>
      <c r="O3837" t="s">
        <v>1540</v>
      </c>
      <c r="P3837">
        <v>0</v>
      </c>
      <c r="Q3837" t="b">
        <v>0</v>
      </c>
      <c r="R3837" t="s">
        <v>38</v>
      </c>
      <c r="S3837">
        <v>0</v>
      </c>
      <c r="T3837">
        <f>invoices[[#This Row],[total_amount]]</f>
        <v>21728</v>
      </c>
      <c r="U3837" t="s">
        <v>2579</v>
      </c>
      <c r="V3837" t="str">
        <f>INDEX([1]!Table1[tenantname],MATCH(invoices[[#This Row],[allotment_id]],[1]!Table1[TenantAllotmentID],0))</f>
        <v>Supritha A (B44-A1)</v>
      </c>
      <c r="W3837" t="s">
        <v>14841</v>
      </c>
      <c r="X3837" t="s">
        <v>14842</v>
      </c>
      <c r="Y3837" s="4">
        <v>45444</v>
      </c>
      <c r="Z3837" t="s">
        <v>15806</v>
      </c>
      <c r="AA3837">
        <v>13639</v>
      </c>
      <c r="AB3837">
        <v>4545</v>
      </c>
      <c r="AC3837">
        <v>816</v>
      </c>
      <c r="AD3837" s="7">
        <f>invoices[[#This Row],[Rent]]+invoices[[#This Row],[Services]]+invoices[[#This Row],[GST]]</f>
        <v>19000</v>
      </c>
      <c r="AE3837" s="7">
        <f>invoices[[#This Row],[Total]]-invoices[[#This Row],[rent_amount]]</f>
        <v>0</v>
      </c>
      <c r="AF3837">
        <v>2895</v>
      </c>
      <c r="AG3837">
        <v>2728</v>
      </c>
      <c r="AH3837">
        <f>invoices[[#This Row],[EB Amount]]-invoices[[#This Row],[electricity_amount]]</f>
        <v>0</v>
      </c>
    </row>
    <row r="3838" spans="1:34">
      <c r="A3838" t="s">
        <v>7359</v>
      </c>
      <c r="B3838" t="s">
        <v>22</v>
      </c>
      <c r="C3838" t="s">
        <v>2441</v>
      </c>
      <c r="D3838" t="s">
        <v>24</v>
      </c>
      <c r="E3838" t="s">
        <v>80</v>
      </c>
      <c r="F3838" t="s">
        <v>81</v>
      </c>
      <c r="G3838" t="s">
        <v>7360</v>
      </c>
      <c r="H3838" s="1">
        <f>DATE(YEAR(invoices[[#This Row],[due_date]]),MONTH(invoices[[#This Row],[due_date]]),1)</f>
        <v>45444</v>
      </c>
      <c r="I3838" s="1">
        <v>45450</v>
      </c>
      <c r="J3838">
        <v>14500</v>
      </c>
      <c r="K3838">
        <v>1488</v>
      </c>
      <c r="L3838">
        <v>0</v>
      </c>
      <c r="M3838">
        <f>invoices[[#This Row],[rent_amount]]+invoices[[#This Row],[electricity_amount]]+invoices[[#This Row],[other_charges]]</f>
        <v>15988</v>
      </c>
      <c r="N3838" t="s">
        <v>28</v>
      </c>
      <c r="O3838" t="s">
        <v>1540</v>
      </c>
      <c r="P3838">
        <v>0</v>
      </c>
      <c r="Q3838" t="b">
        <v>0</v>
      </c>
      <c r="R3838" t="s">
        <v>38</v>
      </c>
      <c r="S3838">
        <v>0</v>
      </c>
      <c r="T3838">
        <f>invoices[[#This Row],[total_amount]]</f>
        <v>15988</v>
      </c>
      <c r="U3838" t="s">
        <v>2443</v>
      </c>
      <c r="V3838" t="str">
        <f>INDEX([1]!Table1[tenantname],MATCH(invoices[[#This Row],[allotment_id]],[1]!Table1[TenantAllotmentID],0))</f>
        <v>Sree Shravanya Ragunath (D21-B1)</v>
      </c>
      <c r="W3838" t="s">
        <v>14805</v>
      </c>
      <c r="X3838" t="s">
        <v>14806</v>
      </c>
      <c r="Y3838" s="4">
        <v>45444</v>
      </c>
      <c r="Z3838" t="s">
        <v>15806</v>
      </c>
      <c r="AA3838">
        <v>10408</v>
      </c>
      <c r="AB3838">
        <v>3468</v>
      </c>
      <c r="AC3838">
        <v>624</v>
      </c>
      <c r="AD3838" s="7">
        <f>invoices[[#This Row],[Rent]]+invoices[[#This Row],[Services]]+invoices[[#This Row],[GST]]</f>
        <v>14500</v>
      </c>
      <c r="AE3838" s="7">
        <f>invoices[[#This Row],[Total]]-invoices[[#This Row],[rent_amount]]</f>
        <v>0</v>
      </c>
      <c r="AF3838">
        <v>2912</v>
      </c>
      <c r="AG3838">
        <v>1488</v>
      </c>
      <c r="AH3838">
        <f>invoices[[#This Row],[EB Amount]]-invoices[[#This Row],[electricity_amount]]</f>
        <v>0</v>
      </c>
    </row>
    <row r="3839" spans="1:34">
      <c r="A3839" t="s">
        <v>7440</v>
      </c>
      <c r="B3839" t="s">
        <v>22</v>
      </c>
      <c r="C3839" t="s">
        <v>2085</v>
      </c>
      <c r="D3839" t="s">
        <v>24</v>
      </c>
      <c r="E3839" t="s">
        <v>329</v>
      </c>
      <c r="F3839" t="s">
        <v>330</v>
      </c>
      <c r="G3839" t="s">
        <v>7441</v>
      </c>
      <c r="H3839" s="1">
        <f>DATE(YEAR(invoices[[#This Row],[due_date]]),MONTH(invoices[[#This Row],[due_date]]),1)</f>
        <v>45444</v>
      </c>
      <c r="I3839" s="1">
        <v>45450</v>
      </c>
      <c r="J3839">
        <v>17000</v>
      </c>
      <c r="K3839">
        <v>2945</v>
      </c>
      <c r="L3839">
        <v>0</v>
      </c>
      <c r="M3839">
        <f>invoices[[#This Row],[rent_amount]]+invoices[[#This Row],[electricity_amount]]+invoices[[#This Row],[other_charges]]</f>
        <v>19945</v>
      </c>
      <c r="N3839" t="s">
        <v>28</v>
      </c>
      <c r="O3839" t="s">
        <v>37</v>
      </c>
      <c r="P3839">
        <v>0</v>
      </c>
      <c r="Q3839" t="b">
        <v>0</v>
      </c>
      <c r="R3839" t="s">
        <v>38</v>
      </c>
      <c r="S3839">
        <v>0</v>
      </c>
      <c r="T3839">
        <f>invoices[[#This Row],[total_amount]]</f>
        <v>19945</v>
      </c>
      <c r="U3839" t="s">
        <v>7442</v>
      </c>
      <c r="V3839" t="str">
        <f>INDEX([1]!Table1[tenantname],MATCH(invoices[[#This Row],[allotment_id]],[1]!Table1[TenantAllotmentID],0))</f>
        <v>Poorvi Mittal (C43-A1)</v>
      </c>
      <c r="W3839" t="s">
        <v>14702</v>
      </c>
      <c r="X3839" t="s">
        <v>15553</v>
      </c>
      <c r="Y3839" s="4">
        <v>45444</v>
      </c>
      <c r="Z3839" t="s">
        <v>15806</v>
      </c>
      <c r="AA3839">
        <v>10395</v>
      </c>
      <c r="AB3839">
        <v>5597</v>
      </c>
      <c r="AC3839">
        <v>1008</v>
      </c>
      <c r="AD3839" s="7">
        <f>invoices[[#This Row],[Rent]]+invoices[[#This Row],[Services]]+invoices[[#This Row],[GST]]</f>
        <v>17000</v>
      </c>
      <c r="AE3839" s="7">
        <f>invoices[[#This Row],[Total]]-invoices[[#This Row],[rent_amount]]</f>
        <v>0</v>
      </c>
      <c r="AF3839">
        <v>2952</v>
      </c>
      <c r="AG3839">
        <v>2945</v>
      </c>
      <c r="AH3839">
        <f>invoices[[#This Row],[EB Amount]]-invoices[[#This Row],[electricity_amount]]</f>
        <v>0</v>
      </c>
    </row>
    <row r="3840" spans="1:34">
      <c r="A3840" t="s">
        <v>7483</v>
      </c>
      <c r="B3840" t="s">
        <v>22</v>
      </c>
      <c r="C3840" t="s">
        <v>2835</v>
      </c>
      <c r="D3840" t="s">
        <v>24</v>
      </c>
      <c r="E3840" t="s">
        <v>226</v>
      </c>
      <c r="F3840" t="s">
        <v>2836</v>
      </c>
      <c r="G3840" t="s">
        <v>7484</v>
      </c>
      <c r="H3840" s="1">
        <f>DATE(YEAR(invoices[[#This Row],[due_date]]),MONTH(invoices[[#This Row],[due_date]]),1)</f>
        <v>45444</v>
      </c>
      <c r="I3840" s="1">
        <v>45450</v>
      </c>
      <c r="J3840">
        <v>14500</v>
      </c>
      <c r="K3840">
        <v>1705</v>
      </c>
      <c r="L3840">
        <v>0</v>
      </c>
      <c r="M3840">
        <f>invoices[[#This Row],[rent_amount]]+invoices[[#This Row],[electricity_amount]]+invoices[[#This Row],[other_charges]]</f>
        <v>16205</v>
      </c>
      <c r="N3840" t="s">
        <v>28</v>
      </c>
      <c r="O3840" t="s">
        <v>37</v>
      </c>
      <c r="P3840">
        <v>0</v>
      </c>
      <c r="Q3840" t="b">
        <v>0</v>
      </c>
      <c r="R3840" t="s">
        <v>38</v>
      </c>
      <c r="S3840">
        <v>0</v>
      </c>
      <c r="T3840">
        <f>invoices[[#This Row],[total_amount]]</f>
        <v>16205</v>
      </c>
      <c r="U3840" s="2" t="s">
        <v>2838</v>
      </c>
      <c r="V3840" t="str">
        <f>INDEX([1]!Table1[tenantname],MATCH(invoices[[#This Row],[allotment_id]],[1]!Table1[TenantAllotmentID],0))</f>
        <v>Nivetha Marimuthu (B12-B1)</v>
      </c>
      <c r="W3840" t="s">
        <v>14907</v>
      </c>
      <c r="X3840" t="s">
        <v>14908</v>
      </c>
      <c r="Y3840" s="4">
        <v>45444</v>
      </c>
      <c r="Z3840" t="s">
        <v>15806</v>
      </c>
      <c r="AA3840">
        <v>10408</v>
      </c>
      <c r="AB3840">
        <v>3468</v>
      </c>
      <c r="AC3840">
        <v>624</v>
      </c>
      <c r="AD3840" s="7">
        <f>invoices[[#This Row],[Rent]]+invoices[[#This Row],[Services]]+invoices[[#This Row],[GST]]</f>
        <v>14500</v>
      </c>
      <c r="AE3840" s="7">
        <f>invoices[[#This Row],[Total]]-invoices[[#This Row],[rent_amount]]</f>
        <v>0</v>
      </c>
      <c r="AF3840">
        <v>2973</v>
      </c>
      <c r="AG3840">
        <v>1705</v>
      </c>
      <c r="AH3840">
        <f>invoices[[#This Row],[EB Amount]]-invoices[[#This Row],[electricity_amount]]</f>
        <v>0</v>
      </c>
    </row>
    <row r="3841" spans="1:34">
      <c r="A3841" t="s">
        <v>7566</v>
      </c>
      <c r="B3841" t="s">
        <v>22</v>
      </c>
      <c r="C3841" t="s">
        <v>166</v>
      </c>
      <c r="D3841" t="s">
        <v>24</v>
      </c>
      <c r="E3841" t="s">
        <v>167</v>
      </c>
      <c r="F3841" t="s">
        <v>168</v>
      </c>
      <c r="G3841" t="s">
        <v>7567</v>
      </c>
      <c r="H3841" s="1">
        <f>DATE(YEAR(invoices[[#This Row],[due_date]]),MONTH(invoices[[#This Row],[due_date]]),1)</f>
        <v>45444</v>
      </c>
      <c r="I3841" s="1">
        <v>45450</v>
      </c>
      <c r="J3841">
        <v>13500</v>
      </c>
      <c r="K3841">
        <v>2759</v>
      </c>
      <c r="L3841">
        <v>0</v>
      </c>
      <c r="M3841">
        <f>invoices[[#This Row],[rent_amount]]+invoices[[#This Row],[electricity_amount]]+invoices[[#This Row],[other_charges]]</f>
        <v>16259</v>
      </c>
      <c r="N3841" t="s">
        <v>28</v>
      </c>
      <c r="O3841" t="s">
        <v>1540</v>
      </c>
      <c r="P3841">
        <v>0</v>
      </c>
      <c r="Q3841" t="b">
        <v>0</v>
      </c>
      <c r="R3841" t="s">
        <v>38</v>
      </c>
      <c r="S3841">
        <v>0</v>
      </c>
      <c r="T3841">
        <f>invoices[[#This Row],[total_amount]]</f>
        <v>16259</v>
      </c>
      <c r="U3841" t="s">
        <v>171</v>
      </c>
      <c r="V3841" t="str">
        <f>INDEX([1]!Table1[tenantname],MATCH(invoices[[#This Row],[allotment_id]],[1]!Table1[TenantAllotmentID],0))</f>
        <v>Shubhashish . (B42-C2)</v>
      </c>
      <c r="W3841" t="s">
        <v>14022</v>
      </c>
      <c r="X3841" t="s">
        <v>14023</v>
      </c>
      <c r="Y3841" s="4">
        <v>45444</v>
      </c>
      <c r="Z3841" t="s">
        <v>15806</v>
      </c>
      <c r="AA3841">
        <v>9690</v>
      </c>
      <c r="AB3841">
        <v>3229</v>
      </c>
      <c r="AC3841">
        <v>581</v>
      </c>
      <c r="AD3841" s="7">
        <f>invoices[[#This Row],[Rent]]+invoices[[#This Row],[Services]]+invoices[[#This Row],[GST]]</f>
        <v>13500</v>
      </c>
      <c r="AE3841" s="7">
        <f>invoices[[#This Row],[Total]]-invoices[[#This Row],[rent_amount]]</f>
        <v>0</v>
      </c>
      <c r="AF3841">
        <v>3017</v>
      </c>
      <c r="AG3841">
        <v>2759</v>
      </c>
      <c r="AH3841">
        <f>invoices[[#This Row],[EB Amount]]-invoices[[#This Row],[electricity_amount]]</f>
        <v>0</v>
      </c>
    </row>
    <row r="3842" spans="1:34">
      <c r="A3842" t="s">
        <v>7619</v>
      </c>
      <c r="B3842" t="s">
        <v>22</v>
      </c>
      <c r="C3842" t="s">
        <v>2326</v>
      </c>
      <c r="D3842" t="s">
        <v>24</v>
      </c>
      <c r="E3842" t="s">
        <v>88</v>
      </c>
      <c r="F3842" t="s">
        <v>89</v>
      </c>
      <c r="G3842" t="s">
        <v>7620</v>
      </c>
      <c r="H3842" s="1">
        <f>DATE(YEAR(invoices[[#This Row],[due_date]]),MONTH(invoices[[#This Row],[due_date]]),1)</f>
        <v>45444</v>
      </c>
      <c r="I3842" s="1">
        <v>45450</v>
      </c>
      <c r="J3842">
        <v>966</v>
      </c>
      <c r="K3842">
        <v>0</v>
      </c>
      <c r="L3842">
        <v>0</v>
      </c>
      <c r="M3842">
        <f>invoices[[#This Row],[rent_amount]]+invoices[[#This Row],[electricity_amount]]+invoices[[#This Row],[other_charges]]</f>
        <v>966</v>
      </c>
      <c r="N3842" t="s">
        <v>28</v>
      </c>
      <c r="O3842" t="s">
        <v>904</v>
      </c>
      <c r="P3842">
        <v>0</v>
      </c>
      <c r="Q3842" t="b">
        <v>0</v>
      </c>
      <c r="R3842" t="s">
        <v>38</v>
      </c>
      <c r="S3842">
        <v>0</v>
      </c>
      <c r="T3842">
        <f>invoices[[#This Row],[total_amount]]</f>
        <v>966</v>
      </c>
      <c r="U3842" t="s">
        <v>2328</v>
      </c>
      <c r="V3842" t="str">
        <f>INDEX([1]!Table1[tenantname],MATCH(invoices[[#This Row],[allotment_id]],[1]!Table1[TenantAllotmentID],0))</f>
        <v>Jachinn Edwin (B13-B2)</v>
      </c>
      <c r="W3842" t="s">
        <v>14774</v>
      </c>
      <c r="X3842" t="s">
        <v>14775</v>
      </c>
      <c r="Y3842" s="4">
        <v>45444</v>
      </c>
      <c r="Z3842" t="s">
        <v>15806</v>
      </c>
      <c r="AA3842">
        <v>676</v>
      </c>
      <c r="AB3842">
        <v>246</v>
      </c>
      <c r="AC3842">
        <v>44</v>
      </c>
      <c r="AD3842" s="7">
        <f>invoices[[#This Row],[Rent]]+invoices[[#This Row],[Services]]+invoices[[#This Row],[GST]]</f>
        <v>966</v>
      </c>
      <c r="AE3842" s="7">
        <f>invoices[[#This Row],[Total]]-invoices[[#This Row],[rent_amount]]</f>
        <v>0</v>
      </c>
      <c r="AF3842">
        <v>3041</v>
      </c>
      <c r="AG3842">
        <v>0</v>
      </c>
      <c r="AH3842">
        <f>invoices[[#This Row],[EB Amount]]-invoices[[#This Row],[electricity_amount]]</f>
        <v>0</v>
      </c>
    </row>
    <row r="3843" spans="1:34">
      <c r="A3843" t="s">
        <v>7818</v>
      </c>
      <c r="B3843" t="s">
        <v>22</v>
      </c>
      <c r="C3843" t="s">
        <v>550</v>
      </c>
      <c r="D3843" t="s">
        <v>24</v>
      </c>
      <c r="E3843" t="s">
        <v>104</v>
      </c>
      <c r="F3843" t="s">
        <v>551</v>
      </c>
      <c r="G3843" t="s">
        <v>7819</v>
      </c>
      <c r="H3843" s="1">
        <f>DATE(YEAR(invoices[[#This Row],[due_date]]),MONTH(invoices[[#This Row],[due_date]]),1)</f>
        <v>45444</v>
      </c>
      <c r="I3843" s="1">
        <v>45450</v>
      </c>
      <c r="J3843">
        <v>899</v>
      </c>
      <c r="K3843">
        <v>992</v>
      </c>
      <c r="L3843">
        <v>0</v>
      </c>
      <c r="M3843">
        <f>invoices[[#This Row],[rent_amount]]+invoices[[#This Row],[electricity_amount]]+invoices[[#This Row],[other_charges]]</f>
        <v>1891</v>
      </c>
      <c r="N3843" t="s">
        <v>28</v>
      </c>
      <c r="O3843" t="s">
        <v>904</v>
      </c>
      <c r="P3843">
        <v>0</v>
      </c>
      <c r="Q3843" t="b">
        <v>0</v>
      </c>
      <c r="R3843" t="s">
        <v>38</v>
      </c>
      <c r="S3843">
        <v>0</v>
      </c>
      <c r="T3843">
        <f>invoices[[#This Row],[total_amount]]</f>
        <v>1891</v>
      </c>
      <c r="U3843" t="s">
        <v>554</v>
      </c>
      <c r="V3843" t="str">
        <f>INDEX([1]!Table1[tenantname],MATCH(invoices[[#This Row],[allotment_id]],[1]!Table1[TenantAllotmentID],0))</f>
        <v>Gokul Prakash (B14-C2)</v>
      </c>
      <c r="W3843" t="s">
        <v>14149</v>
      </c>
      <c r="X3843" t="s">
        <v>14150</v>
      </c>
      <c r="Y3843" s="4">
        <v>45444</v>
      </c>
      <c r="Z3843" t="s">
        <v>15806</v>
      </c>
      <c r="AA3843">
        <v>646</v>
      </c>
      <c r="AB3843">
        <v>215</v>
      </c>
      <c r="AC3843">
        <v>38</v>
      </c>
      <c r="AD3843" s="7">
        <f>invoices[[#This Row],[Rent]]+invoices[[#This Row],[Services]]+invoices[[#This Row],[GST]]</f>
        <v>899</v>
      </c>
      <c r="AE3843" s="7">
        <f>invoices[[#This Row],[Total]]-invoices[[#This Row],[rent_amount]]</f>
        <v>0</v>
      </c>
      <c r="AF3843">
        <v>3147</v>
      </c>
      <c r="AG3843">
        <v>992</v>
      </c>
      <c r="AH3843">
        <f>invoices[[#This Row],[EB Amount]]-invoices[[#This Row],[electricity_amount]]</f>
        <v>0</v>
      </c>
    </row>
    <row r="3844" spans="1:34">
      <c r="A3844" t="s">
        <v>7874</v>
      </c>
      <c r="B3844" t="s">
        <v>22</v>
      </c>
      <c r="C3844" t="s">
        <v>7869</v>
      </c>
      <c r="D3844" t="s">
        <v>24</v>
      </c>
      <c r="E3844" t="s">
        <v>155</v>
      </c>
      <c r="F3844" t="s">
        <v>742</v>
      </c>
      <c r="G3844" t="s">
        <v>7875</v>
      </c>
      <c r="H3844" s="1">
        <f>DATE(YEAR(invoices[[#This Row],[due_date]]),MONTH(invoices[[#This Row],[due_date]]),1)</f>
        <v>45444</v>
      </c>
      <c r="I3844" s="1">
        <v>45450</v>
      </c>
      <c r="J3844">
        <v>3149</v>
      </c>
      <c r="K3844">
        <v>2232</v>
      </c>
      <c r="L3844">
        <v>2250</v>
      </c>
      <c r="M3844">
        <f>invoices[[#This Row],[rent_amount]]+invoices[[#This Row],[electricity_amount]]+invoices[[#This Row],[other_charges]]</f>
        <v>7631</v>
      </c>
      <c r="N3844" t="s">
        <v>28</v>
      </c>
      <c r="O3844" t="s">
        <v>37</v>
      </c>
      <c r="P3844">
        <v>0</v>
      </c>
      <c r="Q3844" t="b">
        <v>0</v>
      </c>
      <c r="R3844" t="s">
        <v>38</v>
      </c>
      <c r="S3844">
        <v>0</v>
      </c>
      <c r="T3844">
        <f>invoices[[#This Row],[total_amount]]</f>
        <v>7631</v>
      </c>
      <c r="U3844" t="s">
        <v>7871</v>
      </c>
      <c r="V3844" t="str">
        <f>INDEX([1]!Table1[tenantname],MATCH(invoices[[#This Row],[allotment_id]],[1]!Table1[TenantAllotmentID],0))</f>
        <v>Priyanka Kannan (C44-C1)</v>
      </c>
      <c r="W3844" t="s">
        <v>15579</v>
      </c>
      <c r="X3844" t="s">
        <v>15580</v>
      </c>
      <c r="Y3844" s="4">
        <v>45444</v>
      </c>
      <c r="Z3844" t="s">
        <v>15806</v>
      </c>
      <c r="AA3844">
        <v>1926</v>
      </c>
      <c r="AB3844">
        <v>1037</v>
      </c>
      <c r="AC3844">
        <v>186</v>
      </c>
      <c r="AD3844" s="7">
        <f>invoices[[#This Row],[Rent]]+invoices[[#This Row],[Services]]+invoices[[#This Row],[GST]]</f>
        <v>3149</v>
      </c>
      <c r="AE3844" s="7">
        <f>invoices[[#This Row],[Total]]-invoices[[#This Row],[rent_amount]]</f>
        <v>0</v>
      </c>
      <c r="AF3844">
        <v>3174</v>
      </c>
      <c r="AG3844">
        <v>2232</v>
      </c>
      <c r="AH3844">
        <f>invoices[[#This Row],[EB Amount]]-invoices[[#This Row],[electricity_amount]]</f>
        <v>0</v>
      </c>
    </row>
    <row r="3845" spans="1:34">
      <c r="A3845" t="s">
        <v>7952</v>
      </c>
      <c r="B3845" t="s">
        <v>22</v>
      </c>
      <c r="C3845" t="s">
        <v>2477</v>
      </c>
      <c r="D3845" t="s">
        <v>24</v>
      </c>
      <c r="E3845" t="s">
        <v>140</v>
      </c>
      <c r="F3845" t="s">
        <v>1166</v>
      </c>
      <c r="G3845" t="s">
        <v>7953</v>
      </c>
      <c r="H3845" s="1">
        <f>DATE(YEAR(invoices[[#This Row],[due_date]]),MONTH(invoices[[#This Row],[due_date]]),1)</f>
        <v>45444</v>
      </c>
      <c r="I3845" s="1">
        <v>45450</v>
      </c>
      <c r="J3845">
        <v>7798</v>
      </c>
      <c r="K3845">
        <v>0</v>
      </c>
      <c r="L3845">
        <v>0</v>
      </c>
      <c r="M3845">
        <f>invoices[[#This Row],[rent_amount]]+invoices[[#This Row],[electricity_amount]]+invoices[[#This Row],[other_charges]]</f>
        <v>7798</v>
      </c>
      <c r="N3845" t="s">
        <v>28</v>
      </c>
      <c r="O3845" t="s">
        <v>904</v>
      </c>
      <c r="P3845">
        <v>0</v>
      </c>
      <c r="Q3845" t="b">
        <v>0</v>
      </c>
      <c r="R3845" t="s">
        <v>38</v>
      </c>
      <c r="S3845">
        <v>0</v>
      </c>
      <c r="T3845">
        <f>invoices[[#This Row],[total_amount]]</f>
        <v>7798</v>
      </c>
      <c r="U3845" t="s">
        <v>2479</v>
      </c>
      <c r="V3845" t="str">
        <f>INDEX([1]!Table1[tenantname],MATCH(invoices[[#This Row],[allotment_id]],[1]!Table1[TenantAllotmentID],0))</f>
        <v>Himanshu Dixit (A41-B3)</v>
      </c>
      <c r="W3845" t="s">
        <v>14818</v>
      </c>
      <c r="X3845" t="s">
        <v>14819</v>
      </c>
      <c r="Y3845" s="4">
        <v>45444</v>
      </c>
      <c r="Z3845" t="s">
        <v>15806</v>
      </c>
      <c r="AA3845">
        <v>5460</v>
      </c>
      <c r="AB3845">
        <v>1982</v>
      </c>
      <c r="AC3845">
        <v>356</v>
      </c>
      <c r="AD3845" s="7">
        <f>invoices[[#This Row],[Rent]]+invoices[[#This Row],[Services]]+invoices[[#This Row],[GST]]</f>
        <v>7798</v>
      </c>
      <c r="AE3845" s="7">
        <f>invoices[[#This Row],[Total]]-invoices[[#This Row],[rent_amount]]</f>
        <v>0</v>
      </c>
      <c r="AF3845">
        <v>3213</v>
      </c>
      <c r="AG3845">
        <v>0</v>
      </c>
      <c r="AH3845">
        <f>invoices[[#This Row],[EB Amount]]-invoices[[#This Row],[electricity_amount]]</f>
        <v>0</v>
      </c>
    </row>
    <row r="3846" spans="1:34">
      <c r="A3846" t="s">
        <v>8066</v>
      </c>
      <c r="B3846" t="s">
        <v>22</v>
      </c>
      <c r="C3846" t="s">
        <v>1020</v>
      </c>
      <c r="D3846" t="s">
        <v>24</v>
      </c>
      <c r="E3846" t="s">
        <v>329</v>
      </c>
      <c r="F3846" t="s">
        <v>1021</v>
      </c>
      <c r="G3846" t="s">
        <v>8067</v>
      </c>
      <c r="H3846" s="1">
        <f>DATE(YEAR(invoices[[#This Row],[due_date]]),MONTH(invoices[[#This Row],[due_date]]),1)</f>
        <v>45444</v>
      </c>
      <c r="I3846" s="1">
        <v>45450</v>
      </c>
      <c r="J3846">
        <v>14500</v>
      </c>
      <c r="K3846">
        <v>2945</v>
      </c>
      <c r="L3846">
        <v>0</v>
      </c>
      <c r="M3846">
        <f>invoices[[#This Row],[rent_amount]]+invoices[[#This Row],[electricity_amount]]+invoices[[#This Row],[other_charges]]</f>
        <v>17445</v>
      </c>
      <c r="N3846" t="s">
        <v>28</v>
      </c>
      <c r="O3846" t="s">
        <v>1540</v>
      </c>
      <c r="P3846">
        <v>0</v>
      </c>
      <c r="Q3846" t="b">
        <v>0</v>
      </c>
      <c r="R3846" t="s">
        <v>38</v>
      </c>
      <c r="S3846">
        <v>0</v>
      </c>
      <c r="T3846">
        <f>invoices[[#This Row],[total_amount]]</f>
        <v>17445</v>
      </c>
      <c r="U3846" t="s">
        <v>1024</v>
      </c>
      <c r="V3846" t="str">
        <f>INDEX([1]!Table1[tenantname],MATCH(invoices[[#This Row],[allotment_id]],[1]!Table1[TenantAllotmentID],0))</f>
        <v>Sruthi Naya P (C43-B2)</v>
      </c>
      <c r="W3846" t="s">
        <v>14318</v>
      </c>
      <c r="X3846" t="s">
        <v>14318</v>
      </c>
      <c r="Y3846" s="4">
        <v>45444</v>
      </c>
      <c r="Z3846" t="s">
        <v>15806</v>
      </c>
      <c r="AA3846">
        <v>8866</v>
      </c>
      <c r="AB3846">
        <v>4774</v>
      </c>
      <c r="AC3846">
        <v>860</v>
      </c>
      <c r="AD3846" s="7">
        <f>invoices[[#This Row],[Rent]]+invoices[[#This Row],[Services]]+invoices[[#This Row],[GST]]</f>
        <v>14500</v>
      </c>
      <c r="AE3846" s="7">
        <f>invoices[[#This Row],[Total]]-invoices[[#This Row],[rent_amount]]</f>
        <v>0</v>
      </c>
      <c r="AF3846">
        <v>3271</v>
      </c>
      <c r="AG3846">
        <v>2945</v>
      </c>
      <c r="AH3846">
        <f>invoices[[#This Row],[EB Amount]]-invoices[[#This Row],[electricity_amount]]</f>
        <v>0</v>
      </c>
    </row>
    <row r="3847" spans="1:34">
      <c r="A3847" t="s">
        <v>8260</v>
      </c>
      <c r="B3847" t="s">
        <v>22</v>
      </c>
      <c r="C3847" t="s">
        <v>3669</v>
      </c>
      <c r="D3847" t="s">
        <v>24</v>
      </c>
      <c r="E3847" t="s">
        <v>112</v>
      </c>
      <c r="F3847" t="s">
        <v>1305</v>
      </c>
      <c r="G3847" t="s">
        <v>8261</v>
      </c>
      <c r="H3847" s="1">
        <f>DATE(YEAR(invoices[[#This Row],[due_date]]),MONTH(invoices[[#This Row],[due_date]]),1)</f>
        <v>45444</v>
      </c>
      <c r="I3847" s="1">
        <v>45450</v>
      </c>
      <c r="J3847">
        <v>14007</v>
      </c>
      <c r="K3847">
        <v>0</v>
      </c>
      <c r="L3847">
        <v>0</v>
      </c>
      <c r="M3847">
        <f>invoices[[#This Row],[rent_amount]]+invoices[[#This Row],[electricity_amount]]+invoices[[#This Row],[other_charges]]</f>
        <v>14007</v>
      </c>
      <c r="N3847" t="s">
        <v>28</v>
      </c>
      <c r="O3847" t="s">
        <v>1540</v>
      </c>
      <c r="P3847">
        <v>0</v>
      </c>
      <c r="Q3847" t="b">
        <v>0</v>
      </c>
      <c r="R3847" t="s">
        <v>38</v>
      </c>
      <c r="S3847">
        <v>0</v>
      </c>
      <c r="T3847">
        <f>invoices[[#This Row],[total_amount]]</f>
        <v>14007</v>
      </c>
      <c r="U3847" s="2" t="s">
        <v>3671</v>
      </c>
      <c r="V3847" t="str">
        <f>INDEX([1]!Table1[tenantname],MATCH(invoices[[#This Row],[allotment_id]],[1]!Table1[TenantAllotmentID],0))</f>
        <v>Sai Akhil P (A23-B1)</v>
      </c>
      <c r="W3847" t="s">
        <v>15107</v>
      </c>
      <c r="X3847" t="s">
        <v>15108</v>
      </c>
      <c r="Y3847" s="4">
        <v>45444</v>
      </c>
      <c r="Z3847" t="s">
        <v>15806</v>
      </c>
      <c r="AA3847">
        <v>9805</v>
      </c>
      <c r="AB3847">
        <v>3561</v>
      </c>
      <c r="AC3847">
        <v>641</v>
      </c>
      <c r="AD3847" s="7">
        <f>invoices[[#This Row],[Rent]]+invoices[[#This Row],[Services]]+invoices[[#This Row],[GST]]</f>
        <v>14007</v>
      </c>
      <c r="AE3847" s="7">
        <f>invoices[[#This Row],[Total]]-invoices[[#This Row],[rent_amount]]</f>
        <v>0</v>
      </c>
      <c r="AF3847">
        <v>3362</v>
      </c>
      <c r="AG3847">
        <v>0</v>
      </c>
      <c r="AH3847">
        <f>invoices[[#This Row],[EB Amount]]-invoices[[#This Row],[electricity_amount]]</f>
        <v>0</v>
      </c>
    </row>
    <row r="3848" spans="1:34">
      <c r="A3848" t="s">
        <v>8288</v>
      </c>
      <c r="B3848" t="s">
        <v>22</v>
      </c>
      <c r="C3848" t="s">
        <v>146</v>
      </c>
      <c r="D3848" t="s">
        <v>24</v>
      </c>
      <c r="E3848" t="s">
        <v>147</v>
      </c>
      <c r="F3848" t="s">
        <v>148</v>
      </c>
      <c r="G3848" t="s">
        <v>8289</v>
      </c>
      <c r="H3848" s="1">
        <f>DATE(YEAR(invoices[[#This Row],[due_date]]),MONTH(invoices[[#This Row],[due_date]]),1)</f>
        <v>45444</v>
      </c>
      <c r="I3848" s="1">
        <v>45450</v>
      </c>
      <c r="J3848">
        <v>13500</v>
      </c>
      <c r="K3848">
        <v>1573</v>
      </c>
      <c r="L3848">
        <v>0</v>
      </c>
      <c r="M3848">
        <f>invoices[[#This Row],[rent_amount]]+invoices[[#This Row],[electricity_amount]]+invoices[[#This Row],[other_charges]]</f>
        <v>15073</v>
      </c>
      <c r="N3848" t="s">
        <v>28</v>
      </c>
      <c r="O3848" t="s">
        <v>237</v>
      </c>
      <c r="P3848">
        <v>0</v>
      </c>
      <c r="Q3848" t="b">
        <v>0</v>
      </c>
      <c r="R3848" t="s">
        <v>38</v>
      </c>
      <c r="S3848">
        <v>0</v>
      </c>
      <c r="T3848">
        <f>invoices[[#This Row],[total_amount]]</f>
        <v>15073</v>
      </c>
      <c r="U3848" t="s">
        <v>152</v>
      </c>
      <c r="V3848" t="str">
        <f>INDEX([1]!Table1[tenantname],MATCH(invoices[[#This Row],[allotment_id]],[1]!Table1[TenantAllotmentID],0))</f>
        <v>Akshay R (C31-C1)</v>
      </c>
      <c r="W3848" t="s">
        <v>14016</v>
      </c>
      <c r="X3848" t="s">
        <v>14017</v>
      </c>
      <c r="Y3848" s="4">
        <v>45444</v>
      </c>
      <c r="Z3848" t="s">
        <v>15806</v>
      </c>
      <c r="AA3848">
        <v>9690</v>
      </c>
      <c r="AB3848">
        <v>3229</v>
      </c>
      <c r="AC3848">
        <v>581</v>
      </c>
      <c r="AD3848" s="7">
        <f>invoices[[#This Row],[Rent]]+invoices[[#This Row],[Services]]+invoices[[#This Row],[GST]]</f>
        <v>13500</v>
      </c>
      <c r="AE3848" s="7">
        <f>invoices[[#This Row],[Total]]-invoices[[#This Row],[rent_amount]]</f>
        <v>0</v>
      </c>
      <c r="AF3848">
        <v>3377</v>
      </c>
      <c r="AG3848">
        <v>1573</v>
      </c>
      <c r="AH3848">
        <f>invoices[[#This Row],[EB Amount]]-invoices[[#This Row],[electricity_amount]]</f>
        <v>0</v>
      </c>
    </row>
    <row r="3849" spans="1:34">
      <c r="A3849" t="s">
        <v>8320</v>
      </c>
      <c r="B3849" t="s">
        <v>22</v>
      </c>
      <c r="C3849" t="s">
        <v>5022</v>
      </c>
      <c r="D3849" t="s">
        <v>24</v>
      </c>
      <c r="E3849" t="s">
        <v>592</v>
      </c>
      <c r="F3849" t="s">
        <v>992</v>
      </c>
      <c r="G3849" t="s">
        <v>8321</v>
      </c>
      <c r="H3849" s="1">
        <f>DATE(YEAR(invoices[[#This Row],[due_date]]),MONTH(invoices[[#This Row],[due_date]]),1)</f>
        <v>45444</v>
      </c>
      <c r="I3849" s="1">
        <v>45450</v>
      </c>
      <c r="J3849">
        <v>14500</v>
      </c>
      <c r="K3849">
        <v>864</v>
      </c>
      <c r="L3849">
        <v>0</v>
      </c>
      <c r="M3849">
        <f>invoices[[#This Row],[rent_amount]]+invoices[[#This Row],[electricity_amount]]+invoices[[#This Row],[other_charges]]</f>
        <v>15364</v>
      </c>
      <c r="N3849" t="s">
        <v>28</v>
      </c>
      <c r="O3849" t="s">
        <v>237</v>
      </c>
      <c r="P3849">
        <v>0</v>
      </c>
      <c r="Q3849" t="b">
        <v>0</v>
      </c>
      <c r="R3849" t="s">
        <v>38</v>
      </c>
      <c r="S3849">
        <v>0</v>
      </c>
      <c r="T3849">
        <f>invoices[[#This Row],[total_amount]]</f>
        <v>15364</v>
      </c>
      <c r="U3849" t="s">
        <v>5024</v>
      </c>
      <c r="V3849" t="str">
        <f>INDEX([1]!Table1[tenantname],MATCH(invoices[[#This Row],[allotment_id]],[1]!Table1[TenantAllotmentID],0))</f>
        <v>Athul Ashok K (A44-B2)</v>
      </c>
      <c r="W3849" t="s">
        <v>15321</v>
      </c>
      <c r="X3849" t="s">
        <v>15322</v>
      </c>
      <c r="Y3849" s="4">
        <v>45444</v>
      </c>
      <c r="Z3849" t="s">
        <v>15806</v>
      </c>
      <c r="AA3849">
        <v>10408</v>
      </c>
      <c r="AB3849">
        <v>3468</v>
      </c>
      <c r="AC3849">
        <v>624</v>
      </c>
      <c r="AD3849" s="7">
        <f>invoices[[#This Row],[Rent]]+invoices[[#This Row],[Services]]+invoices[[#This Row],[GST]]</f>
        <v>14500</v>
      </c>
      <c r="AE3849" s="7">
        <f>invoices[[#This Row],[Total]]-invoices[[#This Row],[rent_amount]]</f>
        <v>0</v>
      </c>
      <c r="AF3849">
        <v>3391</v>
      </c>
      <c r="AG3849">
        <v>864</v>
      </c>
      <c r="AH3849">
        <f>invoices[[#This Row],[EB Amount]]-invoices[[#This Row],[electricity_amount]]</f>
        <v>0</v>
      </c>
    </row>
    <row r="3850" spans="1:34">
      <c r="A3850" t="s">
        <v>8338</v>
      </c>
      <c r="B3850" t="s">
        <v>22</v>
      </c>
      <c r="C3850" s="2" t="s">
        <v>5403</v>
      </c>
      <c r="D3850" t="s">
        <v>24</v>
      </c>
      <c r="E3850" t="s">
        <v>147</v>
      </c>
      <c r="F3850" t="s">
        <v>733</v>
      </c>
      <c r="G3850" t="s">
        <v>8339</v>
      </c>
      <c r="H3850" s="1">
        <f>DATE(YEAR(invoices[[#This Row],[due_date]]),MONTH(invoices[[#This Row],[due_date]]),1)</f>
        <v>45444</v>
      </c>
      <c r="I3850" s="1">
        <v>45450</v>
      </c>
      <c r="J3850">
        <v>14500</v>
      </c>
      <c r="K3850">
        <v>1037</v>
      </c>
      <c r="L3850">
        <v>0</v>
      </c>
      <c r="M3850">
        <f>invoices[[#This Row],[rent_amount]]+invoices[[#This Row],[electricity_amount]]+invoices[[#This Row],[other_charges]]</f>
        <v>15537</v>
      </c>
      <c r="N3850" t="s">
        <v>28</v>
      </c>
      <c r="O3850" t="s">
        <v>1540</v>
      </c>
      <c r="P3850">
        <v>0</v>
      </c>
      <c r="Q3850" t="b">
        <v>0</v>
      </c>
      <c r="R3850" t="s">
        <v>38</v>
      </c>
      <c r="S3850">
        <v>0</v>
      </c>
      <c r="T3850">
        <f>invoices[[#This Row],[total_amount]]</f>
        <v>15537</v>
      </c>
      <c r="U3850" t="s">
        <v>5405</v>
      </c>
      <c r="V3850" t="str">
        <f>INDEX([1]!Table1[tenantname],MATCH(invoices[[#This Row],[allotment_id]],[1]!Table1[TenantAllotmentID],0))</f>
        <v>Syed Ahamed Abraar (C31-B2)</v>
      </c>
      <c r="W3850" t="s">
        <v>15370</v>
      </c>
      <c r="X3850" t="s">
        <v>15371</v>
      </c>
      <c r="Y3850" s="4">
        <v>45444</v>
      </c>
      <c r="Z3850" t="s">
        <v>15806</v>
      </c>
      <c r="AA3850">
        <v>10408</v>
      </c>
      <c r="AB3850">
        <v>3468</v>
      </c>
      <c r="AC3850">
        <v>624</v>
      </c>
      <c r="AD3850" s="7">
        <f>invoices[[#This Row],[Rent]]+invoices[[#This Row],[Services]]+invoices[[#This Row],[GST]]</f>
        <v>14500</v>
      </c>
      <c r="AE3850" s="7">
        <f>invoices[[#This Row],[Total]]-invoices[[#This Row],[rent_amount]]</f>
        <v>0</v>
      </c>
      <c r="AF3850">
        <v>3400</v>
      </c>
      <c r="AG3850">
        <v>1037</v>
      </c>
      <c r="AH3850">
        <f>invoices[[#This Row],[EB Amount]]-invoices[[#This Row],[electricity_amount]]</f>
        <v>0</v>
      </c>
    </row>
    <row r="3851" spans="1:34">
      <c r="A3851" t="s">
        <v>8387</v>
      </c>
      <c r="B3851" t="s">
        <v>22</v>
      </c>
      <c r="C3851" t="s">
        <v>8388</v>
      </c>
      <c r="D3851" t="s">
        <v>24</v>
      </c>
      <c r="E3851" t="s">
        <v>181</v>
      </c>
      <c r="F3851" t="s">
        <v>609</v>
      </c>
      <c r="G3851" t="s">
        <v>8389</v>
      </c>
      <c r="H3851" s="1">
        <f>DATE(YEAR(invoices[[#This Row],[due_date]]),MONTH(invoices[[#This Row],[due_date]]),1)</f>
        <v>45444</v>
      </c>
      <c r="I3851" s="1">
        <v>45450</v>
      </c>
      <c r="J3851">
        <v>632</v>
      </c>
      <c r="K3851">
        <v>0</v>
      </c>
      <c r="L3851">
        <v>2250</v>
      </c>
      <c r="M3851">
        <f>invoices[[#This Row],[rent_amount]]+invoices[[#This Row],[electricity_amount]]+invoices[[#This Row],[other_charges]]</f>
        <v>2882</v>
      </c>
      <c r="N3851" t="s">
        <v>28</v>
      </c>
      <c r="O3851" t="s">
        <v>1540</v>
      </c>
      <c r="P3851">
        <v>0</v>
      </c>
      <c r="Q3851" t="b">
        <v>0</v>
      </c>
      <c r="R3851" t="s">
        <v>38</v>
      </c>
      <c r="S3851">
        <v>0</v>
      </c>
      <c r="T3851">
        <f>invoices[[#This Row],[total_amount]]</f>
        <v>2882</v>
      </c>
      <c r="U3851" t="s">
        <v>8390</v>
      </c>
      <c r="V3851" t="str">
        <f>INDEX([1]!Table1[tenantname],MATCH(invoices[[#This Row],[allotment_id]],[1]!Table1[TenantAllotmentID],0))</f>
        <v>Vijaya Lakshmi (B24-A1)</v>
      </c>
      <c r="W3851" t="s">
        <v>15615</v>
      </c>
      <c r="X3851" t="s">
        <v>15616</v>
      </c>
      <c r="Y3851" s="4">
        <v>45444</v>
      </c>
      <c r="Z3851" t="s">
        <v>15806</v>
      </c>
      <c r="AA3851">
        <v>454</v>
      </c>
      <c r="AB3851">
        <v>151</v>
      </c>
      <c r="AC3851">
        <v>27</v>
      </c>
      <c r="AD3851" s="7">
        <f>invoices[[#This Row],[Rent]]+invoices[[#This Row],[Services]]+invoices[[#This Row],[GST]]</f>
        <v>632</v>
      </c>
      <c r="AE3851" s="7">
        <f>invoices[[#This Row],[Total]]-invoices[[#This Row],[rent_amount]]</f>
        <v>0</v>
      </c>
      <c r="AF3851">
        <v>3427</v>
      </c>
      <c r="AG3851">
        <v>0</v>
      </c>
      <c r="AH3851">
        <f>invoices[[#This Row],[EB Amount]]-invoices[[#This Row],[electricity_amount]]</f>
        <v>0</v>
      </c>
    </row>
    <row r="3852" spans="1:34">
      <c r="A3852" t="s">
        <v>8454</v>
      </c>
      <c r="B3852" t="s">
        <v>22</v>
      </c>
      <c r="C3852" t="s">
        <v>1571</v>
      </c>
      <c r="D3852" t="s">
        <v>24</v>
      </c>
      <c r="E3852" t="s">
        <v>104</v>
      </c>
      <c r="F3852" t="s">
        <v>1572</v>
      </c>
      <c r="G3852" t="s">
        <v>8455</v>
      </c>
      <c r="H3852" s="1">
        <f>DATE(YEAR(invoices[[#This Row],[due_date]]),MONTH(invoices[[#This Row],[due_date]]),1)</f>
        <v>45444</v>
      </c>
      <c r="I3852" s="1">
        <v>45450</v>
      </c>
      <c r="J3852">
        <v>14500</v>
      </c>
      <c r="K3852">
        <v>992</v>
      </c>
      <c r="L3852">
        <v>0</v>
      </c>
      <c r="M3852">
        <f>invoices[[#This Row],[rent_amount]]+invoices[[#This Row],[electricity_amount]]+invoices[[#This Row],[other_charges]]</f>
        <v>15492</v>
      </c>
      <c r="N3852" t="s">
        <v>28</v>
      </c>
      <c r="O3852" t="s">
        <v>37</v>
      </c>
      <c r="P3852">
        <v>0</v>
      </c>
      <c r="Q3852" t="b">
        <v>0</v>
      </c>
      <c r="R3852" t="s">
        <v>38</v>
      </c>
      <c r="S3852">
        <v>0</v>
      </c>
      <c r="T3852">
        <f>invoices[[#This Row],[total_amount]]</f>
        <v>15492</v>
      </c>
      <c r="U3852" t="s">
        <v>1574</v>
      </c>
      <c r="V3852" t="str">
        <f>INDEX([1]!Table1[tenantname],MATCH(invoices[[#This Row],[allotment_id]],[1]!Table1[TenantAllotmentID],0))</f>
        <v>Ravi S (B14-B2)</v>
      </c>
      <c r="W3852" t="s">
        <v>14522</v>
      </c>
      <c r="X3852" t="s">
        <v>14523</v>
      </c>
      <c r="Y3852" s="4">
        <v>45444</v>
      </c>
      <c r="Z3852" t="s">
        <v>15806</v>
      </c>
      <c r="AA3852">
        <v>10408</v>
      </c>
      <c r="AB3852">
        <v>3468</v>
      </c>
      <c r="AC3852">
        <v>624</v>
      </c>
      <c r="AD3852" s="7">
        <f>invoices[[#This Row],[Rent]]+invoices[[#This Row],[Services]]+invoices[[#This Row],[GST]]</f>
        <v>14500</v>
      </c>
      <c r="AE3852" s="7">
        <f>invoices[[#This Row],[Total]]-invoices[[#This Row],[rent_amount]]</f>
        <v>0</v>
      </c>
      <c r="AF3852">
        <v>3466</v>
      </c>
      <c r="AG3852">
        <v>992</v>
      </c>
      <c r="AH3852">
        <f>invoices[[#This Row],[EB Amount]]-invoices[[#This Row],[electricity_amount]]</f>
        <v>0</v>
      </c>
    </row>
    <row r="3853" spans="1:34">
      <c r="A3853" t="s">
        <v>8551</v>
      </c>
      <c r="B3853" t="s">
        <v>22</v>
      </c>
      <c r="C3853" t="s">
        <v>3452</v>
      </c>
      <c r="D3853" t="s">
        <v>24</v>
      </c>
      <c r="E3853" t="s">
        <v>167</v>
      </c>
      <c r="F3853" t="s">
        <v>2258</v>
      </c>
      <c r="G3853" t="s">
        <v>8552</v>
      </c>
      <c r="H3853" s="1">
        <f>DATE(YEAR(invoices[[#This Row],[due_date]]),MONTH(invoices[[#This Row],[due_date]]),1)</f>
        <v>45444</v>
      </c>
      <c r="I3853" s="1">
        <v>45450</v>
      </c>
      <c r="J3853">
        <v>19000</v>
      </c>
      <c r="K3853">
        <v>2759</v>
      </c>
      <c r="L3853">
        <v>0</v>
      </c>
      <c r="M3853">
        <f>invoices[[#This Row],[rent_amount]]+invoices[[#This Row],[electricity_amount]]+invoices[[#This Row],[other_charges]]</f>
        <v>21759</v>
      </c>
      <c r="N3853" t="s">
        <v>28</v>
      </c>
      <c r="O3853" t="s">
        <v>904</v>
      </c>
      <c r="P3853">
        <v>0</v>
      </c>
      <c r="Q3853" t="b">
        <v>0</v>
      </c>
      <c r="R3853" t="s">
        <v>38</v>
      </c>
      <c r="S3853">
        <v>0</v>
      </c>
      <c r="T3853">
        <f>invoices[[#This Row],[total_amount]]</f>
        <v>21759</v>
      </c>
      <c r="U3853" t="s">
        <v>3454</v>
      </c>
      <c r="V3853" t="str">
        <f>INDEX([1]!Table1[tenantname],MATCH(invoices[[#This Row],[allotment_id]],[1]!Table1[TenantAllotmentID],0))</f>
        <v>Kurian Benoy (B42-A1)</v>
      </c>
      <c r="W3853" t="s">
        <v>15055</v>
      </c>
      <c r="X3853" t="s">
        <v>15056</v>
      </c>
      <c r="Y3853" s="4">
        <v>45444</v>
      </c>
      <c r="Z3853" t="s">
        <v>15806</v>
      </c>
      <c r="AA3853">
        <v>13639</v>
      </c>
      <c r="AB3853">
        <v>4545</v>
      </c>
      <c r="AC3853">
        <v>816</v>
      </c>
      <c r="AD3853" s="7">
        <f>invoices[[#This Row],[Rent]]+invoices[[#This Row],[Services]]+invoices[[#This Row],[GST]]</f>
        <v>19000</v>
      </c>
      <c r="AE3853" s="7">
        <f>invoices[[#This Row],[Total]]-invoices[[#This Row],[rent_amount]]</f>
        <v>0</v>
      </c>
      <c r="AF3853">
        <v>3517</v>
      </c>
      <c r="AG3853">
        <v>2759</v>
      </c>
      <c r="AH3853">
        <f>invoices[[#This Row],[EB Amount]]-invoices[[#This Row],[electricity_amount]]</f>
        <v>0</v>
      </c>
    </row>
    <row r="3854" spans="1:34">
      <c r="A3854" t="s">
        <v>8756</v>
      </c>
      <c r="B3854" t="s">
        <v>22</v>
      </c>
      <c r="C3854" t="s">
        <v>823</v>
      </c>
      <c r="D3854" t="s">
        <v>24</v>
      </c>
      <c r="E3854" t="s">
        <v>519</v>
      </c>
      <c r="F3854" t="s">
        <v>824</v>
      </c>
      <c r="G3854" t="s">
        <v>8757</v>
      </c>
      <c r="H3854" s="1">
        <f>DATE(YEAR(invoices[[#This Row],[due_date]]),MONTH(invoices[[#This Row],[due_date]]),1)</f>
        <v>45444</v>
      </c>
      <c r="I3854" s="1">
        <v>45450</v>
      </c>
      <c r="J3854">
        <v>24000</v>
      </c>
      <c r="K3854">
        <v>2418</v>
      </c>
      <c r="L3854">
        <v>0</v>
      </c>
      <c r="M3854">
        <f>invoices[[#This Row],[rent_amount]]+invoices[[#This Row],[electricity_amount]]+invoices[[#This Row],[other_charges]]</f>
        <v>26418</v>
      </c>
      <c r="N3854" t="s">
        <v>28</v>
      </c>
      <c r="O3854" t="s">
        <v>904</v>
      </c>
      <c r="P3854">
        <v>0</v>
      </c>
      <c r="Q3854" t="b">
        <v>0</v>
      </c>
      <c r="R3854" t="s">
        <v>38</v>
      </c>
      <c r="S3854">
        <v>0</v>
      </c>
      <c r="T3854">
        <f>invoices[[#This Row],[total_amount]]</f>
        <v>26418</v>
      </c>
      <c r="U3854" t="s">
        <v>827</v>
      </c>
      <c r="V3854" t="str">
        <f>INDEX([1]!Table1[tenantname],MATCH(invoices[[#This Row],[allotment_id]],[1]!Table1[TenantAllotmentID],0))</f>
        <v>Prateek Sharma (C41-D1)</v>
      </c>
      <c r="W3854" t="s">
        <v>14245</v>
      </c>
      <c r="X3854" t="s">
        <v>14246</v>
      </c>
      <c r="Y3854" s="4">
        <v>45444</v>
      </c>
      <c r="Z3854" t="s">
        <v>15806</v>
      </c>
      <c r="AA3854">
        <v>14675</v>
      </c>
      <c r="AB3854">
        <v>7902</v>
      </c>
      <c r="AC3854">
        <v>1423</v>
      </c>
      <c r="AD3854" s="7">
        <f>invoices[[#This Row],[Rent]]+invoices[[#This Row],[Services]]+invoices[[#This Row],[GST]]</f>
        <v>24000</v>
      </c>
      <c r="AE3854" s="7">
        <f>invoices[[#This Row],[Total]]-invoices[[#This Row],[rent_amount]]</f>
        <v>0</v>
      </c>
      <c r="AF3854">
        <v>3622</v>
      </c>
      <c r="AG3854">
        <v>2418</v>
      </c>
      <c r="AH3854">
        <f>invoices[[#This Row],[EB Amount]]-invoices[[#This Row],[electricity_amount]]</f>
        <v>0</v>
      </c>
    </row>
    <row r="3855" spans="1:34">
      <c r="A3855" t="s">
        <v>8838</v>
      </c>
      <c r="B3855" t="s">
        <v>22</v>
      </c>
      <c r="C3855" t="s">
        <v>2349</v>
      </c>
      <c r="D3855" t="s">
        <v>24</v>
      </c>
      <c r="E3855" t="s">
        <v>519</v>
      </c>
      <c r="F3855" t="s">
        <v>2225</v>
      </c>
      <c r="G3855" t="s">
        <v>8839</v>
      </c>
      <c r="H3855" s="1">
        <f>DATE(YEAR(invoices[[#This Row],[due_date]]),MONTH(invoices[[#This Row],[due_date]]),1)</f>
        <v>45444</v>
      </c>
      <c r="I3855" s="1">
        <v>45450</v>
      </c>
      <c r="J3855">
        <v>14500</v>
      </c>
      <c r="K3855">
        <v>2418</v>
      </c>
      <c r="L3855">
        <v>0</v>
      </c>
      <c r="M3855">
        <f>invoices[[#This Row],[rent_amount]]+invoices[[#This Row],[electricity_amount]]+invoices[[#This Row],[other_charges]]</f>
        <v>16918</v>
      </c>
      <c r="N3855" t="s">
        <v>28</v>
      </c>
      <c r="O3855" t="s">
        <v>1540</v>
      </c>
      <c r="P3855">
        <v>0</v>
      </c>
      <c r="Q3855" t="b">
        <v>0</v>
      </c>
      <c r="R3855" t="s">
        <v>38</v>
      </c>
      <c r="S3855">
        <v>0</v>
      </c>
      <c r="T3855">
        <f>invoices[[#This Row],[total_amount]]</f>
        <v>16918</v>
      </c>
      <c r="U3855" t="s">
        <v>2351</v>
      </c>
      <c r="V3855" t="str">
        <f>INDEX([1]!Table1[tenantname],MATCH(invoices[[#This Row],[allotment_id]],[1]!Table1[TenantAllotmentID],0))</f>
        <v>Simon Swagat (C41-B2)</v>
      </c>
      <c r="W3855" t="s">
        <v>14782</v>
      </c>
      <c r="X3855" t="s">
        <v>14783</v>
      </c>
      <c r="Y3855" s="4">
        <v>45444</v>
      </c>
      <c r="Z3855" t="s">
        <v>15806</v>
      </c>
      <c r="AA3855">
        <v>8866</v>
      </c>
      <c r="AB3855">
        <v>4774</v>
      </c>
      <c r="AC3855">
        <v>860</v>
      </c>
      <c r="AD3855" s="7">
        <f>invoices[[#This Row],[Rent]]+invoices[[#This Row],[Services]]+invoices[[#This Row],[GST]]</f>
        <v>14500</v>
      </c>
      <c r="AE3855" s="7">
        <f>invoices[[#This Row],[Total]]-invoices[[#This Row],[rent_amount]]</f>
        <v>0</v>
      </c>
      <c r="AF3855">
        <v>3669</v>
      </c>
      <c r="AG3855">
        <v>2418</v>
      </c>
      <c r="AH3855">
        <f>invoices[[#This Row],[EB Amount]]-invoices[[#This Row],[electricity_amount]]</f>
        <v>0</v>
      </c>
    </row>
    <row r="3856" spans="1:34">
      <c r="A3856" t="s">
        <v>8896</v>
      </c>
      <c r="B3856" t="s">
        <v>22</v>
      </c>
      <c r="C3856" t="s">
        <v>187</v>
      </c>
      <c r="D3856" t="s">
        <v>24</v>
      </c>
      <c r="E3856" t="s">
        <v>155</v>
      </c>
      <c r="F3856" t="s">
        <v>188</v>
      </c>
      <c r="G3856" t="s">
        <v>8897</v>
      </c>
      <c r="H3856" s="1">
        <f>DATE(YEAR(invoices[[#This Row],[due_date]]),MONTH(invoices[[#This Row],[due_date]]),1)</f>
        <v>45444</v>
      </c>
      <c r="I3856" s="1">
        <v>45450</v>
      </c>
      <c r="J3856">
        <v>450</v>
      </c>
      <c r="K3856">
        <v>0</v>
      </c>
      <c r="L3856">
        <v>0</v>
      </c>
      <c r="M3856">
        <f>invoices[[#This Row],[rent_amount]]+invoices[[#This Row],[electricity_amount]]+invoices[[#This Row],[other_charges]]</f>
        <v>450</v>
      </c>
      <c r="N3856" t="s">
        <v>28</v>
      </c>
      <c r="O3856" t="s">
        <v>37</v>
      </c>
      <c r="P3856">
        <v>0</v>
      </c>
      <c r="Q3856" t="b">
        <v>0</v>
      </c>
      <c r="R3856" t="s">
        <v>38</v>
      </c>
      <c r="S3856">
        <v>0</v>
      </c>
      <c r="T3856">
        <f>invoices[[#This Row],[total_amount]]</f>
        <v>450</v>
      </c>
      <c r="U3856" t="s">
        <v>192</v>
      </c>
      <c r="V3856" t="str">
        <f>INDEX([1]!Table1[tenantname],MATCH(invoices[[#This Row],[allotment_id]],[1]!Table1[TenantAllotmentID],0))</f>
        <v>Praveen Kumar R (C44-C2)</v>
      </c>
      <c r="W3856" t="s">
        <v>14028</v>
      </c>
      <c r="X3856" t="s">
        <v>14029</v>
      </c>
      <c r="Y3856" s="4">
        <v>45444</v>
      </c>
      <c r="Z3856" t="s">
        <v>15806</v>
      </c>
      <c r="AA3856">
        <v>315</v>
      </c>
      <c r="AB3856">
        <v>114</v>
      </c>
      <c r="AC3856">
        <v>21</v>
      </c>
      <c r="AD3856" s="7">
        <f>invoices[[#This Row],[Rent]]+invoices[[#This Row],[Services]]+invoices[[#This Row],[GST]]</f>
        <v>450</v>
      </c>
      <c r="AE3856" s="7">
        <f>invoices[[#This Row],[Total]]-invoices[[#This Row],[rent_amount]]</f>
        <v>0</v>
      </c>
      <c r="AF3856">
        <v>3697</v>
      </c>
      <c r="AG3856">
        <v>0</v>
      </c>
      <c r="AH3856">
        <f>invoices[[#This Row],[EB Amount]]-invoices[[#This Row],[electricity_amount]]</f>
        <v>0</v>
      </c>
    </row>
    <row r="3857" spans="1:34">
      <c r="A3857" t="s">
        <v>8930</v>
      </c>
      <c r="B3857" t="s">
        <v>22</v>
      </c>
      <c r="C3857" t="s">
        <v>95</v>
      </c>
      <c r="D3857" t="s">
        <v>24</v>
      </c>
      <c r="E3857" t="s">
        <v>96</v>
      </c>
      <c r="F3857" t="s">
        <v>97</v>
      </c>
      <c r="G3857" t="s">
        <v>8931</v>
      </c>
      <c r="H3857" s="1">
        <f>DATE(YEAR(invoices[[#This Row],[due_date]]),MONTH(invoices[[#This Row],[due_date]]),1)</f>
        <v>45444</v>
      </c>
      <c r="I3857" s="1">
        <v>45450</v>
      </c>
      <c r="J3857">
        <v>13500</v>
      </c>
      <c r="K3857">
        <v>2821</v>
      </c>
      <c r="L3857">
        <v>0</v>
      </c>
      <c r="M3857">
        <f>invoices[[#This Row],[rent_amount]]+invoices[[#This Row],[electricity_amount]]+invoices[[#This Row],[other_charges]]</f>
        <v>16321</v>
      </c>
      <c r="N3857" t="s">
        <v>28</v>
      </c>
      <c r="O3857" t="s">
        <v>237</v>
      </c>
      <c r="P3857">
        <v>0</v>
      </c>
      <c r="Q3857" t="b">
        <v>0</v>
      </c>
      <c r="R3857" t="s">
        <v>38</v>
      </c>
      <c r="S3857">
        <v>0</v>
      </c>
      <c r="T3857">
        <f>invoices[[#This Row],[total_amount]]</f>
        <v>16321</v>
      </c>
      <c r="U3857" t="s">
        <v>101</v>
      </c>
      <c r="V3857" t="str">
        <f>INDEX([1]!Table1[tenantname],MATCH(invoices[[#This Row],[allotment_id]],[1]!Table1[TenantAllotmentID],0))</f>
        <v>Athreya Guru (B33-C2)</v>
      </c>
      <c r="W3857" t="s">
        <v>14002</v>
      </c>
      <c r="X3857" t="s">
        <v>14003</v>
      </c>
      <c r="Y3857" s="4">
        <v>45444</v>
      </c>
      <c r="Z3857" t="s">
        <v>15806</v>
      </c>
      <c r="AA3857">
        <v>8254</v>
      </c>
      <c r="AB3857">
        <v>4444</v>
      </c>
      <c r="AC3857">
        <v>802</v>
      </c>
      <c r="AD3857" s="7">
        <f>invoices[[#This Row],[Rent]]+invoices[[#This Row],[Services]]+invoices[[#This Row],[GST]]</f>
        <v>13500</v>
      </c>
      <c r="AE3857" s="7">
        <f>invoices[[#This Row],[Total]]-invoices[[#This Row],[rent_amount]]</f>
        <v>0</v>
      </c>
      <c r="AF3857">
        <v>3716</v>
      </c>
      <c r="AG3857">
        <v>2821</v>
      </c>
      <c r="AH3857">
        <f>invoices[[#This Row],[EB Amount]]-invoices[[#This Row],[electricity_amount]]</f>
        <v>0</v>
      </c>
    </row>
    <row r="3858" spans="1:34">
      <c r="A3858" t="s">
        <v>9208</v>
      </c>
      <c r="B3858" t="s">
        <v>22</v>
      </c>
      <c r="C3858" t="s">
        <v>1938</v>
      </c>
      <c r="D3858" t="s">
        <v>24</v>
      </c>
      <c r="E3858" t="s">
        <v>342</v>
      </c>
      <c r="F3858" t="s">
        <v>1768</v>
      </c>
      <c r="G3858" t="s">
        <v>9209</v>
      </c>
      <c r="H3858" s="1">
        <f>DATE(YEAR(invoices[[#This Row],[due_date]]),MONTH(invoices[[#This Row],[due_date]]),1)</f>
        <v>45444</v>
      </c>
      <c r="I3858" s="1">
        <v>45450</v>
      </c>
      <c r="J3858">
        <v>14500</v>
      </c>
      <c r="K3858">
        <v>2511</v>
      </c>
      <c r="L3858">
        <v>0</v>
      </c>
      <c r="M3858">
        <f>invoices[[#This Row],[rent_amount]]+invoices[[#This Row],[electricity_amount]]+invoices[[#This Row],[other_charges]]</f>
        <v>17011</v>
      </c>
      <c r="N3858" t="s">
        <v>28</v>
      </c>
      <c r="O3858" t="s">
        <v>37</v>
      </c>
      <c r="P3858">
        <v>0</v>
      </c>
      <c r="Q3858" t="b">
        <v>0</v>
      </c>
      <c r="R3858" t="s">
        <v>38</v>
      </c>
      <c r="S3858">
        <v>0</v>
      </c>
      <c r="T3858">
        <f>invoices[[#This Row],[total_amount]]</f>
        <v>17011</v>
      </c>
      <c r="U3858" t="s">
        <v>1940</v>
      </c>
      <c r="V3858" t="str">
        <f>INDEX([1]!Table1[tenantname],MATCH(invoices[[#This Row],[allotment_id]],[1]!Table1[TenantAllotmentID],0))</f>
        <v>Mounika C S (D11-C1)</v>
      </c>
      <c r="W3858" t="s">
        <v>14651</v>
      </c>
      <c r="X3858" t="s">
        <v>14652</v>
      </c>
      <c r="Y3858" s="4">
        <v>45444</v>
      </c>
      <c r="Z3858" t="s">
        <v>15806</v>
      </c>
      <c r="AA3858">
        <v>9018</v>
      </c>
      <c r="AB3858">
        <v>4645</v>
      </c>
      <c r="AC3858">
        <v>837</v>
      </c>
      <c r="AD3858" s="7">
        <f>invoices[[#This Row],[Rent]]+invoices[[#This Row],[Services]]+invoices[[#This Row],[GST]]</f>
        <v>14500</v>
      </c>
      <c r="AE3858" s="7">
        <f>invoices[[#This Row],[Total]]-invoices[[#This Row],[rent_amount]]</f>
        <v>0</v>
      </c>
      <c r="AF3858">
        <v>3868</v>
      </c>
      <c r="AG3858">
        <v>2511</v>
      </c>
      <c r="AH3858">
        <f>invoices[[#This Row],[EB Amount]]-invoices[[#This Row],[electricity_amount]]</f>
        <v>0</v>
      </c>
    </row>
    <row r="3859" spans="1:34">
      <c r="A3859" t="s">
        <v>9337</v>
      </c>
      <c r="B3859" t="s">
        <v>22</v>
      </c>
      <c r="C3859" t="s">
        <v>9338</v>
      </c>
      <c r="D3859" t="s">
        <v>24</v>
      </c>
      <c r="E3859" t="s">
        <v>354</v>
      </c>
      <c r="F3859" t="s">
        <v>540</v>
      </c>
      <c r="G3859" t="s">
        <v>9339</v>
      </c>
      <c r="H3859" s="1">
        <f>DATE(YEAR(invoices[[#This Row],[due_date]]),MONTH(invoices[[#This Row],[due_date]]),1)</f>
        <v>45444</v>
      </c>
      <c r="I3859" s="1">
        <v>45450</v>
      </c>
      <c r="J3859">
        <v>12600</v>
      </c>
      <c r="K3859">
        <v>0</v>
      </c>
      <c r="L3859">
        <v>0</v>
      </c>
      <c r="M3859">
        <f>invoices[[#This Row],[rent_amount]]+invoices[[#This Row],[electricity_amount]]+invoices[[#This Row],[other_charges]]</f>
        <v>12600</v>
      </c>
      <c r="N3859" t="s">
        <v>28</v>
      </c>
      <c r="O3859" t="s">
        <v>1540</v>
      </c>
      <c r="P3859">
        <v>0</v>
      </c>
      <c r="Q3859" t="b">
        <v>0</v>
      </c>
      <c r="R3859" t="s">
        <v>38</v>
      </c>
      <c r="S3859">
        <v>0</v>
      </c>
      <c r="T3859">
        <f>invoices[[#This Row],[total_amount]]</f>
        <v>12600</v>
      </c>
      <c r="U3859" t="s">
        <v>9340</v>
      </c>
      <c r="V3859" t="str">
        <f>INDEX([1]!Table1[tenantname],MATCH(invoices[[#This Row],[allotment_id]],[1]!Table1[TenantAllotmentID],0))</f>
        <v>Sai Krishna Pranay Kamsetti (B34-C1)</v>
      </c>
      <c r="W3859" t="s">
        <v>15656</v>
      </c>
      <c r="X3859" t="s">
        <v>15657</v>
      </c>
      <c r="Y3859" s="4">
        <v>45444</v>
      </c>
      <c r="Z3859" t="s">
        <v>15806</v>
      </c>
      <c r="AA3859">
        <v>8820</v>
      </c>
      <c r="AB3859">
        <v>3204</v>
      </c>
      <c r="AC3859">
        <v>576</v>
      </c>
      <c r="AD3859" s="7">
        <f>invoices[[#This Row],[Rent]]+invoices[[#This Row],[Services]]+invoices[[#This Row],[GST]]</f>
        <v>12600</v>
      </c>
      <c r="AE3859" s="7">
        <f>invoices[[#This Row],[Total]]-invoices[[#This Row],[rent_amount]]</f>
        <v>0</v>
      </c>
      <c r="AF3859">
        <v>3939</v>
      </c>
      <c r="AG3859">
        <v>0</v>
      </c>
      <c r="AH3859">
        <f>invoices[[#This Row],[EB Amount]]-invoices[[#This Row],[electricity_amount]]</f>
        <v>0</v>
      </c>
    </row>
    <row r="3860" spans="1:34">
      <c r="A3860" t="s">
        <v>9413</v>
      </c>
      <c r="B3860" t="s">
        <v>22</v>
      </c>
      <c r="C3860" t="s">
        <v>111</v>
      </c>
      <c r="D3860" t="s">
        <v>24</v>
      </c>
      <c r="E3860" t="s">
        <v>112</v>
      </c>
      <c r="F3860" t="s">
        <v>113</v>
      </c>
      <c r="G3860" t="s">
        <v>9414</v>
      </c>
      <c r="H3860" s="1">
        <f>DATE(YEAR(invoices[[#This Row],[due_date]]),MONTH(invoices[[#This Row],[due_date]]),1)</f>
        <v>45444</v>
      </c>
      <c r="I3860" s="1">
        <v>45450</v>
      </c>
      <c r="J3860">
        <v>13500</v>
      </c>
      <c r="K3860">
        <v>1736</v>
      </c>
      <c r="L3860">
        <v>0</v>
      </c>
      <c r="M3860">
        <f>invoices[[#This Row],[rent_amount]]+invoices[[#This Row],[electricity_amount]]+invoices[[#This Row],[other_charges]]</f>
        <v>15236</v>
      </c>
      <c r="N3860" t="s">
        <v>28</v>
      </c>
      <c r="O3860" t="s">
        <v>37</v>
      </c>
      <c r="P3860">
        <v>0</v>
      </c>
      <c r="Q3860" t="b">
        <v>0</v>
      </c>
      <c r="R3860" t="s">
        <v>38</v>
      </c>
      <c r="S3860">
        <v>0</v>
      </c>
      <c r="T3860">
        <f>invoices[[#This Row],[total_amount]]</f>
        <v>15236</v>
      </c>
      <c r="U3860" t="s">
        <v>117</v>
      </c>
      <c r="V3860" t="str">
        <f>INDEX([1]!Table1[tenantname],MATCH(invoices[[#This Row],[allotment_id]],[1]!Table1[TenantAllotmentID],0))</f>
        <v>Ramvishnu R (A23-C1)</v>
      </c>
      <c r="W3860" t="s">
        <v>14006</v>
      </c>
      <c r="X3860" t="s">
        <v>14007</v>
      </c>
      <c r="Y3860" s="4">
        <v>45444</v>
      </c>
      <c r="Z3860" t="s">
        <v>15806</v>
      </c>
      <c r="AA3860">
        <v>9690</v>
      </c>
      <c r="AB3860">
        <v>3229</v>
      </c>
      <c r="AC3860">
        <v>581</v>
      </c>
      <c r="AD3860" s="7">
        <f>invoices[[#This Row],[Rent]]+invoices[[#This Row],[Services]]+invoices[[#This Row],[GST]]</f>
        <v>13500</v>
      </c>
      <c r="AE3860" s="7">
        <f>invoices[[#This Row],[Total]]-invoices[[#This Row],[rent_amount]]</f>
        <v>0</v>
      </c>
      <c r="AF3860">
        <v>3979</v>
      </c>
      <c r="AG3860">
        <v>1736</v>
      </c>
      <c r="AH3860">
        <f>invoices[[#This Row],[EB Amount]]-invoices[[#This Row],[electricity_amount]]</f>
        <v>0</v>
      </c>
    </row>
    <row r="3861" spans="1:34">
      <c r="A3861" t="s">
        <v>9530</v>
      </c>
      <c r="B3861" t="s">
        <v>22</v>
      </c>
      <c r="C3861" t="s">
        <v>9531</v>
      </c>
      <c r="D3861" t="s">
        <v>24</v>
      </c>
      <c r="E3861" t="s">
        <v>254</v>
      </c>
      <c r="F3861" t="s">
        <v>2299</v>
      </c>
      <c r="G3861" t="s">
        <v>9532</v>
      </c>
      <c r="H3861" s="1">
        <f>DATE(YEAR(invoices[[#This Row],[due_date]]),MONTH(invoices[[#This Row],[due_date]]),1)</f>
        <v>45444</v>
      </c>
      <c r="I3861" s="1">
        <v>45450</v>
      </c>
      <c r="J3861">
        <v>0</v>
      </c>
      <c r="K3861">
        <v>0</v>
      </c>
      <c r="L3861">
        <v>2250</v>
      </c>
      <c r="M3861">
        <f>invoices[[#This Row],[rent_amount]]+invoices[[#This Row],[electricity_amount]]+invoices[[#This Row],[other_charges]]</f>
        <v>2250</v>
      </c>
      <c r="N3861" t="s">
        <v>28</v>
      </c>
      <c r="O3861" t="s">
        <v>904</v>
      </c>
      <c r="P3861">
        <v>0</v>
      </c>
      <c r="Q3861" t="b">
        <v>0</v>
      </c>
      <c r="R3861" t="s">
        <v>38</v>
      </c>
      <c r="S3861">
        <v>0</v>
      </c>
      <c r="T3861">
        <f>invoices[[#This Row],[total_amount]]</f>
        <v>2250</v>
      </c>
      <c r="U3861" t="s">
        <v>9533</v>
      </c>
      <c r="V3861" t="str">
        <f>INDEX([1]!Table1[tenantname],MATCH(invoices[[#This Row],[allotment_id]],[1]!Table1[TenantAllotmentID],0))</f>
        <v>Hashmitraa V P (C42-C1)</v>
      </c>
      <c r="W3861" t="s">
        <v>15663</v>
      </c>
      <c r="X3861" t="s">
        <v>15664</v>
      </c>
      <c r="Y3861" s="4">
        <v>45444</v>
      </c>
      <c r="Z3861" t="s">
        <v>15806</v>
      </c>
      <c r="AA3861">
        <v>0</v>
      </c>
      <c r="AB3861">
        <v>0</v>
      </c>
      <c r="AC3861">
        <v>0</v>
      </c>
      <c r="AD3861" s="7">
        <f>invoices[[#This Row],[Rent]]+invoices[[#This Row],[Services]]+invoices[[#This Row],[GST]]</f>
        <v>0</v>
      </c>
      <c r="AE3861" s="7">
        <f>invoices[[#This Row],[Total]]-invoices[[#This Row],[rent_amount]]</f>
        <v>0</v>
      </c>
      <c r="AF3861">
        <v>4039</v>
      </c>
      <c r="AG3861">
        <v>0</v>
      </c>
      <c r="AH3861">
        <f>invoices[[#This Row],[EB Amount]]-invoices[[#This Row],[electricity_amount]]</f>
        <v>0</v>
      </c>
    </row>
    <row r="3862" spans="1:34">
      <c r="A3862" t="s">
        <v>9544</v>
      </c>
      <c r="B3862" t="s">
        <v>22</v>
      </c>
      <c r="C3862" t="s">
        <v>1293</v>
      </c>
      <c r="D3862" t="s">
        <v>24</v>
      </c>
      <c r="E3862" t="s">
        <v>592</v>
      </c>
      <c r="F3862" t="s">
        <v>1294</v>
      </c>
      <c r="G3862" t="s">
        <v>9545</v>
      </c>
      <c r="H3862" s="1">
        <f>DATE(YEAR(invoices[[#This Row],[due_date]]),MONTH(invoices[[#This Row],[due_date]]),1)</f>
        <v>45444</v>
      </c>
      <c r="I3862" s="1">
        <v>45450</v>
      </c>
      <c r="J3862">
        <v>19000</v>
      </c>
      <c r="K3862">
        <v>864</v>
      </c>
      <c r="L3862">
        <v>0</v>
      </c>
      <c r="M3862">
        <f>invoices[[#This Row],[rent_amount]]+invoices[[#This Row],[electricity_amount]]+invoices[[#This Row],[other_charges]]</f>
        <v>19864</v>
      </c>
      <c r="N3862" t="s">
        <v>28</v>
      </c>
      <c r="O3862" t="s">
        <v>1540</v>
      </c>
      <c r="P3862">
        <v>0</v>
      </c>
      <c r="Q3862" t="b">
        <v>0</v>
      </c>
      <c r="R3862" t="s">
        <v>38</v>
      </c>
      <c r="S3862">
        <v>0</v>
      </c>
      <c r="T3862">
        <f>invoices[[#This Row],[total_amount]]</f>
        <v>19864</v>
      </c>
      <c r="U3862" t="s">
        <v>1296</v>
      </c>
      <c r="V3862" t="str">
        <f>INDEX([1]!Table1[tenantname],MATCH(invoices[[#This Row],[allotment_id]],[1]!Table1[TenantAllotmentID],0))</f>
        <v>Yash Jamuar (A44-A1)</v>
      </c>
      <c r="W3862" t="s">
        <v>14416</v>
      </c>
      <c r="X3862" t="s">
        <v>14417</v>
      </c>
      <c r="Y3862" s="4">
        <v>45444</v>
      </c>
      <c r="Z3862" t="s">
        <v>15806</v>
      </c>
      <c r="AA3862">
        <v>13639</v>
      </c>
      <c r="AB3862">
        <v>4545</v>
      </c>
      <c r="AC3862">
        <v>816</v>
      </c>
      <c r="AD3862" s="7">
        <f>invoices[[#This Row],[Rent]]+invoices[[#This Row],[Services]]+invoices[[#This Row],[GST]]</f>
        <v>19000</v>
      </c>
      <c r="AE3862" s="7">
        <f>invoices[[#This Row],[Total]]-invoices[[#This Row],[rent_amount]]</f>
        <v>0</v>
      </c>
      <c r="AF3862">
        <v>4045</v>
      </c>
      <c r="AG3862">
        <v>864</v>
      </c>
      <c r="AH3862">
        <f>invoices[[#This Row],[EB Amount]]-invoices[[#This Row],[electricity_amount]]</f>
        <v>0</v>
      </c>
    </row>
    <row r="3863" spans="1:34">
      <c r="A3863" t="s">
        <v>9586</v>
      </c>
      <c r="B3863" t="s">
        <v>22</v>
      </c>
      <c r="C3863" s="2" t="s">
        <v>4417</v>
      </c>
      <c r="D3863" t="s">
        <v>24</v>
      </c>
      <c r="E3863" t="s">
        <v>88</v>
      </c>
      <c r="F3863" t="s">
        <v>442</v>
      </c>
      <c r="G3863" t="s">
        <v>9587</v>
      </c>
      <c r="H3863" s="1">
        <f>DATE(YEAR(invoices[[#This Row],[due_date]]),MONTH(invoices[[#This Row],[due_date]]),1)</f>
        <v>45444</v>
      </c>
      <c r="I3863" s="1">
        <v>45450</v>
      </c>
      <c r="J3863">
        <v>19000</v>
      </c>
      <c r="K3863">
        <v>2604</v>
      </c>
      <c r="L3863">
        <v>0</v>
      </c>
      <c r="M3863">
        <f>invoices[[#This Row],[rent_amount]]+invoices[[#This Row],[electricity_amount]]+invoices[[#This Row],[other_charges]]</f>
        <v>21604</v>
      </c>
      <c r="N3863" t="s">
        <v>28</v>
      </c>
      <c r="O3863" t="s">
        <v>237</v>
      </c>
      <c r="P3863">
        <v>0</v>
      </c>
      <c r="Q3863" t="b">
        <v>0</v>
      </c>
      <c r="R3863" t="s">
        <v>38</v>
      </c>
      <c r="S3863">
        <v>0</v>
      </c>
      <c r="T3863">
        <f>invoices[[#This Row],[total_amount]]</f>
        <v>21604</v>
      </c>
      <c r="U3863" t="s">
        <v>4419</v>
      </c>
      <c r="V3863" t="str">
        <f>INDEX([1]!Table1[tenantname],MATCH(invoices[[#This Row],[allotment_id]],[1]!Table1[TenantAllotmentID],0))</f>
        <v>Ajay AK (B13-A1)</v>
      </c>
      <c r="W3863" t="s">
        <v>15229</v>
      </c>
      <c r="X3863" t="s">
        <v>15230</v>
      </c>
      <c r="Y3863" s="4">
        <v>45444</v>
      </c>
      <c r="Z3863" t="s">
        <v>15806</v>
      </c>
      <c r="AA3863">
        <v>13639</v>
      </c>
      <c r="AB3863">
        <v>4545</v>
      </c>
      <c r="AC3863">
        <v>816</v>
      </c>
      <c r="AD3863" s="7">
        <f>invoices[[#This Row],[Rent]]+invoices[[#This Row],[Services]]+invoices[[#This Row],[GST]]</f>
        <v>19000</v>
      </c>
      <c r="AE3863" s="7">
        <f>invoices[[#This Row],[Total]]-invoices[[#This Row],[rent_amount]]</f>
        <v>0</v>
      </c>
      <c r="AF3863">
        <v>4067</v>
      </c>
      <c r="AG3863">
        <v>2604</v>
      </c>
      <c r="AH3863">
        <f>invoices[[#This Row],[EB Amount]]-invoices[[#This Row],[electricity_amount]]</f>
        <v>0</v>
      </c>
    </row>
    <row r="3864" spans="1:34">
      <c r="A3864" t="s">
        <v>9600</v>
      </c>
      <c r="B3864" t="s">
        <v>22</v>
      </c>
      <c r="C3864" t="s">
        <v>864</v>
      </c>
      <c r="D3864" t="s">
        <v>24</v>
      </c>
      <c r="E3864" t="s">
        <v>155</v>
      </c>
      <c r="F3864" t="s">
        <v>865</v>
      </c>
      <c r="G3864" t="s">
        <v>9601</v>
      </c>
      <c r="H3864" s="1">
        <f>DATE(YEAR(invoices[[#This Row],[due_date]]),MONTH(invoices[[#This Row],[due_date]]),1)</f>
        <v>45444</v>
      </c>
      <c r="I3864" s="1">
        <v>45450</v>
      </c>
      <c r="J3864">
        <v>3383</v>
      </c>
      <c r="K3864">
        <v>0</v>
      </c>
      <c r="L3864">
        <v>0</v>
      </c>
      <c r="M3864">
        <f>invoices[[#This Row],[rent_amount]]+invoices[[#This Row],[electricity_amount]]+invoices[[#This Row],[other_charges]]</f>
        <v>3383</v>
      </c>
      <c r="N3864" t="s">
        <v>28</v>
      </c>
      <c r="O3864" t="s">
        <v>1540</v>
      </c>
      <c r="P3864">
        <v>0</v>
      </c>
      <c r="Q3864" t="b">
        <v>0</v>
      </c>
      <c r="R3864" t="s">
        <v>38</v>
      </c>
      <c r="S3864">
        <v>0</v>
      </c>
      <c r="T3864">
        <f>invoices[[#This Row],[total_amount]]</f>
        <v>3383</v>
      </c>
      <c r="U3864" t="s">
        <v>867</v>
      </c>
      <c r="V3864" t="str">
        <f>INDEX([1]!Table1[tenantname],MATCH(invoices[[#This Row],[allotment_id]],[1]!Table1[TenantAllotmentID],0))</f>
        <v>Subash G (C44-B2)</v>
      </c>
      <c r="W3864" t="s">
        <v>14261</v>
      </c>
      <c r="X3864" t="s">
        <v>14262</v>
      </c>
      <c r="Y3864" s="4">
        <v>45444</v>
      </c>
      <c r="Z3864" t="s">
        <v>15806</v>
      </c>
      <c r="AA3864">
        <v>2368</v>
      </c>
      <c r="AB3864">
        <v>860</v>
      </c>
      <c r="AC3864">
        <v>155</v>
      </c>
      <c r="AD3864" s="7">
        <f>invoices[[#This Row],[Rent]]+invoices[[#This Row],[Services]]+invoices[[#This Row],[GST]]</f>
        <v>3383</v>
      </c>
      <c r="AE3864" s="7">
        <f>invoices[[#This Row],[Total]]-invoices[[#This Row],[rent_amount]]</f>
        <v>0</v>
      </c>
      <c r="AF3864">
        <v>4074</v>
      </c>
      <c r="AG3864">
        <v>0</v>
      </c>
      <c r="AH3864">
        <f>invoices[[#This Row],[EB Amount]]-invoices[[#This Row],[electricity_amount]]</f>
        <v>0</v>
      </c>
    </row>
    <row r="3865" spans="1:34">
      <c r="A3865" t="s">
        <v>9642</v>
      </c>
      <c r="B3865" t="s">
        <v>22</v>
      </c>
      <c r="C3865" t="s">
        <v>7222</v>
      </c>
      <c r="D3865" t="s">
        <v>24</v>
      </c>
      <c r="E3865" t="s">
        <v>72</v>
      </c>
      <c r="F3865" t="s">
        <v>665</v>
      </c>
      <c r="G3865" t="s">
        <v>9643</v>
      </c>
      <c r="H3865" s="1">
        <f>DATE(YEAR(invoices[[#This Row],[due_date]]),MONTH(invoices[[#This Row],[due_date]]),1)</f>
        <v>45444</v>
      </c>
      <c r="I3865" s="1">
        <v>45450</v>
      </c>
      <c r="J3865">
        <v>18357</v>
      </c>
      <c r="K3865">
        <v>0</v>
      </c>
      <c r="L3865">
        <v>0</v>
      </c>
      <c r="M3865">
        <f>invoices[[#This Row],[rent_amount]]+invoices[[#This Row],[electricity_amount]]+invoices[[#This Row],[other_charges]]</f>
        <v>18357</v>
      </c>
      <c r="N3865" t="s">
        <v>28</v>
      </c>
      <c r="O3865" t="s">
        <v>1540</v>
      </c>
      <c r="P3865">
        <v>0</v>
      </c>
      <c r="Q3865" t="b">
        <v>0</v>
      </c>
      <c r="R3865" t="s">
        <v>38</v>
      </c>
      <c r="S3865">
        <v>0</v>
      </c>
      <c r="T3865">
        <f>invoices[[#This Row],[total_amount]]</f>
        <v>18357</v>
      </c>
      <c r="U3865" t="s">
        <v>7224</v>
      </c>
      <c r="V3865" t="str">
        <f>INDEX([1]!Table1[tenantname],MATCH(invoices[[#This Row],[allotment_id]],[1]!Table1[TenantAllotmentID],0))</f>
        <v>Stuti Srivastava (C34-A1)</v>
      </c>
      <c r="W3865" t="s">
        <v>15544</v>
      </c>
      <c r="X3865" t="s">
        <v>15545</v>
      </c>
      <c r="Y3865" s="4">
        <v>45444</v>
      </c>
      <c r="Z3865" t="s">
        <v>15806</v>
      </c>
      <c r="AA3865">
        <v>12850</v>
      </c>
      <c r="AB3865">
        <v>4667</v>
      </c>
      <c r="AC3865">
        <v>840</v>
      </c>
      <c r="AD3865" s="7">
        <f>invoices[[#This Row],[Rent]]+invoices[[#This Row],[Services]]+invoices[[#This Row],[GST]]</f>
        <v>18357</v>
      </c>
      <c r="AE3865" s="7">
        <f>invoices[[#This Row],[Total]]-invoices[[#This Row],[rent_amount]]</f>
        <v>0</v>
      </c>
      <c r="AF3865">
        <v>4097</v>
      </c>
      <c r="AG3865">
        <v>0</v>
      </c>
      <c r="AH3865">
        <f>invoices[[#This Row],[EB Amount]]-invoices[[#This Row],[electricity_amount]]</f>
        <v>0</v>
      </c>
    </row>
    <row r="3866" spans="1:34">
      <c r="A3866" t="s">
        <v>9811</v>
      </c>
      <c r="B3866" t="s">
        <v>22</v>
      </c>
      <c r="C3866" t="s">
        <v>1517</v>
      </c>
      <c r="D3866" t="s">
        <v>24</v>
      </c>
      <c r="E3866" t="s">
        <v>349</v>
      </c>
      <c r="F3866" t="s">
        <v>878</v>
      </c>
      <c r="G3866" t="s">
        <v>9812</v>
      </c>
      <c r="H3866" s="1">
        <f>DATE(YEAR(invoices[[#This Row],[due_date]]),MONTH(invoices[[#This Row],[due_date]]),1)</f>
        <v>45444</v>
      </c>
      <c r="I3866" s="1">
        <v>45450</v>
      </c>
      <c r="J3866">
        <v>19000</v>
      </c>
      <c r="K3866">
        <v>1953</v>
      </c>
      <c r="L3866">
        <v>0</v>
      </c>
      <c r="M3866">
        <f>invoices[[#This Row],[rent_amount]]+invoices[[#This Row],[electricity_amount]]+invoices[[#This Row],[other_charges]]</f>
        <v>20953</v>
      </c>
      <c r="N3866" t="s">
        <v>28</v>
      </c>
      <c r="O3866" t="s">
        <v>237</v>
      </c>
      <c r="P3866">
        <v>0</v>
      </c>
      <c r="Q3866" t="b">
        <v>0</v>
      </c>
      <c r="R3866" t="s">
        <v>38</v>
      </c>
      <c r="S3866">
        <v>0</v>
      </c>
      <c r="T3866">
        <f>invoices[[#This Row],[total_amount]]</f>
        <v>20953</v>
      </c>
      <c r="U3866" t="s">
        <v>1518</v>
      </c>
      <c r="V3866" t="str">
        <f>INDEX([1]!Table1[tenantname],MATCH(invoices[[#This Row],[allotment_id]],[1]!Table1[TenantAllotmentID],0))</f>
        <v>Binayak Debgupta (B11-A1)</v>
      </c>
      <c r="W3866" t="s">
        <v>14504</v>
      </c>
      <c r="X3866" t="s">
        <v>14505</v>
      </c>
      <c r="Y3866" s="4">
        <v>45444</v>
      </c>
      <c r="Z3866" t="s">
        <v>15806</v>
      </c>
      <c r="AA3866">
        <v>13639</v>
      </c>
      <c r="AB3866">
        <v>4545</v>
      </c>
      <c r="AC3866">
        <v>816</v>
      </c>
      <c r="AD3866" s="7">
        <f>invoices[[#This Row],[Rent]]+invoices[[#This Row],[Services]]+invoices[[#This Row],[GST]]</f>
        <v>19000</v>
      </c>
      <c r="AE3866" s="7">
        <f>invoices[[#This Row],[Total]]-invoices[[#This Row],[rent_amount]]</f>
        <v>0</v>
      </c>
      <c r="AF3866">
        <v>4181</v>
      </c>
      <c r="AG3866">
        <v>1953</v>
      </c>
      <c r="AH3866">
        <f>invoices[[#This Row],[EB Amount]]-invoices[[#This Row],[electricity_amount]]</f>
        <v>0</v>
      </c>
    </row>
    <row r="3867" spans="1:34">
      <c r="A3867" t="s">
        <v>9973</v>
      </c>
      <c r="B3867" t="s">
        <v>22</v>
      </c>
      <c r="C3867" t="s">
        <v>3975</v>
      </c>
      <c r="D3867" t="s">
        <v>24</v>
      </c>
      <c r="E3867" t="s">
        <v>195</v>
      </c>
      <c r="F3867" t="s">
        <v>196</v>
      </c>
      <c r="G3867" t="s">
        <v>9974</v>
      </c>
      <c r="H3867" s="1">
        <f>DATE(YEAR(invoices[[#This Row],[due_date]]),MONTH(invoices[[#This Row],[due_date]]),1)</f>
        <v>45444</v>
      </c>
      <c r="I3867" s="1">
        <v>45450</v>
      </c>
      <c r="J3867">
        <v>14500</v>
      </c>
      <c r="K3867">
        <v>1450</v>
      </c>
      <c r="L3867">
        <v>0</v>
      </c>
      <c r="M3867">
        <f>invoices[[#This Row],[rent_amount]]+invoices[[#This Row],[electricity_amount]]+invoices[[#This Row],[other_charges]]</f>
        <v>15950</v>
      </c>
      <c r="N3867" t="s">
        <v>28</v>
      </c>
      <c r="O3867" t="s">
        <v>37</v>
      </c>
      <c r="P3867">
        <v>0</v>
      </c>
      <c r="Q3867" t="b">
        <v>0</v>
      </c>
      <c r="R3867" t="s">
        <v>38</v>
      </c>
      <c r="S3867">
        <v>0</v>
      </c>
      <c r="T3867">
        <f>invoices[[#This Row],[total_amount]]</f>
        <v>15950</v>
      </c>
      <c r="U3867" t="s">
        <v>4851</v>
      </c>
      <c r="V3867" t="str">
        <f>INDEX([1]!Table1[tenantname],MATCH(invoices[[#This Row],[allotment_id]],[1]!Table1[TenantAllotmentID],0))</f>
        <v>Pallavi Reddy goddam (D41-B1)</v>
      </c>
      <c r="W3867" t="s">
        <v>15301</v>
      </c>
      <c r="X3867" t="s">
        <v>15302</v>
      </c>
      <c r="Y3867" s="4">
        <v>45444</v>
      </c>
      <c r="Z3867" t="s">
        <v>15806</v>
      </c>
      <c r="AA3867">
        <v>10408</v>
      </c>
      <c r="AB3867">
        <v>3468</v>
      </c>
      <c r="AC3867">
        <v>624</v>
      </c>
      <c r="AD3867" s="7">
        <f>invoices[[#This Row],[Rent]]+invoices[[#This Row],[Services]]+invoices[[#This Row],[GST]]</f>
        <v>14500</v>
      </c>
      <c r="AE3867" s="7">
        <f>invoices[[#This Row],[Total]]-invoices[[#This Row],[rent_amount]]</f>
        <v>0</v>
      </c>
      <c r="AF3867">
        <v>4265</v>
      </c>
      <c r="AG3867">
        <v>1450</v>
      </c>
      <c r="AH3867">
        <f>invoices[[#This Row],[EB Amount]]-invoices[[#This Row],[electricity_amount]]</f>
        <v>0</v>
      </c>
    </row>
    <row r="3868" spans="1:34">
      <c r="A3868" t="s">
        <v>10039</v>
      </c>
      <c r="B3868" t="s">
        <v>22</v>
      </c>
      <c r="C3868" t="s">
        <v>3092</v>
      </c>
      <c r="D3868" t="s">
        <v>24</v>
      </c>
      <c r="E3868" t="s">
        <v>275</v>
      </c>
      <c r="F3868" t="s">
        <v>505</v>
      </c>
      <c r="G3868" t="s">
        <v>10040</v>
      </c>
      <c r="H3868" s="1">
        <f>DATE(YEAR(invoices[[#This Row],[due_date]]),MONTH(invoices[[#This Row],[due_date]]),1)</f>
        <v>45444</v>
      </c>
      <c r="I3868" s="1">
        <v>45450</v>
      </c>
      <c r="J3868">
        <v>10799</v>
      </c>
      <c r="K3868">
        <v>0</v>
      </c>
      <c r="L3868">
        <v>0</v>
      </c>
      <c r="M3868">
        <f>invoices[[#This Row],[rent_amount]]+invoices[[#This Row],[electricity_amount]]+invoices[[#This Row],[other_charges]]</f>
        <v>10799</v>
      </c>
      <c r="N3868" t="s">
        <v>28</v>
      </c>
      <c r="O3868" t="s">
        <v>904</v>
      </c>
      <c r="P3868">
        <v>0</v>
      </c>
      <c r="Q3868" t="b">
        <v>0</v>
      </c>
      <c r="R3868" t="s">
        <v>38</v>
      </c>
      <c r="S3868">
        <v>0</v>
      </c>
      <c r="T3868">
        <f>invoices[[#This Row],[total_amount]]</f>
        <v>10799</v>
      </c>
      <c r="U3868" t="s">
        <v>3094</v>
      </c>
      <c r="V3868" t="str">
        <f>INDEX([1]!Table1[tenantname],MATCH(invoices[[#This Row],[allotment_id]],[1]!Table1[TenantAllotmentID],0))</f>
        <v>Esaimozhi K (B44-C1)</v>
      </c>
      <c r="W3868" t="s">
        <v>14969</v>
      </c>
      <c r="X3868" t="s">
        <v>14970</v>
      </c>
      <c r="Y3868" s="4">
        <v>45444</v>
      </c>
      <c r="Z3868" t="s">
        <v>15806</v>
      </c>
      <c r="AA3868">
        <v>7752</v>
      </c>
      <c r="AB3868">
        <v>2583</v>
      </c>
      <c r="AC3868">
        <v>464</v>
      </c>
      <c r="AD3868" s="7">
        <f>invoices[[#This Row],[Rent]]+invoices[[#This Row],[Services]]+invoices[[#This Row],[GST]]</f>
        <v>10799</v>
      </c>
      <c r="AE3868" s="7">
        <f>invoices[[#This Row],[Total]]-invoices[[#This Row],[rent_amount]]</f>
        <v>0</v>
      </c>
      <c r="AF3868">
        <v>4300</v>
      </c>
      <c r="AG3868">
        <v>0</v>
      </c>
      <c r="AH3868">
        <f>invoices[[#This Row],[EB Amount]]-invoices[[#This Row],[electricity_amount]]</f>
        <v>0</v>
      </c>
    </row>
    <row r="3869" spans="1:34">
      <c r="A3869" t="s">
        <v>10043</v>
      </c>
      <c r="B3869" t="s">
        <v>22</v>
      </c>
      <c r="C3869" t="s">
        <v>10044</v>
      </c>
      <c r="D3869" t="s">
        <v>24</v>
      </c>
      <c r="E3869" t="s">
        <v>399</v>
      </c>
      <c r="F3869" t="s">
        <v>2247</v>
      </c>
      <c r="G3869" t="s">
        <v>10045</v>
      </c>
      <c r="H3869" s="1">
        <f>DATE(YEAR(invoices[[#This Row],[due_date]]),MONTH(invoices[[#This Row],[due_date]]),1)</f>
        <v>45444</v>
      </c>
      <c r="I3869" s="1">
        <v>45450</v>
      </c>
      <c r="J3869">
        <v>0</v>
      </c>
      <c r="K3869">
        <v>0</v>
      </c>
      <c r="L3869">
        <v>2250</v>
      </c>
      <c r="M3869">
        <f>invoices[[#This Row],[rent_amount]]+invoices[[#This Row],[electricity_amount]]+invoices[[#This Row],[other_charges]]</f>
        <v>2250</v>
      </c>
      <c r="N3869" t="s">
        <v>28</v>
      </c>
      <c r="O3869" t="s">
        <v>904</v>
      </c>
      <c r="P3869">
        <v>0</v>
      </c>
      <c r="Q3869" t="b">
        <v>0</v>
      </c>
      <c r="R3869" t="s">
        <v>38</v>
      </c>
      <c r="S3869">
        <v>0</v>
      </c>
      <c r="T3869">
        <f>invoices[[#This Row],[total_amount]]</f>
        <v>2250</v>
      </c>
      <c r="U3869" t="s">
        <v>10046</v>
      </c>
      <c r="V3869" t="str">
        <f>INDEX([1]!Table1[tenantname],MATCH(invoices[[#This Row],[allotment_id]],[1]!Table1[TenantAllotmentID],0))</f>
        <v>Jyotsna B (B22-C1)</v>
      </c>
      <c r="W3869" t="s">
        <v>15682</v>
      </c>
      <c r="X3869" t="s">
        <v>15683</v>
      </c>
      <c r="Y3869" s="4">
        <v>45444</v>
      </c>
      <c r="Z3869" t="s">
        <v>15806</v>
      </c>
      <c r="AA3869">
        <v>0</v>
      </c>
      <c r="AB3869">
        <v>0</v>
      </c>
      <c r="AC3869">
        <v>0</v>
      </c>
      <c r="AD3869" s="7">
        <f>invoices[[#This Row],[Rent]]+invoices[[#This Row],[Services]]+invoices[[#This Row],[GST]]</f>
        <v>0</v>
      </c>
      <c r="AE3869" s="7">
        <f>invoices[[#This Row],[Total]]-invoices[[#This Row],[rent_amount]]</f>
        <v>0</v>
      </c>
      <c r="AF3869">
        <v>4302</v>
      </c>
      <c r="AG3869">
        <v>0</v>
      </c>
      <c r="AH3869">
        <f>invoices[[#This Row],[EB Amount]]-invoices[[#This Row],[electricity_amount]]</f>
        <v>0</v>
      </c>
    </row>
    <row r="3870" spans="1:34">
      <c r="A3870" t="s">
        <v>10067</v>
      </c>
      <c r="B3870" t="s">
        <v>22</v>
      </c>
      <c r="C3870" t="s">
        <v>285</v>
      </c>
      <c r="D3870" t="s">
        <v>24</v>
      </c>
      <c r="E3870" t="s">
        <v>234</v>
      </c>
      <c r="F3870" t="s">
        <v>286</v>
      </c>
      <c r="G3870" t="s">
        <v>10068</v>
      </c>
      <c r="H3870" s="1">
        <f>DATE(YEAR(invoices[[#This Row],[due_date]]),MONTH(invoices[[#This Row],[due_date]]),1)</f>
        <v>45444</v>
      </c>
      <c r="I3870" s="1">
        <v>45450</v>
      </c>
      <c r="J3870">
        <v>14500</v>
      </c>
      <c r="K3870">
        <v>142</v>
      </c>
      <c r="L3870">
        <v>0</v>
      </c>
      <c r="M3870">
        <f>invoices[[#This Row],[rent_amount]]+invoices[[#This Row],[electricity_amount]]+invoices[[#This Row],[other_charges]]</f>
        <v>14642</v>
      </c>
      <c r="N3870" t="s">
        <v>28</v>
      </c>
      <c r="O3870" t="s">
        <v>904</v>
      </c>
      <c r="P3870">
        <v>0</v>
      </c>
      <c r="Q3870" t="b">
        <v>0</v>
      </c>
      <c r="R3870" t="s">
        <v>38</v>
      </c>
      <c r="S3870">
        <v>0</v>
      </c>
      <c r="T3870">
        <f>invoices[[#This Row],[total_amount]]</f>
        <v>14642</v>
      </c>
      <c r="U3870" t="s">
        <v>290</v>
      </c>
      <c r="V3870" t="str">
        <f>INDEX([1]!Table1[tenantname],MATCH(invoices[[#This Row],[allotment_id]],[1]!Table1[TenantAllotmentID],0))</f>
        <v>Mahima Shree (D12-B1)</v>
      </c>
      <c r="W3870" t="s">
        <v>14056</v>
      </c>
      <c r="X3870" t="s">
        <v>14057</v>
      </c>
      <c r="Y3870" s="4">
        <v>45444</v>
      </c>
      <c r="Z3870" t="s">
        <v>15806</v>
      </c>
      <c r="AA3870">
        <v>10408</v>
      </c>
      <c r="AB3870">
        <v>3468</v>
      </c>
      <c r="AC3870">
        <v>624</v>
      </c>
      <c r="AD3870" s="7">
        <f>invoices[[#This Row],[Rent]]+invoices[[#This Row],[Services]]+invoices[[#This Row],[GST]]</f>
        <v>14500</v>
      </c>
      <c r="AE3870" s="7">
        <f>invoices[[#This Row],[Total]]-invoices[[#This Row],[rent_amount]]</f>
        <v>0</v>
      </c>
      <c r="AF3870">
        <v>4314</v>
      </c>
      <c r="AG3870">
        <v>142</v>
      </c>
      <c r="AH3870">
        <f>invoices[[#This Row],[EB Amount]]-invoices[[#This Row],[electricity_amount]]</f>
        <v>0</v>
      </c>
    </row>
    <row r="3871" spans="1:34">
      <c r="A3871" t="s">
        <v>10128</v>
      </c>
      <c r="B3871" t="s">
        <v>22</v>
      </c>
      <c r="C3871" t="s">
        <v>154</v>
      </c>
      <c r="D3871" t="s">
        <v>24</v>
      </c>
      <c r="E3871" t="s">
        <v>247</v>
      </c>
      <c r="F3871" t="s">
        <v>417</v>
      </c>
      <c r="G3871" t="s">
        <v>10129</v>
      </c>
      <c r="H3871" s="1">
        <f>DATE(YEAR(invoices[[#This Row],[due_date]]),MONTH(invoices[[#This Row],[due_date]]),1)</f>
        <v>45444</v>
      </c>
      <c r="I3871" s="1">
        <v>45450</v>
      </c>
      <c r="J3871">
        <v>14500</v>
      </c>
      <c r="K3871">
        <v>368</v>
      </c>
      <c r="L3871">
        <v>0</v>
      </c>
      <c r="M3871">
        <f>invoices[[#This Row],[rent_amount]]+invoices[[#This Row],[electricity_amount]]+invoices[[#This Row],[other_charges]]</f>
        <v>14868</v>
      </c>
      <c r="N3871" t="s">
        <v>28</v>
      </c>
      <c r="O3871" t="s">
        <v>37</v>
      </c>
      <c r="P3871">
        <v>0</v>
      </c>
      <c r="Q3871" t="b">
        <v>0</v>
      </c>
      <c r="R3871" t="s">
        <v>38</v>
      </c>
      <c r="S3871">
        <v>0</v>
      </c>
      <c r="T3871">
        <f>invoices[[#This Row],[total_amount]]</f>
        <v>14868</v>
      </c>
      <c r="U3871" t="s">
        <v>4892</v>
      </c>
      <c r="V3871" t="str">
        <f>INDEX([1]!Table1[tenantname],MATCH(invoices[[#This Row],[allotment_id]],[1]!Table1[TenantAllotmentID],0))</f>
        <v>RamKumar Muthuvel (C11-B2)</v>
      </c>
      <c r="W3871" t="s">
        <v>15112</v>
      </c>
      <c r="X3871" t="s">
        <v>15113</v>
      </c>
      <c r="Y3871" s="4">
        <v>45444</v>
      </c>
      <c r="Z3871" t="s">
        <v>15806</v>
      </c>
      <c r="AA3871">
        <v>10408</v>
      </c>
      <c r="AB3871">
        <v>3468</v>
      </c>
      <c r="AC3871">
        <v>624</v>
      </c>
      <c r="AD3871" s="7">
        <f>invoices[[#This Row],[Rent]]+invoices[[#This Row],[Services]]+invoices[[#This Row],[GST]]</f>
        <v>14500</v>
      </c>
      <c r="AE3871" s="7">
        <f>invoices[[#This Row],[Total]]-invoices[[#This Row],[rent_amount]]</f>
        <v>0</v>
      </c>
      <c r="AF3871">
        <v>4349</v>
      </c>
      <c r="AG3871">
        <v>368</v>
      </c>
      <c r="AH3871">
        <f>invoices[[#This Row],[EB Amount]]-invoices[[#This Row],[electricity_amount]]</f>
        <v>0</v>
      </c>
    </row>
    <row r="3872" spans="1:34">
      <c r="A3872" t="s">
        <v>10168</v>
      </c>
      <c r="B3872" t="s">
        <v>22</v>
      </c>
      <c r="C3872" t="s">
        <v>10169</v>
      </c>
      <c r="D3872" t="s">
        <v>24</v>
      </c>
      <c r="E3872" t="s">
        <v>181</v>
      </c>
      <c r="F3872" t="s">
        <v>427</v>
      </c>
      <c r="G3872" t="s">
        <v>10170</v>
      </c>
      <c r="H3872" s="1">
        <f>DATE(YEAR(invoices[[#This Row],[due_date]]),MONTH(invoices[[#This Row],[due_date]]),1)</f>
        <v>45444</v>
      </c>
      <c r="I3872" s="1">
        <v>45450</v>
      </c>
      <c r="J3872">
        <v>0</v>
      </c>
      <c r="K3872">
        <v>0</v>
      </c>
      <c r="L3872">
        <v>0</v>
      </c>
      <c r="M3872">
        <f>invoices[[#This Row],[rent_amount]]+invoices[[#This Row],[electricity_amount]]+invoices[[#This Row],[other_charges]]</f>
        <v>0</v>
      </c>
      <c r="N3872" t="s">
        <v>28</v>
      </c>
      <c r="O3872" t="s">
        <v>37</v>
      </c>
      <c r="P3872">
        <v>0</v>
      </c>
      <c r="Q3872" t="b">
        <v>0</v>
      </c>
      <c r="R3872" t="s">
        <v>38</v>
      </c>
      <c r="S3872">
        <v>0</v>
      </c>
      <c r="T3872">
        <f>invoices[[#This Row],[total_amount]]</f>
        <v>0</v>
      </c>
      <c r="U3872" t="s">
        <v>10171</v>
      </c>
      <c r="V3872" t="str">
        <f>INDEX([1]!Table1[tenantname],MATCH(invoices[[#This Row],[allotment_id]],[1]!Table1[TenantAllotmentID],0))</f>
        <v>Reeta Maybell (B24-B2)</v>
      </c>
      <c r="W3872" t="s">
        <v>15687</v>
      </c>
      <c r="X3872" t="s">
        <v>15688</v>
      </c>
      <c r="Y3872" s="4">
        <v>45444</v>
      </c>
      <c r="Z3872" t="s">
        <v>15806</v>
      </c>
      <c r="AA3872">
        <v>0</v>
      </c>
      <c r="AB3872">
        <v>0</v>
      </c>
      <c r="AC3872">
        <v>0</v>
      </c>
      <c r="AD3872" s="7">
        <f>invoices[[#This Row],[Rent]]+invoices[[#This Row],[Services]]+invoices[[#This Row],[GST]]</f>
        <v>0</v>
      </c>
      <c r="AE3872" s="7">
        <f>invoices[[#This Row],[Total]]-invoices[[#This Row],[rent_amount]]</f>
        <v>0</v>
      </c>
      <c r="AF3872">
        <v>4371</v>
      </c>
      <c r="AG3872">
        <v>0</v>
      </c>
      <c r="AH3872">
        <f>invoices[[#This Row],[EB Amount]]-invoices[[#This Row],[electricity_amount]]</f>
        <v>0</v>
      </c>
    </row>
    <row r="3873" spans="1:34">
      <c r="A3873" t="s">
        <v>10200</v>
      </c>
      <c r="B3873" t="s">
        <v>22</v>
      </c>
      <c r="C3873" t="s">
        <v>674</v>
      </c>
      <c r="D3873" t="s">
        <v>24</v>
      </c>
      <c r="E3873" t="s">
        <v>140</v>
      </c>
      <c r="F3873" t="s">
        <v>675</v>
      </c>
      <c r="G3873" t="s">
        <v>10201</v>
      </c>
      <c r="H3873" s="1">
        <f>DATE(YEAR(invoices[[#This Row],[due_date]]),MONTH(invoices[[#This Row],[due_date]]),1)</f>
        <v>45444</v>
      </c>
      <c r="I3873" s="1">
        <v>45450</v>
      </c>
      <c r="J3873">
        <v>3598</v>
      </c>
      <c r="K3873">
        <v>2759</v>
      </c>
      <c r="L3873">
        <v>2250</v>
      </c>
      <c r="M3873">
        <f>invoices[[#This Row],[rent_amount]]+invoices[[#This Row],[electricity_amount]]+invoices[[#This Row],[other_charges]]</f>
        <v>8607</v>
      </c>
      <c r="N3873" t="s">
        <v>28</v>
      </c>
      <c r="O3873" t="s">
        <v>1540</v>
      </c>
      <c r="P3873">
        <v>0</v>
      </c>
      <c r="Q3873" t="b">
        <v>0</v>
      </c>
      <c r="R3873" t="s">
        <v>38</v>
      </c>
      <c r="S3873">
        <v>0</v>
      </c>
      <c r="T3873">
        <f>invoices[[#This Row],[total_amount]]</f>
        <v>8607</v>
      </c>
      <c r="U3873" t="s">
        <v>678</v>
      </c>
      <c r="V3873" t="str">
        <f>INDEX([1]!Table1[tenantname],MATCH(invoices[[#This Row],[allotment_id]],[1]!Table1[TenantAllotmentID],0))</f>
        <v>Tejun Verma (A41-C1)</v>
      </c>
      <c r="W3873" t="s">
        <v>14193</v>
      </c>
      <c r="X3873" t="s">
        <v>14194</v>
      </c>
      <c r="Y3873" s="4">
        <v>45444</v>
      </c>
      <c r="Z3873" t="s">
        <v>15806</v>
      </c>
      <c r="AA3873">
        <v>2238</v>
      </c>
      <c r="AB3873">
        <v>1153</v>
      </c>
      <c r="AC3873">
        <v>207</v>
      </c>
      <c r="AD3873" s="7">
        <f>invoices[[#This Row],[Rent]]+invoices[[#This Row],[Services]]+invoices[[#This Row],[GST]]</f>
        <v>3598</v>
      </c>
      <c r="AE3873" s="7">
        <f>invoices[[#This Row],[Total]]-invoices[[#This Row],[rent_amount]]</f>
        <v>0</v>
      </c>
      <c r="AF3873">
        <v>4389</v>
      </c>
      <c r="AG3873">
        <v>2759</v>
      </c>
      <c r="AH3873">
        <f>invoices[[#This Row],[EB Amount]]-invoices[[#This Row],[electricity_amount]]</f>
        <v>0</v>
      </c>
    </row>
    <row r="3874" spans="1:34">
      <c r="A3874" t="s">
        <v>10220</v>
      </c>
      <c r="B3874" t="s">
        <v>22</v>
      </c>
      <c r="C3874" t="s">
        <v>1853</v>
      </c>
      <c r="D3874" t="s">
        <v>24</v>
      </c>
      <c r="E3874" t="s">
        <v>234</v>
      </c>
      <c r="F3874" t="s">
        <v>1854</v>
      </c>
      <c r="G3874" t="s">
        <v>10221</v>
      </c>
      <c r="H3874" s="1">
        <f>DATE(YEAR(invoices[[#This Row],[due_date]]),MONTH(invoices[[#This Row],[due_date]]),1)</f>
        <v>45444</v>
      </c>
      <c r="I3874" s="1">
        <v>45450</v>
      </c>
      <c r="J3874">
        <v>5849</v>
      </c>
      <c r="K3874">
        <v>2201</v>
      </c>
      <c r="L3874">
        <v>0</v>
      </c>
      <c r="M3874">
        <f>invoices[[#This Row],[rent_amount]]+invoices[[#This Row],[electricity_amount]]+invoices[[#This Row],[other_charges]]</f>
        <v>8050</v>
      </c>
      <c r="N3874" t="s">
        <v>28</v>
      </c>
      <c r="O3874" t="s">
        <v>904</v>
      </c>
      <c r="P3874">
        <v>0</v>
      </c>
      <c r="Q3874" t="b">
        <v>0</v>
      </c>
      <c r="R3874" t="s">
        <v>38</v>
      </c>
      <c r="S3874">
        <v>0</v>
      </c>
      <c r="T3874">
        <f>invoices[[#This Row],[total_amount]]</f>
        <v>8050</v>
      </c>
      <c r="U3874" t="s">
        <v>1856</v>
      </c>
      <c r="V3874" t="str">
        <f>INDEX([1]!Table1[tenantname],MATCH(invoices[[#This Row],[allotment_id]],[1]!Table1[TenantAllotmentID],0))</f>
        <v>Hema Varshini Gnanavel (D12-C1)</v>
      </c>
      <c r="W3874" t="s">
        <v>14619</v>
      </c>
      <c r="X3874" t="s">
        <v>14620</v>
      </c>
      <c r="Y3874" s="4">
        <v>45444</v>
      </c>
      <c r="Z3874" t="s">
        <v>15806</v>
      </c>
      <c r="AA3874">
        <v>4199</v>
      </c>
      <c r="AB3874">
        <v>1399</v>
      </c>
      <c r="AC3874">
        <v>251</v>
      </c>
      <c r="AD3874" s="7">
        <f>invoices[[#This Row],[Rent]]+invoices[[#This Row],[Services]]+invoices[[#This Row],[GST]]</f>
        <v>5849</v>
      </c>
      <c r="AE3874" s="7">
        <f>invoices[[#This Row],[Total]]-invoices[[#This Row],[rent_amount]]</f>
        <v>0</v>
      </c>
      <c r="AF3874">
        <v>4400</v>
      </c>
      <c r="AG3874">
        <v>2201</v>
      </c>
      <c r="AH3874">
        <f>invoices[[#This Row],[EB Amount]]-invoices[[#This Row],[electricity_amount]]</f>
        <v>0</v>
      </c>
    </row>
    <row r="3875" spans="1:34">
      <c r="A3875" t="s">
        <v>10244</v>
      </c>
      <c r="B3875" t="s">
        <v>22</v>
      </c>
      <c r="C3875" t="s">
        <v>173</v>
      </c>
      <c r="D3875" t="s">
        <v>24</v>
      </c>
      <c r="E3875" t="s">
        <v>140</v>
      </c>
      <c r="F3875" t="s">
        <v>174</v>
      </c>
      <c r="G3875" t="s">
        <v>10245</v>
      </c>
      <c r="H3875" s="1">
        <f>DATE(YEAR(invoices[[#This Row],[due_date]]),MONTH(invoices[[#This Row],[due_date]]),1)</f>
        <v>45444</v>
      </c>
      <c r="I3875" s="1">
        <v>45450</v>
      </c>
      <c r="J3875">
        <v>14500</v>
      </c>
      <c r="K3875">
        <v>2759</v>
      </c>
      <c r="L3875">
        <v>0</v>
      </c>
      <c r="M3875">
        <f>invoices[[#This Row],[rent_amount]]+invoices[[#This Row],[electricity_amount]]+invoices[[#This Row],[other_charges]]</f>
        <v>17259</v>
      </c>
      <c r="N3875" t="s">
        <v>28</v>
      </c>
      <c r="O3875" t="s">
        <v>1540</v>
      </c>
      <c r="P3875">
        <v>0</v>
      </c>
      <c r="Q3875" t="b">
        <v>0</v>
      </c>
      <c r="R3875" t="s">
        <v>38</v>
      </c>
      <c r="S3875">
        <v>0</v>
      </c>
      <c r="T3875">
        <f>invoices[[#This Row],[total_amount]]</f>
        <v>17259</v>
      </c>
      <c r="U3875" t="s">
        <v>178</v>
      </c>
      <c r="V3875" t="str">
        <f>INDEX([1]!Table1[tenantname],MATCH(invoices[[#This Row],[allotment_id]],[1]!Table1[TenantAllotmentID],0))</f>
        <v>VijayaSekar P (A41-D1)</v>
      </c>
      <c r="W3875" t="s">
        <v>14024</v>
      </c>
      <c r="X3875" t="s">
        <v>14025</v>
      </c>
      <c r="Y3875" s="4">
        <v>45444</v>
      </c>
      <c r="Z3875" t="s">
        <v>15806</v>
      </c>
      <c r="AA3875">
        <v>9018</v>
      </c>
      <c r="AB3875">
        <v>4645</v>
      </c>
      <c r="AC3875">
        <v>837</v>
      </c>
      <c r="AD3875" s="7">
        <f>invoices[[#This Row],[Rent]]+invoices[[#This Row],[Services]]+invoices[[#This Row],[GST]]</f>
        <v>14500</v>
      </c>
      <c r="AE3875" s="7">
        <f>invoices[[#This Row],[Total]]-invoices[[#This Row],[rent_amount]]</f>
        <v>0</v>
      </c>
      <c r="AF3875">
        <v>4413</v>
      </c>
      <c r="AG3875">
        <v>2759</v>
      </c>
      <c r="AH3875">
        <f>invoices[[#This Row],[EB Amount]]-invoices[[#This Row],[electricity_amount]]</f>
        <v>0</v>
      </c>
    </row>
    <row r="3876" spans="1:34">
      <c r="A3876" t="s">
        <v>10246</v>
      </c>
      <c r="B3876" t="s">
        <v>22</v>
      </c>
      <c r="C3876" t="s">
        <v>374</v>
      </c>
      <c r="D3876" t="s">
        <v>24</v>
      </c>
      <c r="E3876" t="s">
        <v>195</v>
      </c>
      <c r="F3876" t="s">
        <v>375</v>
      </c>
      <c r="G3876" t="s">
        <v>10247</v>
      </c>
      <c r="H3876" s="1">
        <f>DATE(YEAR(invoices[[#This Row],[due_date]]),MONTH(invoices[[#This Row],[due_date]]),1)</f>
        <v>45444</v>
      </c>
      <c r="I3876" s="1">
        <v>45450</v>
      </c>
      <c r="J3876">
        <v>2699</v>
      </c>
      <c r="K3876">
        <v>704</v>
      </c>
      <c r="L3876">
        <v>2250</v>
      </c>
      <c r="M3876">
        <f>invoices[[#This Row],[rent_amount]]+invoices[[#This Row],[electricity_amount]]+invoices[[#This Row],[other_charges]]</f>
        <v>5653</v>
      </c>
      <c r="N3876" t="s">
        <v>28</v>
      </c>
      <c r="O3876" t="s">
        <v>37</v>
      </c>
      <c r="P3876">
        <v>0</v>
      </c>
      <c r="Q3876" t="b">
        <v>0</v>
      </c>
      <c r="R3876" t="s">
        <v>38</v>
      </c>
      <c r="S3876">
        <v>0</v>
      </c>
      <c r="T3876">
        <f>invoices[[#This Row],[total_amount]]</f>
        <v>5653</v>
      </c>
      <c r="U3876" t="s">
        <v>377</v>
      </c>
      <c r="V3876" t="str">
        <f>INDEX([1]!Table1[tenantname],MATCH(invoices[[#This Row],[allotment_id]],[1]!Table1[TenantAllotmentID],0))</f>
        <v>Mrunmayi Deshpande (D41-C2)</v>
      </c>
      <c r="W3876" t="s">
        <v>14086</v>
      </c>
      <c r="X3876" t="s">
        <v>14087</v>
      </c>
      <c r="Y3876" s="4">
        <v>45444</v>
      </c>
      <c r="Z3876" t="s">
        <v>15806</v>
      </c>
      <c r="AA3876">
        <v>1938</v>
      </c>
      <c r="AB3876">
        <v>645</v>
      </c>
      <c r="AC3876">
        <v>116</v>
      </c>
      <c r="AD3876" s="7">
        <f>invoices[[#This Row],[Rent]]+invoices[[#This Row],[Services]]+invoices[[#This Row],[GST]]</f>
        <v>2699</v>
      </c>
      <c r="AE3876" s="7">
        <f>invoices[[#This Row],[Total]]-invoices[[#This Row],[rent_amount]]</f>
        <v>0</v>
      </c>
      <c r="AF3876">
        <v>4414</v>
      </c>
      <c r="AG3876">
        <v>704</v>
      </c>
      <c r="AH3876">
        <f>invoices[[#This Row],[EB Amount]]-invoices[[#This Row],[electricity_amount]]</f>
        <v>0</v>
      </c>
    </row>
    <row r="3877" spans="1:34">
      <c r="A3877" t="s">
        <v>10287</v>
      </c>
      <c r="B3877" t="s">
        <v>22</v>
      </c>
      <c r="C3877" t="s">
        <v>8957</v>
      </c>
      <c r="D3877" t="s">
        <v>24</v>
      </c>
      <c r="E3877" t="s">
        <v>88</v>
      </c>
      <c r="F3877" t="s">
        <v>1314</v>
      </c>
      <c r="G3877" t="s">
        <v>10288</v>
      </c>
      <c r="H3877" s="1">
        <f>DATE(YEAR(invoices[[#This Row],[due_date]]),MONTH(invoices[[#This Row],[due_date]]),1)</f>
        <v>45444</v>
      </c>
      <c r="I3877" s="1">
        <v>45450</v>
      </c>
      <c r="J3877">
        <v>14500</v>
      </c>
      <c r="K3877">
        <v>2604</v>
      </c>
      <c r="L3877">
        <v>0</v>
      </c>
      <c r="M3877">
        <f>invoices[[#This Row],[rent_amount]]+invoices[[#This Row],[electricity_amount]]+invoices[[#This Row],[other_charges]]</f>
        <v>17104</v>
      </c>
      <c r="N3877" t="s">
        <v>28</v>
      </c>
      <c r="O3877" t="s">
        <v>37</v>
      </c>
      <c r="P3877">
        <v>0</v>
      </c>
      <c r="Q3877" t="b">
        <v>0</v>
      </c>
      <c r="R3877" t="s">
        <v>38</v>
      </c>
      <c r="S3877">
        <v>0</v>
      </c>
      <c r="T3877">
        <f>invoices[[#This Row],[total_amount]]</f>
        <v>17104</v>
      </c>
      <c r="U3877" t="s">
        <v>8959</v>
      </c>
      <c r="V3877" t="str">
        <f>INDEX([1]!Table1[tenantname],MATCH(invoices[[#This Row],[allotment_id]],[1]!Table1[TenantAllotmentID],0))</f>
        <v>Sai Krishna Kuppili (B13-B1)</v>
      </c>
      <c r="W3877" t="s">
        <v>15641</v>
      </c>
      <c r="X3877" t="s">
        <v>15642</v>
      </c>
      <c r="Y3877" s="4">
        <v>45444</v>
      </c>
      <c r="Z3877" t="s">
        <v>15806</v>
      </c>
      <c r="AA3877">
        <v>10408</v>
      </c>
      <c r="AB3877">
        <v>3468</v>
      </c>
      <c r="AC3877">
        <v>624</v>
      </c>
      <c r="AD3877" s="7">
        <f>invoices[[#This Row],[Rent]]+invoices[[#This Row],[Services]]+invoices[[#This Row],[GST]]</f>
        <v>14500</v>
      </c>
      <c r="AE3877" s="7">
        <f>invoices[[#This Row],[Total]]-invoices[[#This Row],[rent_amount]]</f>
        <v>0</v>
      </c>
      <c r="AF3877">
        <v>4433</v>
      </c>
      <c r="AG3877">
        <v>2604</v>
      </c>
      <c r="AH3877">
        <f>invoices[[#This Row],[EB Amount]]-invoices[[#This Row],[electricity_amount]]</f>
        <v>0</v>
      </c>
    </row>
    <row r="3878" spans="1:34">
      <c r="A3878" t="s">
        <v>10333</v>
      </c>
      <c r="B3878" t="s">
        <v>22</v>
      </c>
      <c r="C3878" t="s">
        <v>1524</v>
      </c>
      <c r="D3878" t="s">
        <v>24</v>
      </c>
      <c r="E3878" t="s">
        <v>399</v>
      </c>
      <c r="F3878" t="s">
        <v>1525</v>
      </c>
      <c r="G3878" t="s">
        <v>10334</v>
      </c>
      <c r="H3878" s="1">
        <f>DATE(YEAR(invoices[[#This Row],[due_date]]),MONTH(invoices[[#This Row],[due_date]]),1)</f>
        <v>45444</v>
      </c>
      <c r="I3878" s="1">
        <v>45450</v>
      </c>
      <c r="J3878">
        <v>13533</v>
      </c>
      <c r="K3878">
        <v>1005</v>
      </c>
      <c r="L3878">
        <v>2250</v>
      </c>
      <c r="M3878">
        <f>invoices[[#This Row],[rent_amount]]+invoices[[#This Row],[electricity_amount]]+invoices[[#This Row],[other_charges]]</f>
        <v>16788</v>
      </c>
      <c r="N3878" t="s">
        <v>28</v>
      </c>
      <c r="O3878" t="s">
        <v>237</v>
      </c>
      <c r="P3878">
        <v>0</v>
      </c>
      <c r="Q3878" t="b">
        <v>0</v>
      </c>
      <c r="R3878" t="s">
        <v>38</v>
      </c>
      <c r="S3878">
        <v>0</v>
      </c>
      <c r="T3878">
        <f>invoices[[#This Row],[total_amount]]</f>
        <v>16788</v>
      </c>
      <c r="U3878" t="s">
        <v>1527</v>
      </c>
      <c r="V3878" t="str">
        <f>INDEX([1]!Table1[tenantname],MATCH(invoices[[#This Row],[allotment_id]],[1]!Table1[TenantAllotmentID],0))</f>
        <v>Ananya Bompalli (B22-B1)</v>
      </c>
      <c r="W3878" t="s">
        <v>14506</v>
      </c>
      <c r="X3878" t="s">
        <v>14507</v>
      </c>
      <c r="Y3878" s="4">
        <v>45444</v>
      </c>
      <c r="Z3878" t="s">
        <v>15806</v>
      </c>
      <c r="AA3878">
        <v>9714</v>
      </c>
      <c r="AB3878">
        <v>3237</v>
      </c>
      <c r="AC3878">
        <v>582</v>
      </c>
      <c r="AD3878" s="7">
        <f>invoices[[#This Row],[Rent]]+invoices[[#This Row],[Services]]+invoices[[#This Row],[GST]]</f>
        <v>13533</v>
      </c>
      <c r="AE3878" s="7">
        <f>invoices[[#This Row],[Total]]-invoices[[#This Row],[rent_amount]]</f>
        <v>0</v>
      </c>
      <c r="AF3878">
        <v>4458</v>
      </c>
      <c r="AG3878">
        <v>1005</v>
      </c>
      <c r="AH3878">
        <f>invoices[[#This Row],[EB Amount]]-invoices[[#This Row],[electricity_amount]]</f>
        <v>0</v>
      </c>
    </row>
    <row r="3879" spans="1:34">
      <c r="A3879" t="s">
        <v>10347</v>
      </c>
      <c r="B3879" t="s">
        <v>22</v>
      </c>
      <c r="C3879" t="s">
        <v>2516</v>
      </c>
      <c r="D3879" t="s">
        <v>24</v>
      </c>
      <c r="E3879" t="s">
        <v>254</v>
      </c>
      <c r="F3879" t="s">
        <v>790</v>
      </c>
      <c r="G3879" t="s">
        <v>10348</v>
      </c>
      <c r="H3879" s="1">
        <f>DATE(YEAR(invoices[[#This Row],[due_date]]),MONTH(invoices[[#This Row],[due_date]]),1)</f>
        <v>45444</v>
      </c>
      <c r="I3879" s="1">
        <v>45450</v>
      </c>
      <c r="J3879">
        <v>6750</v>
      </c>
      <c r="K3879">
        <v>0</v>
      </c>
      <c r="L3879">
        <v>0</v>
      </c>
      <c r="M3879">
        <f>invoices[[#This Row],[rent_amount]]+invoices[[#This Row],[electricity_amount]]+invoices[[#This Row],[other_charges]]</f>
        <v>6750</v>
      </c>
      <c r="N3879" t="s">
        <v>28</v>
      </c>
      <c r="O3879" t="s">
        <v>237</v>
      </c>
      <c r="P3879">
        <v>0</v>
      </c>
      <c r="Q3879" t="b">
        <v>0</v>
      </c>
      <c r="R3879" t="s">
        <v>38</v>
      </c>
      <c r="S3879">
        <v>0</v>
      </c>
      <c r="T3879">
        <f>invoices[[#This Row],[total_amount]]</f>
        <v>6750</v>
      </c>
      <c r="U3879" t="s">
        <v>2518</v>
      </c>
      <c r="V3879" t="str">
        <f>INDEX([1]!Table1[tenantname],MATCH(invoices[[#This Row],[allotment_id]],[1]!Table1[TenantAllotmentID],0))</f>
        <v>Aakarshni V (C42-C2)</v>
      </c>
      <c r="W3879" t="s">
        <v>14824</v>
      </c>
      <c r="X3879" t="s">
        <v>14825</v>
      </c>
      <c r="Y3879" s="4">
        <v>45444</v>
      </c>
      <c r="Z3879" t="s">
        <v>15806</v>
      </c>
      <c r="AA3879">
        <v>4725</v>
      </c>
      <c r="AB3879">
        <v>1716</v>
      </c>
      <c r="AC3879">
        <v>309</v>
      </c>
      <c r="AD3879" s="7">
        <f>invoices[[#This Row],[Rent]]+invoices[[#This Row],[Services]]+invoices[[#This Row],[GST]]</f>
        <v>6750</v>
      </c>
      <c r="AE3879" s="7">
        <f>invoices[[#This Row],[Total]]-invoices[[#This Row],[rent_amount]]</f>
        <v>0</v>
      </c>
      <c r="AF3879">
        <v>4465</v>
      </c>
      <c r="AG3879">
        <v>0</v>
      </c>
      <c r="AH3879">
        <f>invoices[[#This Row],[EB Amount]]-invoices[[#This Row],[electricity_amount]]</f>
        <v>0</v>
      </c>
    </row>
    <row r="3880" spans="1:34">
      <c r="A3880" t="s">
        <v>10353</v>
      </c>
      <c r="B3880" t="s">
        <v>22</v>
      </c>
      <c r="C3880" t="s">
        <v>1003</v>
      </c>
      <c r="D3880" t="s">
        <v>24</v>
      </c>
      <c r="E3880" t="s">
        <v>147</v>
      </c>
      <c r="F3880" t="s">
        <v>336</v>
      </c>
      <c r="G3880" t="s">
        <v>10354</v>
      </c>
      <c r="H3880" s="1">
        <f>DATE(YEAR(invoices[[#This Row],[due_date]]),MONTH(invoices[[#This Row],[due_date]]),1)</f>
        <v>45444</v>
      </c>
      <c r="I3880" s="1">
        <v>45450</v>
      </c>
      <c r="J3880">
        <v>24000</v>
      </c>
      <c r="K3880">
        <v>366</v>
      </c>
      <c r="L3880">
        <v>0</v>
      </c>
      <c r="M3880">
        <f>invoices[[#This Row],[rent_amount]]+invoices[[#This Row],[electricity_amount]]+invoices[[#This Row],[other_charges]]</f>
        <v>24366</v>
      </c>
      <c r="N3880" t="s">
        <v>28</v>
      </c>
      <c r="O3880" t="s">
        <v>904</v>
      </c>
      <c r="P3880">
        <v>0</v>
      </c>
      <c r="Q3880" t="b">
        <v>0</v>
      </c>
      <c r="R3880" t="s">
        <v>38</v>
      </c>
      <c r="S3880">
        <v>0</v>
      </c>
      <c r="T3880">
        <f>invoices[[#This Row],[total_amount]]</f>
        <v>24366</v>
      </c>
      <c r="U3880" t="s">
        <v>1005</v>
      </c>
      <c r="V3880" t="str">
        <f>INDEX([1]!Table1[tenantname],MATCH(invoices[[#This Row],[allotment_id]],[1]!Table1[TenantAllotmentID],0))</f>
        <v>Faris Gani (C31-D1)</v>
      </c>
      <c r="W3880" t="s">
        <v>14312</v>
      </c>
      <c r="X3880" t="s">
        <v>14313</v>
      </c>
      <c r="Y3880" s="4">
        <v>45444</v>
      </c>
      <c r="Z3880" t="s">
        <v>15806</v>
      </c>
      <c r="AA3880">
        <v>17228</v>
      </c>
      <c r="AB3880">
        <v>5741</v>
      </c>
      <c r="AC3880">
        <v>1031</v>
      </c>
      <c r="AD3880" s="7">
        <f>invoices[[#This Row],[Rent]]+invoices[[#This Row],[Services]]+invoices[[#This Row],[GST]]</f>
        <v>24000</v>
      </c>
      <c r="AE3880" s="7">
        <f>invoices[[#This Row],[Total]]-invoices[[#This Row],[rent_amount]]</f>
        <v>0</v>
      </c>
      <c r="AF3880">
        <v>4468</v>
      </c>
      <c r="AG3880">
        <v>366</v>
      </c>
      <c r="AH3880">
        <f>invoices[[#This Row],[EB Amount]]-invoices[[#This Row],[electricity_amount]]</f>
        <v>0</v>
      </c>
    </row>
    <row r="3881" spans="1:34">
      <c r="A3881" t="s">
        <v>10377</v>
      </c>
      <c r="B3881" t="s">
        <v>22</v>
      </c>
      <c r="C3881" t="s">
        <v>10378</v>
      </c>
      <c r="D3881" t="s">
        <v>24</v>
      </c>
      <c r="E3881" t="s">
        <v>399</v>
      </c>
      <c r="F3881" t="s">
        <v>1525</v>
      </c>
      <c r="G3881" t="s">
        <v>10379</v>
      </c>
      <c r="H3881" s="1">
        <f>DATE(YEAR(invoices[[#This Row],[due_date]]),MONTH(invoices[[#This Row],[due_date]]),1)</f>
        <v>45444</v>
      </c>
      <c r="I3881" s="1">
        <v>45450</v>
      </c>
      <c r="J3881">
        <v>0</v>
      </c>
      <c r="K3881">
        <v>0</v>
      </c>
      <c r="L3881">
        <v>2250</v>
      </c>
      <c r="M3881">
        <f>invoices[[#This Row],[rent_amount]]+invoices[[#This Row],[electricity_amount]]+invoices[[#This Row],[other_charges]]</f>
        <v>2250</v>
      </c>
      <c r="N3881" t="s">
        <v>28</v>
      </c>
      <c r="O3881" t="s">
        <v>1540</v>
      </c>
      <c r="P3881">
        <v>0</v>
      </c>
      <c r="Q3881" t="b">
        <v>0</v>
      </c>
      <c r="R3881" t="s">
        <v>38</v>
      </c>
      <c r="S3881">
        <v>0</v>
      </c>
      <c r="T3881">
        <f>invoices[[#This Row],[total_amount]]</f>
        <v>2250</v>
      </c>
      <c r="U3881" t="s">
        <v>10380</v>
      </c>
      <c r="V3881" t="str">
        <f>INDEX([1]!Table1[tenantname],MATCH(invoices[[#This Row],[allotment_id]],[1]!Table1[TenantAllotmentID],0))</f>
        <v>Yeshika S (B22-B1)</v>
      </c>
      <c r="W3881" t="s">
        <v>15698</v>
      </c>
      <c r="X3881" t="s">
        <v>15699</v>
      </c>
      <c r="Y3881" s="4">
        <v>45444</v>
      </c>
      <c r="Z3881" t="s">
        <v>15806</v>
      </c>
      <c r="AA3881">
        <v>0</v>
      </c>
      <c r="AB3881">
        <v>0</v>
      </c>
      <c r="AC3881">
        <v>0</v>
      </c>
      <c r="AD3881" s="7">
        <f>invoices[[#This Row],[Rent]]+invoices[[#This Row],[Services]]+invoices[[#This Row],[GST]]</f>
        <v>0</v>
      </c>
      <c r="AE3881" s="7">
        <f>invoices[[#This Row],[Total]]-invoices[[#This Row],[rent_amount]]</f>
        <v>0</v>
      </c>
      <c r="AF3881">
        <v>4478</v>
      </c>
      <c r="AG3881">
        <v>0</v>
      </c>
      <c r="AH3881">
        <f>invoices[[#This Row],[EB Amount]]-invoices[[#This Row],[electricity_amount]]</f>
        <v>0</v>
      </c>
    </row>
    <row r="3882" spans="1:34">
      <c r="A3882" t="s">
        <v>10492</v>
      </c>
      <c r="B3882" t="s">
        <v>22</v>
      </c>
      <c r="C3882" t="s">
        <v>1642</v>
      </c>
      <c r="D3882" t="s">
        <v>24</v>
      </c>
      <c r="E3882" t="s">
        <v>399</v>
      </c>
      <c r="F3882" t="s">
        <v>400</v>
      </c>
      <c r="G3882" t="s">
        <v>10493</v>
      </c>
      <c r="H3882" s="1">
        <f>DATE(YEAR(invoices[[#This Row],[due_date]]),MONTH(invoices[[#This Row],[due_date]]),1)</f>
        <v>45444</v>
      </c>
      <c r="I3882" s="1">
        <v>45450</v>
      </c>
      <c r="J3882">
        <v>14500</v>
      </c>
      <c r="K3882">
        <v>1608</v>
      </c>
      <c r="L3882">
        <v>0</v>
      </c>
      <c r="M3882">
        <f>invoices[[#This Row],[rent_amount]]+invoices[[#This Row],[electricity_amount]]+invoices[[#This Row],[other_charges]]</f>
        <v>16108</v>
      </c>
      <c r="N3882" t="s">
        <v>28</v>
      </c>
      <c r="O3882" t="s">
        <v>904</v>
      </c>
      <c r="P3882">
        <v>0</v>
      </c>
      <c r="Q3882" t="b">
        <v>0</v>
      </c>
      <c r="R3882" t="s">
        <v>38</v>
      </c>
      <c r="S3882">
        <v>0</v>
      </c>
      <c r="T3882">
        <f>invoices[[#This Row],[total_amount]]</f>
        <v>16108</v>
      </c>
      <c r="U3882" t="s">
        <v>3189</v>
      </c>
      <c r="V3882" t="str">
        <f>INDEX([1]!Table1[tenantname],MATCH(invoices[[#This Row],[allotment_id]],[1]!Table1[TenantAllotmentID],0))</f>
        <v>Greeshma  Krishna (B22-B2)</v>
      </c>
      <c r="W3882" t="s">
        <v>14549</v>
      </c>
      <c r="X3882" t="s">
        <v>14993</v>
      </c>
      <c r="Y3882" s="4">
        <v>45444</v>
      </c>
      <c r="Z3882" t="s">
        <v>15806</v>
      </c>
      <c r="AA3882">
        <v>10408</v>
      </c>
      <c r="AB3882">
        <v>3468</v>
      </c>
      <c r="AC3882">
        <v>624</v>
      </c>
      <c r="AD3882" s="7">
        <f>invoices[[#This Row],[Rent]]+invoices[[#This Row],[Services]]+invoices[[#This Row],[GST]]</f>
        <v>14500</v>
      </c>
      <c r="AE3882" s="7">
        <f>invoices[[#This Row],[Total]]-invoices[[#This Row],[rent_amount]]</f>
        <v>0</v>
      </c>
      <c r="AF3882">
        <v>4536</v>
      </c>
      <c r="AG3882">
        <v>1608</v>
      </c>
      <c r="AH3882">
        <f>invoices[[#This Row],[EB Amount]]-invoices[[#This Row],[electricity_amount]]</f>
        <v>0</v>
      </c>
    </row>
    <row r="3883" spans="1:34">
      <c r="A3883" t="s">
        <v>10520</v>
      </c>
      <c r="B3883" t="s">
        <v>22</v>
      </c>
      <c r="C3883" t="s">
        <v>6435</v>
      </c>
      <c r="D3883" t="s">
        <v>24</v>
      </c>
      <c r="E3883" t="s">
        <v>268</v>
      </c>
      <c r="F3883" t="s">
        <v>447</v>
      </c>
      <c r="G3883" t="s">
        <v>10521</v>
      </c>
      <c r="H3883" s="1">
        <f>DATE(YEAR(invoices[[#This Row],[due_date]]),MONTH(invoices[[#This Row],[due_date]]),1)</f>
        <v>45444</v>
      </c>
      <c r="I3883" s="1">
        <v>45450</v>
      </c>
      <c r="J3883">
        <v>13500</v>
      </c>
      <c r="K3883">
        <v>236</v>
      </c>
      <c r="L3883">
        <v>2250</v>
      </c>
      <c r="M3883">
        <f>invoices[[#This Row],[rent_amount]]+invoices[[#This Row],[electricity_amount]]+invoices[[#This Row],[other_charges]]</f>
        <v>15986</v>
      </c>
      <c r="N3883" t="s">
        <v>28</v>
      </c>
      <c r="O3883" t="s">
        <v>904</v>
      </c>
      <c r="P3883">
        <v>0</v>
      </c>
      <c r="Q3883" t="b">
        <v>0</v>
      </c>
      <c r="R3883" t="s">
        <v>38</v>
      </c>
      <c r="S3883">
        <v>0</v>
      </c>
      <c r="T3883">
        <f>invoices[[#This Row],[total_amount]]</f>
        <v>15986</v>
      </c>
      <c r="U3883" t="s">
        <v>8705</v>
      </c>
      <c r="V3883" t="str">
        <f>INDEX([1]!Table1[tenantname],MATCH(invoices[[#This Row],[allotment_id]],[1]!Table1[TenantAllotmentID],0))</f>
        <v>Manmohan Sai Mohanty (C21-C2)</v>
      </c>
      <c r="W3883" t="s">
        <v>15470</v>
      </c>
      <c r="X3883" t="s">
        <v>15632</v>
      </c>
      <c r="Y3883" s="4">
        <v>45444</v>
      </c>
      <c r="Z3883" t="s">
        <v>15806</v>
      </c>
      <c r="AA3883">
        <v>9690</v>
      </c>
      <c r="AB3883">
        <v>3229</v>
      </c>
      <c r="AC3883">
        <v>581</v>
      </c>
      <c r="AD3883" s="7">
        <f>invoices[[#This Row],[Rent]]+invoices[[#This Row],[Services]]+invoices[[#This Row],[GST]]</f>
        <v>13500</v>
      </c>
      <c r="AE3883" s="7">
        <f>invoices[[#This Row],[Total]]-invoices[[#This Row],[rent_amount]]</f>
        <v>0</v>
      </c>
      <c r="AF3883">
        <v>4551</v>
      </c>
      <c r="AG3883">
        <v>236</v>
      </c>
      <c r="AH3883">
        <f>invoices[[#This Row],[EB Amount]]-invoices[[#This Row],[electricity_amount]]</f>
        <v>0</v>
      </c>
    </row>
    <row r="3884" spans="1:34">
      <c r="A3884" t="s">
        <v>10572</v>
      </c>
      <c r="B3884" t="s">
        <v>22</v>
      </c>
      <c r="C3884" t="s">
        <v>2112</v>
      </c>
      <c r="D3884" t="s">
        <v>24</v>
      </c>
      <c r="E3884" t="s">
        <v>147</v>
      </c>
      <c r="F3884" t="s">
        <v>733</v>
      </c>
      <c r="G3884" t="s">
        <v>10573</v>
      </c>
      <c r="H3884" s="1">
        <f>DATE(YEAR(invoices[[#This Row],[due_date]]),MONTH(invoices[[#This Row],[due_date]]),1)</f>
        <v>45444</v>
      </c>
      <c r="I3884" s="1">
        <v>45450</v>
      </c>
      <c r="J3884">
        <v>8700</v>
      </c>
      <c r="K3884">
        <v>0</v>
      </c>
      <c r="L3884">
        <v>0</v>
      </c>
      <c r="M3884">
        <f>invoices[[#This Row],[rent_amount]]+invoices[[#This Row],[electricity_amount]]+invoices[[#This Row],[other_charges]]</f>
        <v>8700</v>
      </c>
      <c r="N3884" t="s">
        <v>28</v>
      </c>
      <c r="O3884" t="s">
        <v>1540</v>
      </c>
      <c r="P3884">
        <v>0</v>
      </c>
      <c r="Q3884" t="b">
        <v>0</v>
      </c>
      <c r="R3884" t="s">
        <v>38</v>
      </c>
      <c r="S3884">
        <v>0</v>
      </c>
      <c r="T3884">
        <f>invoices[[#This Row],[total_amount]]</f>
        <v>8700</v>
      </c>
      <c r="U3884" t="s">
        <v>2114</v>
      </c>
      <c r="V3884" t="str">
        <f>INDEX([1]!Table1[tenantname],MATCH(invoices[[#This Row],[allotment_id]],[1]!Table1[TenantAllotmentID],0))</f>
        <v>Sathiyan G (C31-B2)</v>
      </c>
      <c r="W3884" t="s">
        <v>14712</v>
      </c>
      <c r="X3884" t="s">
        <v>14713</v>
      </c>
      <c r="Y3884" s="4">
        <v>45444</v>
      </c>
      <c r="Z3884" t="s">
        <v>15806</v>
      </c>
      <c r="AA3884">
        <v>6090</v>
      </c>
      <c r="AB3884">
        <v>2212</v>
      </c>
      <c r="AC3884">
        <v>398</v>
      </c>
      <c r="AD3884" s="7">
        <f>invoices[[#This Row],[Rent]]+invoices[[#This Row],[Services]]+invoices[[#This Row],[GST]]</f>
        <v>8700</v>
      </c>
      <c r="AE3884" s="7">
        <f>invoices[[#This Row],[Total]]-invoices[[#This Row],[rent_amount]]</f>
        <v>0</v>
      </c>
      <c r="AF3884">
        <v>4578</v>
      </c>
      <c r="AG3884">
        <v>0</v>
      </c>
      <c r="AH3884">
        <f>invoices[[#This Row],[EB Amount]]-invoices[[#This Row],[electricity_amount]]</f>
        <v>0</v>
      </c>
    </row>
    <row r="3885" spans="1:34">
      <c r="A3885" t="s">
        <v>10689</v>
      </c>
      <c r="B3885" t="s">
        <v>22</v>
      </c>
      <c r="C3885" t="s">
        <v>765</v>
      </c>
      <c r="D3885" t="s">
        <v>24</v>
      </c>
      <c r="E3885" t="s">
        <v>50</v>
      </c>
      <c r="F3885" t="s">
        <v>766</v>
      </c>
      <c r="G3885" t="s">
        <v>10690</v>
      </c>
      <c r="H3885" s="1">
        <f>DATE(YEAR(invoices[[#This Row],[due_date]]),MONTH(invoices[[#This Row],[due_date]]),1)</f>
        <v>45444</v>
      </c>
      <c r="I3885" s="1">
        <v>45450</v>
      </c>
      <c r="J3885">
        <v>19000</v>
      </c>
      <c r="K3885">
        <v>2573</v>
      </c>
      <c r="L3885">
        <v>0</v>
      </c>
      <c r="M3885">
        <f>invoices[[#This Row],[rent_amount]]+invoices[[#This Row],[electricity_amount]]+invoices[[#This Row],[other_charges]]</f>
        <v>21573</v>
      </c>
      <c r="N3885" t="s">
        <v>28</v>
      </c>
      <c r="O3885" t="s">
        <v>904</v>
      </c>
      <c r="P3885">
        <v>0</v>
      </c>
      <c r="Q3885" t="b">
        <v>0</v>
      </c>
      <c r="R3885" t="s">
        <v>38</v>
      </c>
      <c r="S3885">
        <v>0</v>
      </c>
      <c r="T3885">
        <f>invoices[[#This Row],[total_amount]]</f>
        <v>21573</v>
      </c>
      <c r="U3885" t="s">
        <v>769</v>
      </c>
      <c r="V3885" t="str">
        <f>INDEX([1]!Table1[tenantname],MATCH(invoices[[#This Row],[allotment_id]],[1]!Table1[TenantAllotmentID],0))</f>
        <v>Dhanaganapathy Madhavan (B32-A1)</v>
      </c>
      <c r="W3885" t="s">
        <v>14223</v>
      </c>
      <c r="X3885" t="s">
        <v>14224</v>
      </c>
      <c r="Y3885" s="4">
        <v>45444</v>
      </c>
      <c r="Z3885" t="s">
        <v>15806</v>
      </c>
      <c r="AA3885">
        <v>11618</v>
      </c>
      <c r="AB3885">
        <v>6255</v>
      </c>
      <c r="AC3885">
        <v>1127</v>
      </c>
      <c r="AD3885" s="7">
        <f>invoices[[#This Row],[Rent]]+invoices[[#This Row],[Services]]+invoices[[#This Row],[GST]]</f>
        <v>19000</v>
      </c>
      <c r="AE3885" s="7">
        <f>invoices[[#This Row],[Total]]-invoices[[#This Row],[rent_amount]]</f>
        <v>0</v>
      </c>
      <c r="AF3885">
        <v>4637</v>
      </c>
      <c r="AG3885">
        <v>2573</v>
      </c>
      <c r="AH3885">
        <f>invoices[[#This Row],[EB Amount]]-invoices[[#This Row],[electricity_amount]]</f>
        <v>0</v>
      </c>
    </row>
    <row r="3886" spans="1:34">
      <c r="A3886" t="s">
        <v>10699</v>
      </c>
      <c r="B3886" t="s">
        <v>22</v>
      </c>
      <c r="C3886" t="s">
        <v>353</v>
      </c>
      <c r="D3886" t="s">
        <v>24</v>
      </c>
      <c r="E3886" t="s">
        <v>354</v>
      </c>
      <c r="F3886" t="s">
        <v>355</v>
      </c>
      <c r="G3886" t="s">
        <v>10700</v>
      </c>
      <c r="H3886" s="1">
        <f>DATE(YEAR(invoices[[#This Row],[due_date]]),MONTH(invoices[[#This Row],[due_date]]),1)</f>
        <v>45444</v>
      </c>
      <c r="I3886" s="1">
        <v>45450</v>
      </c>
      <c r="J3886">
        <v>14500</v>
      </c>
      <c r="K3886">
        <v>1829</v>
      </c>
      <c r="L3886">
        <v>0</v>
      </c>
      <c r="M3886">
        <f>invoices[[#This Row],[rent_amount]]+invoices[[#This Row],[electricity_amount]]+invoices[[#This Row],[other_charges]]</f>
        <v>16329</v>
      </c>
      <c r="N3886" t="s">
        <v>28</v>
      </c>
      <c r="O3886" t="s">
        <v>37</v>
      </c>
      <c r="P3886">
        <v>0</v>
      </c>
      <c r="Q3886" t="b">
        <v>0</v>
      </c>
      <c r="R3886" t="s">
        <v>38</v>
      </c>
      <c r="S3886">
        <v>0</v>
      </c>
      <c r="T3886">
        <f>invoices[[#This Row],[total_amount]]</f>
        <v>16329</v>
      </c>
      <c r="U3886" t="s">
        <v>356</v>
      </c>
      <c r="V3886" t="str">
        <f>INDEX([1]!Table1[tenantname],MATCH(invoices[[#This Row],[allotment_id]],[1]!Table1[TenantAllotmentID],0))</f>
        <v>Sai Sundeep (B34-B1)</v>
      </c>
      <c r="W3886" t="s">
        <v>14078</v>
      </c>
      <c r="X3886" t="s">
        <v>14079</v>
      </c>
      <c r="Y3886" s="4">
        <v>45444</v>
      </c>
      <c r="Z3886" t="s">
        <v>15806</v>
      </c>
      <c r="AA3886">
        <v>8866</v>
      </c>
      <c r="AB3886">
        <v>4774</v>
      </c>
      <c r="AC3886">
        <v>860</v>
      </c>
      <c r="AD3886" s="7">
        <f>invoices[[#This Row],[Rent]]+invoices[[#This Row],[Services]]+invoices[[#This Row],[GST]]</f>
        <v>14500</v>
      </c>
      <c r="AE3886" s="7">
        <f>invoices[[#This Row],[Total]]-invoices[[#This Row],[rent_amount]]</f>
        <v>0</v>
      </c>
      <c r="AF3886">
        <v>4643</v>
      </c>
      <c r="AG3886">
        <v>1829</v>
      </c>
      <c r="AH3886">
        <f>invoices[[#This Row],[EB Amount]]-invoices[[#This Row],[electricity_amount]]</f>
        <v>0</v>
      </c>
    </row>
    <row r="3887" spans="1:34">
      <c r="A3887" t="s">
        <v>10777</v>
      </c>
      <c r="B3887" t="s">
        <v>22</v>
      </c>
      <c r="C3887" t="s">
        <v>3253</v>
      </c>
      <c r="D3887" t="s">
        <v>24</v>
      </c>
      <c r="E3887" t="s">
        <v>155</v>
      </c>
      <c r="F3887" t="s">
        <v>156</v>
      </c>
      <c r="G3887" t="s">
        <v>10778</v>
      </c>
      <c r="H3887" s="1">
        <f>DATE(YEAR(invoices[[#This Row],[due_date]]),MONTH(invoices[[#This Row],[due_date]]),1)</f>
        <v>45444</v>
      </c>
      <c r="I3887" s="1">
        <v>45450</v>
      </c>
      <c r="J3887">
        <v>17000</v>
      </c>
      <c r="K3887">
        <v>2232</v>
      </c>
      <c r="L3887">
        <v>2250</v>
      </c>
      <c r="M3887">
        <f>invoices[[#This Row],[rent_amount]]+invoices[[#This Row],[electricity_amount]]+invoices[[#This Row],[other_charges]]</f>
        <v>21482</v>
      </c>
      <c r="N3887" t="s">
        <v>28</v>
      </c>
      <c r="O3887" t="s">
        <v>237</v>
      </c>
      <c r="P3887">
        <v>0</v>
      </c>
      <c r="Q3887" t="b">
        <v>0</v>
      </c>
      <c r="R3887" t="s">
        <v>38</v>
      </c>
      <c r="S3887">
        <v>0</v>
      </c>
      <c r="T3887">
        <f>invoices[[#This Row],[total_amount]]</f>
        <v>21482</v>
      </c>
      <c r="U3887" t="s">
        <v>5107</v>
      </c>
      <c r="V3887" t="str">
        <f>INDEX([1]!Table1[tenantname],MATCH(invoices[[#This Row],[allotment_id]],[1]!Table1[TenantAllotmentID],0))</f>
        <v>Aishwarya E V (C44-A1)</v>
      </c>
      <c r="W3887" t="s">
        <v>15006</v>
      </c>
      <c r="X3887" t="s">
        <v>15334</v>
      </c>
      <c r="Y3887" s="4">
        <v>45444</v>
      </c>
      <c r="Z3887" t="s">
        <v>15806</v>
      </c>
      <c r="AA3887">
        <v>10395</v>
      </c>
      <c r="AB3887">
        <v>5597</v>
      </c>
      <c r="AC3887">
        <v>1008</v>
      </c>
      <c r="AD3887" s="7">
        <f>invoices[[#This Row],[Rent]]+invoices[[#This Row],[Services]]+invoices[[#This Row],[GST]]</f>
        <v>17000</v>
      </c>
      <c r="AE3887" s="7">
        <f>invoices[[#This Row],[Total]]-invoices[[#This Row],[rent_amount]]</f>
        <v>0</v>
      </c>
      <c r="AF3887">
        <v>4682</v>
      </c>
      <c r="AG3887">
        <v>2232</v>
      </c>
      <c r="AH3887">
        <f>invoices[[#This Row],[EB Amount]]-invoices[[#This Row],[electricity_amount]]</f>
        <v>0</v>
      </c>
    </row>
    <row r="3888" spans="1:34">
      <c r="A3888" t="s">
        <v>10801</v>
      </c>
      <c r="B3888" t="s">
        <v>22</v>
      </c>
      <c r="C3888" t="s">
        <v>1347</v>
      </c>
      <c r="D3888" t="s">
        <v>24</v>
      </c>
      <c r="E3888" t="s">
        <v>104</v>
      </c>
      <c r="F3888" t="s">
        <v>105</v>
      </c>
      <c r="G3888" t="s">
        <v>10802</v>
      </c>
      <c r="H3888" s="1">
        <f>DATE(YEAR(invoices[[#This Row],[due_date]]),MONTH(invoices[[#This Row],[due_date]]),1)</f>
        <v>45444</v>
      </c>
      <c r="I3888" s="1">
        <v>45450</v>
      </c>
      <c r="J3888">
        <v>899</v>
      </c>
      <c r="K3888">
        <v>992</v>
      </c>
      <c r="L3888">
        <v>2250</v>
      </c>
      <c r="M3888">
        <f>invoices[[#This Row],[rent_amount]]+invoices[[#This Row],[electricity_amount]]+invoices[[#This Row],[other_charges]]</f>
        <v>4141</v>
      </c>
      <c r="N3888" t="s">
        <v>28</v>
      </c>
      <c r="O3888" t="s">
        <v>237</v>
      </c>
      <c r="P3888">
        <v>0</v>
      </c>
      <c r="Q3888" t="b">
        <v>0</v>
      </c>
      <c r="R3888" t="s">
        <v>38</v>
      </c>
      <c r="S3888">
        <v>0</v>
      </c>
      <c r="T3888">
        <f>invoices[[#This Row],[total_amount]]</f>
        <v>4141</v>
      </c>
      <c r="U3888" t="s">
        <v>1349</v>
      </c>
      <c r="V3888" t="str">
        <f>INDEX([1]!Table1[tenantname],MATCH(invoices[[#This Row],[allotment_id]],[1]!Table1[TenantAllotmentID],0))</f>
        <v>Binu John (B14-C1)</v>
      </c>
      <c r="W3888" t="s">
        <v>14438</v>
      </c>
      <c r="X3888" t="s">
        <v>14439</v>
      </c>
      <c r="Y3888" s="4">
        <v>45444</v>
      </c>
      <c r="Z3888" t="s">
        <v>15806</v>
      </c>
      <c r="AA3888">
        <v>646</v>
      </c>
      <c r="AB3888">
        <v>215</v>
      </c>
      <c r="AC3888">
        <v>38</v>
      </c>
      <c r="AD3888" s="7">
        <f>invoices[[#This Row],[Rent]]+invoices[[#This Row],[Services]]+invoices[[#This Row],[GST]]</f>
        <v>899</v>
      </c>
      <c r="AE3888" s="7">
        <f>invoices[[#This Row],[Total]]-invoices[[#This Row],[rent_amount]]</f>
        <v>0</v>
      </c>
      <c r="AF3888">
        <v>4695</v>
      </c>
      <c r="AG3888">
        <v>992</v>
      </c>
      <c r="AH3888">
        <f>invoices[[#This Row],[EB Amount]]-invoices[[#This Row],[electricity_amount]]</f>
        <v>0</v>
      </c>
    </row>
    <row r="3889" spans="1:34">
      <c r="A3889" t="s">
        <v>10834</v>
      </c>
      <c r="B3889" t="s">
        <v>22</v>
      </c>
      <c r="C3889" t="s">
        <v>389</v>
      </c>
      <c r="D3889" t="s">
        <v>24</v>
      </c>
      <c r="E3889" t="s">
        <v>96</v>
      </c>
      <c r="F3889" t="s">
        <v>390</v>
      </c>
      <c r="G3889" t="s">
        <v>10835</v>
      </c>
      <c r="H3889" s="1">
        <f>DATE(YEAR(invoices[[#This Row],[due_date]]),MONTH(invoices[[#This Row],[due_date]]),1)</f>
        <v>45444</v>
      </c>
      <c r="I3889" s="1">
        <v>45450</v>
      </c>
      <c r="J3889">
        <v>16700</v>
      </c>
      <c r="K3889">
        <v>2366</v>
      </c>
      <c r="L3889">
        <v>0</v>
      </c>
      <c r="M3889">
        <f>invoices[[#This Row],[rent_amount]]+invoices[[#This Row],[electricity_amount]]+invoices[[#This Row],[other_charges]]</f>
        <v>19066</v>
      </c>
      <c r="N3889" t="s">
        <v>28</v>
      </c>
      <c r="O3889" t="s">
        <v>237</v>
      </c>
      <c r="P3889">
        <v>0</v>
      </c>
      <c r="Q3889" t="b">
        <v>0</v>
      </c>
      <c r="R3889" t="s">
        <v>38</v>
      </c>
      <c r="S3889">
        <v>0</v>
      </c>
      <c r="T3889">
        <f>invoices[[#This Row],[total_amount]]</f>
        <v>19066</v>
      </c>
      <c r="U3889" t="s">
        <v>392</v>
      </c>
      <c r="V3889" t="str">
        <f>INDEX([1]!Table1[tenantname],MATCH(invoices[[#This Row],[allotment_id]],[1]!Table1[TenantAllotmentID],0))</f>
        <v>Vikram Shingadi (B33-A1)</v>
      </c>
      <c r="W3889" t="s">
        <v>14092</v>
      </c>
      <c r="X3889" t="s">
        <v>14093</v>
      </c>
      <c r="Y3889" s="4">
        <v>45444</v>
      </c>
      <c r="Z3889" t="s">
        <v>15806</v>
      </c>
      <c r="AA3889">
        <v>10211</v>
      </c>
      <c r="AB3889">
        <v>5498</v>
      </c>
      <c r="AC3889">
        <v>991</v>
      </c>
      <c r="AD3889" s="7">
        <f>invoices[[#This Row],[Rent]]+invoices[[#This Row],[Services]]+invoices[[#This Row],[GST]]</f>
        <v>16700</v>
      </c>
      <c r="AE3889" s="7">
        <f>invoices[[#This Row],[Total]]-invoices[[#This Row],[rent_amount]]</f>
        <v>0</v>
      </c>
      <c r="AF3889">
        <v>4713</v>
      </c>
      <c r="AG3889">
        <v>2366</v>
      </c>
      <c r="AH3889">
        <f>invoices[[#This Row],[EB Amount]]-invoices[[#This Row],[electricity_amount]]</f>
        <v>0</v>
      </c>
    </row>
    <row r="3890" spans="1:34">
      <c r="A3890" t="s">
        <v>10866</v>
      </c>
      <c r="B3890" t="s">
        <v>22</v>
      </c>
      <c r="C3890" t="s">
        <v>1091</v>
      </c>
      <c r="D3890" t="s">
        <v>24</v>
      </c>
      <c r="E3890" t="s">
        <v>254</v>
      </c>
      <c r="F3890" t="s">
        <v>1092</v>
      </c>
      <c r="G3890" t="s">
        <v>10867</v>
      </c>
      <c r="H3890" s="1">
        <f>DATE(YEAR(invoices[[#This Row],[due_date]]),MONTH(invoices[[#This Row],[due_date]]),1)</f>
        <v>45444</v>
      </c>
      <c r="I3890" s="1">
        <v>45450</v>
      </c>
      <c r="J3890">
        <v>13600</v>
      </c>
      <c r="K3890">
        <v>2759</v>
      </c>
      <c r="L3890">
        <v>0</v>
      </c>
      <c r="M3890">
        <f>invoices[[#This Row],[rent_amount]]+invoices[[#This Row],[electricity_amount]]+invoices[[#This Row],[other_charges]]</f>
        <v>16359</v>
      </c>
      <c r="N3890" t="s">
        <v>28</v>
      </c>
      <c r="O3890" t="s">
        <v>37</v>
      </c>
      <c r="P3890">
        <v>0</v>
      </c>
      <c r="Q3890" t="b">
        <v>0</v>
      </c>
      <c r="R3890" t="s">
        <v>38</v>
      </c>
      <c r="S3890">
        <v>0</v>
      </c>
      <c r="T3890">
        <f>invoices[[#This Row],[total_amount]]</f>
        <v>16359</v>
      </c>
      <c r="U3890" t="s">
        <v>1094</v>
      </c>
      <c r="V3890" t="str">
        <f>INDEX([1]!Table1[tenantname],MATCH(invoices[[#This Row],[allotment_id]],[1]!Table1[TenantAllotmentID],0))</f>
        <v>Meghna Ravuru (C42-B2)</v>
      </c>
      <c r="W3890" t="s">
        <v>14344</v>
      </c>
      <c r="X3890" t="s">
        <v>14345</v>
      </c>
      <c r="Y3890" s="4">
        <v>45444</v>
      </c>
      <c r="Z3890" t="s">
        <v>15806</v>
      </c>
      <c r="AA3890">
        <v>8316</v>
      </c>
      <c r="AB3890">
        <v>4477</v>
      </c>
      <c r="AC3890">
        <v>807</v>
      </c>
      <c r="AD3890" s="7">
        <f>invoices[[#This Row],[Rent]]+invoices[[#This Row],[Services]]+invoices[[#This Row],[GST]]</f>
        <v>13600</v>
      </c>
      <c r="AE3890" s="7">
        <f>invoices[[#This Row],[Total]]-invoices[[#This Row],[rent_amount]]</f>
        <v>0</v>
      </c>
      <c r="AF3890">
        <v>4729</v>
      </c>
      <c r="AG3890">
        <v>2759</v>
      </c>
      <c r="AH3890">
        <f>invoices[[#This Row],[EB Amount]]-invoices[[#This Row],[electricity_amount]]</f>
        <v>0</v>
      </c>
    </row>
    <row r="3891" spans="1:34">
      <c r="A3891" t="s">
        <v>10898</v>
      </c>
      <c r="B3891" t="s">
        <v>22</v>
      </c>
      <c r="C3891" t="s">
        <v>2319</v>
      </c>
      <c r="D3891" t="s">
        <v>24</v>
      </c>
      <c r="E3891" t="s">
        <v>112</v>
      </c>
      <c r="F3891" t="s">
        <v>2320</v>
      </c>
      <c r="G3891" t="s">
        <v>10899</v>
      </c>
      <c r="H3891" s="1">
        <f>DATE(YEAR(invoices[[#This Row],[due_date]]),MONTH(invoices[[#This Row],[due_date]]),1)</f>
        <v>45444</v>
      </c>
      <c r="I3891" s="1">
        <v>45450</v>
      </c>
      <c r="J3891">
        <v>14500</v>
      </c>
      <c r="K3891">
        <v>1736</v>
      </c>
      <c r="L3891">
        <v>0</v>
      </c>
      <c r="M3891">
        <f>invoices[[#This Row],[rent_amount]]+invoices[[#This Row],[electricity_amount]]+invoices[[#This Row],[other_charges]]</f>
        <v>16236</v>
      </c>
      <c r="N3891" t="s">
        <v>28</v>
      </c>
      <c r="O3891" t="s">
        <v>37</v>
      </c>
      <c r="P3891">
        <v>0</v>
      </c>
      <c r="Q3891" t="b">
        <v>0</v>
      </c>
      <c r="R3891" t="s">
        <v>38</v>
      </c>
      <c r="S3891">
        <v>0</v>
      </c>
      <c r="T3891">
        <f>invoices[[#This Row],[total_amount]]</f>
        <v>16236</v>
      </c>
      <c r="U3891" t="s">
        <v>2322</v>
      </c>
      <c r="V3891" t="str">
        <f>INDEX([1]!Table1[tenantname],MATCH(invoices[[#This Row],[allotment_id]],[1]!Table1[TenantAllotmentID],0))</f>
        <v>Rangabashyam S (A23-B2)</v>
      </c>
      <c r="W3891" t="s">
        <v>14772</v>
      </c>
      <c r="X3891" t="s">
        <v>14773</v>
      </c>
      <c r="Y3891" s="4">
        <v>45444</v>
      </c>
      <c r="Z3891" t="s">
        <v>15806</v>
      </c>
      <c r="AA3891">
        <v>10408</v>
      </c>
      <c r="AB3891">
        <v>3468</v>
      </c>
      <c r="AC3891">
        <v>624</v>
      </c>
      <c r="AD3891" s="7">
        <f>invoices[[#This Row],[Rent]]+invoices[[#This Row],[Services]]+invoices[[#This Row],[GST]]</f>
        <v>14500</v>
      </c>
      <c r="AE3891" s="7">
        <f>invoices[[#This Row],[Total]]-invoices[[#This Row],[rent_amount]]</f>
        <v>0</v>
      </c>
      <c r="AF3891">
        <v>4744</v>
      </c>
      <c r="AG3891">
        <v>1736</v>
      </c>
      <c r="AH3891">
        <f>invoices[[#This Row],[EB Amount]]-invoices[[#This Row],[electricity_amount]]</f>
        <v>0</v>
      </c>
    </row>
    <row r="3892" spans="1:34">
      <c r="A3892" t="s">
        <v>10921</v>
      </c>
      <c r="B3892" t="s">
        <v>22</v>
      </c>
      <c r="C3892" t="s">
        <v>212</v>
      </c>
      <c r="D3892" t="s">
        <v>24</v>
      </c>
      <c r="E3892" t="s">
        <v>140</v>
      </c>
      <c r="F3892" t="s">
        <v>213</v>
      </c>
      <c r="G3892" t="s">
        <v>10922</v>
      </c>
      <c r="H3892" s="1">
        <f>DATE(YEAR(invoices[[#This Row],[due_date]]),MONTH(invoices[[#This Row],[due_date]]),1)</f>
        <v>45444</v>
      </c>
      <c r="I3892" s="1">
        <v>45450</v>
      </c>
      <c r="J3892">
        <v>13000</v>
      </c>
      <c r="K3892">
        <v>2759</v>
      </c>
      <c r="L3892">
        <v>0</v>
      </c>
      <c r="M3892">
        <f>invoices[[#This Row],[rent_amount]]+invoices[[#This Row],[electricity_amount]]+invoices[[#This Row],[other_charges]]</f>
        <v>15759</v>
      </c>
      <c r="N3892" t="s">
        <v>28</v>
      </c>
      <c r="O3892" t="s">
        <v>237</v>
      </c>
      <c r="P3892">
        <v>0</v>
      </c>
      <c r="Q3892" t="b">
        <v>0</v>
      </c>
      <c r="R3892" t="s">
        <v>38</v>
      </c>
      <c r="S3892">
        <v>0</v>
      </c>
      <c r="T3892">
        <f>invoices[[#This Row],[total_amount]]</f>
        <v>15759</v>
      </c>
      <c r="U3892" t="s">
        <v>215</v>
      </c>
      <c r="V3892" t="str">
        <f>INDEX([1]!Table1[tenantname],MATCH(invoices[[#This Row],[allotment_id]],[1]!Table1[TenantAllotmentID],0))</f>
        <v>Arnav Raj (A41-B2)</v>
      </c>
      <c r="W3892" t="s">
        <v>14034</v>
      </c>
      <c r="X3892" t="s">
        <v>14035</v>
      </c>
      <c r="Y3892" s="4">
        <v>45444</v>
      </c>
      <c r="Z3892" t="s">
        <v>15806</v>
      </c>
      <c r="AA3892">
        <v>8085</v>
      </c>
      <c r="AB3892">
        <v>4165</v>
      </c>
      <c r="AC3892">
        <v>750</v>
      </c>
      <c r="AD3892" s="7">
        <f>invoices[[#This Row],[Rent]]+invoices[[#This Row],[Services]]+invoices[[#This Row],[GST]]</f>
        <v>13000</v>
      </c>
      <c r="AE3892" s="7">
        <f>invoices[[#This Row],[Total]]-invoices[[#This Row],[rent_amount]]</f>
        <v>0</v>
      </c>
      <c r="AF3892">
        <v>4758</v>
      </c>
      <c r="AG3892">
        <v>2759</v>
      </c>
      <c r="AH3892">
        <f>invoices[[#This Row],[EB Amount]]-invoices[[#This Row],[electricity_amount]]</f>
        <v>0</v>
      </c>
    </row>
    <row r="3893" spans="1:34">
      <c r="A3893" t="s">
        <v>10975</v>
      </c>
      <c r="B3893" t="s">
        <v>22</v>
      </c>
      <c r="C3893" t="s">
        <v>509</v>
      </c>
      <c r="D3893" t="s">
        <v>24</v>
      </c>
      <c r="E3893" t="s">
        <v>96</v>
      </c>
      <c r="F3893" t="s">
        <v>1426</v>
      </c>
      <c r="G3893" t="s">
        <v>10976</v>
      </c>
      <c r="H3893" s="1">
        <f>DATE(YEAR(invoices[[#This Row],[due_date]]),MONTH(invoices[[#This Row],[due_date]]),1)</f>
        <v>45444</v>
      </c>
      <c r="I3893" s="1">
        <v>45450</v>
      </c>
      <c r="J3893">
        <v>14500</v>
      </c>
      <c r="K3893">
        <v>2821</v>
      </c>
      <c r="L3893">
        <v>0</v>
      </c>
      <c r="M3893">
        <f>invoices[[#This Row],[rent_amount]]+invoices[[#This Row],[electricity_amount]]+invoices[[#This Row],[other_charges]]</f>
        <v>17321</v>
      </c>
      <c r="N3893" t="s">
        <v>28</v>
      </c>
      <c r="O3893" t="s">
        <v>904</v>
      </c>
      <c r="P3893">
        <v>0</v>
      </c>
      <c r="Q3893" t="b">
        <v>0</v>
      </c>
      <c r="R3893" t="s">
        <v>38</v>
      </c>
      <c r="S3893">
        <v>0</v>
      </c>
      <c r="T3893">
        <f>invoices[[#This Row],[total_amount]]</f>
        <v>17321</v>
      </c>
      <c r="U3893" t="s">
        <v>3175</v>
      </c>
      <c r="V3893" t="str">
        <f>INDEX([1]!Table1[tenantname],MATCH(invoices[[#This Row],[allotment_id]],[1]!Table1[TenantAllotmentID],0))</f>
        <v>Harsh Gupta (B33-B1)</v>
      </c>
      <c r="W3893" t="s">
        <v>14136</v>
      </c>
      <c r="X3893" t="s">
        <v>14991</v>
      </c>
      <c r="Y3893" s="4">
        <v>45444</v>
      </c>
      <c r="Z3893" t="s">
        <v>15806</v>
      </c>
      <c r="AA3893">
        <v>8866</v>
      </c>
      <c r="AB3893">
        <v>4774</v>
      </c>
      <c r="AC3893">
        <v>860</v>
      </c>
      <c r="AD3893" s="7">
        <f>invoices[[#This Row],[Rent]]+invoices[[#This Row],[Services]]+invoices[[#This Row],[GST]]</f>
        <v>14500</v>
      </c>
      <c r="AE3893" s="7">
        <f>invoices[[#This Row],[Total]]-invoices[[#This Row],[rent_amount]]</f>
        <v>0</v>
      </c>
      <c r="AF3893">
        <v>4785</v>
      </c>
      <c r="AG3893">
        <v>2821</v>
      </c>
      <c r="AH3893">
        <f>invoices[[#This Row],[EB Amount]]-invoices[[#This Row],[electricity_amount]]</f>
        <v>0</v>
      </c>
    </row>
    <row r="3894" spans="1:34">
      <c r="A3894" t="s">
        <v>11045</v>
      </c>
      <c r="B3894" t="s">
        <v>22</v>
      </c>
      <c r="C3894" t="s">
        <v>2459</v>
      </c>
      <c r="D3894" t="s">
        <v>24</v>
      </c>
      <c r="E3894" t="s">
        <v>476</v>
      </c>
      <c r="F3894" t="s">
        <v>1069</v>
      </c>
      <c r="G3894" t="s">
        <v>11046</v>
      </c>
      <c r="H3894" s="1">
        <f>DATE(YEAR(invoices[[#This Row],[due_date]]),MONTH(invoices[[#This Row],[due_date]]),1)</f>
        <v>45444</v>
      </c>
      <c r="I3894" s="1">
        <v>45450</v>
      </c>
      <c r="J3894">
        <v>13500</v>
      </c>
      <c r="K3894">
        <v>2976</v>
      </c>
      <c r="L3894">
        <v>0</v>
      </c>
      <c r="M3894">
        <f>invoices[[#This Row],[rent_amount]]+invoices[[#This Row],[electricity_amount]]+invoices[[#This Row],[other_charges]]</f>
        <v>16476</v>
      </c>
      <c r="N3894" t="s">
        <v>28</v>
      </c>
      <c r="O3894" t="s">
        <v>1540</v>
      </c>
      <c r="P3894">
        <v>0</v>
      </c>
      <c r="Q3894" t="b">
        <v>0</v>
      </c>
      <c r="R3894" t="s">
        <v>38</v>
      </c>
      <c r="S3894">
        <v>0</v>
      </c>
      <c r="T3894">
        <f>invoices[[#This Row],[total_amount]]</f>
        <v>16476</v>
      </c>
      <c r="U3894" t="s">
        <v>3090</v>
      </c>
      <c r="V3894" t="str">
        <f>INDEX([1]!Table1[tenantname],MATCH(invoices[[#This Row],[allotment_id]],[1]!Table1[TenantAllotmentID],0))</f>
        <v>Vishal Chandravanshi (B41-C2)</v>
      </c>
      <c r="W3894" t="s">
        <v>14810</v>
      </c>
      <c r="X3894" t="s">
        <v>14968</v>
      </c>
      <c r="Y3894" s="4">
        <v>45444</v>
      </c>
      <c r="Z3894" t="s">
        <v>15806</v>
      </c>
      <c r="AA3894">
        <v>9690</v>
      </c>
      <c r="AB3894">
        <v>3229</v>
      </c>
      <c r="AC3894">
        <v>581</v>
      </c>
      <c r="AD3894" s="7">
        <f>invoices[[#This Row],[Rent]]+invoices[[#This Row],[Services]]+invoices[[#This Row],[GST]]</f>
        <v>13500</v>
      </c>
      <c r="AE3894" s="7">
        <f>invoices[[#This Row],[Total]]-invoices[[#This Row],[rent_amount]]</f>
        <v>0</v>
      </c>
      <c r="AF3894">
        <v>4823</v>
      </c>
      <c r="AG3894">
        <v>2976</v>
      </c>
      <c r="AH3894">
        <f>invoices[[#This Row],[EB Amount]]-invoices[[#This Row],[electricity_amount]]</f>
        <v>0</v>
      </c>
    </row>
    <row r="3895" spans="1:34">
      <c r="A3895" t="s">
        <v>11065</v>
      </c>
      <c r="B3895" t="s">
        <v>22</v>
      </c>
      <c r="C3895" s="2" t="s">
        <v>11066</v>
      </c>
      <c r="D3895" t="s">
        <v>24</v>
      </c>
      <c r="E3895" t="s">
        <v>254</v>
      </c>
      <c r="F3895" t="s">
        <v>790</v>
      </c>
      <c r="G3895" t="s">
        <v>11067</v>
      </c>
      <c r="H3895" s="1">
        <f>DATE(YEAR(invoices[[#This Row],[due_date]]),MONTH(invoices[[#This Row],[due_date]]),1)</f>
        <v>45444</v>
      </c>
      <c r="I3895" s="1">
        <v>45450</v>
      </c>
      <c r="J3895">
        <v>0</v>
      </c>
      <c r="K3895">
        <v>0</v>
      </c>
      <c r="L3895">
        <v>2250</v>
      </c>
      <c r="M3895">
        <f>invoices[[#This Row],[rent_amount]]+invoices[[#This Row],[electricity_amount]]+invoices[[#This Row],[other_charges]]</f>
        <v>2250</v>
      </c>
      <c r="N3895" t="s">
        <v>28</v>
      </c>
      <c r="O3895" t="s">
        <v>37</v>
      </c>
      <c r="P3895">
        <v>0</v>
      </c>
      <c r="Q3895" t="b">
        <v>0</v>
      </c>
      <c r="R3895" t="s">
        <v>38</v>
      </c>
      <c r="S3895">
        <v>0</v>
      </c>
      <c r="T3895">
        <f>invoices[[#This Row],[total_amount]]</f>
        <v>2250</v>
      </c>
      <c r="U3895" t="s">
        <v>11068</v>
      </c>
      <c r="V3895" t="str">
        <f>INDEX([1]!Table1[tenantname],MATCH(invoices[[#This Row],[allotment_id]],[1]!Table1[TenantAllotmentID],0))</f>
        <v>Manu Dhana Sri (C42-C2)</v>
      </c>
      <c r="W3895" t="s">
        <v>15723</v>
      </c>
      <c r="X3895" t="s">
        <v>15724</v>
      </c>
      <c r="Y3895" s="4">
        <v>45444</v>
      </c>
      <c r="Z3895" t="s">
        <v>15806</v>
      </c>
      <c r="AA3895">
        <v>0</v>
      </c>
      <c r="AB3895">
        <v>0</v>
      </c>
      <c r="AC3895">
        <v>0</v>
      </c>
      <c r="AD3895" s="7">
        <f>invoices[[#This Row],[Rent]]+invoices[[#This Row],[Services]]+invoices[[#This Row],[GST]]</f>
        <v>0</v>
      </c>
      <c r="AE3895" s="7">
        <f>invoices[[#This Row],[Total]]-invoices[[#This Row],[rent_amount]]</f>
        <v>0</v>
      </c>
      <c r="AF3895">
        <v>4835</v>
      </c>
      <c r="AG3895">
        <v>0</v>
      </c>
      <c r="AH3895">
        <f>invoices[[#This Row],[EB Amount]]-invoices[[#This Row],[electricity_amount]]</f>
        <v>0</v>
      </c>
    </row>
    <row r="3896" spans="1:34">
      <c r="A3896" t="s">
        <v>11146</v>
      </c>
      <c r="B3896" t="s">
        <v>22</v>
      </c>
      <c r="C3896" t="s">
        <v>757</v>
      </c>
      <c r="D3896" t="s">
        <v>24</v>
      </c>
      <c r="E3896" t="s">
        <v>181</v>
      </c>
      <c r="F3896" t="s">
        <v>758</v>
      </c>
      <c r="G3896" t="s">
        <v>11147</v>
      </c>
      <c r="H3896" s="1">
        <f>DATE(YEAR(invoices[[#This Row],[due_date]]),MONTH(invoices[[#This Row],[due_date]]),1)</f>
        <v>45444</v>
      </c>
      <c r="I3896" s="1">
        <v>45450</v>
      </c>
      <c r="J3896">
        <v>13500</v>
      </c>
      <c r="K3896">
        <v>1984</v>
      </c>
      <c r="L3896">
        <v>0</v>
      </c>
      <c r="M3896">
        <f>invoices[[#This Row],[rent_amount]]+invoices[[#This Row],[electricity_amount]]+invoices[[#This Row],[other_charges]]</f>
        <v>15484</v>
      </c>
      <c r="N3896" t="s">
        <v>28</v>
      </c>
      <c r="O3896" t="s">
        <v>1540</v>
      </c>
      <c r="P3896">
        <v>0</v>
      </c>
      <c r="Q3896" t="b">
        <v>0</v>
      </c>
      <c r="R3896" t="s">
        <v>38</v>
      </c>
      <c r="S3896">
        <v>0</v>
      </c>
      <c r="T3896">
        <f>invoices[[#This Row],[total_amount]]</f>
        <v>15484</v>
      </c>
      <c r="U3896" t="s">
        <v>761</v>
      </c>
      <c r="V3896" t="str">
        <f>INDEX([1]!Table1[tenantname],MATCH(invoices[[#This Row],[allotment_id]],[1]!Table1[TenantAllotmentID],0))</f>
        <v>Shivani Kumari (B24-C2)</v>
      </c>
      <c r="W3896" t="s">
        <v>14221</v>
      </c>
      <c r="X3896" t="s">
        <v>14222</v>
      </c>
      <c r="Y3896" s="4">
        <v>45444</v>
      </c>
      <c r="Z3896" t="s">
        <v>15806</v>
      </c>
      <c r="AA3896">
        <v>9690</v>
      </c>
      <c r="AB3896">
        <v>3229</v>
      </c>
      <c r="AC3896">
        <v>581</v>
      </c>
      <c r="AD3896" s="7">
        <f>invoices[[#This Row],[Rent]]+invoices[[#This Row],[Services]]+invoices[[#This Row],[GST]]</f>
        <v>13500</v>
      </c>
      <c r="AE3896" s="7">
        <f>invoices[[#This Row],[Total]]-invoices[[#This Row],[rent_amount]]</f>
        <v>0</v>
      </c>
      <c r="AF3896">
        <v>4875</v>
      </c>
      <c r="AG3896">
        <v>1984</v>
      </c>
      <c r="AH3896">
        <f>invoices[[#This Row],[EB Amount]]-invoices[[#This Row],[electricity_amount]]</f>
        <v>0</v>
      </c>
    </row>
    <row r="3897" spans="1:34">
      <c r="A3897" t="s">
        <v>11313</v>
      </c>
      <c r="B3897" t="s">
        <v>22</v>
      </c>
      <c r="C3897" t="s">
        <v>1278</v>
      </c>
      <c r="D3897" t="s">
        <v>24</v>
      </c>
      <c r="E3897" t="s">
        <v>342</v>
      </c>
      <c r="F3897" t="s">
        <v>1279</v>
      </c>
      <c r="G3897" t="s">
        <v>11314</v>
      </c>
      <c r="H3897" s="1">
        <f>DATE(YEAR(invoices[[#This Row],[due_date]]),MONTH(invoices[[#This Row],[due_date]]),1)</f>
        <v>45444</v>
      </c>
      <c r="I3897" s="1">
        <v>45450</v>
      </c>
      <c r="J3897">
        <v>14007</v>
      </c>
      <c r="K3897">
        <v>0</v>
      </c>
      <c r="L3897">
        <v>0</v>
      </c>
      <c r="M3897">
        <f>invoices[[#This Row],[rent_amount]]+invoices[[#This Row],[electricity_amount]]+invoices[[#This Row],[other_charges]]</f>
        <v>14007</v>
      </c>
      <c r="N3897" t="s">
        <v>28</v>
      </c>
      <c r="O3897" t="s">
        <v>1540</v>
      </c>
      <c r="P3897">
        <v>0</v>
      </c>
      <c r="Q3897" t="b">
        <v>0</v>
      </c>
      <c r="R3897" t="s">
        <v>38</v>
      </c>
      <c r="S3897">
        <v>0</v>
      </c>
      <c r="T3897">
        <f>invoices[[#This Row],[total_amount]]</f>
        <v>14007</v>
      </c>
      <c r="U3897" t="s">
        <v>1281</v>
      </c>
      <c r="V3897" t="str">
        <f>INDEX([1]!Table1[tenantname],MATCH(invoices[[#This Row],[allotment_id]],[1]!Table1[TenantAllotmentID],0))</f>
        <v>Sowbarnigaa K S (D11-C2)</v>
      </c>
      <c r="W3897" t="s">
        <v>14411</v>
      </c>
      <c r="X3897" t="s">
        <v>14412</v>
      </c>
      <c r="Y3897" s="4">
        <v>45444</v>
      </c>
      <c r="Z3897" t="s">
        <v>15806</v>
      </c>
      <c r="AA3897">
        <v>9805</v>
      </c>
      <c r="AB3897">
        <v>3561</v>
      </c>
      <c r="AC3897">
        <v>641</v>
      </c>
      <c r="AD3897" s="7">
        <f>invoices[[#This Row],[Rent]]+invoices[[#This Row],[Services]]+invoices[[#This Row],[GST]]</f>
        <v>14007</v>
      </c>
      <c r="AE3897" s="7">
        <f>invoices[[#This Row],[Total]]-invoices[[#This Row],[rent_amount]]</f>
        <v>0</v>
      </c>
      <c r="AF3897">
        <v>4954</v>
      </c>
      <c r="AG3897">
        <v>0</v>
      </c>
      <c r="AH3897">
        <f>invoices[[#This Row],[EB Amount]]-invoices[[#This Row],[electricity_amount]]</f>
        <v>0</v>
      </c>
    </row>
    <row r="3898" spans="1:34">
      <c r="A3898" t="s">
        <v>11321</v>
      </c>
      <c r="B3898" t="s">
        <v>22</v>
      </c>
      <c r="C3898" t="s">
        <v>494</v>
      </c>
      <c r="D3898" t="s">
        <v>24</v>
      </c>
      <c r="E3898" t="s">
        <v>167</v>
      </c>
      <c r="F3898" t="s">
        <v>495</v>
      </c>
      <c r="G3898" t="s">
        <v>11322</v>
      </c>
      <c r="H3898" s="1">
        <f>DATE(YEAR(invoices[[#This Row],[due_date]]),MONTH(invoices[[#This Row],[due_date]]),1)</f>
        <v>45444</v>
      </c>
      <c r="I3898" s="1">
        <v>45450</v>
      </c>
      <c r="J3898">
        <v>13500</v>
      </c>
      <c r="K3898">
        <v>2759</v>
      </c>
      <c r="L3898">
        <v>0</v>
      </c>
      <c r="M3898">
        <f>invoices[[#This Row],[rent_amount]]+invoices[[#This Row],[electricity_amount]]+invoices[[#This Row],[other_charges]]</f>
        <v>16259</v>
      </c>
      <c r="N3898" t="s">
        <v>28</v>
      </c>
      <c r="O3898" t="s">
        <v>1540</v>
      </c>
      <c r="P3898">
        <v>0</v>
      </c>
      <c r="Q3898" t="b">
        <v>0</v>
      </c>
      <c r="R3898" t="s">
        <v>38</v>
      </c>
      <c r="S3898">
        <v>0</v>
      </c>
      <c r="T3898">
        <f>invoices[[#This Row],[total_amount]]</f>
        <v>16259</v>
      </c>
      <c r="U3898" t="s">
        <v>498</v>
      </c>
      <c r="V3898" t="str">
        <f>INDEX([1]!Table1[tenantname],MATCH(invoices[[#This Row],[allotment_id]],[1]!Table1[TenantAllotmentID],0))</f>
        <v>TANVEER MUSTAFA (B42-C1)</v>
      </c>
      <c r="W3898" t="s">
        <v>14130</v>
      </c>
      <c r="X3898" t="s">
        <v>14131</v>
      </c>
      <c r="Y3898" s="4">
        <v>45444</v>
      </c>
      <c r="Z3898" t="s">
        <v>15806</v>
      </c>
      <c r="AA3898">
        <v>9690</v>
      </c>
      <c r="AB3898">
        <v>3229</v>
      </c>
      <c r="AC3898">
        <v>581</v>
      </c>
      <c r="AD3898" s="7">
        <f>invoices[[#This Row],[Rent]]+invoices[[#This Row],[Services]]+invoices[[#This Row],[GST]]</f>
        <v>13500</v>
      </c>
      <c r="AE3898" s="7">
        <f>invoices[[#This Row],[Total]]-invoices[[#This Row],[rent_amount]]</f>
        <v>0</v>
      </c>
      <c r="AF3898">
        <v>4957</v>
      </c>
      <c r="AG3898">
        <v>2759</v>
      </c>
      <c r="AH3898">
        <f>invoices[[#This Row],[EB Amount]]-invoices[[#This Row],[electricity_amount]]</f>
        <v>0</v>
      </c>
    </row>
    <row r="3899" spans="1:34">
      <c r="A3899" t="s">
        <v>11405</v>
      </c>
      <c r="B3899" t="s">
        <v>22</v>
      </c>
      <c r="C3899" t="s">
        <v>246</v>
      </c>
      <c r="D3899" t="s">
        <v>24</v>
      </c>
      <c r="E3899" t="s">
        <v>476</v>
      </c>
      <c r="F3899" t="s">
        <v>1087</v>
      </c>
      <c r="G3899" t="s">
        <v>11406</v>
      </c>
      <c r="H3899" s="1">
        <f>DATE(YEAR(invoices[[#This Row],[due_date]]),MONTH(invoices[[#This Row],[due_date]]),1)</f>
        <v>45444</v>
      </c>
      <c r="I3899" s="1">
        <v>45450</v>
      </c>
      <c r="J3899">
        <v>19000</v>
      </c>
      <c r="K3899">
        <v>2976</v>
      </c>
      <c r="L3899">
        <v>0</v>
      </c>
      <c r="M3899">
        <f>invoices[[#This Row],[rent_amount]]+invoices[[#This Row],[electricity_amount]]+invoices[[#This Row],[other_charges]]</f>
        <v>21976</v>
      </c>
      <c r="N3899" t="s">
        <v>28</v>
      </c>
      <c r="O3899" t="s">
        <v>904</v>
      </c>
      <c r="P3899">
        <v>0</v>
      </c>
      <c r="Q3899" t="b">
        <v>0</v>
      </c>
      <c r="R3899" t="s">
        <v>38</v>
      </c>
      <c r="S3899">
        <v>0</v>
      </c>
      <c r="T3899">
        <f>invoices[[#This Row],[total_amount]]</f>
        <v>21976</v>
      </c>
      <c r="U3899" t="s">
        <v>1089</v>
      </c>
      <c r="V3899" t="str">
        <f>INDEX([1]!Table1[tenantname],MATCH(invoices[[#This Row],[allotment_id]],[1]!Table1[TenantAllotmentID],0))</f>
        <v>Dinesh kumar (B41-A1)</v>
      </c>
      <c r="W3899" t="s">
        <v>14044</v>
      </c>
      <c r="X3899" t="s">
        <v>14343</v>
      </c>
      <c r="Y3899" s="4">
        <v>45444</v>
      </c>
      <c r="Z3899" t="s">
        <v>15806</v>
      </c>
      <c r="AA3899">
        <v>13639</v>
      </c>
      <c r="AB3899">
        <v>4545</v>
      </c>
      <c r="AC3899">
        <v>816</v>
      </c>
      <c r="AD3899" s="7">
        <f>invoices[[#This Row],[Rent]]+invoices[[#This Row],[Services]]+invoices[[#This Row],[GST]]</f>
        <v>19000</v>
      </c>
      <c r="AE3899" s="7">
        <f>invoices[[#This Row],[Total]]-invoices[[#This Row],[rent_amount]]</f>
        <v>0</v>
      </c>
      <c r="AF3899">
        <v>4998</v>
      </c>
      <c r="AG3899">
        <v>2976</v>
      </c>
      <c r="AH3899">
        <f>invoices[[#This Row],[EB Amount]]-invoices[[#This Row],[electricity_amount]]</f>
        <v>0</v>
      </c>
    </row>
    <row r="3900" spans="1:34">
      <c r="A3900" t="s">
        <v>11415</v>
      </c>
      <c r="B3900" t="s">
        <v>22</v>
      </c>
      <c r="C3900" t="s">
        <v>1309</v>
      </c>
      <c r="D3900" t="s">
        <v>24</v>
      </c>
      <c r="E3900" t="s">
        <v>72</v>
      </c>
      <c r="F3900" t="s">
        <v>559</v>
      </c>
      <c r="G3900" t="s">
        <v>11416</v>
      </c>
      <c r="H3900" s="1">
        <f>DATE(YEAR(invoices[[#This Row],[due_date]]),MONTH(invoices[[#This Row],[due_date]]),1)</f>
        <v>45444</v>
      </c>
      <c r="I3900" s="1">
        <v>45450</v>
      </c>
      <c r="J3900">
        <v>13524</v>
      </c>
      <c r="K3900">
        <v>0</v>
      </c>
      <c r="L3900">
        <v>0</v>
      </c>
      <c r="M3900">
        <f>invoices[[#This Row],[rent_amount]]+invoices[[#This Row],[electricity_amount]]+invoices[[#This Row],[other_charges]]</f>
        <v>13524</v>
      </c>
      <c r="N3900" t="s">
        <v>28</v>
      </c>
      <c r="O3900" t="s">
        <v>1540</v>
      </c>
      <c r="P3900">
        <v>0</v>
      </c>
      <c r="Q3900" t="b">
        <v>0</v>
      </c>
      <c r="R3900" t="s">
        <v>38</v>
      </c>
      <c r="S3900">
        <v>0</v>
      </c>
      <c r="T3900">
        <f>invoices[[#This Row],[total_amount]]</f>
        <v>13524</v>
      </c>
      <c r="U3900" t="s">
        <v>1311</v>
      </c>
      <c r="V3900" t="str">
        <f>INDEX([1]!Table1[tenantname],MATCH(invoices[[#This Row],[allotment_id]],[1]!Table1[TenantAllotmentID],0))</f>
        <v>Vijayashree Seenivasan (C34-B2)</v>
      </c>
      <c r="W3900" t="s">
        <v>14422</v>
      </c>
      <c r="X3900" t="s">
        <v>14423</v>
      </c>
      <c r="Y3900" s="4">
        <v>45444</v>
      </c>
      <c r="Z3900" t="s">
        <v>15806</v>
      </c>
      <c r="AA3900">
        <v>9467</v>
      </c>
      <c r="AB3900">
        <v>3438</v>
      </c>
      <c r="AC3900">
        <v>619</v>
      </c>
      <c r="AD3900" s="7">
        <f>invoices[[#This Row],[Rent]]+invoices[[#This Row],[Services]]+invoices[[#This Row],[GST]]</f>
        <v>13524</v>
      </c>
      <c r="AE3900" s="7">
        <f>invoices[[#This Row],[Total]]-invoices[[#This Row],[rent_amount]]</f>
        <v>0</v>
      </c>
      <c r="AF3900">
        <v>5003</v>
      </c>
      <c r="AG3900">
        <v>0</v>
      </c>
      <c r="AH3900">
        <f>invoices[[#This Row],[EB Amount]]-invoices[[#This Row],[electricity_amount]]</f>
        <v>0</v>
      </c>
    </row>
    <row r="3901" spans="1:34">
      <c r="A3901" t="s">
        <v>11565</v>
      </c>
      <c r="B3901" t="s">
        <v>22</v>
      </c>
      <c r="C3901" t="s">
        <v>6957</v>
      </c>
      <c r="D3901" t="s">
        <v>24</v>
      </c>
      <c r="E3901" t="s">
        <v>342</v>
      </c>
      <c r="F3901" t="s">
        <v>343</v>
      </c>
      <c r="G3901" t="s">
        <v>11566</v>
      </c>
      <c r="H3901" s="1">
        <f>DATE(YEAR(invoices[[#This Row],[due_date]]),MONTH(invoices[[#This Row],[due_date]]),1)</f>
        <v>45444</v>
      </c>
      <c r="I3901" s="1">
        <v>45450</v>
      </c>
      <c r="J3901">
        <v>14500</v>
      </c>
      <c r="K3901">
        <v>2511</v>
      </c>
      <c r="L3901">
        <v>2250</v>
      </c>
      <c r="M3901">
        <f>invoices[[#This Row],[rent_amount]]+invoices[[#This Row],[electricity_amount]]+invoices[[#This Row],[other_charges]]</f>
        <v>19261</v>
      </c>
      <c r="N3901" t="s">
        <v>28</v>
      </c>
      <c r="O3901" t="s">
        <v>904</v>
      </c>
      <c r="P3901">
        <v>0</v>
      </c>
      <c r="Q3901" t="b">
        <v>0</v>
      </c>
      <c r="R3901" t="s">
        <v>38</v>
      </c>
      <c r="S3901">
        <v>0</v>
      </c>
      <c r="T3901">
        <f>invoices[[#This Row],[total_amount]]</f>
        <v>19261</v>
      </c>
      <c r="U3901" t="s">
        <v>6959</v>
      </c>
      <c r="V3901" t="str">
        <f>INDEX([1]!Table1[tenantname],MATCH(invoices[[#This Row],[allotment_id]],[1]!Table1[TenantAllotmentID],0))</f>
        <v>Matcha Pavani Chandrika (D11-B1)</v>
      </c>
      <c r="W3901" t="s">
        <v>15518</v>
      </c>
      <c r="X3901" t="s">
        <v>15519</v>
      </c>
      <c r="Y3901" s="4">
        <v>45444</v>
      </c>
      <c r="Z3901" t="s">
        <v>15806</v>
      </c>
      <c r="AA3901">
        <v>9018</v>
      </c>
      <c r="AB3901">
        <v>4645</v>
      </c>
      <c r="AC3901">
        <v>837</v>
      </c>
      <c r="AD3901" s="7">
        <f>invoices[[#This Row],[Rent]]+invoices[[#This Row],[Services]]+invoices[[#This Row],[GST]]</f>
        <v>14500</v>
      </c>
      <c r="AE3901" s="7">
        <f>invoices[[#This Row],[Total]]-invoices[[#This Row],[rent_amount]]</f>
        <v>0</v>
      </c>
      <c r="AF3901">
        <v>5084</v>
      </c>
      <c r="AG3901">
        <v>2511</v>
      </c>
      <c r="AH3901">
        <f>invoices[[#This Row],[EB Amount]]-invoices[[#This Row],[electricity_amount]]</f>
        <v>0</v>
      </c>
    </row>
    <row r="3902" spans="1:34">
      <c r="A3902" t="s">
        <v>11661</v>
      </c>
      <c r="B3902" t="s">
        <v>22</v>
      </c>
      <c r="C3902" t="s">
        <v>4578</v>
      </c>
      <c r="D3902" t="s">
        <v>24</v>
      </c>
      <c r="E3902" t="s">
        <v>519</v>
      </c>
      <c r="F3902" t="s">
        <v>681</v>
      </c>
      <c r="G3902" t="s">
        <v>11662</v>
      </c>
      <c r="H3902" s="1">
        <f>DATE(YEAR(invoices[[#This Row],[due_date]]),MONTH(invoices[[#This Row],[due_date]]),1)</f>
        <v>45444</v>
      </c>
      <c r="I3902" s="1">
        <v>45450</v>
      </c>
      <c r="J3902">
        <v>13500</v>
      </c>
      <c r="K3902">
        <v>2418</v>
      </c>
      <c r="L3902">
        <v>0</v>
      </c>
      <c r="M3902">
        <f>invoices[[#This Row],[rent_amount]]+invoices[[#This Row],[electricity_amount]]+invoices[[#This Row],[other_charges]]</f>
        <v>15918</v>
      </c>
      <c r="N3902" t="s">
        <v>28</v>
      </c>
      <c r="O3902" t="s">
        <v>904</v>
      </c>
      <c r="P3902">
        <v>0</v>
      </c>
      <c r="Q3902" t="b">
        <v>0</v>
      </c>
      <c r="R3902" t="s">
        <v>38</v>
      </c>
      <c r="S3902">
        <v>0</v>
      </c>
      <c r="T3902">
        <f>invoices[[#This Row],[total_amount]]</f>
        <v>15918</v>
      </c>
      <c r="U3902" t="s">
        <v>4580</v>
      </c>
      <c r="V3902" t="str">
        <f>INDEX([1]!Table1[tenantname],MATCH(invoices[[#This Row],[allotment_id]],[1]!Table1[TenantAllotmentID],0))</f>
        <v>Kingsly Sam Raj (C41-C1)</v>
      </c>
      <c r="W3902" t="s">
        <v>15266</v>
      </c>
      <c r="X3902" t="s">
        <v>15267</v>
      </c>
      <c r="Y3902" s="4">
        <v>45444</v>
      </c>
      <c r="Z3902" t="s">
        <v>15806</v>
      </c>
      <c r="AA3902">
        <v>8254</v>
      </c>
      <c r="AB3902">
        <v>4444</v>
      </c>
      <c r="AC3902">
        <v>802</v>
      </c>
      <c r="AD3902" s="7">
        <f>invoices[[#This Row],[Rent]]+invoices[[#This Row],[Services]]+invoices[[#This Row],[GST]]</f>
        <v>13500</v>
      </c>
      <c r="AE3902" s="7">
        <f>invoices[[#This Row],[Total]]-invoices[[#This Row],[rent_amount]]</f>
        <v>0</v>
      </c>
      <c r="AF3902">
        <v>5138</v>
      </c>
      <c r="AG3902">
        <v>2418</v>
      </c>
      <c r="AH3902">
        <f>invoices[[#This Row],[EB Amount]]-invoices[[#This Row],[electricity_amount]]</f>
        <v>0</v>
      </c>
    </row>
    <row r="3903" spans="1:34">
      <c r="A3903" t="s">
        <v>11774</v>
      </c>
      <c r="B3903" t="s">
        <v>22</v>
      </c>
      <c r="C3903" t="s">
        <v>5579</v>
      </c>
      <c r="D3903" t="s">
        <v>24</v>
      </c>
      <c r="E3903" t="s">
        <v>247</v>
      </c>
      <c r="F3903" t="s">
        <v>2658</v>
      </c>
      <c r="G3903" t="s">
        <v>11775</v>
      </c>
      <c r="H3903" s="1">
        <f>DATE(YEAR(invoices[[#This Row],[due_date]]),MONTH(invoices[[#This Row],[due_date]]),1)</f>
        <v>45444</v>
      </c>
      <c r="I3903" s="1">
        <v>45450</v>
      </c>
      <c r="J3903">
        <v>13500</v>
      </c>
      <c r="K3903">
        <v>2852</v>
      </c>
      <c r="L3903">
        <v>0</v>
      </c>
      <c r="M3903">
        <f>invoices[[#This Row],[rent_amount]]+invoices[[#This Row],[electricity_amount]]+invoices[[#This Row],[other_charges]]</f>
        <v>16352</v>
      </c>
      <c r="N3903" t="s">
        <v>28</v>
      </c>
      <c r="O3903" t="s">
        <v>237</v>
      </c>
      <c r="P3903">
        <v>0</v>
      </c>
      <c r="Q3903" t="b">
        <v>0</v>
      </c>
      <c r="R3903" t="s">
        <v>38</v>
      </c>
      <c r="S3903">
        <v>0</v>
      </c>
      <c r="T3903">
        <f>invoices[[#This Row],[total_amount]]</f>
        <v>16352</v>
      </c>
      <c r="U3903" t="s">
        <v>5581</v>
      </c>
      <c r="V3903" t="str">
        <f>INDEX([1]!Table1[tenantname],MATCH(invoices[[#This Row],[allotment_id]],[1]!Table1[TenantAllotmentID],0))</f>
        <v>Abhinav Putrevu (C11-C2)</v>
      </c>
      <c r="W3903" t="s">
        <v>15393</v>
      </c>
      <c r="X3903" t="s">
        <v>15394</v>
      </c>
      <c r="Y3903" s="4">
        <v>45444</v>
      </c>
      <c r="Z3903" t="s">
        <v>15806</v>
      </c>
      <c r="AA3903">
        <v>9690</v>
      </c>
      <c r="AB3903">
        <v>3229</v>
      </c>
      <c r="AC3903">
        <v>581</v>
      </c>
      <c r="AD3903" s="7">
        <f>invoices[[#This Row],[Rent]]+invoices[[#This Row],[Services]]+invoices[[#This Row],[GST]]</f>
        <v>13500</v>
      </c>
      <c r="AE3903" s="7">
        <f>invoices[[#This Row],[Total]]-invoices[[#This Row],[rent_amount]]</f>
        <v>0</v>
      </c>
      <c r="AF3903">
        <v>5196</v>
      </c>
      <c r="AG3903">
        <v>2852</v>
      </c>
      <c r="AH3903">
        <f>invoices[[#This Row],[EB Amount]]-invoices[[#This Row],[electricity_amount]]</f>
        <v>0</v>
      </c>
    </row>
    <row r="3904" spans="1:34">
      <c r="A3904" t="s">
        <v>11820</v>
      </c>
      <c r="B3904" t="s">
        <v>22</v>
      </c>
      <c r="C3904" t="s">
        <v>6336</v>
      </c>
      <c r="D3904" t="s">
        <v>24</v>
      </c>
      <c r="E3904" t="s">
        <v>592</v>
      </c>
      <c r="F3904" t="s">
        <v>593</v>
      </c>
      <c r="G3904" t="s">
        <v>11821</v>
      </c>
      <c r="H3904" s="1">
        <f>DATE(YEAR(invoices[[#This Row],[due_date]]),MONTH(invoices[[#This Row],[due_date]]),1)</f>
        <v>45444</v>
      </c>
      <c r="I3904" s="1">
        <v>45450</v>
      </c>
      <c r="J3904">
        <v>9900</v>
      </c>
      <c r="K3904">
        <v>2232</v>
      </c>
      <c r="L3904">
        <v>2250</v>
      </c>
      <c r="M3904">
        <f>invoices[[#This Row],[rent_amount]]+invoices[[#This Row],[electricity_amount]]+invoices[[#This Row],[other_charges]]</f>
        <v>14382</v>
      </c>
      <c r="N3904" t="s">
        <v>28</v>
      </c>
      <c r="O3904" t="s">
        <v>904</v>
      </c>
      <c r="P3904">
        <v>0</v>
      </c>
      <c r="Q3904" t="b">
        <v>0</v>
      </c>
      <c r="R3904" t="s">
        <v>38</v>
      </c>
      <c r="S3904">
        <v>0</v>
      </c>
      <c r="T3904">
        <f>invoices[[#This Row],[total_amount]]</f>
        <v>14382</v>
      </c>
      <c r="U3904" s="2" t="s">
        <v>6338</v>
      </c>
      <c r="V3904" t="str">
        <f>INDEX([1]!Table1[tenantname],MATCH(invoices[[#This Row],[allotment_id]],[1]!Table1[TenantAllotmentID],0))</f>
        <v>Keshav Lalit (A44-C2)</v>
      </c>
      <c r="W3904" t="s">
        <v>15467</v>
      </c>
      <c r="X3904" t="s">
        <v>15468</v>
      </c>
      <c r="Y3904" s="4">
        <v>45444</v>
      </c>
      <c r="Z3904" t="s">
        <v>15806</v>
      </c>
      <c r="AA3904">
        <v>7106</v>
      </c>
      <c r="AB3904">
        <v>2368</v>
      </c>
      <c r="AC3904">
        <v>426</v>
      </c>
      <c r="AD3904" s="7">
        <f>invoices[[#This Row],[Rent]]+invoices[[#This Row],[Services]]+invoices[[#This Row],[GST]]</f>
        <v>9900</v>
      </c>
      <c r="AE3904" s="7">
        <f>invoices[[#This Row],[Total]]-invoices[[#This Row],[rent_amount]]</f>
        <v>0</v>
      </c>
      <c r="AF3904">
        <v>5221</v>
      </c>
      <c r="AG3904">
        <v>2232</v>
      </c>
      <c r="AH3904">
        <f>invoices[[#This Row],[EB Amount]]-invoices[[#This Row],[electricity_amount]]</f>
        <v>0</v>
      </c>
    </row>
    <row r="3905" spans="1:34">
      <c r="A3905" t="s">
        <v>11866</v>
      </c>
      <c r="B3905" t="s">
        <v>22</v>
      </c>
      <c r="C3905" t="s">
        <v>1202</v>
      </c>
      <c r="D3905" t="s">
        <v>24</v>
      </c>
      <c r="E3905" t="s">
        <v>167</v>
      </c>
      <c r="F3905" t="s">
        <v>1203</v>
      </c>
      <c r="G3905" t="s">
        <v>11867</v>
      </c>
      <c r="H3905" s="1">
        <f>DATE(YEAR(invoices[[#This Row],[due_date]]),MONTH(invoices[[#This Row],[due_date]]),1)</f>
        <v>45444</v>
      </c>
      <c r="I3905" s="1">
        <v>45450</v>
      </c>
      <c r="J3905">
        <v>14500</v>
      </c>
      <c r="K3905">
        <v>1869</v>
      </c>
      <c r="L3905">
        <v>0</v>
      </c>
      <c r="M3905">
        <f>invoices[[#This Row],[rent_amount]]+invoices[[#This Row],[electricity_amount]]+invoices[[#This Row],[other_charges]]</f>
        <v>16369</v>
      </c>
      <c r="N3905" t="s">
        <v>28</v>
      </c>
      <c r="O3905" t="s">
        <v>1540</v>
      </c>
      <c r="P3905">
        <v>0</v>
      </c>
      <c r="Q3905" t="b">
        <v>0</v>
      </c>
      <c r="R3905" t="s">
        <v>38</v>
      </c>
      <c r="S3905">
        <v>0</v>
      </c>
      <c r="T3905">
        <f>invoices[[#This Row],[total_amount]]</f>
        <v>16369</v>
      </c>
      <c r="U3905" t="s">
        <v>1205</v>
      </c>
      <c r="V3905" t="str">
        <f>INDEX([1]!Table1[tenantname],MATCH(invoices[[#This Row],[allotment_id]],[1]!Table1[TenantAllotmentID],0))</f>
        <v>Surya Nikhil Mallampalli (B42-B1)</v>
      </c>
      <c r="W3905" t="s">
        <v>14380</v>
      </c>
      <c r="X3905" t="s">
        <v>14381</v>
      </c>
      <c r="Y3905" s="4">
        <v>45444</v>
      </c>
      <c r="Z3905" t="s">
        <v>15806</v>
      </c>
      <c r="AA3905">
        <v>10408</v>
      </c>
      <c r="AB3905">
        <v>3468</v>
      </c>
      <c r="AC3905">
        <v>624</v>
      </c>
      <c r="AD3905" s="7">
        <f>invoices[[#This Row],[Rent]]+invoices[[#This Row],[Services]]+invoices[[#This Row],[GST]]</f>
        <v>14500</v>
      </c>
      <c r="AE3905" s="7">
        <f>invoices[[#This Row],[Total]]-invoices[[#This Row],[rent_amount]]</f>
        <v>0</v>
      </c>
      <c r="AF3905">
        <v>5245</v>
      </c>
      <c r="AG3905">
        <v>1869</v>
      </c>
      <c r="AH3905">
        <f>invoices[[#This Row],[EB Amount]]-invoices[[#This Row],[electricity_amount]]</f>
        <v>0</v>
      </c>
    </row>
    <row r="3906" spans="1:34">
      <c r="A3906" t="s">
        <v>11924</v>
      </c>
      <c r="B3906" t="s">
        <v>22</v>
      </c>
      <c r="C3906" t="s">
        <v>2946</v>
      </c>
      <c r="D3906" t="s">
        <v>24</v>
      </c>
      <c r="E3906" t="s">
        <v>50</v>
      </c>
      <c r="F3906" t="s">
        <v>1942</v>
      </c>
      <c r="G3906" t="s">
        <v>11925</v>
      </c>
      <c r="H3906" s="1">
        <f>DATE(YEAR(invoices[[#This Row],[due_date]]),MONTH(invoices[[#This Row],[due_date]]),1)</f>
        <v>45444</v>
      </c>
      <c r="I3906" s="1">
        <v>45450</v>
      </c>
      <c r="J3906">
        <v>14500</v>
      </c>
      <c r="K3906">
        <v>2573</v>
      </c>
      <c r="L3906">
        <v>0</v>
      </c>
      <c r="M3906">
        <f>invoices[[#This Row],[rent_amount]]+invoices[[#This Row],[electricity_amount]]+invoices[[#This Row],[other_charges]]</f>
        <v>17073</v>
      </c>
      <c r="N3906" t="s">
        <v>28</v>
      </c>
      <c r="O3906" t="s">
        <v>1540</v>
      </c>
      <c r="P3906">
        <v>0</v>
      </c>
      <c r="Q3906" t="b">
        <v>0</v>
      </c>
      <c r="R3906" t="s">
        <v>38</v>
      </c>
      <c r="S3906">
        <v>0</v>
      </c>
      <c r="T3906">
        <f>invoices[[#This Row],[total_amount]]</f>
        <v>17073</v>
      </c>
      <c r="U3906" t="s">
        <v>2948</v>
      </c>
      <c r="V3906" t="str">
        <f>INDEX([1]!Table1[tenantname],MATCH(invoices[[#This Row],[allotment_id]],[1]!Table1[TenantAllotmentID],0))</f>
        <v>Udyan Mahanta (B32-B1)</v>
      </c>
      <c r="W3906" t="s">
        <v>14929</v>
      </c>
      <c r="X3906" t="s">
        <v>14930</v>
      </c>
      <c r="Y3906" s="4">
        <v>45444</v>
      </c>
      <c r="Z3906" t="s">
        <v>15806</v>
      </c>
      <c r="AA3906">
        <v>8866</v>
      </c>
      <c r="AB3906">
        <v>4774</v>
      </c>
      <c r="AC3906">
        <v>860</v>
      </c>
      <c r="AD3906" s="7">
        <f>invoices[[#This Row],[Rent]]+invoices[[#This Row],[Services]]+invoices[[#This Row],[GST]]</f>
        <v>14500</v>
      </c>
      <c r="AE3906" s="7">
        <f>invoices[[#This Row],[Total]]-invoices[[#This Row],[rent_amount]]</f>
        <v>0</v>
      </c>
      <c r="AF3906">
        <v>5278</v>
      </c>
      <c r="AG3906">
        <v>2573</v>
      </c>
      <c r="AH3906">
        <f>invoices[[#This Row],[EB Amount]]-invoices[[#This Row],[electricity_amount]]</f>
        <v>0</v>
      </c>
    </row>
    <row r="3907" spans="1:34">
      <c r="A3907" t="s">
        <v>11942</v>
      </c>
      <c r="B3907" t="s">
        <v>22</v>
      </c>
      <c r="C3907" t="s">
        <v>649</v>
      </c>
      <c r="D3907" t="s">
        <v>24</v>
      </c>
      <c r="E3907" t="s">
        <v>195</v>
      </c>
      <c r="F3907" t="s">
        <v>650</v>
      </c>
      <c r="G3907" t="s">
        <v>11943</v>
      </c>
      <c r="H3907" s="1">
        <f>DATE(YEAR(invoices[[#This Row],[due_date]]),MONTH(invoices[[#This Row],[due_date]]),1)</f>
        <v>45444</v>
      </c>
      <c r="I3907" s="1">
        <v>45450</v>
      </c>
      <c r="J3907">
        <v>2416</v>
      </c>
      <c r="K3907">
        <v>1798</v>
      </c>
      <c r="L3907">
        <v>2250</v>
      </c>
      <c r="M3907">
        <f>invoices[[#This Row],[rent_amount]]+invoices[[#This Row],[electricity_amount]]+invoices[[#This Row],[other_charges]]</f>
        <v>6464</v>
      </c>
      <c r="N3907" t="s">
        <v>28</v>
      </c>
      <c r="O3907" t="s">
        <v>37</v>
      </c>
      <c r="P3907">
        <v>0</v>
      </c>
      <c r="Q3907" t="b">
        <v>0</v>
      </c>
      <c r="R3907" t="s">
        <v>38</v>
      </c>
      <c r="S3907">
        <v>0</v>
      </c>
      <c r="T3907">
        <f>invoices[[#This Row],[total_amount]]</f>
        <v>6464</v>
      </c>
      <c r="U3907" t="s">
        <v>652</v>
      </c>
      <c r="V3907" t="str">
        <f>INDEX([1]!Table1[tenantname],MATCH(invoices[[#This Row],[allotment_id]],[1]!Table1[TenantAllotmentID],0))</f>
        <v>Sai Prasanna Sape (D41-B2)</v>
      </c>
      <c r="W3907" t="s">
        <v>14183</v>
      </c>
      <c r="X3907" t="s">
        <v>14184</v>
      </c>
      <c r="Y3907" s="4">
        <v>45444</v>
      </c>
      <c r="Z3907" t="s">
        <v>15806</v>
      </c>
      <c r="AA3907">
        <v>1734</v>
      </c>
      <c r="AB3907">
        <v>578</v>
      </c>
      <c r="AC3907">
        <v>104</v>
      </c>
      <c r="AD3907" s="7">
        <f>invoices[[#This Row],[Rent]]+invoices[[#This Row],[Services]]+invoices[[#This Row],[GST]]</f>
        <v>2416</v>
      </c>
      <c r="AE3907" s="7">
        <f>invoices[[#This Row],[Total]]-invoices[[#This Row],[rent_amount]]</f>
        <v>0</v>
      </c>
      <c r="AF3907">
        <v>5286</v>
      </c>
      <c r="AG3907">
        <v>1798</v>
      </c>
      <c r="AH3907">
        <f>invoices[[#This Row],[EB Amount]]-invoices[[#This Row],[electricity_amount]]</f>
        <v>0</v>
      </c>
    </row>
    <row r="3908" spans="1:34">
      <c r="A3908" t="s">
        <v>11948</v>
      </c>
      <c r="B3908" t="s">
        <v>22</v>
      </c>
      <c r="C3908" t="s">
        <v>6435</v>
      </c>
      <c r="D3908" t="s">
        <v>24</v>
      </c>
      <c r="E3908" t="s">
        <v>140</v>
      </c>
      <c r="F3908" t="s">
        <v>437</v>
      </c>
      <c r="G3908" t="s">
        <v>11949</v>
      </c>
      <c r="H3908" s="1">
        <f>DATE(YEAR(invoices[[#This Row],[due_date]]),MONTH(invoices[[#This Row],[due_date]]),1)</f>
        <v>45444</v>
      </c>
      <c r="I3908" s="1">
        <v>45450</v>
      </c>
      <c r="J3908">
        <v>0</v>
      </c>
      <c r="K3908">
        <v>0</v>
      </c>
      <c r="L3908">
        <v>0</v>
      </c>
      <c r="M3908">
        <f>invoices[[#This Row],[rent_amount]]+invoices[[#This Row],[electricity_amount]]+invoices[[#This Row],[other_charges]]</f>
        <v>0</v>
      </c>
      <c r="N3908" t="s">
        <v>28</v>
      </c>
      <c r="O3908" t="s">
        <v>904</v>
      </c>
      <c r="P3908">
        <v>0</v>
      </c>
      <c r="Q3908" t="b">
        <v>0</v>
      </c>
      <c r="R3908" t="s">
        <v>38</v>
      </c>
      <c r="S3908">
        <v>0</v>
      </c>
      <c r="T3908">
        <f>invoices[[#This Row],[total_amount]]</f>
        <v>0</v>
      </c>
      <c r="U3908" t="s">
        <v>6437</v>
      </c>
      <c r="V3908" t="str">
        <f>INDEX([1]!Table1[tenantname],MATCH(invoices[[#This Row],[allotment_id]],[1]!Table1[TenantAllotmentID],0))</f>
        <v>Manmohan Sai Mohanty (A41-C2)</v>
      </c>
      <c r="W3908" t="s">
        <v>15470</v>
      </c>
      <c r="X3908" t="s">
        <v>15471</v>
      </c>
      <c r="Y3908" s="4">
        <v>45444</v>
      </c>
      <c r="Z3908" t="s">
        <v>15806</v>
      </c>
      <c r="AA3908">
        <v>0</v>
      </c>
      <c r="AB3908">
        <v>0</v>
      </c>
      <c r="AC3908">
        <v>0</v>
      </c>
      <c r="AD3908" s="7">
        <f>invoices[[#This Row],[Rent]]+invoices[[#This Row],[Services]]+invoices[[#This Row],[GST]]</f>
        <v>0</v>
      </c>
      <c r="AE3908" s="7">
        <f>invoices[[#This Row],[Total]]-invoices[[#This Row],[rent_amount]]</f>
        <v>0</v>
      </c>
      <c r="AF3908">
        <v>5290</v>
      </c>
      <c r="AG3908">
        <v>0</v>
      </c>
      <c r="AH3908">
        <f>invoices[[#This Row],[EB Amount]]-invoices[[#This Row],[electricity_amount]]</f>
        <v>0</v>
      </c>
    </row>
    <row r="3909" spans="1:34">
      <c r="A3909" t="s">
        <v>12115</v>
      </c>
      <c r="B3909" t="s">
        <v>22</v>
      </c>
      <c r="C3909" t="s">
        <v>1981</v>
      </c>
      <c r="D3909" t="s">
        <v>24</v>
      </c>
      <c r="E3909" t="s">
        <v>96</v>
      </c>
      <c r="F3909" t="s">
        <v>1982</v>
      </c>
      <c r="G3909" t="s">
        <v>12116</v>
      </c>
      <c r="H3909" s="1">
        <f>DATE(YEAR(invoices[[#This Row],[due_date]]),MONTH(invoices[[#This Row],[due_date]]),1)</f>
        <v>45444</v>
      </c>
      <c r="I3909" s="1">
        <v>45450</v>
      </c>
      <c r="J3909">
        <v>13500</v>
      </c>
      <c r="K3909">
        <v>2275</v>
      </c>
      <c r="L3909">
        <v>0</v>
      </c>
      <c r="M3909">
        <f>invoices[[#This Row],[rent_amount]]+invoices[[#This Row],[electricity_amount]]+invoices[[#This Row],[other_charges]]</f>
        <v>15775</v>
      </c>
      <c r="N3909" t="s">
        <v>28</v>
      </c>
      <c r="O3909" t="s">
        <v>37</v>
      </c>
      <c r="P3909">
        <v>0</v>
      </c>
      <c r="Q3909" t="b">
        <v>0</v>
      </c>
      <c r="R3909" t="s">
        <v>38</v>
      </c>
      <c r="S3909">
        <v>0</v>
      </c>
      <c r="T3909">
        <f>invoices[[#This Row],[total_amount]]</f>
        <v>15775</v>
      </c>
      <c r="U3909" t="s">
        <v>1984</v>
      </c>
      <c r="V3909" t="str">
        <f>INDEX([1]!Table1[tenantname],MATCH(invoices[[#This Row],[allotment_id]],[1]!Table1[TenantAllotmentID],0))</f>
        <v>Nitin Chanpuriya (B33-C1)</v>
      </c>
      <c r="W3909" t="s">
        <v>14667</v>
      </c>
      <c r="X3909" t="s">
        <v>14668</v>
      </c>
      <c r="Y3909" s="4">
        <v>45444</v>
      </c>
      <c r="Z3909" t="s">
        <v>15806</v>
      </c>
      <c r="AA3909">
        <v>8254</v>
      </c>
      <c r="AB3909">
        <v>4444</v>
      </c>
      <c r="AC3909">
        <v>802</v>
      </c>
      <c r="AD3909" s="7">
        <f>invoices[[#This Row],[Rent]]+invoices[[#This Row],[Services]]+invoices[[#This Row],[GST]]</f>
        <v>13500</v>
      </c>
      <c r="AE3909" s="7">
        <f>invoices[[#This Row],[Total]]-invoices[[#This Row],[rent_amount]]</f>
        <v>0</v>
      </c>
      <c r="AF3909">
        <v>5381</v>
      </c>
      <c r="AG3909">
        <v>2275</v>
      </c>
      <c r="AH3909">
        <f>invoices[[#This Row],[EB Amount]]-invoices[[#This Row],[electricity_amount]]</f>
        <v>0</v>
      </c>
    </row>
    <row r="3910" spans="1:34">
      <c r="A3910" t="s">
        <v>12155</v>
      </c>
      <c r="B3910" t="s">
        <v>22</v>
      </c>
      <c r="C3910" t="s">
        <v>1847</v>
      </c>
      <c r="D3910" t="s">
        <v>24</v>
      </c>
      <c r="E3910" t="s">
        <v>569</v>
      </c>
      <c r="F3910" t="s">
        <v>670</v>
      </c>
      <c r="G3910" t="s">
        <v>12156</v>
      </c>
      <c r="H3910" s="1">
        <f>DATE(YEAR(invoices[[#This Row],[due_date]]),MONTH(invoices[[#This Row],[due_date]]),1)</f>
        <v>45444</v>
      </c>
      <c r="I3910" s="1">
        <v>45450</v>
      </c>
      <c r="J3910">
        <v>13299</v>
      </c>
      <c r="K3910">
        <v>0</v>
      </c>
      <c r="L3910">
        <v>0</v>
      </c>
      <c r="M3910">
        <f>invoices[[#This Row],[rent_amount]]+invoices[[#This Row],[electricity_amount]]+invoices[[#This Row],[other_charges]]</f>
        <v>13299</v>
      </c>
      <c r="N3910" t="s">
        <v>28</v>
      </c>
      <c r="O3910" t="s">
        <v>237</v>
      </c>
      <c r="P3910">
        <v>0</v>
      </c>
      <c r="Q3910" t="b">
        <v>0</v>
      </c>
      <c r="R3910" t="s">
        <v>38</v>
      </c>
      <c r="S3910">
        <v>0</v>
      </c>
      <c r="T3910">
        <f>invoices[[#This Row],[total_amount]]</f>
        <v>13299</v>
      </c>
      <c r="U3910" t="s">
        <v>1849</v>
      </c>
      <c r="V3910" t="str">
        <f>INDEX([1]!Table1[tenantname],MATCH(invoices[[#This Row],[allotment_id]],[1]!Table1[TenantAllotmentID],0))</f>
        <v>Aditi Maurya (C12-A1)</v>
      </c>
      <c r="W3910" t="s">
        <v>14617</v>
      </c>
      <c r="X3910" t="s">
        <v>14618</v>
      </c>
      <c r="Y3910" s="4">
        <v>45444</v>
      </c>
      <c r="Z3910" t="s">
        <v>15806</v>
      </c>
      <c r="AA3910">
        <v>8132</v>
      </c>
      <c r="AB3910">
        <v>4379</v>
      </c>
      <c r="AC3910">
        <v>788</v>
      </c>
      <c r="AD3910" s="7">
        <f>invoices[[#This Row],[Rent]]+invoices[[#This Row],[Services]]+invoices[[#This Row],[GST]]</f>
        <v>13299</v>
      </c>
      <c r="AE3910" s="7">
        <f>invoices[[#This Row],[Total]]-invoices[[#This Row],[rent_amount]]</f>
        <v>0</v>
      </c>
      <c r="AF3910">
        <v>5403</v>
      </c>
      <c r="AG3910">
        <v>0</v>
      </c>
      <c r="AH3910">
        <f>invoices[[#This Row],[EB Amount]]-invoices[[#This Row],[electricity_amount]]</f>
        <v>0</v>
      </c>
    </row>
    <row r="3911" spans="1:34">
      <c r="A3911" t="s">
        <v>12181</v>
      </c>
      <c r="B3911" t="s">
        <v>22</v>
      </c>
      <c r="C3911" t="s">
        <v>3092</v>
      </c>
      <c r="D3911" t="s">
        <v>24</v>
      </c>
      <c r="E3911" t="s">
        <v>25</v>
      </c>
      <c r="F3911" t="s">
        <v>1865</v>
      </c>
      <c r="G3911" t="s">
        <v>12182</v>
      </c>
      <c r="H3911" s="1">
        <f>DATE(YEAR(invoices[[#This Row],[due_date]]),MONTH(invoices[[#This Row],[due_date]]),1)</f>
        <v>45444</v>
      </c>
      <c r="I3911" s="1">
        <v>45450</v>
      </c>
      <c r="J3911">
        <v>2127</v>
      </c>
      <c r="K3911">
        <v>0</v>
      </c>
      <c r="L3911">
        <v>2250</v>
      </c>
      <c r="M3911">
        <f>invoices[[#This Row],[rent_amount]]+invoices[[#This Row],[electricity_amount]]+invoices[[#This Row],[other_charges]]</f>
        <v>4377</v>
      </c>
      <c r="N3911" t="s">
        <v>28</v>
      </c>
      <c r="O3911" t="s">
        <v>904</v>
      </c>
      <c r="P3911">
        <v>0</v>
      </c>
      <c r="Q3911" t="b">
        <v>0</v>
      </c>
      <c r="R3911" t="s">
        <v>38</v>
      </c>
      <c r="S3911">
        <v>0</v>
      </c>
      <c r="T3911">
        <f>invoices[[#This Row],[total_amount]]</f>
        <v>4377</v>
      </c>
      <c r="U3911" t="s">
        <v>12183</v>
      </c>
      <c r="V3911" t="str">
        <f>INDEX([1]!Table1[tenantname],MATCH(invoices[[#This Row],[allotment_id]],[1]!Table1[TenantAllotmentID],0))</f>
        <v>Esaimozhi K (A24-B2)</v>
      </c>
      <c r="W3911" t="s">
        <v>14969</v>
      </c>
      <c r="X3911" t="s">
        <v>15756</v>
      </c>
      <c r="Y3911" s="4">
        <v>45444</v>
      </c>
      <c r="Z3911" t="s">
        <v>15806</v>
      </c>
      <c r="AA3911">
        <v>1516</v>
      </c>
      <c r="AB3911">
        <v>518</v>
      </c>
      <c r="AC3911">
        <v>93</v>
      </c>
      <c r="AD3911" s="7">
        <f>invoices[[#This Row],[Rent]]+invoices[[#This Row],[Services]]+invoices[[#This Row],[GST]]</f>
        <v>2127</v>
      </c>
      <c r="AE3911" s="7">
        <f>invoices[[#This Row],[Total]]-invoices[[#This Row],[rent_amount]]</f>
        <v>0</v>
      </c>
      <c r="AF3911">
        <v>5416</v>
      </c>
      <c r="AG3911">
        <v>0</v>
      </c>
      <c r="AH3911">
        <f>invoices[[#This Row],[EB Amount]]-invoices[[#This Row],[electricity_amount]]</f>
        <v>0</v>
      </c>
    </row>
    <row r="3912" spans="1:34">
      <c r="A3912" t="s">
        <v>12237</v>
      </c>
      <c r="B3912" t="s">
        <v>22</v>
      </c>
      <c r="C3912" t="s">
        <v>658</v>
      </c>
      <c r="D3912" t="s">
        <v>24</v>
      </c>
      <c r="E3912" t="s">
        <v>72</v>
      </c>
      <c r="F3912" t="s">
        <v>659</v>
      </c>
      <c r="G3912" t="s">
        <v>12238</v>
      </c>
      <c r="H3912" s="1">
        <f>DATE(YEAR(invoices[[#This Row],[due_date]]),MONTH(invoices[[#This Row],[due_date]]),1)</f>
        <v>45444</v>
      </c>
      <c r="I3912" s="1">
        <v>45450</v>
      </c>
      <c r="J3912">
        <v>13500</v>
      </c>
      <c r="K3912">
        <v>1085</v>
      </c>
      <c r="L3912">
        <v>0</v>
      </c>
      <c r="M3912">
        <f>invoices[[#This Row],[rent_amount]]+invoices[[#This Row],[electricity_amount]]+invoices[[#This Row],[other_charges]]</f>
        <v>14585</v>
      </c>
      <c r="N3912" t="s">
        <v>28</v>
      </c>
      <c r="O3912" t="s">
        <v>37</v>
      </c>
      <c r="P3912">
        <v>0</v>
      </c>
      <c r="Q3912" t="b">
        <v>0</v>
      </c>
      <c r="R3912" t="s">
        <v>38</v>
      </c>
      <c r="S3912">
        <v>0</v>
      </c>
      <c r="T3912">
        <f>invoices[[#This Row],[total_amount]]</f>
        <v>14585</v>
      </c>
      <c r="U3912" t="s">
        <v>662</v>
      </c>
      <c r="V3912" t="str">
        <f>INDEX([1]!Table1[tenantname],MATCH(invoices[[#This Row],[allotment_id]],[1]!Table1[TenantAllotmentID],0))</f>
        <v>Raghavi C (C34-C1)</v>
      </c>
      <c r="W3912" t="s">
        <v>14187</v>
      </c>
      <c r="X3912" t="s">
        <v>14188</v>
      </c>
      <c r="Y3912" s="4">
        <v>45444</v>
      </c>
      <c r="Z3912" t="s">
        <v>15806</v>
      </c>
      <c r="AA3912">
        <v>9690</v>
      </c>
      <c r="AB3912">
        <v>3229</v>
      </c>
      <c r="AC3912">
        <v>581</v>
      </c>
      <c r="AD3912" s="7">
        <f>invoices[[#This Row],[Rent]]+invoices[[#This Row],[Services]]+invoices[[#This Row],[GST]]</f>
        <v>13500</v>
      </c>
      <c r="AE3912" s="7">
        <f>invoices[[#This Row],[Total]]-invoices[[#This Row],[rent_amount]]</f>
        <v>0</v>
      </c>
      <c r="AF3912">
        <v>5443</v>
      </c>
      <c r="AG3912">
        <v>1085</v>
      </c>
      <c r="AH3912">
        <f>invoices[[#This Row],[EB Amount]]-invoices[[#This Row],[electricity_amount]]</f>
        <v>0</v>
      </c>
    </row>
    <row r="3913" spans="1:34">
      <c r="A3913" t="s">
        <v>12360</v>
      </c>
      <c r="B3913" t="s">
        <v>22</v>
      </c>
      <c r="C3913" t="s">
        <v>451</v>
      </c>
      <c r="D3913" t="s">
        <v>24</v>
      </c>
      <c r="E3913" t="s">
        <v>181</v>
      </c>
      <c r="F3913" t="s">
        <v>452</v>
      </c>
      <c r="G3913" t="s">
        <v>12361</v>
      </c>
      <c r="H3913" s="1">
        <f>DATE(YEAR(invoices[[#This Row],[due_date]]),MONTH(invoices[[#This Row],[due_date]]),1)</f>
        <v>45444</v>
      </c>
      <c r="I3913" s="1">
        <v>45450</v>
      </c>
      <c r="J3913">
        <v>13000</v>
      </c>
      <c r="K3913">
        <v>1984</v>
      </c>
      <c r="L3913">
        <v>0</v>
      </c>
      <c r="M3913">
        <f>invoices[[#This Row],[rent_amount]]+invoices[[#This Row],[electricity_amount]]+invoices[[#This Row],[other_charges]]</f>
        <v>14984</v>
      </c>
      <c r="N3913" t="s">
        <v>28</v>
      </c>
      <c r="O3913" t="s">
        <v>1540</v>
      </c>
      <c r="P3913">
        <v>0</v>
      </c>
      <c r="Q3913" t="b">
        <v>0</v>
      </c>
      <c r="R3913" t="s">
        <v>38</v>
      </c>
      <c r="S3913">
        <v>0</v>
      </c>
      <c r="T3913">
        <f>invoices[[#This Row],[total_amount]]</f>
        <v>14984</v>
      </c>
      <c r="U3913" t="s">
        <v>455</v>
      </c>
      <c r="V3913" t="str">
        <f>INDEX([1]!Table1[tenantname],MATCH(invoices[[#This Row],[allotment_id]],[1]!Table1[TenantAllotmentID],0))</f>
        <v>Srivarsha SS (B24-B1)</v>
      </c>
      <c r="W3913" t="s">
        <v>14116</v>
      </c>
      <c r="X3913" t="s">
        <v>14117</v>
      </c>
      <c r="Y3913" s="4">
        <v>45444</v>
      </c>
      <c r="Z3913" t="s">
        <v>15806</v>
      </c>
      <c r="AA3913">
        <v>9332</v>
      </c>
      <c r="AB3913">
        <v>3110</v>
      </c>
      <c r="AC3913">
        <v>558</v>
      </c>
      <c r="AD3913" s="7">
        <f>invoices[[#This Row],[Rent]]+invoices[[#This Row],[Services]]+invoices[[#This Row],[GST]]</f>
        <v>13000</v>
      </c>
      <c r="AE3913" s="7">
        <f>invoices[[#This Row],[Total]]-invoices[[#This Row],[rent_amount]]</f>
        <v>0</v>
      </c>
      <c r="AF3913">
        <v>5511</v>
      </c>
      <c r="AG3913">
        <v>1984</v>
      </c>
      <c r="AH3913">
        <f>invoices[[#This Row],[EB Amount]]-invoices[[#This Row],[electricity_amount]]</f>
        <v>0</v>
      </c>
    </row>
    <row r="3914" spans="1:34">
      <c r="A3914" t="s">
        <v>12651</v>
      </c>
      <c r="B3914" t="s">
        <v>22</v>
      </c>
      <c r="C3914" t="s">
        <v>1274</v>
      </c>
      <c r="D3914" t="s">
        <v>24</v>
      </c>
      <c r="E3914" t="s">
        <v>195</v>
      </c>
      <c r="F3914" t="s">
        <v>1753</v>
      </c>
      <c r="G3914" t="s">
        <v>12652</v>
      </c>
      <c r="H3914" s="1">
        <f>DATE(YEAR(invoices[[#This Row],[due_date]]),MONTH(invoices[[#This Row],[due_date]]),1)</f>
        <v>45444</v>
      </c>
      <c r="I3914" s="1">
        <v>45450</v>
      </c>
      <c r="J3914">
        <v>17700</v>
      </c>
      <c r="K3914">
        <v>928</v>
      </c>
      <c r="L3914">
        <v>0</v>
      </c>
      <c r="M3914">
        <f>invoices[[#This Row],[rent_amount]]+invoices[[#This Row],[electricity_amount]]+invoices[[#This Row],[other_charges]]</f>
        <v>18628</v>
      </c>
      <c r="N3914" t="s">
        <v>28</v>
      </c>
      <c r="O3914" t="s">
        <v>904</v>
      </c>
      <c r="P3914">
        <v>0</v>
      </c>
      <c r="Q3914" t="b">
        <v>0</v>
      </c>
      <c r="R3914" t="s">
        <v>38</v>
      </c>
      <c r="S3914">
        <v>0</v>
      </c>
      <c r="T3914">
        <f>invoices[[#This Row],[total_amount]]</f>
        <v>18628</v>
      </c>
      <c r="U3914" t="s">
        <v>1755</v>
      </c>
      <c r="V3914" t="str">
        <f>INDEX([1]!Table1[tenantname],MATCH(invoices[[#This Row],[allotment_id]],[1]!Table1[TenantAllotmentID],0))</f>
        <v>Sreyashi Chowdhury (D41-A1)</v>
      </c>
      <c r="W3914" t="s">
        <v>14409</v>
      </c>
      <c r="X3914" t="s">
        <v>14584</v>
      </c>
      <c r="Y3914" s="4">
        <v>45444</v>
      </c>
      <c r="Z3914" t="s">
        <v>15806</v>
      </c>
      <c r="AA3914">
        <v>12705</v>
      </c>
      <c r="AB3914">
        <v>4234</v>
      </c>
      <c r="AC3914">
        <v>761</v>
      </c>
      <c r="AD3914" s="7">
        <f>invoices[[#This Row],[Rent]]+invoices[[#This Row],[Services]]+invoices[[#This Row],[GST]]</f>
        <v>17700</v>
      </c>
      <c r="AE3914" s="7">
        <f>invoices[[#This Row],[Total]]-invoices[[#This Row],[rent_amount]]</f>
        <v>0</v>
      </c>
      <c r="AF3914">
        <v>5669</v>
      </c>
      <c r="AG3914">
        <v>928</v>
      </c>
      <c r="AH3914">
        <f>invoices[[#This Row],[EB Amount]]-invoices[[#This Row],[electricity_amount]]</f>
        <v>0</v>
      </c>
    </row>
    <row r="3915" spans="1:34">
      <c r="A3915" t="s">
        <v>12667</v>
      </c>
      <c r="B3915" t="s">
        <v>22</v>
      </c>
      <c r="C3915" t="s">
        <v>1396</v>
      </c>
      <c r="D3915" t="s">
        <v>24</v>
      </c>
      <c r="E3915" t="s">
        <v>275</v>
      </c>
      <c r="F3915" t="s">
        <v>1397</v>
      </c>
      <c r="G3915" t="s">
        <v>12668</v>
      </c>
      <c r="H3915" s="1">
        <f>DATE(YEAR(invoices[[#This Row],[due_date]]),MONTH(invoices[[#This Row],[due_date]]),1)</f>
        <v>45444</v>
      </c>
      <c r="I3915" s="1">
        <v>45450</v>
      </c>
      <c r="J3915">
        <v>13500</v>
      </c>
      <c r="K3915">
        <v>2728</v>
      </c>
      <c r="L3915">
        <v>0</v>
      </c>
      <c r="M3915">
        <f>invoices[[#This Row],[rent_amount]]+invoices[[#This Row],[electricity_amount]]+invoices[[#This Row],[other_charges]]</f>
        <v>16228</v>
      </c>
      <c r="N3915" t="s">
        <v>28</v>
      </c>
      <c r="O3915" t="s">
        <v>37</v>
      </c>
      <c r="P3915">
        <v>0</v>
      </c>
      <c r="Q3915" t="b">
        <v>0</v>
      </c>
      <c r="R3915" t="s">
        <v>38</v>
      </c>
      <c r="S3915">
        <v>0</v>
      </c>
      <c r="T3915">
        <f>invoices[[#This Row],[total_amount]]</f>
        <v>16228</v>
      </c>
      <c r="U3915" t="s">
        <v>1399</v>
      </c>
      <c r="V3915" t="str">
        <f>INDEX([1]!Table1[tenantname],MATCH(invoices[[#This Row],[allotment_id]],[1]!Table1[TenantAllotmentID],0))</f>
        <v>Nivetha Sekar (B44-B1)</v>
      </c>
      <c r="W3915" t="s">
        <v>14458</v>
      </c>
      <c r="X3915" t="s">
        <v>14459</v>
      </c>
      <c r="Y3915" s="4">
        <v>45444</v>
      </c>
      <c r="Z3915" t="s">
        <v>15806</v>
      </c>
      <c r="AA3915">
        <v>9690</v>
      </c>
      <c r="AB3915">
        <v>3229</v>
      </c>
      <c r="AC3915">
        <v>581</v>
      </c>
      <c r="AD3915" s="7">
        <f>invoices[[#This Row],[Rent]]+invoices[[#This Row],[Services]]+invoices[[#This Row],[GST]]</f>
        <v>13500</v>
      </c>
      <c r="AE3915" s="7">
        <f>invoices[[#This Row],[Total]]-invoices[[#This Row],[rent_amount]]</f>
        <v>0</v>
      </c>
      <c r="AF3915">
        <v>5678</v>
      </c>
      <c r="AG3915">
        <v>2728</v>
      </c>
      <c r="AH3915">
        <f>invoices[[#This Row],[EB Amount]]-invoices[[#This Row],[electricity_amount]]</f>
        <v>0</v>
      </c>
    </row>
    <row r="3916" spans="1:34">
      <c r="A3916" t="s">
        <v>12674</v>
      </c>
      <c r="B3916" t="s">
        <v>22</v>
      </c>
      <c r="C3916" t="s">
        <v>4247</v>
      </c>
      <c r="D3916" t="s">
        <v>24</v>
      </c>
      <c r="E3916" t="s">
        <v>569</v>
      </c>
      <c r="F3916" t="s">
        <v>727</v>
      </c>
      <c r="G3916" t="s">
        <v>12675</v>
      </c>
      <c r="H3916" s="1">
        <f>DATE(YEAR(invoices[[#This Row],[due_date]]),MONTH(invoices[[#This Row],[due_date]]),1)</f>
        <v>45444</v>
      </c>
      <c r="I3916" s="1">
        <v>45450</v>
      </c>
      <c r="J3916">
        <v>13000</v>
      </c>
      <c r="K3916">
        <v>1995</v>
      </c>
      <c r="L3916">
        <v>0</v>
      </c>
      <c r="M3916">
        <f>invoices[[#This Row],[rent_amount]]+invoices[[#This Row],[electricity_amount]]+invoices[[#This Row],[other_charges]]</f>
        <v>14995</v>
      </c>
      <c r="N3916" t="s">
        <v>28</v>
      </c>
      <c r="O3916" t="s">
        <v>1540</v>
      </c>
      <c r="P3916">
        <v>0</v>
      </c>
      <c r="Q3916" t="b">
        <v>0</v>
      </c>
      <c r="R3916" t="s">
        <v>38</v>
      </c>
      <c r="S3916">
        <v>0</v>
      </c>
      <c r="T3916">
        <f>invoices[[#This Row],[total_amount]]</f>
        <v>14995</v>
      </c>
      <c r="U3916" t="s">
        <v>4249</v>
      </c>
      <c r="V3916" t="str">
        <f>INDEX([1]!Table1[tenantname],MATCH(invoices[[#This Row],[allotment_id]],[1]!Table1[TenantAllotmentID],0))</f>
        <v>Swarali Kadam (C12-C3)</v>
      </c>
      <c r="W3916" t="s">
        <v>15195</v>
      </c>
      <c r="X3916" t="s">
        <v>15196</v>
      </c>
      <c r="Y3916" s="4">
        <v>45444</v>
      </c>
      <c r="Z3916" t="s">
        <v>15806</v>
      </c>
      <c r="AA3916">
        <v>7949</v>
      </c>
      <c r="AB3916">
        <v>4280</v>
      </c>
      <c r="AC3916">
        <v>771</v>
      </c>
      <c r="AD3916" s="7">
        <f>invoices[[#This Row],[Rent]]+invoices[[#This Row],[Services]]+invoices[[#This Row],[GST]]</f>
        <v>13000</v>
      </c>
      <c r="AE3916" s="7">
        <f>invoices[[#This Row],[Total]]-invoices[[#This Row],[rent_amount]]</f>
        <v>0</v>
      </c>
      <c r="AF3916">
        <v>5681</v>
      </c>
      <c r="AG3916">
        <v>1995</v>
      </c>
      <c r="AH3916">
        <f>invoices[[#This Row],[EB Amount]]-invoices[[#This Row],[electricity_amount]]</f>
        <v>0</v>
      </c>
    </row>
    <row r="3917" spans="1:34">
      <c r="A3917" t="s">
        <v>12696</v>
      </c>
      <c r="B3917" t="s">
        <v>22</v>
      </c>
      <c r="C3917" t="s">
        <v>2262</v>
      </c>
      <c r="D3917" t="s">
        <v>24</v>
      </c>
      <c r="E3917" t="s">
        <v>88</v>
      </c>
      <c r="F3917" t="s">
        <v>126</v>
      </c>
      <c r="G3917" t="s">
        <v>12697</v>
      </c>
      <c r="H3917" s="1">
        <f>DATE(YEAR(invoices[[#This Row],[due_date]]),MONTH(invoices[[#This Row],[due_date]]),1)</f>
        <v>45444</v>
      </c>
      <c r="I3917" s="1">
        <v>45450</v>
      </c>
      <c r="J3917">
        <v>12600</v>
      </c>
      <c r="K3917">
        <v>2604</v>
      </c>
      <c r="L3917">
        <v>0</v>
      </c>
      <c r="M3917">
        <f>invoices[[#This Row],[rent_amount]]+invoices[[#This Row],[electricity_amount]]+invoices[[#This Row],[other_charges]]</f>
        <v>15204</v>
      </c>
      <c r="N3917" t="s">
        <v>28</v>
      </c>
      <c r="O3917" t="s">
        <v>37</v>
      </c>
      <c r="P3917">
        <v>0</v>
      </c>
      <c r="Q3917" t="b">
        <v>0</v>
      </c>
      <c r="R3917" t="s">
        <v>38</v>
      </c>
      <c r="S3917">
        <v>0</v>
      </c>
      <c r="T3917">
        <f>invoices[[#This Row],[total_amount]]</f>
        <v>15204</v>
      </c>
      <c r="U3917" t="s">
        <v>2264</v>
      </c>
      <c r="V3917" t="str">
        <f>INDEX([1]!Table1[tenantname],MATCH(invoices[[#This Row],[allotment_id]],[1]!Table1[TenantAllotmentID],0))</f>
        <v>Dayanithi  (B13-C2)</v>
      </c>
      <c r="W3917" t="s">
        <v>14756</v>
      </c>
      <c r="X3917" t="s">
        <v>14757</v>
      </c>
      <c r="Y3917" s="4">
        <v>45444</v>
      </c>
      <c r="Z3917" t="s">
        <v>15806</v>
      </c>
      <c r="AA3917">
        <v>9044</v>
      </c>
      <c r="AB3917">
        <v>3014</v>
      </c>
      <c r="AC3917">
        <v>542</v>
      </c>
      <c r="AD3917" s="7">
        <f>invoices[[#This Row],[Rent]]+invoices[[#This Row],[Services]]+invoices[[#This Row],[GST]]</f>
        <v>12600</v>
      </c>
      <c r="AE3917" s="7">
        <f>invoices[[#This Row],[Total]]-invoices[[#This Row],[rent_amount]]</f>
        <v>0</v>
      </c>
      <c r="AF3917">
        <v>5692</v>
      </c>
      <c r="AG3917">
        <v>2604</v>
      </c>
      <c r="AH3917">
        <f>invoices[[#This Row],[EB Amount]]-invoices[[#This Row],[electricity_amount]]</f>
        <v>0</v>
      </c>
    </row>
    <row r="3918" spans="1:34">
      <c r="A3918" t="s">
        <v>12708</v>
      </c>
      <c r="B3918" t="s">
        <v>22</v>
      </c>
      <c r="C3918" t="s">
        <v>4786</v>
      </c>
      <c r="D3918" t="s">
        <v>24</v>
      </c>
      <c r="E3918" t="s">
        <v>104</v>
      </c>
      <c r="F3918" t="s">
        <v>551</v>
      </c>
      <c r="G3918" t="s">
        <v>12709</v>
      </c>
      <c r="H3918" s="1">
        <f>DATE(YEAR(invoices[[#This Row],[due_date]]),MONTH(invoices[[#This Row],[due_date]]),1)</f>
        <v>45444</v>
      </c>
      <c r="I3918" s="1">
        <v>45450</v>
      </c>
      <c r="J3918">
        <v>13500</v>
      </c>
      <c r="K3918">
        <v>0</v>
      </c>
      <c r="L3918">
        <v>0</v>
      </c>
      <c r="M3918">
        <f>invoices[[#This Row],[rent_amount]]+invoices[[#This Row],[electricity_amount]]+invoices[[#This Row],[other_charges]]</f>
        <v>13500</v>
      </c>
      <c r="N3918" t="s">
        <v>28</v>
      </c>
      <c r="O3918" t="s">
        <v>904</v>
      </c>
      <c r="P3918">
        <v>0</v>
      </c>
      <c r="Q3918" t="b">
        <v>0</v>
      </c>
      <c r="R3918" t="s">
        <v>38</v>
      </c>
      <c r="S3918">
        <v>0</v>
      </c>
      <c r="T3918">
        <f>invoices[[#This Row],[total_amount]]</f>
        <v>13500</v>
      </c>
      <c r="U3918" t="s">
        <v>4788</v>
      </c>
      <c r="V3918" t="str">
        <f>INDEX([1]!Table1[tenantname],MATCH(invoices[[#This Row],[allotment_id]],[1]!Table1[TenantAllotmentID],0))</f>
        <v>Mohammed Maaz (B14-C2)</v>
      </c>
      <c r="W3918" t="s">
        <v>15287</v>
      </c>
      <c r="X3918" t="s">
        <v>15288</v>
      </c>
      <c r="Y3918" s="4">
        <v>45444</v>
      </c>
      <c r="Z3918" t="s">
        <v>15806</v>
      </c>
      <c r="AA3918">
        <v>9690</v>
      </c>
      <c r="AB3918">
        <v>3229</v>
      </c>
      <c r="AC3918">
        <v>581</v>
      </c>
      <c r="AD3918" s="7">
        <f>invoices[[#This Row],[Rent]]+invoices[[#This Row],[Services]]+invoices[[#This Row],[GST]]</f>
        <v>13500</v>
      </c>
      <c r="AE3918" s="7">
        <f>invoices[[#This Row],[Total]]-invoices[[#This Row],[rent_amount]]</f>
        <v>0</v>
      </c>
      <c r="AF3918">
        <v>5699</v>
      </c>
      <c r="AG3918">
        <v>0</v>
      </c>
      <c r="AH3918">
        <f>invoices[[#This Row],[EB Amount]]-invoices[[#This Row],[electricity_amount]]</f>
        <v>0</v>
      </c>
    </row>
    <row r="3919" spans="1:34">
      <c r="A3919" t="s">
        <v>12883</v>
      </c>
      <c r="B3919" t="s">
        <v>22</v>
      </c>
      <c r="C3919" t="s">
        <v>2365</v>
      </c>
      <c r="D3919" t="s">
        <v>24</v>
      </c>
      <c r="E3919" t="s">
        <v>234</v>
      </c>
      <c r="F3919" t="s">
        <v>2143</v>
      </c>
      <c r="G3919" t="s">
        <v>12884</v>
      </c>
      <c r="H3919" s="1">
        <f>DATE(YEAR(invoices[[#This Row],[due_date]]),MONTH(invoices[[#This Row],[due_date]]),1)</f>
        <v>45444</v>
      </c>
      <c r="I3919" s="1">
        <v>45450</v>
      </c>
      <c r="J3919">
        <v>13500</v>
      </c>
      <c r="K3919">
        <v>2201</v>
      </c>
      <c r="L3919">
        <v>0</v>
      </c>
      <c r="M3919">
        <f>invoices[[#This Row],[rent_amount]]+invoices[[#This Row],[electricity_amount]]+invoices[[#This Row],[other_charges]]</f>
        <v>15701</v>
      </c>
      <c r="N3919" t="s">
        <v>28</v>
      </c>
      <c r="O3919" t="s">
        <v>237</v>
      </c>
      <c r="P3919">
        <v>0</v>
      </c>
      <c r="Q3919" t="b">
        <v>0</v>
      </c>
      <c r="R3919" t="s">
        <v>38</v>
      </c>
      <c r="S3919">
        <v>0</v>
      </c>
      <c r="T3919">
        <f>invoices[[#This Row],[total_amount]]</f>
        <v>15701</v>
      </c>
      <c r="U3919" t="s">
        <v>2367</v>
      </c>
      <c r="V3919" t="str">
        <f>INDEX([1]!Table1[tenantname],MATCH(invoices[[#This Row],[allotment_id]],[1]!Table1[TenantAllotmentID],0))</f>
        <v>Padmaja Ananthalakshmi (D12-C2)</v>
      </c>
      <c r="W3919" t="s">
        <v>14788</v>
      </c>
      <c r="X3919" t="s">
        <v>14789</v>
      </c>
      <c r="Y3919" s="4">
        <v>45444</v>
      </c>
      <c r="Z3919" t="s">
        <v>15806</v>
      </c>
      <c r="AA3919">
        <v>9690</v>
      </c>
      <c r="AB3919">
        <v>3229</v>
      </c>
      <c r="AC3919">
        <v>581</v>
      </c>
      <c r="AD3919" s="7">
        <f>invoices[[#This Row],[Rent]]+invoices[[#This Row],[Services]]+invoices[[#This Row],[GST]]</f>
        <v>13500</v>
      </c>
      <c r="AE3919" s="7">
        <f>invoices[[#This Row],[Total]]-invoices[[#This Row],[rent_amount]]</f>
        <v>0</v>
      </c>
      <c r="AF3919">
        <v>5786</v>
      </c>
      <c r="AG3919">
        <v>2201</v>
      </c>
      <c r="AH3919">
        <f>invoices[[#This Row],[EB Amount]]-invoices[[#This Row],[electricity_amount]]</f>
        <v>0</v>
      </c>
    </row>
    <row r="3920" spans="1:34">
      <c r="A3920" t="s">
        <v>12923</v>
      </c>
      <c r="B3920" t="s">
        <v>22</v>
      </c>
      <c r="C3920" t="s">
        <v>1375</v>
      </c>
      <c r="D3920" t="s">
        <v>24</v>
      </c>
      <c r="E3920" t="s">
        <v>226</v>
      </c>
      <c r="F3920" t="s">
        <v>227</v>
      </c>
      <c r="G3920" t="s">
        <v>12924</v>
      </c>
      <c r="H3920" s="1">
        <f>DATE(YEAR(invoices[[#This Row],[due_date]]),MONTH(invoices[[#This Row],[due_date]]),1)</f>
        <v>45444</v>
      </c>
      <c r="I3920" s="1">
        <v>45450</v>
      </c>
      <c r="J3920">
        <v>6283</v>
      </c>
      <c r="K3920">
        <v>0</v>
      </c>
      <c r="L3920">
        <v>0</v>
      </c>
      <c r="M3920">
        <f>invoices[[#This Row],[rent_amount]]+invoices[[#This Row],[electricity_amount]]+invoices[[#This Row],[other_charges]]</f>
        <v>6283</v>
      </c>
      <c r="N3920" t="s">
        <v>28</v>
      </c>
      <c r="O3920" t="s">
        <v>37</v>
      </c>
      <c r="P3920">
        <v>0</v>
      </c>
      <c r="Q3920" t="b">
        <v>0</v>
      </c>
      <c r="R3920" t="s">
        <v>38</v>
      </c>
      <c r="S3920">
        <v>0</v>
      </c>
      <c r="T3920">
        <f>invoices[[#This Row],[total_amount]]</f>
        <v>6283</v>
      </c>
      <c r="U3920" t="s">
        <v>1377</v>
      </c>
      <c r="V3920" t="str">
        <f>INDEX([1]!Table1[tenantname],MATCH(invoices[[#This Row],[allotment_id]],[1]!Table1[TenantAllotmentID],0))</f>
        <v>Priyadarshini C (B12-B2)</v>
      </c>
      <c r="W3920" t="s">
        <v>14448</v>
      </c>
      <c r="X3920" t="s">
        <v>14449</v>
      </c>
      <c r="Y3920" s="4">
        <v>45444</v>
      </c>
      <c r="Z3920" t="s">
        <v>15806</v>
      </c>
      <c r="AA3920">
        <v>4398</v>
      </c>
      <c r="AB3920">
        <v>1597</v>
      </c>
      <c r="AC3920">
        <v>288</v>
      </c>
      <c r="AD3920" s="7">
        <f>invoices[[#This Row],[Rent]]+invoices[[#This Row],[Services]]+invoices[[#This Row],[GST]]</f>
        <v>6283</v>
      </c>
      <c r="AE3920" s="7">
        <f>invoices[[#This Row],[Total]]-invoices[[#This Row],[rent_amount]]</f>
        <v>0</v>
      </c>
      <c r="AF3920">
        <v>5807</v>
      </c>
      <c r="AG3920">
        <v>0</v>
      </c>
      <c r="AH3920">
        <f>invoices[[#This Row],[EB Amount]]-invoices[[#This Row],[electricity_amount]]</f>
        <v>0</v>
      </c>
    </row>
    <row r="3921" spans="1:34">
      <c r="A3921" t="s">
        <v>13127</v>
      </c>
      <c r="B3921" t="s">
        <v>22</v>
      </c>
      <c r="C3921" t="s">
        <v>1505</v>
      </c>
      <c r="D3921" t="s">
        <v>24</v>
      </c>
      <c r="E3921" t="s">
        <v>354</v>
      </c>
      <c r="F3921" t="s">
        <v>1506</v>
      </c>
      <c r="G3921" t="s">
        <v>13128</v>
      </c>
      <c r="H3921" s="1">
        <f>DATE(YEAR(invoices[[#This Row],[due_date]]),MONTH(invoices[[#This Row],[due_date]]),1)</f>
        <v>45444</v>
      </c>
      <c r="I3921" s="1">
        <v>45450</v>
      </c>
      <c r="J3921">
        <v>12600</v>
      </c>
      <c r="K3921">
        <v>1475</v>
      </c>
      <c r="L3921">
        <v>0</v>
      </c>
      <c r="M3921">
        <f>invoices[[#This Row],[rent_amount]]+invoices[[#This Row],[electricity_amount]]+invoices[[#This Row],[other_charges]]</f>
        <v>14075</v>
      </c>
      <c r="N3921" t="s">
        <v>28</v>
      </c>
      <c r="O3921" t="s">
        <v>37</v>
      </c>
      <c r="P3921">
        <v>0</v>
      </c>
      <c r="Q3921" t="b">
        <v>0</v>
      </c>
      <c r="R3921" t="s">
        <v>38</v>
      </c>
      <c r="S3921">
        <v>0</v>
      </c>
      <c r="T3921">
        <f>invoices[[#This Row],[total_amount]]</f>
        <v>14075</v>
      </c>
      <c r="U3921" t="s">
        <v>1508</v>
      </c>
      <c r="V3921" t="str">
        <f>INDEX([1]!Table1[tenantname],MATCH(invoices[[#This Row],[allotment_id]],[1]!Table1[TenantAllotmentID],0))</f>
        <v>Mudassir Ali (B34-C2)</v>
      </c>
      <c r="W3921" t="s">
        <v>14499</v>
      </c>
      <c r="X3921" t="s">
        <v>14500</v>
      </c>
      <c r="Y3921" s="4">
        <v>45444</v>
      </c>
      <c r="Z3921" t="s">
        <v>15806</v>
      </c>
      <c r="AA3921">
        <v>7704</v>
      </c>
      <c r="AB3921">
        <v>4148</v>
      </c>
      <c r="AC3921">
        <v>748</v>
      </c>
      <c r="AD3921" s="7">
        <f>invoices[[#This Row],[Rent]]+invoices[[#This Row],[Services]]+invoices[[#This Row],[GST]]</f>
        <v>12600</v>
      </c>
      <c r="AE3921" s="7">
        <f>invoices[[#This Row],[Total]]-invoices[[#This Row],[rent_amount]]</f>
        <v>0</v>
      </c>
      <c r="AF3921">
        <v>5923</v>
      </c>
      <c r="AG3921">
        <v>1475</v>
      </c>
      <c r="AH3921">
        <f>invoices[[#This Row],[EB Amount]]-invoices[[#This Row],[electricity_amount]]</f>
        <v>0</v>
      </c>
    </row>
    <row r="3922" spans="1:34">
      <c r="A3922" t="s">
        <v>13169</v>
      </c>
      <c r="B3922" t="s">
        <v>22</v>
      </c>
      <c r="C3922" t="s">
        <v>3347</v>
      </c>
      <c r="D3922" t="s">
        <v>24</v>
      </c>
      <c r="E3922" t="s">
        <v>226</v>
      </c>
      <c r="F3922" t="s">
        <v>586</v>
      </c>
      <c r="G3922" t="s">
        <v>13170</v>
      </c>
      <c r="H3922" s="1">
        <f>DATE(YEAR(invoices[[#This Row],[due_date]]),MONTH(invoices[[#This Row],[due_date]]),1)</f>
        <v>45444</v>
      </c>
      <c r="I3922" s="1">
        <v>45450</v>
      </c>
      <c r="J3922">
        <v>12600</v>
      </c>
      <c r="K3922">
        <v>0</v>
      </c>
      <c r="L3922">
        <v>0</v>
      </c>
      <c r="M3922">
        <f>invoices[[#This Row],[rent_amount]]+invoices[[#This Row],[electricity_amount]]+invoices[[#This Row],[other_charges]]</f>
        <v>12600</v>
      </c>
      <c r="N3922" t="s">
        <v>28</v>
      </c>
      <c r="O3922" t="s">
        <v>904</v>
      </c>
      <c r="P3922">
        <v>0</v>
      </c>
      <c r="Q3922" t="b">
        <v>0</v>
      </c>
      <c r="R3922" t="s">
        <v>38</v>
      </c>
      <c r="S3922">
        <v>0</v>
      </c>
      <c r="T3922">
        <f>invoices[[#This Row],[total_amount]]</f>
        <v>12600</v>
      </c>
      <c r="U3922" t="s">
        <v>3349</v>
      </c>
      <c r="V3922" t="str">
        <f>INDEX([1]!Table1[tenantname],MATCH(invoices[[#This Row],[allotment_id]],[1]!Table1[TenantAllotmentID],0))</f>
        <v>Manasi K Iyer (B12-C2)</v>
      </c>
      <c r="W3922" t="s">
        <v>15032</v>
      </c>
      <c r="X3922" t="s">
        <v>15033</v>
      </c>
      <c r="Y3922" s="4">
        <v>45444</v>
      </c>
      <c r="Z3922" t="s">
        <v>15806</v>
      </c>
      <c r="AA3922">
        <v>8820</v>
      </c>
      <c r="AB3922">
        <v>3203</v>
      </c>
      <c r="AC3922">
        <v>577</v>
      </c>
      <c r="AD3922" s="7">
        <f>invoices[[#This Row],[Rent]]+invoices[[#This Row],[Services]]+invoices[[#This Row],[GST]]</f>
        <v>12600</v>
      </c>
      <c r="AE3922" s="7">
        <f>invoices[[#This Row],[Total]]-invoices[[#This Row],[rent_amount]]</f>
        <v>0</v>
      </c>
      <c r="AF3922">
        <v>5945</v>
      </c>
      <c r="AG3922">
        <v>0</v>
      </c>
      <c r="AH3922">
        <f>invoices[[#This Row],[EB Amount]]-invoices[[#This Row],[electricity_amount]]</f>
        <v>0</v>
      </c>
    </row>
    <row r="3923" spans="1:34">
      <c r="A3923" t="s">
        <v>13177</v>
      </c>
      <c r="B3923" t="s">
        <v>22</v>
      </c>
      <c r="C3923" t="s">
        <v>457</v>
      </c>
      <c r="D3923" t="s">
        <v>24</v>
      </c>
      <c r="E3923" t="s">
        <v>140</v>
      </c>
      <c r="F3923" t="s">
        <v>141</v>
      </c>
      <c r="G3923" t="s">
        <v>13178</v>
      </c>
      <c r="H3923" s="1">
        <f>DATE(YEAR(invoices[[#This Row],[due_date]]),MONTH(invoices[[#This Row],[due_date]]),1)</f>
        <v>45444</v>
      </c>
      <c r="I3923" s="1">
        <v>45450</v>
      </c>
      <c r="J3923">
        <v>4830</v>
      </c>
      <c r="K3923">
        <v>0</v>
      </c>
      <c r="L3923">
        <v>0</v>
      </c>
      <c r="M3923">
        <f>invoices[[#This Row],[rent_amount]]+invoices[[#This Row],[electricity_amount]]+invoices[[#This Row],[other_charges]]</f>
        <v>4830</v>
      </c>
      <c r="N3923" t="s">
        <v>28</v>
      </c>
      <c r="O3923" t="s">
        <v>1540</v>
      </c>
      <c r="P3923">
        <v>0</v>
      </c>
      <c r="Q3923" t="b">
        <v>0</v>
      </c>
      <c r="R3923" t="s">
        <v>38</v>
      </c>
      <c r="S3923">
        <v>0</v>
      </c>
      <c r="T3923">
        <f>invoices[[#This Row],[total_amount]]</f>
        <v>4830</v>
      </c>
      <c r="U3923" t="s">
        <v>460</v>
      </c>
      <c r="V3923" t="str">
        <f>INDEX([1]!Table1[tenantname],MATCH(invoices[[#This Row],[allotment_id]],[1]!Table1[TenantAllotmentID],0))</f>
        <v>Shivam Mani Silswal (A41-D2)</v>
      </c>
      <c r="W3923" t="s">
        <v>14118</v>
      </c>
      <c r="X3923" t="s">
        <v>14119</v>
      </c>
      <c r="Y3923" s="4">
        <v>45444</v>
      </c>
      <c r="Z3923" t="s">
        <v>15806</v>
      </c>
      <c r="AA3923">
        <v>3381</v>
      </c>
      <c r="AB3923">
        <v>1228</v>
      </c>
      <c r="AC3923">
        <v>221</v>
      </c>
      <c r="AD3923" s="7">
        <f>invoices[[#This Row],[Rent]]+invoices[[#This Row],[Services]]+invoices[[#This Row],[GST]]</f>
        <v>4830</v>
      </c>
      <c r="AE3923" s="7">
        <f>invoices[[#This Row],[Total]]-invoices[[#This Row],[rent_amount]]</f>
        <v>0</v>
      </c>
      <c r="AF3923">
        <v>5950</v>
      </c>
      <c r="AG3923">
        <v>0</v>
      </c>
      <c r="AH3923">
        <f>invoices[[#This Row],[EB Amount]]-invoices[[#This Row],[electricity_amount]]</f>
        <v>0</v>
      </c>
    </row>
    <row r="3924" spans="1:34">
      <c r="A3924" t="s">
        <v>13268</v>
      </c>
      <c r="B3924" t="s">
        <v>22</v>
      </c>
      <c r="C3924" t="s">
        <v>13269</v>
      </c>
      <c r="D3924" t="s">
        <v>24</v>
      </c>
      <c r="E3924" t="s">
        <v>181</v>
      </c>
      <c r="F3924" t="s">
        <v>609</v>
      </c>
      <c r="G3924" t="s">
        <v>13270</v>
      </c>
      <c r="H3924" s="1">
        <f>DATE(YEAR(invoices[[#This Row],[due_date]]),MONTH(invoices[[#This Row],[due_date]]),1)</f>
        <v>45444</v>
      </c>
      <c r="I3924" s="1">
        <v>45450</v>
      </c>
      <c r="J3924">
        <v>19000</v>
      </c>
      <c r="K3924">
        <v>0</v>
      </c>
      <c r="L3924">
        <v>2250</v>
      </c>
      <c r="M3924">
        <f>invoices[[#This Row],[rent_amount]]+invoices[[#This Row],[electricity_amount]]+invoices[[#This Row],[other_charges]]</f>
        <v>21250</v>
      </c>
      <c r="N3924" t="s">
        <v>28</v>
      </c>
      <c r="O3924" t="s">
        <v>904</v>
      </c>
      <c r="P3924">
        <v>0</v>
      </c>
      <c r="Q3924" t="b">
        <v>0</v>
      </c>
      <c r="R3924" t="s">
        <v>38</v>
      </c>
      <c r="S3924">
        <v>0</v>
      </c>
      <c r="T3924">
        <f>invoices[[#This Row],[total_amount]]</f>
        <v>21250</v>
      </c>
      <c r="U3924" t="s">
        <v>13271</v>
      </c>
      <c r="V3924" t="str">
        <f>INDEX([1]!Table1[tenantname],MATCH(invoices[[#This Row],[allotment_id]],[1]!Table1[TenantAllotmentID],0))</f>
        <v>Gaddameedhi Bhavani (B24-A1)</v>
      </c>
      <c r="W3924" t="s">
        <v>15793</v>
      </c>
      <c r="X3924" t="s">
        <v>15794</v>
      </c>
      <c r="Y3924" s="4">
        <v>45444</v>
      </c>
      <c r="Z3924" t="s">
        <v>15806</v>
      </c>
      <c r="AA3924">
        <v>13639</v>
      </c>
      <c r="AB3924">
        <v>4545</v>
      </c>
      <c r="AC3924">
        <v>816</v>
      </c>
      <c r="AD3924" s="7">
        <f>invoices[[#This Row],[Rent]]+invoices[[#This Row],[Services]]+invoices[[#This Row],[GST]]</f>
        <v>19000</v>
      </c>
      <c r="AE3924" s="7">
        <f>invoices[[#This Row],[Total]]-invoices[[#This Row],[rent_amount]]</f>
        <v>0</v>
      </c>
      <c r="AF3924">
        <v>6002</v>
      </c>
      <c r="AG3924">
        <v>0</v>
      </c>
      <c r="AH3924">
        <f>invoices[[#This Row],[EB Amount]]-invoices[[#This Row],[electricity_amount]]</f>
        <v>0</v>
      </c>
    </row>
    <row r="3925" spans="1:34">
      <c r="A3925" t="s">
        <v>13328</v>
      </c>
      <c r="B3925" t="s">
        <v>22</v>
      </c>
      <c r="C3925" t="s">
        <v>348</v>
      </c>
      <c r="D3925" t="s">
        <v>24</v>
      </c>
      <c r="E3925" t="s">
        <v>349</v>
      </c>
      <c r="F3925" t="s">
        <v>350</v>
      </c>
      <c r="G3925" t="s">
        <v>13329</v>
      </c>
      <c r="H3925" s="1">
        <f>DATE(YEAR(invoices[[#This Row],[due_date]]),MONTH(invoices[[#This Row],[due_date]]),1)</f>
        <v>45444</v>
      </c>
      <c r="I3925" s="1">
        <v>45450</v>
      </c>
      <c r="J3925">
        <v>13500</v>
      </c>
      <c r="K3925">
        <v>1953</v>
      </c>
      <c r="L3925">
        <v>0</v>
      </c>
      <c r="M3925">
        <f>invoices[[#This Row],[rent_amount]]+invoices[[#This Row],[electricity_amount]]+invoices[[#This Row],[other_charges]]</f>
        <v>15453</v>
      </c>
      <c r="N3925" t="s">
        <v>28</v>
      </c>
      <c r="O3925" t="s">
        <v>37</v>
      </c>
      <c r="P3925">
        <v>0</v>
      </c>
      <c r="Q3925" t="b">
        <v>0</v>
      </c>
      <c r="R3925" t="s">
        <v>38</v>
      </c>
      <c r="S3925">
        <v>0</v>
      </c>
      <c r="T3925">
        <f>invoices[[#This Row],[total_amount]]</f>
        <v>15453</v>
      </c>
      <c r="U3925" t="s">
        <v>352</v>
      </c>
      <c r="V3925" t="str">
        <f>INDEX([1]!Table1[tenantname],MATCH(invoices[[#This Row],[allotment_id]],[1]!Table1[TenantAllotmentID],0))</f>
        <v>Nithya Gopal Chakraborty (B11-C1)</v>
      </c>
      <c r="W3925" t="s">
        <v>14076</v>
      </c>
      <c r="X3925" t="s">
        <v>14077</v>
      </c>
      <c r="Y3925" s="4">
        <v>45444</v>
      </c>
      <c r="Z3925" t="s">
        <v>15806</v>
      </c>
      <c r="AA3925">
        <v>9690</v>
      </c>
      <c r="AB3925">
        <v>3229</v>
      </c>
      <c r="AC3925">
        <v>581</v>
      </c>
      <c r="AD3925" s="7">
        <f>invoices[[#This Row],[Rent]]+invoices[[#This Row],[Services]]+invoices[[#This Row],[GST]]</f>
        <v>13500</v>
      </c>
      <c r="AE3925" s="7">
        <f>invoices[[#This Row],[Total]]-invoices[[#This Row],[rent_amount]]</f>
        <v>0</v>
      </c>
      <c r="AF3925">
        <v>6032</v>
      </c>
      <c r="AG3925">
        <v>1953</v>
      </c>
      <c r="AH3925">
        <f>invoices[[#This Row],[EB Amount]]-invoices[[#This Row],[electricity_amount]]</f>
        <v>0</v>
      </c>
    </row>
    <row r="3926" spans="1:34">
      <c r="A3926" t="s">
        <v>13348</v>
      </c>
      <c r="B3926" t="s">
        <v>22</v>
      </c>
      <c r="C3926" t="s">
        <v>1884</v>
      </c>
      <c r="D3926" t="s">
        <v>24</v>
      </c>
      <c r="E3926" t="s">
        <v>96</v>
      </c>
      <c r="F3926" t="s">
        <v>510</v>
      </c>
      <c r="G3926" t="s">
        <v>13349</v>
      </c>
      <c r="H3926" s="1">
        <f>DATE(YEAR(invoices[[#This Row],[due_date]]),MONTH(invoices[[#This Row],[due_date]]),1)</f>
        <v>45444</v>
      </c>
      <c r="I3926" s="1">
        <v>45450</v>
      </c>
      <c r="J3926">
        <v>14500</v>
      </c>
      <c r="K3926">
        <v>1911</v>
      </c>
      <c r="L3926">
        <v>0</v>
      </c>
      <c r="M3926">
        <f>invoices[[#This Row],[rent_amount]]+invoices[[#This Row],[electricity_amount]]+invoices[[#This Row],[other_charges]]</f>
        <v>16411</v>
      </c>
      <c r="N3926" t="s">
        <v>28</v>
      </c>
      <c r="O3926" t="s">
        <v>37</v>
      </c>
      <c r="P3926">
        <v>0</v>
      </c>
      <c r="Q3926" t="b">
        <v>0</v>
      </c>
      <c r="R3926" t="s">
        <v>38</v>
      </c>
      <c r="S3926">
        <v>0</v>
      </c>
      <c r="T3926">
        <f>invoices[[#This Row],[total_amount]]</f>
        <v>16411</v>
      </c>
      <c r="U3926" t="s">
        <v>1886</v>
      </c>
      <c r="V3926" t="str">
        <f>INDEX([1]!Table1[tenantname],MATCH(invoices[[#This Row],[allotment_id]],[1]!Table1[TenantAllotmentID],0))</f>
        <v>Sajith AV (B33-B2)</v>
      </c>
      <c r="W3926" t="s">
        <v>14629</v>
      </c>
      <c r="X3926" t="s">
        <v>14630</v>
      </c>
      <c r="Y3926" s="4">
        <v>45444</v>
      </c>
      <c r="Z3926" t="s">
        <v>15806</v>
      </c>
      <c r="AA3926">
        <v>8866</v>
      </c>
      <c r="AB3926">
        <v>4774</v>
      </c>
      <c r="AC3926">
        <v>860</v>
      </c>
      <c r="AD3926" s="7">
        <f>invoices[[#This Row],[Rent]]+invoices[[#This Row],[Services]]+invoices[[#This Row],[GST]]</f>
        <v>14500</v>
      </c>
      <c r="AE3926" s="7">
        <f>invoices[[#This Row],[Total]]-invoices[[#This Row],[rent_amount]]</f>
        <v>0</v>
      </c>
      <c r="AF3926">
        <v>6042</v>
      </c>
      <c r="AG3926">
        <v>1911</v>
      </c>
      <c r="AH3926">
        <f>invoices[[#This Row],[EB Amount]]-invoices[[#This Row],[electricity_amount]]</f>
        <v>0</v>
      </c>
    </row>
    <row r="3927" spans="1:34">
      <c r="A3927" t="s">
        <v>13396</v>
      </c>
      <c r="B3927" t="s">
        <v>22</v>
      </c>
      <c r="C3927" t="s">
        <v>311</v>
      </c>
      <c r="D3927" t="s">
        <v>24</v>
      </c>
      <c r="E3927" t="s">
        <v>34</v>
      </c>
      <c r="F3927" t="s">
        <v>35</v>
      </c>
      <c r="G3927" t="s">
        <v>13397</v>
      </c>
      <c r="H3927" s="1">
        <f>DATE(YEAR(invoices[[#This Row],[due_date]]),MONTH(invoices[[#This Row],[due_date]]),1)</f>
        <v>45444</v>
      </c>
      <c r="I3927" s="1">
        <v>45450</v>
      </c>
      <c r="J3927">
        <v>14500</v>
      </c>
      <c r="K3927">
        <v>2573</v>
      </c>
      <c r="L3927">
        <v>0</v>
      </c>
      <c r="M3927">
        <f>invoices[[#This Row],[rent_amount]]+invoices[[#This Row],[electricity_amount]]+invoices[[#This Row],[other_charges]]</f>
        <v>17073</v>
      </c>
      <c r="N3927" t="s">
        <v>28</v>
      </c>
      <c r="O3927" t="s">
        <v>1540</v>
      </c>
      <c r="P3927">
        <v>0</v>
      </c>
      <c r="Q3927" t="b">
        <v>0</v>
      </c>
      <c r="R3927" t="s">
        <v>38</v>
      </c>
      <c r="S3927">
        <v>0</v>
      </c>
      <c r="T3927">
        <f>invoices[[#This Row],[total_amount]]</f>
        <v>17073</v>
      </c>
      <c r="U3927" t="s">
        <v>313</v>
      </c>
      <c r="V3927" t="str">
        <f>INDEX([1]!Table1[tenantname],MATCH(invoices[[#This Row],[allotment_id]],[1]!Table1[TenantAllotmentID],0))</f>
        <v>Thahseenah Begam (B43-B1)</v>
      </c>
      <c r="W3927" t="s">
        <v>14064</v>
      </c>
      <c r="X3927" t="s">
        <v>14065</v>
      </c>
      <c r="Y3927" s="4">
        <v>45444</v>
      </c>
      <c r="Z3927" t="s">
        <v>15806</v>
      </c>
      <c r="AA3927">
        <v>10408</v>
      </c>
      <c r="AB3927">
        <v>3468</v>
      </c>
      <c r="AC3927">
        <v>624</v>
      </c>
      <c r="AD3927" s="7">
        <f>invoices[[#This Row],[Rent]]+invoices[[#This Row],[Services]]+invoices[[#This Row],[GST]]</f>
        <v>14500</v>
      </c>
      <c r="AE3927" s="7">
        <f>invoices[[#This Row],[Total]]-invoices[[#This Row],[rent_amount]]</f>
        <v>0</v>
      </c>
      <c r="AF3927">
        <v>6068</v>
      </c>
      <c r="AG3927">
        <v>2573</v>
      </c>
      <c r="AH3927">
        <f>invoices[[#This Row],[EB Amount]]-invoices[[#This Row],[electricity_amount]]</f>
        <v>0</v>
      </c>
    </row>
    <row r="3928" spans="1:34">
      <c r="A3928" t="s">
        <v>13402</v>
      </c>
      <c r="B3928" t="s">
        <v>22</v>
      </c>
      <c r="C3928" t="s">
        <v>132</v>
      </c>
      <c r="D3928" t="s">
        <v>24</v>
      </c>
      <c r="E3928" t="s">
        <v>50</v>
      </c>
      <c r="F3928" t="s">
        <v>133</v>
      </c>
      <c r="G3928" t="s">
        <v>13403</v>
      </c>
      <c r="H3928" s="1">
        <f>DATE(YEAR(invoices[[#This Row],[due_date]]),MONTH(invoices[[#This Row],[due_date]]),1)</f>
        <v>45444</v>
      </c>
      <c r="I3928" s="1">
        <v>45450</v>
      </c>
      <c r="J3928">
        <v>13500</v>
      </c>
      <c r="K3928">
        <v>2241</v>
      </c>
      <c r="L3928">
        <v>0</v>
      </c>
      <c r="M3928">
        <f>invoices[[#This Row],[rent_amount]]+invoices[[#This Row],[electricity_amount]]+invoices[[#This Row],[other_charges]]</f>
        <v>15741</v>
      </c>
      <c r="N3928" t="s">
        <v>28</v>
      </c>
      <c r="O3928" t="s">
        <v>1540</v>
      </c>
      <c r="P3928">
        <v>0</v>
      </c>
      <c r="Q3928" t="b">
        <v>0</v>
      </c>
      <c r="R3928" t="s">
        <v>38</v>
      </c>
      <c r="S3928">
        <v>0</v>
      </c>
      <c r="T3928">
        <f>invoices[[#This Row],[total_amount]]</f>
        <v>15741</v>
      </c>
      <c r="U3928" t="s">
        <v>137</v>
      </c>
      <c r="V3928" t="str">
        <f>INDEX([1]!Table1[tenantname],MATCH(invoices[[#This Row],[allotment_id]],[1]!Table1[TenantAllotmentID],0))</f>
        <v>Uma Saikumar Torikonda (B32-C1)</v>
      </c>
      <c r="W3928" t="s">
        <v>14012</v>
      </c>
      <c r="X3928" t="s">
        <v>14013</v>
      </c>
      <c r="Y3928" s="4">
        <v>45444</v>
      </c>
      <c r="Z3928" t="s">
        <v>15806</v>
      </c>
      <c r="AA3928">
        <v>8254</v>
      </c>
      <c r="AB3928">
        <v>4444</v>
      </c>
      <c r="AC3928">
        <v>802</v>
      </c>
      <c r="AD3928" s="7">
        <f>invoices[[#This Row],[Rent]]+invoices[[#This Row],[Services]]+invoices[[#This Row],[GST]]</f>
        <v>13500</v>
      </c>
      <c r="AE3928" s="7">
        <f>invoices[[#This Row],[Total]]-invoices[[#This Row],[rent_amount]]</f>
        <v>0</v>
      </c>
      <c r="AF3928">
        <v>6072</v>
      </c>
      <c r="AG3928">
        <v>2241</v>
      </c>
      <c r="AH3928">
        <f>invoices[[#This Row],[EB Amount]]-invoices[[#This Row],[electricity_amount]]</f>
        <v>0</v>
      </c>
    </row>
    <row r="3929" spans="1:34">
      <c r="A3929" t="s">
        <v>13482</v>
      </c>
      <c r="B3929" t="s">
        <v>22</v>
      </c>
      <c r="C3929" t="s">
        <v>2463</v>
      </c>
      <c r="D3929" t="s">
        <v>24</v>
      </c>
      <c r="E3929" t="s">
        <v>155</v>
      </c>
      <c r="F3929" t="s">
        <v>865</v>
      </c>
      <c r="G3929" t="s">
        <v>13483</v>
      </c>
      <c r="H3929" s="1">
        <f>DATE(YEAR(invoices[[#This Row],[due_date]]),MONTH(invoices[[#This Row],[due_date]]),1)</f>
        <v>45444</v>
      </c>
      <c r="I3929" s="1">
        <v>45450</v>
      </c>
      <c r="J3929">
        <v>6764</v>
      </c>
      <c r="K3929">
        <v>2232</v>
      </c>
      <c r="L3929">
        <v>2250</v>
      </c>
      <c r="M3929">
        <f>invoices[[#This Row],[rent_amount]]+invoices[[#This Row],[electricity_amount]]+invoices[[#This Row],[other_charges]]</f>
        <v>11246</v>
      </c>
      <c r="N3929" t="s">
        <v>28</v>
      </c>
      <c r="O3929" t="s">
        <v>904</v>
      </c>
      <c r="P3929">
        <v>0</v>
      </c>
      <c r="Q3929" t="b">
        <v>0</v>
      </c>
      <c r="R3929" t="s">
        <v>38</v>
      </c>
      <c r="S3929">
        <v>0</v>
      </c>
      <c r="T3929">
        <f>invoices[[#This Row],[total_amount]]</f>
        <v>11246</v>
      </c>
      <c r="U3929" s="2" t="s">
        <v>11099</v>
      </c>
      <c r="V3929" t="str">
        <f>INDEX([1]!Table1[tenantname],MATCH(invoices[[#This Row],[allotment_id]],[1]!Table1[TenantAllotmentID],0))</f>
        <v>Deepthi Krishna (C44-B2)</v>
      </c>
      <c r="W3929" t="s">
        <v>14812</v>
      </c>
      <c r="X3929" t="s">
        <v>15725</v>
      </c>
      <c r="Y3929" s="4">
        <v>45444</v>
      </c>
      <c r="Z3929" t="s">
        <v>15806</v>
      </c>
      <c r="AA3929">
        <v>4137</v>
      </c>
      <c r="AB3929">
        <v>2227</v>
      </c>
      <c r="AC3929">
        <v>400</v>
      </c>
      <c r="AD3929" s="7">
        <f>invoices[[#This Row],[Rent]]+invoices[[#This Row],[Services]]+invoices[[#This Row],[GST]]</f>
        <v>6764</v>
      </c>
      <c r="AE3929" s="7">
        <f>invoices[[#This Row],[Total]]-invoices[[#This Row],[rent_amount]]</f>
        <v>0</v>
      </c>
      <c r="AF3929">
        <v>6118</v>
      </c>
      <c r="AG3929">
        <v>2232</v>
      </c>
      <c r="AH3929">
        <f>invoices[[#This Row],[EB Amount]]-invoices[[#This Row],[electricity_amount]]</f>
        <v>0</v>
      </c>
    </row>
    <row r="3930" spans="1:34">
      <c r="A3930" t="s">
        <v>13572</v>
      </c>
      <c r="B3930" t="s">
        <v>22</v>
      </c>
      <c r="C3930" t="s">
        <v>2207</v>
      </c>
      <c r="D3930" t="s">
        <v>24</v>
      </c>
      <c r="E3930" t="s">
        <v>234</v>
      </c>
      <c r="F3930" t="s">
        <v>544</v>
      </c>
      <c r="G3930" t="s">
        <v>13573</v>
      </c>
      <c r="H3930" s="1">
        <f>DATE(YEAR(invoices[[#This Row],[due_date]]),MONTH(invoices[[#This Row],[due_date]]),1)</f>
        <v>45444</v>
      </c>
      <c r="I3930" s="1">
        <v>45450</v>
      </c>
      <c r="J3930">
        <v>14500</v>
      </c>
      <c r="K3930">
        <v>994</v>
      </c>
      <c r="L3930">
        <v>0</v>
      </c>
      <c r="M3930">
        <f>invoices[[#This Row],[rent_amount]]+invoices[[#This Row],[electricity_amount]]+invoices[[#This Row],[other_charges]]</f>
        <v>15494</v>
      </c>
      <c r="N3930" t="s">
        <v>28</v>
      </c>
      <c r="O3930" t="s">
        <v>37</v>
      </c>
      <c r="P3930">
        <v>0</v>
      </c>
      <c r="Q3930" t="b">
        <v>0</v>
      </c>
      <c r="R3930" t="s">
        <v>38</v>
      </c>
      <c r="S3930">
        <v>0</v>
      </c>
      <c r="T3930">
        <f>invoices[[#This Row],[total_amount]]</f>
        <v>15494</v>
      </c>
      <c r="U3930" t="s">
        <v>2209</v>
      </c>
      <c r="V3930" t="str">
        <f>INDEX([1]!Table1[tenantname],MATCH(invoices[[#This Row],[allotment_id]],[1]!Table1[TenantAllotmentID],0))</f>
        <v>Rishika Gupta (D12-B2)</v>
      </c>
      <c r="W3930" t="s">
        <v>14742</v>
      </c>
      <c r="X3930" t="s">
        <v>14743</v>
      </c>
      <c r="Y3930" s="4">
        <v>45444</v>
      </c>
      <c r="Z3930" t="s">
        <v>15806</v>
      </c>
      <c r="AA3930">
        <v>10408</v>
      </c>
      <c r="AB3930">
        <v>3468</v>
      </c>
      <c r="AC3930">
        <v>624</v>
      </c>
      <c r="AD3930" s="7">
        <f>invoices[[#This Row],[Rent]]+invoices[[#This Row],[Services]]+invoices[[#This Row],[GST]]</f>
        <v>14500</v>
      </c>
      <c r="AE3930" s="7">
        <f>invoices[[#This Row],[Total]]-invoices[[#This Row],[rent_amount]]</f>
        <v>0</v>
      </c>
      <c r="AF3930">
        <v>6167</v>
      </c>
      <c r="AG3930">
        <v>994</v>
      </c>
      <c r="AH3930">
        <f>invoices[[#This Row],[EB Amount]]-invoices[[#This Row],[electricity_amount]]</f>
        <v>0</v>
      </c>
    </row>
    <row r="3931" spans="1:34">
      <c r="A3931" t="s">
        <v>13574</v>
      </c>
      <c r="B3931" t="s">
        <v>22</v>
      </c>
      <c r="C3931" t="s">
        <v>1387</v>
      </c>
      <c r="D3931" t="s">
        <v>24</v>
      </c>
      <c r="E3931" t="s">
        <v>476</v>
      </c>
      <c r="F3931" t="s">
        <v>1388</v>
      </c>
      <c r="G3931" t="s">
        <v>13575</v>
      </c>
      <c r="H3931" s="1">
        <f>DATE(YEAR(invoices[[#This Row],[due_date]]),MONTH(invoices[[#This Row],[due_date]]),1)</f>
        <v>45444</v>
      </c>
      <c r="I3931" s="1">
        <v>45450</v>
      </c>
      <c r="J3931">
        <v>14500</v>
      </c>
      <c r="K3931">
        <v>2976</v>
      </c>
      <c r="L3931">
        <v>0</v>
      </c>
      <c r="M3931">
        <f>invoices[[#This Row],[rent_amount]]+invoices[[#This Row],[electricity_amount]]+invoices[[#This Row],[other_charges]]</f>
        <v>17476</v>
      </c>
      <c r="N3931" t="s">
        <v>28</v>
      </c>
      <c r="O3931" t="s">
        <v>1540</v>
      </c>
      <c r="P3931">
        <v>0</v>
      </c>
      <c r="Q3931" t="b">
        <v>0</v>
      </c>
      <c r="R3931" t="s">
        <v>38</v>
      </c>
      <c r="S3931">
        <v>0</v>
      </c>
      <c r="T3931">
        <f>invoices[[#This Row],[total_amount]]</f>
        <v>17476</v>
      </c>
      <c r="U3931" t="s">
        <v>1390</v>
      </c>
      <c r="V3931" t="str">
        <f>INDEX([1]!Table1[tenantname],MATCH(invoices[[#This Row],[allotment_id]],[1]!Table1[TenantAllotmentID],0))</f>
        <v>Tushar Ankit (B41-B1)</v>
      </c>
      <c r="W3931" t="s">
        <v>14454</v>
      </c>
      <c r="X3931" t="s">
        <v>14455</v>
      </c>
      <c r="Y3931" s="4">
        <v>45444</v>
      </c>
      <c r="Z3931" t="s">
        <v>15806</v>
      </c>
      <c r="AA3931">
        <v>10408</v>
      </c>
      <c r="AB3931">
        <v>3468</v>
      </c>
      <c r="AC3931">
        <v>624</v>
      </c>
      <c r="AD3931" s="7">
        <f>invoices[[#This Row],[Rent]]+invoices[[#This Row],[Services]]+invoices[[#This Row],[GST]]</f>
        <v>14500</v>
      </c>
      <c r="AE3931" s="7">
        <f>invoices[[#This Row],[Total]]-invoices[[#This Row],[rent_amount]]</f>
        <v>0</v>
      </c>
      <c r="AF3931">
        <v>6168</v>
      </c>
      <c r="AG3931">
        <v>2976</v>
      </c>
      <c r="AH3931">
        <f>invoices[[#This Row],[EB Amount]]-invoices[[#This Row],[electricity_amount]]</f>
        <v>0</v>
      </c>
    </row>
    <row r="3932" spans="1:34">
      <c r="A3932" t="s">
        <v>13586</v>
      </c>
      <c r="B3932" t="s">
        <v>22</v>
      </c>
      <c r="C3932" t="s">
        <v>1874</v>
      </c>
      <c r="D3932" t="s">
        <v>24</v>
      </c>
      <c r="E3932" t="s">
        <v>195</v>
      </c>
      <c r="F3932" t="s">
        <v>196</v>
      </c>
      <c r="G3932" t="s">
        <v>13587</v>
      </c>
      <c r="H3932" s="1">
        <f>DATE(YEAR(invoices[[#This Row],[due_date]]),MONTH(invoices[[#This Row],[due_date]]),1)</f>
        <v>45444</v>
      </c>
      <c r="I3932" s="1">
        <v>45450</v>
      </c>
      <c r="J3932">
        <v>14500</v>
      </c>
      <c r="K3932">
        <v>1450</v>
      </c>
      <c r="L3932">
        <v>0</v>
      </c>
      <c r="M3932">
        <f>invoices[[#This Row],[rent_amount]]+invoices[[#This Row],[electricity_amount]]+invoices[[#This Row],[other_charges]]</f>
        <v>15950</v>
      </c>
      <c r="N3932" t="s">
        <v>28</v>
      </c>
      <c r="O3932" t="s">
        <v>37</v>
      </c>
      <c r="P3932">
        <v>0</v>
      </c>
      <c r="Q3932" t="b">
        <v>0</v>
      </c>
      <c r="R3932" t="s">
        <v>38</v>
      </c>
      <c r="S3932">
        <v>0</v>
      </c>
      <c r="T3932">
        <f>invoices[[#This Row],[total_amount]]</f>
        <v>15950</v>
      </c>
      <c r="U3932" t="s">
        <v>5554</v>
      </c>
      <c r="V3932" t="str">
        <f>INDEX([1]!Table1[tenantname],MATCH(invoices[[#This Row],[allotment_id]],[1]!Table1[TenantAllotmentID],0))</f>
        <v>Pallavi Reddy goddam (D41-B1)</v>
      </c>
      <c r="W3932" t="s">
        <v>15301</v>
      </c>
      <c r="X3932" t="s">
        <v>15302</v>
      </c>
      <c r="Y3932" s="4">
        <v>45444</v>
      </c>
      <c r="Z3932" t="s">
        <v>15806</v>
      </c>
      <c r="AA3932">
        <v>10408</v>
      </c>
      <c r="AB3932">
        <v>3468</v>
      </c>
      <c r="AC3932">
        <v>624</v>
      </c>
      <c r="AD3932" s="7">
        <f>invoices[[#This Row],[Rent]]+invoices[[#This Row],[Services]]+invoices[[#This Row],[GST]]</f>
        <v>14500</v>
      </c>
      <c r="AE3932" s="7">
        <f>invoices[[#This Row],[Total]]-invoices[[#This Row],[rent_amount]]</f>
        <v>0</v>
      </c>
      <c r="AF3932">
        <v>6175</v>
      </c>
      <c r="AG3932">
        <v>1450</v>
      </c>
      <c r="AH3932">
        <f>invoices[[#This Row],[EB Amount]]-invoices[[#This Row],[electricity_amount]]</f>
        <v>0</v>
      </c>
    </row>
    <row r="3933" spans="1:34">
      <c r="A3933" t="s">
        <v>13724</v>
      </c>
      <c r="B3933" t="s">
        <v>22</v>
      </c>
      <c r="C3933" t="s">
        <v>1744</v>
      </c>
      <c r="D3933" t="s">
        <v>24</v>
      </c>
      <c r="E3933" t="s">
        <v>195</v>
      </c>
      <c r="F3933" s="2" t="s">
        <v>1745</v>
      </c>
      <c r="G3933" t="s">
        <v>13725</v>
      </c>
      <c r="H3933" s="1">
        <f>DATE(YEAR(invoices[[#This Row],[due_date]]),MONTH(invoices[[#This Row],[due_date]]),1)</f>
        <v>45444</v>
      </c>
      <c r="I3933" s="1">
        <v>45450</v>
      </c>
      <c r="J3933">
        <v>13500</v>
      </c>
      <c r="K3933">
        <v>1798</v>
      </c>
      <c r="L3933">
        <v>0</v>
      </c>
      <c r="M3933">
        <f>invoices[[#This Row],[rent_amount]]+invoices[[#This Row],[electricity_amount]]+invoices[[#This Row],[other_charges]]</f>
        <v>15298</v>
      </c>
      <c r="N3933" t="s">
        <v>28</v>
      </c>
      <c r="O3933" t="s">
        <v>1540</v>
      </c>
      <c r="P3933">
        <v>0</v>
      </c>
      <c r="Q3933" t="b">
        <v>0</v>
      </c>
      <c r="R3933" t="s">
        <v>38</v>
      </c>
      <c r="S3933">
        <v>0</v>
      </c>
      <c r="T3933">
        <f>invoices[[#This Row],[total_amount]]</f>
        <v>15298</v>
      </c>
      <c r="U3933" t="s">
        <v>1747</v>
      </c>
      <c r="V3933" t="str">
        <f>INDEX([1]!Table1[tenantname],MATCH(invoices[[#This Row],[allotment_id]],[1]!Table1[TenantAllotmentID],0))</f>
        <v>Siya Sharma (D41-C1)</v>
      </c>
      <c r="W3933" t="s">
        <v>14580</v>
      </c>
      <c r="X3933" t="s">
        <v>14581</v>
      </c>
      <c r="Y3933" s="4">
        <v>45444</v>
      </c>
      <c r="Z3933" t="s">
        <v>15806</v>
      </c>
      <c r="AA3933">
        <v>9690</v>
      </c>
      <c r="AB3933">
        <v>3229</v>
      </c>
      <c r="AC3933">
        <v>581</v>
      </c>
      <c r="AD3933" s="7">
        <f>invoices[[#This Row],[Rent]]+invoices[[#This Row],[Services]]+invoices[[#This Row],[GST]]</f>
        <v>13500</v>
      </c>
      <c r="AE3933" s="7">
        <f>invoices[[#This Row],[Total]]-invoices[[#This Row],[rent_amount]]</f>
        <v>0</v>
      </c>
      <c r="AF3933">
        <v>6245</v>
      </c>
      <c r="AG3933">
        <v>1798</v>
      </c>
      <c r="AH3933">
        <f>invoices[[#This Row],[EB Amount]]-invoices[[#This Row],[electricity_amount]]</f>
        <v>0</v>
      </c>
    </row>
    <row r="3934" spans="1:34">
      <c r="A3934" t="s">
        <v>13764</v>
      </c>
      <c r="B3934" t="s">
        <v>22</v>
      </c>
      <c r="C3934" t="s">
        <v>410</v>
      </c>
      <c r="D3934" t="s">
        <v>24</v>
      </c>
      <c r="E3934" t="s">
        <v>275</v>
      </c>
      <c r="F3934" t="s">
        <v>411</v>
      </c>
      <c r="G3934" t="s">
        <v>13765</v>
      </c>
      <c r="H3934" s="1">
        <f>DATE(YEAR(invoices[[#This Row],[due_date]]),MONTH(invoices[[#This Row],[due_date]]),1)</f>
        <v>45444</v>
      </c>
      <c r="I3934" s="1">
        <v>45450</v>
      </c>
      <c r="J3934">
        <v>14500</v>
      </c>
      <c r="K3934">
        <v>2728</v>
      </c>
      <c r="L3934">
        <v>0</v>
      </c>
      <c r="M3934">
        <f>invoices[[#This Row],[rent_amount]]+invoices[[#This Row],[electricity_amount]]+invoices[[#This Row],[other_charges]]</f>
        <v>17228</v>
      </c>
      <c r="N3934" t="s">
        <v>28</v>
      </c>
      <c r="O3934" t="s">
        <v>237</v>
      </c>
      <c r="P3934">
        <v>0</v>
      </c>
      <c r="Q3934" t="b">
        <v>0</v>
      </c>
      <c r="R3934" t="s">
        <v>38</v>
      </c>
      <c r="S3934">
        <v>0</v>
      </c>
      <c r="T3934">
        <f>invoices[[#This Row],[total_amount]]</f>
        <v>17228</v>
      </c>
      <c r="U3934" t="s">
        <v>414</v>
      </c>
      <c r="V3934" t="str">
        <f>INDEX([1]!Table1[tenantname],MATCH(invoices[[#This Row],[allotment_id]],[1]!Table1[TenantAllotmentID],0))</f>
        <v>Brinda Vivek (B44-B2)</v>
      </c>
      <c r="W3934" t="s">
        <v>14100</v>
      </c>
      <c r="X3934" t="s">
        <v>14101</v>
      </c>
      <c r="Y3934" s="4">
        <v>45444</v>
      </c>
      <c r="Z3934" t="s">
        <v>15806</v>
      </c>
      <c r="AA3934">
        <v>10408</v>
      </c>
      <c r="AB3934">
        <v>3468</v>
      </c>
      <c r="AC3934">
        <v>624</v>
      </c>
      <c r="AD3934" s="7">
        <f>invoices[[#This Row],[Rent]]+invoices[[#This Row],[Services]]+invoices[[#This Row],[GST]]</f>
        <v>14500</v>
      </c>
      <c r="AE3934" s="7">
        <f>invoices[[#This Row],[Total]]-invoices[[#This Row],[rent_amount]]</f>
        <v>0</v>
      </c>
      <c r="AF3934">
        <v>6266</v>
      </c>
      <c r="AG3934">
        <v>2728</v>
      </c>
      <c r="AH3934">
        <f>invoices[[#This Row],[EB Amount]]-invoices[[#This Row],[electricity_amount]]</f>
        <v>0</v>
      </c>
    </row>
    <row r="3935" spans="1:34">
      <c r="A3935" t="s">
        <v>13800</v>
      </c>
      <c r="B3935" t="s">
        <v>22</v>
      </c>
      <c r="C3935" t="s">
        <v>1932</v>
      </c>
      <c r="D3935" t="s">
        <v>24</v>
      </c>
      <c r="E3935" t="s">
        <v>112</v>
      </c>
      <c r="F3935" t="s">
        <v>1343</v>
      </c>
      <c r="G3935" t="s">
        <v>13801</v>
      </c>
      <c r="H3935" s="1">
        <f>DATE(YEAR(invoices[[#This Row],[due_date]]),MONTH(invoices[[#This Row],[due_date]]),1)</f>
        <v>45444</v>
      </c>
      <c r="I3935" s="1">
        <v>45450</v>
      </c>
      <c r="J3935">
        <v>6965</v>
      </c>
      <c r="K3935">
        <v>4302</v>
      </c>
      <c r="L3935">
        <v>2250</v>
      </c>
      <c r="M3935">
        <f>invoices[[#This Row],[rent_amount]]+invoices[[#This Row],[electricity_amount]]+invoices[[#This Row],[other_charges]]</f>
        <v>13517</v>
      </c>
      <c r="N3935" t="s">
        <v>28</v>
      </c>
      <c r="O3935" t="s">
        <v>1540</v>
      </c>
      <c r="P3935">
        <v>0</v>
      </c>
      <c r="Q3935" t="b">
        <v>0</v>
      </c>
      <c r="R3935" t="s">
        <v>38</v>
      </c>
      <c r="S3935">
        <v>0</v>
      </c>
      <c r="T3935">
        <f>invoices[[#This Row],[total_amount]]</f>
        <v>13517</v>
      </c>
      <c r="U3935" t="s">
        <v>1934</v>
      </c>
      <c r="V3935" t="str">
        <f>INDEX([1]!Table1[tenantname],MATCH(invoices[[#This Row],[allotment_id]],[1]!Table1[TenantAllotmentID],0))</f>
        <v>Siddanth Vaibhav (A23-A1)</v>
      </c>
      <c r="W3935" t="s">
        <v>14649</v>
      </c>
      <c r="X3935" t="s">
        <v>14650</v>
      </c>
      <c r="Y3935" s="4">
        <v>45444</v>
      </c>
      <c r="Z3935" t="s">
        <v>15806</v>
      </c>
      <c r="AA3935">
        <v>5000</v>
      </c>
      <c r="AB3935">
        <v>1666</v>
      </c>
      <c r="AC3935">
        <v>299</v>
      </c>
      <c r="AD3935" s="7">
        <f>invoices[[#This Row],[Rent]]+invoices[[#This Row],[Services]]+invoices[[#This Row],[GST]]</f>
        <v>6965</v>
      </c>
      <c r="AE3935" s="7">
        <f>invoices[[#This Row],[Total]]-invoices[[#This Row],[rent_amount]]</f>
        <v>0</v>
      </c>
      <c r="AF3935">
        <v>6285</v>
      </c>
      <c r="AG3935">
        <v>4302</v>
      </c>
      <c r="AH3935">
        <f>invoices[[#This Row],[EB Amount]]-invoices[[#This Row],[electricity_amount]]</f>
        <v>0</v>
      </c>
    </row>
    <row r="3936" spans="1:34">
      <c r="A3936" t="s">
        <v>13814</v>
      </c>
      <c r="B3936" t="s">
        <v>22</v>
      </c>
      <c r="C3936" t="s">
        <v>12158</v>
      </c>
      <c r="D3936" t="s">
        <v>24</v>
      </c>
      <c r="E3936" t="s">
        <v>268</v>
      </c>
      <c r="F3936" t="s">
        <v>323</v>
      </c>
      <c r="G3936" t="s">
        <v>13815</v>
      </c>
      <c r="H3936" s="1">
        <f>DATE(YEAR(invoices[[#This Row],[due_date]]),MONTH(invoices[[#This Row],[due_date]]),1)</f>
        <v>45444</v>
      </c>
      <c r="I3936" s="1">
        <v>45450</v>
      </c>
      <c r="J3936">
        <v>9499</v>
      </c>
      <c r="K3936">
        <v>1829</v>
      </c>
      <c r="L3936">
        <v>2250</v>
      </c>
      <c r="M3936">
        <f>invoices[[#This Row],[rent_amount]]+invoices[[#This Row],[electricity_amount]]+invoices[[#This Row],[other_charges]]</f>
        <v>13578</v>
      </c>
      <c r="N3936" t="s">
        <v>28</v>
      </c>
      <c r="O3936" t="s">
        <v>904</v>
      </c>
      <c r="P3936">
        <v>0</v>
      </c>
      <c r="Q3936" t="b">
        <v>0</v>
      </c>
      <c r="R3936" t="s">
        <v>38</v>
      </c>
      <c r="S3936">
        <v>0</v>
      </c>
      <c r="T3936">
        <f>invoices[[#This Row],[total_amount]]</f>
        <v>13578</v>
      </c>
      <c r="U3936" t="s">
        <v>12160</v>
      </c>
      <c r="V3936" t="str">
        <f>INDEX([1]!Table1[tenantname],MATCH(invoices[[#This Row],[allotment_id]],[1]!Table1[TenantAllotmentID],0))</f>
        <v>Dikshanth Jain (C21-A1)</v>
      </c>
      <c r="W3936" t="s">
        <v>15754</v>
      </c>
      <c r="X3936" t="s">
        <v>15755</v>
      </c>
      <c r="Y3936" s="4">
        <v>45444</v>
      </c>
      <c r="Z3936" t="s">
        <v>15806</v>
      </c>
      <c r="AA3936">
        <v>6819</v>
      </c>
      <c r="AB3936">
        <v>2272</v>
      </c>
      <c r="AC3936">
        <v>408</v>
      </c>
      <c r="AD3936" s="7">
        <f>invoices[[#This Row],[Rent]]+invoices[[#This Row],[Services]]+invoices[[#This Row],[GST]]</f>
        <v>9499</v>
      </c>
      <c r="AE3936" s="7">
        <f>invoices[[#This Row],[Total]]-invoices[[#This Row],[rent_amount]]</f>
        <v>0</v>
      </c>
      <c r="AF3936">
        <v>6294</v>
      </c>
      <c r="AG3936">
        <v>1829</v>
      </c>
      <c r="AH3936">
        <f>invoices[[#This Row],[EB Amount]]-invoices[[#This Row],[electricity_amount]]</f>
        <v>0</v>
      </c>
    </row>
    <row r="3937" spans="1:34">
      <c r="A3937" t="s">
        <v>13868</v>
      </c>
      <c r="B3937" t="s">
        <v>22</v>
      </c>
      <c r="C3937" t="s">
        <v>1392</v>
      </c>
      <c r="D3937" t="s">
        <v>24</v>
      </c>
      <c r="E3937" t="s">
        <v>88</v>
      </c>
      <c r="F3937" t="s">
        <v>921</v>
      </c>
      <c r="G3937" t="s">
        <v>13869</v>
      </c>
      <c r="H3937" s="1">
        <f>DATE(YEAR(invoices[[#This Row],[due_date]]),MONTH(invoices[[#This Row],[due_date]]),1)</f>
        <v>45444</v>
      </c>
      <c r="I3937" s="1">
        <v>45450</v>
      </c>
      <c r="J3937">
        <v>13500</v>
      </c>
      <c r="K3937">
        <v>2604</v>
      </c>
      <c r="L3937">
        <v>0</v>
      </c>
      <c r="M3937">
        <f>invoices[[#This Row],[rent_amount]]+invoices[[#This Row],[electricity_amount]]+invoices[[#This Row],[other_charges]]</f>
        <v>16104</v>
      </c>
      <c r="N3937" t="s">
        <v>28</v>
      </c>
      <c r="O3937" t="s">
        <v>237</v>
      </c>
      <c r="P3937">
        <v>0</v>
      </c>
      <c r="Q3937" t="b">
        <v>0</v>
      </c>
      <c r="R3937" t="s">
        <v>38</v>
      </c>
      <c r="S3937">
        <v>0</v>
      </c>
      <c r="T3937">
        <f>invoices[[#This Row],[total_amount]]</f>
        <v>16104</v>
      </c>
      <c r="U3937" t="s">
        <v>1394</v>
      </c>
      <c r="V3937" t="str">
        <f>INDEX([1]!Table1[tenantname],MATCH(invoices[[#This Row],[allotment_id]],[1]!Table1[TenantAllotmentID],0))</f>
        <v>Abhishek Meena (B13-C1)</v>
      </c>
      <c r="W3937" t="s">
        <v>14456</v>
      </c>
      <c r="X3937" t="s">
        <v>14457</v>
      </c>
      <c r="Y3937" s="4">
        <v>45444</v>
      </c>
      <c r="Z3937" t="s">
        <v>15806</v>
      </c>
      <c r="AA3937">
        <v>9690</v>
      </c>
      <c r="AB3937">
        <v>3229</v>
      </c>
      <c r="AC3937">
        <v>581</v>
      </c>
      <c r="AD3937" s="7">
        <f>invoices[[#This Row],[Rent]]+invoices[[#This Row],[Services]]+invoices[[#This Row],[GST]]</f>
        <v>13500</v>
      </c>
      <c r="AE3937" s="7">
        <f>invoices[[#This Row],[Total]]-invoices[[#This Row],[rent_amount]]</f>
        <v>0</v>
      </c>
      <c r="AF3937">
        <v>6324</v>
      </c>
      <c r="AG3937">
        <v>2604</v>
      </c>
      <c r="AH3937">
        <f>invoices[[#This Row],[EB Amount]]-invoices[[#This Row],[electricity_amount]]</f>
        <v>0</v>
      </c>
    </row>
    <row r="3938" spans="1:34">
      <c r="A3938" t="s">
        <v>13982</v>
      </c>
      <c r="B3938" t="s">
        <v>22</v>
      </c>
      <c r="C3938" t="s">
        <v>1988</v>
      </c>
      <c r="D3938" t="s">
        <v>24</v>
      </c>
      <c r="E3938" t="s">
        <v>268</v>
      </c>
      <c r="F3938" t="s">
        <v>269</v>
      </c>
      <c r="G3938" t="s">
        <v>13983</v>
      </c>
      <c r="H3938" s="1">
        <f>DATE(YEAR(invoices[[#This Row],[due_date]]),MONTH(invoices[[#This Row],[due_date]]),1)</f>
        <v>45444</v>
      </c>
      <c r="I3938" s="1">
        <v>45450</v>
      </c>
      <c r="J3938">
        <v>13500</v>
      </c>
      <c r="K3938">
        <v>354</v>
      </c>
      <c r="L3938">
        <v>2250</v>
      </c>
      <c r="M3938">
        <f>invoices[[#This Row],[rent_amount]]+invoices[[#This Row],[electricity_amount]]+invoices[[#This Row],[other_charges]]</f>
        <v>16104</v>
      </c>
      <c r="N3938" t="s">
        <v>28</v>
      </c>
      <c r="O3938" t="s">
        <v>37</v>
      </c>
      <c r="P3938">
        <v>0</v>
      </c>
      <c r="Q3938" t="b">
        <v>0</v>
      </c>
      <c r="R3938" t="s">
        <v>38</v>
      </c>
      <c r="S3938">
        <v>0</v>
      </c>
      <c r="T3938">
        <f>invoices[[#This Row],[total_amount]]</f>
        <v>16104</v>
      </c>
      <c r="U3938" t="s">
        <v>13956</v>
      </c>
      <c r="V3938" t="str">
        <f>INDEX([1]!Table1[tenantname],MATCH(invoices[[#This Row],[allotment_id]],[1]!Table1[TenantAllotmentID],0))</f>
        <v>Raghav Jain (C21-C1)</v>
      </c>
      <c r="W3938" t="s">
        <v>14669</v>
      </c>
      <c r="X3938" t="s">
        <v>15803</v>
      </c>
      <c r="Y3938" s="4">
        <v>45444</v>
      </c>
      <c r="Z3938" t="s">
        <v>15806</v>
      </c>
      <c r="AA3938">
        <v>9690</v>
      </c>
      <c r="AB3938">
        <v>3229</v>
      </c>
      <c r="AC3938">
        <v>581</v>
      </c>
      <c r="AD3938" s="7">
        <f>invoices[[#This Row],[Rent]]+invoices[[#This Row],[Services]]+invoices[[#This Row],[GST]]</f>
        <v>13500</v>
      </c>
      <c r="AE3938" s="7">
        <f>invoices[[#This Row],[Total]]-invoices[[#This Row],[rent_amount]]</f>
        <v>0</v>
      </c>
      <c r="AF3938">
        <v>6382</v>
      </c>
      <c r="AG3938">
        <v>354</v>
      </c>
      <c r="AH3938">
        <f>invoices[[#This Row],[EB Amount]]-invoices[[#This Row],[electricity_amount]]</f>
        <v>0</v>
      </c>
    </row>
    <row r="3939" spans="1:34">
      <c r="A3939" t="s">
        <v>110</v>
      </c>
      <c r="B3939" t="s">
        <v>22</v>
      </c>
      <c r="C3939" t="s">
        <v>111</v>
      </c>
      <c r="D3939" t="s">
        <v>24</v>
      </c>
      <c r="E3939" t="s">
        <v>112</v>
      </c>
      <c r="F3939" t="s">
        <v>113</v>
      </c>
      <c r="G3939" t="s">
        <v>114</v>
      </c>
      <c r="H3939" s="1">
        <f>DATE(YEAR(invoices[[#This Row],[due_date]]),MONTH(invoices[[#This Row],[due_date]]),1)</f>
        <v>45413</v>
      </c>
      <c r="I3939" s="1">
        <v>45419</v>
      </c>
      <c r="J3939">
        <v>13500</v>
      </c>
      <c r="K3939">
        <v>1620</v>
      </c>
      <c r="L3939">
        <v>0</v>
      </c>
      <c r="M3939">
        <f>invoices[[#This Row],[rent_amount]]+invoices[[#This Row],[electricity_amount]]+invoices[[#This Row],[other_charges]]</f>
        <v>15120</v>
      </c>
      <c r="N3939" t="s">
        <v>28</v>
      </c>
      <c r="O3939" t="s">
        <v>115</v>
      </c>
      <c r="P3939">
        <v>0</v>
      </c>
      <c r="Q3939" t="b">
        <v>0</v>
      </c>
      <c r="R3939" t="s">
        <v>116</v>
      </c>
      <c r="S3939">
        <v>0</v>
      </c>
      <c r="T3939">
        <f>invoices[[#This Row],[total_amount]]</f>
        <v>15120</v>
      </c>
      <c r="U3939" t="s">
        <v>117</v>
      </c>
      <c r="V3939" t="str">
        <f>INDEX([1]!Table1[tenantname],MATCH(invoices[[#This Row],[allotment_id]],[1]!Table1[TenantAllotmentID],0))</f>
        <v>Ramvishnu R (A23-C1)</v>
      </c>
      <c r="W3939" t="s">
        <v>14006</v>
      </c>
      <c r="X3939" t="s">
        <v>14007</v>
      </c>
      <c r="Y3939" s="4">
        <v>45413</v>
      </c>
      <c r="Z3939" t="s">
        <v>15806</v>
      </c>
      <c r="AA3939">
        <v>9450</v>
      </c>
      <c r="AB3939">
        <v>3229</v>
      </c>
      <c r="AC3939">
        <v>821</v>
      </c>
      <c r="AD3939" s="7">
        <f>invoices[[#This Row],[Rent]]+invoices[[#This Row],[Services]]+invoices[[#This Row],[GST]]</f>
        <v>13500</v>
      </c>
      <c r="AE3939" s="7">
        <f>invoices[[#This Row],[Total]]-invoices[[#This Row],[rent_amount]]</f>
        <v>0</v>
      </c>
      <c r="AF3939">
        <v>12</v>
      </c>
      <c r="AG3939">
        <v>1620</v>
      </c>
      <c r="AH3939">
        <f>invoices[[#This Row],[EB Amount]]-invoices[[#This Row],[electricity_amount]]</f>
        <v>0</v>
      </c>
    </row>
    <row r="3940" spans="1:34">
      <c r="A3940" t="s">
        <v>549</v>
      </c>
      <c r="B3940" t="s">
        <v>22</v>
      </c>
      <c r="C3940" t="s">
        <v>550</v>
      </c>
      <c r="D3940" t="s">
        <v>24</v>
      </c>
      <c r="E3940" t="s">
        <v>104</v>
      </c>
      <c r="F3940" t="s">
        <v>551</v>
      </c>
      <c r="G3940" t="s">
        <v>552</v>
      </c>
      <c r="H3940" s="1">
        <f>DATE(YEAR(invoices[[#This Row],[due_date]]),MONTH(invoices[[#This Row],[due_date]]),1)</f>
        <v>45413</v>
      </c>
      <c r="I3940" s="1">
        <v>45419</v>
      </c>
      <c r="J3940">
        <v>13500</v>
      </c>
      <c r="K3940">
        <v>870</v>
      </c>
      <c r="L3940">
        <v>0</v>
      </c>
      <c r="M3940">
        <f>invoices[[#This Row],[rent_amount]]+invoices[[#This Row],[electricity_amount]]+invoices[[#This Row],[other_charges]]</f>
        <v>14370</v>
      </c>
      <c r="N3940" t="s">
        <v>28</v>
      </c>
      <c r="O3940" t="s">
        <v>553</v>
      </c>
      <c r="P3940">
        <v>0</v>
      </c>
      <c r="Q3940" t="b">
        <v>0</v>
      </c>
      <c r="R3940" t="s">
        <v>116</v>
      </c>
      <c r="S3940">
        <v>0</v>
      </c>
      <c r="T3940">
        <f>invoices[[#This Row],[total_amount]]</f>
        <v>14370</v>
      </c>
      <c r="U3940" t="s">
        <v>554</v>
      </c>
      <c r="V3940" t="str">
        <f>INDEX([1]!Table1[tenantname],MATCH(invoices[[#This Row],[allotment_id]],[1]!Table1[TenantAllotmentID],0))</f>
        <v>Gokul Prakash (B14-C2)</v>
      </c>
      <c r="W3940" t="s">
        <v>14149</v>
      </c>
      <c r="X3940" t="s">
        <v>14150</v>
      </c>
      <c r="Y3940" s="4">
        <v>45413</v>
      </c>
      <c r="Z3940" t="s">
        <v>15806</v>
      </c>
      <c r="AA3940">
        <v>9690</v>
      </c>
      <c r="AB3940">
        <v>3229</v>
      </c>
      <c r="AC3940">
        <v>581</v>
      </c>
      <c r="AD3940" s="7">
        <f>invoices[[#This Row],[Rent]]+invoices[[#This Row],[Services]]+invoices[[#This Row],[GST]]</f>
        <v>13500</v>
      </c>
      <c r="AE3940" s="7">
        <f>invoices[[#This Row],[Total]]-invoices[[#This Row],[rent_amount]]</f>
        <v>0</v>
      </c>
      <c r="AF3940">
        <v>88</v>
      </c>
      <c r="AG3940">
        <v>870</v>
      </c>
      <c r="AH3940">
        <f>invoices[[#This Row],[EB Amount]]-invoices[[#This Row],[electricity_amount]]</f>
        <v>0</v>
      </c>
    </row>
    <row r="3941" spans="1:34">
      <c r="A3941" t="s">
        <v>644</v>
      </c>
      <c r="B3941" t="s">
        <v>22</v>
      </c>
      <c r="C3941" t="s">
        <v>645</v>
      </c>
      <c r="D3941" t="s">
        <v>24</v>
      </c>
      <c r="E3941" t="s">
        <v>72</v>
      </c>
      <c r="F3941" t="s">
        <v>559</v>
      </c>
      <c r="G3941" t="s">
        <v>646</v>
      </c>
      <c r="H3941" s="1">
        <f>DATE(YEAR(invoices[[#This Row],[due_date]]),MONTH(invoices[[#This Row],[due_date]]),1)</f>
        <v>45413</v>
      </c>
      <c r="I3941" s="1">
        <v>45419</v>
      </c>
      <c r="J3941">
        <v>13600</v>
      </c>
      <c r="K3941">
        <v>0</v>
      </c>
      <c r="L3941">
        <v>2250</v>
      </c>
      <c r="M3941">
        <f>invoices[[#This Row],[rent_amount]]+invoices[[#This Row],[electricity_amount]]+invoices[[#This Row],[other_charges]]</f>
        <v>15850</v>
      </c>
      <c r="N3941" t="s">
        <v>28</v>
      </c>
      <c r="O3941" t="s">
        <v>115</v>
      </c>
      <c r="P3941">
        <v>0</v>
      </c>
      <c r="Q3941" t="b">
        <v>0</v>
      </c>
      <c r="R3941" t="s">
        <v>116</v>
      </c>
      <c r="S3941">
        <v>0</v>
      </c>
      <c r="T3941">
        <f>invoices[[#This Row],[total_amount]]</f>
        <v>15850</v>
      </c>
      <c r="U3941" t="s">
        <v>647</v>
      </c>
      <c r="V3941" t="str">
        <f>INDEX([1]!Table1[tenantname],MATCH(invoices[[#This Row],[allotment_id]],[1]!Table1[TenantAllotmentID],0))</f>
        <v>Deepa  Shankar (C34-B2)</v>
      </c>
      <c r="W3941" t="s">
        <v>14181</v>
      </c>
      <c r="X3941" t="s">
        <v>14182</v>
      </c>
      <c r="Y3941" s="4">
        <v>45413</v>
      </c>
      <c r="Z3941" t="s">
        <v>15806</v>
      </c>
      <c r="AA3941">
        <v>9520</v>
      </c>
      <c r="AB3941">
        <v>3458</v>
      </c>
      <c r="AC3941">
        <v>622</v>
      </c>
      <c r="AD3941" s="7">
        <f>invoices[[#This Row],[Rent]]+invoices[[#This Row],[Services]]+invoices[[#This Row],[GST]]</f>
        <v>13600</v>
      </c>
      <c r="AE3941" s="7">
        <f>invoices[[#This Row],[Total]]-invoices[[#This Row],[rent_amount]]</f>
        <v>0</v>
      </c>
      <c r="AF3941">
        <v>110</v>
      </c>
      <c r="AG3941">
        <v>0</v>
      </c>
      <c r="AH3941">
        <f>invoices[[#This Row],[EB Amount]]-invoices[[#This Row],[electricity_amount]]</f>
        <v>0</v>
      </c>
    </row>
    <row r="3942" spans="1:34">
      <c r="A3942" t="s">
        <v>756</v>
      </c>
      <c r="B3942" t="s">
        <v>22</v>
      </c>
      <c r="C3942" t="s">
        <v>757</v>
      </c>
      <c r="D3942" t="s">
        <v>24</v>
      </c>
      <c r="E3942" t="s">
        <v>181</v>
      </c>
      <c r="F3942" t="s">
        <v>758</v>
      </c>
      <c r="G3942" t="s">
        <v>759</v>
      </c>
      <c r="H3942" s="1">
        <f>DATE(YEAR(invoices[[#This Row],[due_date]]),MONTH(invoices[[#This Row],[due_date]]),1)</f>
        <v>45413</v>
      </c>
      <c r="I3942" s="1">
        <v>45419</v>
      </c>
      <c r="J3942">
        <v>13500</v>
      </c>
      <c r="K3942">
        <v>1620</v>
      </c>
      <c r="L3942">
        <v>0</v>
      </c>
      <c r="M3942">
        <f>invoices[[#This Row],[rent_amount]]+invoices[[#This Row],[electricity_amount]]+invoices[[#This Row],[other_charges]]</f>
        <v>15120</v>
      </c>
      <c r="N3942" t="s">
        <v>28</v>
      </c>
      <c r="O3942" t="s">
        <v>760</v>
      </c>
      <c r="P3942">
        <v>0</v>
      </c>
      <c r="Q3942" t="b">
        <v>0</v>
      </c>
      <c r="R3942" t="s">
        <v>116</v>
      </c>
      <c r="S3942">
        <v>0</v>
      </c>
      <c r="T3942">
        <f>invoices[[#This Row],[total_amount]]</f>
        <v>15120</v>
      </c>
      <c r="U3942" t="s">
        <v>761</v>
      </c>
      <c r="V3942" t="str">
        <f>INDEX([1]!Table1[tenantname],MATCH(invoices[[#This Row],[allotment_id]],[1]!Table1[TenantAllotmentID],0))</f>
        <v>Shivani Kumari (B24-C2)</v>
      </c>
      <c r="W3942" t="s">
        <v>14221</v>
      </c>
      <c r="X3942" t="s">
        <v>14222</v>
      </c>
      <c r="Y3942" s="4">
        <v>45413</v>
      </c>
      <c r="Z3942" t="s">
        <v>15806</v>
      </c>
      <c r="AA3942">
        <v>9450</v>
      </c>
      <c r="AB3942">
        <v>3229</v>
      </c>
      <c r="AC3942">
        <v>821</v>
      </c>
      <c r="AD3942" s="7">
        <f>invoices[[#This Row],[Rent]]+invoices[[#This Row],[Services]]+invoices[[#This Row],[GST]]</f>
        <v>13500</v>
      </c>
      <c r="AE3942" s="7">
        <f>invoices[[#This Row],[Total]]-invoices[[#This Row],[rent_amount]]</f>
        <v>0</v>
      </c>
      <c r="AF3942">
        <v>134</v>
      </c>
      <c r="AG3942">
        <v>1620</v>
      </c>
      <c r="AH3942">
        <f>invoices[[#This Row],[EB Amount]]-invoices[[#This Row],[electricity_amount]]</f>
        <v>0</v>
      </c>
    </row>
    <row r="3943" spans="1:34">
      <c r="A3943" t="s">
        <v>1002</v>
      </c>
      <c r="B3943" t="s">
        <v>22</v>
      </c>
      <c r="C3943" t="s">
        <v>1003</v>
      </c>
      <c r="D3943" t="s">
        <v>24</v>
      </c>
      <c r="E3943" t="s">
        <v>147</v>
      </c>
      <c r="F3943" t="s">
        <v>336</v>
      </c>
      <c r="G3943" t="s">
        <v>1004</v>
      </c>
      <c r="H3943" s="1">
        <f>DATE(YEAR(invoices[[#This Row],[due_date]]),MONTH(invoices[[#This Row],[due_date]]),1)</f>
        <v>45413</v>
      </c>
      <c r="I3943" s="1">
        <v>45419</v>
      </c>
      <c r="J3943">
        <v>4800</v>
      </c>
      <c r="K3943">
        <v>0</v>
      </c>
      <c r="L3943">
        <v>0</v>
      </c>
      <c r="M3943">
        <f>invoices[[#This Row],[rent_amount]]+invoices[[#This Row],[electricity_amount]]+invoices[[#This Row],[other_charges]]</f>
        <v>4800</v>
      </c>
      <c r="N3943" t="s">
        <v>28</v>
      </c>
      <c r="O3943" t="s">
        <v>553</v>
      </c>
      <c r="P3943">
        <v>0</v>
      </c>
      <c r="Q3943" t="b">
        <v>0</v>
      </c>
      <c r="R3943" t="s">
        <v>116</v>
      </c>
      <c r="S3943">
        <v>0</v>
      </c>
      <c r="T3943">
        <f>invoices[[#This Row],[total_amount]]</f>
        <v>4800</v>
      </c>
      <c r="U3943" t="s">
        <v>1005</v>
      </c>
      <c r="V3943" t="str">
        <f>INDEX([1]!Table1[tenantname],MATCH(invoices[[#This Row],[allotment_id]],[1]!Table1[TenantAllotmentID],0))</f>
        <v>Faris Gani (C31-D1)</v>
      </c>
      <c r="W3943" t="s">
        <v>14312</v>
      </c>
      <c r="X3943" t="s">
        <v>14313</v>
      </c>
      <c r="Y3943" s="4">
        <v>45413</v>
      </c>
      <c r="Z3943" t="s">
        <v>15806</v>
      </c>
      <c r="AA3943">
        <v>3360</v>
      </c>
      <c r="AB3943">
        <v>1220</v>
      </c>
      <c r="AC3943">
        <v>220</v>
      </c>
      <c r="AD3943" s="7">
        <f>invoices[[#This Row],[Rent]]+invoices[[#This Row],[Services]]+invoices[[#This Row],[GST]]</f>
        <v>4800</v>
      </c>
      <c r="AE3943" s="7">
        <f>invoices[[#This Row],[Total]]-invoices[[#This Row],[rent_amount]]</f>
        <v>0</v>
      </c>
      <c r="AF3943">
        <v>193</v>
      </c>
      <c r="AG3943">
        <v>0</v>
      </c>
      <c r="AH3943">
        <f>invoices[[#This Row],[EB Amount]]-invoices[[#This Row],[electricity_amount]]</f>
        <v>0</v>
      </c>
    </row>
    <row r="3944" spans="1:34">
      <c r="A3944" t="s">
        <v>1303</v>
      </c>
      <c r="B3944" t="s">
        <v>22</v>
      </c>
      <c r="C3944" t="s">
        <v>1304</v>
      </c>
      <c r="D3944" t="s">
        <v>24</v>
      </c>
      <c r="E3944" t="s">
        <v>112</v>
      </c>
      <c r="F3944" t="s">
        <v>1305</v>
      </c>
      <c r="G3944" t="s">
        <v>1306</v>
      </c>
      <c r="H3944" s="1">
        <f>DATE(YEAR(invoices[[#This Row],[due_date]]),MONTH(invoices[[#This Row],[due_date]]),1)</f>
        <v>45413</v>
      </c>
      <c r="I3944" s="1">
        <v>45419</v>
      </c>
      <c r="J3944">
        <v>14500</v>
      </c>
      <c r="K3944">
        <v>2010</v>
      </c>
      <c r="L3944">
        <v>0</v>
      </c>
      <c r="M3944">
        <f>invoices[[#This Row],[rent_amount]]+invoices[[#This Row],[electricity_amount]]+invoices[[#This Row],[other_charges]]</f>
        <v>16510</v>
      </c>
      <c r="N3944" t="s">
        <v>28</v>
      </c>
      <c r="O3944" t="s">
        <v>553</v>
      </c>
      <c r="P3944">
        <v>0</v>
      </c>
      <c r="Q3944" t="b">
        <v>0</v>
      </c>
      <c r="R3944" t="s">
        <v>116</v>
      </c>
      <c r="S3944">
        <v>0</v>
      </c>
      <c r="T3944">
        <f>invoices[[#This Row],[total_amount]]</f>
        <v>16510</v>
      </c>
      <c r="U3944" t="s">
        <v>1307</v>
      </c>
      <c r="V3944" t="str">
        <f>INDEX([1]!Table1[tenantname],MATCH(invoices[[#This Row],[allotment_id]],[1]!Table1[TenantAllotmentID],0))</f>
        <v>Jay Murjani (A23-B1)</v>
      </c>
      <c r="W3944" t="s">
        <v>14420</v>
      </c>
      <c r="X3944" t="s">
        <v>14421</v>
      </c>
      <c r="Y3944" s="4">
        <v>45413</v>
      </c>
      <c r="Z3944" t="s">
        <v>15806</v>
      </c>
      <c r="AA3944">
        <v>10150</v>
      </c>
      <c r="AB3944">
        <v>3468</v>
      </c>
      <c r="AC3944">
        <v>882</v>
      </c>
      <c r="AD3944" s="7">
        <f>invoices[[#This Row],[Rent]]+invoices[[#This Row],[Services]]+invoices[[#This Row],[GST]]</f>
        <v>14500</v>
      </c>
      <c r="AE3944" s="7">
        <f>invoices[[#This Row],[Total]]-invoices[[#This Row],[rent_amount]]</f>
        <v>0</v>
      </c>
      <c r="AF3944">
        <v>277</v>
      </c>
      <c r="AG3944">
        <v>2010</v>
      </c>
      <c r="AH3944">
        <f>invoices[[#This Row],[EB Amount]]-invoices[[#This Row],[electricity_amount]]</f>
        <v>0</v>
      </c>
    </row>
    <row r="3945" spans="1:34">
      <c r="A3945" t="s">
        <v>1485</v>
      </c>
      <c r="B3945" t="s">
        <v>22</v>
      </c>
      <c r="C3945" t="s">
        <v>1053</v>
      </c>
      <c r="D3945" t="s">
        <v>24</v>
      </c>
      <c r="E3945" t="s">
        <v>234</v>
      </c>
      <c r="F3945" t="s">
        <v>544</v>
      </c>
      <c r="G3945" t="s">
        <v>1486</v>
      </c>
      <c r="H3945" s="1">
        <f>DATE(YEAR(invoices[[#This Row],[due_date]]),MONTH(invoices[[#This Row],[due_date]]),1)</f>
        <v>45413</v>
      </c>
      <c r="I3945" s="1">
        <v>45419</v>
      </c>
      <c r="J3945">
        <v>7810</v>
      </c>
      <c r="K3945">
        <v>1140</v>
      </c>
      <c r="L3945">
        <v>2250</v>
      </c>
      <c r="M3945">
        <f>invoices[[#This Row],[rent_amount]]+invoices[[#This Row],[electricity_amount]]+invoices[[#This Row],[other_charges]]</f>
        <v>11200</v>
      </c>
      <c r="N3945" t="s">
        <v>28</v>
      </c>
      <c r="O3945" t="s">
        <v>760</v>
      </c>
      <c r="P3945">
        <v>0</v>
      </c>
      <c r="Q3945" t="b">
        <v>0</v>
      </c>
      <c r="R3945" t="s">
        <v>116</v>
      </c>
      <c r="S3945">
        <v>0</v>
      </c>
      <c r="T3945">
        <f>invoices[[#This Row],[total_amount]]</f>
        <v>11200</v>
      </c>
      <c r="U3945" t="s">
        <v>1055</v>
      </c>
      <c r="V3945" t="str">
        <f>INDEX([1]!Table1[tenantname],MATCH(invoices[[#This Row],[allotment_id]],[1]!Table1[TenantAllotmentID],0))</f>
        <v>Shwetha Lakshmanan (D12-B2)</v>
      </c>
      <c r="W3945" t="s">
        <v>14331</v>
      </c>
      <c r="X3945" t="s">
        <v>14332</v>
      </c>
      <c r="Y3945" s="4">
        <v>45413</v>
      </c>
      <c r="Z3945" t="s">
        <v>15806</v>
      </c>
      <c r="AA3945">
        <v>5566</v>
      </c>
      <c r="AB3945">
        <v>1902</v>
      </c>
      <c r="AC3945">
        <v>342</v>
      </c>
      <c r="AD3945" s="7">
        <f>invoices[[#This Row],[Rent]]+invoices[[#This Row],[Services]]+invoices[[#This Row],[GST]]</f>
        <v>7810</v>
      </c>
      <c r="AE3945" s="7">
        <f>invoices[[#This Row],[Total]]-invoices[[#This Row],[rent_amount]]</f>
        <v>0</v>
      </c>
      <c r="AF3945">
        <v>328</v>
      </c>
      <c r="AG3945">
        <v>1140</v>
      </c>
      <c r="AH3945">
        <f>invoices[[#This Row],[EB Amount]]-invoices[[#This Row],[electricity_amount]]</f>
        <v>0</v>
      </c>
    </row>
    <row r="3946" spans="1:34">
      <c r="A3946" t="s">
        <v>1599</v>
      </c>
      <c r="B3946" t="s">
        <v>22</v>
      </c>
      <c r="C3946" t="s">
        <v>374</v>
      </c>
      <c r="D3946" t="s">
        <v>24</v>
      </c>
      <c r="E3946" t="s">
        <v>195</v>
      </c>
      <c r="F3946" t="s">
        <v>375</v>
      </c>
      <c r="G3946" t="s">
        <v>1600</v>
      </c>
      <c r="H3946" s="1">
        <f>DATE(YEAR(invoices[[#This Row],[due_date]]),MONTH(invoices[[#This Row],[due_date]]),1)</f>
        <v>45413</v>
      </c>
      <c r="I3946" s="1">
        <v>45419</v>
      </c>
      <c r="J3946">
        <v>13500</v>
      </c>
      <c r="K3946">
        <v>1920</v>
      </c>
      <c r="L3946">
        <v>0</v>
      </c>
      <c r="M3946">
        <f>invoices[[#This Row],[rent_amount]]+invoices[[#This Row],[electricity_amount]]+invoices[[#This Row],[other_charges]]</f>
        <v>15420</v>
      </c>
      <c r="N3946" t="s">
        <v>28</v>
      </c>
      <c r="O3946" t="s">
        <v>115</v>
      </c>
      <c r="P3946">
        <v>0</v>
      </c>
      <c r="Q3946" t="b">
        <v>0</v>
      </c>
      <c r="R3946" t="s">
        <v>116</v>
      </c>
      <c r="S3946">
        <v>0</v>
      </c>
      <c r="T3946">
        <f>invoices[[#This Row],[total_amount]]</f>
        <v>15420</v>
      </c>
      <c r="U3946" t="s">
        <v>377</v>
      </c>
      <c r="V3946" t="str">
        <f>INDEX([1]!Table1[tenantname],MATCH(invoices[[#This Row],[allotment_id]],[1]!Table1[TenantAllotmentID],0))</f>
        <v>Mrunmayi Deshpande (D41-C2)</v>
      </c>
      <c r="W3946" t="s">
        <v>14086</v>
      </c>
      <c r="X3946" t="s">
        <v>14087</v>
      </c>
      <c r="Y3946" s="4">
        <v>45413</v>
      </c>
      <c r="Z3946" t="s">
        <v>15806</v>
      </c>
      <c r="AA3946">
        <v>9690</v>
      </c>
      <c r="AB3946">
        <v>3229</v>
      </c>
      <c r="AC3946">
        <v>581</v>
      </c>
      <c r="AD3946" s="7">
        <f>invoices[[#This Row],[Rent]]+invoices[[#This Row],[Services]]+invoices[[#This Row],[GST]]</f>
        <v>13500</v>
      </c>
      <c r="AE3946" s="7">
        <f>invoices[[#This Row],[Total]]-invoices[[#This Row],[rent_amount]]</f>
        <v>0</v>
      </c>
      <c r="AF3946">
        <v>363</v>
      </c>
      <c r="AG3946">
        <v>1920</v>
      </c>
      <c r="AH3946">
        <f>invoices[[#This Row],[EB Amount]]-invoices[[#This Row],[electricity_amount]]</f>
        <v>0</v>
      </c>
    </row>
    <row r="3947" spans="1:34">
      <c r="A3947" t="s">
        <v>1771</v>
      </c>
      <c r="B3947" t="s">
        <v>22</v>
      </c>
      <c r="C3947" t="s">
        <v>1772</v>
      </c>
      <c r="D3947" t="s">
        <v>24</v>
      </c>
      <c r="E3947" t="s">
        <v>181</v>
      </c>
      <c r="F3947" t="s">
        <v>609</v>
      </c>
      <c r="G3947" t="s">
        <v>1773</v>
      </c>
      <c r="H3947" s="1">
        <f>DATE(YEAR(invoices[[#This Row],[due_date]]),MONTH(invoices[[#This Row],[due_date]]),1)</f>
        <v>45413</v>
      </c>
      <c r="I3947" s="1">
        <v>45419</v>
      </c>
      <c r="J3947">
        <v>16500</v>
      </c>
      <c r="K3947">
        <v>0</v>
      </c>
      <c r="L3947">
        <v>2250</v>
      </c>
      <c r="M3947">
        <f>invoices[[#This Row],[rent_amount]]+invoices[[#This Row],[electricity_amount]]+invoices[[#This Row],[other_charges]]</f>
        <v>18750</v>
      </c>
      <c r="N3947" t="s">
        <v>28</v>
      </c>
      <c r="O3947" t="s">
        <v>1774</v>
      </c>
      <c r="P3947">
        <v>0</v>
      </c>
      <c r="Q3947" t="b">
        <v>0</v>
      </c>
      <c r="R3947" t="s">
        <v>116</v>
      </c>
      <c r="S3947">
        <v>0</v>
      </c>
      <c r="T3947">
        <f>invoices[[#This Row],[total_amount]]</f>
        <v>18750</v>
      </c>
      <c r="U3947" t="s">
        <v>1775</v>
      </c>
      <c r="V3947" t="str">
        <f>INDEX([1]!Table1[tenantname],MATCH(invoices[[#This Row],[allotment_id]],[1]!Table1[TenantAllotmentID],0))</f>
        <v>Aarushi Bhadu (B24-A1)</v>
      </c>
      <c r="W3947" t="s">
        <v>14591</v>
      </c>
      <c r="X3947" t="s">
        <v>14592</v>
      </c>
      <c r="Y3947" s="4">
        <v>45413</v>
      </c>
      <c r="Z3947" t="s">
        <v>15806</v>
      </c>
      <c r="AA3947">
        <v>11550</v>
      </c>
      <c r="AB3947">
        <v>4195</v>
      </c>
      <c r="AC3947">
        <v>755</v>
      </c>
      <c r="AD3947" s="7">
        <f>invoices[[#This Row],[Rent]]+invoices[[#This Row],[Services]]+invoices[[#This Row],[GST]]</f>
        <v>16500</v>
      </c>
      <c r="AE3947" s="7">
        <f>invoices[[#This Row],[Total]]-invoices[[#This Row],[rent_amount]]</f>
        <v>0</v>
      </c>
      <c r="AF3947">
        <v>415</v>
      </c>
      <c r="AG3947">
        <v>0</v>
      </c>
      <c r="AH3947">
        <f>invoices[[#This Row],[EB Amount]]-invoices[[#This Row],[electricity_amount]]</f>
        <v>0</v>
      </c>
    </row>
    <row r="3948" spans="1:34">
      <c r="A3948" s="2" t="s">
        <v>1802</v>
      </c>
      <c r="B3948" t="s">
        <v>22</v>
      </c>
      <c r="C3948" t="s">
        <v>1803</v>
      </c>
      <c r="D3948" t="s">
        <v>24</v>
      </c>
      <c r="E3948" t="s">
        <v>25</v>
      </c>
      <c r="F3948" t="s">
        <v>1200</v>
      </c>
      <c r="G3948" t="s">
        <v>1804</v>
      </c>
      <c r="H3948" s="1">
        <f>DATE(YEAR(invoices[[#This Row],[due_date]]),MONTH(invoices[[#This Row],[due_date]]),1)</f>
        <v>45413</v>
      </c>
      <c r="I3948" s="1">
        <v>45419</v>
      </c>
      <c r="J3948">
        <v>2407</v>
      </c>
      <c r="K3948">
        <v>1360</v>
      </c>
      <c r="L3948">
        <v>2250</v>
      </c>
      <c r="M3948">
        <f>invoices[[#This Row],[rent_amount]]+invoices[[#This Row],[electricity_amount]]+invoices[[#This Row],[other_charges]]</f>
        <v>6017</v>
      </c>
      <c r="N3948" t="s">
        <v>28</v>
      </c>
      <c r="O3948" t="s">
        <v>1774</v>
      </c>
      <c r="P3948">
        <v>0</v>
      </c>
      <c r="Q3948" t="b">
        <v>0</v>
      </c>
      <c r="R3948" t="s">
        <v>116</v>
      </c>
      <c r="S3948">
        <v>0</v>
      </c>
      <c r="T3948">
        <f>invoices[[#This Row],[total_amount]]</f>
        <v>6017</v>
      </c>
      <c r="U3948" t="s">
        <v>1805</v>
      </c>
      <c r="V3948" t="str">
        <f>INDEX([1]!Table1[tenantname],MATCH(invoices[[#This Row],[allotment_id]],[1]!Table1[TenantAllotmentID],0))</f>
        <v>Anjana K (A24-A1)</v>
      </c>
      <c r="W3948" t="s">
        <v>14599</v>
      </c>
      <c r="X3948" t="s">
        <v>14600</v>
      </c>
      <c r="Y3948" s="4">
        <v>45413</v>
      </c>
      <c r="Z3948" t="s">
        <v>15806</v>
      </c>
      <c r="AA3948">
        <v>1716</v>
      </c>
      <c r="AB3948">
        <v>586</v>
      </c>
      <c r="AC3948">
        <v>105</v>
      </c>
      <c r="AD3948" s="7">
        <f>invoices[[#This Row],[Rent]]+invoices[[#This Row],[Services]]+invoices[[#This Row],[GST]]</f>
        <v>2407</v>
      </c>
      <c r="AE3948" s="7">
        <f>invoices[[#This Row],[Total]]-invoices[[#This Row],[rent_amount]]</f>
        <v>0</v>
      </c>
      <c r="AF3948">
        <v>426</v>
      </c>
      <c r="AG3948">
        <v>1360</v>
      </c>
      <c r="AH3948">
        <f>invoices[[#This Row],[EB Amount]]-invoices[[#This Row],[electricity_amount]]</f>
        <v>0</v>
      </c>
    </row>
    <row r="3949" spans="1:34">
      <c r="A3949" t="s">
        <v>1948</v>
      </c>
      <c r="B3949" t="s">
        <v>22</v>
      </c>
      <c r="C3949" t="s">
        <v>955</v>
      </c>
      <c r="D3949" t="s">
        <v>24</v>
      </c>
      <c r="E3949" t="s">
        <v>329</v>
      </c>
      <c r="F3949" t="s">
        <v>956</v>
      </c>
      <c r="G3949" t="s">
        <v>1949</v>
      </c>
      <c r="H3949" s="1">
        <f>DATE(YEAR(invoices[[#This Row],[due_date]]),MONTH(invoices[[#This Row],[due_date]]),1)</f>
        <v>45413</v>
      </c>
      <c r="I3949" s="1">
        <v>45419</v>
      </c>
      <c r="J3949">
        <v>13500</v>
      </c>
      <c r="K3949">
        <v>1680</v>
      </c>
      <c r="L3949">
        <v>0</v>
      </c>
      <c r="M3949">
        <f>invoices[[#This Row],[rent_amount]]+invoices[[#This Row],[electricity_amount]]+invoices[[#This Row],[other_charges]]</f>
        <v>15180</v>
      </c>
      <c r="N3949" t="s">
        <v>28</v>
      </c>
      <c r="O3949" t="s">
        <v>1774</v>
      </c>
      <c r="P3949">
        <v>0</v>
      </c>
      <c r="Q3949" t="b">
        <v>0</v>
      </c>
      <c r="R3949" t="s">
        <v>116</v>
      </c>
      <c r="S3949">
        <v>0</v>
      </c>
      <c r="T3949">
        <f>invoices[[#This Row],[total_amount]]</f>
        <v>15180</v>
      </c>
      <c r="U3949" t="s">
        <v>959</v>
      </c>
      <c r="V3949" t="str">
        <f>INDEX([1]!Table1[tenantname],MATCH(invoices[[#This Row],[allotment_id]],[1]!Table1[TenantAllotmentID],0))</f>
        <v>Anjali Saluja (C43-C1)</v>
      </c>
      <c r="W3949" t="s">
        <v>14292</v>
      </c>
      <c r="X3949" t="s">
        <v>14293</v>
      </c>
      <c r="Y3949" s="4">
        <v>45413</v>
      </c>
      <c r="Z3949" t="s">
        <v>15806</v>
      </c>
      <c r="AA3949">
        <v>8254</v>
      </c>
      <c r="AB3949">
        <v>4444</v>
      </c>
      <c r="AC3949">
        <v>802</v>
      </c>
      <c r="AD3949" s="7">
        <f>invoices[[#This Row],[Rent]]+invoices[[#This Row],[Services]]+invoices[[#This Row],[GST]]</f>
        <v>13500</v>
      </c>
      <c r="AE3949" s="7">
        <f>invoices[[#This Row],[Total]]-invoices[[#This Row],[rent_amount]]</f>
        <v>0</v>
      </c>
      <c r="AF3949">
        <v>474</v>
      </c>
      <c r="AG3949">
        <v>1680</v>
      </c>
      <c r="AH3949">
        <f>invoices[[#This Row],[EB Amount]]-invoices[[#This Row],[electricity_amount]]</f>
        <v>0</v>
      </c>
    </row>
    <row r="3950" spans="1:34">
      <c r="A3950" t="s">
        <v>2080</v>
      </c>
      <c r="B3950" t="s">
        <v>22</v>
      </c>
      <c r="C3950" t="s">
        <v>1396</v>
      </c>
      <c r="D3950" t="s">
        <v>24</v>
      </c>
      <c r="E3950" t="s">
        <v>275</v>
      </c>
      <c r="F3950" t="s">
        <v>1397</v>
      </c>
      <c r="G3950" t="s">
        <v>2081</v>
      </c>
      <c r="H3950" s="1">
        <f>DATE(YEAR(invoices[[#This Row],[due_date]]),MONTH(invoices[[#This Row],[due_date]]),1)</f>
        <v>45413</v>
      </c>
      <c r="I3950" s="1">
        <v>45419</v>
      </c>
      <c r="J3950">
        <v>13500</v>
      </c>
      <c r="K3950">
        <v>2880</v>
      </c>
      <c r="L3950">
        <v>0</v>
      </c>
      <c r="M3950">
        <f>invoices[[#This Row],[rent_amount]]+invoices[[#This Row],[electricity_amount]]+invoices[[#This Row],[other_charges]]</f>
        <v>16380</v>
      </c>
      <c r="N3950" t="s">
        <v>28</v>
      </c>
      <c r="O3950" t="s">
        <v>115</v>
      </c>
      <c r="P3950">
        <v>0</v>
      </c>
      <c r="Q3950" t="b">
        <v>0</v>
      </c>
      <c r="R3950" t="s">
        <v>116</v>
      </c>
      <c r="S3950">
        <v>0</v>
      </c>
      <c r="T3950">
        <f>invoices[[#This Row],[total_amount]]</f>
        <v>16380</v>
      </c>
      <c r="U3950" t="s">
        <v>1399</v>
      </c>
      <c r="V3950" t="str">
        <f>INDEX([1]!Table1[tenantname],MATCH(invoices[[#This Row],[allotment_id]],[1]!Table1[TenantAllotmentID],0))</f>
        <v>Nivetha Sekar (B44-B1)</v>
      </c>
      <c r="W3950" t="s">
        <v>14458</v>
      </c>
      <c r="X3950" t="s">
        <v>14459</v>
      </c>
      <c r="Y3950" s="4">
        <v>45413</v>
      </c>
      <c r="Z3950" t="s">
        <v>15806</v>
      </c>
      <c r="AA3950">
        <v>9690</v>
      </c>
      <c r="AB3950">
        <v>3229</v>
      </c>
      <c r="AC3950">
        <v>581</v>
      </c>
      <c r="AD3950" s="7">
        <f>invoices[[#This Row],[Rent]]+invoices[[#This Row],[Services]]+invoices[[#This Row],[GST]]</f>
        <v>13500</v>
      </c>
      <c r="AE3950" s="7">
        <f>invoices[[#This Row],[Total]]-invoices[[#This Row],[rent_amount]]</f>
        <v>0</v>
      </c>
      <c r="AF3950">
        <v>519</v>
      </c>
      <c r="AG3950">
        <v>2880</v>
      </c>
      <c r="AH3950">
        <f>invoices[[#This Row],[EB Amount]]-invoices[[#This Row],[electricity_amount]]</f>
        <v>0</v>
      </c>
    </row>
    <row r="3951" spans="1:34">
      <c r="A3951" t="s">
        <v>2172</v>
      </c>
      <c r="B3951" t="s">
        <v>22</v>
      </c>
      <c r="C3951" t="s">
        <v>649</v>
      </c>
      <c r="D3951" t="s">
        <v>24</v>
      </c>
      <c r="E3951" t="s">
        <v>195</v>
      </c>
      <c r="F3951" t="s">
        <v>650</v>
      </c>
      <c r="G3951" t="s">
        <v>2173</v>
      </c>
      <c r="H3951" s="1">
        <f>DATE(YEAR(invoices[[#This Row],[due_date]]),MONTH(invoices[[#This Row],[due_date]]),1)</f>
        <v>45413</v>
      </c>
      <c r="I3951" s="1">
        <v>45419</v>
      </c>
      <c r="J3951">
        <v>14500</v>
      </c>
      <c r="K3951">
        <v>343</v>
      </c>
      <c r="L3951">
        <v>0</v>
      </c>
      <c r="M3951">
        <f>invoices[[#This Row],[rent_amount]]+invoices[[#This Row],[electricity_amount]]+invoices[[#This Row],[other_charges]]</f>
        <v>14843</v>
      </c>
      <c r="N3951" t="s">
        <v>28</v>
      </c>
      <c r="O3951" t="s">
        <v>115</v>
      </c>
      <c r="P3951">
        <v>0</v>
      </c>
      <c r="Q3951" t="b">
        <v>0</v>
      </c>
      <c r="R3951" t="s">
        <v>116</v>
      </c>
      <c r="S3951">
        <v>0</v>
      </c>
      <c r="T3951">
        <f>invoices[[#This Row],[total_amount]]</f>
        <v>14843</v>
      </c>
      <c r="U3951" t="s">
        <v>652</v>
      </c>
      <c r="V3951" t="str">
        <f>INDEX([1]!Table1[tenantname],MATCH(invoices[[#This Row],[allotment_id]],[1]!Table1[TenantAllotmentID],0))</f>
        <v>Sai Prasanna Sape (D41-B2)</v>
      </c>
      <c r="W3951" t="s">
        <v>14183</v>
      </c>
      <c r="X3951" t="s">
        <v>14184</v>
      </c>
      <c r="Y3951" s="4">
        <v>45413</v>
      </c>
      <c r="Z3951" t="s">
        <v>15806</v>
      </c>
      <c r="AA3951">
        <v>10408</v>
      </c>
      <c r="AB3951">
        <v>3468</v>
      </c>
      <c r="AC3951">
        <v>624</v>
      </c>
      <c r="AD3951" s="7">
        <f>invoices[[#This Row],[Rent]]+invoices[[#This Row],[Services]]+invoices[[#This Row],[GST]]</f>
        <v>14500</v>
      </c>
      <c r="AE3951" s="7">
        <f>invoices[[#This Row],[Total]]-invoices[[#This Row],[rent_amount]]</f>
        <v>0</v>
      </c>
      <c r="AF3951">
        <v>552</v>
      </c>
      <c r="AG3951">
        <v>343</v>
      </c>
      <c r="AH3951">
        <f>invoices[[#This Row],[EB Amount]]-invoices[[#This Row],[electricity_amount]]</f>
        <v>0</v>
      </c>
    </row>
    <row r="3952" spans="1:34">
      <c r="A3952" t="s">
        <v>2329</v>
      </c>
      <c r="B3952" t="s">
        <v>22</v>
      </c>
      <c r="C3952" t="s">
        <v>626</v>
      </c>
      <c r="D3952" t="s">
        <v>24</v>
      </c>
      <c r="E3952" t="s">
        <v>342</v>
      </c>
      <c r="F3952" t="s">
        <v>1279</v>
      </c>
      <c r="G3952" t="s">
        <v>2330</v>
      </c>
      <c r="H3952" s="1">
        <f>DATE(YEAR(invoices[[#This Row],[due_date]]),MONTH(invoices[[#This Row],[due_date]]),1)</f>
        <v>45413</v>
      </c>
      <c r="I3952" s="1">
        <v>45419</v>
      </c>
      <c r="J3952">
        <v>14500</v>
      </c>
      <c r="K3952">
        <v>2010</v>
      </c>
      <c r="L3952">
        <v>2250</v>
      </c>
      <c r="M3952">
        <f>invoices[[#This Row],[rent_amount]]+invoices[[#This Row],[electricity_amount]]+invoices[[#This Row],[other_charges]]</f>
        <v>18760</v>
      </c>
      <c r="N3952" t="s">
        <v>28</v>
      </c>
      <c r="O3952" t="s">
        <v>115</v>
      </c>
      <c r="P3952">
        <v>0</v>
      </c>
      <c r="Q3952" t="b">
        <v>0</v>
      </c>
      <c r="R3952" t="s">
        <v>116</v>
      </c>
      <c r="S3952">
        <v>0</v>
      </c>
      <c r="T3952">
        <f>invoices[[#This Row],[total_amount]]</f>
        <v>18760</v>
      </c>
      <c r="U3952" t="s">
        <v>1619</v>
      </c>
      <c r="V3952" t="str">
        <f>INDEX([1]!Table1[tenantname],MATCH(invoices[[#This Row],[allotment_id]],[1]!Table1[TenantAllotmentID],0))</f>
        <v>Rishita Tulsyan (D11-C2)</v>
      </c>
      <c r="W3952" t="s">
        <v>14177</v>
      </c>
      <c r="X3952" t="s">
        <v>14538</v>
      </c>
      <c r="Y3952" s="4">
        <v>45413</v>
      </c>
      <c r="Z3952" t="s">
        <v>15806</v>
      </c>
      <c r="AA3952">
        <v>9018</v>
      </c>
      <c r="AB3952">
        <v>4645</v>
      </c>
      <c r="AC3952">
        <v>837</v>
      </c>
      <c r="AD3952" s="7">
        <f>invoices[[#This Row],[Rent]]+invoices[[#This Row],[Services]]+invoices[[#This Row],[GST]]</f>
        <v>14500</v>
      </c>
      <c r="AE3952" s="7">
        <f>invoices[[#This Row],[Total]]-invoices[[#This Row],[rent_amount]]</f>
        <v>0</v>
      </c>
      <c r="AF3952">
        <v>605</v>
      </c>
      <c r="AG3952">
        <v>2010</v>
      </c>
      <c r="AH3952">
        <f>invoices[[#This Row],[EB Amount]]-invoices[[#This Row],[electricity_amount]]</f>
        <v>0</v>
      </c>
    </row>
    <row r="3953" spans="1:34">
      <c r="A3953" t="s">
        <v>2440</v>
      </c>
      <c r="B3953" t="s">
        <v>22</v>
      </c>
      <c r="C3953" t="s">
        <v>2441</v>
      </c>
      <c r="D3953" t="s">
        <v>24</v>
      </c>
      <c r="E3953" t="s">
        <v>80</v>
      </c>
      <c r="F3953" t="s">
        <v>81</v>
      </c>
      <c r="G3953" t="s">
        <v>2442</v>
      </c>
      <c r="H3953" s="1">
        <f>DATE(YEAR(invoices[[#This Row],[due_date]]),MONTH(invoices[[#This Row],[due_date]]),1)</f>
        <v>45413</v>
      </c>
      <c r="I3953" s="1">
        <v>45419</v>
      </c>
      <c r="J3953">
        <v>14500</v>
      </c>
      <c r="K3953">
        <v>1080</v>
      </c>
      <c r="L3953">
        <v>0</v>
      </c>
      <c r="M3953">
        <f>invoices[[#This Row],[rent_amount]]+invoices[[#This Row],[electricity_amount]]+invoices[[#This Row],[other_charges]]</f>
        <v>15580</v>
      </c>
      <c r="N3953" t="s">
        <v>28</v>
      </c>
      <c r="O3953" t="s">
        <v>760</v>
      </c>
      <c r="P3953">
        <v>0</v>
      </c>
      <c r="Q3953" t="b">
        <v>0</v>
      </c>
      <c r="R3953" t="s">
        <v>116</v>
      </c>
      <c r="S3953">
        <v>0</v>
      </c>
      <c r="T3953">
        <f>invoices[[#This Row],[total_amount]]</f>
        <v>15580</v>
      </c>
      <c r="U3953" t="s">
        <v>2443</v>
      </c>
      <c r="V3953" t="str">
        <f>INDEX([1]!Table1[tenantname],MATCH(invoices[[#This Row],[allotment_id]],[1]!Table1[TenantAllotmentID],0))</f>
        <v>Sree Shravanya Ragunath (D21-B1)</v>
      </c>
      <c r="W3953" t="s">
        <v>14805</v>
      </c>
      <c r="X3953" t="s">
        <v>14806</v>
      </c>
      <c r="Y3953" s="4">
        <v>45413</v>
      </c>
      <c r="Z3953" t="s">
        <v>15806</v>
      </c>
      <c r="AA3953">
        <v>10150</v>
      </c>
      <c r="AB3953">
        <v>3468</v>
      </c>
      <c r="AC3953">
        <v>882</v>
      </c>
      <c r="AD3953" s="7">
        <f>invoices[[#This Row],[Rent]]+invoices[[#This Row],[Services]]+invoices[[#This Row],[GST]]</f>
        <v>14500</v>
      </c>
      <c r="AE3953" s="7">
        <f>invoices[[#This Row],[Total]]-invoices[[#This Row],[rent_amount]]</f>
        <v>0</v>
      </c>
      <c r="AF3953">
        <v>647</v>
      </c>
      <c r="AG3953">
        <v>1080</v>
      </c>
      <c r="AH3953">
        <f>invoices[[#This Row],[EB Amount]]-invoices[[#This Row],[electricity_amount]]</f>
        <v>0</v>
      </c>
    </row>
    <row r="3954" spans="1:34">
      <c r="A3954" t="s">
        <v>2491</v>
      </c>
      <c r="B3954" t="s">
        <v>22</v>
      </c>
      <c r="C3954" t="s">
        <v>1919</v>
      </c>
      <c r="D3954" t="s">
        <v>24</v>
      </c>
      <c r="E3954" t="s">
        <v>140</v>
      </c>
      <c r="F3954" t="s">
        <v>437</v>
      </c>
      <c r="G3954" t="s">
        <v>2492</v>
      </c>
      <c r="H3954" s="1">
        <f>DATE(YEAR(invoices[[#This Row],[due_date]]),MONTH(invoices[[#This Row],[due_date]]),1)</f>
        <v>45413</v>
      </c>
      <c r="I3954" s="1">
        <v>45419</v>
      </c>
      <c r="J3954">
        <v>13500</v>
      </c>
      <c r="K3954">
        <v>696</v>
      </c>
      <c r="L3954">
        <v>0</v>
      </c>
      <c r="M3954">
        <f>invoices[[#This Row],[rent_amount]]+invoices[[#This Row],[electricity_amount]]+invoices[[#This Row],[other_charges]]</f>
        <v>14196</v>
      </c>
      <c r="N3954" t="s">
        <v>28</v>
      </c>
      <c r="O3954" t="s">
        <v>1774</v>
      </c>
      <c r="P3954">
        <v>0</v>
      </c>
      <c r="Q3954" t="b">
        <v>0</v>
      </c>
      <c r="R3954" t="s">
        <v>116</v>
      </c>
      <c r="S3954">
        <v>0</v>
      </c>
      <c r="T3954">
        <f>invoices[[#This Row],[total_amount]]</f>
        <v>14196</v>
      </c>
      <c r="U3954" t="s">
        <v>1921</v>
      </c>
      <c r="V3954" t="str">
        <f>INDEX([1]!Table1[tenantname],MATCH(invoices[[#This Row],[allotment_id]],[1]!Table1[TenantAllotmentID],0))</f>
        <v>Abhishek Kumar Jha (A41-C2)</v>
      </c>
      <c r="W3954" t="s">
        <v>14643</v>
      </c>
      <c r="X3954" t="s">
        <v>14644</v>
      </c>
      <c r="Y3954" s="4">
        <v>45413</v>
      </c>
      <c r="Z3954" t="s">
        <v>15806</v>
      </c>
      <c r="AA3954">
        <v>8396</v>
      </c>
      <c r="AB3954">
        <v>4325</v>
      </c>
      <c r="AC3954">
        <v>779</v>
      </c>
      <c r="AD3954" s="7">
        <f>invoices[[#This Row],[Rent]]+invoices[[#This Row],[Services]]+invoices[[#This Row],[GST]]</f>
        <v>13500</v>
      </c>
      <c r="AE3954" s="7">
        <f>invoices[[#This Row],[Total]]-invoices[[#This Row],[rent_amount]]</f>
        <v>0</v>
      </c>
      <c r="AF3954">
        <v>669</v>
      </c>
      <c r="AG3954">
        <v>696</v>
      </c>
      <c r="AH3954">
        <f>invoices[[#This Row],[EB Amount]]-invoices[[#This Row],[electricity_amount]]</f>
        <v>0</v>
      </c>
    </row>
    <row r="3955" spans="1:34">
      <c r="A3955" t="s">
        <v>2495</v>
      </c>
      <c r="B3955" t="s">
        <v>22</v>
      </c>
      <c r="C3955" t="s">
        <v>246</v>
      </c>
      <c r="D3955" t="s">
        <v>24</v>
      </c>
      <c r="E3955" t="s">
        <v>476</v>
      </c>
      <c r="F3955" t="s">
        <v>1087</v>
      </c>
      <c r="G3955" t="s">
        <v>2496</v>
      </c>
      <c r="H3955" s="1">
        <f>DATE(YEAR(invoices[[#This Row],[due_date]]),MONTH(invoices[[#This Row],[due_date]]),1)</f>
        <v>45413</v>
      </c>
      <c r="I3955" s="1">
        <v>45419</v>
      </c>
      <c r="J3955">
        <v>19000</v>
      </c>
      <c r="K3955">
        <v>2670</v>
      </c>
      <c r="L3955">
        <v>0</v>
      </c>
      <c r="M3955">
        <f>invoices[[#This Row],[rent_amount]]+invoices[[#This Row],[electricity_amount]]+invoices[[#This Row],[other_charges]]</f>
        <v>21670</v>
      </c>
      <c r="N3955" t="s">
        <v>28</v>
      </c>
      <c r="O3955" t="s">
        <v>553</v>
      </c>
      <c r="P3955">
        <v>0</v>
      </c>
      <c r="Q3955" t="b">
        <v>0</v>
      </c>
      <c r="R3955" t="s">
        <v>116</v>
      </c>
      <c r="S3955">
        <v>0</v>
      </c>
      <c r="T3955">
        <f>invoices[[#This Row],[total_amount]]</f>
        <v>21670</v>
      </c>
      <c r="U3955" t="s">
        <v>1089</v>
      </c>
      <c r="V3955" t="str">
        <f>INDEX([1]!Table1[tenantname],MATCH(invoices[[#This Row],[allotment_id]],[1]!Table1[TenantAllotmentID],0))</f>
        <v>Dinesh kumar (B41-A1)</v>
      </c>
      <c r="W3955" t="s">
        <v>14044</v>
      </c>
      <c r="X3955" t="s">
        <v>14343</v>
      </c>
      <c r="Y3955" s="4">
        <v>45413</v>
      </c>
      <c r="Z3955" t="s">
        <v>15806</v>
      </c>
      <c r="AA3955">
        <v>13639</v>
      </c>
      <c r="AB3955">
        <v>4545</v>
      </c>
      <c r="AC3955">
        <v>816</v>
      </c>
      <c r="AD3955" s="7">
        <f>invoices[[#This Row],[Rent]]+invoices[[#This Row],[Services]]+invoices[[#This Row],[GST]]</f>
        <v>19000</v>
      </c>
      <c r="AE3955" s="7">
        <f>invoices[[#This Row],[Total]]-invoices[[#This Row],[rent_amount]]</f>
        <v>0</v>
      </c>
      <c r="AF3955">
        <v>671</v>
      </c>
      <c r="AG3955">
        <v>2670</v>
      </c>
      <c r="AH3955">
        <f>invoices[[#This Row],[EB Amount]]-invoices[[#This Row],[electricity_amount]]</f>
        <v>0</v>
      </c>
    </row>
    <row r="3956" spans="1:34">
      <c r="A3956" t="s">
        <v>2600</v>
      </c>
      <c r="B3956" t="s">
        <v>22</v>
      </c>
      <c r="C3956" t="s">
        <v>285</v>
      </c>
      <c r="D3956" t="s">
        <v>24</v>
      </c>
      <c r="E3956" t="s">
        <v>234</v>
      </c>
      <c r="F3956" t="s">
        <v>286</v>
      </c>
      <c r="G3956" t="s">
        <v>2601</v>
      </c>
      <c r="H3956" s="1">
        <f>DATE(YEAR(invoices[[#This Row],[due_date]]),MONTH(invoices[[#This Row],[due_date]]),1)</f>
        <v>45413</v>
      </c>
      <c r="I3956" s="1">
        <v>45419</v>
      </c>
      <c r="J3956">
        <v>14500</v>
      </c>
      <c r="K3956">
        <v>1140</v>
      </c>
      <c r="L3956">
        <v>0</v>
      </c>
      <c r="M3956">
        <f>invoices[[#This Row],[rent_amount]]+invoices[[#This Row],[electricity_amount]]+invoices[[#This Row],[other_charges]]</f>
        <v>15640</v>
      </c>
      <c r="N3956" t="s">
        <v>28</v>
      </c>
      <c r="O3956" t="s">
        <v>553</v>
      </c>
      <c r="P3956">
        <v>0</v>
      </c>
      <c r="Q3956" t="b">
        <v>0</v>
      </c>
      <c r="R3956" t="s">
        <v>116</v>
      </c>
      <c r="S3956">
        <v>0</v>
      </c>
      <c r="T3956">
        <f>invoices[[#This Row],[total_amount]]</f>
        <v>15640</v>
      </c>
      <c r="U3956" t="s">
        <v>290</v>
      </c>
      <c r="V3956" t="str">
        <f>INDEX([1]!Table1[tenantname],MATCH(invoices[[#This Row],[allotment_id]],[1]!Table1[TenantAllotmentID],0))</f>
        <v>Mahima Shree (D12-B1)</v>
      </c>
      <c r="W3956" t="s">
        <v>14056</v>
      </c>
      <c r="X3956" t="s">
        <v>14057</v>
      </c>
      <c r="Y3956" s="4">
        <v>45413</v>
      </c>
      <c r="Z3956" t="s">
        <v>15806</v>
      </c>
      <c r="AA3956">
        <v>10150</v>
      </c>
      <c r="AB3956">
        <v>3468</v>
      </c>
      <c r="AC3956">
        <v>882</v>
      </c>
      <c r="AD3956" s="7">
        <f>invoices[[#This Row],[Rent]]+invoices[[#This Row],[Services]]+invoices[[#This Row],[GST]]</f>
        <v>14500</v>
      </c>
      <c r="AE3956" s="7">
        <f>invoices[[#This Row],[Total]]-invoices[[#This Row],[rent_amount]]</f>
        <v>0</v>
      </c>
      <c r="AF3956">
        <v>712</v>
      </c>
      <c r="AG3956">
        <v>1140</v>
      </c>
      <c r="AH3956">
        <f>invoices[[#This Row],[EB Amount]]-invoices[[#This Row],[electricity_amount]]</f>
        <v>0</v>
      </c>
    </row>
    <row r="3957" spans="1:34">
      <c r="A3957" t="s">
        <v>2604</v>
      </c>
      <c r="B3957" t="s">
        <v>22</v>
      </c>
      <c r="C3957" t="s">
        <v>1932</v>
      </c>
      <c r="D3957" t="s">
        <v>24</v>
      </c>
      <c r="E3957" t="s">
        <v>112</v>
      </c>
      <c r="F3957" t="s">
        <v>1343</v>
      </c>
      <c r="G3957" t="s">
        <v>2605</v>
      </c>
      <c r="H3957" s="1">
        <f>DATE(YEAR(invoices[[#This Row],[due_date]]),MONTH(invoices[[#This Row],[due_date]]),1)</f>
        <v>45413</v>
      </c>
      <c r="I3957" s="1">
        <v>45419</v>
      </c>
      <c r="J3957">
        <v>19000</v>
      </c>
      <c r="K3957">
        <v>1620</v>
      </c>
      <c r="L3957">
        <v>0</v>
      </c>
      <c r="M3957">
        <f>invoices[[#This Row],[rent_amount]]+invoices[[#This Row],[electricity_amount]]+invoices[[#This Row],[other_charges]]</f>
        <v>20620</v>
      </c>
      <c r="N3957" t="s">
        <v>28</v>
      </c>
      <c r="O3957" t="s">
        <v>760</v>
      </c>
      <c r="P3957">
        <v>0</v>
      </c>
      <c r="Q3957" t="b">
        <v>0</v>
      </c>
      <c r="R3957" t="s">
        <v>116</v>
      </c>
      <c r="S3957">
        <v>0</v>
      </c>
      <c r="T3957">
        <f>invoices[[#This Row],[total_amount]]</f>
        <v>20620</v>
      </c>
      <c r="U3957" t="s">
        <v>1934</v>
      </c>
      <c r="V3957" t="str">
        <f>INDEX([1]!Table1[tenantname],MATCH(invoices[[#This Row],[allotment_id]],[1]!Table1[TenantAllotmentID],0))</f>
        <v>Siddanth Vaibhav (A23-A1)</v>
      </c>
      <c r="W3957" t="s">
        <v>14649</v>
      </c>
      <c r="X3957" t="s">
        <v>14650</v>
      </c>
      <c r="Y3957" s="4">
        <v>45413</v>
      </c>
      <c r="Z3957" t="s">
        <v>15806</v>
      </c>
      <c r="AA3957">
        <v>13300</v>
      </c>
      <c r="AB3957">
        <v>4545</v>
      </c>
      <c r="AC3957">
        <v>1155</v>
      </c>
      <c r="AD3957" s="7">
        <f>invoices[[#This Row],[Rent]]+invoices[[#This Row],[Services]]+invoices[[#This Row],[GST]]</f>
        <v>19000</v>
      </c>
      <c r="AE3957" s="7">
        <f>invoices[[#This Row],[Total]]-invoices[[#This Row],[rent_amount]]</f>
        <v>0</v>
      </c>
      <c r="AF3957">
        <v>714</v>
      </c>
      <c r="AG3957">
        <v>1620</v>
      </c>
      <c r="AH3957">
        <f>invoices[[#This Row],[EB Amount]]-invoices[[#This Row],[electricity_amount]]</f>
        <v>0</v>
      </c>
    </row>
    <row r="3958" spans="1:34">
      <c r="A3958" t="s">
        <v>2878</v>
      </c>
      <c r="B3958" t="s">
        <v>22</v>
      </c>
      <c r="C3958" t="s">
        <v>1524</v>
      </c>
      <c r="D3958" t="s">
        <v>24</v>
      </c>
      <c r="E3958" t="s">
        <v>399</v>
      </c>
      <c r="F3958" t="s">
        <v>1525</v>
      </c>
      <c r="G3958" t="s">
        <v>2879</v>
      </c>
      <c r="H3958" s="1">
        <f>DATE(YEAR(invoices[[#This Row],[due_date]]),MONTH(invoices[[#This Row],[due_date]]),1)</f>
        <v>45413</v>
      </c>
      <c r="I3958" s="1">
        <v>45419</v>
      </c>
      <c r="J3958">
        <v>14500</v>
      </c>
      <c r="K3958">
        <v>805</v>
      </c>
      <c r="L3958">
        <v>0</v>
      </c>
      <c r="M3958">
        <f>invoices[[#This Row],[rent_amount]]+invoices[[#This Row],[electricity_amount]]+invoices[[#This Row],[other_charges]]</f>
        <v>15305</v>
      </c>
      <c r="N3958" t="s">
        <v>28</v>
      </c>
      <c r="O3958" t="s">
        <v>1774</v>
      </c>
      <c r="P3958">
        <v>0</v>
      </c>
      <c r="Q3958" t="b">
        <v>0</v>
      </c>
      <c r="R3958" t="s">
        <v>116</v>
      </c>
      <c r="S3958">
        <v>0</v>
      </c>
      <c r="T3958">
        <f>invoices[[#This Row],[total_amount]]</f>
        <v>15305</v>
      </c>
      <c r="U3958" t="s">
        <v>1527</v>
      </c>
      <c r="V3958" t="str">
        <f>INDEX([1]!Table1[tenantname],MATCH(invoices[[#This Row],[allotment_id]],[1]!Table1[TenantAllotmentID],0))</f>
        <v>Ananya Bompalli (B22-B1)</v>
      </c>
      <c r="W3958" t="s">
        <v>14506</v>
      </c>
      <c r="X3958" t="s">
        <v>14507</v>
      </c>
      <c r="Y3958" s="4">
        <v>45413</v>
      </c>
      <c r="Z3958" t="s">
        <v>15806</v>
      </c>
      <c r="AA3958">
        <v>10150</v>
      </c>
      <c r="AB3958">
        <v>3468</v>
      </c>
      <c r="AC3958">
        <v>882</v>
      </c>
      <c r="AD3958" s="7">
        <f>invoices[[#This Row],[Rent]]+invoices[[#This Row],[Services]]+invoices[[#This Row],[GST]]</f>
        <v>14500</v>
      </c>
      <c r="AE3958" s="7">
        <f>invoices[[#This Row],[Total]]-invoices[[#This Row],[rent_amount]]</f>
        <v>0</v>
      </c>
      <c r="AF3958">
        <v>824</v>
      </c>
      <c r="AG3958">
        <v>805</v>
      </c>
      <c r="AH3958">
        <f>invoices[[#This Row],[EB Amount]]-invoices[[#This Row],[electricity_amount]]</f>
        <v>0</v>
      </c>
    </row>
    <row r="3959" spans="1:34">
      <c r="A3959" t="s">
        <v>2888</v>
      </c>
      <c r="B3959" t="s">
        <v>22</v>
      </c>
      <c r="C3959" t="s">
        <v>2889</v>
      </c>
      <c r="D3959" t="s">
        <v>24</v>
      </c>
      <c r="E3959" t="s">
        <v>104</v>
      </c>
      <c r="F3959" t="s">
        <v>380</v>
      </c>
      <c r="G3959" t="s">
        <v>2890</v>
      </c>
      <c r="H3959" s="1">
        <f>DATE(YEAR(invoices[[#This Row],[due_date]]),MONTH(invoices[[#This Row],[due_date]]),1)</f>
        <v>45413</v>
      </c>
      <c r="I3959" s="1">
        <v>45419</v>
      </c>
      <c r="J3959">
        <v>10419</v>
      </c>
      <c r="K3959">
        <v>840</v>
      </c>
      <c r="L3959">
        <v>2250</v>
      </c>
      <c r="M3959">
        <f>invoices[[#This Row],[rent_amount]]+invoices[[#This Row],[electricity_amount]]+invoices[[#This Row],[other_charges]]</f>
        <v>13509</v>
      </c>
      <c r="N3959" t="s">
        <v>28</v>
      </c>
      <c r="O3959" t="s">
        <v>760</v>
      </c>
      <c r="P3959">
        <v>0</v>
      </c>
      <c r="Q3959" t="b">
        <v>0</v>
      </c>
      <c r="R3959" t="s">
        <v>116</v>
      </c>
      <c r="S3959">
        <v>0</v>
      </c>
      <c r="T3959">
        <f>invoices[[#This Row],[total_amount]]</f>
        <v>13509</v>
      </c>
      <c r="U3959" t="s">
        <v>2891</v>
      </c>
      <c r="V3959" t="str">
        <f>INDEX([1]!Table1[tenantname],MATCH(invoices[[#This Row],[allotment_id]],[1]!Table1[TenantAllotmentID],0))</f>
        <v>Whesley Anburaj (B14-A1)</v>
      </c>
      <c r="W3959" t="s">
        <v>14918</v>
      </c>
      <c r="X3959" t="s">
        <v>14919</v>
      </c>
      <c r="Y3959" s="4">
        <v>45413</v>
      </c>
      <c r="Z3959" t="s">
        <v>15806</v>
      </c>
      <c r="AA3959">
        <v>7479</v>
      </c>
      <c r="AB3959">
        <v>2492</v>
      </c>
      <c r="AC3959">
        <v>448</v>
      </c>
      <c r="AD3959" s="7">
        <f>invoices[[#This Row],[Rent]]+invoices[[#This Row],[Services]]+invoices[[#This Row],[GST]]</f>
        <v>10419</v>
      </c>
      <c r="AE3959" s="7">
        <f>invoices[[#This Row],[Total]]-invoices[[#This Row],[rent_amount]]</f>
        <v>0</v>
      </c>
      <c r="AF3959">
        <v>829</v>
      </c>
      <c r="AG3959">
        <v>840</v>
      </c>
      <c r="AH3959">
        <f>invoices[[#This Row],[EB Amount]]-invoices[[#This Row],[electricity_amount]]</f>
        <v>0</v>
      </c>
    </row>
    <row r="3960" spans="1:34">
      <c r="A3960" t="s">
        <v>2929</v>
      </c>
      <c r="B3960" t="s">
        <v>22</v>
      </c>
      <c r="C3960" t="s">
        <v>1492</v>
      </c>
      <c r="D3960" t="s">
        <v>24</v>
      </c>
      <c r="E3960" t="s">
        <v>569</v>
      </c>
      <c r="F3960" t="s">
        <v>1493</v>
      </c>
      <c r="G3960" t="s">
        <v>2930</v>
      </c>
      <c r="H3960" s="1">
        <f>DATE(YEAR(invoices[[#This Row],[due_date]]),MONTH(invoices[[#This Row],[due_date]]),1)</f>
        <v>45413</v>
      </c>
      <c r="I3960" s="1">
        <v>45419</v>
      </c>
      <c r="J3960">
        <v>13000</v>
      </c>
      <c r="K3960">
        <v>2490</v>
      </c>
      <c r="L3960">
        <v>0</v>
      </c>
      <c r="M3960">
        <f>invoices[[#This Row],[rent_amount]]+invoices[[#This Row],[electricity_amount]]+invoices[[#This Row],[other_charges]]</f>
        <v>15490</v>
      </c>
      <c r="N3960" t="s">
        <v>28</v>
      </c>
      <c r="O3960" t="s">
        <v>553</v>
      </c>
      <c r="P3960">
        <v>0</v>
      </c>
      <c r="Q3960" t="b">
        <v>0</v>
      </c>
      <c r="R3960" t="s">
        <v>116</v>
      </c>
      <c r="S3960">
        <v>0</v>
      </c>
      <c r="T3960">
        <f>invoices[[#This Row],[total_amount]]</f>
        <v>15490</v>
      </c>
      <c r="U3960" t="s">
        <v>1495</v>
      </c>
      <c r="V3960" t="str">
        <f>INDEX([1]!Table1[tenantname],MATCH(invoices[[#This Row],[allotment_id]],[1]!Table1[TenantAllotmentID],0))</f>
        <v>Kritika Patwary (C12-C1)</v>
      </c>
      <c r="W3960" t="s">
        <v>14493</v>
      </c>
      <c r="X3960" t="s">
        <v>14494</v>
      </c>
      <c r="Y3960" s="4">
        <v>45413</v>
      </c>
      <c r="Z3960" t="s">
        <v>15806</v>
      </c>
      <c r="AA3960">
        <v>7949</v>
      </c>
      <c r="AB3960">
        <v>4280</v>
      </c>
      <c r="AC3960">
        <v>771</v>
      </c>
      <c r="AD3960" s="7">
        <f>invoices[[#This Row],[Rent]]+invoices[[#This Row],[Services]]+invoices[[#This Row],[GST]]</f>
        <v>13000</v>
      </c>
      <c r="AE3960" s="7">
        <f>invoices[[#This Row],[Total]]-invoices[[#This Row],[rent_amount]]</f>
        <v>0</v>
      </c>
      <c r="AF3960">
        <v>846</v>
      </c>
      <c r="AG3960">
        <v>2490</v>
      </c>
      <c r="AH3960">
        <f>invoices[[#This Row],[EB Amount]]-invoices[[#This Row],[electricity_amount]]</f>
        <v>0</v>
      </c>
    </row>
    <row r="3961" spans="1:34">
      <c r="A3961" t="s">
        <v>2964</v>
      </c>
      <c r="B3961" t="s">
        <v>22</v>
      </c>
      <c r="C3961" t="s">
        <v>1803</v>
      </c>
      <c r="D3961" t="s">
        <v>24</v>
      </c>
      <c r="E3961" t="s">
        <v>226</v>
      </c>
      <c r="F3961" t="s">
        <v>227</v>
      </c>
      <c r="G3961" t="s">
        <v>2965</v>
      </c>
      <c r="H3961" s="1">
        <f>DATE(YEAR(invoices[[#This Row],[due_date]]),MONTH(invoices[[#This Row],[due_date]]),1)</f>
        <v>45413</v>
      </c>
      <c r="I3961" s="1">
        <v>45419</v>
      </c>
      <c r="J3961">
        <v>12629</v>
      </c>
      <c r="K3961">
        <v>0</v>
      </c>
      <c r="L3961">
        <v>0</v>
      </c>
      <c r="M3961">
        <f>invoices[[#This Row],[rent_amount]]+invoices[[#This Row],[electricity_amount]]+invoices[[#This Row],[other_charges]]</f>
        <v>12629</v>
      </c>
      <c r="N3961" t="s">
        <v>28</v>
      </c>
      <c r="O3961" t="s">
        <v>1774</v>
      </c>
      <c r="P3961">
        <v>0</v>
      </c>
      <c r="Q3961" t="b">
        <v>0</v>
      </c>
      <c r="R3961" t="s">
        <v>116</v>
      </c>
      <c r="S3961">
        <v>0</v>
      </c>
      <c r="T3961">
        <f>invoices[[#This Row],[total_amount]]</f>
        <v>12629</v>
      </c>
      <c r="U3961" t="s">
        <v>2752</v>
      </c>
      <c r="V3961" t="str">
        <f>INDEX([1]!Table1[tenantname],MATCH(invoices[[#This Row],[allotment_id]],[1]!Table1[TenantAllotmentID],0))</f>
        <v>Anjana K (B12-B2)</v>
      </c>
      <c r="W3961" t="s">
        <v>14599</v>
      </c>
      <c r="X3961" t="s">
        <v>14885</v>
      </c>
      <c r="Y3961" s="4">
        <v>45413</v>
      </c>
      <c r="Z3961" t="s">
        <v>15806</v>
      </c>
      <c r="AA3961">
        <v>9065</v>
      </c>
      <c r="AB3961">
        <v>3021</v>
      </c>
      <c r="AC3961">
        <v>543</v>
      </c>
      <c r="AD3961" s="7">
        <f>invoices[[#This Row],[Rent]]+invoices[[#This Row],[Services]]+invoices[[#This Row],[GST]]</f>
        <v>12629</v>
      </c>
      <c r="AE3961" s="7">
        <f>invoices[[#This Row],[Total]]-invoices[[#This Row],[rent_amount]]</f>
        <v>0</v>
      </c>
      <c r="AF3961">
        <v>861</v>
      </c>
      <c r="AG3961">
        <v>0</v>
      </c>
      <c r="AH3961">
        <f>invoices[[#This Row],[EB Amount]]-invoices[[#This Row],[electricity_amount]]</f>
        <v>0</v>
      </c>
    </row>
    <row r="3962" spans="1:34">
      <c r="A3962" t="s">
        <v>2968</v>
      </c>
      <c r="B3962" t="s">
        <v>22</v>
      </c>
      <c r="C3962" t="s">
        <v>2969</v>
      </c>
      <c r="D3962" t="s">
        <v>24</v>
      </c>
      <c r="E3962" t="s">
        <v>80</v>
      </c>
      <c r="F3962" t="s">
        <v>1824</v>
      </c>
      <c r="G3962" t="s">
        <v>2970</v>
      </c>
      <c r="H3962" s="1">
        <f>DATE(YEAR(invoices[[#This Row],[due_date]]),MONTH(invoices[[#This Row],[due_date]]),1)</f>
        <v>45413</v>
      </c>
      <c r="I3962" s="1">
        <v>45419</v>
      </c>
      <c r="J3962">
        <v>24000</v>
      </c>
      <c r="K3962">
        <v>720</v>
      </c>
      <c r="L3962">
        <v>0</v>
      </c>
      <c r="M3962">
        <f>invoices[[#This Row],[rent_amount]]+invoices[[#This Row],[electricity_amount]]+invoices[[#This Row],[other_charges]]</f>
        <v>24720</v>
      </c>
      <c r="N3962" t="s">
        <v>28</v>
      </c>
      <c r="O3962" t="s">
        <v>553</v>
      </c>
      <c r="P3962">
        <v>0</v>
      </c>
      <c r="Q3962" t="b">
        <v>0</v>
      </c>
      <c r="R3962" t="s">
        <v>116</v>
      </c>
      <c r="S3962">
        <v>0</v>
      </c>
      <c r="T3962">
        <f>invoices[[#This Row],[total_amount]]</f>
        <v>24720</v>
      </c>
      <c r="U3962" t="s">
        <v>2971</v>
      </c>
      <c r="V3962" t="str">
        <f>INDEX([1]!Table1[tenantname],MATCH(invoices[[#This Row],[allotment_id]],[1]!Table1[TenantAllotmentID],0))</f>
        <v>Alagu Lakshmi (D21-A1)</v>
      </c>
      <c r="W3962" t="s">
        <v>14935</v>
      </c>
      <c r="X3962" t="s">
        <v>14936</v>
      </c>
      <c r="Y3962" s="4">
        <v>45413</v>
      </c>
      <c r="Z3962" t="s">
        <v>15806</v>
      </c>
      <c r="AA3962">
        <v>16800</v>
      </c>
      <c r="AB3962">
        <v>5741</v>
      </c>
      <c r="AC3962">
        <v>1459</v>
      </c>
      <c r="AD3962" s="7">
        <f>invoices[[#This Row],[Rent]]+invoices[[#This Row],[Services]]+invoices[[#This Row],[GST]]</f>
        <v>24000</v>
      </c>
      <c r="AE3962" s="7">
        <f>invoices[[#This Row],[Total]]-invoices[[#This Row],[rent_amount]]</f>
        <v>0</v>
      </c>
      <c r="AF3962">
        <v>863</v>
      </c>
      <c r="AG3962">
        <v>720</v>
      </c>
      <c r="AH3962">
        <f>invoices[[#This Row],[EB Amount]]-invoices[[#This Row],[electricity_amount]]</f>
        <v>0</v>
      </c>
    </row>
    <row r="3963" spans="1:34">
      <c r="A3963" t="s">
        <v>3014</v>
      </c>
      <c r="B3963" t="s">
        <v>22</v>
      </c>
      <c r="C3963" t="s">
        <v>2319</v>
      </c>
      <c r="D3963" t="s">
        <v>24</v>
      </c>
      <c r="E3963" t="s">
        <v>112</v>
      </c>
      <c r="F3963" t="s">
        <v>2320</v>
      </c>
      <c r="G3963" t="s">
        <v>3015</v>
      </c>
      <c r="H3963" s="1">
        <f>DATE(YEAR(invoices[[#This Row],[due_date]]),MONTH(invoices[[#This Row],[due_date]]),1)</f>
        <v>45413</v>
      </c>
      <c r="I3963" s="1">
        <v>45419</v>
      </c>
      <c r="J3963">
        <v>14500</v>
      </c>
      <c r="K3963">
        <v>0</v>
      </c>
      <c r="L3963">
        <v>0</v>
      </c>
      <c r="M3963">
        <f>invoices[[#This Row],[rent_amount]]+invoices[[#This Row],[electricity_amount]]+invoices[[#This Row],[other_charges]]</f>
        <v>14500</v>
      </c>
      <c r="N3963" t="s">
        <v>28</v>
      </c>
      <c r="O3963" t="s">
        <v>115</v>
      </c>
      <c r="P3963">
        <v>0</v>
      </c>
      <c r="Q3963" t="b">
        <v>0</v>
      </c>
      <c r="R3963" t="s">
        <v>116</v>
      </c>
      <c r="S3963">
        <v>0</v>
      </c>
      <c r="T3963">
        <f>invoices[[#This Row],[total_amount]]</f>
        <v>14500</v>
      </c>
      <c r="U3963" t="s">
        <v>2322</v>
      </c>
      <c r="V3963" t="str">
        <f>INDEX([1]!Table1[tenantname],MATCH(invoices[[#This Row],[allotment_id]],[1]!Table1[TenantAllotmentID],0))</f>
        <v>Rangabashyam S (A23-B2)</v>
      </c>
      <c r="W3963" t="s">
        <v>14772</v>
      </c>
      <c r="X3963" t="s">
        <v>14773</v>
      </c>
      <c r="Y3963" s="4">
        <v>45413</v>
      </c>
      <c r="Z3963" t="s">
        <v>15806</v>
      </c>
      <c r="AA3963">
        <v>10150</v>
      </c>
      <c r="AB3963">
        <v>3468</v>
      </c>
      <c r="AC3963">
        <v>882</v>
      </c>
      <c r="AD3963" s="7">
        <f>invoices[[#This Row],[Rent]]+invoices[[#This Row],[Services]]+invoices[[#This Row],[GST]]</f>
        <v>14500</v>
      </c>
      <c r="AE3963" s="7">
        <f>invoices[[#This Row],[Total]]-invoices[[#This Row],[rent_amount]]</f>
        <v>0</v>
      </c>
      <c r="AF3963">
        <v>878</v>
      </c>
      <c r="AG3963">
        <v>0</v>
      </c>
      <c r="AH3963">
        <f>invoices[[#This Row],[EB Amount]]-invoices[[#This Row],[electricity_amount]]</f>
        <v>0</v>
      </c>
    </row>
    <row r="3964" spans="1:34">
      <c r="A3964" t="s">
        <v>3246</v>
      </c>
      <c r="B3964" t="s">
        <v>22</v>
      </c>
      <c r="C3964" t="s">
        <v>384</v>
      </c>
      <c r="D3964" t="s">
        <v>24</v>
      </c>
      <c r="E3964" t="s">
        <v>25</v>
      </c>
      <c r="F3964" t="s">
        <v>385</v>
      </c>
      <c r="G3964" t="s">
        <v>3247</v>
      </c>
      <c r="H3964" s="1">
        <f>DATE(YEAR(invoices[[#This Row],[due_date]]),MONTH(invoices[[#This Row],[due_date]]),1)</f>
        <v>45413</v>
      </c>
      <c r="I3964" s="1">
        <v>45419</v>
      </c>
      <c r="J3964">
        <v>13000</v>
      </c>
      <c r="K3964">
        <v>2040</v>
      </c>
      <c r="L3964">
        <v>0</v>
      </c>
      <c r="M3964">
        <f>invoices[[#This Row],[rent_amount]]+invoices[[#This Row],[electricity_amount]]+invoices[[#This Row],[other_charges]]</f>
        <v>15040</v>
      </c>
      <c r="N3964" t="s">
        <v>28</v>
      </c>
      <c r="O3964" t="s">
        <v>553</v>
      </c>
      <c r="P3964">
        <v>0</v>
      </c>
      <c r="Q3964" t="b">
        <v>0</v>
      </c>
      <c r="R3964" t="s">
        <v>116</v>
      </c>
      <c r="S3964">
        <v>0</v>
      </c>
      <c r="T3964">
        <f>invoices[[#This Row],[total_amount]]</f>
        <v>15040</v>
      </c>
      <c r="U3964" t="s">
        <v>387</v>
      </c>
      <c r="V3964" t="str">
        <f>INDEX([1]!Table1[tenantname],MATCH(invoices[[#This Row],[allotment_id]],[1]!Table1[TenantAllotmentID],0))</f>
        <v>Aruna Govindarajan (A24-B3)</v>
      </c>
      <c r="W3964" t="s">
        <v>14090</v>
      </c>
      <c r="X3964" t="s">
        <v>14091</v>
      </c>
      <c r="Y3964" s="4">
        <v>45413</v>
      </c>
      <c r="Z3964" t="s">
        <v>15806</v>
      </c>
      <c r="AA3964">
        <v>9100</v>
      </c>
      <c r="AB3964">
        <v>3110</v>
      </c>
      <c r="AC3964">
        <v>790</v>
      </c>
      <c r="AD3964" s="7">
        <f>invoices[[#This Row],[Rent]]+invoices[[#This Row],[Services]]+invoices[[#This Row],[GST]]</f>
        <v>13000</v>
      </c>
      <c r="AE3964" s="7">
        <f>invoices[[#This Row],[Total]]-invoices[[#This Row],[rent_amount]]</f>
        <v>0</v>
      </c>
      <c r="AF3964">
        <v>972</v>
      </c>
      <c r="AG3964">
        <v>2040</v>
      </c>
      <c r="AH3964">
        <f>invoices[[#This Row],[EB Amount]]-invoices[[#This Row],[electricity_amount]]</f>
        <v>0</v>
      </c>
    </row>
    <row r="3965" spans="1:34">
      <c r="A3965" t="s">
        <v>3433</v>
      </c>
      <c r="B3965" t="s">
        <v>22</v>
      </c>
      <c r="C3965" t="s">
        <v>1981</v>
      </c>
      <c r="D3965" t="s">
        <v>24</v>
      </c>
      <c r="E3965" t="s">
        <v>96</v>
      </c>
      <c r="F3965" t="s">
        <v>1982</v>
      </c>
      <c r="G3965" t="s">
        <v>3434</v>
      </c>
      <c r="H3965" s="1">
        <f>DATE(YEAR(invoices[[#This Row],[due_date]]),MONTH(invoices[[#This Row],[due_date]]),1)</f>
        <v>45413</v>
      </c>
      <c r="I3965" s="1">
        <v>45419</v>
      </c>
      <c r="J3965">
        <v>13500</v>
      </c>
      <c r="K3965">
        <v>2400</v>
      </c>
      <c r="L3965">
        <v>0</v>
      </c>
      <c r="M3965">
        <f>invoices[[#This Row],[rent_amount]]+invoices[[#This Row],[electricity_amount]]+invoices[[#This Row],[other_charges]]</f>
        <v>15900</v>
      </c>
      <c r="N3965" t="s">
        <v>28</v>
      </c>
      <c r="O3965" t="s">
        <v>115</v>
      </c>
      <c r="P3965">
        <v>0</v>
      </c>
      <c r="Q3965" t="b">
        <v>0</v>
      </c>
      <c r="R3965" t="s">
        <v>116</v>
      </c>
      <c r="S3965">
        <v>0</v>
      </c>
      <c r="T3965">
        <f>invoices[[#This Row],[total_amount]]</f>
        <v>15900</v>
      </c>
      <c r="U3965" t="s">
        <v>1984</v>
      </c>
      <c r="V3965" t="str">
        <f>INDEX([1]!Table1[tenantname],MATCH(invoices[[#This Row],[allotment_id]],[1]!Table1[TenantAllotmentID],0))</f>
        <v>Nitin Chanpuriya (B33-C1)</v>
      </c>
      <c r="W3965" t="s">
        <v>14667</v>
      </c>
      <c r="X3965" t="s">
        <v>14668</v>
      </c>
      <c r="Y3965" s="4">
        <v>45413</v>
      </c>
      <c r="Z3965" t="s">
        <v>15806</v>
      </c>
      <c r="AA3965">
        <v>8254</v>
      </c>
      <c r="AB3965">
        <v>4444</v>
      </c>
      <c r="AC3965">
        <v>802</v>
      </c>
      <c r="AD3965" s="7">
        <f>invoices[[#This Row],[Rent]]+invoices[[#This Row],[Services]]+invoices[[#This Row],[GST]]</f>
        <v>13500</v>
      </c>
      <c r="AE3965" s="7">
        <f>invoices[[#This Row],[Total]]-invoices[[#This Row],[rent_amount]]</f>
        <v>0</v>
      </c>
      <c r="AF3965">
        <v>1053</v>
      </c>
      <c r="AG3965">
        <v>2400</v>
      </c>
      <c r="AH3965">
        <f>invoices[[#This Row],[EB Amount]]-invoices[[#This Row],[electricity_amount]]</f>
        <v>0</v>
      </c>
    </row>
    <row r="3966" spans="1:34">
      <c r="A3966" t="s">
        <v>3553</v>
      </c>
      <c r="B3966" t="s">
        <v>22</v>
      </c>
      <c r="C3966" t="s">
        <v>3117</v>
      </c>
      <c r="D3966" t="s">
        <v>24</v>
      </c>
      <c r="E3966" t="s">
        <v>147</v>
      </c>
      <c r="F3966" t="s">
        <v>1605</v>
      </c>
      <c r="G3966" t="s">
        <v>3554</v>
      </c>
      <c r="H3966" s="1">
        <f>DATE(YEAR(invoices[[#This Row],[due_date]]),MONTH(invoices[[#This Row],[due_date]]),1)</f>
        <v>45413</v>
      </c>
      <c r="I3966" s="1">
        <v>45419</v>
      </c>
      <c r="J3966">
        <v>870</v>
      </c>
      <c r="K3966">
        <v>1260</v>
      </c>
      <c r="L3966">
        <v>2250</v>
      </c>
      <c r="M3966">
        <f>invoices[[#This Row],[rent_amount]]+invoices[[#This Row],[electricity_amount]]+invoices[[#This Row],[other_charges]]</f>
        <v>4380</v>
      </c>
      <c r="N3966" t="s">
        <v>28</v>
      </c>
      <c r="O3966" t="s">
        <v>553</v>
      </c>
      <c r="P3966">
        <v>0</v>
      </c>
      <c r="Q3966" t="b">
        <v>0</v>
      </c>
      <c r="R3966" t="s">
        <v>116</v>
      </c>
      <c r="S3966">
        <v>0</v>
      </c>
      <c r="T3966">
        <f>invoices[[#This Row],[total_amount]]</f>
        <v>4380</v>
      </c>
      <c r="U3966" t="s">
        <v>3119</v>
      </c>
      <c r="V3966" t="str">
        <f>INDEX([1]!Table1[tenantname],MATCH(invoices[[#This Row],[allotment_id]],[1]!Table1[TenantAllotmentID],0))</f>
        <v>Jayakanth S (C31-C2)</v>
      </c>
      <c r="W3966" t="s">
        <v>14978</v>
      </c>
      <c r="X3966" t="s">
        <v>14979</v>
      </c>
      <c r="Y3966" s="4">
        <v>45413</v>
      </c>
      <c r="Z3966" t="s">
        <v>15806</v>
      </c>
      <c r="AA3966">
        <v>625</v>
      </c>
      <c r="AB3966">
        <v>208</v>
      </c>
      <c r="AC3966">
        <v>37</v>
      </c>
      <c r="AD3966" s="7">
        <f>invoices[[#This Row],[Rent]]+invoices[[#This Row],[Services]]+invoices[[#This Row],[GST]]</f>
        <v>870</v>
      </c>
      <c r="AE3966" s="7">
        <f>invoices[[#This Row],[Total]]-invoices[[#This Row],[rent_amount]]</f>
        <v>0</v>
      </c>
      <c r="AF3966">
        <v>1103</v>
      </c>
      <c r="AG3966">
        <v>1260</v>
      </c>
      <c r="AH3966">
        <f>invoices[[#This Row],[EB Amount]]-invoices[[#This Row],[electricity_amount]]</f>
        <v>0</v>
      </c>
    </row>
    <row r="3967" spans="1:34">
      <c r="A3967" t="s">
        <v>3782</v>
      </c>
      <c r="B3967" t="s">
        <v>22</v>
      </c>
      <c r="C3967" t="s">
        <v>1111</v>
      </c>
      <c r="D3967" t="s">
        <v>24</v>
      </c>
      <c r="E3967" t="s">
        <v>569</v>
      </c>
      <c r="F3967" t="s">
        <v>1112</v>
      </c>
      <c r="G3967" t="s">
        <v>3783</v>
      </c>
      <c r="H3967" s="1">
        <f>DATE(YEAR(invoices[[#This Row],[due_date]]),MONTH(invoices[[#This Row],[due_date]]),1)</f>
        <v>45413</v>
      </c>
      <c r="I3967" s="1">
        <v>45419</v>
      </c>
      <c r="J3967">
        <v>13000</v>
      </c>
      <c r="K3967">
        <v>2490</v>
      </c>
      <c r="L3967">
        <v>0</v>
      </c>
      <c r="M3967">
        <f>invoices[[#This Row],[rent_amount]]+invoices[[#This Row],[electricity_amount]]+invoices[[#This Row],[other_charges]]</f>
        <v>15490</v>
      </c>
      <c r="N3967" t="s">
        <v>28</v>
      </c>
      <c r="O3967" t="s">
        <v>115</v>
      </c>
      <c r="P3967">
        <v>0</v>
      </c>
      <c r="Q3967" t="b">
        <v>0</v>
      </c>
      <c r="R3967" t="s">
        <v>116</v>
      </c>
      <c r="S3967">
        <v>0</v>
      </c>
      <c r="T3967">
        <f>invoices[[#This Row],[total_amount]]</f>
        <v>15490</v>
      </c>
      <c r="U3967" t="s">
        <v>1114</v>
      </c>
      <c r="V3967" t="str">
        <f>INDEX([1]!Table1[tenantname],MATCH(invoices[[#This Row],[allotment_id]],[1]!Table1[TenantAllotmentID],0))</f>
        <v>Muskan Goyal (C12-C2)</v>
      </c>
      <c r="W3967" t="s">
        <v>14352</v>
      </c>
      <c r="X3967" t="s">
        <v>14353</v>
      </c>
      <c r="Y3967" s="4">
        <v>45413</v>
      </c>
      <c r="Z3967" t="s">
        <v>15806</v>
      </c>
      <c r="AA3967">
        <v>7949</v>
      </c>
      <c r="AB3967">
        <v>4280</v>
      </c>
      <c r="AC3967">
        <v>771</v>
      </c>
      <c r="AD3967" s="7">
        <f>invoices[[#This Row],[Rent]]+invoices[[#This Row],[Services]]+invoices[[#This Row],[GST]]</f>
        <v>13000</v>
      </c>
      <c r="AE3967" s="7">
        <f>invoices[[#This Row],[Total]]-invoices[[#This Row],[rent_amount]]</f>
        <v>0</v>
      </c>
      <c r="AF3967">
        <v>1197</v>
      </c>
      <c r="AG3967">
        <v>2490</v>
      </c>
      <c r="AH3967">
        <f>invoices[[#This Row],[EB Amount]]-invoices[[#This Row],[electricity_amount]]</f>
        <v>0</v>
      </c>
    </row>
    <row r="3968" spans="1:34">
      <c r="A3968" t="s">
        <v>3826</v>
      </c>
      <c r="B3968" t="s">
        <v>22</v>
      </c>
      <c r="C3968" t="s">
        <v>389</v>
      </c>
      <c r="D3968" t="s">
        <v>24</v>
      </c>
      <c r="E3968" t="s">
        <v>96</v>
      </c>
      <c r="F3968" t="s">
        <v>390</v>
      </c>
      <c r="G3968" t="s">
        <v>3827</v>
      </c>
      <c r="H3968" s="1">
        <f>DATE(YEAR(invoices[[#This Row],[due_date]]),MONTH(invoices[[#This Row],[due_date]]),1)</f>
        <v>45413</v>
      </c>
      <c r="I3968" s="1">
        <v>45419</v>
      </c>
      <c r="J3968">
        <v>16700</v>
      </c>
      <c r="K3968">
        <v>2400</v>
      </c>
      <c r="L3968">
        <v>0</v>
      </c>
      <c r="M3968">
        <f>invoices[[#This Row],[rent_amount]]+invoices[[#This Row],[electricity_amount]]+invoices[[#This Row],[other_charges]]</f>
        <v>19100</v>
      </c>
      <c r="N3968" t="s">
        <v>28</v>
      </c>
      <c r="O3968" t="s">
        <v>1774</v>
      </c>
      <c r="P3968">
        <v>0</v>
      </c>
      <c r="Q3968" t="b">
        <v>0</v>
      </c>
      <c r="R3968" t="s">
        <v>116</v>
      </c>
      <c r="S3968">
        <v>0</v>
      </c>
      <c r="T3968">
        <f>invoices[[#This Row],[total_amount]]</f>
        <v>19100</v>
      </c>
      <c r="U3968" t="s">
        <v>392</v>
      </c>
      <c r="V3968" t="str">
        <f>INDEX([1]!Table1[tenantname],MATCH(invoices[[#This Row],[allotment_id]],[1]!Table1[TenantAllotmentID],0))</f>
        <v>Vikram Shingadi (B33-A1)</v>
      </c>
      <c r="W3968" t="s">
        <v>14092</v>
      </c>
      <c r="X3968" t="s">
        <v>14093</v>
      </c>
      <c r="Y3968" s="4">
        <v>45413</v>
      </c>
      <c r="Z3968" t="s">
        <v>15806</v>
      </c>
      <c r="AA3968">
        <v>10211</v>
      </c>
      <c r="AB3968">
        <v>5498</v>
      </c>
      <c r="AC3968">
        <v>991</v>
      </c>
      <c r="AD3968" s="7">
        <f>invoices[[#This Row],[Rent]]+invoices[[#This Row],[Services]]+invoices[[#This Row],[GST]]</f>
        <v>16700</v>
      </c>
      <c r="AE3968" s="7">
        <f>invoices[[#This Row],[Total]]-invoices[[#This Row],[rent_amount]]</f>
        <v>0</v>
      </c>
      <c r="AF3968">
        <v>1218</v>
      </c>
      <c r="AG3968">
        <v>2400</v>
      </c>
      <c r="AH3968">
        <f>invoices[[#This Row],[EB Amount]]-invoices[[#This Row],[electricity_amount]]</f>
        <v>0</v>
      </c>
    </row>
    <row r="3969" spans="1:34">
      <c r="A3969" t="s">
        <v>3832</v>
      </c>
      <c r="B3969" t="s">
        <v>22</v>
      </c>
      <c r="C3969" t="s">
        <v>1505</v>
      </c>
      <c r="D3969" t="s">
        <v>24</v>
      </c>
      <c r="E3969" t="s">
        <v>354</v>
      </c>
      <c r="F3969" t="s">
        <v>1506</v>
      </c>
      <c r="G3969" t="s">
        <v>3833</v>
      </c>
      <c r="H3969" s="1">
        <f>DATE(YEAR(invoices[[#This Row],[due_date]]),MONTH(invoices[[#This Row],[due_date]]),1)</f>
        <v>45413</v>
      </c>
      <c r="I3969" s="1">
        <v>45419</v>
      </c>
      <c r="J3969">
        <v>12600</v>
      </c>
      <c r="K3969">
        <v>780</v>
      </c>
      <c r="L3969">
        <v>0</v>
      </c>
      <c r="M3969">
        <f>invoices[[#This Row],[rent_amount]]+invoices[[#This Row],[electricity_amount]]+invoices[[#This Row],[other_charges]]</f>
        <v>13380</v>
      </c>
      <c r="N3969" t="s">
        <v>28</v>
      </c>
      <c r="O3969" t="s">
        <v>115</v>
      </c>
      <c r="P3969">
        <v>0</v>
      </c>
      <c r="Q3969" t="b">
        <v>0</v>
      </c>
      <c r="R3969" t="s">
        <v>116</v>
      </c>
      <c r="S3969">
        <v>0</v>
      </c>
      <c r="T3969">
        <f>invoices[[#This Row],[total_amount]]</f>
        <v>13380</v>
      </c>
      <c r="U3969" t="s">
        <v>1508</v>
      </c>
      <c r="V3969" t="str">
        <f>INDEX([1]!Table1[tenantname],MATCH(invoices[[#This Row],[allotment_id]],[1]!Table1[TenantAllotmentID],0))</f>
        <v>Mudassir Ali (B34-C2)</v>
      </c>
      <c r="W3969" t="s">
        <v>14499</v>
      </c>
      <c r="X3969" t="s">
        <v>14500</v>
      </c>
      <c r="Y3969" s="4">
        <v>45413</v>
      </c>
      <c r="Z3969" t="s">
        <v>15806</v>
      </c>
      <c r="AA3969">
        <v>7704</v>
      </c>
      <c r="AB3969">
        <v>4148</v>
      </c>
      <c r="AC3969">
        <v>748</v>
      </c>
      <c r="AD3969" s="7">
        <f>invoices[[#This Row],[Rent]]+invoices[[#This Row],[Services]]+invoices[[#This Row],[GST]]</f>
        <v>12600</v>
      </c>
      <c r="AE3969" s="7">
        <f>invoices[[#This Row],[Total]]-invoices[[#This Row],[rent_amount]]</f>
        <v>0</v>
      </c>
      <c r="AF3969">
        <v>1221</v>
      </c>
      <c r="AG3969">
        <v>780</v>
      </c>
      <c r="AH3969">
        <f>invoices[[#This Row],[EB Amount]]-invoices[[#This Row],[electricity_amount]]</f>
        <v>0</v>
      </c>
    </row>
    <row r="3970" spans="1:34">
      <c r="A3970" t="s">
        <v>3910</v>
      </c>
      <c r="B3970" t="s">
        <v>22</v>
      </c>
      <c r="C3970" t="s">
        <v>1421</v>
      </c>
      <c r="D3970" t="s">
        <v>24</v>
      </c>
      <c r="E3970" t="s">
        <v>34</v>
      </c>
      <c r="F3970" t="s">
        <v>805</v>
      </c>
      <c r="G3970" t="s">
        <v>3911</v>
      </c>
      <c r="H3970" s="1">
        <f>DATE(YEAR(invoices[[#This Row],[due_date]]),MONTH(invoices[[#This Row],[due_date]]),1)</f>
        <v>45413</v>
      </c>
      <c r="I3970" s="1">
        <v>45419</v>
      </c>
      <c r="J3970">
        <v>17500</v>
      </c>
      <c r="K3970">
        <v>966</v>
      </c>
      <c r="L3970">
        <v>0</v>
      </c>
      <c r="M3970">
        <f>invoices[[#This Row],[rent_amount]]+invoices[[#This Row],[electricity_amount]]+invoices[[#This Row],[other_charges]]</f>
        <v>18466</v>
      </c>
      <c r="N3970" t="s">
        <v>28</v>
      </c>
      <c r="O3970" t="s">
        <v>553</v>
      </c>
      <c r="P3970">
        <v>0</v>
      </c>
      <c r="Q3970" t="b">
        <v>0</v>
      </c>
      <c r="R3970" t="s">
        <v>116</v>
      </c>
      <c r="S3970">
        <v>0</v>
      </c>
      <c r="T3970">
        <f>invoices[[#This Row],[total_amount]]</f>
        <v>18466</v>
      </c>
      <c r="U3970" t="s">
        <v>2859</v>
      </c>
      <c r="V3970" t="str">
        <f>INDEX([1]!Table1[tenantname],MATCH(invoices[[#This Row],[allotment_id]],[1]!Table1[TenantAllotmentID],0))</f>
        <v>Sai Roshni  Matta (B43-A1)</v>
      </c>
      <c r="W3970" t="s">
        <v>14466</v>
      </c>
      <c r="X3970" t="s">
        <v>14913</v>
      </c>
      <c r="Y3970" s="4">
        <v>45413</v>
      </c>
      <c r="Z3970" t="s">
        <v>15806</v>
      </c>
      <c r="AA3970">
        <v>12562</v>
      </c>
      <c r="AB3970">
        <v>4186</v>
      </c>
      <c r="AC3970">
        <v>752</v>
      </c>
      <c r="AD3970" s="7">
        <f>invoices[[#This Row],[Rent]]+invoices[[#This Row],[Services]]+invoices[[#This Row],[GST]]</f>
        <v>17500</v>
      </c>
      <c r="AE3970" s="7">
        <f>invoices[[#This Row],[Total]]-invoices[[#This Row],[rent_amount]]</f>
        <v>0</v>
      </c>
      <c r="AF3970">
        <v>1253</v>
      </c>
      <c r="AG3970">
        <v>966</v>
      </c>
      <c r="AH3970">
        <f>invoices[[#This Row],[EB Amount]]-invoices[[#This Row],[electricity_amount]]</f>
        <v>0</v>
      </c>
    </row>
    <row r="3971" spans="1:34">
      <c r="A3971" t="s">
        <v>3949</v>
      </c>
      <c r="B3971" t="s">
        <v>22</v>
      </c>
      <c r="C3971" t="s">
        <v>509</v>
      </c>
      <c r="D3971" t="s">
        <v>24</v>
      </c>
      <c r="E3971" t="s">
        <v>96</v>
      </c>
      <c r="F3971" t="s">
        <v>1426</v>
      </c>
      <c r="G3971" t="s">
        <v>3950</v>
      </c>
      <c r="H3971" s="1">
        <f>DATE(YEAR(invoices[[#This Row],[due_date]]),MONTH(invoices[[#This Row],[due_date]]),1)</f>
        <v>45413</v>
      </c>
      <c r="I3971" s="1">
        <v>45419</v>
      </c>
      <c r="J3971">
        <v>14500</v>
      </c>
      <c r="K3971">
        <v>2400</v>
      </c>
      <c r="L3971">
        <v>0</v>
      </c>
      <c r="M3971">
        <f>invoices[[#This Row],[rent_amount]]+invoices[[#This Row],[electricity_amount]]+invoices[[#This Row],[other_charges]]</f>
        <v>16900</v>
      </c>
      <c r="N3971" t="s">
        <v>28</v>
      </c>
      <c r="O3971" t="s">
        <v>553</v>
      </c>
      <c r="P3971">
        <v>0</v>
      </c>
      <c r="Q3971" t="b">
        <v>0</v>
      </c>
      <c r="R3971" t="s">
        <v>116</v>
      </c>
      <c r="S3971">
        <v>0</v>
      </c>
      <c r="T3971">
        <f>invoices[[#This Row],[total_amount]]</f>
        <v>16900</v>
      </c>
      <c r="U3971" t="s">
        <v>3175</v>
      </c>
      <c r="V3971" t="str">
        <f>INDEX([1]!Table1[tenantname],MATCH(invoices[[#This Row],[allotment_id]],[1]!Table1[TenantAllotmentID],0))</f>
        <v>Harsh Gupta (B33-B1)</v>
      </c>
      <c r="W3971" t="s">
        <v>14136</v>
      </c>
      <c r="X3971" t="s">
        <v>14991</v>
      </c>
      <c r="Y3971" s="4">
        <v>45413</v>
      </c>
      <c r="Z3971" t="s">
        <v>15806</v>
      </c>
      <c r="AA3971">
        <v>8866</v>
      </c>
      <c r="AB3971">
        <v>4774</v>
      </c>
      <c r="AC3971">
        <v>860</v>
      </c>
      <c r="AD3971" s="7">
        <f>invoices[[#This Row],[Rent]]+invoices[[#This Row],[Services]]+invoices[[#This Row],[GST]]</f>
        <v>14500</v>
      </c>
      <c r="AE3971" s="7">
        <f>invoices[[#This Row],[Total]]-invoices[[#This Row],[rent_amount]]</f>
        <v>0</v>
      </c>
      <c r="AF3971">
        <v>1273</v>
      </c>
      <c r="AG3971">
        <v>2400</v>
      </c>
      <c r="AH3971">
        <f>invoices[[#This Row],[EB Amount]]-invoices[[#This Row],[electricity_amount]]</f>
        <v>0</v>
      </c>
    </row>
    <row r="3972" spans="1:34">
      <c r="A3972" t="s">
        <v>4007</v>
      </c>
      <c r="B3972" t="s">
        <v>22</v>
      </c>
      <c r="C3972" t="s">
        <v>4008</v>
      </c>
      <c r="D3972" t="s">
        <v>24</v>
      </c>
      <c r="E3972" t="s">
        <v>140</v>
      </c>
      <c r="F3972" t="s">
        <v>1166</v>
      </c>
      <c r="G3972" t="s">
        <v>4009</v>
      </c>
      <c r="H3972" s="1">
        <f>DATE(YEAR(invoices[[#This Row],[due_date]]),MONTH(invoices[[#This Row],[due_date]]),1)</f>
        <v>45413</v>
      </c>
      <c r="I3972" s="1">
        <v>45419</v>
      </c>
      <c r="J3972">
        <v>13000</v>
      </c>
      <c r="K3972">
        <v>696</v>
      </c>
      <c r="L3972">
        <v>0</v>
      </c>
      <c r="M3972">
        <f>invoices[[#This Row],[rent_amount]]+invoices[[#This Row],[electricity_amount]]+invoices[[#This Row],[other_charges]]</f>
        <v>13696</v>
      </c>
      <c r="N3972" t="s">
        <v>28</v>
      </c>
      <c r="O3972" t="s">
        <v>760</v>
      </c>
      <c r="P3972">
        <v>0</v>
      </c>
      <c r="Q3972" t="b">
        <v>0</v>
      </c>
      <c r="R3972" t="s">
        <v>116</v>
      </c>
      <c r="S3972">
        <v>0</v>
      </c>
      <c r="T3972">
        <f>invoices[[#This Row],[total_amount]]</f>
        <v>13696</v>
      </c>
      <c r="U3972" t="s">
        <v>4010</v>
      </c>
      <c r="V3972" t="str">
        <f>INDEX([1]!Table1[tenantname],MATCH(invoices[[#This Row],[allotment_id]],[1]!Table1[TenantAllotmentID],0))</f>
        <v>Vaibhav Aggarwal (A41-B3)</v>
      </c>
      <c r="W3972" t="s">
        <v>15167</v>
      </c>
      <c r="X3972" t="s">
        <v>15168</v>
      </c>
      <c r="Y3972" s="4">
        <v>45413</v>
      </c>
      <c r="Z3972" t="s">
        <v>15806</v>
      </c>
      <c r="AA3972">
        <v>8085</v>
      </c>
      <c r="AB3972">
        <v>4165</v>
      </c>
      <c r="AC3972">
        <v>750</v>
      </c>
      <c r="AD3972" s="7">
        <f>invoices[[#This Row],[Rent]]+invoices[[#This Row],[Services]]+invoices[[#This Row],[GST]]</f>
        <v>13000</v>
      </c>
      <c r="AE3972" s="7">
        <f>invoices[[#This Row],[Total]]-invoices[[#This Row],[rent_amount]]</f>
        <v>0</v>
      </c>
      <c r="AF3972">
        <v>1297</v>
      </c>
      <c r="AG3972">
        <v>696</v>
      </c>
      <c r="AH3972">
        <f>invoices[[#This Row],[EB Amount]]-invoices[[#This Row],[electricity_amount]]</f>
        <v>0</v>
      </c>
    </row>
    <row r="3973" spans="1:34">
      <c r="A3973" t="s">
        <v>4210</v>
      </c>
      <c r="B3973" t="s">
        <v>22</v>
      </c>
      <c r="C3973" t="s">
        <v>836</v>
      </c>
      <c r="D3973" t="s">
        <v>24</v>
      </c>
      <c r="E3973" t="s">
        <v>34</v>
      </c>
      <c r="F3973" t="s">
        <v>837</v>
      </c>
      <c r="G3973" t="s">
        <v>4211</v>
      </c>
      <c r="H3973" s="1">
        <f>DATE(YEAR(invoices[[#This Row],[due_date]]),MONTH(invoices[[#This Row],[due_date]]),1)</f>
        <v>45413</v>
      </c>
      <c r="I3973" s="1">
        <v>45419</v>
      </c>
      <c r="J3973">
        <v>13500</v>
      </c>
      <c r="K3973">
        <v>2070</v>
      </c>
      <c r="L3973">
        <v>0</v>
      </c>
      <c r="M3973">
        <f>invoices[[#This Row],[rent_amount]]+invoices[[#This Row],[electricity_amount]]+invoices[[#This Row],[other_charges]]</f>
        <v>15570</v>
      </c>
      <c r="N3973" t="s">
        <v>28</v>
      </c>
      <c r="O3973" t="s">
        <v>760</v>
      </c>
      <c r="P3973">
        <v>0</v>
      </c>
      <c r="Q3973" t="b">
        <v>0</v>
      </c>
      <c r="R3973" t="s">
        <v>116</v>
      </c>
      <c r="S3973">
        <v>0</v>
      </c>
      <c r="T3973">
        <f>invoices[[#This Row],[total_amount]]</f>
        <v>15570</v>
      </c>
      <c r="U3973" t="s">
        <v>840</v>
      </c>
      <c r="V3973" t="str">
        <f>INDEX([1]!Table1[tenantname],MATCH(invoices[[#This Row],[allotment_id]],[1]!Table1[TenantAllotmentID],0))</f>
        <v>Samudyatha Devalla (B43-C1)</v>
      </c>
      <c r="W3973" t="s">
        <v>14249</v>
      </c>
      <c r="X3973" t="s">
        <v>14250</v>
      </c>
      <c r="Y3973" s="4">
        <v>45413</v>
      </c>
      <c r="Z3973" t="s">
        <v>15806</v>
      </c>
      <c r="AA3973">
        <v>9690</v>
      </c>
      <c r="AB3973">
        <v>3229</v>
      </c>
      <c r="AC3973">
        <v>581</v>
      </c>
      <c r="AD3973" s="7">
        <f>invoices[[#This Row],[Rent]]+invoices[[#This Row],[Services]]+invoices[[#This Row],[GST]]</f>
        <v>13500</v>
      </c>
      <c r="AE3973" s="7">
        <f>invoices[[#This Row],[Total]]-invoices[[#This Row],[rent_amount]]</f>
        <v>0</v>
      </c>
      <c r="AF3973">
        <v>1391</v>
      </c>
      <c r="AG3973">
        <v>2070</v>
      </c>
      <c r="AH3973">
        <f>invoices[[#This Row],[EB Amount]]-invoices[[#This Row],[electricity_amount]]</f>
        <v>0</v>
      </c>
    </row>
    <row r="3974" spans="1:34">
      <c r="A3974" t="s">
        <v>4238</v>
      </c>
      <c r="B3974" t="s">
        <v>22</v>
      </c>
      <c r="C3974" t="s">
        <v>1202</v>
      </c>
      <c r="D3974" t="s">
        <v>24</v>
      </c>
      <c r="E3974" t="s">
        <v>167</v>
      </c>
      <c r="F3974" t="s">
        <v>1203</v>
      </c>
      <c r="G3974" t="s">
        <v>4239</v>
      </c>
      <c r="H3974" s="1">
        <f>DATE(YEAR(invoices[[#This Row],[due_date]]),MONTH(invoices[[#This Row],[due_date]]),1)</f>
        <v>45413</v>
      </c>
      <c r="I3974" s="1">
        <v>45419</v>
      </c>
      <c r="J3974">
        <v>14500</v>
      </c>
      <c r="K3974">
        <v>2250</v>
      </c>
      <c r="L3974">
        <v>0</v>
      </c>
      <c r="M3974">
        <f>invoices[[#This Row],[rent_amount]]+invoices[[#This Row],[electricity_amount]]+invoices[[#This Row],[other_charges]]</f>
        <v>16750</v>
      </c>
      <c r="N3974" t="s">
        <v>28</v>
      </c>
      <c r="O3974" t="s">
        <v>760</v>
      </c>
      <c r="P3974">
        <v>0</v>
      </c>
      <c r="Q3974" t="b">
        <v>0</v>
      </c>
      <c r="R3974" t="s">
        <v>116</v>
      </c>
      <c r="S3974">
        <v>0</v>
      </c>
      <c r="T3974">
        <f>invoices[[#This Row],[total_amount]]</f>
        <v>16750</v>
      </c>
      <c r="U3974" t="s">
        <v>1205</v>
      </c>
      <c r="V3974" t="str">
        <f>INDEX([1]!Table1[tenantname],MATCH(invoices[[#This Row],[allotment_id]],[1]!Table1[TenantAllotmentID],0))</f>
        <v>Surya Nikhil Mallampalli (B42-B1)</v>
      </c>
      <c r="W3974" t="s">
        <v>14380</v>
      </c>
      <c r="X3974" t="s">
        <v>14381</v>
      </c>
      <c r="Y3974" s="4">
        <v>45413</v>
      </c>
      <c r="Z3974" t="s">
        <v>15806</v>
      </c>
      <c r="AA3974">
        <v>10408</v>
      </c>
      <c r="AB3974">
        <v>3468</v>
      </c>
      <c r="AC3974">
        <v>624</v>
      </c>
      <c r="AD3974" s="7">
        <f>invoices[[#This Row],[Rent]]+invoices[[#This Row],[Services]]+invoices[[#This Row],[GST]]</f>
        <v>14500</v>
      </c>
      <c r="AE3974" s="7">
        <f>invoices[[#This Row],[Total]]-invoices[[#This Row],[rent_amount]]</f>
        <v>0</v>
      </c>
      <c r="AF3974">
        <v>1404</v>
      </c>
      <c r="AG3974">
        <v>2250</v>
      </c>
      <c r="AH3974">
        <f>invoices[[#This Row],[EB Amount]]-invoices[[#This Row],[electricity_amount]]</f>
        <v>0</v>
      </c>
    </row>
    <row r="3975" spans="1:34">
      <c r="A3975" t="s">
        <v>4315</v>
      </c>
      <c r="B3975" t="s">
        <v>22</v>
      </c>
      <c r="C3975" t="s">
        <v>1039</v>
      </c>
      <c r="D3975" t="s">
        <v>24</v>
      </c>
      <c r="E3975" t="s">
        <v>476</v>
      </c>
      <c r="F3975" t="s">
        <v>620</v>
      </c>
      <c r="G3975" t="s">
        <v>4316</v>
      </c>
      <c r="H3975" s="1">
        <f>DATE(YEAR(invoices[[#This Row],[due_date]]),MONTH(invoices[[#This Row],[due_date]]),1)</f>
        <v>45413</v>
      </c>
      <c r="I3975" s="1">
        <v>45419</v>
      </c>
      <c r="J3975">
        <v>13500</v>
      </c>
      <c r="K3975">
        <v>2670</v>
      </c>
      <c r="L3975">
        <v>0</v>
      </c>
      <c r="M3975">
        <f>invoices[[#This Row],[rent_amount]]+invoices[[#This Row],[electricity_amount]]+invoices[[#This Row],[other_charges]]</f>
        <v>16170</v>
      </c>
      <c r="N3975" t="s">
        <v>28</v>
      </c>
      <c r="O3975" t="s">
        <v>1774</v>
      </c>
      <c r="P3975">
        <v>0</v>
      </c>
      <c r="Q3975" t="b">
        <v>0</v>
      </c>
      <c r="R3975" t="s">
        <v>116</v>
      </c>
      <c r="S3975">
        <v>0</v>
      </c>
      <c r="T3975">
        <f>invoices[[#This Row],[total_amount]]</f>
        <v>16170</v>
      </c>
      <c r="U3975" t="s">
        <v>1155</v>
      </c>
      <c r="V3975" t="str">
        <f>INDEX([1]!Table1[tenantname],MATCH(invoices[[#This Row],[allotment_id]],[1]!Table1[TenantAllotmentID],0))</f>
        <v>Arindrajith Kundu (B41-C1)</v>
      </c>
      <c r="W3975" t="s">
        <v>14325</v>
      </c>
      <c r="X3975" t="s">
        <v>14364</v>
      </c>
      <c r="Y3975" s="4">
        <v>45413</v>
      </c>
      <c r="Z3975" t="s">
        <v>15806</v>
      </c>
      <c r="AA3975">
        <v>9690</v>
      </c>
      <c r="AB3975">
        <v>3229</v>
      </c>
      <c r="AC3975">
        <v>581</v>
      </c>
      <c r="AD3975" s="7">
        <f>invoices[[#This Row],[Rent]]+invoices[[#This Row],[Services]]+invoices[[#This Row],[GST]]</f>
        <v>13500</v>
      </c>
      <c r="AE3975" s="7">
        <f>invoices[[#This Row],[Total]]-invoices[[#This Row],[rent_amount]]</f>
        <v>0</v>
      </c>
      <c r="AF3975">
        <v>1434</v>
      </c>
      <c r="AG3975">
        <v>2670</v>
      </c>
      <c r="AH3975">
        <f>invoices[[#This Row],[EB Amount]]-invoices[[#This Row],[electricity_amount]]</f>
        <v>0</v>
      </c>
    </row>
    <row r="3976" spans="1:34">
      <c r="A3976" t="s">
        <v>4358</v>
      </c>
      <c r="B3976" t="s">
        <v>22</v>
      </c>
      <c r="C3976" t="s">
        <v>3452</v>
      </c>
      <c r="D3976" t="s">
        <v>24</v>
      </c>
      <c r="E3976" t="s">
        <v>167</v>
      </c>
      <c r="F3976" t="s">
        <v>2258</v>
      </c>
      <c r="G3976" t="s">
        <v>4359</v>
      </c>
      <c r="H3976" s="1">
        <f>DATE(YEAR(invoices[[#This Row],[due_date]]),MONTH(invoices[[#This Row],[due_date]]),1)</f>
        <v>45413</v>
      </c>
      <c r="I3976" s="1">
        <v>45419</v>
      </c>
      <c r="J3976">
        <v>19000</v>
      </c>
      <c r="K3976">
        <v>560</v>
      </c>
      <c r="L3976">
        <v>0</v>
      </c>
      <c r="M3976">
        <f>invoices[[#This Row],[rent_amount]]+invoices[[#This Row],[electricity_amount]]+invoices[[#This Row],[other_charges]]</f>
        <v>19560</v>
      </c>
      <c r="N3976" t="s">
        <v>28</v>
      </c>
      <c r="O3976" t="s">
        <v>553</v>
      </c>
      <c r="P3976">
        <v>0</v>
      </c>
      <c r="Q3976" t="b">
        <v>0</v>
      </c>
      <c r="R3976" t="s">
        <v>116</v>
      </c>
      <c r="S3976">
        <v>0</v>
      </c>
      <c r="T3976">
        <f>invoices[[#This Row],[total_amount]]</f>
        <v>19560</v>
      </c>
      <c r="U3976" t="s">
        <v>3454</v>
      </c>
      <c r="V3976" t="str">
        <f>INDEX([1]!Table1[tenantname],MATCH(invoices[[#This Row],[allotment_id]],[1]!Table1[TenantAllotmentID],0))</f>
        <v>Kurian Benoy (B42-A1)</v>
      </c>
      <c r="W3976" t="s">
        <v>15055</v>
      </c>
      <c r="X3976" t="s">
        <v>15056</v>
      </c>
      <c r="Y3976" s="4">
        <v>45413</v>
      </c>
      <c r="Z3976" t="s">
        <v>15806</v>
      </c>
      <c r="AA3976">
        <v>13639</v>
      </c>
      <c r="AB3976">
        <v>4545</v>
      </c>
      <c r="AC3976">
        <v>816</v>
      </c>
      <c r="AD3976" s="7">
        <f>invoices[[#This Row],[Rent]]+invoices[[#This Row],[Services]]+invoices[[#This Row],[GST]]</f>
        <v>19000</v>
      </c>
      <c r="AE3976" s="7">
        <f>invoices[[#This Row],[Total]]-invoices[[#This Row],[rent_amount]]</f>
        <v>0</v>
      </c>
      <c r="AF3976">
        <v>1452</v>
      </c>
      <c r="AG3976">
        <v>560</v>
      </c>
      <c r="AH3976">
        <f>invoices[[#This Row],[EB Amount]]-invoices[[#This Row],[electricity_amount]]</f>
        <v>0</v>
      </c>
    </row>
    <row r="3977" spans="1:34">
      <c r="A3977" t="s">
        <v>4394</v>
      </c>
      <c r="B3977" t="s">
        <v>22</v>
      </c>
      <c r="C3977" t="s">
        <v>2682</v>
      </c>
      <c r="D3977" t="s">
        <v>24</v>
      </c>
      <c r="E3977" t="s">
        <v>25</v>
      </c>
      <c r="F3977" t="s">
        <v>1865</v>
      </c>
      <c r="G3977" t="s">
        <v>4395</v>
      </c>
      <c r="H3977" s="1">
        <f>DATE(YEAR(invoices[[#This Row],[due_date]]),MONTH(invoices[[#This Row],[due_date]]),1)</f>
        <v>45413</v>
      </c>
      <c r="I3977" s="1">
        <v>45419</v>
      </c>
      <c r="J3977">
        <v>13000</v>
      </c>
      <c r="K3977">
        <v>2040</v>
      </c>
      <c r="L3977">
        <v>2250</v>
      </c>
      <c r="M3977">
        <f>invoices[[#This Row],[rent_amount]]+invoices[[#This Row],[electricity_amount]]+invoices[[#This Row],[other_charges]]</f>
        <v>17290</v>
      </c>
      <c r="N3977" t="s">
        <v>28</v>
      </c>
      <c r="O3977" t="s">
        <v>1774</v>
      </c>
      <c r="P3977">
        <v>0</v>
      </c>
      <c r="Q3977" t="b">
        <v>0</v>
      </c>
      <c r="R3977" t="s">
        <v>116</v>
      </c>
      <c r="S3977">
        <v>0</v>
      </c>
      <c r="T3977">
        <f>invoices[[#This Row],[total_amount]]</f>
        <v>17290</v>
      </c>
      <c r="U3977" t="s">
        <v>3315</v>
      </c>
      <c r="V3977" t="str">
        <f>INDEX([1]!Table1[tenantname],MATCH(invoices[[#This Row],[allotment_id]],[1]!Table1[TenantAllotmentID],0))</f>
        <v>Amita Asthana (A24-B2)</v>
      </c>
      <c r="W3977" t="s">
        <v>14866</v>
      </c>
      <c r="X3977" t="s">
        <v>15024</v>
      </c>
      <c r="Y3977" s="4">
        <v>45413</v>
      </c>
      <c r="Z3977" t="s">
        <v>15806</v>
      </c>
      <c r="AA3977">
        <v>9100</v>
      </c>
      <c r="AB3977">
        <v>3110</v>
      </c>
      <c r="AC3977">
        <v>790</v>
      </c>
      <c r="AD3977" s="7">
        <f>invoices[[#This Row],[Rent]]+invoices[[#This Row],[Services]]+invoices[[#This Row],[GST]]</f>
        <v>13000</v>
      </c>
      <c r="AE3977" s="7">
        <f>invoices[[#This Row],[Total]]-invoices[[#This Row],[rent_amount]]</f>
        <v>0</v>
      </c>
      <c r="AF3977">
        <v>1466</v>
      </c>
      <c r="AG3977">
        <v>2040</v>
      </c>
      <c r="AH3977">
        <f>invoices[[#This Row],[EB Amount]]-invoices[[#This Row],[electricity_amount]]</f>
        <v>0</v>
      </c>
    </row>
    <row r="3978" spans="1:34">
      <c r="A3978" t="s">
        <v>4410</v>
      </c>
      <c r="B3978" t="s">
        <v>22</v>
      </c>
      <c r="C3978" t="s">
        <v>747</v>
      </c>
      <c r="D3978" t="s">
        <v>24</v>
      </c>
      <c r="E3978" t="s">
        <v>268</v>
      </c>
      <c r="F3978" t="s">
        <v>748</v>
      </c>
      <c r="G3978" t="s">
        <v>4411</v>
      </c>
      <c r="H3978" s="1">
        <f>DATE(YEAR(invoices[[#This Row],[due_date]]),MONTH(invoices[[#This Row],[due_date]]),1)</f>
        <v>45413</v>
      </c>
      <c r="I3978" s="1">
        <v>45419</v>
      </c>
      <c r="J3978">
        <v>14500</v>
      </c>
      <c r="K3978">
        <v>2040</v>
      </c>
      <c r="L3978">
        <v>0</v>
      </c>
      <c r="M3978">
        <f>invoices[[#This Row],[rent_amount]]+invoices[[#This Row],[electricity_amount]]+invoices[[#This Row],[other_charges]]</f>
        <v>16540</v>
      </c>
      <c r="N3978" t="s">
        <v>28</v>
      </c>
      <c r="O3978" t="s">
        <v>553</v>
      </c>
      <c r="P3978">
        <v>0</v>
      </c>
      <c r="Q3978" t="b">
        <v>0</v>
      </c>
      <c r="R3978" t="s">
        <v>116</v>
      </c>
      <c r="S3978">
        <v>0</v>
      </c>
      <c r="T3978">
        <f>invoices[[#This Row],[total_amount]]</f>
        <v>16540</v>
      </c>
      <c r="U3978" t="s">
        <v>750</v>
      </c>
      <c r="V3978" t="str">
        <f>INDEX([1]!Table1[tenantname],MATCH(invoices[[#This Row],[allotment_id]],[1]!Table1[TenantAllotmentID],0))</f>
        <v>Arjjun  Sellamuthu (C21-B1)</v>
      </c>
      <c r="W3978" t="s">
        <v>14217</v>
      </c>
      <c r="X3978" t="s">
        <v>14218</v>
      </c>
      <c r="Y3978" s="4">
        <v>45413</v>
      </c>
      <c r="Z3978" t="s">
        <v>15806</v>
      </c>
      <c r="AA3978">
        <v>10408</v>
      </c>
      <c r="AB3978">
        <v>3468</v>
      </c>
      <c r="AC3978">
        <v>624</v>
      </c>
      <c r="AD3978" s="7">
        <f>invoices[[#This Row],[Rent]]+invoices[[#This Row],[Services]]+invoices[[#This Row],[GST]]</f>
        <v>14500</v>
      </c>
      <c r="AE3978" s="7">
        <f>invoices[[#This Row],[Total]]-invoices[[#This Row],[rent_amount]]</f>
        <v>0</v>
      </c>
      <c r="AF3978">
        <v>1473</v>
      </c>
      <c r="AG3978">
        <v>2040</v>
      </c>
      <c r="AH3978">
        <f>invoices[[#This Row],[EB Amount]]-invoices[[#This Row],[electricity_amount]]</f>
        <v>0</v>
      </c>
    </row>
    <row r="3979" spans="1:34">
      <c r="A3979" t="s">
        <v>4539</v>
      </c>
      <c r="B3979" t="s">
        <v>22</v>
      </c>
      <c r="C3979" t="s">
        <v>166</v>
      </c>
      <c r="D3979" t="s">
        <v>24</v>
      </c>
      <c r="E3979" t="s">
        <v>167</v>
      </c>
      <c r="F3979" t="s">
        <v>168</v>
      </c>
      <c r="G3979" t="s">
        <v>4540</v>
      </c>
      <c r="H3979" s="1">
        <f>DATE(YEAR(invoices[[#This Row],[due_date]]),MONTH(invoices[[#This Row],[due_date]]),1)</f>
        <v>45413</v>
      </c>
      <c r="I3979" s="1">
        <v>45419</v>
      </c>
      <c r="J3979">
        <v>13500</v>
      </c>
      <c r="K3979">
        <v>2250</v>
      </c>
      <c r="L3979">
        <v>0</v>
      </c>
      <c r="M3979">
        <f>invoices[[#This Row],[rent_amount]]+invoices[[#This Row],[electricity_amount]]+invoices[[#This Row],[other_charges]]</f>
        <v>15750</v>
      </c>
      <c r="N3979" t="s">
        <v>28</v>
      </c>
      <c r="O3979" t="s">
        <v>760</v>
      </c>
      <c r="P3979">
        <v>0</v>
      </c>
      <c r="Q3979" t="b">
        <v>0</v>
      </c>
      <c r="R3979" t="s">
        <v>116</v>
      </c>
      <c r="S3979">
        <v>0</v>
      </c>
      <c r="T3979">
        <f>invoices[[#This Row],[total_amount]]</f>
        <v>15750</v>
      </c>
      <c r="U3979" t="s">
        <v>171</v>
      </c>
      <c r="V3979" t="str">
        <f>INDEX([1]!Table1[tenantname],MATCH(invoices[[#This Row],[allotment_id]],[1]!Table1[TenantAllotmentID],0))</f>
        <v>Shubhashish . (B42-C2)</v>
      </c>
      <c r="W3979" t="s">
        <v>14022</v>
      </c>
      <c r="X3979" t="s">
        <v>14023</v>
      </c>
      <c r="Y3979" s="4">
        <v>45413</v>
      </c>
      <c r="Z3979" t="s">
        <v>15806</v>
      </c>
      <c r="AA3979">
        <v>9690</v>
      </c>
      <c r="AB3979">
        <v>3229</v>
      </c>
      <c r="AC3979">
        <v>581</v>
      </c>
      <c r="AD3979" s="7">
        <f>invoices[[#This Row],[Rent]]+invoices[[#This Row],[Services]]+invoices[[#This Row],[GST]]</f>
        <v>13500</v>
      </c>
      <c r="AE3979" s="7">
        <f>invoices[[#This Row],[Total]]-invoices[[#This Row],[rent_amount]]</f>
        <v>0</v>
      </c>
      <c r="AF3979">
        <v>1530</v>
      </c>
      <c r="AG3979">
        <v>2250</v>
      </c>
      <c r="AH3979">
        <f>invoices[[#This Row],[EB Amount]]-invoices[[#This Row],[electricity_amount]]</f>
        <v>0</v>
      </c>
    </row>
    <row r="3980" spans="1:34">
      <c r="A3980" t="s">
        <v>4636</v>
      </c>
      <c r="B3980" t="s">
        <v>22</v>
      </c>
      <c r="C3980" t="s">
        <v>1217</v>
      </c>
      <c r="D3980" t="s">
        <v>24</v>
      </c>
      <c r="E3980" t="s">
        <v>349</v>
      </c>
      <c r="F3980" t="s">
        <v>1218</v>
      </c>
      <c r="G3980" t="s">
        <v>4637</v>
      </c>
      <c r="H3980" s="1">
        <f>DATE(YEAR(invoices[[#This Row],[due_date]]),MONTH(invoices[[#This Row],[due_date]]),1)</f>
        <v>45413</v>
      </c>
      <c r="I3980" s="1">
        <v>45419</v>
      </c>
      <c r="J3980">
        <v>13500</v>
      </c>
      <c r="K3980">
        <v>0</v>
      </c>
      <c r="L3980">
        <v>0</v>
      </c>
      <c r="M3980">
        <f>invoices[[#This Row],[rent_amount]]+invoices[[#This Row],[electricity_amount]]+invoices[[#This Row],[other_charges]]</f>
        <v>13500</v>
      </c>
      <c r="N3980" t="s">
        <v>28</v>
      </c>
      <c r="O3980" t="s">
        <v>115</v>
      </c>
      <c r="P3980">
        <v>0</v>
      </c>
      <c r="Q3980" t="b">
        <v>0</v>
      </c>
      <c r="R3980" t="s">
        <v>116</v>
      </c>
      <c r="S3980">
        <v>0</v>
      </c>
      <c r="T3980">
        <f>invoices[[#This Row],[total_amount]]</f>
        <v>13500</v>
      </c>
      <c r="U3980" t="s">
        <v>1220</v>
      </c>
      <c r="V3980" t="str">
        <f>INDEX([1]!Table1[tenantname],MATCH(invoices[[#This Row],[allotment_id]],[1]!Table1[TenantAllotmentID],0))</f>
        <v>Naga Raja Kurakula (B11-C2)</v>
      </c>
      <c r="W3980" t="s">
        <v>14386</v>
      </c>
      <c r="X3980" t="s">
        <v>14387</v>
      </c>
      <c r="Y3980" s="4">
        <v>45413</v>
      </c>
      <c r="Z3980" t="s">
        <v>15806</v>
      </c>
      <c r="AA3980">
        <v>9690</v>
      </c>
      <c r="AB3980">
        <v>3229</v>
      </c>
      <c r="AC3980">
        <v>581</v>
      </c>
      <c r="AD3980" s="7">
        <f>invoices[[#This Row],[Rent]]+invoices[[#This Row],[Services]]+invoices[[#This Row],[GST]]</f>
        <v>13500</v>
      </c>
      <c r="AE3980" s="7">
        <f>invoices[[#This Row],[Total]]-invoices[[#This Row],[rent_amount]]</f>
        <v>0</v>
      </c>
      <c r="AF3980">
        <v>1574</v>
      </c>
      <c r="AG3980">
        <v>0</v>
      </c>
      <c r="AH3980">
        <f>invoices[[#This Row],[EB Amount]]-invoices[[#This Row],[electricity_amount]]</f>
        <v>0</v>
      </c>
    </row>
    <row r="3981" spans="1:34">
      <c r="A3981" t="s">
        <v>4737</v>
      </c>
      <c r="B3981" t="s">
        <v>22</v>
      </c>
      <c r="C3981" t="s">
        <v>240</v>
      </c>
      <c r="D3981" t="s">
        <v>24</v>
      </c>
      <c r="E3981" t="s">
        <v>72</v>
      </c>
      <c r="F3981" t="s">
        <v>241</v>
      </c>
      <c r="G3981" t="s">
        <v>4738</v>
      </c>
      <c r="H3981" s="1">
        <f>DATE(YEAR(invoices[[#This Row],[due_date]]),MONTH(invoices[[#This Row],[due_date]]),1)</f>
        <v>45413</v>
      </c>
      <c r="I3981" s="1">
        <v>45419</v>
      </c>
      <c r="J3981">
        <v>13500</v>
      </c>
      <c r="K3981">
        <v>792</v>
      </c>
      <c r="L3981">
        <v>0</v>
      </c>
      <c r="M3981">
        <f>invoices[[#This Row],[rent_amount]]+invoices[[#This Row],[electricity_amount]]+invoices[[#This Row],[other_charges]]</f>
        <v>14292</v>
      </c>
      <c r="N3981" t="s">
        <v>28</v>
      </c>
      <c r="O3981" t="s">
        <v>553</v>
      </c>
      <c r="P3981">
        <v>0</v>
      </c>
      <c r="Q3981" t="b">
        <v>0</v>
      </c>
      <c r="R3981" t="s">
        <v>116</v>
      </c>
      <c r="S3981">
        <v>0</v>
      </c>
      <c r="T3981">
        <f>invoices[[#This Row],[total_amount]]</f>
        <v>14292</v>
      </c>
      <c r="U3981" t="s">
        <v>244</v>
      </c>
      <c r="V3981" t="str">
        <f>INDEX([1]!Table1[tenantname],MATCH(invoices[[#This Row],[allotment_id]],[1]!Table1[TenantAllotmentID],0))</f>
        <v>Khushboo Sahani (C34-C2)</v>
      </c>
      <c r="W3981" t="s">
        <v>14042</v>
      </c>
      <c r="X3981" t="s">
        <v>14043</v>
      </c>
      <c r="Y3981" s="4">
        <v>45413</v>
      </c>
      <c r="Z3981" t="s">
        <v>15806</v>
      </c>
      <c r="AA3981">
        <v>9690</v>
      </c>
      <c r="AB3981">
        <v>3229</v>
      </c>
      <c r="AC3981">
        <v>581</v>
      </c>
      <c r="AD3981" s="7">
        <f>invoices[[#This Row],[Rent]]+invoices[[#This Row],[Services]]+invoices[[#This Row],[GST]]</f>
        <v>13500</v>
      </c>
      <c r="AE3981" s="7">
        <f>invoices[[#This Row],[Total]]-invoices[[#This Row],[rent_amount]]</f>
        <v>0</v>
      </c>
      <c r="AF3981">
        <v>1621</v>
      </c>
      <c r="AG3981">
        <v>792</v>
      </c>
      <c r="AH3981">
        <f>invoices[[#This Row],[EB Amount]]-invoices[[#This Row],[electricity_amount]]</f>
        <v>0</v>
      </c>
    </row>
    <row r="3982" spans="1:34">
      <c r="A3982" t="s">
        <v>4820</v>
      </c>
      <c r="B3982" t="s">
        <v>22</v>
      </c>
      <c r="C3982" t="s">
        <v>4744</v>
      </c>
      <c r="D3982" t="s">
        <v>24</v>
      </c>
      <c r="E3982" t="s">
        <v>72</v>
      </c>
      <c r="F3982" t="s">
        <v>73</v>
      </c>
      <c r="G3982" t="s">
        <v>4821</v>
      </c>
      <c r="H3982" s="1">
        <f>DATE(YEAR(invoices[[#This Row],[due_date]]),MONTH(invoices[[#This Row],[due_date]]),1)</f>
        <v>45413</v>
      </c>
      <c r="I3982" s="1">
        <v>45419</v>
      </c>
      <c r="J3982">
        <v>13600</v>
      </c>
      <c r="K3982">
        <v>0</v>
      </c>
      <c r="L3982">
        <v>2250</v>
      </c>
      <c r="M3982">
        <f>invoices[[#This Row],[rent_amount]]+invoices[[#This Row],[electricity_amount]]+invoices[[#This Row],[other_charges]]</f>
        <v>15850</v>
      </c>
      <c r="N3982" t="s">
        <v>28</v>
      </c>
      <c r="O3982" t="s">
        <v>115</v>
      </c>
      <c r="P3982">
        <v>0</v>
      </c>
      <c r="Q3982" t="b">
        <v>0</v>
      </c>
      <c r="R3982" t="s">
        <v>116</v>
      </c>
      <c r="S3982">
        <v>0</v>
      </c>
      <c r="T3982">
        <f>invoices[[#This Row],[total_amount]]</f>
        <v>15850</v>
      </c>
      <c r="U3982" t="s">
        <v>4822</v>
      </c>
      <c r="V3982" t="str">
        <f>INDEX([1]!Table1[tenantname],MATCH(invoices[[#This Row],[allotment_id]],[1]!Table1[TenantAllotmentID],0))</f>
        <v>Gayathri  Sudhakaran (C34-B1)</v>
      </c>
      <c r="W3982" t="s">
        <v>15279</v>
      </c>
      <c r="X3982" t="s">
        <v>15296</v>
      </c>
      <c r="Y3982" s="4">
        <v>45413</v>
      </c>
      <c r="Z3982" t="s">
        <v>15806</v>
      </c>
      <c r="AA3982">
        <v>9520</v>
      </c>
      <c r="AB3982">
        <v>3458</v>
      </c>
      <c r="AC3982">
        <v>622</v>
      </c>
      <c r="AD3982" s="7">
        <f>invoices[[#This Row],[Rent]]+invoices[[#This Row],[Services]]+invoices[[#This Row],[GST]]</f>
        <v>13600</v>
      </c>
      <c r="AE3982" s="7">
        <f>invoices[[#This Row],[Total]]-invoices[[#This Row],[rent_amount]]</f>
        <v>0</v>
      </c>
      <c r="AF3982">
        <v>1656</v>
      </c>
      <c r="AG3982">
        <v>0</v>
      </c>
      <c r="AH3982">
        <f>invoices[[#This Row],[EB Amount]]-invoices[[#This Row],[electricity_amount]]</f>
        <v>0</v>
      </c>
    </row>
    <row r="3983" spans="1:34">
      <c r="A3983" t="s">
        <v>4849</v>
      </c>
      <c r="B3983" t="s">
        <v>22</v>
      </c>
      <c r="C3983" t="s">
        <v>3975</v>
      </c>
      <c r="D3983" t="s">
        <v>24</v>
      </c>
      <c r="E3983" t="s">
        <v>195</v>
      </c>
      <c r="F3983" t="s">
        <v>196</v>
      </c>
      <c r="G3983" t="s">
        <v>4850</v>
      </c>
      <c r="H3983" s="1">
        <f>DATE(YEAR(invoices[[#This Row],[due_date]]),MONTH(invoices[[#This Row],[due_date]]),1)</f>
        <v>45413</v>
      </c>
      <c r="I3983" s="1">
        <v>45419</v>
      </c>
      <c r="J3983">
        <v>12161</v>
      </c>
      <c r="K3983">
        <v>0</v>
      </c>
      <c r="L3983">
        <v>0</v>
      </c>
      <c r="M3983">
        <f>invoices[[#This Row],[rent_amount]]+invoices[[#This Row],[electricity_amount]]+invoices[[#This Row],[other_charges]]</f>
        <v>12161</v>
      </c>
      <c r="N3983" t="s">
        <v>28</v>
      </c>
      <c r="O3983" t="s">
        <v>115</v>
      </c>
      <c r="P3983">
        <v>0</v>
      </c>
      <c r="Q3983" t="b">
        <v>0</v>
      </c>
      <c r="R3983" t="s">
        <v>116</v>
      </c>
      <c r="S3983">
        <v>0</v>
      </c>
      <c r="T3983">
        <f>invoices[[#This Row],[total_amount]]</f>
        <v>12161</v>
      </c>
      <c r="U3983" t="s">
        <v>4851</v>
      </c>
      <c r="V3983" t="str">
        <f>INDEX([1]!Table1[tenantname],MATCH(invoices[[#This Row],[allotment_id]],[1]!Table1[TenantAllotmentID],0))</f>
        <v>Pallavi Reddy goddam (D41-B1)</v>
      </c>
      <c r="W3983" t="s">
        <v>15301</v>
      </c>
      <c r="X3983" t="s">
        <v>15302</v>
      </c>
      <c r="Y3983" s="4">
        <v>45413</v>
      </c>
      <c r="Z3983" t="s">
        <v>15806</v>
      </c>
      <c r="AA3983">
        <v>8513</v>
      </c>
      <c r="AB3983">
        <v>3092</v>
      </c>
      <c r="AC3983">
        <v>556</v>
      </c>
      <c r="AD3983" s="7">
        <f>invoices[[#This Row],[Rent]]+invoices[[#This Row],[Services]]+invoices[[#This Row],[GST]]</f>
        <v>12161</v>
      </c>
      <c r="AE3983" s="7">
        <f>invoices[[#This Row],[Total]]-invoices[[#This Row],[rent_amount]]</f>
        <v>0</v>
      </c>
      <c r="AF3983">
        <v>1669</v>
      </c>
      <c r="AG3983">
        <v>0</v>
      </c>
      <c r="AH3983">
        <f>invoices[[#This Row],[EB Amount]]-invoices[[#This Row],[electricity_amount]]</f>
        <v>0</v>
      </c>
    </row>
    <row r="3984" spans="1:34">
      <c r="A3984" t="s">
        <v>4890</v>
      </c>
      <c r="B3984" t="s">
        <v>22</v>
      </c>
      <c r="C3984" t="s">
        <v>154</v>
      </c>
      <c r="D3984" t="s">
        <v>24</v>
      </c>
      <c r="E3984" t="s">
        <v>247</v>
      </c>
      <c r="F3984" t="s">
        <v>417</v>
      </c>
      <c r="G3984" t="s">
        <v>4891</v>
      </c>
      <c r="H3984" s="1">
        <f>DATE(YEAR(invoices[[#This Row],[due_date]]),MONTH(invoices[[#This Row],[due_date]]),1)</f>
        <v>45413</v>
      </c>
      <c r="I3984" s="1">
        <v>45419</v>
      </c>
      <c r="J3984">
        <v>2338</v>
      </c>
      <c r="K3984">
        <v>0</v>
      </c>
      <c r="L3984">
        <v>0</v>
      </c>
      <c r="M3984">
        <f>invoices[[#This Row],[rent_amount]]+invoices[[#This Row],[electricity_amount]]+invoices[[#This Row],[other_charges]]</f>
        <v>2338</v>
      </c>
      <c r="N3984" t="s">
        <v>28</v>
      </c>
      <c r="O3984" t="s">
        <v>115</v>
      </c>
      <c r="P3984">
        <v>0</v>
      </c>
      <c r="Q3984" t="b">
        <v>0</v>
      </c>
      <c r="R3984" t="s">
        <v>116</v>
      </c>
      <c r="S3984">
        <v>0</v>
      </c>
      <c r="T3984">
        <f>invoices[[#This Row],[total_amount]]</f>
        <v>2338</v>
      </c>
      <c r="U3984" t="s">
        <v>4892</v>
      </c>
      <c r="V3984" t="str">
        <f>INDEX([1]!Table1[tenantname],MATCH(invoices[[#This Row],[allotment_id]],[1]!Table1[TenantAllotmentID],0))</f>
        <v>RamKumar Muthuvel (C11-B2)</v>
      </c>
      <c r="W3984" t="s">
        <v>15112</v>
      </c>
      <c r="X3984" t="s">
        <v>15113</v>
      </c>
      <c r="Y3984" s="4">
        <v>45413</v>
      </c>
      <c r="Z3984" t="s">
        <v>15806</v>
      </c>
      <c r="AA3984">
        <v>1637</v>
      </c>
      <c r="AB3984">
        <v>594</v>
      </c>
      <c r="AC3984">
        <v>107</v>
      </c>
      <c r="AD3984" s="7">
        <f>invoices[[#This Row],[Rent]]+invoices[[#This Row],[Services]]+invoices[[#This Row],[GST]]</f>
        <v>2338</v>
      </c>
      <c r="AE3984" s="7">
        <f>invoices[[#This Row],[Total]]-invoices[[#This Row],[rent_amount]]</f>
        <v>0</v>
      </c>
      <c r="AF3984">
        <v>1688</v>
      </c>
      <c r="AG3984">
        <v>0</v>
      </c>
      <c r="AH3984">
        <f>invoices[[#This Row],[EB Amount]]-invoices[[#This Row],[electricity_amount]]</f>
        <v>0</v>
      </c>
    </row>
    <row r="3985" spans="1:34">
      <c r="A3985" t="s">
        <v>4897</v>
      </c>
      <c r="B3985" t="s">
        <v>22</v>
      </c>
      <c r="C3985" t="s">
        <v>1387</v>
      </c>
      <c r="D3985" t="s">
        <v>24</v>
      </c>
      <c r="E3985" t="s">
        <v>476</v>
      </c>
      <c r="F3985" t="s">
        <v>1388</v>
      </c>
      <c r="G3985" t="s">
        <v>4898</v>
      </c>
      <c r="H3985" s="1">
        <f>DATE(YEAR(invoices[[#This Row],[due_date]]),MONTH(invoices[[#This Row],[due_date]]),1)</f>
        <v>45413</v>
      </c>
      <c r="I3985" s="1">
        <v>45419</v>
      </c>
      <c r="J3985">
        <v>14500</v>
      </c>
      <c r="K3985">
        <v>2670</v>
      </c>
      <c r="L3985">
        <v>0</v>
      </c>
      <c r="M3985">
        <f>invoices[[#This Row],[rent_amount]]+invoices[[#This Row],[electricity_amount]]+invoices[[#This Row],[other_charges]]</f>
        <v>17170</v>
      </c>
      <c r="N3985" t="s">
        <v>28</v>
      </c>
      <c r="O3985" t="s">
        <v>760</v>
      </c>
      <c r="P3985">
        <v>0</v>
      </c>
      <c r="Q3985" t="b">
        <v>0</v>
      </c>
      <c r="R3985" t="s">
        <v>116</v>
      </c>
      <c r="S3985">
        <v>0</v>
      </c>
      <c r="T3985">
        <f>invoices[[#This Row],[total_amount]]</f>
        <v>17170</v>
      </c>
      <c r="U3985" t="s">
        <v>1390</v>
      </c>
      <c r="V3985" t="str">
        <f>INDEX([1]!Table1[tenantname],MATCH(invoices[[#This Row],[allotment_id]],[1]!Table1[TenantAllotmentID],0))</f>
        <v>Tushar Ankit (B41-B1)</v>
      </c>
      <c r="W3985" t="s">
        <v>14454</v>
      </c>
      <c r="X3985" t="s">
        <v>14455</v>
      </c>
      <c r="Y3985" s="4">
        <v>45413</v>
      </c>
      <c r="Z3985" t="s">
        <v>15806</v>
      </c>
      <c r="AA3985">
        <v>10408</v>
      </c>
      <c r="AB3985">
        <v>3468</v>
      </c>
      <c r="AC3985">
        <v>624</v>
      </c>
      <c r="AD3985" s="7">
        <f>invoices[[#This Row],[Rent]]+invoices[[#This Row],[Services]]+invoices[[#This Row],[GST]]</f>
        <v>14500</v>
      </c>
      <c r="AE3985" s="7">
        <f>invoices[[#This Row],[Total]]-invoices[[#This Row],[rent_amount]]</f>
        <v>0</v>
      </c>
      <c r="AF3985">
        <v>1691</v>
      </c>
      <c r="AG3985">
        <v>2670</v>
      </c>
      <c r="AH3985">
        <f>invoices[[#This Row],[EB Amount]]-invoices[[#This Row],[electricity_amount]]</f>
        <v>0</v>
      </c>
    </row>
    <row r="3986" spans="1:34">
      <c r="A3986" t="s">
        <v>4916</v>
      </c>
      <c r="B3986" t="s">
        <v>22</v>
      </c>
      <c r="C3986" t="s">
        <v>1015</v>
      </c>
      <c r="D3986" t="s">
        <v>24</v>
      </c>
      <c r="E3986" t="s">
        <v>592</v>
      </c>
      <c r="F3986" t="s">
        <v>1016</v>
      </c>
      <c r="G3986" t="s">
        <v>4917</v>
      </c>
      <c r="H3986" s="1">
        <f>DATE(YEAR(invoices[[#This Row],[due_date]]),MONTH(invoices[[#This Row],[due_date]]),1)</f>
        <v>45413</v>
      </c>
      <c r="I3986" s="1">
        <v>45419</v>
      </c>
      <c r="J3986">
        <v>13500</v>
      </c>
      <c r="K3986">
        <v>1800</v>
      </c>
      <c r="L3986">
        <v>0</v>
      </c>
      <c r="M3986">
        <f>invoices[[#This Row],[rent_amount]]+invoices[[#This Row],[electricity_amount]]+invoices[[#This Row],[other_charges]]</f>
        <v>15300</v>
      </c>
      <c r="N3986" t="s">
        <v>28</v>
      </c>
      <c r="O3986" t="s">
        <v>760</v>
      </c>
      <c r="P3986">
        <v>0</v>
      </c>
      <c r="Q3986" t="b">
        <v>0</v>
      </c>
      <c r="R3986" t="s">
        <v>116</v>
      </c>
      <c r="S3986">
        <v>0</v>
      </c>
      <c r="T3986">
        <f>invoices[[#This Row],[total_amount]]</f>
        <v>15300</v>
      </c>
      <c r="U3986" t="s">
        <v>1018</v>
      </c>
      <c r="V3986" t="str">
        <f>INDEX([1]!Table1[tenantname],MATCH(invoices[[#This Row],[allotment_id]],[1]!Table1[TenantAllotmentID],0))</f>
        <v>Sanketh P Mahale (A44-C1)</v>
      </c>
      <c r="W3986" t="s">
        <v>14316</v>
      </c>
      <c r="X3986" t="s">
        <v>14317</v>
      </c>
      <c r="Y3986" s="4">
        <v>45413</v>
      </c>
      <c r="Z3986" t="s">
        <v>15806</v>
      </c>
      <c r="AA3986">
        <v>9690</v>
      </c>
      <c r="AB3986">
        <v>3229</v>
      </c>
      <c r="AC3986">
        <v>581</v>
      </c>
      <c r="AD3986" s="7">
        <f>invoices[[#This Row],[Rent]]+invoices[[#This Row],[Services]]+invoices[[#This Row],[GST]]</f>
        <v>13500</v>
      </c>
      <c r="AE3986" s="7">
        <f>invoices[[#This Row],[Total]]-invoices[[#This Row],[rent_amount]]</f>
        <v>0</v>
      </c>
      <c r="AF3986">
        <v>1700</v>
      </c>
      <c r="AG3986">
        <v>1800</v>
      </c>
      <c r="AH3986">
        <f>invoices[[#This Row],[EB Amount]]-invoices[[#This Row],[electricity_amount]]</f>
        <v>0</v>
      </c>
    </row>
    <row r="3987" spans="1:34">
      <c r="A3987" t="s">
        <v>5012</v>
      </c>
      <c r="B3987" t="s">
        <v>22</v>
      </c>
      <c r="C3987" t="s">
        <v>353</v>
      </c>
      <c r="D3987" t="s">
        <v>24</v>
      </c>
      <c r="E3987" t="s">
        <v>354</v>
      </c>
      <c r="F3987" t="s">
        <v>355</v>
      </c>
      <c r="G3987" t="s">
        <v>5013</v>
      </c>
      <c r="H3987" s="1">
        <f>DATE(YEAR(invoices[[#This Row],[due_date]]),MONTH(invoices[[#This Row],[due_date]]),1)</f>
        <v>45413</v>
      </c>
      <c r="I3987" s="1">
        <v>45419</v>
      </c>
      <c r="J3987">
        <v>14500</v>
      </c>
      <c r="K3987">
        <v>1080</v>
      </c>
      <c r="L3987">
        <v>0</v>
      </c>
      <c r="M3987">
        <f>invoices[[#This Row],[rent_amount]]+invoices[[#This Row],[electricity_amount]]+invoices[[#This Row],[other_charges]]</f>
        <v>15580</v>
      </c>
      <c r="N3987" t="s">
        <v>28</v>
      </c>
      <c r="O3987" t="s">
        <v>115</v>
      </c>
      <c r="P3987">
        <v>0</v>
      </c>
      <c r="Q3987" t="b">
        <v>0</v>
      </c>
      <c r="R3987" t="s">
        <v>116</v>
      </c>
      <c r="S3987">
        <v>0</v>
      </c>
      <c r="T3987">
        <f>invoices[[#This Row],[total_amount]]</f>
        <v>15580</v>
      </c>
      <c r="U3987" t="s">
        <v>356</v>
      </c>
      <c r="V3987" t="str">
        <f>INDEX([1]!Table1[tenantname],MATCH(invoices[[#This Row],[allotment_id]],[1]!Table1[TenantAllotmentID],0))</f>
        <v>Sai Sundeep (B34-B1)</v>
      </c>
      <c r="W3987" t="s">
        <v>14078</v>
      </c>
      <c r="X3987" t="s">
        <v>14079</v>
      </c>
      <c r="Y3987" s="4">
        <v>45413</v>
      </c>
      <c r="Z3987" t="s">
        <v>15806</v>
      </c>
      <c r="AA3987">
        <v>8866</v>
      </c>
      <c r="AB3987">
        <v>4774</v>
      </c>
      <c r="AC3987">
        <v>860</v>
      </c>
      <c r="AD3987" s="7">
        <f>invoices[[#This Row],[Rent]]+invoices[[#This Row],[Services]]+invoices[[#This Row],[GST]]</f>
        <v>14500</v>
      </c>
      <c r="AE3987" s="7">
        <f>invoices[[#This Row],[Total]]-invoices[[#This Row],[rent_amount]]</f>
        <v>0</v>
      </c>
      <c r="AF3987">
        <v>1747</v>
      </c>
      <c r="AG3987">
        <v>1080</v>
      </c>
      <c r="AH3987">
        <f>invoices[[#This Row],[EB Amount]]-invoices[[#This Row],[electricity_amount]]</f>
        <v>0</v>
      </c>
    </row>
    <row r="3988" spans="1:34">
      <c r="A3988" t="s">
        <v>5021</v>
      </c>
      <c r="B3988" t="s">
        <v>22</v>
      </c>
      <c r="C3988" t="s">
        <v>5022</v>
      </c>
      <c r="D3988" t="s">
        <v>24</v>
      </c>
      <c r="E3988" t="s">
        <v>592</v>
      </c>
      <c r="F3988" t="s">
        <v>992</v>
      </c>
      <c r="G3988" t="s">
        <v>5023</v>
      </c>
      <c r="H3988" s="1">
        <f>DATE(YEAR(invoices[[#This Row],[due_date]]),MONTH(invoices[[#This Row],[due_date]]),1)</f>
        <v>45413</v>
      </c>
      <c r="I3988" s="1">
        <v>45419</v>
      </c>
      <c r="J3988">
        <v>6080</v>
      </c>
      <c r="K3988">
        <v>0</v>
      </c>
      <c r="L3988">
        <v>0</v>
      </c>
      <c r="M3988">
        <f>invoices[[#This Row],[rent_amount]]+invoices[[#This Row],[electricity_amount]]+invoices[[#This Row],[other_charges]]</f>
        <v>6080</v>
      </c>
      <c r="N3988" t="s">
        <v>28</v>
      </c>
      <c r="O3988" t="s">
        <v>553</v>
      </c>
      <c r="P3988">
        <v>0</v>
      </c>
      <c r="Q3988" t="b">
        <v>0</v>
      </c>
      <c r="R3988" t="s">
        <v>116</v>
      </c>
      <c r="S3988">
        <v>0</v>
      </c>
      <c r="T3988">
        <f>invoices[[#This Row],[total_amount]]</f>
        <v>6080</v>
      </c>
      <c r="U3988" t="s">
        <v>5024</v>
      </c>
      <c r="V3988" t="str">
        <f>INDEX([1]!Table1[tenantname],MATCH(invoices[[#This Row],[allotment_id]],[1]!Table1[TenantAllotmentID],0))</f>
        <v>Athul Ashok K (A44-B2)</v>
      </c>
      <c r="W3988" t="s">
        <v>15321</v>
      </c>
      <c r="X3988" t="s">
        <v>15322</v>
      </c>
      <c r="Y3988" s="4">
        <v>45413</v>
      </c>
      <c r="Z3988" t="s">
        <v>15806</v>
      </c>
      <c r="AA3988">
        <v>4256</v>
      </c>
      <c r="AB3988">
        <v>1546</v>
      </c>
      <c r="AC3988">
        <v>278</v>
      </c>
      <c r="AD3988" s="7">
        <f>invoices[[#This Row],[Rent]]+invoices[[#This Row],[Services]]+invoices[[#This Row],[GST]]</f>
        <v>6080</v>
      </c>
      <c r="AE3988" s="7">
        <f>invoices[[#This Row],[Total]]-invoices[[#This Row],[rent_amount]]</f>
        <v>0</v>
      </c>
      <c r="AF3988">
        <v>1751</v>
      </c>
      <c r="AG3988">
        <v>0</v>
      </c>
      <c r="AH3988">
        <f>invoices[[#This Row],[EB Amount]]-invoices[[#This Row],[electricity_amount]]</f>
        <v>0</v>
      </c>
    </row>
    <row r="3989" spans="1:34">
      <c r="A3989" t="s">
        <v>5313</v>
      </c>
      <c r="B3989" t="s">
        <v>22</v>
      </c>
      <c r="C3989" t="s">
        <v>71</v>
      </c>
      <c r="D3989" t="s">
        <v>24</v>
      </c>
      <c r="E3989" t="s">
        <v>72</v>
      </c>
      <c r="F3989" t="s">
        <v>73</v>
      </c>
      <c r="G3989" t="s">
        <v>5314</v>
      </c>
      <c r="H3989" s="1">
        <f>DATE(YEAR(invoices[[#This Row],[due_date]]),MONTH(invoices[[#This Row],[due_date]]),1)</f>
        <v>45413</v>
      </c>
      <c r="I3989" s="1">
        <v>45419</v>
      </c>
      <c r="J3989">
        <v>7250</v>
      </c>
      <c r="K3989">
        <v>0</v>
      </c>
      <c r="L3989">
        <v>0</v>
      </c>
      <c r="M3989">
        <f>invoices[[#This Row],[rent_amount]]+invoices[[#This Row],[electricity_amount]]+invoices[[#This Row],[other_charges]]</f>
        <v>7250</v>
      </c>
      <c r="N3989" t="s">
        <v>28</v>
      </c>
      <c r="O3989" t="s">
        <v>115</v>
      </c>
      <c r="P3989">
        <v>0</v>
      </c>
      <c r="Q3989" t="b">
        <v>0</v>
      </c>
      <c r="R3989" t="s">
        <v>116</v>
      </c>
      <c r="S3989">
        <v>0</v>
      </c>
      <c r="T3989">
        <f>invoices[[#This Row],[total_amount]]</f>
        <v>7250</v>
      </c>
      <c r="U3989" t="s">
        <v>77</v>
      </c>
      <c r="V3989" t="str">
        <f>INDEX([1]!Table1[tenantname],MATCH(invoices[[#This Row],[allotment_id]],[1]!Table1[TenantAllotmentID],0))</f>
        <v>Nirmala  A (C34-B1)</v>
      </c>
      <c r="W3989" t="s">
        <v>13996</v>
      </c>
      <c r="X3989" t="s">
        <v>13997</v>
      </c>
      <c r="Y3989" s="4">
        <v>45413</v>
      </c>
      <c r="Z3989" t="s">
        <v>15806</v>
      </c>
      <c r="AA3989">
        <v>5075</v>
      </c>
      <c r="AB3989">
        <v>1843</v>
      </c>
      <c r="AC3989">
        <v>332</v>
      </c>
      <c r="AD3989" s="7">
        <f>invoices[[#This Row],[Rent]]+invoices[[#This Row],[Services]]+invoices[[#This Row],[GST]]</f>
        <v>7250</v>
      </c>
      <c r="AE3989" s="7">
        <f>invoices[[#This Row],[Total]]-invoices[[#This Row],[rent_amount]]</f>
        <v>0</v>
      </c>
      <c r="AF3989">
        <v>1891</v>
      </c>
      <c r="AG3989">
        <v>0</v>
      </c>
      <c r="AH3989">
        <f>invoices[[#This Row],[EB Amount]]-invoices[[#This Row],[electricity_amount]]</f>
        <v>0</v>
      </c>
    </row>
    <row r="3990" spans="1:34">
      <c r="A3990" t="s">
        <v>5394</v>
      </c>
      <c r="B3990" t="s">
        <v>22</v>
      </c>
      <c r="C3990" t="s">
        <v>4881</v>
      </c>
      <c r="D3990" t="s">
        <v>24</v>
      </c>
      <c r="E3990" t="s">
        <v>72</v>
      </c>
      <c r="F3990" t="s">
        <v>665</v>
      </c>
      <c r="G3990" t="s">
        <v>5395</v>
      </c>
      <c r="H3990" s="1">
        <f>DATE(YEAR(invoices[[#This Row],[due_date]]),MONTH(invoices[[#This Row],[due_date]]),1)</f>
        <v>45413</v>
      </c>
      <c r="I3990" s="1">
        <v>45419</v>
      </c>
      <c r="J3990">
        <v>17000</v>
      </c>
      <c r="K3990">
        <v>990</v>
      </c>
      <c r="L3990">
        <v>2250</v>
      </c>
      <c r="M3990">
        <f>invoices[[#This Row],[rent_amount]]+invoices[[#This Row],[electricity_amount]]+invoices[[#This Row],[other_charges]]</f>
        <v>20240</v>
      </c>
      <c r="N3990" t="s">
        <v>28</v>
      </c>
      <c r="O3990" t="s">
        <v>1774</v>
      </c>
      <c r="P3990">
        <v>0</v>
      </c>
      <c r="Q3990" t="b">
        <v>0</v>
      </c>
      <c r="R3990" t="s">
        <v>116</v>
      </c>
      <c r="S3990">
        <v>0</v>
      </c>
      <c r="T3990">
        <f>invoices[[#This Row],[total_amount]]</f>
        <v>20240</v>
      </c>
      <c r="U3990" t="s">
        <v>4883</v>
      </c>
      <c r="V3990" t="str">
        <f>INDEX([1]!Table1[tenantname],MATCH(invoices[[#This Row],[allotment_id]],[1]!Table1[TenantAllotmentID],0))</f>
        <v>Kalyani Ganesh (C34-A1)</v>
      </c>
      <c r="W3990" t="s">
        <v>15307</v>
      </c>
      <c r="X3990" t="s">
        <v>15308</v>
      </c>
      <c r="Y3990" s="4">
        <v>45413</v>
      </c>
      <c r="Z3990" t="s">
        <v>15806</v>
      </c>
      <c r="AA3990">
        <v>12203</v>
      </c>
      <c r="AB3990">
        <v>4066</v>
      </c>
      <c r="AC3990">
        <v>731</v>
      </c>
      <c r="AD3990" s="7">
        <f>invoices[[#This Row],[Rent]]+invoices[[#This Row],[Services]]+invoices[[#This Row],[GST]]</f>
        <v>17000</v>
      </c>
      <c r="AE3990" s="7">
        <f>invoices[[#This Row],[Total]]-invoices[[#This Row],[rent_amount]]</f>
        <v>0</v>
      </c>
      <c r="AF3990">
        <v>1932</v>
      </c>
      <c r="AG3990">
        <v>990</v>
      </c>
      <c r="AH3990">
        <f>invoices[[#This Row],[EB Amount]]-invoices[[#This Row],[electricity_amount]]</f>
        <v>0</v>
      </c>
    </row>
    <row r="3991" spans="1:34">
      <c r="A3991" t="s">
        <v>5402</v>
      </c>
      <c r="B3991" t="s">
        <v>22</v>
      </c>
      <c r="C3991" s="2" t="s">
        <v>5403</v>
      </c>
      <c r="D3991" t="s">
        <v>24</v>
      </c>
      <c r="E3991" t="s">
        <v>147</v>
      </c>
      <c r="F3991" t="s">
        <v>733</v>
      </c>
      <c r="G3991" t="s">
        <v>5404</v>
      </c>
      <c r="H3991" s="1">
        <f>DATE(YEAR(invoices[[#This Row],[due_date]]),MONTH(invoices[[#This Row],[due_date]]),1)</f>
        <v>45413</v>
      </c>
      <c r="I3991" s="1">
        <v>45419</v>
      </c>
      <c r="J3991">
        <v>8694</v>
      </c>
      <c r="K3991">
        <v>0</v>
      </c>
      <c r="L3991">
        <v>0</v>
      </c>
      <c r="M3991">
        <f>invoices[[#This Row],[rent_amount]]+invoices[[#This Row],[electricity_amount]]+invoices[[#This Row],[other_charges]]</f>
        <v>8694</v>
      </c>
      <c r="N3991" t="s">
        <v>28</v>
      </c>
      <c r="O3991" t="s">
        <v>760</v>
      </c>
      <c r="P3991">
        <v>0</v>
      </c>
      <c r="Q3991" t="b">
        <v>0</v>
      </c>
      <c r="R3991" t="s">
        <v>116</v>
      </c>
      <c r="S3991">
        <v>0</v>
      </c>
      <c r="T3991">
        <f>invoices[[#This Row],[total_amount]]</f>
        <v>8694</v>
      </c>
      <c r="U3991" t="s">
        <v>5405</v>
      </c>
      <c r="V3991" t="str">
        <f>INDEX([1]!Table1[tenantname],MATCH(invoices[[#This Row],[allotment_id]],[1]!Table1[TenantAllotmentID],0))</f>
        <v>Syed Ahamed Abraar (C31-B2)</v>
      </c>
      <c r="W3991" t="s">
        <v>15370</v>
      </c>
      <c r="X3991" t="s">
        <v>15371</v>
      </c>
      <c r="Y3991" s="4">
        <v>45413</v>
      </c>
      <c r="Z3991" t="s">
        <v>15806</v>
      </c>
      <c r="AA3991">
        <v>6086</v>
      </c>
      <c r="AB3991">
        <v>2210</v>
      </c>
      <c r="AC3991">
        <v>398</v>
      </c>
      <c r="AD3991" s="7">
        <f>invoices[[#This Row],[Rent]]+invoices[[#This Row],[Services]]+invoices[[#This Row],[GST]]</f>
        <v>8694</v>
      </c>
      <c r="AE3991" s="7">
        <f>invoices[[#This Row],[Total]]-invoices[[#This Row],[rent_amount]]</f>
        <v>0</v>
      </c>
      <c r="AF3991">
        <v>1936</v>
      </c>
      <c r="AG3991">
        <v>0</v>
      </c>
      <c r="AH3991">
        <f>invoices[[#This Row],[EB Amount]]-invoices[[#This Row],[electricity_amount]]</f>
        <v>0</v>
      </c>
    </row>
    <row r="3992" spans="1:34">
      <c r="A3992" t="s">
        <v>5422</v>
      </c>
      <c r="B3992" t="s">
        <v>22</v>
      </c>
      <c r="C3992" t="s">
        <v>732</v>
      </c>
      <c r="D3992" t="s">
        <v>24</v>
      </c>
      <c r="E3992" t="s">
        <v>147</v>
      </c>
      <c r="F3992" t="s">
        <v>733</v>
      </c>
      <c r="G3992" t="s">
        <v>5423</v>
      </c>
      <c r="H3992" s="1">
        <f>DATE(YEAR(invoices[[#This Row],[due_date]]),MONTH(invoices[[#This Row],[due_date]]),1)</f>
        <v>45413</v>
      </c>
      <c r="I3992" s="1">
        <v>45419</v>
      </c>
      <c r="J3992">
        <v>4676</v>
      </c>
      <c r="K3992">
        <v>1530</v>
      </c>
      <c r="L3992">
        <v>2250</v>
      </c>
      <c r="M3992">
        <f>invoices[[#This Row],[rent_amount]]+invoices[[#This Row],[electricity_amount]]+invoices[[#This Row],[other_charges]]</f>
        <v>8456</v>
      </c>
      <c r="N3992" t="s">
        <v>28</v>
      </c>
      <c r="O3992" t="s">
        <v>115</v>
      </c>
      <c r="P3992">
        <v>0</v>
      </c>
      <c r="Q3992" t="b">
        <v>0</v>
      </c>
      <c r="R3992" t="s">
        <v>116</v>
      </c>
      <c r="S3992">
        <v>0</v>
      </c>
      <c r="T3992">
        <f>invoices[[#This Row],[total_amount]]</f>
        <v>8456</v>
      </c>
      <c r="U3992" t="s">
        <v>735</v>
      </c>
      <c r="V3992" t="str">
        <f>INDEX([1]!Table1[tenantname],MATCH(invoices[[#This Row],[allotment_id]],[1]!Table1[TenantAllotmentID],0))</f>
        <v>Harshith Gavaka (C31-B2)</v>
      </c>
      <c r="W3992" t="s">
        <v>14211</v>
      </c>
      <c r="X3992" t="s">
        <v>14212</v>
      </c>
      <c r="Y3992" s="4">
        <v>45413</v>
      </c>
      <c r="Z3992" t="s">
        <v>15806</v>
      </c>
      <c r="AA3992">
        <v>3357</v>
      </c>
      <c r="AB3992">
        <v>1118</v>
      </c>
      <c r="AC3992">
        <v>201</v>
      </c>
      <c r="AD3992" s="7">
        <f>invoices[[#This Row],[Rent]]+invoices[[#This Row],[Services]]+invoices[[#This Row],[GST]]</f>
        <v>4676</v>
      </c>
      <c r="AE3992" s="7">
        <f>invoices[[#This Row],[Total]]-invoices[[#This Row],[rent_amount]]</f>
        <v>0</v>
      </c>
      <c r="AF3992">
        <v>1945</v>
      </c>
      <c r="AG3992">
        <v>1530</v>
      </c>
      <c r="AH3992">
        <f>invoices[[#This Row],[EB Amount]]-invoices[[#This Row],[electricity_amount]]</f>
        <v>0</v>
      </c>
    </row>
    <row r="3993" spans="1:34">
      <c r="A3993" t="s">
        <v>5497</v>
      </c>
      <c r="B3993" t="s">
        <v>22</v>
      </c>
      <c r="C3993" t="s">
        <v>1538</v>
      </c>
      <c r="D3993" t="s">
        <v>24</v>
      </c>
      <c r="E3993" t="s">
        <v>592</v>
      </c>
      <c r="F3993" t="s">
        <v>1184</v>
      </c>
      <c r="G3993" t="s">
        <v>5498</v>
      </c>
      <c r="H3993" s="1">
        <f>DATE(YEAR(invoices[[#This Row],[due_date]]),MONTH(invoices[[#This Row],[due_date]]),1)</f>
        <v>45413</v>
      </c>
      <c r="I3993" s="1">
        <v>45419</v>
      </c>
      <c r="J3993">
        <v>23500</v>
      </c>
      <c r="K3993">
        <v>1800</v>
      </c>
      <c r="L3993">
        <v>0</v>
      </c>
      <c r="M3993">
        <f>invoices[[#This Row],[rent_amount]]+invoices[[#This Row],[electricity_amount]]+invoices[[#This Row],[other_charges]]</f>
        <v>25300</v>
      </c>
      <c r="N3993" t="s">
        <v>28</v>
      </c>
      <c r="O3993" t="s">
        <v>760</v>
      </c>
      <c r="P3993">
        <v>0</v>
      </c>
      <c r="Q3993" t="b">
        <v>0</v>
      </c>
      <c r="R3993" t="s">
        <v>116</v>
      </c>
      <c r="S3993">
        <v>0</v>
      </c>
      <c r="T3993">
        <f>invoices[[#This Row],[total_amount]]</f>
        <v>25300</v>
      </c>
      <c r="U3993" t="s">
        <v>1541</v>
      </c>
      <c r="V3993" t="str">
        <f>INDEX([1]!Table1[tenantname],MATCH(invoices[[#This Row],[allotment_id]],[1]!Table1[TenantAllotmentID],0))</f>
        <v>Raguram R S (A44-D1)</v>
      </c>
      <c r="W3993" t="s">
        <v>14509</v>
      </c>
      <c r="X3993" t="s">
        <v>14510</v>
      </c>
      <c r="Y3993" s="4">
        <v>45413</v>
      </c>
      <c r="Z3993" t="s">
        <v>15806</v>
      </c>
      <c r="AA3993">
        <v>16869</v>
      </c>
      <c r="AB3993">
        <v>5621</v>
      </c>
      <c r="AC3993">
        <v>1010</v>
      </c>
      <c r="AD3993" s="7">
        <f>invoices[[#This Row],[Rent]]+invoices[[#This Row],[Services]]+invoices[[#This Row],[GST]]</f>
        <v>23500</v>
      </c>
      <c r="AE3993" s="7">
        <f>invoices[[#This Row],[Total]]-invoices[[#This Row],[rent_amount]]</f>
        <v>0</v>
      </c>
      <c r="AF3993">
        <v>1979</v>
      </c>
      <c r="AG3993">
        <v>1800</v>
      </c>
      <c r="AH3993">
        <f>invoices[[#This Row],[EB Amount]]-invoices[[#This Row],[electricity_amount]]</f>
        <v>0</v>
      </c>
    </row>
    <row r="3994" spans="1:34">
      <c r="A3994" t="s">
        <v>5522</v>
      </c>
      <c r="B3994" t="s">
        <v>22</v>
      </c>
      <c r="C3994" t="s">
        <v>983</v>
      </c>
      <c r="D3994" t="s">
        <v>24</v>
      </c>
      <c r="E3994" t="s">
        <v>519</v>
      </c>
      <c r="F3994" t="s">
        <v>984</v>
      </c>
      <c r="G3994" t="s">
        <v>5523</v>
      </c>
      <c r="H3994" s="1">
        <f>DATE(YEAR(invoices[[#This Row],[due_date]]),MONTH(invoices[[#This Row],[due_date]]),1)</f>
        <v>45413</v>
      </c>
      <c r="I3994" s="1">
        <v>45419</v>
      </c>
      <c r="J3994">
        <v>14500</v>
      </c>
      <c r="K3994">
        <v>0</v>
      </c>
      <c r="L3994">
        <v>0</v>
      </c>
      <c r="M3994">
        <f>invoices[[#This Row],[rent_amount]]+invoices[[#This Row],[electricity_amount]]+invoices[[#This Row],[other_charges]]</f>
        <v>14500</v>
      </c>
      <c r="N3994" t="s">
        <v>28</v>
      </c>
      <c r="O3994" t="s">
        <v>115</v>
      </c>
      <c r="P3994">
        <v>0</v>
      </c>
      <c r="Q3994" t="b">
        <v>0</v>
      </c>
      <c r="R3994" t="s">
        <v>116</v>
      </c>
      <c r="S3994">
        <v>0</v>
      </c>
      <c r="T3994">
        <f>invoices[[#This Row],[total_amount]]</f>
        <v>14500</v>
      </c>
      <c r="U3994" t="s">
        <v>986</v>
      </c>
      <c r="V3994" t="str">
        <f>INDEX([1]!Table1[tenantname],MATCH(invoices[[#This Row],[allotment_id]],[1]!Table1[TenantAllotmentID],0))</f>
        <v>Ramalingeswara Nath (C41-B1)</v>
      </c>
      <c r="W3994" t="s">
        <v>14304</v>
      </c>
      <c r="X3994" t="s">
        <v>14305</v>
      </c>
      <c r="Y3994" s="4">
        <v>45413</v>
      </c>
      <c r="Z3994" t="s">
        <v>15806</v>
      </c>
      <c r="AA3994">
        <v>8866</v>
      </c>
      <c r="AB3994">
        <v>4774</v>
      </c>
      <c r="AC3994">
        <v>860</v>
      </c>
      <c r="AD3994" s="7">
        <f>invoices[[#This Row],[Rent]]+invoices[[#This Row],[Services]]+invoices[[#This Row],[GST]]</f>
        <v>14500</v>
      </c>
      <c r="AE3994" s="7">
        <f>invoices[[#This Row],[Total]]-invoices[[#This Row],[rent_amount]]</f>
        <v>0</v>
      </c>
      <c r="AF3994">
        <v>1991</v>
      </c>
      <c r="AG3994">
        <v>0</v>
      </c>
      <c r="AH3994">
        <f>invoices[[#This Row],[EB Amount]]-invoices[[#This Row],[electricity_amount]]</f>
        <v>0</v>
      </c>
    </row>
    <row r="3995" spans="1:34">
      <c r="A3995" t="s">
        <v>5538</v>
      </c>
      <c r="B3995" t="s">
        <v>22</v>
      </c>
      <c r="C3995" t="s">
        <v>253</v>
      </c>
      <c r="D3995" t="s">
        <v>24</v>
      </c>
      <c r="E3995" t="s">
        <v>254</v>
      </c>
      <c r="F3995" t="s">
        <v>255</v>
      </c>
      <c r="G3995" t="s">
        <v>5539</v>
      </c>
      <c r="H3995" s="1">
        <f>DATE(YEAR(invoices[[#This Row],[due_date]]),MONTH(invoices[[#This Row],[due_date]]),1)</f>
        <v>45413</v>
      </c>
      <c r="I3995" s="1">
        <v>45419</v>
      </c>
      <c r="J3995">
        <v>19000</v>
      </c>
      <c r="K3995">
        <v>2849</v>
      </c>
      <c r="L3995">
        <v>0</v>
      </c>
      <c r="M3995">
        <f>invoices[[#This Row],[rent_amount]]+invoices[[#This Row],[electricity_amount]]+invoices[[#This Row],[other_charges]]</f>
        <v>21849</v>
      </c>
      <c r="N3995" t="s">
        <v>28</v>
      </c>
      <c r="O3995" t="s">
        <v>1774</v>
      </c>
      <c r="P3995">
        <v>0</v>
      </c>
      <c r="Q3995" t="b">
        <v>0</v>
      </c>
      <c r="R3995" t="s">
        <v>116</v>
      </c>
      <c r="S3995">
        <v>0</v>
      </c>
      <c r="T3995">
        <f>invoices[[#This Row],[total_amount]]</f>
        <v>21849</v>
      </c>
      <c r="U3995" t="s">
        <v>258</v>
      </c>
      <c r="V3995" t="str">
        <f>INDEX([1]!Table1[tenantname],MATCH(invoices[[#This Row],[allotment_id]],[1]!Table1[TenantAllotmentID],0))</f>
        <v>Akshuni Raghuwanshi (C42-A1)</v>
      </c>
      <c r="W3995" t="s">
        <v>14046</v>
      </c>
      <c r="X3995" t="s">
        <v>14047</v>
      </c>
      <c r="Y3995" s="4">
        <v>45413</v>
      </c>
      <c r="Z3995" t="s">
        <v>15806</v>
      </c>
      <c r="AA3995">
        <v>11618</v>
      </c>
      <c r="AB3995">
        <v>6255</v>
      </c>
      <c r="AC3995">
        <v>1127</v>
      </c>
      <c r="AD3995" s="7">
        <f>invoices[[#This Row],[Rent]]+invoices[[#This Row],[Services]]+invoices[[#This Row],[GST]]</f>
        <v>19000</v>
      </c>
      <c r="AE3995" s="7">
        <f>invoices[[#This Row],[Total]]-invoices[[#This Row],[rent_amount]]</f>
        <v>0</v>
      </c>
      <c r="AF3995">
        <v>1997</v>
      </c>
      <c r="AG3995">
        <v>2849</v>
      </c>
      <c r="AH3995">
        <f>invoices[[#This Row],[EB Amount]]-invoices[[#This Row],[electricity_amount]]</f>
        <v>0</v>
      </c>
    </row>
    <row r="3996" spans="1:34">
      <c r="A3996" t="s">
        <v>5578</v>
      </c>
      <c r="B3996" t="s">
        <v>22</v>
      </c>
      <c r="C3996" t="s">
        <v>5579</v>
      </c>
      <c r="D3996" t="s">
        <v>24</v>
      </c>
      <c r="E3996" t="s">
        <v>247</v>
      </c>
      <c r="F3996" t="s">
        <v>2658</v>
      </c>
      <c r="G3996" t="s">
        <v>5580</v>
      </c>
      <c r="H3996" s="1">
        <f>DATE(YEAR(invoices[[#This Row],[due_date]]),MONTH(invoices[[#This Row],[due_date]]),1)</f>
        <v>45413</v>
      </c>
      <c r="I3996" s="1">
        <v>45419</v>
      </c>
      <c r="J3996">
        <v>13500</v>
      </c>
      <c r="K3996">
        <v>2070</v>
      </c>
      <c r="L3996">
        <v>0</v>
      </c>
      <c r="M3996">
        <f>invoices[[#This Row],[rent_amount]]+invoices[[#This Row],[electricity_amount]]+invoices[[#This Row],[other_charges]]</f>
        <v>15570</v>
      </c>
      <c r="N3996" t="s">
        <v>28</v>
      </c>
      <c r="O3996" t="s">
        <v>1774</v>
      </c>
      <c r="P3996">
        <v>0</v>
      </c>
      <c r="Q3996" t="b">
        <v>0</v>
      </c>
      <c r="R3996" t="s">
        <v>116</v>
      </c>
      <c r="S3996">
        <v>0</v>
      </c>
      <c r="T3996">
        <f>invoices[[#This Row],[total_amount]]</f>
        <v>15570</v>
      </c>
      <c r="U3996" t="s">
        <v>5581</v>
      </c>
      <c r="V3996" t="str">
        <f>INDEX([1]!Table1[tenantname],MATCH(invoices[[#This Row],[allotment_id]],[1]!Table1[TenantAllotmentID],0))</f>
        <v>Abhinav Putrevu (C11-C2)</v>
      </c>
      <c r="W3996" t="s">
        <v>15393</v>
      </c>
      <c r="X3996" t="s">
        <v>15394</v>
      </c>
      <c r="Y3996" s="4">
        <v>45413</v>
      </c>
      <c r="Z3996" t="s">
        <v>15806</v>
      </c>
      <c r="AA3996">
        <v>9690</v>
      </c>
      <c r="AB3996">
        <v>3229</v>
      </c>
      <c r="AC3996">
        <v>581</v>
      </c>
      <c r="AD3996" s="7">
        <f>invoices[[#This Row],[Rent]]+invoices[[#This Row],[Services]]+invoices[[#This Row],[GST]]</f>
        <v>13500</v>
      </c>
      <c r="AE3996" s="7">
        <f>invoices[[#This Row],[Total]]-invoices[[#This Row],[rent_amount]]</f>
        <v>0</v>
      </c>
      <c r="AF3996">
        <v>2016</v>
      </c>
      <c r="AG3996">
        <v>2070</v>
      </c>
      <c r="AH3996">
        <f>invoices[[#This Row],[EB Amount]]-invoices[[#This Row],[electricity_amount]]</f>
        <v>0</v>
      </c>
    </row>
    <row r="3997" spans="1:34">
      <c r="A3997" t="s">
        <v>5623</v>
      </c>
      <c r="B3997" t="s">
        <v>22</v>
      </c>
      <c r="C3997" t="s">
        <v>484</v>
      </c>
      <c r="D3997" t="s">
        <v>24</v>
      </c>
      <c r="E3997" t="s">
        <v>50</v>
      </c>
      <c r="F3997" t="s">
        <v>485</v>
      </c>
      <c r="G3997" t="s">
        <v>5624</v>
      </c>
      <c r="H3997" s="1">
        <f>DATE(YEAR(invoices[[#This Row],[due_date]]),MONTH(invoices[[#This Row],[due_date]]),1)</f>
        <v>45413</v>
      </c>
      <c r="I3997" s="1">
        <v>45419</v>
      </c>
      <c r="J3997">
        <v>14500</v>
      </c>
      <c r="K3997">
        <v>0</v>
      </c>
      <c r="L3997">
        <v>0</v>
      </c>
      <c r="M3997">
        <f>invoices[[#This Row],[rent_amount]]+invoices[[#This Row],[electricity_amount]]+invoices[[#This Row],[other_charges]]</f>
        <v>14500</v>
      </c>
      <c r="N3997" t="s">
        <v>28</v>
      </c>
      <c r="O3997" t="s">
        <v>760</v>
      </c>
      <c r="P3997">
        <v>0</v>
      </c>
      <c r="Q3997" t="b">
        <v>0</v>
      </c>
      <c r="R3997" t="s">
        <v>116</v>
      </c>
      <c r="S3997">
        <v>0</v>
      </c>
      <c r="T3997">
        <f>invoices[[#This Row],[total_amount]]</f>
        <v>14500</v>
      </c>
      <c r="U3997" t="s">
        <v>488</v>
      </c>
      <c r="V3997" t="str">
        <f>INDEX([1]!Table1[tenantname],MATCH(invoices[[#This Row],[allotment_id]],[1]!Table1[TenantAllotmentID],0))</f>
        <v>Yaduraj P (B32-B2)</v>
      </c>
      <c r="W3997" t="s">
        <v>14126</v>
      </c>
      <c r="X3997" t="s">
        <v>14127</v>
      </c>
      <c r="Y3997" s="4">
        <v>45413</v>
      </c>
      <c r="Z3997" t="s">
        <v>15806</v>
      </c>
      <c r="AA3997">
        <v>8866</v>
      </c>
      <c r="AB3997">
        <v>4774</v>
      </c>
      <c r="AC3997">
        <v>860</v>
      </c>
      <c r="AD3997" s="7">
        <f>invoices[[#This Row],[Rent]]+invoices[[#This Row],[Services]]+invoices[[#This Row],[GST]]</f>
        <v>14500</v>
      </c>
      <c r="AE3997" s="7">
        <f>invoices[[#This Row],[Total]]-invoices[[#This Row],[rent_amount]]</f>
        <v>0</v>
      </c>
      <c r="AF3997">
        <v>2038</v>
      </c>
      <c r="AG3997">
        <v>0</v>
      </c>
      <c r="AH3997">
        <f>invoices[[#This Row],[EB Amount]]-invoices[[#This Row],[electricity_amount]]</f>
        <v>0</v>
      </c>
    </row>
    <row r="3998" spans="1:34">
      <c r="A3998" t="s">
        <v>5806</v>
      </c>
      <c r="B3998" t="s">
        <v>22</v>
      </c>
      <c r="C3998" t="s">
        <v>1293</v>
      </c>
      <c r="D3998" t="s">
        <v>24</v>
      </c>
      <c r="E3998" t="s">
        <v>592</v>
      </c>
      <c r="F3998" t="s">
        <v>1294</v>
      </c>
      <c r="G3998" t="s">
        <v>5807</v>
      </c>
      <c r="H3998" s="1">
        <f>DATE(YEAR(invoices[[#This Row],[due_date]]),MONTH(invoices[[#This Row],[due_date]]),1)</f>
        <v>45413</v>
      </c>
      <c r="I3998" s="1">
        <v>45419</v>
      </c>
      <c r="J3998">
        <v>1741</v>
      </c>
      <c r="K3998">
        <v>0</v>
      </c>
      <c r="L3998">
        <v>0</v>
      </c>
      <c r="M3998">
        <f>invoices[[#This Row],[rent_amount]]+invoices[[#This Row],[electricity_amount]]+invoices[[#This Row],[other_charges]]</f>
        <v>1741</v>
      </c>
      <c r="N3998" t="s">
        <v>28</v>
      </c>
      <c r="O3998" t="s">
        <v>760</v>
      </c>
      <c r="P3998">
        <v>0</v>
      </c>
      <c r="Q3998" t="b">
        <v>0</v>
      </c>
      <c r="R3998" t="s">
        <v>116</v>
      </c>
      <c r="S3998">
        <v>0</v>
      </c>
      <c r="T3998">
        <f>invoices[[#This Row],[total_amount]]</f>
        <v>1741</v>
      </c>
      <c r="U3998" t="s">
        <v>1296</v>
      </c>
      <c r="V3998" t="str">
        <f>INDEX([1]!Table1[tenantname],MATCH(invoices[[#This Row],[allotment_id]],[1]!Table1[TenantAllotmentID],0))</f>
        <v>Yash Jamuar (A44-A1)</v>
      </c>
      <c r="W3998" t="s">
        <v>14416</v>
      </c>
      <c r="X3998" t="s">
        <v>14417</v>
      </c>
      <c r="Y3998" s="4">
        <v>45413</v>
      </c>
      <c r="Z3998" t="s">
        <v>15806</v>
      </c>
      <c r="AA3998">
        <v>1219</v>
      </c>
      <c r="AB3998">
        <v>443</v>
      </c>
      <c r="AC3998">
        <v>79</v>
      </c>
      <c r="AD3998" s="7">
        <f>invoices[[#This Row],[Rent]]+invoices[[#This Row],[Services]]+invoices[[#This Row],[GST]]</f>
        <v>1741</v>
      </c>
      <c r="AE3998" s="7">
        <f>invoices[[#This Row],[Total]]-invoices[[#This Row],[rent_amount]]</f>
        <v>0</v>
      </c>
      <c r="AF3998">
        <v>2127</v>
      </c>
      <c r="AG3998">
        <v>0</v>
      </c>
      <c r="AH3998">
        <f>invoices[[#This Row],[EB Amount]]-invoices[[#This Row],[electricity_amount]]</f>
        <v>0</v>
      </c>
    </row>
    <row r="3999" spans="1:34">
      <c r="A3999" t="s">
        <v>5824</v>
      </c>
      <c r="B3999" t="s">
        <v>22</v>
      </c>
      <c r="C3999" t="s">
        <v>789</v>
      </c>
      <c r="D3999" t="s">
        <v>24</v>
      </c>
      <c r="E3999" t="s">
        <v>254</v>
      </c>
      <c r="F3999" t="s">
        <v>790</v>
      </c>
      <c r="G3999" t="s">
        <v>5825</v>
      </c>
      <c r="H3999" s="1">
        <f>DATE(YEAR(invoices[[#This Row],[due_date]]),MONTH(invoices[[#This Row],[due_date]]),1)</f>
        <v>45413</v>
      </c>
      <c r="I3999" s="1">
        <v>45419</v>
      </c>
      <c r="J3999">
        <v>3047</v>
      </c>
      <c r="K3999">
        <v>2250</v>
      </c>
      <c r="L3999">
        <v>2250</v>
      </c>
      <c r="M3999">
        <f>invoices[[#This Row],[rent_amount]]+invoices[[#This Row],[electricity_amount]]+invoices[[#This Row],[other_charges]]</f>
        <v>7547</v>
      </c>
      <c r="N3999" t="s">
        <v>28</v>
      </c>
      <c r="O3999" t="s">
        <v>760</v>
      </c>
      <c r="P3999">
        <v>0</v>
      </c>
      <c r="Q3999" t="b">
        <v>0</v>
      </c>
      <c r="R3999" t="s">
        <v>116</v>
      </c>
      <c r="S3999">
        <v>0</v>
      </c>
      <c r="T3999">
        <f>invoices[[#This Row],[total_amount]]</f>
        <v>7547</v>
      </c>
      <c r="U3999" t="s">
        <v>792</v>
      </c>
      <c r="V3999" t="str">
        <f>INDEX([1]!Table1[tenantname],MATCH(invoices[[#This Row],[allotment_id]],[1]!Table1[TenantAllotmentID],0))</f>
        <v>Srilasya Siripurapu (C42-C2)</v>
      </c>
      <c r="W3999" t="s">
        <v>14233</v>
      </c>
      <c r="X3999" t="s">
        <v>14234</v>
      </c>
      <c r="Y3999" s="4">
        <v>45413</v>
      </c>
      <c r="Z3999" t="s">
        <v>15806</v>
      </c>
      <c r="AA3999">
        <v>1864</v>
      </c>
      <c r="AB3999">
        <v>1003</v>
      </c>
      <c r="AC3999">
        <v>180</v>
      </c>
      <c r="AD3999" s="7">
        <f>invoices[[#This Row],[Rent]]+invoices[[#This Row],[Services]]+invoices[[#This Row],[GST]]</f>
        <v>3047</v>
      </c>
      <c r="AE3999" s="7">
        <f>invoices[[#This Row],[Total]]-invoices[[#This Row],[rent_amount]]</f>
        <v>0</v>
      </c>
      <c r="AF3999">
        <v>2138</v>
      </c>
      <c r="AG3999">
        <v>2250</v>
      </c>
      <c r="AH3999">
        <f>invoices[[#This Row],[EB Amount]]-invoices[[#This Row],[electricity_amount]]</f>
        <v>0</v>
      </c>
    </row>
    <row r="4000" spans="1:34">
      <c r="A4000" t="s">
        <v>5976</v>
      </c>
      <c r="B4000" t="s">
        <v>22</v>
      </c>
      <c r="C4000" t="s">
        <v>494</v>
      </c>
      <c r="D4000" t="s">
        <v>24</v>
      </c>
      <c r="E4000" t="s">
        <v>167</v>
      </c>
      <c r="F4000" t="s">
        <v>495</v>
      </c>
      <c r="G4000" t="s">
        <v>5977</v>
      </c>
      <c r="H4000" s="1">
        <f>DATE(YEAR(invoices[[#This Row],[due_date]]),MONTH(invoices[[#This Row],[due_date]]),1)</f>
        <v>45413</v>
      </c>
      <c r="I4000" s="1">
        <v>45419</v>
      </c>
      <c r="J4000">
        <v>13500</v>
      </c>
      <c r="K4000">
        <v>1275</v>
      </c>
      <c r="L4000">
        <v>0</v>
      </c>
      <c r="M4000">
        <f>invoices[[#This Row],[rent_amount]]+invoices[[#This Row],[electricity_amount]]+invoices[[#This Row],[other_charges]]</f>
        <v>14775</v>
      </c>
      <c r="N4000" t="s">
        <v>28</v>
      </c>
      <c r="O4000" t="s">
        <v>760</v>
      </c>
      <c r="P4000">
        <v>0</v>
      </c>
      <c r="Q4000" t="b">
        <v>0</v>
      </c>
      <c r="R4000" t="s">
        <v>116</v>
      </c>
      <c r="S4000">
        <v>0</v>
      </c>
      <c r="T4000">
        <f>invoices[[#This Row],[total_amount]]</f>
        <v>14775</v>
      </c>
      <c r="U4000" t="s">
        <v>498</v>
      </c>
      <c r="V4000" t="str">
        <f>INDEX([1]!Table1[tenantname],MATCH(invoices[[#This Row],[allotment_id]],[1]!Table1[TenantAllotmentID],0))</f>
        <v>TANVEER MUSTAFA (B42-C1)</v>
      </c>
      <c r="W4000" t="s">
        <v>14130</v>
      </c>
      <c r="X4000" t="s">
        <v>14131</v>
      </c>
      <c r="Y4000" s="4">
        <v>45413</v>
      </c>
      <c r="Z4000" t="s">
        <v>15806</v>
      </c>
      <c r="AA4000">
        <v>9690</v>
      </c>
      <c r="AB4000">
        <v>3229</v>
      </c>
      <c r="AC4000">
        <v>581</v>
      </c>
      <c r="AD4000" s="7">
        <f>invoices[[#This Row],[Rent]]+invoices[[#This Row],[Services]]+invoices[[#This Row],[GST]]</f>
        <v>13500</v>
      </c>
      <c r="AE4000" s="7">
        <f>invoices[[#This Row],[Total]]-invoices[[#This Row],[rent_amount]]</f>
        <v>0</v>
      </c>
      <c r="AF4000">
        <v>2213</v>
      </c>
      <c r="AG4000">
        <v>1275</v>
      </c>
      <c r="AH4000">
        <f>invoices[[#This Row],[EB Amount]]-invoices[[#This Row],[electricity_amount]]</f>
        <v>0</v>
      </c>
    </row>
    <row r="4001" spans="1:34">
      <c r="A4001" t="s">
        <v>6260</v>
      </c>
      <c r="B4001" t="s">
        <v>22</v>
      </c>
      <c r="C4001" t="s">
        <v>1938</v>
      </c>
      <c r="D4001" t="s">
        <v>24</v>
      </c>
      <c r="E4001" t="s">
        <v>342</v>
      </c>
      <c r="F4001" t="s">
        <v>1768</v>
      </c>
      <c r="G4001" t="s">
        <v>6261</v>
      </c>
      <c r="H4001" s="1">
        <f>DATE(YEAR(invoices[[#This Row],[due_date]]),MONTH(invoices[[#This Row],[due_date]]),1)</f>
        <v>45413</v>
      </c>
      <c r="I4001" s="1">
        <v>45419</v>
      </c>
      <c r="J4001">
        <v>14500</v>
      </c>
      <c r="K4001">
        <v>2010</v>
      </c>
      <c r="L4001">
        <v>0</v>
      </c>
      <c r="M4001">
        <f>invoices[[#This Row],[rent_amount]]+invoices[[#This Row],[electricity_amount]]+invoices[[#This Row],[other_charges]]</f>
        <v>16510</v>
      </c>
      <c r="N4001" t="s">
        <v>28</v>
      </c>
      <c r="O4001" t="s">
        <v>115</v>
      </c>
      <c r="P4001">
        <v>0</v>
      </c>
      <c r="Q4001" t="b">
        <v>0</v>
      </c>
      <c r="R4001" t="s">
        <v>116</v>
      </c>
      <c r="S4001">
        <v>0</v>
      </c>
      <c r="T4001">
        <f>invoices[[#This Row],[total_amount]]</f>
        <v>16510</v>
      </c>
      <c r="U4001" t="s">
        <v>1940</v>
      </c>
      <c r="V4001" t="str">
        <f>INDEX([1]!Table1[tenantname],MATCH(invoices[[#This Row],[allotment_id]],[1]!Table1[TenantAllotmentID],0))</f>
        <v>Mounika C S (D11-C1)</v>
      </c>
      <c r="W4001" t="s">
        <v>14651</v>
      </c>
      <c r="X4001" t="s">
        <v>14652</v>
      </c>
      <c r="Y4001" s="4">
        <v>45413</v>
      </c>
      <c r="Z4001" t="s">
        <v>15806</v>
      </c>
      <c r="AA4001">
        <v>9018</v>
      </c>
      <c r="AB4001">
        <v>4645</v>
      </c>
      <c r="AC4001">
        <v>837</v>
      </c>
      <c r="AD4001" s="7">
        <f>invoices[[#This Row],[Rent]]+invoices[[#This Row],[Services]]+invoices[[#This Row],[GST]]</f>
        <v>14500</v>
      </c>
      <c r="AE4001" s="7">
        <f>invoices[[#This Row],[Total]]-invoices[[#This Row],[rent_amount]]</f>
        <v>0</v>
      </c>
      <c r="AF4001">
        <v>2353</v>
      </c>
      <c r="AG4001">
        <v>2010</v>
      </c>
      <c r="AH4001">
        <f>invoices[[#This Row],[EB Amount]]-invoices[[#This Row],[electricity_amount]]</f>
        <v>0</v>
      </c>
    </row>
    <row r="4002" spans="1:34">
      <c r="A4002" t="s">
        <v>6290</v>
      </c>
      <c r="B4002" t="s">
        <v>22</v>
      </c>
      <c r="C4002" t="s">
        <v>1884</v>
      </c>
      <c r="D4002" t="s">
        <v>24</v>
      </c>
      <c r="E4002" t="s">
        <v>96</v>
      </c>
      <c r="F4002" t="s">
        <v>510</v>
      </c>
      <c r="G4002" t="s">
        <v>6291</v>
      </c>
      <c r="H4002" s="1">
        <f>DATE(YEAR(invoices[[#This Row],[due_date]]),MONTH(invoices[[#This Row],[due_date]]),1)</f>
        <v>45413</v>
      </c>
      <c r="I4002" s="1">
        <v>45419</v>
      </c>
      <c r="J4002">
        <v>14500</v>
      </c>
      <c r="K4002">
        <v>2400</v>
      </c>
      <c r="L4002">
        <v>0</v>
      </c>
      <c r="M4002">
        <f>invoices[[#This Row],[rent_amount]]+invoices[[#This Row],[electricity_amount]]+invoices[[#This Row],[other_charges]]</f>
        <v>16900</v>
      </c>
      <c r="N4002" t="s">
        <v>28</v>
      </c>
      <c r="O4002" t="s">
        <v>115</v>
      </c>
      <c r="P4002">
        <v>0</v>
      </c>
      <c r="Q4002" t="b">
        <v>0</v>
      </c>
      <c r="R4002" t="s">
        <v>116</v>
      </c>
      <c r="S4002">
        <v>0</v>
      </c>
      <c r="T4002">
        <f>invoices[[#This Row],[total_amount]]</f>
        <v>16900</v>
      </c>
      <c r="U4002" t="s">
        <v>1886</v>
      </c>
      <c r="V4002" t="str">
        <f>INDEX([1]!Table1[tenantname],MATCH(invoices[[#This Row],[allotment_id]],[1]!Table1[TenantAllotmentID],0))</f>
        <v>Sajith AV (B33-B2)</v>
      </c>
      <c r="W4002" t="s">
        <v>14629</v>
      </c>
      <c r="X4002" t="s">
        <v>14630</v>
      </c>
      <c r="Y4002" s="4">
        <v>45413</v>
      </c>
      <c r="Z4002" t="s">
        <v>15806</v>
      </c>
      <c r="AA4002">
        <v>8866</v>
      </c>
      <c r="AB4002">
        <v>4774</v>
      </c>
      <c r="AC4002">
        <v>860</v>
      </c>
      <c r="AD4002" s="7">
        <f>invoices[[#This Row],[Rent]]+invoices[[#This Row],[Services]]+invoices[[#This Row],[GST]]</f>
        <v>14500</v>
      </c>
      <c r="AE4002" s="7">
        <f>invoices[[#This Row],[Total]]-invoices[[#This Row],[rent_amount]]</f>
        <v>0</v>
      </c>
      <c r="AF4002">
        <v>2374</v>
      </c>
      <c r="AG4002">
        <v>2400</v>
      </c>
      <c r="AH4002">
        <f>invoices[[#This Row],[EB Amount]]-invoices[[#This Row],[electricity_amount]]</f>
        <v>0</v>
      </c>
    </row>
    <row r="4003" spans="1:34">
      <c r="A4003" s="2" t="s">
        <v>6412</v>
      </c>
      <c r="B4003" t="s">
        <v>22</v>
      </c>
      <c r="C4003" t="s">
        <v>1749</v>
      </c>
      <c r="D4003" t="s">
        <v>24</v>
      </c>
      <c r="E4003" t="s">
        <v>247</v>
      </c>
      <c r="F4003" t="s">
        <v>365</v>
      </c>
      <c r="G4003" t="s">
        <v>6413</v>
      </c>
      <c r="H4003" s="1">
        <f>DATE(YEAR(invoices[[#This Row],[due_date]]),MONTH(invoices[[#This Row],[due_date]]),1)</f>
        <v>45413</v>
      </c>
      <c r="I4003" s="1">
        <v>45419</v>
      </c>
      <c r="J4003">
        <v>13500</v>
      </c>
      <c r="K4003">
        <v>2070</v>
      </c>
      <c r="L4003">
        <v>0</v>
      </c>
      <c r="M4003">
        <f>invoices[[#This Row],[rent_amount]]+invoices[[#This Row],[electricity_amount]]+invoices[[#This Row],[other_charges]]</f>
        <v>15570</v>
      </c>
      <c r="N4003" t="s">
        <v>28</v>
      </c>
      <c r="O4003" t="s">
        <v>760</v>
      </c>
      <c r="P4003">
        <v>0</v>
      </c>
      <c r="Q4003" t="b">
        <v>0</v>
      </c>
      <c r="R4003" t="s">
        <v>116</v>
      </c>
      <c r="S4003">
        <v>0</v>
      </c>
      <c r="T4003">
        <f>invoices[[#This Row],[total_amount]]</f>
        <v>15570</v>
      </c>
      <c r="U4003" t="s">
        <v>1751</v>
      </c>
      <c r="V4003" t="str">
        <f>INDEX([1]!Table1[tenantname],MATCH(invoices[[#This Row],[allotment_id]],[1]!Table1[TenantAllotmentID],0))</f>
        <v>Sinchan H (C11-C1)</v>
      </c>
      <c r="W4003" t="s">
        <v>14582</v>
      </c>
      <c r="X4003" t="s">
        <v>14583</v>
      </c>
      <c r="Y4003" s="4">
        <v>45413</v>
      </c>
      <c r="Z4003" t="s">
        <v>15806</v>
      </c>
      <c r="AA4003">
        <v>9690</v>
      </c>
      <c r="AB4003">
        <v>3229</v>
      </c>
      <c r="AC4003">
        <v>581</v>
      </c>
      <c r="AD4003" s="7">
        <f>invoices[[#This Row],[Rent]]+invoices[[#This Row],[Services]]+invoices[[#This Row],[GST]]</f>
        <v>13500</v>
      </c>
      <c r="AE4003" s="7">
        <f>invoices[[#This Row],[Total]]-invoices[[#This Row],[rent_amount]]</f>
        <v>0</v>
      </c>
      <c r="AF4003">
        <v>2437</v>
      </c>
      <c r="AG4003">
        <v>2070</v>
      </c>
      <c r="AH4003">
        <f>invoices[[#This Row],[EB Amount]]-invoices[[#This Row],[electricity_amount]]</f>
        <v>0</v>
      </c>
    </row>
    <row r="4004" spans="1:34">
      <c r="A4004" t="s">
        <v>6422</v>
      </c>
      <c r="B4004" t="s">
        <v>22</v>
      </c>
      <c r="C4004" t="s">
        <v>1142</v>
      </c>
      <c r="D4004" t="s">
        <v>24</v>
      </c>
      <c r="E4004" t="s">
        <v>50</v>
      </c>
      <c r="F4004" t="s">
        <v>51</v>
      </c>
      <c r="G4004" t="s">
        <v>6423</v>
      </c>
      <c r="H4004" s="1">
        <f>DATE(YEAR(invoices[[#This Row],[due_date]]),MONTH(invoices[[#This Row],[due_date]]),1)</f>
        <v>45413</v>
      </c>
      <c r="I4004" s="1">
        <v>45419</v>
      </c>
      <c r="J4004">
        <v>13500</v>
      </c>
      <c r="K4004">
        <v>576</v>
      </c>
      <c r="L4004">
        <v>0</v>
      </c>
      <c r="M4004">
        <f>invoices[[#This Row],[rent_amount]]+invoices[[#This Row],[electricity_amount]]+invoices[[#This Row],[other_charges]]</f>
        <v>14076</v>
      </c>
      <c r="N4004" t="s">
        <v>28</v>
      </c>
      <c r="O4004" t="s">
        <v>760</v>
      </c>
      <c r="P4004">
        <v>0</v>
      </c>
      <c r="Q4004" t="b">
        <v>0</v>
      </c>
      <c r="R4004" t="s">
        <v>116</v>
      </c>
      <c r="S4004">
        <v>0</v>
      </c>
      <c r="T4004">
        <f>invoices[[#This Row],[total_amount]]</f>
        <v>14076</v>
      </c>
      <c r="U4004" t="s">
        <v>1144</v>
      </c>
      <c r="V4004" t="str">
        <f>INDEX([1]!Table1[tenantname],MATCH(invoices[[#This Row],[allotment_id]],[1]!Table1[TenantAllotmentID],0))</f>
        <v>Shalmaan B (B32-C2)</v>
      </c>
      <c r="W4004" t="s">
        <v>14360</v>
      </c>
      <c r="X4004" t="s">
        <v>14361</v>
      </c>
      <c r="Y4004" s="4">
        <v>45413</v>
      </c>
      <c r="Z4004" t="s">
        <v>15806</v>
      </c>
      <c r="AA4004">
        <v>8254</v>
      </c>
      <c r="AB4004">
        <v>4444</v>
      </c>
      <c r="AC4004">
        <v>802</v>
      </c>
      <c r="AD4004" s="7">
        <f>invoices[[#This Row],[Rent]]+invoices[[#This Row],[Services]]+invoices[[#This Row],[GST]]</f>
        <v>13500</v>
      </c>
      <c r="AE4004" s="7">
        <f>invoices[[#This Row],[Total]]-invoices[[#This Row],[rent_amount]]</f>
        <v>0</v>
      </c>
      <c r="AF4004">
        <v>2443</v>
      </c>
      <c r="AG4004">
        <v>576</v>
      </c>
      <c r="AH4004">
        <f>invoices[[#This Row],[EB Amount]]-invoices[[#This Row],[electricity_amount]]</f>
        <v>0</v>
      </c>
    </row>
    <row r="4005" spans="1:34">
      <c r="A4005" t="s">
        <v>6588</v>
      </c>
      <c r="B4005" t="s">
        <v>22</v>
      </c>
      <c r="C4005" t="s">
        <v>1705</v>
      </c>
      <c r="D4005" t="s">
        <v>24</v>
      </c>
      <c r="E4005" t="s">
        <v>247</v>
      </c>
      <c r="F4005" t="s">
        <v>248</v>
      </c>
      <c r="G4005" t="s">
        <v>6589</v>
      </c>
      <c r="H4005" s="1">
        <f>DATE(YEAR(invoices[[#This Row],[due_date]]),MONTH(invoices[[#This Row],[due_date]]),1)</f>
        <v>45413</v>
      </c>
      <c r="I4005" s="1">
        <v>45419</v>
      </c>
      <c r="J4005">
        <v>16200</v>
      </c>
      <c r="K4005">
        <v>2070</v>
      </c>
      <c r="L4005">
        <v>0</v>
      </c>
      <c r="M4005">
        <f>invoices[[#This Row],[rent_amount]]+invoices[[#This Row],[electricity_amount]]+invoices[[#This Row],[other_charges]]</f>
        <v>18270</v>
      </c>
      <c r="N4005" t="s">
        <v>28</v>
      </c>
      <c r="O4005" t="s">
        <v>1774</v>
      </c>
      <c r="P4005">
        <v>0</v>
      </c>
      <c r="Q4005" t="b">
        <v>0</v>
      </c>
      <c r="R4005" t="s">
        <v>116</v>
      </c>
      <c r="S4005">
        <v>0</v>
      </c>
      <c r="T4005">
        <f>invoices[[#This Row],[total_amount]]</f>
        <v>18270</v>
      </c>
      <c r="U4005" s="2" t="s">
        <v>1707</v>
      </c>
      <c r="V4005" t="str">
        <f>INDEX([1]!Table1[tenantname],MATCH(invoices[[#This Row],[allotment_id]],[1]!Table1[TenantAllotmentID],0))</f>
        <v>Deepanshu Tahalramani (C11-A1)</v>
      </c>
      <c r="W4005" t="s">
        <v>14568</v>
      </c>
      <c r="X4005" t="s">
        <v>14569</v>
      </c>
      <c r="Y4005" s="4">
        <v>45413</v>
      </c>
      <c r="Z4005" t="s">
        <v>15806</v>
      </c>
      <c r="AA4005">
        <v>11629</v>
      </c>
      <c r="AB4005">
        <v>3875</v>
      </c>
      <c r="AC4005">
        <v>696</v>
      </c>
      <c r="AD4005" s="7">
        <f>invoices[[#This Row],[Rent]]+invoices[[#This Row],[Services]]+invoices[[#This Row],[GST]]</f>
        <v>16200</v>
      </c>
      <c r="AE4005" s="7">
        <f>invoices[[#This Row],[Total]]-invoices[[#This Row],[rent_amount]]</f>
        <v>0</v>
      </c>
      <c r="AF4005">
        <v>2526</v>
      </c>
      <c r="AG4005">
        <v>2070</v>
      </c>
      <c r="AH4005">
        <f>invoices[[#This Row],[EB Amount]]-invoices[[#This Row],[electricity_amount]]</f>
        <v>0</v>
      </c>
    </row>
    <row r="4006" spans="1:34">
      <c r="A4006" t="s">
        <v>6690</v>
      </c>
      <c r="B4006" t="s">
        <v>22</v>
      </c>
      <c r="C4006" t="s">
        <v>2512</v>
      </c>
      <c r="D4006" t="s">
        <v>24</v>
      </c>
      <c r="E4006" t="s">
        <v>254</v>
      </c>
      <c r="F4006" t="s">
        <v>2299</v>
      </c>
      <c r="G4006" t="s">
        <v>6691</v>
      </c>
      <c r="H4006" s="1">
        <f>DATE(YEAR(invoices[[#This Row],[due_date]]),MONTH(invoices[[#This Row],[due_date]]),1)</f>
        <v>45413</v>
      </c>
      <c r="I4006" s="1">
        <v>45419</v>
      </c>
      <c r="J4006">
        <v>12600</v>
      </c>
      <c r="K4006">
        <v>0</v>
      </c>
      <c r="L4006">
        <v>2250</v>
      </c>
      <c r="M4006">
        <f>invoices[[#This Row],[rent_amount]]+invoices[[#This Row],[electricity_amount]]+invoices[[#This Row],[other_charges]]</f>
        <v>14850</v>
      </c>
      <c r="N4006" t="s">
        <v>28</v>
      </c>
      <c r="O4006" t="s">
        <v>115</v>
      </c>
      <c r="P4006">
        <v>0</v>
      </c>
      <c r="Q4006" t="b">
        <v>0</v>
      </c>
      <c r="R4006" t="s">
        <v>116</v>
      </c>
      <c r="S4006">
        <v>0</v>
      </c>
      <c r="T4006">
        <f>invoices[[#This Row],[total_amount]]</f>
        <v>14850</v>
      </c>
      <c r="U4006" t="s">
        <v>6692</v>
      </c>
      <c r="V4006" t="str">
        <f>INDEX([1]!Table1[tenantname],MATCH(invoices[[#This Row],[allotment_id]],[1]!Table1[TenantAllotmentID],0))</f>
        <v>Ananya  Ganguli (C42-C1)</v>
      </c>
      <c r="W4006" t="s">
        <v>14822</v>
      </c>
      <c r="X4006" t="s">
        <v>15504</v>
      </c>
      <c r="Y4006" s="4">
        <v>45413</v>
      </c>
      <c r="Z4006" t="s">
        <v>15806</v>
      </c>
      <c r="AA4006">
        <v>8821</v>
      </c>
      <c r="AB4006">
        <v>3203</v>
      </c>
      <c r="AC4006">
        <v>576</v>
      </c>
      <c r="AD4006" s="7">
        <f>invoices[[#This Row],[Rent]]+invoices[[#This Row],[Services]]+invoices[[#This Row],[GST]]</f>
        <v>12600</v>
      </c>
      <c r="AE4006" s="7">
        <f>invoices[[#This Row],[Total]]-invoices[[#This Row],[rent_amount]]</f>
        <v>0</v>
      </c>
      <c r="AF4006">
        <v>2573</v>
      </c>
      <c r="AG4006">
        <v>0</v>
      </c>
      <c r="AH4006">
        <f>invoices[[#This Row],[EB Amount]]-invoices[[#This Row],[electricity_amount]]</f>
        <v>0</v>
      </c>
    </row>
    <row r="4007" spans="1:34">
      <c r="A4007" t="s">
        <v>6758</v>
      </c>
      <c r="B4007" t="s">
        <v>22</v>
      </c>
      <c r="C4007" t="s">
        <v>765</v>
      </c>
      <c r="D4007" t="s">
        <v>24</v>
      </c>
      <c r="E4007" t="s">
        <v>50</v>
      </c>
      <c r="F4007" t="s">
        <v>766</v>
      </c>
      <c r="G4007" t="s">
        <v>6759</v>
      </c>
      <c r="H4007" s="1">
        <f>DATE(YEAR(invoices[[#This Row],[due_date]]),MONTH(invoices[[#This Row],[due_date]]),1)</f>
        <v>45413</v>
      </c>
      <c r="I4007" s="1">
        <v>45419</v>
      </c>
      <c r="J4007">
        <v>19000</v>
      </c>
      <c r="K4007">
        <v>2880</v>
      </c>
      <c r="L4007">
        <v>0</v>
      </c>
      <c r="M4007">
        <f>invoices[[#This Row],[rent_amount]]+invoices[[#This Row],[electricity_amount]]+invoices[[#This Row],[other_charges]]</f>
        <v>21880</v>
      </c>
      <c r="N4007" t="s">
        <v>28</v>
      </c>
      <c r="O4007" t="s">
        <v>553</v>
      </c>
      <c r="P4007">
        <v>0</v>
      </c>
      <c r="Q4007" t="b">
        <v>0</v>
      </c>
      <c r="R4007" t="s">
        <v>116</v>
      </c>
      <c r="S4007">
        <v>0</v>
      </c>
      <c r="T4007">
        <f>invoices[[#This Row],[total_amount]]</f>
        <v>21880</v>
      </c>
      <c r="U4007" t="s">
        <v>769</v>
      </c>
      <c r="V4007" t="str">
        <f>INDEX([1]!Table1[tenantname],MATCH(invoices[[#This Row],[allotment_id]],[1]!Table1[TenantAllotmentID],0))</f>
        <v>Dhanaganapathy Madhavan (B32-A1)</v>
      </c>
      <c r="W4007" t="s">
        <v>14223</v>
      </c>
      <c r="X4007" t="s">
        <v>14224</v>
      </c>
      <c r="Y4007" s="4">
        <v>45413</v>
      </c>
      <c r="Z4007" t="s">
        <v>15806</v>
      </c>
      <c r="AA4007">
        <v>11618</v>
      </c>
      <c r="AB4007">
        <v>6255</v>
      </c>
      <c r="AC4007">
        <v>1127</v>
      </c>
      <c r="AD4007" s="7">
        <f>invoices[[#This Row],[Rent]]+invoices[[#This Row],[Services]]+invoices[[#This Row],[GST]]</f>
        <v>19000</v>
      </c>
      <c r="AE4007" s="7">
        <f>invoices[[#This Row],[Total]]-invoices[[#This Row],[rent_amount]]</f>
        <v>0</v>
      </c>
      <c r="AF4007">
        <v>2607</v>
      </c>
      <c r="AG4007">
        <v>2880</v>
      </c>
      <c r="AH4007">
        <f>invoices[[#This Row],[EB Amount]]-invoices[[#This Row],[electricity_amount]]</f>
        <v>0</v>
      </c>
    </row>
    <row r="4008" spans="1:34">
      <c r="A4008" t="s">
        <v>6786</v>
      </c>
      <c r="B4008" t="s">
        <v>22</v>
      </c>
      <c r="C4008" t="s">
        <v>1091</v>
      </c>
      <c r="D4008" t="s">
        <v>24</v>
      </c>
      <c r="E4008" t="s">
        <v>254</v>
      </c>
      <c r="F4008" t="s">
        <v>1092</v>
      </c>
      <c r="G4008" t="s">
        <v>6787</v>
      </c>
      <c r="H4008" s="1">
        <f>DATE(YEAR(invoices[[#This Row],[due_date]]),MONTH(invoices[[#This Row],[due_date]]),1)</f>
        <v>45413</v>
      </c>
      <c r="I4008" s="1">
        <v>45419</v>
      </c>
      <c r="J4008">
        <v>13600</v>
      </c>
      <c r="K4008">
        <v>2850</v>
      </c>
      <c r="L4008">
        <v>0</v>
      </c>
      <c r="M4008">
        <f>invoices[[#This Row],[rent_amount]]+invoices[[#This Row],[electricity_amount]]+invoices[[#This Row],[other_charges]]</f>
        <v>16450</v>
      </c>
      <c r="N4008" t="s">
        <v>28</v>
      </c>
      <c r="O4008" t="s">
        <v>115</v>
      </c>
      <c r="P4008">
        <v>0</v>
      </c>
      <c r="Q4008" t="b">
        <v>0</v>
      </c>
      <c r="R4008" t="s">
        <v>116</v>
      </c>
      <c r="S4008">
        <v>0</v>
      </c>
      <c r="T4008">
        <f>invoices[[#This Row],[total_amount]]</f>
        <v>16450</v>
      </c>
      <c r="U4008" t="s">
        <v>1094</v>
      </c>
      <c r="V4008" t="str">
        <f>INDEX([1]!Table1[tenantname],MATCH(invoices[[#This Row],[allotment_id]],[1]!Table1[TenantAllotmentID],0))</f>
        <v>Meghna Ravuru (C42-B2)</v>
      </c>
      <c r="W4008" t="s">
        <v>14344</v>
      </c>
      <c r="X4008" t="s">
        <v>14345</v>
      </c>
      <c r="Y4008" s="4">
        <v>45413</v>
      </c>
      <c r="Z4008" t="s">
        <v>15806</v>
      </c>
      <c r="AA4008">
        <v>8316</v>
      </c>
      <c r="AB4008">
        <v>4477</v>
      </c>
      <c r="AC4008">
        <v>807</v>
      </c>
      <c r="AD4008" s="7">
        <f>invoices[[#This Row],[Rent]]+invoices[[#This Row],[Services]]+invoices[[#This Row],[GST]]</f>
        <v>13600</v>
      </c>
      <c r="AE4008" s="7">
        <f>invoices[[#This Row],[Total]]-invoices[[#This Row],[rent_amount]]</f>
        <v>0</v>
      </c>
      <c r="AF4008">
        <v>2623</v>
      </c>
      <c r="AG4008">
        <v>2850</v>
      </c>
      <c r="AH4008">
        <f>invoices[[#This Row],[EB Amount]]-invoices[[#This Row],[electricity_amount]]</f>
        <v>0</v>
      </c>
    </row>
    <row r="4009" spans="1:34">
      <c r="A4009" t="s">
        <v>6792</v>
      </c>
      <c r="B4009" t="s">
        <v>22</v>
      </c>
      <c r="C4009" t="s">
        <v>616</v>
      </c>
      <c r="D4009" t="s">
        <v>24</v>
      </c>
      <c r="E4009" t="s">
        <v>226</v>
      </c>
      <c r="F4009" t="s">
        <v>586</v>
      </c>
      <c r="G4009" t="s">
        <v>6793</v>
      </c>
      <c r="H4009" s="1">
        <f>DATE(YEAR(invoices[[#This Row],[due_date]]),MONTH(invoices[[#This Row],[due_date]]),1)</f>
        <v>45413</v>
      </c>
      <c r="I4009" s="1">
        <v>45419</v>
      </c>
      <c r="J4009">
        <v>13500</v>
      </c>
      <c r="K4009">
        <v>1470</v>
      </c>
      <c r="L4009">
        <v>0</v>
      </c>
      <c r="M4009">
        <f>invoices[[#This Row],[rent_amount]]+invoices[[#This Row],[electricity_amount]]+invoices[[#This Row],[other_charges]]</f>
        <v>14970</v>
      </c>
      <c r="N4009" t="s">
        <v>28</v>
      </c>
      <c r="O4009" t="s">
        <v>115</v>
      </c>
      <c r="P4009">
        <v>0</v>
      </c>
      <c r="Q4009" t="b">
        <v>0</v>
      </c>
      <c r="R4009" t="s">
        <v>116</v>
      </c>
      <c r="S4009">
        <v>0</v>
      </c>
      <c r="T4009">
        <f>invoices[[#This Row],[total_amount]]</f>
        <v>14970</v>
      </c>
      <c r="U4009" t="s">
        <v>617</v>
      </c>
      <c r="V4009" t="str">
        <f>INDEX([1]!Table1[tenantname],MATCH(invoices[[#This Row],[allotment_id]],[1]!Table1[TenantAllotmentID],0))</f>
        <v>Naveena Ravichandran (B12-C2)</v>
      </c>
      <c r="W4009" t="s">
        <v>14173</v>
      </c>
      <c r="X4009" t="s">
        <v>14174</v>
      </c>
      <c r="Y4009" s="4">
        <v>45413</v>
      </c>
      <c r="Z4009" t="s">
        <v>15806</v>
      </c>
      <c r="AA4009">
        <v>9690</v>
      </c>
      <c r="AB4009">
        <v>3229</v>
      </c>
      <c r="AC4009">
        <v>581</v>
      </c>
      <c r="AD4009" s="7">
        <f>invoices[[#This Row],[Rent]]+invoices[[#This Row],[Services]]+invoices[[#This Row],[GST]]</f>
        <v>13500</v>
      </c>
      <c r="AE4009" s="7">
        <f>invoices[[#This Row],[Total]]-invoices[[#This Row],[rent_amount]]</f>
        <v>0</v>
      </c>
      <c r="AF4009">
        <v>2626</v>
      </c>
      <c r="AG4009">
        <v>1470</v>
      </c>
      <c r="AH4009">
        <f>invoices[[#This Row],[EB Amount]]-invoices[[#This Row],[electricity_amount]]</f>
        <v>0</v>
      </c>
    </row>
    <row r="4010" spans="1:34">
      <c r="A4010" t="s">
        <v>7050</v>
      </c>
      <c r="B4010" t="s">
        <v>22</v>
      </c>
      <c r="C4010" t="s">
        <v>3253</v>
      </c>
      <c r="D4010" t="s">
        <v>24</v>
      </c>
      <c r="E4010" t="s">
        <v>155</v>
      </c>
      <c r="F4010" t="s">
        <v>156</v>
      </c>
      <c r="G4010" t="s">
        <v>7051</v>
      </c>
      <c r="H4010" s="1">
        <f>DATE(YEAR(invoices[[#This Row],[due_date]]),MONTH(invoices[[#This Row],[due_date]]),1)</f>
        <v>45413</v>
      </c>
      <c r="I4010" s="1">
        <v>45419</v>
      </c>
      <c r="J4010">
        <v>17000</v>
      </c>
      <c r="K4010">
        <v>1830</v>
      </c>
      <c r="L4010">
        <v>0</v>
      </c>
      <c r="M4010">
        <f>invoices[[#This Row],[rent_amount]]+invoices[[#This Row],[electricity_amount]]+invoices[[#This Row],[other_charges]]</f>
        <v>18830</v>
      </c>
      <c r="N4010" t="s">
        <v>28</v>
      </c>
      <c r="O4010" t="s">
        <v>1774</v>
      </c>
      <c r="P4010">
        <v>0</v>
      </c>
      <c r="Q4010" t="b">
        <v>0</v>
      </c>
      <c r="R4010" t="s">
        <v>116</v>
      </c>
      <c r="S4010">
        <v>0</v>
      </c>
      <c r="T4010">
        <f>invoices[[#This Row],[total_amount]]</f>
        <v>18830</v>
      </c>
      <c r="U4010" t="s">
        <v>5107</v>
      </c>
      <c r="V4010" t="str">
        <f>INDEX([1]!Table1[tenantname],MATCH(invoices[[#This Row],[allotment_id]],[1]!Table1[TenantAllotmentID],0))</f>
        <v>Aishwarya E V (C44-A1)</v>
      </c>
      <c r="W4010" t="s">
        <v>15006</v>
      </c>
      <c r="X4010" t="s">
        <v>15334</v>
      </c>
      <c r="Y4010" s="4">
        <v>45413</v>
      </c>
      <c r="Z4010" t="s">
        <v>15806</v>
      </c>
      <c r="AA4010">
        <v>10395</v>
      </c>
      <c r="AB4010">
        <v>5597</v>
      </c>
      <c r="AC4010">
        <v>1008</v>
      </c>
      <c r="AD4010" s="7">
        <f>invoices[[#This Row],[Rent]]+invoices[[#This Row],[Services]]+invoices[[#This Row],[GST]]</f>
        <v>17000</v>
      </c>
      <c r="AE4010" s="7">
        <f>invoices[[#This Row],[Total]]-invoices[[#This Row],[rent_amount]]</f>
        <v>0</v>
      </c>
      <c r="AF4010">
        <v>2759</v>
      </c>
      <c r="AG4010">
        <v>1830</v>
      </c>
      <c r="AH4010">
        <f>invoices[[#This Row],[EB Amount]]-invoices[[#This Row],[electricity_amount]]</f>
        <v>0</v>
      </c>
    </row>
    <row r="4011" spans="1:34">
      <c r="A4011" t="s">
        <v>7121</v>
      </c>
      <c r="B4011" t="s">
        <v>22</v>
      </c>
      <c r="C4011" t="s">
        <v>1701</v>
      </c>
      <c r="D4011" t="s">
        <v>24</v>
      </c>
      <c r="E4011" t="s">
        <v>476</v>
      </c>
      <c r="F4011" t="s">
        <v>1186</v>
      </c>
      <c r="G4011" t="s">
        <v>7122</v>
      </c>
      <c r="H4011" s="1">
        <f>DATE(YEAR(invoices[[#This Row],[due_date]]),MONTH(invoices[[#This Row],[due_date]]),1)</f>
        <v>45413</v>
      </c>
      <c r="I4011" s="1">
        <v>45419</v>
      </c>
      <c r="J4011">
        <v>14500</v>
      </c>
      <c r="K4011">
        <v>2670</v>
      </c>
      <c r="L4011">
        <v>0</v>
      </c>
      <c r="M4011">
        <f>invoices[[#This Row],[rent_amount]]+invoices[[#This Row],[electricity_amount]]+invoices[[#This Row],[other_charges]]</f>
        <v>17170</v>
      </c>
      <c r="N4011" t="s">
        <v>28</v>
      </c>
      <c r="O4011" t="s">
        <v>760</v>
      </c>
      <c r="P4011">
        <v>0</v>
      </c>
      <c r="Q4011" t="b">
        <v>0</v>
      </c>
      <c r="R4011" t="s">
        <v>116</v>
      </c>
      <c r="S4011">
        <v>0</v>
      </c>
      <c r="T4011">
        <f>invoices[[#This Row],[total_amount]]</f>
        <v>17170</v>
      </c>
      <c r="U4011" t="s">
        <v>1703</v>
      </c>
      <c r="V4011" t="str">
        <f>INDEX([1]!Table1[tenantname],MATCH(invoices[[#This Row],[allotment_id]],[1]!Table1[TenantAllotmentID],0))</f>
        <v>Shasank Dalvi (B41-B2)</v>
      </c>
      <c r="W4011" t="s">
        <v>14566</v>
      </c>
      <c r="X4011" t="s">
        <v>14567</v>
      </c>
      <c r="Y4011" s="4">
        <v>45413</v>
      </c>
      <c r="Z4011" t="s">
        <v>15806</v>
      </c>
      <c r="AA4011">
        <v>10408</v>
      </c>
      <c r="AB4011">
        <v>3468</v>
      </c>
      <c r="AC4011">
        <v>624</v>
      </c>
      <c r="AD4011" s="7">
        <f>invoices[[#This Row],[Rent]]+invoices[[#This Row],[Services]]+invoices[[#This Row],[GST]]</f>
        <v>14500</v>
      </c>
      <c r="AE4011" s="7">
        <f>invoices[[#This Row],[Total]]-invoices[[#This Row],[rent_amount]]</f>
        <v>0</v>
      </c>
      <c r="AF4011">
        <v>2795</v>
      </c>
      <c r="AG4011">
        <v>2670</v>
      </c>
      <c r="AH4011">
        <f>invoices[[#This Row],[EB Amount]]-invoices[[#This Row],[electricity_amount]]</f>
        <v>0</v>
      </c>
    </row>
    <row r="4012" spans="1:34">
      <c r="A4012" t="s">
        <v>7259</v>
      </c>
      <c r="B4012" t="s">
        <v>22</v>
      </c>
      <c r="C4012" t="s">
        <v>2365</v>
      </c>
      <c r="D4012" t="s">
        <v>24</v>
      </c>
      <c r="E4012" t="s">
        <v>234</v>
      </c>
      <c r="F4012" t="s">
        <v>2143</v>
      </c>
      <c r="G4012" t="s">
        <v>7260</v>
      </c>
      <c r="H4012" s="1">
        <f>DATE(YEAR(invoices[[#This Row],[due_date]]),MONTH(invoices[[#This Row],[due_date]]),1)</f>
        <v>45413</v>
      </c>
      <c r="I4012" s="1">
        <v>45419</v>
      </c>
      <c r="J4012">
        <v>13500</v>
      </c>
      <c r="K4012">
        <v>1140</v>
      </c>
      <c r="L4012">
        <v>0</v>
      </c>
      <c r="M4012">
        <f>invoices[[#This Row],[rent_amount]]+invoices[[#This Row],[electricity_amount]]+invoices[[#This Row],[other_charges]]</f>
        <v>14640</v>
      </c>
      <c r="N4012" t="s">
        <v>28</v>
      </c>
      <c r="O4012" t="s">
        <v>1774</v>
      </c>
      <c r="P4012">
        <v>0</v>
      </c>
      <c r="Q4012" t="b">
        <v>0</v>
      </c>
      <c r="R4012" t="s">
        <v>116</v>
      </c>
      <c r="S4012">
        <v>0</v>
      </c>
      <c r="T4012">
        <f>invoices[[#This Row],[total_amount]]</f>
        <v>14640</v>
      </c>
      <c r="U4012" t="s">
        <v>2367</v>
      </c>
      <c r="V4012" t="str">
        <f>INDEX([1]!Table1[tenantname],MATCH(invoices[[#This Row],[allotment_id]],[1]!Table1[TenantAllotmentID],0))</f>
        <v>Padmaja Ananthalakshmi (D12-C2)</v>
      </c>
      <c r="W4012" t="s">
        <v>14788</v>
      </c>
      <c r="X4012" t="s">
        <v>14789</v>
      </c>
      <c r="Y4012" s="4">
        <v>45413</v>
      </c>
      <c r="Z4012" t="s">
        <v>15806</v>
      </c>
      <c r="AA4012">
        <v>9450</v>
      </c>
      <c r="AB4012">
        <v>3229</v>
      </c>
      <c r="AC4012">
        <v>821</v>
      </c>
      <c r="AD4012" s="7">
        <f>invoices[[#This Row],[Rent]]+invoices[[#This Row],[Services]]+invoices[[#This Row],[GST]]</f>
        <v>13500</v>
      </c>
      <c r="AE4012" s="7">
        <f>invoices[[#This Row],[Total]]-invoices[[#This Row],[rent_amount]]</f>
        <v>0</v>
      </c>
      <c r="AF4012">
        <v>2861</v>
      </c>
      <c r="AG4012">
        <v>1140</v>
      </c>
      <c r="AH4012">
        <f>invoices[[#This Row],[EB Amount]]-invoices[[#This Row],[electricity_amount]]</f>
        <v>0</v>
      </c>
    </row>
    <row r="4013" spans="1:34">
      <c r="A4013" t="s">
        <v>7267</v>
      </c>
      <c r="B4013" t="s">
        <v>22</v>
      </c>
      <c r="C4013" t="s">
        <v>7268</v>
      </c>
      <c r="D4013" t="s">
        <v>24</v>
      </c>
      <c r="E4013" t="s">
        <v>25</v>
      </c>
      <c r="F4013" t="s">
        <v>65</v>
      </c>
      <c r="G4013" t="s">
        <v>7269</v>
      </c>
      <c r="H4013" s="1">
        <f>DATE(YEAR(invoices[[#This Row],[due_date]]),MONTH(invoices[[#This Row],[due_date]]),1)</f>
        <v>45413</v>
      </c>
      <c r="I4013" s="1">
        <v>45419</v>
      </c>
      <c r="J4013">
        <v>12600</v>
      </c>
      <c r="K4013">
        <v>900</v>
      </c>
      <c r="L4013">
        <v>2250</v>
      </c>
      <c r="M4013">
        <f>invoices[[#This Row],[rent_amount]]+invoices[[#This Row],[electricity_amount]]+invoices[[#This Row],[other_charges]]</f>
        <v>15750</v>
      </c>
      <c r="N4013" t="s">
        <v>28</v>
      </c>
      <c r="O4013" t="s">
        <v>115</v>
      </c>
      <c r="P4013">
        <v>0</v>
      </c>
      <c r="Q4013" t="b">
        <v>0</v>
      </c>
      <c r="R4013" t="s">
        <v>116</v>
      </c>
      <c r="S4013">
        <v>0</v>
      </c>
      <c r="T4013">
        <f>invoices[[#This Row],[total_amount]]</f>
        <v>15750</v>
      </c>
      <c r="U4013" t="s">
        <v>7270</v>
      </c>
      <c r="V4013" t="str">
        <f>INDEX([1]!Table1[tenantname],MATCH(invoices[[#This Row],[allotment_id]],[1]!Table1[TenantAllotmentID],0))</f>
        <v>Meghana KS (A24-C2)</v>
      </c>
      <c r="W4013" t="s">
        <v>15546</v>
      </c>
      <c r="X4013" t="s">
        <v>15547</v>
      </c>
      <c r="Y4013" s="4">
        <v>45413</v>
      </c>
      <c r="Z4013" t="s">
        <v>15806</v>
      </c>
      <c r="AA4013">
        <v>8520</v>
      </c>
      <c r="AB4013">
        <v>3458</v>
      </c>
      <c r="AC4013">
        <v>622</v>
      </c>
      <c r="AD4013" s="7">
        <f>invoices[[#This Row],[Rent]]+invoices[[#This Row],[Services]]+invoices[[#This Row],[GST]]</f>
        <v>12600</v>
      </c>
      <c r="AE4013" s="7">
        <f>invoices[[#This Row],[Total]]-invoices[[#This Row],[rent_amount]]</f>
        <v>0</v>
      </c>
      <c r="AF4013">
        <v>2865</v>
      </c>
      <c r="AG4013">
        <v>900</v>
      </c>
      <c r="AH4013">
        <f>invoices[[#This Row],[EB Amount]]-invoices[[#This Row],[electricity_amount]]</f>
        <v>0</v>
      </c>
    </row>
    <row r="4014" spans="1:34">
      <c r="A4014" t="s">
        <v>7299</v>
      </c>
      <c r="B4014" t="s">
        <v>22</v>
      </c>
      <c r="C4014" t="s">
        <v>1853</v>
      </c>
      <c r="D4014" t="s">
        <v>24</v>
      </c>
      <c r="E4014" t="s">
        <v>234</v>
      </c>
      <c r="F4014" t="s">
        <v>1854</v>
      </c>
      <c r="G4014" t="s">
        <v>7300</v>
      </c>
      <c r="H4014" s="1">
        <f>DATE(YEAR(invoices[[#This Row],[due_date]]),MONTH(invoices[[#This Row],[due_date]]),1)</f>
        <v>45413</v>
      </c>
      <c r="I4014" s="1">
        <v>45419</v>
      </c>
      <c r="J4014">
        <v>13500</v>
      </c>
      <c r="K4014">
        <v>1140</v>
      </c>
      <c r="L4014">
        <v>0</v>
      </c>
      <c r="M4014">
        <f>invoices[[#This Row],[rent_amount]]+invoices[[#This Row],[electricity_amount]]+invoices[[#This Row],[other_charges]]</f>
        <v>14640</v>
      </c>
      <c r="N4014" t="s">
        <v>28</v>
      </c>
      <c r="O4014" t="s">
        <v>553</v>
      </c>
      <c r="P4014">
        <v>0</v>
      </c>
      <c r="Q4014" t="b">
        <v>0</v>
      </c>
      <c r="R4014" t="s">
        <v>116</v>
      </c>
      <c r="S4014">
        <v>0</v>
      </c>
      <c r="T4014">
        <f>invoices[[#This Row],[total_amount]]</f>
        <v>14640</v>
      </c>
      <c r="U4014" t="s">
        <v>1856</v>
      </c>
      <c r="V4014" t="str">
        <f>INDEX([1]!Table1[tenantname],MATCH(invoices[[#This Row],[allotment_id]],[1]!Table1[TenantAllotmentID],0))</f>
        <v>Hema Varshini Gnanavel (D12-C1)</v>
      </c>
      <c r="W4014" t="s">
        <v>14619</v>
      </c>
      <c r="X4014" t="s">
        <v>14620</v>
      </c>
      <c r="Y4014" s="4">
        <v>45413</v>
      </c>
      <c r="Z4014" t="s">
        <v>15806</v>
      </c>
      <c r="AA4014">
        <v>9450</v>
      </c>
      <c r="AB4014">
        <v>3229</v>
      </c>
      <c r="AC4014">
        <v>821</v>
      </c>
      <c r="AD4014" s="7">
        <f>invoices[[#This Row],[Rent]]+invoices[[#This Row],[Services]]+invoices[[#This Row],[GST]]</f>
        <v>13500</v>
      </c>
      <c r="AE4014" s="7">
        <f>invoices[[#This Row],[Total]]-invoices[[#This Row],[rent_amount]]</f>
        <v>0</v>
      </c>
      <c r="AF4014">
        <v>2882</v>
      </c>
      <c r="AG4014">
        <v>1140</v>
      </c>
      <c r="AH4014">
        <f>invoices[[#This Row],[EB Amount]]-invoices[[#This Row],[electricity_amount]]</f>
        <v>0</v>
      </c>
    </row>
    <row r="4015" spans="1:34">
      <c r="A4015" t="s">
        <v>7365</v>
      </c>
      <c r="B4015" t="s">
        <v>22</v>
      </c>
      <c r="C4015" t="s">
        <v>6336</v>
      </c>
      <c r="D4015" t="s">
        <v>24</v>
      </c>
      <c r="E4015" t="s">
        <v>592</v>
      </c>
      <c r="F4015" t="s">
        <v>593</v>
      </c>
      <c r="G4015" t="s">
        <v>7366</v>
      </c>
      <c r="H4015" s="1">
        <f>DATE(YEAR(invoices[[#This Row],[due_date]]),MONTH(invoices[[#This Row],[due_date]]),1)</f>
        <v>45413</v>
      </c>
      <c r="I4015" s="1">
        <v>45419</v>
      </c>
      <c r="J4015">
        <v>13500</v>
      </c>
      <c r="K4015">
        <v>1800</v>
      </c>
      <c r="L4015">
        <v>0</v>
      </c>
      <c r="M4015">
        <f>invoices[[#This Row],[rent_amount]]+invoices[[#This Row],[electricity_amount]]+invoices[[#This Row],[other_charges]]</f>
        <v>15300</v>
      </c>
      <c r="N4015" t="s">
        <v>28</v>
      </c>
      <c r="O4015" t="s">
        <v>553</v>
      </c>
      <c r="P4015">
        <v>0</v>
      </c>
      <c r="Q4015" t="b">
        <v>0</v>
      </c>
      <c r="R4015" t="s">
        <v>116</v>
      </c>
      <c r="S4015">
        <v>0</v>
      </c>
      <c r="T4015">
        <f>invoices[[#This Row],[total_amount]]</f>
        <v>15300</v>
      </c>
      <c r="U4015" s="2" t="s">
        <v>6338</v>
      </c>
      <c r="V4015" t="str">
        <f>INDEX([1]!Table1[tenantname],MATCH(invoices[[#This Row],[allotment_id]],[1]!Table1[TenantAllotmentID],0))</f>
        <v>Keshav Lalit (A44-C2)</v>
      </c>
      <c r="W4015" t="s">
        <v>15467</v>
      </c>
      <c r="X4015" t="s">
        <v>15468</v>
      </c>
      <c r="Y4015" s="4">
        <v>45413</v>
      </c>
      <c r="Z4015" t="s">
        <v>15806</v>
      </c>
      <c r="AA4015">
        <v>9690</v>
      </c>
      <c r="AB4015">
        <v>3229</v>
      </c>
      <c r="AC4015">
        <v>581</v>
      </c>
      <c r="AD4015" s="7">
        <f>invoices[[#This Row],[Rent]]+invoices[[#This Row],[Services]]+invoices[[#This Row],[GST]]</f>
        <v>13500</v>
      </c>
      <c r="AE4015" s="7">
        <f>invoices[[#This Row],[Total]]-invoices[[#This Row],[rent_amount]]</f>
        <v>0</v>
      </c>
      <c r="AF4015">
        <v>2915</v>
      </c>
      <c r="AG4015">
        <v>1800</v>
      </c>
      <c r="AH4015">
        <f>invoices[[#This Row],[EB Amount]]-invoices[[#This Row],[electricity_amount]]</f>
        <v>0</v>
      </c>
    </row>
    <row r="4016" spans="1:34">
      <c r="A4016" t="s">
        <v>7411</v>
      </c>
      <c r="B4016" t="s">
        <v>22</v>
      </c>
      <c r="C4016" t="s">
        <v>2179</v>
      </c>
      <c r="D4016" t="s">
        <v>24</v>
      </c>
      <c r="E4016" t="s">
        <v>592</v>
      </c>
      <c r="F4016" t="s">
        <v>1294</v>
      </c>
      <c r="G4016" t="s">
        <v>7412</v>
      </c>
      <c r="H4016" s="1">
        <f>DATE(YEAR(invoices[[#This Row],[due_date]]),MONTH(invoices[[#This Row],[due_date]]),1)</f>
        <v>45413</v>
      </c>
      <c r="I4016" s="1">
        <v>45419</v>
      </c>
      <c r="J4016">
        <v>12258</v>
      </c>
      <c r="K4016">
        <v>1470</v>
      </c>
      <c r="L4016">
        <v>2250</v>
      </c>
      <c r="M4016">
        <f>invoices[[#This Row],[rent_amount]]+invoices[[#This Row],[electricity_amount]]+invoices[[#This Row],[other_charges]]</f>
        <v>15978</v>
      </c>
      <c r="N4016" t="s">
        <v>28</v>
      </c>
      <c r="O4016" t="s">
        <v>553</v>
      </c>
      <c r="P4016">
        <v>0</v>
      </c>
      <c r="Q4016" t="b">
        <v>0</v>
      </c>
      <c r="R4016" t="s">
        <v>116</v>
      </c>
      <c r="S4016">
        <v>0</v>
      </c>
      <c r="T4016">
        <f>invoices[[#This Row],[total_amount]]</f>
        <v>15978</v>
      </c>
      <c r="U4016" t="s">
        <v>2181</v>
      </c>
      <c r="V4016" t="str">
        <f>INDEX([1]!Table1[tenantname],MATCH(invoices[[#This Row],[allotment_id]],[1]!Table1[TenantAllotmentID],0))</f>
        <v>Indrodeep Chakraborty (A44-A1)</v>
      </c>
      <c r="W4016" t="s">
        <v>14732</v>
      </c>
      <c r="X4016" t="s">
        <v>14733</v>
      </c>
      <c r="Y4016" s="4">
        <v>45413</v>
      </c>
      <c r="Z4016" t="s">
        <v>15806</v>
      </c>
      <c r="AA4016">
        <v>8799</v>
      </c>
      <c r="AB4016">
        <v>2932</v>
      </c>
      <c r="AC4016">
        <v>527</v>
      </c>
      <c r="AD4016" s="7">
        <f>invoices[[#This Row],[Rent]]+invoices[[#This Row],[Services]]+invoices[[#This Row],[GST]]</f>
        <v>12258</v>
      </c>
      <c r="AE4016" s="7">
        <f>invoices[[#This Row],[Total]]-invoices[[#This Row],[rent_amount]]</f>
        <v>0</v>
      </c>
      <c r="AF4016">
        <v>2937</v>
      </c>
      <c r="AG4016">
        <v>1470</v>
      </c>
      <c r="AH4016">
        <f>invoices[[#This Row],[EB Amount]]-invoices[[#This Row],[electricity_amount]]</f>
        <v>0</v>
      </c>
    </row>
    <row r="4017" spans="1:34">
      <c r="A4017" t="s">
        <v>7427</v>
      </c>
      <c r="B4017" t="s">
        <v>22</v>
      </c>
      <c r="C4017" t="s">
        <v>3353</v>
      </c>
      <c r="D4017" t="s">
        <v>24</v>
      </c>
      <c r="E4017" t="s">
        <v>25</v>
      </c>
      <c r="F4017" t="s">
        <v>26</v>
      </c>
      <c r="G4017" t="s">
        <v>7428</v>
      </c>
      <c r="H4017" s="1">
        <f>DATE(YEAR(invoices[[#This Row],[due_date]]),MONTH(invoices[[#This Row],[due_date]]),1)</f>
        <v>45413</v>
      </c>
      <c r="I4017" s="1">
        <v>45419</v>
      </c>
      <c r="J4017">
        <v>12600</v>
      </c>
      <c r="K4017">
        <v>900</v>
      </c>
      <c r="L4017">
        <v>2250</v>
      </c>
      <c r="M4017">
        <f>invoices[[#This Row],[rent_amount]]+invoices[[#This Row],[electricity_amount]]+invoices[[#This Row],[other_charges]]</f>
        <v>15750</v>
      </c>
      <c r="N4017" t="s">
        <v>28</v>
      </c>
      <c r="O4017" t="s">
        <v>553</v>
      </c>
      <c r="P4017">
        <v>0</v>
      </c>
      <c r="Q4017" t="b">
        <v>0</v>
      </c>
      <c r="R4017" t="s">
        <v>116</v>
      </c>
      <c r="S4017">
        <v>0</v>
      </c>
      <c r="T4017">
        <f>invoices[[#This Row],[total_amount]]</f>
        <v>15750</v>
      </c>
      <c r="U4017" t="s">
        <v>7429</v>
      </c>
      <c r="V4017" t="str">
        <f>INDEX([1]!Table1[tenantname],MATCH(invoices[[#This Row],[allotment_id]],[1]!Table1[TenantAllotmentID],0))</f>
        <v>Manisha B (A24-C1)</v>
      </c>
      <c r="W4017" t="s">
        <v>15034</v>
      </c>
      <c r="X4017" t="s">
        <v>15550</v>
      </c>
      <c r="Y4017" s="4">
        <v>45413</v>
      </c>
      <c r="Z4017" t="s">
        <v>15806</v>
      </c>
      <c r="AA4017">
        <v>8820</v>
      </c>
      <c r="AB4017">
        <v>3203</v>
      </c>
      <c r="AC4017">
        <v>577</v>
      </c>
      <c r="AD4017" s="7">
        <f>invoices[[#This Row],[Rent]]+invoices[[#This Row],[Services]]+invoices[[#This Row],[GST]]</f>
        <v>12600</v>
      </c>
      <c r="AE4017" s="7">
        <f>invoices[[#This Row],[Total]]-invoices[[#This Row],[rent_amount]]</f>
        <v>0</v>
      </c>
      <c r="AF4017">
        <v>2945</v>
      </c>
      <c r="AG4017">
        <v>900</v>
      </c>
      <c r="AH4017">
        <f>invoices[[#This Row],[EB Amount]]-invoices[[#This Row],[electricity_amount]]</f>
        <v>0</v>
      </c>
    </row>
    <row r="4018" spans="1:34">
      <c r="A4018" t="s">
        <v>7430</v>
      </c>
      <c r="B4018" t="s">
        <v>22</v>
      </c>
      <c r="C4018" t="s">
        <v>3271</v>
      </c>
      <c r="D4018" t="s">
        <v>24</v>
      </c>
      <c r="E4018" t="s">
        <v>226</v>
      </c>
      <c r="F4018" t="s">
        <v>1238</v>
      </c>
      <c r="G4018" t="s">
        <v>7431</v>
      </c>
      <c r="H4018" s="1">
        <f>DATE(YEAR(invoices[[#This Row],[due_date]]),MONTH(invoices[[#This Row],[due_date]]),1)</f>
        <v>45413</v>
      </c>
      <c r="I4018" s="1">
        <v>45419</v>
      </c>
      <c r="J4018">
        <v>19000</v>
      </c>
      <c r="K4018">
        <v>1470</v>
      </c>
      <c r="L4018">
        <v>0</v>
      </c>
      <c r="M4018">
        <f>invoices[[#This Row],[rent_amount]]+invoices[[#This Row],[electricity_amount]]+invoices[[#This Row],[other_charges]]</f>
        <v>20470</v>
      </c>
      <c r="N4018" t="s">
        <v>28</v>
      </c>
      <c r="O4018" t="s">
        <v>115</v>
      </c>
      <c r="P4018">
        <v>0</v>
      </c>
      <c r="Q4018" t="b">
        <v>0</v>
      </c>
      <c r="R4018" t="s">
        <v>116</v>
      </c>
      <c r="S4018">
        <v>0</v>
      </c>
      <c r="T4018">
        <f>invoices[[#This Row],[total_amount]]</f>
        <v>20470</v>
      </c>
      <c r="U4018" t="s">
        <v>3273</v>
      </c>
      <c r="V4018" t="str">
        <f>INDEX([1]!Table1[tenantname],MATCH(invoices[[#This Row],[allotment_id]],[1]!Table1[TenantAllotmentID],0))</f>
        <v>Nida Jawaid (B12-A1)</v>
      </c>
      <c r="W4018" t="s">
        <v>15014</v>
      </c>
      <c r="X4018" t="s">
        <v>15015</v>
      </c>
      <c r="Y4018" s="4">
        <v>45413</v>
      </c>
      <c r="Z4018" t="s">
        <v>15806</v>
      </c>
      <c r="AA4018">
        <v>13639</v>
      </c>
      <c r="AB4018">
        <v>4545</v>
      </c>
      <c r="AC4018">
        <v>816</v>
      </c>
      <c r="AD4018" s="7">
        <f>invoices[[#This Row],[Rent]]+invoices[[#This Row],[Services]]+invoices[[#This Row],[GST]]</f>
        <v>19000</v>
      </c>
      <c r="AE4018" s="7">
        <f>invoices[[#This Row],[Total]]-invoices[[#This Row],[rent_amount]]</f>
        <v>0</v>
      </c>
      <c r="AF4018">
        <v>2946</v>
      </c>
      <c r="AG4018">
        <v>1470</v>
      </c>
      <c r="AH4018">
        <f>invoices[[#This Row],[EB Amount]]-invoices[[#This Row],[electricity_amount]]</f>
        <v>0</v>
      </c>
    </row>
    <row r="4019" spans="1:34">
      <c r="A4019" t="s">
        <v>7451</v>
      </c>
      <c r="B4019" t="s">
        <v>22</v>
      </c>
      <c r="C4019" t="s">
        <v>526</v>
      </c>
      <c r="D4019" t="s">
        <v>24</v>
      </c>
      <c r="E4019" t="s">
        <v>519</v>
      </c>
      <c r="F4019" t="s">
        <v>527</v>
      </c>
      <c r="G4019" t="s">
        <v>7452</v>
      </c>
      <c r="H4019" s="1">
        <f>DATE(YEAR(invoices[[#This Row],[due_date]]),MONTH(invoices[[#This Row],[due_date]]),1)</f>
        <v>45413</v>
      </c>
      <c r="I4019" s="1">
        <v>45419</v>
      </c>
      <c r="J4019">
        <v>13500</v>
      </c>
      <c r="K4019">
        <v>0</v>
      </c>
      <c r="L4019">
        <v>0</v>
      </c>
      <c r="M4019">
        <f>invoices[[#This Row],[rent_amount]]+invoices[[#This Row],[electricity_amount]]+invoices[[#This Row],[other_charges]]</f>
        <v>13500</v>
      </c>
      <c r="N4019" t="s">
        <v>28</v>
      </c>
      <c r="O4019" t="s">
        <v>115</v>
      </c>
      <c r="P4019">
        <v>0</v>
      </c>
      <c r="Q4019" t="b">
        <v>0</v>
      </c>
      <c r="R4019" t="s">
        <v>116</v>
      </c>
      <c r="S4019">
        <v>0</v>
      </c>
      <c r="T4019">
        <f>invoices[[#This Row],[total_amount]]</f>
        <v>13500</v>
      </c>
      <c r="U4019" t="s">
        <v>530</v>
      </c>
      <c r="V4019" t="str">
        <f>INDEX([1]!Table1[tenantname],MATCH(invoices[[#This Row],[allotment_id]],[1]!Table1[TenantAllotmentID],0))</f>
        <v>Navaneeth Mohan Nair (C41-C2)</v>
      </c>
      <c r="W4019" t="s">
        <v>14142</v>
      </c>
      <c r="X4019" t="s">
        <v>14143</v>
      </c>
      <c r="Y4019" s="4">
        <v>45413</v>
      </c>
      <c r="Z4019" t="s">
        <v>15806</v>
      </c>
      <c r="AA4019">
        <v>8254</v>
      </c>
      <c r="AB4019">
        <v>4444</v>
      </c>
      <c r="AC4019">
        <v>802</v>
      </c>
      <c r="AD4019" s="7">
        <f>invoices[[#This Row],[Rent]]+invoices[[#This Row],[Services]]+invoices[[#This Row],[GST]]</f>
        <v>13500</v>
      </c>
      <c r="AE4019" s="7">
        <f>invoices[[#This Row],[Total]]-invoices[[#This Row],[rent_amount]]</f>
        <v>0</v>
      </c>
      <c r="AF4019">
        <v>2957</v>
      </c>
      <c r="AG4019">
        <v>0</v>
      </c>
      <c r="AH4019">
        <f>invoices[[#This Row],[EB Amount]]-invoices[[#This Row],[electricity_amount]]</f>
        <v>0</v>
      </c>
    </row>
    <row r="4020" spans="1:34">
      <c r="A4020" t="s">
        <v>7511</v>
      </c>
      <c r="B4020" t="s">
        <v>22</v>
      </c>
      <c r="C4020" t="s">
        <v>1781</v>
      </c>
      <c r="D4020" t="s">
        <v>24</v>
      </c>
      <c r="E4020" t="s">
        <v>349</v>
      </c>
      <c r="F4020" t="s">
        <v>1626</v>
      </c>
      <c r="G4020" t="s">
        <v>7512</v>
      </c>
      <c r="H4020" s="1">
        <f>DATE(YEAR(invoices[[#This Row],[due_date]]),MONTH(invoices[[#This Row],[due_date]]),1)</f>
        <v>45413</v>
      </c>
      <c r="I4020" s="1">
        <v>45419</v>
      </c>
      <c r="J4020">
        <v>14500</v>
      </c>
      <c r="K4020">
        <v>1241</v>
      </c>
      <c r="L4020">
        <v>0</v>
      </c>
      <c r="M4020">
        <f>invoices[[#This Row],[rent_amount]]+invoices[[#This Row],[electricity_amount]]+invoices[[#This Row],[other_charges]]</f>
        <v>15741</v>
      </c>
      <c r="N4020" t="s">
        <v>28</v>
      </c>
      <c r="O4020" t="s">
        <v>760</v>
      </c>
      <c r="P4020">
        <v>0</v>
      </c>
      <c r="Q4020" t="b">
        <v>0</v>
      </c>
      <c r="R4020" t="s">
        <v>116</v>
      </c>
      <c r="S4020">
        <v>0</v>
      </c>
      <c r="T4020">
        <f>invoices[[#This Row],[total_amount]]</f>
        <v>15741</v>
      </c>
      <c r="U4020" t="s">
        <v>1783</v>
      </c>
      <c r="V4020" t="str">
        <f>INDEX([1]!Table1[tenantname],MATCH(invoices[[#This Row],[allotment_id]],[1]!Table1[TenantAllotmentID],0))</f>
        <v>Rushikesh Kushare (B11-B2)</v>
      </c>
      <c r="W4020" t="s">
        <v>14593</v>
      </c>
      <c r="X4020" t="s">
        <v>14594</v>
      </c>
      <c r="Y4020" s="4">
        <v>45413</v>
      </c>
      <c r="Z4020" t="s">
        <v>15806</v>
      </c>
      <c r="AA4020">
        <v>10408</v>
      </c>
      <c r="AB4020">
        <v>3468</v>
      </c>
      <c r="AC4020">
        <v>624</v>
      </c>
      <c r="AD4020" s="7">
        <f>invoices[[#This Row],[Rent]]+invoices[[#This Row],[Services]]+invoices[[#This Row],[GST]]</f>
        <v>14500</v>
      </c>
      <c r="AE4020" s="7">
        <f>invoices[[#This Row],[Total]]-invoices[[#This Row],[rent_amount]]</f>
        <v>0</v>
      </c>
      <c r="AF4020">
        <v>2987</v>
      </c>
      <c r="AG4020">
        <v>1241</v>
      </c>
      <c r="AH4020">
        <f>invoices[[#This Row],[EB Amount]]-invoices[[#This Row],[electricity_amount]]</f>
        <v>0</v>
      </c>
    </row>
    <row r="4021" spans="1:34">
      <c r="A4021" t="s">
        <v>7521</v>
      </c>
      <c r="B4021" t="s">
        <v>22</v>
      </c>
      <c r="C4021" t="s">
        <v>901</v>
      </c>
      <c r="D4021" t="s">
        <v>24</v>
      </c>
      <c r="E4021" t="s">
        <v>329</v>
      </c>
      <c r="F4021" t="s">
        <v>902</v>
      </c>
      <c r="G4021" t="s">
        <v>7522</v>
      </c>
      <c r="H4021" s="1">
        <f>DATE(YEAR(invoices[[#This Row],[due_date]]),MONTH(invoices[[#This Row],[due_date]]),1)</f>
        <v>45413</v>
      </c>
      <c r="I4021" s="1">
        <v>45419</v>
      </c>
      <c r="J4021">
        <v>13500</v>
      </c>
      <c r="K4021">
        <v>1680</v>
      </c>
      <c r="L4021">
        <v>0</v>
      </c>
      <c r="M4021">
        <f>invoices[[#This Row],[rent_amount]]+invoices[[#This Row],[electricity_amount]]+invoices[[#This Row],[other_charges]]</f>
        <v>15180</v>
      </c>
      <c r="N4021" t="s">
        <v>28</v>
      </c>
      <c r="O4021" t="s">
        <v>553</v>
      </c>
      <c r="P4021">
        <v>0</v>
      </c>
      <c r="Q4021" t="b">
        <v>0</v>
      </c>
      <c r="R4021" t="s">
        <v>116</v>
      </c>
      <c r="S4021">
        <v>0</v>
      </c>
      <c r="T4021">
        <f>invoices[[#This Row],[total_amount]]</f>
        <v>15180</v>
      </c>
      <c r="U4021" t="s">
        <v>905</v>
      </c>
      <c r="V4021" t="str">
        <f>INDEX([1]!Table1[tenantname],MATCH(invoices[[#This Row],[allotment_id]],[1]!Table1[TenantAllotmentID],0))</f>
        <v>Kaarthika K (C43-C2)</v>
      </c>
      <c r="W4021" t="s">
        <v>14275</v>
      </c>
      <c r="X4021" t="s">
        <v>14275</v>
      </c>
      <c r="Y4021" s="4">
        <v>45413</v>
      </c>
      <c r="Z4021" t="s">
        <v>15806</v>
      </c>
      <c r="AA4021">
        <v>8254</v>
      </c>
      <c r="AB4021">
        <v>4444</v>
      </c>
      <c r="AC4021">
        <v>802</v>
      </c>
      <c r="AD4021" s="7">
        <f>invoices[[#This Row],[Rent]]+invoices[[#This Row],[Services]]+invoices[[#This Row],[GST]]</f>
        <v>13500</v>
      </c>
      <c r="AE4021" s="7">
        <f>invoices[[#This Row],[Total]]-invoices[[#This Row],[rent_amount]]</f>
        <v>0</v>
      </c>
      <c r="AF4021">
        <v>2993</v>
      </c>
      <c r="AG4021">
        <v>1680</v>
      </c>
      <c r="AH4021">
        <f>invoices[[#This Row],[EB Amount]]-invoices[[#This Row],[electricity_amount]]</f>
        <v>0</v>
      </c>
    </row>
    <row r="4022" spans="1:34">
      <c r="A4022" t="s">
        <v>7596</v>
      </c>
      <c r="B4022" t="s">
        <v>22</v>
      </c>
      <c r="C4022" t="s">
        <v>7597</v>
      </c>
      <c r="D4022" t="s">
        <v>24</v>
      </c>
      <c r="E4022" t="s">
        <v>354</v>
      </c>
      <c r="F4022" t="s">
        <v>540</v>
      </c>
      <c r="G4022" t="s">
        <v>7598</v>
      </c>
      <c r="H4022" s="1">
        <f>DATE(YEAR(invoices[[#This Row],[due_date]]),MONTH(invoices[[#This Row],[due_date]]),1)</f>
        <v>45413</v>
      </c>
      <c r="I4022" s="1">
        <v>45419</v>
      </c>
      <c r="J4022">
        <v>13500</v>
      </c>
      <c r="K4022">
        <v>240</v>
      </c>
      <c r="L4022">
        <v>2250</v>
      </c>
      <c r="M4022">
        <f>invoices[[#This Row],[rent_amount]]+invoices[[#This Row],[electricity_amount]]+invoices[[#This Row],[other_charges]]</f>
        <v>15990</v>
      </c>
      <c r="N4022" t="s">
        <v>28</v>
      </c>
      <c r="O4022" t="s">
        <v>553</v>
      </c>
      <c r="P4022">
        <v>0</v>
      </c>
      <c r="Q4022" t="b">
        <v>0</v>
      </c>
      <c r="R4022" t="s">
        <v>116</v>
      </c>
      <c r="S4022">
        <v>0</v>
      </c>
      <c r="T4022">
        <f>invoices[[#This Row],[total_amount]]</f>
        <v>15990</v>
      </c>
      <c r="U4022" t="s">
        <v>7599</v>
      </c>
      <c r="V4022" t="str">
        <f>INDEX([1]!Table1[tenantname],MATCH(invoices[[#This Row],[allotment_id]],[1]!Table1[TenantAllotmentID],0))</f>
        <v>Elijh Yani B (B34-C1)</v>
      </c>
      <c r="W4022" t="s">
        <v>15557</v>
      </c>
      <c r="X4022" t="s">
        <v>15558</v>
      </c>
      <c r="Y4022" s="4">
        <v>45413</v>
      </c>
      <c r="Z4022" t="s">
        <v>15806</v>
      </c>
      <c r="AA4022">
        <v>8254</v>
      </c>
      <c r="AB4022">
        <v>4444</v>
      </c>
      <c r="AC4022">
        <v>802</v>
      </c>
      <c r="AD4022" s="7">
        <f>invoices[[#This Row],[Rent]]+invoices[[#This Row],[Services]]+invoices[[#This Row],[GST]]</f>
        <v>13500</v>
      </c>
      <c r="AE4022" s="7">
        <f>invoices[[#This Row],[Total]]-invoices[[#This Row],[rent_amount]]</f>
        <v>0</v>
      </c>
      <c r="AF4022">
        <v>3033</v>
      </c>
      <c r="AG4022">
        <v>240</v>
      </c>
      <c r="AH4022">
        <f>invoices[[#This Row],[EB Amount]]-invoices[[#This Row],[electricity_amount]]</f>
        <v>0</v>
      </c>
    </row>
    <row r="4023" spans="1:34">
      <c r="A4023" t="s">
        <v>7667</v>
      </c>
      <c r="B4023" t="s">
        <v>22</v>
      </c>
      <c r="C4023" t="s">
        <v>1347</v>
      </c>
      <c r="D4023" t="s">
        <v>24</v>
      </c>
      <c r="E4023" t="s">
        <v>104</v>
      </c>
      <c r="F4023" t="s">
        <v>105</v>
      </c>
      <c r="G4023" t="s">
        <v>7668</v>
      </c>
      <c r="H4023" s="1">
        <f>DATE(YEAR(invoices[[#This Row],[due_date]]),MONTH(invoices[[#This Row],[due_date]]),1)</f>
        <v>45413</v>
      </c>
      <c r="I4023" s="1">
        <v>45419</v>
      </c>
      <c r="J4023">
        <v>13500</v>
      </c>
      <c r="K4023">
        <v>870</v>
      </c>
      <c r="L4023">
        <v>0</v>
      </c>
      <c r="M4023">
        <f>invoices[[#This Row],[rent_amount]]+invoices[[#This Row],[electricity_amount]]+invoices[[#This Row],[other_charges]]</f>
        <v>14370</v>
      </c>
      <c r="N4023" t="s">
        <v>28</v>
      </c>
      <c r="O4023" t="s">
        <v>553</v>
      </c>
      <c r="P4023">
        <v>0</v>
      </c>
      <c r="Q4023" t="b">
        <v>0</v>
      </c>
      <c r="R4023" t="s">
        <v>116</v>
      </c>
      <c r="S4023">
        <v>0</v>
      </c>
      <c r="T4023">
        <f>invoices[[#This Row],[total_amount]]</f>
        <v>14370</v>
      </c>
      <c r="U4023" t="s">
        <v>1349</v>
      </c>
      <c r="V4023" t="str">
        <f>INDEX([1]!Table1[tenantname],MATCH(invoices[[#This Row],[allotment_id]],[1]!Table1[TenantAllotmentID],0))</f>
        <v>Binu John (B14-C1)</v>
      </c>
      <c r="W4023" t="s">
        <v>14438</v>
      </c>
      <c r="X4023" t="s">
        <v>14439</v>
      </c>
      <c r="Y4023" s="4">
        <v>45413</v>
      </c>
      <c r="Z4023" t="s">
        <v>15806</v>
      </c>
      <c r="AA4023">
        <v>9690</v>
      </c>
      <c r="AB4023">
        <v>3229</v>
      </c>
      <c r="AC4023">
        <v>581</v>
      </c>
      <c r="AD4023" s="7">
        <f>invoices[[#This Row],[Rent]]+invoices[[#This Row],[Services]]+invoices[[#This Row],[GST]]</f>
        <v>13500</v>
      </c>
      <c r="AE4023" s="7">
        <f>invoices[[#This Row],[Total]]-invoices[[#This Row],[rent_amount]]</f>
        <v>0</v>
      </c>
      <c r="AF4023">
        <v>3066</v>
      </c>
      <c r="AG4023">
        <v>870</v>
      </c>
      <c r="AH4023">
        <f>invoices[[#This Row],[EB Amount]]-invoices[[#This Row],[electricity_amount]]</f>
        <v>0</v>
      </c>
    </row>
    <row r="4024" spans="1:34">
      <c r="A4024" t="s">
        <v>7709</v>
      </c>
      <c r="B4024" t="s">
        <v>22</v>
      </c>
      <c r="C4024" t="s">
        <v>4691</v>
      </c>
      <c r="D4024" t="s">
        <v>24</v>
      </c>
      <c r="E4024" t="s">
        <v>247</v>
      </c>
      <c r="F4024" t="s">
        <v>870</v>
      </c>
      <c r="G4024" t="s">
        <v>7710</v>
      </c>
      <c r="H4024" s="1">
        <f>DATE(YEAR(invoices[[#This Row],[due_date]]),MONTH(invoices[[#This Row],[due_date]]),1)</f>
        <v>45413</v>
      </c>
      <c r="I4024" s="1">
        <v>45419</v>
      </c>
      <c r="J4024">
        <v>14500</v>
      </c>
      <c r="K4024">
        <v>1230</v>
      </c>
      <c r="L4024">
        <v>0</v>
      </c>
      <c r="M4024">
        <f>invoices[[#This Row],[rent_amount]]+invoices[[#This Row],[electricity_amount]]+invoices[[#This Row],[other_charges]]</f>
        <v>15730</v>
      </c>
      <c r="N4024" t="s">
        <v>28</v>
      </c>
      <c r="O4024" t="s">
        <v>760</v>
      </c>
      <c r="P4024">
        <v>0</v>
      </c>
      <c r="Q4024" t="b">
        <v>0</v>
      </c>
      <c r="R4024" t="s">
        <v>116</v>
      </c>
      <c r="S4024">
        <v>0</v>
      </c>
      <c r="T4024">
        <f>invoices[[#This Row],[total_amount]]</f>
        <v>15730</v>
      </c>
      <c r="U4024" t="s">
        <v>4693</v>
      </c>
      <c r="V4024" t="str">
        <f>INDEX([1]!Table1[tenantname],MATCH(invoices[[#This Row],[allotment_id]],[1]!Table1[TenantAllotmentID],0))</f>
        <v>Veda Agaswi (C11-B1)</v>
      </c>
      <c r="W4024" t="s">
        <v>15277</v>
      </c>
      <c r="X4024" t="s">
        <v>15278</v>
      </c>
      <c r="Y4024" s="4">
        <v>45413</v>
      </c>
      <c r="Z4024" t="s">
        <v>15806</v>
      </c>
      <c r="AA4024">
        <v>10408</v>
      </c>
      <c r="AB4024">
        <v>3468</v>
      </c>
      <c r="AC4024">
        <v>624</v>
      </c>
      <c r="AD4024" s="7">
        <f>invoices[[#This Row],[Rent]]+invoices[[#This Row],[Services]]+invoices[[#This Row],[GST]]</f>
        <v>14500</v>
      </c>
      <c r="AE4024" s="7">
        <f>invoices[[#This Row],[Total]]-invoices[[#This Row],[rent_amount]]</f>
        <v>0</v>
      </c>
      <c r="AF4024">
        <v>3090</v>
      </c>
      <c r="AG4024">
        <v>1230</v>
      </c>
      <c r="AH4024">
        <f>invoices[[#This Row],[EB Amount]]-invoices[[#This Row],[electricity_amount]]</f>
        <v>0</v>
      </c>
    </row>
    <row r="4025" spans="1:34">
      <c r="A4025" t="s">
        <v>7771</v>
      </c>
      <c r="B4025" t="s">
        <v>22</v>
      </c>
      <c r="C4025" t="s">
        <v>3448</v>
      </c>
      <c r="D4025" t="s">
        <v>24</v>
      </c>
      <c r="E4025" t="s">
        <v>25</v>
      </c>
      <c r="F4025" t="s">
        <v>1200</v>
      </c>
      <c r="G4025" t="s">
        <v>7772</v>
      </c>
      <c r="H4025" s="1">
        <f>DATE(YEAR(invoices[[#This Row],[due_date]]),MONTH(invoices[[#This Row],[due_date]]),1)</f>
        <v>45413</v>
      </c>
      <c r="I4025" s="1">
        <v>45419</v>
      </c>
      <c r="J4025">
        <v>15241</v>
      </c>
      <c r="K4025">
        <v>0</v>
      </c>
      <c r="L4025">
        <v>0</v>
      </c>
      <c r="M4025">
        <f>invoices[[#This Row],[rent_amount]]+invoices[[#This Row],[electricity_amount]]+invoices[[#This Row],[other_charges]]</f>
        <v>15241</v>
      </c>
      <c r="N4025" t="s">
        <v>28</v>
      </c>
      <c r="O4025" t="s">
        <v>553</v>
      </c>
      <c r="P4025">
        <v>0</v>
      </c>
      <c r="Q4025" t="b">
        <v>0</v>
      </c>
      <c r="R4025" t="s">
        <v>116</v>
      </c>
      <c r="S4025">
        <v>0</v>
      </c>
      <c r="T4025">
        <f>invoices[[#This Row],[total_amount]]</f>
        <v>15241</v>
      </c>
      <c r="U4025" t="s">
        <v>3450</v>
      </c>
      <c r="V4025" t="str">
        <f>INDEX([1]!Table1[tenantname],MATCH(invoices[[#This Row],[allotment_id]],[1]!Table1[TenantAllotmentID],0))</f>
        <v>Thanvi Reddy Golkonda (A24-A1)</v>
      </c>
      <c r="W4025" t="s">
        <v>15053</v>
      </c>
      <c r="X4025" t="s">
        <v>15054</v>
      </c>
      <c r="Y4025" s="4">
        <v>45413</v>
      </c>
      <c r="Z4025" t="s">
        <v>15806</v>
      </c>
      <c r="AA4025">
        <v>10669</v>
      </c>
      <c r="AB4025">
        <v>3875</v>
      </c>
      <c r="AC4025">
        <v>697</v>
      </c>
      <c r="AD4025" s="7">
        <f>invoices[[#This Row],[Rent]]+invoices[[#This Row],[Services]]+invoices[[#This Row],[GST]]</f>
        <v>15241</v>
      </c>
      <c r="AE4025" s="7">
        <f>invoices[[#This Row],[Total]]-invoices[[#This Row],[rent_amount]]</f>
        <v>0</v>
      </c>
      <c r="AF4025">
        <v>3121</v>
      </c>
      <c r="AG4025">
        <v>0</v>
      </c>
      <c r="AH4025">
        <f>invoices[[#This Row],[EB Amount]]-invoices[[#This Row],[electricity_amount]]</f>
        <v>0</v>
      </c>
    </row>
    <row r="4026" spans="1:34">
      <c r="A4026" t="s">
        <v>7796</v>
      </c>
      <c r="B4026" t="s">
        <v>22</v>
      </c>
      <c r="C4026" t="s">
        <v>2262</v>
      </c>
      <c r="D4026" t="s">
        <v>24</v>
      </c>
      <c r="E4026" t="s">
        <v>88</v>
      </c>
      <c r="F4026" t="s">
        <v>126</v>
      </c>
      <c r="G4026" t="s">
        <v>7797</v>
      </c>
      <c r="H4026" s="1">
        <f>DATE(YEAR(invoices[[#This Row],[due_date]]),MONTH(invoices[[#This Row],[due_date]]),1)</f>
        <v>45413</v>
      </c>
      <c r="I4026" s="1">
        <v>45419</v>
      </c>
      <c r="J4026">
        <v>12600</v>
      </c>
      <c r="K4026">
        <v>2100</v>
      </c>
      <c r="L4026">
        <v>0</v>
      </c>
      <c r="M4026">
        <f>invoices[[#This Row],[rent_amount]]+invoices[[#This Row],[electricity_amount]]+invoices[[#This Row],[other_charges]]</f>
        <v>14700</v>
      </c>
      <c r="N4026" t="s">
        <v>28</v>
      </c>
      <c r="O4026" t="s">
        <v>115</v>
      </c>
      <c r="P4026">
        <v>0</v>
      </c>
      <c r="Q4026" t="b">
        <v>0</v>
      </c>
      <c r="R4026" t="s">
        <v>116</v>
      </c>
      <c r="S4026">
        <v>0</v>
      </c>
      <c r="T4026">
        <f>invoices[[#This Row],[total_amount]]</f>
        <v>14700</v>
      </c>
      <c r="U4026" t="s">
        <v>2264</v>
      </c>
      <c r="V4026" t="str">
        <f>INDEX([1]!Table1[tenantname],MATCH(invoices[[#This Row],[allotment_id]],[1]!Table1[TenantAllotmentID],0))</f>
        <v>Dayanithi  (B13-C2)</v>
      </c>
      <c r="W4026" t="s">
        <v>14756</v>
      </c>
      <c r="X4026" t="s">
        <v>14757</v>
      </c>
      <c r="Y4026" s="4">
        <v>45413</v>
      </c>
      <c r="Z4026" t="s">
        <v>15806</v>
      </c>
      <c r="AA4026">
        <v>9044</v>
      </c>
      <c r="AB4026">
        <v>3014</v>
      </c>
      <c r="AC4026">
        <v>542</v>
      </c>
      <c r="AD4026" s="7">
        <f>invoices[[#This Row],[Rent]]+invoices[[#This Row],[Services]]+invoices[[#This Row],[GST]]</f>
        <v>12600</v>
      </c>
      <c r="AE4026" s="7">
        <f>invoices[[#This Row],[Total]]-invoices[[#This Row],[rent_amount]]</f>
        <v>0</v>
      </c>
      <c r="AF4026">
        <v>3134</v>
      </c>
      <c r="AG4026">
        <v>2100</v>
      </c>
      <c r="AH4026">
        <f>invoices[[#This Row],[EB Amount]]-invoices[[#This Row],[electricity_amount]]</f>
        <v>0</v>
      </c>
    </row>
    <row r="4027" spans="1:34">
      <c r="A4027" t="s">
        <v>7814</v>
      </c>
      <c r="B4027" t="s">
        <v>22</v>
      </c>
      <c r="C4027" t="s">
        <v>5468</v>
      </c>
      <c r="D4027" t="s">
        <v>24</v>
      </c>
      <c r="E4027" t="s">
        <v>147</v>
      </c>
      <c r="F4027" t="s">
        <v>336</v>
      </c>
      <c r="G4027" t="s">
        <v>7815</v>
      </c>
      <c r="H4027" s="1">
        <f>DATE(YEAR(invoices[[#This Row],[due_date]]),MONTH(invoices[[#This Row],[due_date]]),1)</f>
        <v>45413</v>
      </c>
      <c r="I4027" s="1">
        <v>45419</v>
      </c>
      <c r="J4027">
        <v>18453</v>
      </c>
      <c r="K4027">
        <v>1260</v>
      </c>
      <c r="L4027">
        <v>2250</v>
      </c>
      <c r="M4027">
        <f>invoices[[#This Row],[rent_amount]]+invoices[[#This Row],[electricity_amount]]+invoices[[#This Row],[other_charges]]</f>
        <v>21963</v>
      </c>
      <c r="N4027" t="s">
        <v>28</v>
      </c>
      <c r="O4027" t="s">
        <v>1774</v>
      </c>
      <c r="P4027">
        <v>0</v>
      </c>
      <c r="Q4027" t="b">
        <v>0</v>
      </c>
      <c r="R4027" t="s">
        <v>116</v>
      </c>
      <c r="S4027">
        <v>0</v>
      </c>
      <c r="T4027">
        <f>invoices[[#This Row],[total_amount]]</f>
        <v>21963</v>
      </c>
      <c r="U4027" t="s">
        <v>5470</v>
      </c>
      <c r="V4027" t="str">
        <f>INDEX([1]!Table1[tenantname],MATCH(invoices[[#This Row],[allotment_id]],[1]!Table1[TenantAllotmentID],0))</f>
        <v>Anurag Yarlagadda (C31-D1)</v>
      </c>
      <c r="W4027" t="s">
        <v>15379</v>
      </c>
      <c r="X4027" t="s">
        <v>15380</v>
      </c>
      <c r="Y4027" s="4">
        <v>45413</v>
      </c>
      <c r="Z4027" t="s">
        <v>15806</v>
      </c>
      <c r="AA4027">
        <v>13245</v>
      </c>
      <c r="AB4027">
        <v>4414</v>
      </c>
      <c r="AC4027">
        <v>794</v>
      </c>
      <c r="AD4027" s="7">
        <f>invoices[[#This Row],[Rent]]+invoices[[#This Row],[Services]]+invoices[[#This Row],[GST]]</f>
        <v>18453</v>
      </c>
      <c r="AE4027" s="7">
        <f>invoices[[#This Row],[Total]]-invoices[[#This Row],[rent_amount]]</f>
        <v>0</v>
      </c>
      <c r="AF4027">
        <v>3145</v>
      </c>
      <c r="AG4027">
        <v>1260</v>
      </c>
      <c r="AH4027">
        <f>invoices[[#This Row],[EB Amount]]-invoices[[#This Row],[electricity_amount]]</f>
        <v>0</v>
      </c>
    </row>
    <row r="4028" spans="1:34">
      <c r="A4028" t="s">
        <v>7928</v>
      </c>
      <c r="B4028" t="s">
        <v>22</v>
      </c>
      <c r="C4028" t="s">
        <v>2085</v>
      </c>
      <c r="D4028" t="s">
        <v>24</v>
      </c>
      <c r="E4028" t="s">
        <v>329</v>
      </c>
      <c r="F4028" t="s">
        <v>330</v>
      </c>
      <c r="G4028" t="s">
        <v>7929</v>
      </c>
      <c r="H4028" s="1">
        <f>DATE(YEAR(invoices[[#This Row],[due_date]]),MONTH(invoices[[#This Row],[due_date]]),1)</f>
        <v>45413</v>
      </c>
      <c r="I4028" s="1">
        <v>45419</v>
      </c>
      <c r="J4028">
        <v>17000</v>
      </c>
      <c r="K4028">
        <v>728</v>
      </c>
      <c r="L4028">
        <v>0</v>
      </c>
      <c r="M4028">
        <f>invoices[[#This Row],[rent_amount]]+invoices[[#This Row],[electricity_amount]]+invoices[[#This Row],[other_charges]]</f>
        <v>17728</v>
      </c>
      <c r="N4028" t="s">
        <v>28</v>
      </c>
      <c r="O4028" t="s">
        <v>115</v>
      </c>
      <c r="P4028">
        <v>0</v>
      </c>
      <c r="Q4028" t="b">
        <v>0</v>
      </c>
      <c r="R4028" t="s">
        <v>116</v>
      </c>
      <c r="S4028">
        <v>0</v>
      </c>
      <c r="T4028">
        <f>invoices[[#This Row],[total_amount]]</f>
        <v>17728</v>
      </c>
      <c r="U4028" t="s">
        <v>7442</v>
      </c>
      <c r="V4028" t="str">
        <f>INDEX([1]!Table1[tenantname],MATCH(invoices[[#This Row],[allotment_id]],[1]!Table1[TenantAllotmentID],0))</f>
        <v>Poorvi Mittal (C43-A1)</v>
      </c>
      <c r="W4028" t="s">
        <v>14702</v>
      </c>
      <c r="X4028" t="s">
        <v>15553</v>
      </c>
      <c r="Y4028" s="4">
        <v>45413</v>
      </c>
      <c r="Z4028" t="s">
        <v>15806</v>
      </c>
      <c r="AA4028">
        <v>10395</v>
      </c>
      <c r="AB4028">
        <v>5597</v>
      </c>
      <c r="AC4028">
        <v>1008</v>
      </c>
      <c r="AD4028" s="7">
        <f>invoices[[#This Row],[Rent]]+invoices[[#This Row],[Services]]+invoices[[#This Row],[GST]]</f>
        <v>17000</v>
      </c>
      <c r="AE4028" s="7">
        <f>invoices[[#This Row],[Total]]-invoices[[#This Row],[rent_amount]]</f>
        <v>0</v>
      </c>
      <c r="AF4028">
        <v>3200</v>
      </c>
      <c r="AG4028">
        <v>728</v>
      </c>
      <c r="AH4028">
        <f>invoices[[#This Row],[EB Amount]]-invoices[[#This Row],[electricity_amount]]</f>
        <v>0</v>
      </c>
    </row>
    <row r="4029" spans="1:34">
      <c r="A4029" t="s">
        <v>8102</v>
      </c>
      <c r="B4029" t="s">
        <v>22</v>
      </c>
      <c r="C4029" t="s">
        <v>4568</v>
      </c>
      <c r="D4029" t="s">
        <v>24</v>
      </c>
      <c r="E4029" t="s">
        <v>181</v>
      </c>
      <c r="F4029" t="s">
        <v>427</v>
      </c>
      <c r="G4029" t="s">
        <v>8103</v>
      </c>
      <c r="H4029" s="1">
        <f>DATE(YEAR(invoices[[#This Row],[due_date]]),MONTH(invoices[[#This Row],[due_date]]),1)</f>
        <v>45413</v>
      </c>
      <c r="I4029" s="1">
        <v>45419</v>
      </c>
      <c r="J4029">
        <v>1187</v>
      </c>
      <c r="K4029">
        <v>1400</v>
      </c>
      <c r="L4029">
        <v>2250</v>
      </c>
      <c r="M4029">
        <f>invoices[[#This Row],[rent_amount]]+invoices[[#This Row],[electricity_amount]]+invoices[[#This Row],[other_charges]]</f>
        <v>4837</v>
      </c>
      <c r="N4029" t="s">
        <v>28</v>
      </c>
      <c r="O4029" t="s">
        <v>115</v>
      </c>
      <c r="P4029">
        <v>0</v>
      </c>
      <c r="Q4029" t="b">
        <v>0</v>
      </c>
      <c r="R4029" t="s">
        <v>116</v>
      </c>
      <c r="S4029">
        <v>0</v>
      </c>
      <c r="T4029">
        <f>invoices[[#This Row],[total_amount]]</f>
        <v>4837</v>
      </c>
      <c r="U4029" t="s">
        <v>4570</v>
      </c>
      <c r="V4029" t="str">
        <f>INDEX([1]!Table1[tenantname],MATCH(invoices[[#This Row],[allotment_id]],[1]!Table1[TenantAllotmentID],0))</f>
        <v>Ayushi Raj (B24-B2)</v>
      </c>
      <c r="W4029" t="s">
        <v>15263</v>
      </c>
      <c r="X4029" t="s">
        <v>15264</v>
      </c>
      <c r="Y4029" s="4">
        <v>45413</v>
      </c>
      <c r="Z4029" t="s">
        <v>15806</v>
      </c>
      <c r="AA4029">
        <v>846</v>
      </c>
      <c r="AB4029">
        <v>289</v>
      </c>
      <c r="AC4029">
        <v>52</v>
      </c>
      <c r="AD4029" s="7">
        <f>invoices[[#This Row],[Rent]]+invoices[[#This Row],[Services]]+invoices[[#This Row],[GST]]</f>
        <v>1187</v>
      </c>
      <c r="AE4029" s="7">
        <f>invoices[[#This Row],[Total]]-invoices[[#This Row],[rent_amount]]</f>
        <v>0</v>
      </c>
      <c r="AF4029">
        <v>3288</v>
      </c>
      <c r="AG4029">
        <v>1400</v>
      </c>
      <c r="AH4029">
        <f>invoices[[#This Row],[EB Amount]]-invoices[[#This Row],[electricity_amount]]</f>
        <v>0</v>
      </c>
    </row>
    <row r="4030" spans="1:34">
      <c r="A4030" t="s">
        <v>8169</v>
      </c>
      <c r="B4030" t="s">
        <v>22</v>
      </c>
      <c r="C4030" t="s">
        <v>4578</v>
      </c>
      <c r="D4030" t="s">
        <v>24</v>
      </c>
      <c r="E4030" t="s">
        <v>519</v>
      </c>
      <c r="F4030" t="s">
        <v>681</v>
      </c>
      <c r="G4030" t="s">
        <v>8170</v>
      </c>
      <c r="H4030" s="1">
        <f>DATE(YEAR(invoices[[#This Row],[due_date]]),MONTH(invoices[[#This Row],[due_date]]),1)</f>
        <v>45413</v>
      </c>
      <c r="I4030" s="1">
        <v>45419</v>
      </c>
      <c r="J4030">
        <v>13500</v>
      </c>
      <c r="K4030">
        <v>0</v>
      </c>
      <c r="L4030">
        <v>0</v>
      </c>
      <c r="M4030">
        <f>invoices[[#This Row],[rent_amount]]+invoices[[#This Row],[electricity_amount]]+invoices[[#This Row],[other_charges]]</f>
        <v>13500</v>
      </c>
      <c r="N4030" t="s">
        <v>28</v>
      </c>
      <c r="O4030" t="s">
        <v>553</v>
      </c>
      <c r="P4030">
        <v>0</v>
      </c>
      <c r="Q4030" t="b">
        <v>0</v>
      </c>
      <c r="R4030" t="s">
        <v>116</v>
      </c>
      <c r="S4030">
        <v>0</v>
      </c>
      <c r="T4030">
        <f>invoices[[#This Row],[total_amount]]</f>
        <v>13500</v>
      </c>
      <c r="U4030" t="s">
        <v>4580</v>
      </c>
      <c r="V4030" t="str">
        <f>INDEX([1]!Table1[tenantname],MATCH(invoices[[#This Row],[allotment_id]],[1]!Table1[TenantAllotmentID],0))</f>
        <v>Kingsly Sam Raj (C41-C1)</v>
      </c>
      <c r="W4030" t="s">
        <v>15266</v>
      </c>
      <c r="X4030" t="s">
        <v>15267</v>
      </c>
      <c r="Y4030" s="4">
        <v>45413</v>
      </c>
      <c r="Z4030" t="s">
        <v>15806</v>
      </c>
      <c r="AA4030">
        <v>8254</v>
      </c>
      <c r="AB4030">
        <v>4444</v>
      </c>
      <c r="AC4030">
        <v>802</v>
      </c>
      <c r="AD4030" s="7">
        <f>invoices[[#This Row],[Rent]]+invoices[[#This Row],[Services]]+invoices[[#This Row],[GST]]</f>
        <v>13500</v>
      </c>
      <c r="AE4030" s="7">
        <f>invoices[[#This Row],[Total]]-invoices[[#This Row],[rent_amount]]</f>
        <v>0</v>
      </c>
      <c r="AF4030">
        <v>3321</v>
      </c>
      <c r="AG4030">
        <v>0</v>
      </c>
      <c r="AH4030">
        <f>invoices[[#This Row],[EB Amount]]-invoices[[#This Row],[electricity_amount]]</f>
        <v>0</v>
      </c>
    </row>
    <row r="4031" spans="1:34">
      <c r="A4031" t="s">
        <v>8257</v>
      </c>
      <c r="B4031" t="s">
        <v>22</v>
      </c>
      <c r="C4031" t="s">
        <v>1293</v>
      </c>
      <c r="D4031" t="s">
        <v>24</v>
      </c>
      <c r="E4031" t="s">
        <v>592</v>
      </c>
      <c r="F4031" t="s">
        <v>992</v>
      </c>
      <c r="G4031" t="s">
        <v>8258</v>
      </c>
      <c r="H4031" s="1">
        <f>DATE(YEAR(invoices[[#This Row],[due_date]]),MONTH(invoices[[#This Row],[due_date]]),1)</f>
        <v>45413</v>
      </c>
      <c r="I4031" s="1">
        <v>45419</v>
      </c>
      <c r="J4031">
        <v>10290</v>
      </c>
      <c r="K4031">
        <v>0</v>
      </c>
      <c r="L4031">
        <v>2250</v>
      </c>
      <c r="M4031">
        <f>invoices[[#This Row],[rent_amount]]+invoices[[#This Row],[electricity_amount]]+invoices[[#This Row],[other_charges]]</f>
        <v>12540</v>
      </c>
      <c r="N4031" t="s">
        <v>28</v>
      </c>
      <c r="O4031" t="s">
        <v>760</v>
      </c>
      <c r="P4031">
        <v>0</v>
      </c>
      <c r="Q4031" t="b">
        <v>0</v>
      </c>
      <c r="R4031" t="s">
        <v>116</v>
      </c>
      <c r="S4031">
        <v>0</v>
      </c>
      <c r="T4031">
        <f>invoices[[#This Row],[total_amount]]</f>
        <v>12540</v>
      </c>
      <c r="U4031" t="s">
        <v>8259</v>
      </c>
      <c r="V4031" t="str">
        <f>INDEX([1]!Table1[tenantname],MATCH(invoices[[#This Row],[allotment_id]],[1]!Table1[TenantAllotmentID],0))</f>
        <v>Yash Jamuar (A44-B2)</v>
      </c>
      <c r="W4031" t="s">
        <v>14416</v>
      </c>
      <c r="X4031" t="s">
        <v>15606</v>
      </c>
      <c r="Y4031" s="4">
        <v>45413</v>
      </c>
      <c r="Z4031" t="s">
        <v>15806</v>
      </c>
      <c r="AA4031">
        <v>7203</v>
      </c>
      <c r="AB4031">
        <v>2616</v>
      </c>
      <c r="AC4031">
        <v>471</v>
      </c>
      <c r="AD4031" s="7">
        <f>invoices[[#This Row],[Rent]]+invoices[[#This Row],[Services]]+invoices[[#This Row],[GST]]</f>
        <v>10290</v>
      </c>
      <c r="AE4031" s="7">
        <f>invoices[[#This Row],[Total]]-invoices[[#This Row],[rent_amount]]</f>
        <v>0</v>
      </c>
      <c r="AF4031">
        <v>3361</v>
      </c>
      <c r="AG4031">
        <v>0</v>
      </c>
      <c r="AH4031">
        <f>invoices[[#This Row],[EB Amount]]-invoices[[#This Row],[electricity_amount]]</f>
        <v>0</v>
      </c>
    </row>
    <row r="4032" spans="1:34">
      <c r="A4032" t="s">
        <v>8312</v>
      </c>
      <c r="B4032" t="s">
        <v>22</v>
      </c>
      <c r="C4032" t="s">
        <v>2946</v>
      </c>
      <c r="D4032" t="s">
        <v>24</v>
      </c>
      <c r="E4032" t="s">
        <v>50</v>
      </c>
      <c r="F4032" t="s">
        <v>1942</v>
      </c>
      <c r="G4032" t="s">
        <v>8313</v>
      </c>
      <c r="H4032" s="1">
        <f>DATE(YEAR(invoices[[#This Row],[due_date]]),MONTH(invoices[[#This Row],[due_date]]),1)</f>
        <v>45413</v>
      </c>
      <c r="I4032" s="1">
        <v>45419</v>
      </c>
      <c r="J4032">
        <v>14500</v>
      </c>
      <c r="K4032">
        <v>1728</v>
      </c>
      <c r="L4032">
        <v>0</v>
      </c>
      <c r="M4032">
        <f>invoices[[#This Row],[rent_amount]]+invoices[[#This Row],[electricity_amount]]+invoices[[#This Row],[other_charges]]</f>
        <v>16228</v>
      </c>
      <c r="N4032" t="s">
        <v>28</v>
      </c>
      <c r="O4032" t="s">
        <v>760</v>
      </c>
      <c r="P4032">
        <v>0</v>
      </c>
      <c r="Q4032" t="b">
        <v>0</v>
      </c>
      <c r="R4032" t="s">
        <v>116</v>
      </c>
      <c r="S4032">
        <v>0</v>
      </c>
      <c r="T4032">
        <f>invoices[[#This Row],[total_amount]]</f>
        <v>16228</v>
      </c>
      <c r="U4032" t="s">
        <v>2948</v>
      </c>
      <c r="V4032" t="str">
        <f>INDEX([1]!Table1[tenantname],MATCH(invoices[[#This Row],[allotment_id]],[1]!Table1[TenantAllotmentID],0))</f>
        <v>Udyan Mahanta (B32-B1)</v>
      </c>
      <c r="W4032" t="s">
        <v>14929</v>
      </c>
      <c r="X4032" t="s">
        <v>14930</v>
      </c>
      <c r="Y4032" s="4">
        <v>45413</v>
      </c>
      <c r="Z4032" t="s">
        <v>15806</v>
      </c>
      <c r="AA4032">
        <v>8866</v>
      </c>
      <c r="AB4032">
        <v>4774</v>
      </c>
      <c r="AC4032">
        <v>860</v>
      </c>
      <c r="AD4032" s="7">
        <f>invoices[[#This Row],[Rent]]+invoices[[#This Row],[Services]]+invoices[[#This Row],[GST]]</f>
        <v>14500</v>
      </c>
      <c r="AE4032" s="7">
        <f>invoices[[#This Row],[Total]]-invoices[[#This Row],[rent_amount]]</f>
        <v>0</v>
      </c>
      <c r="AF4032">
        <v>3387</v>
      </c>
      <c r="AG4032">
        <v>1728</v>
      </c>
      <c r="AH4032">
        <f>invoices[[#This Row],[EB Amount]]-invoices[[#This Row],[electricity_amount]]</f>
        <v>0</v>
      </c>
    </row>
    <row r="4033" spans="1:34">
      <c r="A4033" t="s">
        <v>8400</v>
      </c>
      <c r="B4033" t="s">
        <v>22</v>
      </c>
      <c r="C4033" t="s">
        <v>504</v>
      </c>
      <c r="D4033" t="s">
        <v>24</v>
      </c>
      <c r="E4033" t="s">
        <v>275</v>
      </c>
      <c r="F4033" t="s">
        <v>505</v>
      </c>
      <c r="G4033" t="s">
        <v>8401</v>
      </c>
      <c r="H4033" s="1">
        <f>DATE(YEAR(invoices[[#This Row],[due_date]]),MONTH(invoices[[#This Row],[due_date]]),1)</f>
        <v>45413</v>
      </c>
      <c r="I4033" s="1">
        <v>45419</v>
      </c>
      <c r="J4033">
        <v>12600</v>
      </c>
      <c r="K4033">
        <v>2880</v>
      </c>
      <c r="L4033">
        <v>0</v>
      </c>
      <c r="M4033">
        <f>invoices[[#This Row],[rent_amount]]+invoices[[#This Row],[electricity_amount]]+invoices[[#This Row],[other_charges]]</f>
        <v>15480</v>
      </c>
      <c r="N4033" t="s">
        <v>28</v>
      </c>
      <c r="O4033" t="s">
        <v>115</v>
      </c>
      <c r="P4033">
        <v>0</v>
      </c>
      <c r="Q4033" t="b">
        <v>0</v>
      </c>
      <c r="R4033" t="s">
        <v>116</v>
      </c>
      <c r="S4033">
        <v>0</v>
      </c>
      <c r="T4033">
        <f>invoices[[#This Row],[total_amount]]</f>
        <v>15480</v>
      </c>
      <c r="U4033" t="s">
        <v>507</v>
      </c>
      <c r="V4033" t="str">
        <f>INDEX([1]!Table1[tenantname],MATCH(invoices[[#This Row],[allotment_id]],[1]!Table1[TenantAllotmentID],0))</f>
        <v>Jhanvi Pandey (B44-C1)</v>
      </c>
      <c r="W4033" t="s">
        <v>14134</v>
      </c>
      <c r="X4033" t="s">
        <v>14135</v>
      </c>
      <c r="Y4033" s="4">
        <v>45413</v>
      </c>
      <c r="Z4033" t="s">
        <v>15806</v>
      </c>
      <c r="AA4033">
        <v>9044</v>
      </c>
      <c r="AB4033">
        <v>3014</v>
      </c>
      <c r="AC4033">
        <v>542</v>
      </c>
      <c r="AD4033" s="7">
        <f>invoices[[#This Row],[Rent]]+invoices[[#This Row],[Services]]+invoices[[#This Row],[GST]]</f>
        <v>12600</v>
      </c>
      <c r="AE4033" s="7">
        <f>invoices[[#This Row],[Total]]-invoices[[#This Row],[rent_amount]]</f>
        <v>0</v>
      </c>
      <c r="AF4033">
        <v>3432</v>
      </c>
      <c r="AG4033">
        <v>2880</v>
      </c>
      <c r="AH4033">
        <f>invoices[[#This Row],[EB Amount]]-invoices[[#This Row],[electricity_amount]]</f>
        <v>0</v>
      </c>
    </row>
    <row r="4034" spans="1:34">
      <c r="A4034" t="s">
        <v>8426</v>
      </c>
      <c r="B4034" t="s">
        <v>22</v>
      </c>
      <c r="C4034" t="s">
        <v>893</v>
      </c>
      <c r="D4034" t="s">
        <v>24</v>
      </c>
      <c r="E4034" t="s">
        <v>104</v>
      </c>
      <c r="F4034" t="s">
        <v>894</v>
      </c>
      <c r="G4034" t="s">
        <v>8427</v>
      </c>
      <c r="H4034" s="1">
        <f>DATE(YEAR(invoices[[#This Row],[due_date]]),MONTH(invoices[[#This Row],[due_date]]),1)</f>
        <v>45413</v>
      </c>
      <c r="I4034" s="1">
        <v>45419</v>
      </c>
      <c r="J4034">
        <v>14500</v>
      </c>
      <c r="K4034">
        <v>870</v>
      </c>
      <c r="L4034">
        <v>0</v>
      </c>
      <c r="M4034">
        <f>invoices[[#This Row],[rent_amount]]+invoices[[#This Row],[electricity_amount]]+invoices[[#This Row],[other_charges]]</f>
        <v>15370</v>
      </c>
      <c r="N4034" t="s">
        <v>28</v>
      </c>
      <c r="O4034" t="s">
        <v>553</v>
      </c>
      <c r="P4034">
        <v>0</v>
      </c>
      <c r="Q4034" t="b">
        <v>0</v>
      </c>
      <c r="R4034" t="s">
        <v>116</v>
      </c>
      <c r="S4034">
        <v>0</v>
      </c>
      <c r="T4034">
        <f>invoices[[#This Row],[total_amount]]</f>
        <v>15370</v>
      </c>
      <c r="U4034" t="s">
        <v>895</v>
      </c>
      <c r="V4034" t="str">
        <f>INDEX([1]!Table1[tenantname],MATCH(invoices[[#This Row],[allotment_id]],[1]!Table1[TenantAllotmentID],0))</f>
        <v>Kumaraswamy K (B14-B1)</v>
      </c>
      <c r="W4034" t="s">
        <v>14271</v>
      </c>
      <c r="X4034" t="s">
        <v>14272</v>
      </c>
      <c r="Y4034" s="4">
        <v>45413</v>
      </c>
      <c r="Z4034" t="s">
        <v>15806</v>
      </c>
      <c r="AA4034">
        <v>10408</v>
      </c>
      <c r="AB4034">
        <v>3468</v>
      </c>
      <c r="AC4034">
        <v>624</v>
      </c>
      <c r="AD4034" s="7">
        <f>invoices[[#This Row],[Rent]]+invoices[[#This Row],[Services]]+invoices[[#This Row],[GST]]</f>
        <v>14500</v>
      </c>
      <c r="AE4034" s="7">
        <f>invoices[[#This Row],[Total]]-invoices[[#This Row],[rent_amount]]</f>
        <v>0</v>
      </c>
      <c r="AF4034">
        <v>3450</v>
      </c>
      <c r="AG4034">
        <v>870</v>
      </c>
      <c r="AH4034">
        <f>invoices[[#This Row],[EB Amount]]-invoices[[#This Row],[electricity_amount]]</f>
        <v>0</v>
      </c>
    </row>
    <row r="4035" spans="1:34">
      <c r="A4035" t="s">
        <v>8474</v>
      </c>
      <c r="B4035" t="s">
        <v>22</v>
      </c>
      <c r="C4035" t="s">
        <v>6545</v>
      </c>
      <c r="D4035" t="s">
        <v>24</v>
      </c>
      <c r="E4035" t="s">
        <v>181</v>
      </c>
      <c r="F4035" t="s">
        <v>609</v>
      </c>
      <c r="G4035" t="s">
        <v>8475</v>
      </c>
      <c r="H4035" s="1">
        <f>DATE(YEAR(invoices[[#This Row],[due_date]]),MONTH(invoices[[#This Row],[due_date]]),1)</f>
        <v>45413</v>
      </c>
      <c r="I4035" s="1">
        <v>45419</v>
      </c>
      <c r="J4035">
        <v>2407</v>
      </c>
      <c r="K4035">
        <v>1242</v>
      </c>
      <c r="L4035">
        <v>2250</v>
      </c>
      <c r="M4035">
        <f>invoices[[#This Row],[rent_amount]]+invoices[[#This Row],[electricity_amount]]+invoices[[#This Row],[other_charges]]</f>
        <v>5899</v>
      </c>
      <c r="N4035" t="s">
        <v>28</v>
      </c>
      <c r="O4035" t="s">
        <v>760</v>
      </c>
      <c r="P4035">
        <v>0</v>
      </c>
      <c r="Q4035" t="b">
        <v>0</v>
      </c>
      <c r="R4035" t="s">
        <v>116</v>
      </c>
      <c r="S4035">
        <v>0</v>
      </c>
      <c r="T4035">
        <f>invoices[[#This Row],[total_amount]]</f>
        <v>5899</v>
      </c>
      <c r="U4035" t="s">
        <v>6727</v>
      </c>
      <c r="V4035" t="str">
        <f>INDEX([1]!Table1[tenantname],MATCH(invoices[[#This Row],[allotment_id]],[1]!Table1[TenantAllotmentID],0))</f>
        <v>Sruthi Pitchika (B24-A1)</v>
      </c>
      <c r="W4035" t="s">
        <v>15484</v>
      </c>
      <c r="X4035" t="s">
        <v>15507</v>
      </c>
      <c r="Y4035" s="4">
        <v>45413</v>
      </c>
      <c r="Z4035" t="s">
        <v>15806</v>
      </c>
      <c r="AA4035">
        <v>1716</v>
      </c>
      <c r="AB4035">
        <v>586</v>
      </c>
      <c r="AC4035">
        <v>105</v>
      </c>
      <c r="AD4035" s="7">
        <f>invoices[[#This Row],[Rent]]+invoices[[#This Row],[Services]]+invoices[[#This Row],[GST]]</f>
        <v>2407</v>
      </c>
      <c r="AE4035" s="7">
        <f>invoices[[#This Row],[Total]]-invoices[[#This Row],[rent_amount]]</f>
        <v>0</v>
      </c>
      <c r="AF4035">
        <v>3475</v>
      </c>
      <c r="AG4035">
        <v>1242</v>
      </c>
      <c r="AH4035">
        <f>invoices[[#This Row],[EB Amount]]-invoices[[#This Row],[electricity_amount]]</f>
        <v>0</v>
      </c>
    </row>
    <row r="4036" spans="1:34">
      <c r="A4036" t="s">
        <v>8529</v>
      </c>
      <c r="B4036" t="s">
        <v>22</v>
      </c>
      <c r="C4036" t="s">
        <v>3081</v>
      </c>
      <c r="D4036" t="s">
        <v>24</v>
      </c>
      <c r="E4036" t="s">
        <v>140</v>
      </c>
      <c r="F4036" t="s">
        <v>938</v>
      </c>
      <c r="G4036" t="s">
        <v>8530</v>
      </c>
      <c r="H4036" s="1">
        <f>DATE(YEAR(invoices[[#This Row],[due_date]]),MONTH(invoices[[#This Row],[due_date]]),1)</f>
        <v>45413</v>
      </c>
      <c r="I4036" s="1">
        <v>45419</v>
      </c>
      <c r="J4036">
        <v>19000</v>
      </c>
      <c r="K4036">
        <v>870</v>
      </c>
      <c r="L4036">
        <v>0</v>
      </c>
      <c r="M4036">
        <f>invoices[[#This Row],[rent_amount]]+invoices[[#This Row],[electricity_amount]]+invoices[[#This Row],[other_charges]]</f>
        <v>19870</v>
      </c>
      <c r="N4036" t="s">
        <v>28</v>
      </c>
      <c r="O4036" t="s">
        <v>760</v>
      </c>
      <c r="P4036">
        <v>0</v>
      </c>
      <c r="Q4036" t="b">
        <v>0</v>
      </c>
      <c r="R4036" t="s">
        <v>116</v>
      </c>
      <c r="S4036">
        <v>0</v>
      </c>
      <c r="T4036">
        <f>invoices[[#This Row],[total_amount]]</f>
        <v>19870</v>
      </c>
      <c r="U4036" t="s">
        <v>3083</v>
      </c>
      <c r="V4036" t="str">
        <f>INDEX([1]!Table1[tenantname],MATCH(invoices[[#This Row],[allotment_id]],[1]!Table1[TenantAllotmentID],0))</f>
        <v>Subramanya S (A41-A1)</v>
      </c>
      <c r="W4036" t="s">
        <v>14966</v>
      </c>
      <c r="X4036" t="s">
        <v>14967</v>
      </c>
      <c r="Y4036" s="4">
        <v>45413</v>
      </c>
      <c r="Z4036" t="s">
        <v>15806</v>
      </c>
      <c r="AA4036">
        <v>11816</v>
      </c>
      <c r="AB4036">
        <v>6087</v>
      </c>
      <c r="AC4036">
        <v>1097</v>
      </c>
      <c r="AD4036" s="7">
        <f>invoices[[#This Row],[Rent]]+invoices[[#This Row],[Services]]+invoices[[#This Row],[GST]]</f>
        <v>19000</v>
      </c>
      <c r="AE4036" s="7">
        <f>invoices[[#This Row],[Total]]-invoices[[#This Row],[rent_amount]]</f>
        <v>0</v>
      </c>
      <c r="AF4036">
        <v>3502</v>
      </c>
      <c r="AG4036">
        <v>870</v>
      </c>
      <c r="AH4036">
        <f>invoices[[#This Row],[EB Amount]]-invoices[[#This Row],[electricity_amount]]</f>
        <v>0</v>
      </c>
    </row>
    <row r="4037" spans="1:34">
      <c r="A4037" t="s">
        <v>8610</v>
      </c>
      <c r="B4037" t="s">
        <v>22</v>
      </c>
      <c r="C4037" t="s">
        <v>3704</v>
      </c>
      <c r="D4037" t="s">
        <v>24</v>
      </c>
      <c r="E4037" t="s">
        <v>247</v>
      </c>
      <c r="F4037" t="s">
        <v>417</v>
      </c>
      <c r="G4037" t="s">
        <v>8611</v>
      </c>
      <c r="H4037" s="1">
        <f>DATE(YEAR(invoices[[#This Row],[due_date]]),MONTH(invoices[[#This Row],[due_date]]),1)</f>
        <v>45413</v>
      </c>
      <c r="I4037" s="1">
        <v>45419</v>
      </c>
      <c r="J4037">
        <v>2338</v>
      </c>
      <c r="K4037">
        <v>0</v>
      </c>
      <c r="L4037">
        <v>0</v>
      </c>
      <c r="M4037">
        <f>invoices[[#This Row],[rent_amount]]+invoices[[#This Row],[electricity_amount]]+invoices[[#This Row],[other_charges]]</f>
        <v>2338</v>
      </c>
      <c r="N4037" t="s">
        <v>28</v>
      </c>
      <c r="O4037" t="s">
        <v>115</v>
      </c>
      <c r="P4037">
        <v>0</v>
      </c>
      <c r="Q4037" t="b">
        <v>0</v>
      </c>
      <c r="R4037" t="s">
        <v>116</v>
      </c>
      <c r="S4037">
        <v>0</v>
      </c>
      <c r="T4037">
        <f>invoices[[#This Row],[total_amount]]</f>
        <v>2338</v>
      </c>
      <c r="U4037" t="s">
        <v>3706</v>
      </c>
      <c r="V4037" t="str">
        <f>INDEX([1]!Table1[tenantname],MATCH(invoices[[#This Row],[allotment_id]],[1]!Table1[TenantAllotmentID],0))</f>
        <v>RamKumar Muthuvel (C11-B2)</v>
      </c>
      <c r="W4037" t="s">
        <v>15112</v>
      </c>
      <c r="X4037" t="s">
        <v>15113</v>
      </c>
      <c r="Y4037" s="4">
        <v>45413</v>
      </c>
      <c r="Z4037" t="s">
        <v>15806</v>
      </c>
      <c r="AA4037">
        <v>1637</v>
      </c>
      <c r="AB4037">
        <v>594</v>
      </c>
      <c r="AC4037">
        <v>107</v>
      </c>
      <c r="AD4037" s="7">
        <f>invoices[[#This Row],[Rent]]+invoices[[#This Row],[Services]]+invoices[[#This Row],[GST]]</f>
        <v>2338</v>
      </c>
      <c r="AE4037" s="7">
        <f>invoices[[#This Row],[Total]]-invoices[[#This Row],[rent_amount]]</f>
        <v>0</v>
      </c>
      <c r="AF4037">
        <v>3550</v>
      </c>
      <c r="AG4037">
        <v>0</v>
      </c>
      <c r="AH4037">
        <f>invoices[[#This Row],[EB Amount]]-invoices[[#This Row],[electricity_amount]]</f>
        <v>0</v>
      </c>
    </row>
    <row r="4038" spans="1:34">
      <c r="A4038" t="s">
        <v>8703</v>
      </c>
      <c r="B4038" t="s">
        <v>22</v>
      </c>
      <c r="C4038" t="s">
        <v>6435</v>
      </c>
      <c r="D4038" t="s">
        <v>24</v>
      </c>
      <c r="E4038" t="s">
        <v>268</v>
      </c>
      <c r="F4038" t="s">
        <v>447</v>
      </c>
      <c r="G4038" t="s">
        <v>8704</v>
      </c>
      <c r="H4038" s="1">
        <f>DATE(YEAR(invoices[[#This Row],[due_date]]),MONTH(invoices[[#This Row],[due_date]]),1)</f>
        <v>45413</v>
      </c>
      <c r="I4038" s="1">
        <v>45419</v>
      </c>
      <c r="J4038">
        <v>2177</v>
      </c>
      <c r="K4038">
        <v>0</v>
      </c>
      <c r="L4038">
        <v>0</v>
      </c>
      <c r="M4038">
        <f>invoices[[#This Row],[rent_amount]]+invoices[[#This Row],[electricity_amount]]+invoices[[#This Row],[other_charges]]</f>
        <v>2177</v>
      </c>
      <c r="N4038" t="s">
        <v>28</v>
      </c>
      <c r="O4038" t="s">
        <v>553</v>
      </c>
      <c r="P4038">
        <v>0</v>
      </c>
      <c r="Q4038" t="b">
        <v>0</v>
      </c>
      <c r="R4038" t="s">
        <v>116</v>
      </c>
      <c r="S4038">
        <v>0</v>
      </c>
      <c r="T4038">
        <f>invoices[[#This Row],[total_amount]]</f>
        <v>2177</v>
      </c>
      <c r="U4038" t="s">
        <v>8705</v>
      </c>
      <c r="V4038" t="str">
        <f>INDEX([1]!Table1[tenantname],MATCH(invoices[[#This Row],[allotment_id]],[1]!Table1[TenantAllotmentID],0))</f>
        <v>Manmohan Sai Mohanty (C21-C2)</v>
      </c>
      <c r="W4038" t="s">
        <v>15470</v>
      </c>
      <c r="X4038" t="s">
        <v>15632</v>
      </c>
      <c r="Y4038" s="4">
        <v>45413</v>
      </c>
      <c r="Z4038" t="s">
        <v>15806</v>
      </c>
      <c r="AA4038">
        <v>1524</v>
      </c>
      <c r="AB4038">
        <v>553</v>
      </c>
      <c r="AC4038">
        <v>100</v>
      </c>
      <c r="AD4038" s="7">
        <f>invoices[[#This Row],[Rent]]+invoices[[#This Row],[Services]]+invoices[[#This Row],[GST]]</f>
        <v>2177</v>
      </c>
      <c r="AE4038" s="7">
        <f>invoices[[#This Row],[Total]]-invoices[[#This Row],[rent_amount]]</f>
        <v>0</v>
      </c>
      <c r="AF4038">
        <v>3595</v>
      </c>
      <c r="AG4038">
        <v>0</v>
      </c>
      <c r="AH4038">
        <f>invoices[[#This Row],[EB Amount]]-invoices[[#This Row],[electricity_amount]]</f>
        <v>0</v>
      </c>
    </row>
    <row r="4039" spans="1:34">
      <c r="A4039" t="s">
        <v>8710</v>
      </c>
      <c r="B4039" t="s">
        <v>22</v>
      </c>
      <c r="C4039" t="s">
        <v>1020</v>
      </c>
      <c r="D4039" t="s">
        <v>24</v>
      </c>
      <c r="E4039" t="s">
        <v>329</v>
      </c>
      <c r="F4039" t="s">
        <v>1021</v>
      </c>
      <c r="G4039" t="s">
        <v>8711</v>
      </c>
      <c r="H4039" s="1">
        <f>DATE(YEAR(invoices[[#This Row],[due_date]]),MONTH(invoices[[#This Row],[due_date]]),1)</f>
        <v>45413</v>
      </c>
      <c r="I4039" s="1">
        <v>45419</v>
      </c>
      <c r="J4039">
        <v>14500</v>
      </c>
      <c r="K4039">
        <v>1680</v>
      </c>
      <c r="L4039">
        <v>0</v>
      </c>
      <c r="M4039">
        <f>invoices[[#This Row],[rent_amount]]+invoices[[#This Row],[electricity_amount]]+invoices[[#This Row],[other_charges]]</f>
        <v>16180</v>
      </c>
      <c r="N4039" t="s">
        <v>28</v>
      </c>
      <c r="O4039" t="s">
        <v>760</v>
      </c>
      <c r="P4039">
        <v>0</v>
      </c>
      <c r="Q4039" t="b">
        <v>0</v>
      </c>
      <c r="R4039" t="s">
        <v>116</v>
      </c>
      <c r="S4039">
        <v>0</v>
      </c>
      <c r="T4039">
        <f>invoices[[#This Row],[total_amount]]</f>
        <v>16180</v>
      </c>
      <c r="U4039" t="s">
        <v>1024</v>
      </c>
      <c r="V4039" t="str">
        <f>INDEX([1]!Table1[tenantname],MATCH(invoices[[#This Row],[allotment_id]],[1]!Table1[TenantAllotmentID],0))</f>
        <v>Sruthi Naya P (C43-B2)</v>
      </c>
      <c r="W4039" t="s">
        <v>14318</v>
      </c>
      <c r="X4039" t="s">
        <v>14318</v>
      </c>
      <c r="Y4039" s="4">
        <v>45413</v>
      </c>
      <c r="Z4039" t="s">
        <v>15806</v>
      </c>
      <c r="AA4039">
        <v>8866</v>
      </c>
      <c r="AB4039">
        <v>4774</v>
      </c>
      <c r="AC4039">
        <v>860</v>
      </c>
      <c r="AD4039" s="7">
        <f>invoices[[#This Row],[Rent]]+invoices[[#This Row],[Services]]+invoices[[#This Row],[GST]]</f>
        <v>14500</v>
      </c>
      <c r="AE4039" s="7">
        <f>invoices[[#This Row],[Total]]-invoices[[#This Row],[rent_amount]]</f>
        <v>0</v>
      </c>
      <c r="AF4039">
        <v>3599</v>
      </c>
      <c r="AG4039">
        <v>1680</v>
      </c>
      <c r="AH4039">
        <f>invoices[[#This Row],[EB Amount]]-invoices[[#This Row],[electricity_amount]]</f>
        <v>0</v>
      </c>
    </row>
    <row r="4040" spans="1:34">
      <c r="A4040" t="s">
        <v>8734</v>
      </c>
      <c r="B4040" t="s">
        <v>22</v>
      </c>
      <c r="C4040" t="s">
        <v>2950</v>
      </c>
      <c r="D4040" t="s">
        <v>24</v>
      </c>
      <c r="E4040" t="s">
        <v>349</v>
      </c>
      <c r="F4040" t="s">
        <v>716</v>
      </c>
      <c r="G4040" t="s">
        <v>8735</v>
      </c>
      <c r="H4040" s="1">
        <f>DATE(YEAR(invoices[[#This Row],[due_date]]),MONTH(invoices[[#This Row],[due_date]]),1)</f>
        <v>45413</v>
      </c>
      <c r="I4040" s="1">
        <v>45419</v>
      </c>
      <c r="J4040">
        <v>22000</v>
      </c>
      <c r="K4040">
        <v>2190</v>
      </c>
      <c r="L4040">
        <v>0</v>
      </c>
      <c r="M4040">
        <f>invoices[[#This Row],[rent_amount]]+invoices[[#This Row],[electricity_amount]]+invoices[[#This Row],[other_charges]]</f>
        <v>24190</v>
      </c>
      <c r="N4040" t="s">
        <v>28</v>
      </c>
      <c r="O4040" t="s">
        <v>553</v>
      </c>
      <c r="P4040">
        <v>0</v>
      </c>
      <c r="Q4040" t="b">
        <v>0</v>
      </c>
      <c r="R4040" t="s">
        <v>116</v>
      </c>
      <c r="S4040">
        <v>0</v>
      </c>
      <c r="T4040">
        <f>invoices[[#This Row],[total_amount]]</f>
        <v>24190</v>
      </c>
      <c r="U4040" t="s">
        <v>2952</v>
      </c>
      <c r="V4040" t="str">
        <f>INDEX([1]!Table1[tenantname],MATCH(invoices[[#This Row],[allotment_id]],[1]!Table1[TenantAllotmentID],0))</f>
        <v>Sandeep K (B11-D1)</v>
      </c>
      <c r="W4040" t="s">
        <v>14931</v>
      </c>
      <c r="X4040" t="s">
        <v>14932</v>
      </c>
      <c r="Y4040" s="4">
        <v>45413</v>
      </c>
      <c r="Z4040" t="s">
        <v>15806</v>
      </c>
      <c r="AA4040">
        <v>15792</v>
      </c>
      <c r="AB4040">
        <v>5263</v>
      </c>
      <c r="AC4040">
        <v>945</v>
      </c>
      <c r="AD4040" s="7">
        <f>invoices[[#This Row],[Rent]]+invoices[[#This Row],[Services]]+invoices[[#This Row],[GST]]</f>
        <v>22000</v>
      </c>
      <c r="AE4040" s="7">
        <f>invoices[[#This Row],[Total]]-invoices[[#This Row],[rent_amount]]</f>
        <v>0</v>
      </c>
      <c r="AF4040">
        <v>3611</v>
      </c>
      <c r="AG4040">
        <v>2190</v>
      </c>
      <c r="AH4040">
        <f>invoices[[#This Row],[EB Amount]]-invoices[[#This Row],[electricity_amount]]</f>
        <v>0</v>
      </c>
    </row>
    <row r="4041" spans="1:34">
      <c r="A4041" t="s">
        <v>8806</v>
      </c>
      <c r="B4041" t="s">
        <v>22</v>
      </c>
      <c r="C4041" t="s">
        <v>4070</v>
      </c>
      <c r="D4041" t="s">
        <v>24</v>
      </c>
      <c r="E4041" t="s">
        <v>592</v>
      </c>
      <c r="F4041" t="s">
        <v>883</v>
      </c>
      <c r="G4041" t="s">
        <v>8807</v>
      </c>
      <c r="H4041" s="1">
        <f>DATE(YEAR(invoices[[#This Row],[due_date]]),MONTH(invoices[[#This Row],[due_date]]),1)</f>
        <v>45413</v>
      </c>
      <c r="I4041" s="1">
        <v>45419</v>
      </c>
      <c r="J4041">
        <v>2096</v>
      </c>
      <c r="K4041">
        <v>1470</v>
      </c>
      <c r="L4041">
        <v>2250</v>
      </c>
      <c r="M4041">
        <f>invoices[[#This Row],[rent_amount]]+invoices[[#This Row],[electricity_amount]]+invoices[[#This Row],[other_charges]]</f>
        <v>5816</v>
      </c>
      <c r="N4041" t="s">
        <v>28</v>
      </c>
      <c r="O4041" t="s">
        <v>115</v>
      </c>
      <c r="P4041">
        <v>0</v>
      </c>
      <c r="Q4041" t="b">
        <v>0</v>
      </c>
      <c r="R4041" t="s">
        <v>116</v>
      </c>
      <c r="S4041">
        <v>0</v>
      </c>
      <c r="T4041">
        <f>invoices[[#This Row],[total_amount]]</f>
        <v>5816</v>
      </c>
      <c r="U4041" t="s">
        <v>4072</v>
      </c>
      <c r="V4041" t="str">
        <f>INDEX([1]!Table1[tenantname],MATCH(invoices[[#This Row],[allotment_id]],[1]!Table1[TenantAllotmentID],0))</f>
        <v>Raam Nachiyappan (A44-B1)</v>
      </c>
      <c r="W4041" t="s">
        <v>15177</v>
      </c>
      <c r="X4041" t="s">
        <v>15178</v>
      </c>
      <c r="Y4041" s="4">
        <v>45413</v>
      </c>
      <c r="Z4041" t="s">
        <v>15806</v>
      </c>
      <c r="AA4041">
        <v>1505</v>
      </c>
      <c r="AB4041">
        <v>501</v>
      </c>
      <c r="AC4041">
        <v>90</v>
      </c>
      <c r="AD4041" s="7">
        <f>invoices[[#This Row],[Rent]]+invoices[[#This Row],[Services]]+invoices[[#This Row],[GST]]</f>
        <v>2096</v>
      </c>
      <c r="AE4041" s="7">
        <f>invoices[[#This Row],[Total]]-invoices[[#This Row],[rent_amount]]</f>
        <v>0</v>
      </c>
      <c r="AF4041">
        <v>3651</v>
      </c>
      <c r="AG4041">
        <v>1470</v>
      </c>
      <c r="AH4041">
        <f>invoices[[#This Row],[EB Amount]]-invoices[[#This Row],[electricity_amount]]</f>
        <v>0</v>
      </c>
    </row>
    <row r="4042" spans="1:34">
      <c r="A4042" t="s">
        <v>8852</v>
      </c>
      <c r="B4042" t="s">
        <v>22</v>
      </c>
      <c r="C4042" t="s">
        <v>4247</v>
      </c>
      <c r="D4042" t="s">
        <v>24</v>
      </c>
      <c r="E4042" t="s">
        <v>569</v>
      </c>
      <c r="F4042" t="s">
        <v>727</v>
      </c>
      <c r="G4042" t="s">
        <v>8853</v>
      </c>
      <c r="H4042" s="1">
        <f>DATE(YEAR(invoices[[#This Row],[due_date]]),MONTH(invoices[[#This Row],[due_date]]),1)</f>
        <v>45413</v>
      </c>
      <c r="I4042" s="1">
        <v>45419</v>
      </c>
      <c r="J4042">
        <v>13000</v>
      </c>
      <c r="K4042">
        <v>2490</v>
      </c>
      <c r="L4042">
        <v>0</v>
      </c>
      <c r="M4042">
        <f>invoices[[#This Row],[rent_amount]]+invoices[[#This Row],[electricity_amount]]+invoices[[#This Row],[other_charges]]</f>
        <v>15490</v>
      </c>
      <c r="N4042" t="s">
        <v>28</v>
      </c>
      <c r="O4042" t="s">
        <v>760</v>
      </c>
      <c r="P4042">
        <v>0</v>
      </c>
      <c r="Q4042" t="b">
        <v>0</v>
      </c>
      <c r="R4042" t="s">
        <v>116</v>
      </c>
      <c r="S4042">
        <v>0</v>
      </c>
      <c r="T4042">
        <f>invoices[[#This Row],[total_amount]]</f>
        <v>15490</v>
      </c>
      <c r="U4042" t="s">
        <v>4249</v>
      </c>
      <c r="V4042" t="str">
        <f>INDEX([1]!Table1[tenantname],MATCH(invoices[[#This Row],[allotment_id]],[1]!Table1[TenantAllotmentID],0))</f>
        <v>Swarali Kadam (C12-C3)</v>
      </c>
      <c r="W4042" t="s">
        <v>15195</v>
      </c>
      <c r="X4042" t="s">
        <v>15196</v>
      </c>
      <c r="Y4042" s="4">
        <v>45413</v>
      </c>
      <c r="Z4042" t="s">
        <v>15806</v>
      </c>
      <c r="AA4042">
        <v>7949</v>
      </c>
      <c r="AB4042">
        <v>4280</v>
      </c>
      <c r="AC4042">
        <v>771</v>
      </c>
      <c r="AD4042" s="7">
        <f>invoices[[#This Row],[Rent]]+invoices[[#This Row],[Services]]+invoices[[#This Row],[GST]]</f>
        <v>13000</v>
      </c>
      <c r="AE4042" s="7">
        <f>invoices[[#This Row],[Total]]-invoices[[#This Row],[rent_amount]]</f>
        <v>0</v>
      </c>
      <c r="AF4042">
        <v>3675</v>
      </c>
      <c r="AG4042">
        <v>2490</v>
      </c>
      <c r="AH4042">
        <f>invoices[[#This Row],[EB Amount]]-invoices[[#This Row],[electricity_amount]]</f>
        <v>0</v>
      </c>
    </row>
    <row r="4043" spans="1:34">
      <c r="A4043" t="s">
        <v>8860</v>
      </c>
      <c r="B4043" t="s">
        <v>22</v>
      </c>
      <c r="C4043" t="s">
        <v>146</v>
      </c>
      <c r="D4043" t="s">
        <v>24</v>
      </c>
      <c r="E4043" t="s">
        <v>147</v>
      </c>
      <c r="F4043" t="s">
        <v>148</v>
      </c>
      <c r="G4043" t="s">
        <v>8861</v>
      </c>
      <c r="H4043" s="1">
        <f>DATE(YEAR(invoices[[#This Row],[due_date]]),MONTH(invoices[[#This Row],[due_date]]),1)</f>
        <v>45413</v>
      </c>
      <c r="I4043" s="1">
        <v>45419</v>
      </c>
      <c r="J4043">
        <v>13500</v>
      </c>
      <c r="K4043">
        <v>1275</v>
      </c>
      <c r="L4043">
        <v>0</v>
      </c>
      <c r="M4043">
        <f>invoices[[#This Row],[rent_amount]]+invoices[[#This Row],[electricity_amount]]+invoices[[#This Row],[other_charges]]</f>
        <v>14775</v>
      </c>
      <c r="N4043" t="s">
        <v>28</v>
      </c>
      <c r="O4043" t="s">
        <v>1774</v>
      </c>
      <c r="P4043">
        <v>0</v>
      </c>
      <c r="Q4043" t="b">
        <v>0</v>
      </c>
      <c r="R4043" t="s">
        <v>116</v>
      </c>
      <c r="S4043">
        <v>0</v>
      </c>
      <c r="T4043">
        <f>invoices[[#This Row],[total_amount]]</f>
        <v>14775</v>
      </c>
      <c r="U4043" t="s">
        <v>152</v>
      </c>
      <c r="V4043" t="str">
        <f>INDEX([1]!Table1[tenantname],MATCH(invoices[[#This Row],[allotment_id]],[1]!Table1[TenantAllotmentID],0))</f>
        <v>Akshay R (C31-C1)</v>
      </c>
      <c r="W4043" t="s">
        <v>14016</v>
      </c>
      <c r="X4043" t="s">
        <v>14017</v>
      </c>
      <c r="Y4043" s="4">
        <v>45413</v>
      </c>
      <c r="Z4043" t="s">
        <v>15806</v>
      </c>
      <c r="AA4043">
        <v>9690</v>
      </c>
      <c r="AB4043">
        <v>3229</v>
      </c>
      <c r="AC4043">
        <v>581</v>
      </c>
      <c r="AD4043" s="7">
        <f>invoices[[#This Row],[Rent]]+invoices[[#This Row],[Services]]+invoices[[#This Row],[GST]]</f>
        <v>13500</v>
      </c>
      <c r="AE4043" s="7">
        <f>invoices[[#This Row],[Total]]-invoices[[#This Row],[rent_amount]]</f>
        <v>0</v>
      </c>
      <c r="AF4043">
        <v>3680</v>
      </c>
      <c r="AG4043">
        <v>1275</v>
      </c>
      <c r="AH4043">
        <f>invoices[[#This Row],[EB Amount]]-invoices[[#This Row],[electricity_amount]]</f>
        <v>0</v>
      </c>
    </row>
    <row r="4044" spans="1:34">
      <c r="A4044" t="s">
        <v>8992</v>
      </c>
      <c r="B4044" t="s">
        <v>22</v>
      </c>
      <c r="C4044" t="s">
        <v>6957</v>
      </c>
      <c r="D4044" t="s">
        <v>24</v>
      </c>
      <c r="E4044" t="s">
        <v>342</v>
      </c>
      <c r="F4044" t="s">
        <v>343</v>
      </c>
      <c r="G4044" t="s">
        <v>8993</v>
      </c>
      <c r="H4044" s="1">
        <f>DATE(YEAR(invoices[[#This Row],[due_date]]),MONTH(invoices[[#This Row],[due_date]]),1)</f>
        <v>45413</v>
      </c>
      <c r="I4044" s="1">
        <v>45419</v>
      </c>
      <c r="J4044">
        <v>14500</v>
      </c>
      <c r="K4044">
        <v>2010</v>
      </c>
      <c r="L4044">
        <v>0</v>
      </c>
      <c r="M4044">
        <f>invoices[[#This Row],[rent_amount]]+invoices[[#This Row],[electricity_amount]]+invoices[[#This Row],[other_charges]]</f>
        <v>16510</v>
      </c>
      <c r="N4044" t="s">
        <v>28</v>
      </c>
      <c r="O4044" t="s">
        <v>553</v>
      </c>
      <c r="P4044">
        <v>0</v>
      </c>
      <c r="Q4044" t="b">
        <v>0</v>
      </c>
      <c r="R4044" t="s">
        <v>116</v>
      </c>
      <c r="S4044">
        <v>0</v>
      </c>
      <c r="T4044">
        <f>invoices[[#This Row],[total_amount]]</f>
        <v>16510</v>
      </c>
      <c r="U4044" t="s">
        <v>6959</v>
      </c>
      <c r="V4044" t="str">
        <f>INDEX([1]!Table1[tenantname],MATCH(invoices[[#This Row],[allotment_id]],[1]!Table1[TenantAllotmentID],0))</f>
        <v>Matcha Pavani Chandrika (D11-B1)</v>
      </c>
      <c r="W4044" t="s">
        <v>15518</v>
      </c>
      <c r="X4044" t="s">
        <v>15519</v>
      </c>
      <c r="Y4044" s="4">
        <v>45413</v>
      </c>
      <c r="Z4044" t="s">
        <v>15806</v>
      </c>
      <c r="AA4044">
        <v>9018</v>
      </c>
      <c r="AB4044">
        <v>4645</v>
      </c>
      <c r="AC4044">
        <v>837</v>
      </c>
      <c r="AD4044" s="7">
        <f>invoices[[#This Row],[Rent]]+invoices[[#This Row],[Services]]+invoices[[#This Row],[GST]]</f>
        <v>14500</v>
      </c>
      <c r="AE4044" s="7">
        <f>invoices[[#This Row],[Total]]-invoices[[#This Row],[rent_amount]]</f>
        <v>0</v>
      </c>
      <c r="AF4044">
        <v>3754</v>
      </c>
      <c r="AG4044">
        <v>2010</v>
      </c>
      <c r="AH4044">
        <f>invoices[[#This Row],[EB Amount]]-invoices[[#This Row],[electricity_amount]]</f>
        <v>0</v>
      </c>
    </row>
    <row r="4045" spans="1:34">
      <c r="A4045" t="s">
        <v>9040</v>
      </c>
      <c r="B4045" t="s">
        <v>22</v>
      </c>
      <c r="C4045" t="s">
        <v>1138</v>
      </c>
      <c r="D4045" t="s">
        <v>24</v>
      </c>
      <c r="E4045" t="s">
        <v>167</v>
      </c>
      <c r="F4045" t="s">
        <v>930</v>
      </c>
      <c r="G4045" t="s">
        <v>9041</v>
      </c>
      <c r="H4045" s="1">
        <f>DATE(YEAR(invoices[[#This Row],[due_date]]),MONTH(invoices[[#This Row],[due_date]]),1)</f>
        <v>45413</v>
      </c>
      <c r="I4045" s="1">
        <v>45419</v>
      </c>
      <c r="J4045">
        <v>14500</v>
      </c>
      <c r="K4045">
        <v>1425</v>
      </c>
      <c r="L4045">
        <v>0</v>
      </c>
      <c r="M4045">
        <f>invoices[[#This Row],[rent_amount]]+invoices[[#This Row],[electricity_amount]]+invoices[[#This Row],[other_charges]]</f>
        <v>15925</v>
      </c>
      <c r="N4045" t="s">
        <v>28</v>
      </c>
      <c r="O4045" t="s">
        <v>1774</v>
      </c>
      <c r="P4045">
        <v>0</v>
      </c>
      <c r="Q4045" t="b">
        <v>0</v>
      </c>
      <c r="R4045" t="s">
        <v>116</v>
      </c>
      <c r="S4045">
        <v>0</v>
      </c>
      <c r="T4045">
        <f>invoices[[#This Row],[total_amount]]</f>
        <v>15925</v>
      </c>
      <c r="U4045" t="s">
        <v>1140</v>
      </c>
      <c r="V4045" t="str">
        <f>INDEX([1]!Table1[tenantname],MATCH(invoices[[#This Row],[allotment_id]],[1]!Table1[TenantAllotmentID],0))</f>
        <v>Akshit Pulluri (B42-B2)</v>
      </c>
      <c r="W4045" t="s">
        <v>14358</v>
      </c>
      <c r="X4045" t="s">
        <v>14359</v>
      </c>
      <c r="Y4045" s="4">
        <v>45413</v>
      </c>
      <c r="Z4045" t="s">
        <v>15806</v>
      </c>
      <c r="AA4045">
        <v>10408</v>
      </c>
      <c r="AB4045">
        <v>3468</v>
      </c>
      <c r="AC4045">
        <v>624</v>
      </c>
      <c r="AD4045" s="7">
        <f>invoices[[#This Row],[Rent]]+invoices[[#This Row],[Services]]+invoices[[#This Row],[GST]]</f>
        <v>14500</v>
      </c>
      <c r="AE4045" s="7">
        <f>invoices[[#This Row],[Total]]-invoices[[#This Row],[rent_amount]]</f>
        <v>0</v>
      </c>
      <c r="AF4045">
        <v>3780</v>
      </c>
      <c r="AG4045">
        <v>1425</v>
      </c>
      <c r="AH4045">
        <f>invoices[[#This Row],[EB Amount]]-invoices[[#This Row],[electricity_amount]]</f>
        <v>0</v>
      </c>
    </row>
    <row r="4046" spans="1:34">
      <c r="A4046" t="s">
        <v>9054</v>
      </c>
      <c r="B4046" t="s">
        <v>22</v>
      </c>
      <c r="C4046" t="s">
        <v>7869</v>
      </c>
      <c r="D4046" t="s">
        <v>24</v>
      </c>
      <c r="E4046" t="s">
        <v>155</v>
      </c>
      <c r="F4046" t="s">
        <v>742</v>
      </c>
      <c r="G4046" t="s">
        <v>9055</v>
      </c>
      <c r="H4046" s="1">
        <f>DATE(YEAR(invoices[[#This Row],[due_date]]),MONTH(invoices[[#This Row],[due_date]]),1)</f>
        <v>45413</v>
      </c>
      <c r="I4046" s="1">
        <v>45419</v>
      </c>
      <c r="J4046">
        <v>13500</v>
      </c>
      <c r="K4046">
        <v>1403</v>
      </c>
      <c r="L4046">
        <v>0</v>
      </c>
      <c r="M4046">
        <f>invoices[[#This Row],[rent_amount]]+invoices[[#This Row],[electricity_amount]]+invoices[[#This Row],[other_charges]]</f>
        <v>14903</v>
      </c>
      <c r="N4046" t="s">
        <v>28</v>
      </c>
      <c r="O4046" t="s">
        <v>115</v>
      </c>
      <c r="P4046">
        <v>0</v>
      </c>
      <c r="Q4046" t="b">
        <v>0</v>
      </c>
      <c r="R4046" t="s">
        <v>116</v>
      </c>
      <c r="S4046">
        <v>0</v>
      </c>
      <c r="T4046">
        <f>invoices[[#This Row],[total_amount]]</f>
        <v>14903</v>
      </c>
      <c r="U4046" t="s">
        <v>7871</v>
      </c>
      <c r="V4046" t="str">
        <f>INDEX([1]!Table1[tenantname],MATCH(invoices[[#This Row],[allotment_id]],[1]!Table1[TenantAllotmentID],0))</f>
        <v>Priyanka Kannan (C44-C1)</v>
      </c>
      <c r="W4046" t="s">
        <v>15579</v>
      </c>
      <c r="X4046" t="s">
        <v>15580</v>
      </c>
      <c r="Y4046" s="4">
        <v>45413</v>
      </c>
      <c r="Z4046" t="s">
        <v>15806</v>
      </c>
      <c r="AA4046">
        <v>8254</v>
      </c>
      <c r="AB4046">
        <v>4444</v>
      </c>
      <c r="AC4046">
        <v>802</v>
      </c>
      <c r="AD4046" s="7">
        <f>invoices[[#This Row],[Rent]]+invoices[[#This Row],[Services]]+invoices[[#This Row],[GST]]</f>
        <v>13500</v>
      </c>
      <c r="AE4046" s="7">
        <f>invoices[[#This Row],[Total]]-invoices[[#This Row],[rent_amount]]</f>
        <v>0</v>
      </c>
      <c r="AF4046">
        <v>3787</v>
      </c>
      <c r="AG4046">
        <v>1403</v>
      </c>
      <c r="AH4046">
        <f>invoices[[#This Row],[EB Amount]]-invoices[[#This Row],[electricity_amount]]</f>
        <v>0</v>
      </c>
    </row>
    <row r="4047" spans="1:34">
      <c r="A4047" t="s">
        <v>9094</v>
      </c>
      <c r="B4047" t="s">
        <v>22</v>
      </c>
      <c r="C4047" t="s">
        <v>4269</v>
      </c>
      <c r="D4047" t="s">
        <v>24</v>
      </c>
      <c r="E4047" t="s">
        <v>195</v>
      </c>
      <c r="F4047" t="s">
        <v>375</v>
      </c>
      <c r="G4047" t="s">
        <v>9095</v>
      </c>
      <c r="H4047" s="1">
        <f>DATE(YEAR(invoices[[#This Row],[due_date]]),MONTH(invoices[[#This Row],[due_date]]),1)</f>
        <v>45413</v>
      </c>
      <c r="I4047" s="1">
        <v>45419</v>
      </c>
      <c r="J4047">
        <v>12075</v>
      </c>
      <c r="K4047">
        <v>0</v>
      </c>
      <c r="L4047">
        <v>0</v>
      </c>
      <c r="M4047">
        <f>invoices[[#This Row],[rent_amount]]+invoices[[#This Row],[electricity_amount]]+invoices[[#This Row],[other_charges]]</f>
        <v>12075</v>
      </c>
      <c r="N4047" t="s">
        <v>28</v>
      </c>
      <c r="O4047" t="s">
        <v>553</v>
      </c>
      <c r="P4047">
        <v>0</v>
      </c>
      <c r="Q4047" t="b">
        <v>0</v>
      </c>
      <c r="R4047" t="s">
        <v>116</v>
      </c>
      <c r="S4047">
        <v>0</v>
      </c>
      <c r="T4047">
        <f>invoices[[#This Row],[total_amount]]</f>
        <v>12075</v>
      </c>
      <c r="U4047" t="s">
        <v>4271</v>
      </c>
      <c r="V4047" t="str">
        <f>INDEX([1]!Table1[tenantname],MATCH(invoices[[#This Row],[allotment_id]],[1]!Table1[TenantAllotmentID],0))</f>
        <v>Monika Sruthi K (D41-C2)</v>
      </c>
      <c r="W4047" t="s">
        <v>15203</v>
      </c>
      <c r="X4047" t="s">
        <v>15204</v>
      </c>
      <c r="Y4047" s="4">
        <v>45413</v>
      </c>
      <c r="Z4047" t="s">
        <v>15806</v>
      </c>
      <c r="AA4047">
        <v>8453</v>
      </c>
      <c r="AB4047">
        <v>3070</v>
      </c>
      <c r="AC4047">
        <v>552</v>
      </c>
      <c r="AD4047" s="7">
        <f>invoices[[#This Row],[Rent]]+invoices[[#This Row],[Services]]+invoices[[#This Row],[GST]]</f>
        <v>12075</v>
      </c>
      <c r="AE4047" s="7">
        <f>invoices[[#This Row],[Total]]-invoices[[#This Row],[rent_amount]]</f>
        <v>0</v>
      </c>
      <c r="AF4047">
        <v>3809</v>
      </c>
      <c r="AG4047">
        <v>0</v>
      </c>
      <c r="AH4047">
        <f>invoices[[#This Row],[EB Amount]]-invoices[[#This Row],[electricity_amount]]</f>
        <v>0</v>
      </c>
    </row>
    <row r="4048" spans="1:34">
      <c r="A4048" t="s">
        <v>9172</v>
      </c>
      <c r="B4048" t="s">
        <v>22</v>
      </c>
      <c r="C4048" t="s">
        <v>2189</v>
      </c>
      <c r="D4048" t="s">
        <v>24</v>
      </c>
      <c r="E4048" t="s">
        <v>399</v>
      </c>
      <c r="F4048" t="s">
        <v>933</v>
      </c>
      <c r="G4048" t="s">
        <v>9173</v>
      </c>
      <c r="H4048" s="1">
        <f>DATE(YEAR(invoices[[#This Row],[due_date]]),MONTH(invoices[[#This Row],[due_date]]),1)</f>
        <v>45413</v>
      </c>
      <c r="I4048" s="1">
        <v>45419</v>
      </c>
      <c r="J4048">
        <v>13500</v>
      </c>
      <c r="K4048">
        <v>1050</v>
      </c>
      <c r="L4048">
        <v>0</v>
      </c>
      <c r="M4048">
        <f>invoices[[#This Row],[rent_amount]]+invoices[[#This Row],[electricity_amount]]+invoices[[#This Row],[other_charges]]</f>
        <v>14550</v>
      </c>
      <c r="N4048" t="s">
        <v>28</v>
      </c>
      <c r="O4048" t="s">
        <v>760</v>
      </c>
      <c r="P4048">
        <v>0</v>
      </c>
      <c r="Q4048" t="b">
        <v>0</v>
      </c>
      <c r="R4048" t="s">
        <v>116</v>
      </c>
      <c r="S4048">
        <v>0</v>
      </c>
      <c r="T4048">
        <f>invoices[[#This Row],[total_amount]]</f>
        <v>14550</v>
      </c>
      <c r="U4048" t="s">
        <v>2191</v>
      </c>
      <c r="V4048" t="str">
        <f>INDEX([1]!Table1[tenantname],MATCH(invoices[[#This Row],[allotment_id]],[1]!Table1[TenantAllotmentID],0))</f>
        <v>Shamruthi R (B22-C2)</v>
      </c>
      <c r="W4048" t="s">
        <v>14734</v>
      </c>
      <c r="X4048" t="s">
        <v>14735</v>
      </c>
      <c r="Y4048" s="4">
        <v>45413</v>
      </c>
      <c r="Z4048" t="s">
        <v>15806</v>
      </c>
      <c r="AA4048">
        <v>9450</v>
      </c>
      <c r="AB4048">
        <v>3229</v>
      </c>
      <c r="AC4048">
        <v>821</v>
      </c>
      <c r="AD4048" s="7">
        <f>invoices[[#This Row],[Rent]]+invoices[[#This Row],[Services]]+invoices[[#This Row],[GST]]</f>
        <v>13500</v>
      </c>
      <c r="AE4048" s="7">
        <f>invoices[[#This Row],[Total]]-invoices[[#This Row],[rent_amount]]</f>
        <v>0</v>
      </c>
      <c r="AF4048">
        <v>3849</v>
      </c>
      <c r="AG4048">
        <v>1050</v>
      </c>
      <c r="AH4048">
        <f>invoices[[#This Row],[EB Amount]]-invoices[[#This Row],[electricity_amount]]</f>
        <v>0</v>
      </c>
    </row>
    <row r="4049" spans="1:34">
      <c r="A4049" t="s">
        <v>9174</v>
      </c>
      <c r="B4049" t="s">
        <v>22</v>
      </c>
      <c r="C4049" t="s">
        <v>410</v>
      </c>
      <c r="D4049" t="s">
        <v>24</v>
      </c>
      <c r="E4049" t="s">
        <v>275</v>
      </c>
      <c r="F4049" t="s">
        <v>411</v>
      </c>
      <c r="G4049" t="s">
        <v>9175</v>
      </c>
      <c r="H4049" s="1">
        <f>DATE(YEAR(invoices[[#This Row],[due_date]]),MONTH(invoices[[#This Row],[due_date]]),1)</f>
        <v>45413</v>
      </c>
      <c r="I4049" s="1">
        <v>45419</v>
      </c>
      <c r="J4049">
        <v>14500</v>
      </c>
      <c r="K4049">
        <v>2880</v>
      </c>
      <c r="L4049">
        <v>0</v>
      </c>
      <c r="M4049">
        <f>invoices[[#This Row],[rent_amount]]+invoices[[#This Row],[electricity_amount]]+invoices[[#This Row],[other_charges]]</f>
        <v>17380</v>
      </c>
      <c r="N4049" t="s">
        <v>28</v>
      </c>
      <c r="O4049" t="s">
        <v>553</v>
      </c>
      <c r="P4049">
        <v>0</v>
      </c>
      <c r="Q4049" t="b">
        <v>0</v>
      </c>
      <c r="R4049" t="s">
        <v>116</v>
      </c>
      <c r="S4049">
        <v>0</v>
      </c>
      <c r="T4049">
        <f>invoices[[#This Row],[total_amount]]</f>
        <v>17380</v>
      </c>
      <c r="U4049" t="s">
        <v>414</v>
      </c>
      <c r="V4049" t="str">
        <f>INDEX([1]!Table1[tenantname],MATCH(invoices[[#This Row],[allotment_id]],[1]!Table1[TenantAllotmentID],0))</f>
        <v>Brinda Vivek (B44-B2)</v>
      </c>
      <c r="W4049" t="s">
        <v>14100</v>
      </c>
      <c r="X4049" t="s">
        <v>14101</v>
      </c>
      <c r="Y4049" s="4">
        <v>45413</v>
      </c>
      <c r="Z4049" t="s">
        <v>15806</v>
      </c>
      <c r="AA4049">
        <v>10408</v>
      </c>
      <c r="AB4049">
        <v>3468</v>
      </c>
      <c r="AC4049">
        <v>624</v>
      </c>
      <c r="AD4049" s="7">
        <f>invoices[[#This Row],[Rent]]+invoices[[#This Row],[Services]]+invoices[[#This Row],[GST]]</f>
        <v>14500</v>
      </c>
      <c r="AE4049" s="7">
        <f>invoices[[#This Row],[Total]]-invoices[[#This Row],[rent_amount]]</f>
        <v>0</v>
      </c>
      <c r="AF4049">
        <v>3850</v>
      </c>
      <c r="AG4049">
        <v>2880</v>
      </c>
      <c r="AH4049">
        <f>invoices[[#This Row],[EB Amount]]-invoices[[#This Row],[electricity_amount]]</f>
        <v>0</v>
      </c>
    </row>
    <row r="4050" spans="1:34">
      <c r="A4050" t="s">
        <v>9265</v>
      </c>
      <c r="B4050" t="s">
        <v>22</v>
      </c>
      <c r="C4050" t="s">
        <v>9266</v>
      </c>
      <c r="D4050" t="s">
        <v>24</v>
      </c>
      <c r="E4050" t="s">
        <v>268</v>
      </c>
      <c r="F4050" t="s">
        <v>447</v>
      </c>
      <c r="G4050" t="s">
        <v>9267</v>
      </c>
      <c r="H4050" s="1">
        <f>DATE(YEAR(invoices[[#This Row],[due_date]]),MONTH(invoices[[#This Row],[due_date]]),1)</f>
        <v>45413</v>
      </c>
      <c r="I4050" s="1">
        <v>45419</v>
      </c>
      <c r="J4050">
        <v>13500</v>
      </c>
      <c r="K4050">
        <v>68</v>
      </c>
      <c r="L4050">
        <v>2250</v>
      </c>
      <c r="M4050">
        <f>invoices[[#This Row],[rent_amount]]+invoices[[#This Row],[electricity_amount]]+invoices[[#This Row],[other_charges]]</f>
        <v>15818</v>
      </c>
      <c r="N4050" t="s">
        <v>28</v>
      </c>
      <c r="O4050" t="s">
        <v>115</v>
      </c>
      <c r="P4050">
        <v>0</v>
      </c>
      <c r="Q4050" t="b">
        <v>0</v>
      </c>
      <c r="R4050" t="s">
        <v>116</v>
      </c>
      <c r="S4050">
        <v>0</v>
      </c>
      <c r="T4050">
        <f>invoices[[#This Row],[total_amount]]</f>
        <v>15818</v>
      </c>
      <c r="U4050" t="s">
        <v>9268</v>
      </c>
      <c r="V4050" t="str">
        <f>INDEX([1]!Table1[tenantname],MATCH(invoices[[#This Row],[allotment_id]],[1]!Table1[TenantAllotmentID],0))</f>
        <v>Ranganath Praveen Harinath Prithiv (C21-C2)</v>
      </c>
      <c r="W4050" t="s">
        <v>15654</v>
      </c>
      <c r="X4050" t="s">
        <v>15655</v>
      </c>
      <c r="Y4050" s="4">
        <v>45413</v>
      </c>
      <c r="Z4050" t="s">
        <v>15806</v>
      </c>
      <c r="AA4050">
        <v>9690</v>
      </c>
      <c r="AB4050">
        <v>3229</v>
      </c>
      <c r="AC4050">
        <v>581</v>
      </c>
      <c r="AD4050" s="7">
        <f>invoices[[#This Row],[Rent]]+invoices[[#This Row],[Services]]+invoices[[#This Row],[GST]]</f>
        <v>13500</v>
      </c>
      <c r="AE4050" s="7">
        <f>invoices[[#This Row],[Total]]-invoices[[#This Row],[rent_amount]]</f>
        <v>0</v>
      </c>
      <c r="AF4050">
        <v>3899</v>
      </c>
      <c r="AG4050">
        <v>68</v>
      </c>
      <c r="AH4050">
        <f>invoices[[#This Row],[EB Amount]]-invoices[[#This Row],[electricity_amount]]</f>
        <v>0</v>
      </c>
    </row>
    <row r="4051" spans="1:34">
      <c r="A4051" t="s">
        <v>9423</v>
      </c>
      <c r="B4051" t="s">
        <v>22</v>
      </c>
      <c r="C4051" t="s">
        <v>1847</v>
      </c>
      <c r="D4051" t="s">
        <v>24</v>
      </c>
      <c r="E4051" t="s">
        <v>399</v>
      </c>
      <c r="F4051" t="s">
        <v>2169</v>
      </c>
      <c r="G4051" t="s">
        <v>9424</v>
      </c>
      <c r="H4051" s="1">
        <f>DATE(YEAR(invoices[[#This Row],[due_date]]),MONTH(invoices[[#This Row],[due_date]]),1)</f>
        <v>45413</v>
      </c>
      <c r="I4051" s="1">
        <v>45419</v>
      </c>
      <c r="J4051">
        <v>16200</v>
      </c>
      <c r="K4051">
        <v>1050</v>
      </c>
      <c r="L4051">
        <v>0</v>
      </c>
      <c r="M4051">
        <f>invoices[[#This Row],[rent_amount]]+invoices[[#This Row],[electricity_amount]]+invoices[[#This Row],[other_charges]]</f>
        <v>17250</v>
      </c>
      <c r="N4051" t="s">
        <v>28</v>
      </c>
      <c r="O4051" t="s">
        <v>1774</v>
      </c>
      <c r="P4051">
        <v>0</v>
      </c>
      <c r="Q4051" t="b">
        <v>0</v>
      </c>
      <c r="R4051" t="s">
        <v>116</v>
      </c>
      <c r="S4051">
        <v>0</v>
      </c>
      <c r="T4051">
        <f>invoices[[#This Row],[total_amount]]</f>
        <v>17250</v>
      </c>
      <c r="U4051" t="s">
        <v>2695</v>
      </c>
      <c r="V4051" t="str">
        <f>INDEX([1]!Table1[tenantname],MATCH(invoices[[#This Row],[allotment_id]],[1]!Table1[TenantAllotmentID],0))</f>
        <v>Aditi Maurya (B22-A1)</v>
      </c>
      <c r="W4051" t="s">
        <v>14617</v>
      </c>
      <c r="X4051" t="s">
        <v>14868</v>
      </c>
      <c r="Y4051" s="4">
        <v>45413</v>
      </c>
      <c r="Z4051" t="s">
        <v>15806</v>
      </c>
      <c r="AA4051">
        <v>11340</v>
      </c>
      <c r="AB4051">
        <v>3875</v>
      </c>
      <c r="AC4051">
        <v>985</v>
      </c>
      <c r="AD4051" s="7">
        <f>invoices[[#This Row],[Rent]]+invoices[[#This Row],[Services]]+invoices[[#This Row],[GST]]</f>
        <v>16200</v>
      </c>
      <c r="AE4051" s="7">
        <f>invoices[[#This Row],[Total]]-invoices[[#This Row],[rent_amount]]</f>
        <v>0</v>
      </c>
      <c r="AF4051">
        <v>3984</v>
      </c>
      <c r="AG4051">
        <v>1050</v>
      </c>
      <c r="AH4051">
        <f>invoices[[#This Row],[EB Amount]]-invoices[[#This Row],[electricity_amount]]</f>
        <v>0</v>
      </c>
    </row>
    <row r="4052" spans="1:34">
      <c r="A4052" t="s">
        <v>9441</v>
      </c>
      <c r="B4052" t="s">
        <v>22</v>
      </c>
      <c r="C4052" t="s">
        <v>2577</v>
      </c>
      <c r="D4052" t="s">
        <v>24</v>
      </c>
      <c r="E4052" t="s">
        <v>275</v>
      </c>
      <c r="F4052" t="s">
        <v>782</v>
      </c>
      <c r="G4052" t="s">
        <v>9442</v>
      </c>
      <c r="H4052" s="1">
        <f>DATE(YEAR(invoices[[#This Row],[due_date]]),MONTH(invoices[[#This Row],[due_date]]),1)</f>
        <v>45413</v>
      </c>
      <c r="I4052" s="1">
        <v>45419</v>
      </c>
      <c r="J4052">
        <v>19000</v>
      </c>
      <c r="K4052">
        <v>2880</v>
      </c>
      <c r="L4052">
        <v>0</v>
      </c>
      <c r="M4052">
        <f>invoices[[#This Row],[rent_amount]]+invoices[[#This Row],[electricity_amount]]+invoices[[#This Row],[other_charges]]</f>
        <v>21880</v>
      </c>
      <c r="N4052" t="s">
        <v>28</v>
      </c>
      <c r="O4052" t="s">
        <v>760</v>
      </c>
      <c r="P4052">
        <v>0</v>
      </c>
      <c r="Q4052" t="b">
        <v>0</v>
      </c>
      <c r="R4052" t="s">
        <v>116</v>
      </c>
      <c r="S4052">
        <v>0</v>
      </c>
      <c r="T4052">
        <f>invoices[[#This Row],[total_amount]]</f>
        <v>21880</v>
      </c>
      <c r="U4052" t="s">
        <v>2579</v>
      </c>
      <c r="V4052" t="str">
        <f>INDEX([1]!Table1[tenantname],MATCH(invoices[[#This Row],[allotment_id]],[1]!Table1[TenantAllotmentID],0))</f>
        <v>Supritha A (B44-A1)</v>
      </c>
      <c r="W4052" t="s">
        <v>14841</v>
      </c>
      <c r="X4052" t="s">
        <v>14842</v>
      </c>
      <c r="Y4052" s="4">
        <v>45413</v>
      </c>
      <c r="Z4052" t="s">
        <v>15806</v>
      </c>
      <c r="AA4052">
        <v>13639</v>
      </c>
      <c r="AB4052">
        <v>4545</v>
      </c>
      <c r="AC4052">
        <v>816</v>
      </c>
      <c r="AD4052" s="7">
        <f>invoices[[#This Row],[Rent]]+invoices[[#This Row],[Services]]+invoices[[#This Row],[GST]]</f>
        <v>19000</v>
      </c>
      <c r="AE4052" s="7">
        <f>invoices[[#This Row],[Total]]-invoices[[#This Row],[rent_amount]]</f>
        <v>0</v>
      </c>
      <c r="AF4052">
        <v>3993</v>
      </c>
      <c r="AG4052">
        <v>2880</v>
      </c>
      <c r="AH4052">
        <f>invoices[[#This Row],[EB Amount]]-invoices[[#This Row],[electricity_amount]]</f>
        <v>0</v>
      </c>
    </row>
    <row r="4053" spans="1:34">
      <c r="A4053" t="s">
        <v>9572</v>
      </c>
      <c r="B4053" t="s">
        <v>22</v>
      </c>
      <c r="C4053" t="s">
        <v>674</v>
      </c>
      <c r="D4053" t="s">
        <v>24</v>
      </c>
      <c r="E4053" t="s">
        <v>140</v>
      </c>
      <c r="F4053" t="s">
        <v>675</v>
      </c>
      <c r="G4053" t="s">
        <v>9573</v>
      </c>
      <c r="H4053" s="1">
        <f>DATE(YEAR(invoices[[#This Row],[due_date]]),MONTH(invoices[[#This Row],[due_date]]),1)</f>
        <v>45413</v>
      </c>
      <c r="I4053" s="1">
        <v>45419</v>
      </c>
      <c r="J4053">
        <v>13500</v>
      </c>
      <c r="K4053">
        <v>667</v>
      </c>
      <c r="L4053">
        <v>0</v>
      </c>
      <c r="M4053">
        <f>invoices[[#This Row],[rent_amount]]+invoices[[#This Row],[electricity_amount]]+invoices[[#This Row],[other_charges]]</f>
        <v>14167</v>
      </c>
      <c r="N4053" t="s">
        <v>28</v>
      </c>
      <c r="O4053" t="s">
        <v>760</v>
      </c>
      <c r="P4053">
        <v>0</v>
      </c>
      <c r="Q4053" t="b">
        <v>0</v>
      </c>
      <c r="R4053" t="s">
        <v>116</v>
      </c>
      <c r="S4053">
        <v>0</v>
      </c>
      <c r="T4053">
        <f>invoices[[#This Row],[total_amount]]</f>
        <v>14167</v>
      </c>
      <c r="U4053" t="s">
        <v>678</v>
      </c>
      <c r="V4053" t="str">
        <f>INDEX([1]!Table1[tenantname],MATCH(invoices[[#This Row],[allotment_id]],[1]!Table1[TenantAllotmentID],0))</f>
        <v>Tejun Verma (A41-C1)</v>
      </c>
      <c r="W4053" t="s">
        <v>14193</v>
      </c>
      <c r="X4053" t="s">
        <v>14194</v>
      </c>
      <c r="Y4053" s="4">
        <v>45413</v>
      </c>
      <c r="Z4053" t="s">
        <v>15806</v>
      </c>
      <c r="AA4053">
        <v>8396</v>
      </c>
      <c r="AB4053">
        <v>4325</v>
      </c>
      <c r="AC4053">
        <v>779</v>
      </c>
      <c r="AD4053" s="7">
        <f>invoices[[#This Row],[Rent]]+invoices[[#This Row],[Services]]+invoices[[#This Row],[GST]]</f>
        <v>13500</v>
      </c>
      <c r="AE4053" s="7">
        <f>invoices[[#This Row],[Total]]-invoices[[#This Row],[rent_amount]]</f>
        <v>0</v>
      </c>
      <c r="AF4053">
        <v>4059</v>
      </c>
      <c r="AG4053">
        <v>667</v>
      </c>
      <c r="AH4053">
        <f>invoices[[#This Row],[EB Amount]]-invoices[[#This Row],[electricity_amount]]</f>
        <v>0</v>
      </c>
    </row>
    <row r="4054" spans="1:34">
      <c r="A4054" t="s">
        <v>9668</v>
      </c>
      <c r="B4054" t="s">
        <v>22</v>
      </c>
      <c r="C4054" t="s">
        <v>859</v>
      </c>
      <c r="D4054" t="s">
        <v>24</v>
      </c>
      <c r="E4054" t="s">
        <v>268</v>
      </c>
      <c r="F4054" t="s">
        <v>860</v>
      </c>
      <c r="G4054" t="s">
        <v>9669</v>
      </c>
      <c r="H4054" s="1">
        <f>DATE(YEAR(invoices[[#This Row],[due_date]]),MONTH(invoices[[#This Row],[due_date]]),1)</f>
        <v>45413</v>
      </c>
      <c r="I4054" s="1">
        <v>45419</v>
      </c>
      <c r="J4054">
        <v>14500</v>
      </c>
      <c r="K4054">
        <v>2040</v>
      </c>
      <c r="L4054">
        <v>0</v>
      </c>
      <c r="M4054">
        <f>invoices[[#This Row],[rent_amount]]+invoices[[#This Row],[electricity_amount]]+invoices[[#This Row],[other_charges]]</f>
        <v>16540</v>
      </c>
      <c r="N4054" t="s">
        <v>28</v>
      </c>
      <c r="O4054" t="s">
        <v>760</v>
      </c>
      <c r="P4054">
        <v>0</v>
      </c>
      <c r="Q4054" t="b">
        <v>0</v>
      </c>
      <c r="R4054" t="s">
        <v>116</v>
      </c>
      <c r="S4054">
        <v>0</v>
      </c>
      <c r="T4054">
        <f>invoices[[#This Row],[total_amount]]</f>
        <v>16540</v>
      </c>
      <c r="U4054" t="s">
        <v>862</v>
      </c>
      <c r="V4054" t="str">
        <f>INDEX([1]!Table1[tenantname],MATCH(invoices[[#This Row],[allotment_id]],[1]!Table1[TenantAllotmentID],0))</f>
        <v>Ramkumar Ganesan (C21-B2)</v>
      </c>
      <c r="W4054" t="s">
        <v>14259</v>
      </c>
      <c r="X4054" t="s">
        <v>14260</v>
      </c>
      <c r="Y4054" s="4">
        <v>45413</v>
      </c>
      <c r="Z4054" t="s">
        <v>15806</v>
      </c>
      <c r="AA4054">
        <v>10408</v>
      </c>
      <c r="AB4054">
        <v>3468</v>
      </c>
      <c r="AC4054">
        <v>624</v>
      </c>
      <c r="AD4054" s="7">
        <f>invoices[[#This Row],[Rent]]+invoices[[#This Row],[Services]]+invoices[[#This Row],[GST]]</f>
        <v>14500</v>
      </c>
      <c r="AE4054" s="7">
        <f>invoices[[#This Row],[Total]]-invoices[[#This Row],[rent_amount]]</f>
        <v>0</v>
      </c>
      <c r="AF4054">
        <v>4110</v>
      </c>
      <c r="AG4054">
        <v>2040</v>
      </c>
      <c r="AH4054">
        <f>invoices[[#This Row],[EB Amount]]-invoices[[#This Row],[electricity_amount]]</f>
        <v>0</v>
      </c>
    </row>
    <row r="4055" spans="1:34">
      <c r="A4055" t="s">
        <v>9682</v>
      </c>
      <c r="B4055" t="s">
        <v>22</v>
      </c>
      <c r="C4055" t="s">
        <v>9683</v>
      </c>
      <c r="D4055" t="s">
        <v>24</v>
      </c>
      <c r="E4055" t="s">
        <v>254</v>
      </c>
      <c r="F4055" t="s">
        <v>790</v>
      </c>
      <c r="G4055" t="s">
        <v>9684</v>
      </c>
      <c r="H4055" s="1">
        <f>DATE(YEAR(invoices[[#This Row],[due_date]]),MONTH(invoices[[#This Row],[due_date]]),1)</f>
        <v>45413</v>
      </c>
      <c r="I4055" s="1">
        <v>45419</v>
      </c>
      <c r="J4055">
        <v>12600</v>
      </c>
      <c r="K4055">
        <v>0</v>
      </c>
      <c r="L4055">
        <v>2250</v>
      </c>
      <c r="M4055">
        <f>invoices[[#This Row],[rent_amount]]+invoices[[#This Row],[electricity_amount]]+invoices[[#This Row],[other_charges]]</f>
        <v>14850</v>
      </c>
      <c r="N4055" t="s">
        <v>28</v>
      </c>
      <c r="O4055" t="s">
        <v>115</v>
      </c>
      <c r="P4055">
        <v>0</v>
      </c>
      <c r="Q4055" t="b">
        <v>0</v>
      </c>
      <c r="R4055" t="s">
        <v>116</v>
      </c>
      <c r="S4055">
        <v>0</v>
      </c>
      <c r="T4055">
        <f>invoices[[#This Row],[total_amount]]</f>
        <v>14850</v>
      </c>
      <c r="U4055" t="s">
        <v>9685</v>
      </c>
      <c r="V4055" t="str">
        <f>INDEX([1]!Table1[tenantname],MATCH(invoices[[#This Row],[allotment_id]],[1]!Table1[TenantAllotmentID],0))</f>
        <v>Mahima Anup (C42-C2)</v>
      </c>
      <c r="W4055" t="s">
        <v>15671</v>
      </c>
      <c r="X4055" t="s">
        <v>15672</v>
      </c>
      <c r="Y4055" s="4">
        <v>45413</v>
      </c>
      <c r="Z4055" t="s">
        <v>15806</v>
      </c>
      <c r="AA4055">
        <v>8821</v>
      </c>
      <c r="AB4055">
        <v>3203</v>
      </c>
      <c r="AC4055">
        <v>576</v>
      </c>
      <c r="AD4055" s="7">
        <f>invoices[[#This Row],[Rent]]+invoices[[#This Row],[Services]]+invoices[[#This Row],[GST]]</f>
        <v>12600</v>
      </c>
      <c r="AE4055" s="7">
        <f>invoices[[#This Row],[Total]]-invoices[[#This Row],[rent_amount]]</f>
        <v>0</v>
      </c>
      <c r="AF4055">
        <v>4116</v>
      </c>
      <c r="AG4055">
        <v>0</v>
      </c>
      <c r="AH4055">
        <f>invoices[[#This Row],[EB Amount]]-invoices[[#This Row],[electricity_amount]]</f>
        <v>0</v>
      </c>
    </row>
    <row r="4056" spans="1:34">
      <c r="A4056" t="s">
        <v>9710</v>
      </c>
      <c r="B4056" t="s">
        <v>22</v>
      </c>
      <c r="C4056" t="s">
        <v>2835</v>
      </c>
      <c r="D4056" t="s">
        <v>24</v>
      </c>
      <c r="E4056" t="s">
        <v>226</v>
      </c>
      <c r="F4056" t="s">
        <v>2836</v>
      </c>
      <c r="G4056" t="s">
        <v>9711</v>
      </c>
      <c r="H4056" s="1">
        <f>DATE(YEAR(invoices[[#This Row],[due_date]]),MONTH(invoices[[#This Row],[due_date]]),1)</f>
        <v>45413</v>
      </c>
      <c r="I4056" s="1">
        <v>45419</v>
      </c>
      <c r="J4056">
        <v>14500</v>
      </c>
      <c r="K4056">
        <v>1530</v>
      </c>
      <c r="L4056">
        <v>0</v>
      </c>
      <c r="M4056">
        <f>invoices[[#This Row],[rent_amount]]+invoices[[#This Row],[electricity_amount]]+invoices[[#This Row],[other_charges]]</f>
        <v>16030</v>
      </c>
      <c r="N4056" t="s">
        <v>28</v>
      </c>
      <c r="O4056" t="s">
        <v>115</v>
      </c>
      <c r="P4056">
        <v>0</v>
      </c>
      <c r="Q4056" t="b">
        <v>0</v>
      </c>
      <c r="R4056" t="s">
        <v>116</v>
      </c>
      <c r="S4056">
        <v>0</v>
      </c>
      <c r="T4056">
        <f>invoices[[#This Row],[total_amount]]</f>
        <v>16030</v>
      </c>
      <c r="U4056" s="2" t="s">
        <v>2838</v>
      </c>
      <c r="V4056" t="str">
        <f>INDEX([1]!Table1[tenantname],MATCH(invoices[[#This Row],[allotment_id]],[1]!Table1[TenantAllotmentID],0))</f>
        <v>Nivetha Marimuthu (B12-B1)</v>
      </c>
      <c r="W4056" t="s">
        <v>14907</v>
      </c>
      <c r="X4056" t="s">
        <v>14908</v>
      </c>
      <c r="Y4056" s="4">
        <v>45413</v>
      </c>
      <c r="Z4056" t="s">
        <v>15806</v>
      </c>
      <c r="AA4056">
        <v>10408</v>
      </c>
      <c r="AB4056">
        <v>3468</v>
      </c>
      <c r="AC4056">
        <v>624</v>
      </c>
      <c r="AD4056" s="7">
        <f>invoices[[#This Row],[Rent]]+invoices[[#This Row],[Services]]+invoices[[#This Row],[GST]]</f>
        <v>14500</v>
      </c>
      <c r="AE4056" s="7">
        <f>invoices[[#This Row],[Total]]-invoices[[#This Row],[rent_amount]]</f>
        <v>0</v>
      </c>
      <c r="AF4056">
        <v>4129</v>
      </c>
      <c r="AG4056">
        <v>1530</v>
      </c>
      <c r="AH4056">
        <f>invoices[[#This Row],[EB Amount]]-invoices[[#This Row],[electricity_amount]]</f>
        <v>0</v>
      </c>
    </row>
    <row r="4057" spans="1:34">
      <c r="A4057" t="s">
        <v>9859</v>
      </c>
      <c r="B4057" t="s">
        <v>22</v>
      </c>
      <c r="C4057" t="s">
        <v>1744</v>
      </c>
      <c r="D4057" t="s">
        <v>24</v>
      </c>
      <c r="E4057" t="s">
        <v>195</v>
      </c>
      <c r="F4057" s="2" t="s">
        <v>1745</v>
      </c>
      <c r="G4057" t="s">
        <v>9860</v>
      </c>
      <c r="H4057" s="1">
        <f>DATE(YEAR(invoices[[#This Row],[due_date]]),MONTH(invoices[[#This Row],[due_date]]),1)</f>
        <v>45413</v>
      </c>
      <c r="I4057" s="1">
        <v>45419</v>
      </c>
      <c r="J4057">
        <v>13500</v>
      </c>
      <c r="K4057">
        <v>1920</v>
      </c>
      <c r="L4057">
        <v>0</v>
      </c>
      <c r="M4057">
        <f>invoices[[#This Row],[rent_amount]]+invoices[[#This Row],[electricity_amount]]+invoices[[#This Row],[other_charges]]</f>
        <v>15420</v>
      </c>
      <c r="N4057" t="s">
        <v>28</v>
      </c>
      <c r="O4057" t="s">
        <v>760</v>
      </c>
      <c r="P4057">
        <v>0</v>
      </c>
      <c r="Q4057" t="b">
        <v>0</v>
      </c>
      <c r="R4057" t="s">
        <v>116</v>
      </c>
      <c r="S4057">
        <v>0</v>
      </c>
      <c r="T4057">
        <f>invoices[[#This Row],[total_amount]]</f>
        <v>15420</v>
      </c>
      <c r="U4057" t="s">
        <v>1747</v>
      </c>
      <c r="V4057" t="str">
        <f>INDEX([1]!Table1[tenantname],MATCH(invoices[[#This Row],[allotment_id]],[1]!Table1[TenantAllotmentID],0))</f>
        <v>Siya Sharma (D41-C1)</v>
      </c>
      <c r="W4057" t="s">
        <v>14580</v>
      </c>
      <c r="X4057" t="s">
        <v>14581</v>
      </c>
      <c r="Y4057" s="4">
        <v>45413</v>
      </c>
      <c r="Z4057" t="s">
        <v>15806</v>
      </c>
      <c r="AA4057">
        <v>9690</v>
      </c>
      <c r="AB4057">
        <v>3229</v>
      </c>
      <c r="AC4057">
        <v>581</v>
      </c>
      <c r="AD4057" s="7">
        <f>invoices[[#This Row],[Rent]]+invoices[[#This Row],[Services]]+invoices[[#This Row],[GST]]</f>
        <v>13500</v>
      </c>
      <c r="AE4057" s="7">
        <f>invoices[[#This Row],[Total]]-invoices[[#This Row],[rent_amount]]</f>
        <v>0</v>
      </c>
      <c r="AF4057">
        <v>4205</v>
      </c>
      <c r="AG4057">
        <v>1920</v>
      </c>
      <c r="AH4057">
        <f>invoices[[#This Row],[EB Amount]]-invoices[[#This Row],[electricity_amount]]</f>
        <v>0</v>
      </c>
    </row>
    <row r="4058" spans="1:34">
      <c r="A4058" t="s">
        <v>9905</v>
      </c>
      <c r="B4058" t="s">
        <v>22</v>
      </c>
      <c r="C4058" t="s">
        <v>2106</v>
      </c>
      <c r="D4058" t="s">
        <v>24</v>
      </c>
      <c r="E4058" t="s">
        <v>80</v>
      </c>
      <c r="F4058" t="s">
        <v>300</v>
      </c>
      <c r="G4058" t="s">
        <v>9906</v>
      </c>
      <c r="H4058" s="1">
        <f>DATE(YEAR(invoices[[#This Row],[due_date]]),MONTH(invoices[[#This Row],[due_date]]),1)</f>
        <v>45413</v>
      </c>
      <c r="I4058" s="1">
        <v>45419</v>
      </c>
      <c r="J4058">
        <v>8728</v>
      </c>
      <c r="K4058">
        <v>1380</v>
      </c>
      <c r="L4058">
        <v>2250</v>
      </c>
      <c r="M4058">
        <f>invoices[[#This Row],[rent_amount]]+invoices[[#This Row],[electricity_amount]]+invoices[[#This Row],[other_charges]]</f>
        <v>12358</v>
      </c>
      <c r="N4058" t="s">
        <v>28</v>
      </c>
      <c r="O4058" t="s">
        <v>760</v>
      </c>
      <c r="P4058">
        <v>0</v>
      </c>
      <c r="Q4058" t="b">
        <v>0</v>
      </c>
      <c r="R4058" t="s">
        <v>116</v>
      </c>
      <c r="S4058">
        <v>0</v>
      </c>
      <c r="T4058">
        <f>invoices[[#This Row],[total_amount]]</f>
        <v>12358</v>
      </c>
      <c r="U4058" t="s">
        <v>2108</v>
      </c>
      <c r="V4058" t="str">
        <f>INDEX([1]!Table1[tenantname],MATCH(invoices[[#This Row],[allotment_id]],[1]!Table1[TenantAllotmentID],0))</f>
        <v>Sri Chandana Nagumothu (D21-B2)</v>
      </c>
      <c r="W4058" t="s">
        <v>14710</v>
      </c>
      <c r="X4058" t="s">
        <v>14711</v>
      </c>
      <c r="Y4058" s="4">
        <v>45413</v>
      </c>
      <c r="Z4058" t="s">
        <v>15806</v>
      </c>
      <c r="AA4058">
        <v>6220</v>
      </c>
      <c r="AB4058">
        <v>2126</v>
      </c>
      <c r="AC4058">
        <v>382</v>
      </c>
      <c r="AD4058" s="7">
        <f>invoices[[#This Row],[Rent]]+invoices[[#This Row],[Services]]+invoices[[#This Row],[GST]]</f>
        <v>8728</v>
      </c>
      <c r="AE4058" s="7">
        <f>invoices[[#This Row],[Total]]-invoices[[#This Row],[rent_amount]]</f>
        <v>0</v>
      </c>
      <c r="AF4058">
        <v>4230</v>
      </c>
      <c r="AG4058">
        <v>1380</v>
      </c>
      <c r="AH4058">
        <f>invoices[[#This Row],[EB Amount]]-invoices[[#This Row],[electricity_amount]]</f>
        <v>0</v>
      </c>
    </row>
    <row r="4059" spans="1:34">
      <c r="A4059" t="s">
        <v>9945</v>
      </c>
      <c r="B4059" t="s">
        <v>22</v>
      </c>
      <c r="C4059" t="s">
        <v>348</v>
      </c>
      <c r="D4059" t="s">
        <v>24</v>
      </c>
      <c r="E4059" t="s">
        <v>349</v>
      </c>
      <c r="F4059" t="s">
        <v>350</v>
      </c>
      <c r="G4059" t="s">
        <v>9946</v>
      </c>
      <c r="H4059" s="1">
        <f>DATE(YEAR(invoices[[#This Row],[due_date]]),MONTH(invoices[[#This Row],[due_date]]),1)</f>
        <v>45413</v>
      </c>
      <c r="I4059" s="1">
        <v>45419</v>
      </c>
      <c r="J4059">
        <v>13500</v>
      </c>
      <c r="K4059">
        <v>0</v>
      </c>
      <c r="L4059">
        <v>0</v>
      </c>
      <c r="M4059">
        <f>invoices[[#This Row],[rent_amount]]+invoices[[#This Row],[electricity_amount]]+invoices[[#This Row],[other_charges]]</f>
        <v>13500</v>
      </c>
      <c r="N4059" t="s">
        <v>28</v>
      </c>
      <c r="O4059" t="s">
        <v>115</v>
      </c>
      <c r="P4059">
        <v>0</v>
      </c>
      <c r="Q4059" t="b">
        <v>0</v>
      </c>
      <c r="R4059" t="s">
        <v>116</v>
      </c>
      <c r="S4059">
        <v>0</v>
      </c>
      <c r="T4059">
        <f>invoices[[#This Row],[total_amount]]</f>
        <v>13500</v>
      </c>
      <c r="U4059" t="s">
        <v>352</v>
      </c>
      <c r="V4059" t="str">
        <f>INDEX([1]!Table1[tenantname],MATCH(invoices[[#This Row],[allotment_id]],[1]!Table1[TenantAllotmentID],0))</f>
        <v>Nithya Gopal Chakraborty (B11-C1)</v>
      </c>
      <c r="W4059" t="s">
        <v>14076</v>
      </c>
      <c r="X4059" t="s">
        <v>14077</v>
      </c>
      <c r="Y4059" s="4">
        <v>45413</v>
      </c>
      <c r="Z4059" t="s">
        <v>15806</v>
      </c>
      <c r="AA4059">
        <v>9690</v>
      </c>
      <c r="AB4059">
        <v>3229</v>
      </c>
      <c r="AC4059">
        <v>581</v>
      </c>
      <c r="AD4059" s="7">
        <f>invoices[[#This Row],[Rent]]+invoices[[#This Row],[Services]]+invoices[[#This Row],[GST]]</f>
        <v>13500</v>
      </c>
      <c r="AE4059" s="7">
        <f>invoices[[#This Row],[Total]]-invoices[[#This Row],[rent_amount]]</f>
        <v>0</v>
      </c>
      <c r="AF4059">
        <v>4252</v>
      </c>
      <c r="AG4059">
        <v>0</v>
      </c>
      <c r="AH4059">
        <f>invoices[[#This Row],[EB Amount]]-invoices[[#This Row],[electricity_amount]]</f>
        <v>0</v>
      </c>
    </row>
    <row r="4060" spans="1:34">
      <c r="A4060" t="s">
        <v>10271</v>
      </c>
      <c r="B4060" t="s">
        <v>22</v>
      </c>
      <c r="C4060" t="s">
        <v>212</v>
      </c>
      <c r="D4060" t="s">
        <v>24</v>
      </c>
      <c r="E4060" t="s">
        <v>140</v>
      </c>
      <c r="F4060" t="s">
        <v>213</v>
      </c>
      <c r="G4060" t="s">
        <v>10272</v>
      </c>
      <c r="H4060" s="1">
        <f>DATE(YEAR(invoices[[#This Row],[due_date]]),MONTH(invoices[[#This Row],[due_date]]),1)</f>
        <v>45413</v>
      </c>
      <c r="I4060" s="1">
        <v>45419</v>
      </c>
      <c r="J4060">
        <v>13000</v>
      </c>
      <c r="K4060">
        <v>783</v>
      </c>
      <c r="L4060">
        <v>0</v>
      </c>
      <c r="M4060">
        <f>invoices[[#This Row],[rent_amount]]+invoices[[#This Row],[electricity_amount]]+invoices[[#This Row],[other_charges]]</f>
        <v>13783</v>
      </c>
      <c r="N4060" t="s">
        <v>28</v>
      </c>
      <c r="O4060" t="s">
        <v>553</v>
      </c>
      <c r="P4060">
        <v>0</v>
      </c>
      <c r="Q4060" t="b">
        <v>0</v>
      </c>
      <c r="R4060" t="s">
        <v>116</v>
      </c>
      <c r="S4060">
        <v>0</v>
      </c>
      <c r="T4060">
        <f>invoices[[#This Row],[total_amount]]</f>
        <v>13783</v>
      </c>
      <c r="U4060" t="s">
        <v>215</v>
      </c>
      <c r="V4060" t="str">
        <f>INDEX([1]!Table1[tenantname],MATCH(invoices[[#This Row],[allotment_id]],[1]!Table1[TenantAllotmentID],0))</f>
        <v>Arnav Raj (A41-B2)</v>
      </c>
      <c r="W4060" t="s">
        <v>14034</v>
      </c>
      <c r="X4060" t="s">
        <v>14035</v>
      </c>
      <c r="Y4060" s="4">
        <v>45413</v>
      </c>
      <c r="Z4060" t="s">
        <v>15806</v>
      </c>
      <c r="AA4060">
        <v>8085</v>
      </c>
      <c r="AB4060">
        <v>4165</v>
      </c>
      <c r="AC4060">
        <v>750</v>
      </c>
      <c r="AD4060" s="7">
        <f>invoices[[#This Row],[Rent]]+invoices[[#This Row],[Services]]+invoices[[#This Row],[GST]]</f>
        <v>13000</v>
      </c>
      <c r="AE4060" s="7">
        <f>invoices[[#This Row],[Total]]-invoices[[#This Row],[rent_amount]]</f>
        <v>0</v>
      </c>
      <c r="AF4060">
        <v>4425</v>
      </c>
      <c r="AG4060">
        <v>783</v>
      </c>
      <c r="AH4060">
        <f>invoices[[#This Row],[EB Amount]]-invoices[[#This Row],[electricity_amount]]</f>
        <v>0</v>
      </c>
    </row>
    <row r="4061" spans="1:34">
      <c r="A4061" t="s">
        <v>10295</v>
      </c>
      <c r="B4061" t="s">
        <v>22</v>
      </c>
      <c r="C4061" t="s">
        <v>1517</v>
      </c>
      <c r="D4061" t="s">
        <v>24</v>
      </c>
      <c r="E4061" t="s">
        <v>349</v>
      </c>
      <c r="F4061" t="s">
        <v>878</v>
      </c>
      <c r="G4061" t="s">
        <v>10296</v>
      </c>
      <c r="H4061" s="1">
        <f>DATE(YEAR(invoices[[#This Row],[due_date]]),MONTH(invoices[[#This Row],[due_date]]),1)</f>
        <v>45413</v>
      </c>
      <c r="I4061" s="1">
        <v>45419</v>
      </c>
      <c r="J4061">
        <v>19000</v>
      </c>
      <c r="K4061">
        <v>2190</v>
      </c>
      <c r="L4061">
        <v>0</v>
      </c>
      <c r="M4061">
        <f>invoices[[#This Row],[rent_amount]]+invoices[[#This Row],[electricity_amount]]+invoices[[#This Row],[other_charges]]</f>
        <v>21190</v>
      </c>
      <c r="N4061" t="s">
        <v>28</v>
      </c>
      <c r="O4061" t="s">
        <v>553</v>
      </c>
      <c r="P4061">
        <v>0</v>
      </c>
      <c r="Q4061" t="b">
        <v>0</v>
      </c>
      <c r="R4061" t="s">
        <v>116</v>
      </c>
      <c r="S4061">
        <v>0</v>
      </c>
      <c r="T4061">
        <f>invoices[[#This Row],[total_amount]]</f>
        <v>21190</v>
      </c>
      <c r="U4061" t="s">
        <v>1518</v>
      </c>
      <c r="V4061" t="str">
        <f>INDEX([1]!Table1[tenantname],MATCH(invoices[[#This Row],[allotment_id]],[1]!Table1[TenantAllotmentID],0))</f>
        <v>Binayak Debgupta (B11-A1)</v>
      </c>
      <c r="W4061" t="s">
        <v>14504</v>
      </c>
      <c r="X4061" t="s">
        <v>14505</v>
      </c>
      <c r="Y4061" s="4">
        <v>45413</v>
      </c>
      <c r="Z4061" t="s">
        <v>15806</v>
      </c>
      <c r="AA4061">
        <v>13639</v>
      </c>
      <c r="AB4061">
        <v>4545</v>
      </c>
      <c r="AC4061">
        <v>816</v>
      </c>
      <c r="AD4061" s="7">
        <f>invoices[[#This Row],[Rent]]+invoices[[#This Row],[Services]]+invoices[[#This Row],[GST]]</f>
        <v>19000</v>
      </c>
      <c r="AE4061" s="7">
        <f>invoices[[#This Row],[Total]]-invoices[[#This Row],[rent_amount]]</f>
        <v>0</v>
      </c>
      <c r="AF4061">
        <v>4437</v>
      </c>
      <c r="AG4061">
        <v>2190</v>
      </c>
      <c r="AH4061">
        <f>invoices[[#This Row],[EB Amount]]-invoices[[#This Row],[electricity_amount]]</f>
        <v>0</v>
      </c>
    </row>
    <row r="4062" spans="1:34">
      <c r="A4062" t="s">
        <v>10309</v>
      </c>
      <c r="B4062" t="s">
        <v>22</v>
      </c>
      <c r="C4062" t="s">
        <v>6537</v>
      </c>
      <c r="D4062" t="s">
        <v>24</v>
      </c>
      <c r="E4062" t="s">
        <v>354</v>
      </c>
      <c r="F4062" t="s">
        <v>431</v>
      </c>
      <c r="G4062" t="s">
        <v>10310</v>
      </c>
      <c r="H4062" s="1">
        <f>DATE(YEAR(invoices[[#This Row],[due_date]]),MONTH(invoices[[#This Row],[due_date]]),1)</f>
        <v>45413</v>
      </c>
      <c r="I4062" s="1">
        <v>45419</v>
      </c>
      <c r="J4062">
        <v>11030</v>
      </c>
      <c r="K4062">
        <v>720</v>
      </c>
      <c r="L4062">
        <v>2250</v>
      </c>
      <c r="M4062">
        <f>invoices[[#This Row],[rent_amount]]+invoices[[#This Row],[electricity_amount]]+invoices[[#This Row],[other_charges]]</f>
        <v>14000</v>
      </c>
      <c r="N4062" t="s">
        <v>28</v>
      </c>
      <c r="O4062" t="s">
        <v>1774</v>
      </c>
      <c r="P4062">
        <v>0</v>
      </c>
      <c r="Q4062" t="b">
        <v>0</v>
      </c>
      <c r="R4062" t="s">
        <v>116</v>
      </c>
      <c r="S4062">
        <v>0</v>
      </c>
      <c r="T4062">
        <f>invoices[[#This Row],[total_amount]]</f>
        <v>14000</v>
      </c>
      <c r="U4062" t="s">
        <v>6539</v>
      </c>
      <c r="V4062" t="str">
        <f>INDEX([1]!Table1[tenantname],MATCH(invoices[[#This Row],[allotment_id]],[1]!Table1[TenantAllotmentID],0))</f>
        <v>Aaron Pacheco (B34-A1)</v>
      </c>
      <c r="W4062" t="s">
        <v>15482</v>
      </c>
      <c r="X4062" t="s">
        <v>15483</v>
      </c>
      <c r="Y4062" s="4">
        <v>45413</v>
      </c>
      <c r="Z4062" t="s">
        <v>15806</v>
      </c>
      <c r="AA4062">
        <v>6745</v>
      </c>
      <c r="AB4062">
        <v>3632</v>
      </c>
      <c r="AC4062">
        <v>653</v>
      </c>
      <c r="AD4062" s="7">
        <f>invoices[[#This Row],[Rent]]+invoices[[#This Row],[Services]]+invoices[[#This Row],[GST]]</f>
        <v>11030</v>
      </c>
      <c r="AE4062" s="7">
        <f>invoices[[#This Row],[Total]]-invoices[[#This Row],[rent_amount]]</f>
        <v>0</v>
      </c>
      <c r="AF4062">
        <v>4445</v>
      </c>
      <c r="AG4062">
        <v>720</v>
      </c>
      <c r="AH4062">
        <f>invoices[[#This Row],[EB Amount]]-invoices[[#This Row],[electricity_amount]]</f>
        <v>0</v>
      </c>
    </row>
    <row r="4063" spans="1:34">
      <c r="A4063" t="s">
        <v>10361</v>
      </c>
      <c r="B4063" t="s">
        <v>22</v>
      </c>
      <c r="C4063" t="s">
        <v>1674</v>
      </c>
      <c r="D4063" t="s">
        <v>24</v>
      </c>
      <c r="E4063" t="s">
        <v>329</v>
      </c>
      <c r="F4063" t="s">
        <v>1352</v>
      </c>
      <c r="G4063" t="s">
        <v>10362</v>
      </c>
      <c r="H4063" s="1">
        <f>DATE(YEAR(invoices[[#This Row],[due_date]]),MONTH(invoices[[#This Row],[due_date]]),1)</f>
        <v>45413</v>
      </c>
      <c r="I4063" s="1">
        <v>45419</v>
      </c>
      <c r="J4063">
        <v>14500</v>
      </c>
      <c r="K4063">
        <v>1680</v>
      </c>
      <c r="L4063">
        <v>0</v>
      </c>
      <c r="M4063">
        <f>invoices[[#This Row],[rent_amount]]+invoices[[#This Row],[electricity_amount]]+invoices[[#This Row],[other_charges]]</f>
        <v>16180</v>
      </c>
      <c r="N4063" t="s">
        <v>28</v>
      </c>
      <c r="O4063" t="s">
        <v>115</v>
      </c>
      <c r="P4063">
        <v>0</v>
      </c>
      <c r="Q4063" t="b">
        <v>0</v>
      </c>
      <c r="R4063" t="s">
        <v>116</v>
      </c>
      <c r="S4063">
        <v>0</v>
      </c>
      <c r="T4063">
        <f>invoices[[#This Row],[total_amount]]</f>
        <v>16180</v>
      </c>
      <c r="U4063" t="s">
        <v>1677</v>
      </c>
      <c r="V4063" t="str">
        <f>INDEX([1]!Table1[tenantname],MATCH(invoices[[#This Row],[allotment_id]],[1]!Table1[TenantAllotmentID],0))</f>
        <v>Oviya S (C43-B1)</v>
      </c>
      <c r="W4063" t="s">
        <v>14557</v>
      </c>
      <c r="X4063" t="s">
        <v>14557</v>
      </c>
      <c r="Y4063" s="4">
        <v>45413</v>
      </c>
      <c r="Z4063" t="s">
        <v>15806</v>
      </c>
      <c r="AA4063">
        <v>8866</v>
      </c>
      <c r="AB4063">
        <v>4774</v>
      </c>
      <c r="AC4063">
        <v>860</v>
      </c>
      <c r="AD4063" s="7">
        <f>invoices[[#This Row],[Rent]]+invoices[[#This Row],[Services]]+invoices[[#This Row],[GST]]</f>
        <v>14500</v>
      </c>
      <c r="AE4063" s="7">
        <f>invoices[[#This Row],[Total]]-invoices[[#This Row],[rent_amount]]</f>
        <v>0</v>
      </c>
      <c r="AF4063">
        <v>4471</v>
      </c>
      <c r="AG4063">
        <v>1680</v>
      </c>
      <c r="AH4063">
        <f>invoices[[#This Row],[EB Amount]]-invoices[[#This Row],[electricity_amount]]</f>
        <v>0</v>
      </c>
    </row>
    <row r="4064" spans="1:34">
      <c r="A4064" t="s">
        <v>10404</v>
      </c>
      <c r="B4064" t="s">
        <v>22</v>
      </c>
      <c r="C4064" t="s">
        <v>5427</v>
      </c>
      <c r="D4064" t="s">
        <v>24</v>
      </c>
      <c r="E4064" t="s">
        <v>519</v>
      </c>
      <c r="F4064" t="s">
        <v>520</v>
      </c>
      <c r="G4064" t="s">
        <v>10405</v>
      </c>
      <c r="H4064" s="1">
        <f>DATE(YEAR(invoices[[#This Row],[due_date]]),MONTH(invoices[[#This Row],[due_date]]),1)</f>
        <v>45413</v>
      </c>
      <c r="I4064" s="1">
        <v>45419</v>
      </c>
      <c r="J4064">
        <v>19000</v>
      </c>
      <c r="K4064">
        <v>1683</v>
      </c>
      <c r="L4064">
        <v>0</v>
      </c>
      <c r="M4064">
        <f>invoices[[#This Row],[rent_amount]]+invoices[[#This Row],[electricity_amount]]+invoices[[#This Row],[other_charges]]</f>
        <v>20683</v>
      </c>
      <c r="N4064" t="s">
        <v>28</v>
      </c>
      <c r="O4064" t="s">
        <v>760</v>
      </c>
      <c r="P4064">
        <v>0</v>
      </c>
      <c r="Q4064" t="b">
        <v>0</v>
      </c>
      <c r="R4064" t="s">
        <v>116</v>
      </c>
      <c r="S4064">
        <v>0</v>
      </c>
      <c r="T4064">
        <f>invoices[[#This Row],[total_amount]]</f>
        <v>20683</v>
      </c>
      <c r="U4064" t="s">
        <v>5429</v>
      </c>
      <c r="V4064" t="str">
        <f>INDEX([1]!Table1[tenantname],MATCH(invoices[[#This Row],[allotment_id]],[1]!Table1[TenantAllotmentID],0))</f>
        <v>Rupesh S (C41-A1)</v>
      </c>
      <c r="W4064" t="s">
        <v>15374</v>
      </c>
      <c r="X4064" t="s">
        <v>15375</v>
      </c>
      <c r="Y4064" s="4">
        <v>45413</v>
      </c>
      <c r="Z4064" t="s">
        <v>15806</v>
      </c>
      <c r="AA4064">
        <v>11618</v>
      </c>
      <c r="AB4064">
        <v>6255</v>
      </c>
      <c r="AC4064">
        <v>1127</v>
      </c>
      <c r="AD4064" s="7">
        <f>invoices[[#This Row],[Rent]]+invoices[[#This Row],[Services]]+invoices[[#This Row],[GST]]</f>
        <v>19000</v>
      </c>
      <c r="AE4064" s="7">
        <f>invoices[[#This Row],[Total]]-invoices[[#This Row],[rent_amount]]</f>
        <v>0</v>
      </c>
      <c r="AF4064">
        <v>4490</v>
      </c>
      <c r="AG4064">
        <v>1683</v>
      </c>
      <c r="AH4064">
        <f>invoices[[#This Row],[EB Amount]]-invoices[[#This Row],[electricity_amount]]</f>
        <v>0</v>
      </c>
    </row>
    <row r="4065" spans="1:34">
      <c r="A4065" t="s">
        <v>10476</v>
      </c>
      <c r="B4065" t="s">
        <v>22</v>
      </c>
      <c r="C4065" t="s">
        <v>1683</v>
      </c>
      <c r="D4065" t="s">
        <v>24</v>
      </c>
      <c r="E4065" t="s">
        <v>155</v>
      </c>
      <c r="F4065" t="s">
        <v>188</v>
      </c>
      <c r="G4065" t="s">
        <v>10477</v>
      </c>
      <c r="H4065" s="1">
        <f>DATE(YEAR(invoices[[#This Row],[due_date]]),MONTH(invoices[[#This Row],[due_date]]),1)</f>
        <v>45413</v>
      </c>
      <c r="I4065" s="1">
        <v>45419</v>
      </c>
      <c r="J4065">
        <v>13500</v>
      </c>
      <c r="K4065">
        <v>1500</v>
      </c>
      <c r="L4065">
        <v>2250</v>
      </c>
      <c r="M4065">
        <f>invoices[[#This Row],[rent_amount]]+invoices[[#This Row],[electricity_amount]]+invoices[[#This Row],[other_charges]]</f>
        <v>17250</v>
      </c>
      <c r="N4065" t="s">
        <v>28</v>
      </c>
      <c r="O4065" t="s">
        <v>115</v>
      </c>
      <c r="P4065">
        <v>0</v>
      </c>
      <c r="Q4065" t="b">
        <v>0</v>
      </c>
      <c r="R4065" t="s">
        <v>116</v>
      </c>
      <c r="S4065">
        <v>0</v>
      </c>
      <c r="T4065">
        <f>invoices[[#This Row],[total_amount]]</f>
        <v>17250</v>
      </c>
      <c r="U4065" t="s">
        <v>1685</v>
      </c>
      <c r="V4065" t="str">
        <f>INDEX([1]!Table1[tenantname],MATCH(invoices[[#This Row],[allotment_id]],[1]!Table1[TenantAllotmentID],0))</f>
        <v>Naga Anjana Ainam (C44-C2)</v>
      </c>
      <c r="W4065" t="s">
        <v>14558</v>
      </c>
      <c r="X4065" t="s">
        <v>14559</v>
      </c>
      <c r="Y4065" s="4">
        <v>45413</v>
      </c>
      <c r="Z4065" t="s">
        <v>15806</v>
      </c>
      <c r="AA4065">
        <v>8254</v>
      </c>
      <c r="AB4065">
        <v>4444</v>
      </c>
      <c r="AC4065">
        <v>802</v>
      </c>
      <c r="AD4065" s="7">
        <f>invoices[[#This Row],[Rent]]+invoices[[#This Row],[Services]]+invoices[[#This Row],[GST]]</f>
        <v>13500</v>
      </c>
      <c r="AE4065" s="7">
        <f>invoices[[#This Row],[Total]]-invoices[[#This Row],[rent_amount]]</f>
        <v>0</v>
      </c>
      <c r="AF4065">
        <v>4528</v>
      </c>
      <c r="AG4065">
        <v>1500</v>
      </c>
      <c r="AH4065">
        <f>invoices[[#This Row],[EB Amount]]-invoices[[#This Row],[electricity_amount]]</f>
        <v>0</v>
      </c>
    </row>
    <row r="4066" spans="1:34">
      <c r="A4066" t="s">
        <v>10512</v>
      </c>
      <c r="B4066" t="s">
        <v>22</v>
      </c>
      <c r="C4066" t="s">
        <v>23</v>
      </c>
      <c r="D4066" t="s">
        <v>24</v>
      </c>
      <c r="E4066" t="s">
        <v>140</v>
      </c>
      <c r="F4066" t="s">
        <v>293</v>
      </c>
      <c r="G4066" t="s">
        <v>10513</v>
      </c>
      <c r="H4066" s="1">
        <f>DATE(YEAR(invoices[[#This Row],[due_date]]),MONTH(invoices[[#This Row],[due_date]]),1)</f>
        <v>45413</v>
      </c>
      <c r="I4066" s="1">
        <v>45419</v>
      </c>
      <c r="J4066">
        <v>13000</v>
      </c>
      <c r="K4066">
        <v>667</v>
      </c>
      <c r="L4066">
        <v>0</v>
      </c>
      <c r="M4066">
        <f>invoices[[#This Row],[rent_amount]]+invoices[[#This Row],[electricity_amount]]+invoices[[#This Row],[other_charges]]</f>
        <v>13667</v>
      </c>
      <c r="N4066" t="s">
        <v>28</v>
      </c>
      <c r="O4066" t="s">
        <v>553</v>
      </c>
      <c r="P4066">
        <v>0</v>
      </c>
      <c r="Q4066" t="b">
        <v>0</v>
      </c>
      <c r="R4066" t="s">
        <v>116</v>
      </c>
      <c r="S4066">
        <v>0</v>
      </c>
      <c r="T4066">
        <f>invoices[[#This Row],[total_amount]]</f>
        <v>13667</v>
      </c>
      <c r="U4066" t="s">
        <v>5588</v>
      </c>
      <c r="V4066" t="str">
        <f>INDEX([1]!Table1[tenantname],MATCH(invoices[[#This Row],[allotment_id]],[1]!Table1[TenantAllotmentID],0))</f>
        <v>Harsh Ashish (A41-B1)</v>
      </c>
      <c r="W4066" t="s">
        <v>15395</v>
      </c>
      <c r="X4066" t="s">
        <v>15396</v>
      </c>
      <c r="Y4066" s="4">
        <v>45413</v>
      </c>
      <c r="Z4066" t="s">
        <v>15806</v>
      </c>
      <c r="AA4066">
        <v>8085</v>
      </c>
      <c r="AB4066">
        <v>4165</v>
      </c>
      <c r="AC4066">
        <v>750</v>
      </c>
      <c r="AD4066" s="7">
        <f>invoices[[#This Row],[Rent]]+invoices[[#This Row],[Services]]+invoices[[#This Row],[GST]]</f>
        <v>13000</v>
      </c>
      <c r="AE4066" s="7">
        <f>invoices[[#This Row],[Total]]-invoices[[#This Row],[rent_amount]]</f>
        <v>0</v>
      </c>
      <c r="AF4066">
        <v>4547</v>
      </c>
      <c r="AG4066">
        <v>667</v>
      </c>
      <c r="AH4066">
        <f>invoices[[#This Row],[EB Amount]]-invoices[[#This Row],[electricity_amount]]</f>
        <v>0</v>
      </c>
    </row>
    <row r="4067" spans="1:34">
      <c r="A4067" t="s">
        <v>10632</v>
      </c>
      <c r="B4067" t="s">
        <v>22</v>
      </c>
      <c r="C4067" t="s">
        <v>233</v>
      </c>
      <c r="D4067" t="s">
        <v>24</v>
      </c>
      <c r="E4067" t="s">
        <v>234</v>
      </c>
      <c r="F4067" t="s">
        <v>235</v>
      </c>
      <c r="G4067" t="s">
        <v>10633</v>
      </c>
      <c r="H4067" s="1">
        <f>DATE(YEAR(invoices[[#This Row],[due_date]]),MONTH(invoices[[#This Row],[due_date]]),1)</f>
        <v>45413</v>
      </c>
      <c r="I4067" s="1">
        <v>45419</v>
      </c>
      <c r="J4067">
        <v>19000</v>
      </c>
      <c r="K4067">
        <v>684</v>
      </c>
      <c r="L4067">
        <v>0</v>
      </c>
      <c r="M4067">
        <f>invoices[[#This Row],[rent_amount]]+invoices[[#This Row],[electricity_amount]]+invoices[[#This Row],[other_charges]]</f>
        <v>19684</v>
      </c>
      <c r="N4067" t="s">
        <v>28</v>
      </c>
      <c r="O4067" t="s">
        <v>1774</v>
      </c>
      <c r="P4067">
        <v>0</v>
      </c>
      <c r="Q4067" t="b">
        <v>0</v>
      </c>
      <c r="R4067" t="s">
        <v>116</v>
      </c>
      <c r="S4067">
        <v>0</v>
      </c>
      <c r="T4067">
        <f>invoices[[#This Row],[total_amount]]</f>
        <v>19684</v>
      </c>
      <c r="U4067" t="s">
        <v>238</v>
      </c>
      <c r="V4067" t="str">
        <f>INDEX([1]!Table1[tenantname],MATCH(invoices[[#This Row],[allotment_id]],[1]!Table1[TenantAllotmentID],0))</f>
        <v>Aldreena Dsouza (D12-A1)</v>
      </c>
      <c r="W4067" t="s">
        <v>14040</v>
      </c>
      <c r="X4067" t="s">
        <v>14041</v>
      </c>
      <c r="Y4067" s="4">
        <v>45413</v>
      </c>
      <c r="Z4067" t="s">
        <v>15806</v>
      </c>
      <c r="AA4067">
        <v>13300</v>
      </c>
      <c r="AB4067">
        <v>4545</v>
      </c>
      <c r="AC4067">
        <v>1155</v>
      </c>
      <c r="AD4067" s="7">
        <f>invoices[[#This Row],[Rent]]+invoices[[#This Row],[Services]]+invoices[[#This Row],[GST]]</f>
        <v>19000</v>
      </c>
      <c r="AE4067" s="7">
        <f>invoices[[#This Row],[Total]]-invoices[[#This Row],[rent_amount]]</f>
        <v>0</v>
      </c>
      <c r="AF4067">
        <v>4607</v>
      </c>
      <c r="AG4067">
        <v>684</v>
      </c>
      <c r="AH4067">
        <f>invoices[[#This Row],[EB Amount]]-invoices[[#This Row],[electricity_amount]]</f>
        <v>0</v>
      </c>
    </row>
    <row r="4068" spans="1:34">
      <c r="A4068" t="s">
        <v>10647</v>
      </c>
      <c r="B4068" t="s">
        <v>22</v>
      </c>
      <c r="C4068" t="s">
        <v>946</v>
      </c>
      <c r="D4068" t="s">
        <v>24</v>
      </c>
      <c r="E4068" t="s">
        <v>349</v>
      </c>
      <c r="F4068" t="s">
        <v>947</v>
      </c>
      <c r="G4068" t="s">
        <v>10648</v>
      </c>
      <c r="H4068" s="1">
        <f>DATE(YEAR(invoices[[#This Row],[due_date]]),MONTH(invoices[[#This Row],[due_date]]),1)</f>
        <v>45413</v>
      </c>
      <c r="I4068" s="1">
        <v>45419</v>
      </c>
      <c r="J4068">
        <v>14500</v>
      </c>
      <c r="K4068">
        <v>1168</v>
      </c>
      <c r="L4068">
        <v>0</v>
      </c>
      <c r="M4068">
        <f>invoices[[#This Row],[rent_amount]]+invoices[[#This Row],[electricity_amount]]+invoices[[#This Row],[other_charges]]</f>
        <v>15668</v>
      </c>
      <c r="N4068" t="s">
        <v>28</v>
      </c>
      <c r="O4068" t="s">
        <v>553</v>
      </c>
      <c r="P4068">
        <v>0</v>
      </c>
      <c r="Q4068" t="b">
        <v>0</v>
      </c>
      <c r="R4068" t="s">
        <v>116</v>
      </c>
      <c r="S4068">
        <v>0</v>
      </c>
      <c r="T4068">
        <f>invoices[[#This Row],[total_amount]]</f>
        <v>15668</v>
      </c>
      <c r="U4068" t="s">
        <v>949</v>
      </c>
      <c r="V4068" t="str">
        <f>INDEX([1]!Table1[tenantname],MATCH(invoices[[#This Row],[allotment_id]],[1]!Table1[TenantAllotmentID],0))</f>
        <v>Harikrishnan P (B11-B1)</v>
      </c>
      <c r="W4068" t="s">
        <v>14288</v>
      </c>
      <c r="X4068" t="s">
        <v>14289</v>
      </c>
      <c r="Y4068" s="4">
        <v>45413</v>
      </c>
      <c r="Z4068" t="s">
        <v>15806</v>
      </c>
      <c r="AA4068">
        <v>10408</v>
      </c>
      <c r="AB4068">
        <v>3468</v>
      </c>
      <c r="AC4068">
        <v>624</v>
      </c>
      <c r="AD4068" s="7">
        <f>invoices[[#This Row],[Rent]]+invoices[[#This Row],[Services]]+invoices[[#This Row],[GST]]</f>
        <v>14500</v>
      </c>
      <c r="AE4068" s="7">
        <f>invoices[[#This Row],[Total]]-invoices[[#This Row],[rent_amount]]</f>
        <v>0</v>
      </c>
      <c r="AF4068">
        <v>4614</v>
      </c>
      <c r="AG4068">
        <v>1168</v>
      </c>
      <c r="AH4068">
        <f>invoices[[#This Row],[EB Amount]]-invoices[[#This Row],[electricity_amount]]</f>
        <v>0</v>
      </c>
    </row>
    <row r="4069" spans="1:34">
      <c r="A4069" t="s">
        <v>10683</v>
      </c>
      <c r="B4069" t="s">
        <v>22</v>
      </c>
      <c r="C4069" t="s">
        <v>5417</v>
      </c>
      <c r="D4069" t="s">
        <v>24</v>
      </c>
      <c r="E4069" t="s">
        <v>268</v>
      </c>
      <c r="F4069" t="s">
        <v>359</v>
      </c>
      <c r="G4069" t="s">
        <v>10684</v>
      </c>
      <c r="H4069" s="1">
        <f>DATE(YEAR(invoices[[#This Row],[due_date]]),MONTH(invoices[[#This Row],[due_date]]),1)</f>
        <v>45413</v>
      </c>
      <c r="I4069" s="1">
        <v>45419</v>
      </c>
      <c r="J4069">
        <v>24000</v>
      </c>
      <c r="K4069">
        <v>1539</v>
      </c>
      <c r="L4069">
        <v>0</v>
      </c>
      <c r="M4069">
        <f>invoices[[#This Row],[rent_amount]]+invoices[[#This Row],[electricity_amount]]+invoices[[#This Row],[other_charges]]</f>
        <v>25539</v>
      </c>
      <c r="N4069" t="s">
        <v>28</v>
      </c>
      <c r="O4069" t="s">
        <v>553</v>
      </c>
      <c r="P4069">
        <v>0</v>
      </c>
      <c r="Q4069" t="b">
        <v>0</v>
      </c>
      <c r="R4069" t="s">
        <v>116</v>
      </c>
      <c r="S4069">
        <v>0</v>
      </c>
      <c r="T4069">
        <f>invoices[[#This Row],[total_amount]]</f>
        <v>25539</v>
      </c>
      <c r="U4069" t="s">
        <v>5419</v>
      </c>
      <c r="V4069" t="str">
        <f>INDEX([1]!Table1[tenantname],MATCH(invoices[[#This Row],[allotment_id]],[1]!Table1[TenantAllotmentID],0))</f>
        <v>Jayanthan Ramesh (C21-D1)</v>
      </c>
      <c r="W4069" t="s">
        <v>15372</v>
      </c>
      <c r="X4069" t="s">
        <v>15373</v>
      </c>
      <c r="Y4069" s="4">
        <v>45413</v>
      </c>
      <c r="Z4069" t="s">
        <v>15806</v>
      </c>
      <c r="AA4069">
        <v>17228</v>
      </c>
      <c r="AB4069">
        <v>5741</v>
      </c>
      <c r="AC4069">
        <v>1031</v>
      </c>
      <c r="AD4069" s="7">
        <f>invoices[[#This Row],[Rent]]+invoices[[#This Row],[Services]]+invoices[[#This Row],[GST]]</f>
        <v>24000</v>
      </c>
      <c r="AE4069" s="7">
        <f>invoices[[#This Row],[Total]]-invoices[[#This Row],[rent_amount]]</f>
        <v>0</v>
      </c>
      <c r="AF4069">
        <v>4634</v>
      </c>
      <c r="AG4069">
        <v>1539</v>
      </c>
      <c r="AH4069">
        <f>invoices[[#This Row],[EB Amount]]-invoices[[#This Row],[electricity_amount]]</f>
        <v>0</v>
      </c>
    </row>
    <row r="4070" spans="1:34">
      <c r="A4070" t="s">
        <v>10701</v>
      </c>
      <c r="B4070" t="s">
        <v>22</v>
      </c>
      <c r="C4070" t="s">
        <v>2207</v>
      </c>
      <c r="D4070" t="s">
        <v>24</v>
      </c>
      <c r="E4070" t="s">
        <v>234</v>
      </c>
      <c r="F4070" t="s">
        <v>544</v>
      </c>
      <c r="G4070" t="s">
        <v>10702</v>
      </c>
      <c r="H4070" s="1">
        <f>DATE(YEAR(invoices[[#This Row],[due_date]]),MONTH(invoices[[#This Row],[due_date]]),1)</f>
        <v>45413</v>
      </c>
      <c r="I4070" s="1">
        <v>45419</v>
      </c>
      <c r="J4070">
        <v>7016</v>
      </c>
      <c r="K4070">
        <v>0</v>
      </c>
      <c r="L4070">
        <v>0</v>
      </c>
      <c r="M4070">
        <f>invoices[[#This Row],[rent_amount]]+invoices[[#This Row],[electricity_amount]]+invoices[[#This Row],[other_charges]]</f>
        <v>7016</v>
      </c>
      <c r="N4070" t="s">
        <v>28</v>
      </c>
      <c r="O4070" t="s">
        <v>115</v>
      </c>
      <c r="P4070">
        <v>0</v>
      </c>
      <c r="Q4070" t="b">
        <v>0</v>
      </c>
      <c r="R4070" t="s">
        <v>116</v>
      </c>
      <c r="S4070">
        <v>0</v>
      </c>
      <c r="T4070">
        <f>invoices[[#This Row],[total_amount]]</f>
        <v>7016</v>
      </c>
      <c r="U4070" t="s">
        <v>2209</v>
      </c>
      <c r="V4070" t="str">
        <f>INDEX([1]!Table1[tenantname],MATCH(invoices[[#This Row],[allotment_id]],[1]!Table1[TenantAllotmentID],0))</f>
        <v>Rishika Gupta (D12-B2)</v>
      </c>
      <c r="W4070" t="s">
        <v>14742</v>
      </c>
      <c r="X4070" t="s">
        <v>14743</v>
      </c>
      <c r="Y4070" s="4">
        <v>45413</v>
      </c>
      <c r="Z4070" t="s">
        <v>15806</v>
      </c>
      <c r="AA4070">
        <v>4911</v>
      </c>
      <c r="AB4070">
        <v>1784</v>
      </c>
      <c r="AC4070">
        <v>321</v>
      </c>
      <c r="AD4070" s="7">
        <f>invoices[[#This Row],[Rent]]+invoices[[#This Row],[Services]]+invoices[[#This Row],[GST]]</f>
        <v>7016</v>
      </c>
      <c r="AE4070" s="7">
        <f>invoices[[#This Row],[Total]]-invoices[[#This Row],[rent_amount]]</f>
        <v>0</v>
      </c>
      <c r="AF4070">
        <v>4644</v>
      </c>
      <c r="AG4070">
        <v>0</v>
      </c>
      <c r="AH4070">
        <f>invoices[[#This Row],[EB Amount]]-invoices[[#This Row],[electricity_amount]]</f>
        <v>0</v>
      </c>
    </row>
    <row r="4071" spans="1:34">
      <c r="A4071" t="s">
        <v>10856</v>
      </c>
      <c r="B4071" t="s">
        <v>22</v>
      </c>
      <c r="C4071" t="s">
        <v>6685</v>
      </c>
      <c r="D4071" t="s">
        <v>24</v>
      </c>
      <c r="E4071" t="s">
        <v>254</v>
      </c>
      <c r="F4071" t="s">
        <v>2299</v>
      </c>
      <c r="G4071" t="s">
        <v>10857</v>
      </c>
      <c r="H4071" s="1">
        <f>DATE(YEAR(invoices[[#This Row],[due_date]]),MONTH(invoices[[#This Row],[due_date]]),1)</f>
        <v>45413</v>
      </c>
      <c r="I4071" s="1">
        <v>45419</v>
      </c>
      <c r="J4071">
        <v>3047</v>
      </c>
      <c r="K4071">
        <v>2250</v>
      </c>
      <c r="L4071">
        <v>2250</v>
      </c>
      <c r="M4071">
        <f>invoices[[#This Row],[rent_amount]]+invoices[[#This Row],[electricity_amount]]+invoices[[#This Row],[other_charges]]</f>
        <v>7547</v>
      </c>
      <c r="N4071" t="s">
        <v>28</v>
      </c>
      <c r="O4071" t="s">
        <v>760</v>
      </c>
      <c r="P4071">
        <v>0</v>
      </c>
      <c r="Q4071" t="b">
        <v>0</v>
      </c>
      <c r="R4071" t="s">
        <v>116</v>
      </c>
      <c r="S4071">
        <v>0</v>
      </c>
      <c r="T4071">
        <f>invoices[[#This Row],[total_amount]]</f>
        <v>7547</v>
      </c>
      <c r="U4071" t="s">
        <v>6687</v>
      </c>
      <c r="V4071" t="str">
        <f>INDEX([1]!Table1[tenantname],MATCH(invoices[[#This Row],[allotment_id]],[1]!Table1[TenantAllotmentID],0))</f>
        <v>Srilekha Telaprolu (C42-C1)</v>
      </c>
      <c r="W4071" t="s">
        <v>15500</v>
      </c>
      <c r="X4071" t="s">
        <v>15501</v>
      </c>
      <c r="Y4071" s="4">
        <v>45413</v>
      </c>
      <c r="Z4071" t="s">
        <v>15806</v>
      </c>
      <c r="AA4071">
        <v>1864</v>
      </c>
      <c r="AB4071">
        <v>1003</v>
      </c>
      <c r="AC4071">
        <v>180</v>
      </c>
      <c r="AD4071" s="7">
        <f>invoices[[#This Row],[Rent]]+invoices[[#This Row],[Services]]+invoices[[#This Row],[GST]]</f>
        <v>3047</v>
      </c>
      <c r="AE4071" s="7">
        <f>invoices[[#This Row],[Total]]-invoices[[#This Row],[rent_amount]]</f>
        <v>0</v>
      </c>
      <c r="AF4071">
        <v>4723</v>
      </c>
      <c r="AG4071">
        <v>2250</v>
      </c>
      <c r="AH4071">
        <f>invoices[[#This Row],[EB Amount]]-invoices[[#This Row],[electricity_amount]]</f>
        <v>0</v>
      </c>
    </row>
    <row r="4072" spans="1:34">
      <c r="A4072" t="s">
        <v>10935</v>
      </c>
      <c r="B4072" t="s">
        <v>22</v>
      </c>
      <c r="C4072" t="s">
        <v>1477</v>
      </c>
      <c r="D4072" t="s">
        <v>24</v>
      </c>
      <c r="E4072" t="s">
        <v>569</v>
      </c>
      <c r="F4072" t="s">
        <v>670</v>
      </c>
      <c r="G4072" t="s">
        <v>10936</v>
      </c>
      <c r="H4072" s="1">
        <f>DATE(YEAR(invoices[[#This Row],[due_date]]),MONTH(invoices[[#This Row],[due_date]]),1)</f>
        <v>45413</v>
      </c>
      <c r="I4072" s="1">
        <v>45419</v>
      </c>
      <c r="J4072">
        <v>19000</v>
      </c>
      <c r="K4072">
        <v>2490</v>
      </c>
      <c r="L4072">
        <v>2250</v>
      </c>
      <c r="M4072">
        <f>invoices[[#This Row],[rent_amount]]+invoices[[#This Row],[electricity_amount]]+invoices[[#This Row],[other_charges]]</f>
        <v>23740</v>
      </c>
      <c r="N4072" t="s">
        <v>28</v>
      </c>
      <c r="O4072" t="s">
        <v>553</v>
      </c>
      <c r="P4072">
        <v>0</v>
      </c>
      <c r="Q4072" t="b">
        <v>0</v>
      </c>
      <c r="R4072" t="s">
        <v>116</v>
      </c>
      <c r="S4072">
        <v>0</v>
      </c>
      <c r="T4072">
        <f>invoices[[#This Row],[total_amount]]</f>
        <v>23740</v>
      </c>
      <c r="U4072" t="s">
        <v>3394</v>
      </c>
      <c r="V4072" t="str">
        <f>INDEX([1]!Table1[tenantname],MATCH(invoices[[#This Row],[allotment_id]],[1]!Table1[TenantAllotmentID],0))</f>
        <v>Kalaivani Baskar (C12-A1)</v>
      </c>
      <c r="W4072" t="s">
        <v>14489</v>
      </c>
      <c r="X4072" t="s">
        <v>15046</v>
      </c>
      <c r="Y4072" s="4">
        <v>45413</v>
      </c>
      <c r="Z4072" t="s">
        <v>15806</v>
      </c>
      <c r="AA4072">
        <v>11618</v>
      </c>
      <c r="AB4072">
        <v>6255</v>
      </c>
      <c r="AC4072">
        <v>1127</v>
      </c>
      <c r="AD4072" s="7">
        <f>invoices[[#This Row],[Rent]]+invoices[[#This Row],[Services]]+invoices[[#This Row],[GST]]</f>
        <v>19000</v>
      </c>
      <c r="AE4072" s="7">
        <f>invoices[[#This Row],[Total]]-invoices[[#This Row],[rent_amount]]</f>
        <v>0</v>
      </c>
      <c r="AF4072">
        <v>4765</v>
      </c>
      <c r="AG4072">
        <v>2490</v>
      </c>
      <c r="AH4072">
        <f>invoices[[#This Row],[EB Amount]]-invoices[[#This Row],[electricity_amount]]</f>
        <v>0</v>
      </c>
    </row>
    <row r="4073" spans="1:34">
      <c r="A4073" t="s">
        <v>11097</v>
      </c>
      <c r="B4073" t="s">
        <v>22</v>
      </c>
      <c r="C4073" t="s">
        <v>2463</v>
      </c>
      <c r="D4073" t="s">
        <v>24</v>
      </c>
      <c r="E4073" t="s">
        <v>155</v>
      </c>
      <c r="F4073" t="s">
        <v>865</v>
      </c>
      <c r="G4073" t="s">
        <v>11098</v>
      </c>
      <c r="H4073" s="1">
        <f>DATE(YEAR(invoices[[#This Row],[due_date]]),MONTH(invoices[[#This Row],[due_date]]),1)</f>
        <v>45413</v>
      </c>
      <c r="I4073" s="1">
        <v>45419</v>
      </c>
      <c r="J4073">
        <v>14500</v>
      </c>
      <c r="K4073">
        <v>1035</v>
      </c>
      <c r="L4073">
        <v>0</v>
      </c>
      <c r="M4073">
        <f>invoices[[#This Row],[rent_amount]]+invoices[[#This Row],[electricity_amount]]+invoices[[#This Row],[other_charges]]</f>
        <v>15535</v>
      </c>
      <c r="N4073" t="s">
        <v>28</v>
      </c>
      <c r="O4073" t="s">
        <v>553</v>
      </c>
      <c r="P4073">
        <v>0</v>
      </c>
      <c r="Q4073" t="b">
        <v>0</v>
      </c>
      <c r="R4073" t="s">
        <v>116</v>
      </c>
      <c r="S4073">
        <v>0</v>
      </c>
      <c r="T4073">
        <f>invoices[[#This Row],[total_amount]]</f>
        <v>15535</v>
      </c>
      <c r="U4073" s="2" t="s">
        <v>11099</v>
      </c>
      <c r="V4073" t="str">
        <f>INDEX([1]!Table1[tenantname],MATCH(invoices[[#This Row],[allotment_id]],[1]!Table1[TenantAllotmentID],0))</f>
        <v>Deepthi Krishna (C44-B2)</v>
      </c>
      <c r="W4073" t="s">
        <v>14812</v>
      </c>
      <c r="X4073" t="s">
        <v>15725</v>
      </c>
      <c r="Y4073" s="4">
        <v>45413</v>
      </c>
      <c r="Z4073" t="s">
        <v>15806</v>
      </c>
      <c r="AA4073">
        <v>8866</v>
      </c>
      <c r="AB4073">
        <v>4774</v>
      </c>
      <c r="AC4073">
        <v>860</v>
      </c>
      <c r="AD4073" s="7">
        <f>invoices[[#This Row],[Rent]]+invoices[[#This Row],[Services]]+invoices[[#This Row],[GST]]</f>
        <v>14500</v>
      </c>
      <c r="AE4073" s="7">
        <f>invoices[[#This Row],[Total]]-invoices[[#This Row],[rent_amount]]</f>
        <v>0</v>
      </c>
      <c r="AF4073">
        <v>4852</v>
      </c>
      <c r="AG4073">
        <v>1035</v>
      </c>
      <c r="AH4073">
        <f>invoices[[#This Row],[EB Amount]]-invoices[[#This Row],[electricity_amount]]</f>
        <v>0</v>
      </c>
    </row>
    <row r="4074" spans="1:34">
      <c r="A4074" t="s">
        <v>11112</v>
      </c>
      <c r="B4074" t="s">
        <v>22</v>
      </c>
      <c r="C4074" t="s">
        <v>95</v>
      </c>
      <c r="D4074" t="s">
        <v>24</v>
      </c>
      <c r="E4074" t="s">
        <v>96</v>
      </c>
      <c r="F4074" t="s">
        <v>97</v>
      </c>
      <c r="G4074" t="s">
        <v>11113</v>
      </c>
      <c r="H4074" s="1">
        <f>DATE(YEAR(invoices[[#This Row],[due_date]]),MONTH(invoices[[#This Row],[due_date]]),1)</f>
        <v>45413</v>
      </c>
      <c r="I4074" s="1">
        <v>45419</v>
      </c>
      <c r="J4074">
        <v>13500</v>
      </c>
      <c r="K4074">
        <v>2400</v>
      </c>
      <c r="L4074">
        <v>0</v>
      </c>
      <c r="M4074">
        <f>invoices[[#This Row],[rent_amount]]+invoices[[#This Row],[electricity_amount]]+invoices[[#This Row],[other_charges]]</f>
        <v>15900</v>
      </c>
      <c r="N4074" t="s">
        <v>28</v>
      </c>
      <c r="O4074" t="s">
        <v>553</v>
      </c>
      <c r="P4074">
        <v>0</v>
      </c>
      <c r="Q4074" t="b">
        <v>0</v>
      </c>
      <c r="R4074" t="s">
        <v>116</v>
      </c>
      <c r="S4074">
        <v>0</v>
      </c>
      <c r="T4074">
        <f>invoices[[#This Row],[total_amount]]</f>
        <v>15900</v>
      </c>
      <c r="U4074" t="s">
        <v>101</v>
      </c>
      <c r="V4074" t="str">
        <f>INDEX([1]!Table1[tenantname],MATCH(invoices[[#This Row],[allotment_id]],[1]!Table1[TenantAllotmentID],0))</f>
        <v>Athreya Guru (B33-C2)</v>
      </c>
      <c r="W4074" t="s">
        <v>14002</v>
      </c>
      <c r="X4074" t="s">
        <v>14003</v>
      </c>
      <c r="Y4074" s="4">
        <v>45413</v>
      </c>
      <c r="Z4074" t="s">
        <v>15806</v>
      </c>
      <c r="AA4074">
        <v>8254</v>
      </c>
      <c r="AB4074">
        <v>4444</v>
      </c>
      <c r="AC4074">
        <v>802</v>
      </c>
      <c r="AD4074" s="7">
        <f>invoices[[#This Row],[Rent]]+invoices[[#This Row],[Services]]+invoices[[#This Row],[GST]]</f>
        <v>13500</v>
      </c>
      <c r="AE4074" s="7">
        <f>invoices[[#This Row],[Total]]-invoices[[#This Row],[rent_amount]]</f>
        <v>0</v>
      </c>
      <c r="AF4074">
        <v>4858</v>
      </c>
      <c r="AG4074">
        <v>2400</v>
      </c>
      <c r="AH4074">
        <f>invoices[[#This Row],[EB Amount]]-invoices[[#This Row],[electricity_amount]]</f>
        <v>0</v>
      </c>
    </row>
    <row r="4075" spans="1:34">
      <c r="A4075" t="s">
        <v>11152</v>
      </c>
      <c r="B4075" t="s">
        <v>22</v>
      </c>
      <c r="C4075" t="s">
        <v>2717</v>
      </c>
      <c r="D4075" t="s">
        <v>24</v>
      </c>
      <c r="E4075" t="s">
        <v>147</v>
      </c>
      <c r="F4075" t="s">
        <v>1605</v>
      </c>
      <c r="G4075" t="s">
        <v>11153</v>
      </c>
      <c r="H4075" s="1">
        <f>DATE(YEAR(invoices[[#This Row],[due_date]]),MONTH(invoices[[#This Row],[due_date]]),1)</f>
        <v>45413</v>
      </c>
      <c r="I4075" s="1">
        <v>45419</v>
      </c>
      <c r="J4075">
        <v>7200</v>
      </c>
      <c r="K4075">
        <v>0</v>
      </c>
      <c r="L4075">
        <v>0</v>
      </c>
      <c r="M4075">
        <f>invoices[[#This Row],[rent_amount]]+invoices[[#This Row],[electricity_amount]]+invoices[[#This Row],[other_charges]]</f>
        <v>7200</v>
      </c>
      <c r="N4075" t="s">
        <v>28</v>
      </c>
      <c r="O4075" t="s">
        <v>760</v>
      </c>
      <c r="P4075">
        <v>0</v>
      </c>
      <c r="Q4075" t="b">
        <v>0</v>
      </c>
      <c r="R4075" t="s">
        <v>116</v>
      </c>
      <c r="S4075">
        <v>0</v>
      </c>
      <c r="T4075">
        <f>invoices[[#This Row],[total_amount]]</f>
        <v>7200</v>
      </c>
      <c r="U4075" t="s">
        <v>2719</v>
      </c>
      <c r="V4075" t="str">
        <f>INDEX([1]!Table1[tenantname],MATCH(invoices[[#This Row],[allotment_id]],[1]!Table1[TenantAllotmentID],0))</f>
        <v>Rohit Chakravarthy (C31-C2)</v>
      </c>
      <c r="W4075" t="s">
        <v>14877</v>
      </c>
      <c r="X4075" t="s">
        <v>14878</v>
      </c>
      <c r="Y4075" s="4">
        <v>45413</v>
      </c>
      <c r="Z4075" t="s">
        <v>15806</v>
      </c>
      <c r="AA4075">
        <v>5040</v>
      </c>
      <c r="AB4075">
        <v>1831</v>
      </c>
      <c r="AC4075">
        <v>329</v>
      </c>
      <c r="AD4075" s="7">
        <f>invoices[[#This Row],[Rent]]+invoices[[#This Row],[Services]]+invoices[[#This Row],[GST]]</f>
        <v>7200</v>
      </c>
      <c r="AE4075" s="7">
        <f>invoices[[#This Row],[Total]]-invoices[[#This Row],[rent_amount]]</f>
        <v>0</v>
      </c>
      <c r="AF4075">
        <v>4878</v>
      </c>
      <c r="AG4075">
        <v>0</v>
      </c>
      <c r="AH4075">
        <f>invoices[[#This Row],[EB Amount]]-invoices[[#This Row],[electricity_amount]]</f>
        <v>0</v>
      </c>
    </row>
    <row r="4076" spans="1:34">
      <c r="A4076" t="s">
        <v>11156</v>
      </c>
      <c r="B4076" t="s">
        <v>22</v>
      </c>
      <c r="C4076" t="s">
        <v>823</v>
      </c>
      <c r="D4076" t="s">
        <v>24</v>
      </c>
      <c r="E4076" t="s">
        <v>519</v>
      </c>
      <c r="F4076" t="s">
        <v>824</v>
      </c>
      <c r="G4076" t="s">
        <v>11157</v>
      </c>
      <c r="H4076" s="1">
        <f>DATE(YEAR(invoices[[#This Row],[due_date]]),MONTH(invoices[[#This Row],[due_date]]),1)</f>
        <v>45413</v>
      </c>
      <c r="I4076" s="1">
        <v>45419</v>
      </c>
      <c r="J4076">
        <v>24000</v>
      </c>
      <c r="K4076">
        <v>2475</v>
      </c>
      <c r="L4076">
        <v>0</v>
      </c>
      <c r="M4076">
        <f>invoices[[#This Row],[rent_amount]]+invoices[[#This Row],[electricity_amount]]+invoices[[#This Row],[other_charges]]</f>
        <v>26475</v>
      </c>
      <c r="N4076" t="s">
        <v>28</v>
      </c>
      <c r="O4076" t="s">
        <v>553</v>
      </c>
      <c r="P4076">
        <v>0</v>
      </c>
      <c r="Q4076" t="b">
        <v>0</v>
      </c>
      <c r="R4076" t="s">
        <v>116</v>
      </c>
      <c r="S4076">
        <v>0</v>
      </c>
      <c r="T4076">
        <f>invoices[[#This Row],[total_amount]]</f>
        <v>26475</v>
      </c>
      <c r="U4076" t="s">
        <v>827</v>
      </c>
      <c r="V4076" t="str">
        <f>INDEX([1]!Table1[tenantname],MATCH(invoices[[#This Row],[allotment_id]],[1]!Table1[TenantAllotmentID],0))</f>
        <v>Prateek Sharma (C41-D1)</v>
      </c>
      <c r="W4076" t="s">
        <v>14245</v>
      </c>
      <c r="X4076" t="s">
        <v>14246</v>
      </c>
      <c r="Y4076" s="4">
        <v>45413</v>
      </c>
      <c r="Z4076" t="s">
        <v>15806</v>
      </c>
      <c r="AA4076">
        <v>14675</v>
      </c>
      <c r="AB4076">
        <v>7902</v>
      </c>
      <c r="AC4076">
        <v>1423</v>
      </c>
      <c r="AD4076" s="7">
        <f>invoices[[#This Row],[Rent]]+invoices[[#This Row],[Services]]+invoices[[#This Row],[GST]]</f>
        <v>24000</v>
      </c>
      <c r="AE4076" s="7">
        <f>invoices[[#This Row],[Total]]-invoices[[#This Row],[rent_amount]]</f>
        <v>0</v>
      </c>
      <c r="AF4076">
        <v>4880</v>
      </c>
      <c r="AG4076">
        <v>2475</v>
      </c>
      <c r="AH4076">
        <f>invoices[[#This Row],[EB Amount]]-invoices[[#This Row],[electricity_amount]]</f>
        <v>0</v>
      </c>
    </row>
    <row r="4077" spans="1:34">
      <c r="A4077" t="s">
        <v>11246</v>
      </c>
      <c r="B4077" t="s">
        <v>22</v>
      </c>
      <c r="C4077" t="s">
        <v>1963</v>
      </c>
      <c r="D4077" t="s">
        <v>24</v>
      </c>
      <c r="E4077" t="s">
        <v>140</v>
      </c>
      <c r="F4077" t="s">
        <v>141</v>
      </c>
      <c r="G4077" t="s">
        <v>11247</v>
      </c>
      <c r="H4077" s="1">
        <f>DATE(YEAR(invoices[[#This Row],[due_date]]),MONTH(invoices[[#This Row],[due_date]]),1)</f>
        <v>45413</v>
      </c>
      <c r="I4077" s="1">
        <v>45419</v>
      </c>
      <c r="J4077">
        <v>14500</v>
      </c>
      <c r="K4077">
        <v>522</v>
      </c>
      <c r="L4077">
        <v>0</v>
      </c>
      <c r="M4077">
        <f>invoices[[#This Row],[rent_amount]]+invoices[[#This Row],[electricity_amount]]+invoices[[#This Row],[other_charges]]</f>
        <v>15022</v>
      </c>
      <c r="N4077" t="s">
        <v>28</v>
      </c>
      <c r="O4077" t="s">
        <v>1774</v>
      </c>
      <c r="P4077">
        <v>0</v>
      </c>
      <c r="Q4077" t="b">
        <v>0</v>
      </c>
      <c r="R4077" t="s">
        <v>116</v>
      </c>
      <c r="S4077">
        <v>0</v>
      </c>
      <c r="T4077">
        <f>invoices[[#This Row],[total_amount]]</f>
        <v>15022</v>
      </c>
      <c r="U4077" t="s">
        <v>1965</v>
      </c>
      <c r="V4077" t="str">
        <f>INDEX([1]!Table1[tenantname],MATCH(invoices[[#This Row],[allotment_id]],[1]!Table1[TenantAllotmentID],0))</f>
        <v>Akarsh Shrivatsava (A41-D2)</v>
      </c>
      <c r="W4077" t="s">
        <v>14661</v>
      </c>
      <c r="X4077" t="s">
        <v>14662</v>
      </c>
      <c r="Y4077" s="4">
        <v>45413</v>
      </c>
      <c r="Z4077" t="s">
        <v>15806</v>
      </c>
      <c r="AA4077">
        <v>9018</v>
      </c>
      <c r="AB4077">
        <v>4645</v>
      </c>
      <c r="AC4077">
        <v>837</v>
      </c>
      <c r="AD4077" s="7">
        <f>invoices[[#This Row],[Rent]]+invoices[[#This Row],[Services]]+invoices[[#This Row],[GST]]</f>
        <v>14500</v>
      </c>
      <c r="AE4077" s="7">
        <f>invoices[[#This Row],[Total]]-invoices[[#This Row],[rent_amount]]</f>
        <v>0</v>
      </c>
      <c r="AF4077">
        <v>4923</v>
      </c>
      <c r="AG4077">
        <v>522</v>
      </c>
      <c r="AH4077">
        <f>invoices[[#This Row],[EB Amount]]-invoices[[#This Row],[electricity_amount]]</f>
        <v>0</v>
      </c>
    </row>
    <row r="4078" spans="1:34">
      <c r="A4078" t="s">
        <v>11265</v>
      </c>
      <c r="B4078" t="s">
        <v>22</v>
      </c>
      <c r="C4078" t="s">
        <v>6545</v>
      </c>
      <c r="D4078" t="s">
        <v>24</v>
      </c>
      <c r="E4078" t="s">
        <v>181</v>
      </c>
      <c r="F4078" t="s">
        <v>427</v>
      </c>
      <c r="G4078" t="s">
        <v>11266</v>
      </c>
      <c r="H4078" s="1">
        <f>DATE(YEAR(invoices[[#This Row],[due_date]]),MONTH(invoices[[#This Row],[due_date]]),1)</f>
        <v>45413</v>
      </c>
      <c r="I4078" s="1">
        <v>45419</v>
      </c>
      <c r="J4078">
        <v>11120</v>
      </c>
      <c r="K4078">
        <v>0</v>
      </c>
      <c r="L4078">
        <v>0</v>
      </c>
      <c r="M4078">
        <f>invoices[[#This Row],[rent_amount]]+invoices[[#This Row],[electricity_amount]]+invoices[[#This Row],[other_charges]]</f>
        <v>11120</v>
      </c>
      <c r="N4078" t="s">
        <v>28</v>
      </c>
      <c r="O4078" t="s">
        <v>760</v>
      </c>
      <c r="P4078">
        <v>0</v>
      </c>
      <c r="Q4078" t="b">
        <v>0</v>
      </c>
      <c r="R4078" t="s">
        <v>116</v>
      </c>
      <c r="S4078">
        <v>0</v>
      </c>
      <c r="T4078">
        <f>invoices[[#This Row],[total_amount]]</f>
        <v>11120</v>
      </c>
      <c r="U4078" t="s">
        <v>6547</v>
      </c>
      <c r="V4078" t="str">
        <f>INDEX([1]!Table1[tenantname],MATCH(invoices[[#This Row],[allotment_id]],[1]!Table1[TenantAllotmentID],0))</f>
        <v>Sruthi Pitchika (B24-B2)</v>
      </c>
      <c r="W4078" t="s">
        <v>15484</v>
      </c>
      <c r="X4078" t="s">
        <v>15485</v>
      </c>
      <c r="Y4078" s="4">
        <v>45413</v>
      </c>
      <c r="Z4078" t="s">
        <v>15806</v>
      </c>
      <c r="AA4078">
        <v>7925</v>
      </c>
      <c r="AB4078">
        <v>2708</v>
      </c>
      <c r="AC4078">
        <v>487</v>
      </c>
      <c r="AD4078" s="7">
        <f>invoices[[#This Row],[Rent]]+invoices[[#This Row],[Services]]+invoices[[#This Row],[GST]]</f>
        <v>11120</v>
      </c>
      <c r="AE4078" s="7">
        <f>invoices[[#This Row],[Total]]-invoices[[#This Row],[rent_amount]]</f>
        <v>0</v>
      </c>
      <c r="AF4078">
        <v>4931</v>
      </c>
      <c r="AG4078">
        <v>0</v>
      </c>
      <c r="AH4078">
        <f>invoices[[#This Row],[EB Amount]]-invoices[[#This Row],[electricity_amount]]</f>
        <v>0</v>
      </c>
    </row>
    <row r="4079" spans="1:34">
      <c r="A4079" t="s">
        <v>11287</v>
      </c>
      <c r="B4079" t="s">
        <v>22</v>
      </c>
      <c r="C4079" t="s">
        <v>847</v>
      </c>
      <c r="D4079" t="s">
        <v>24</v>
      </c>
      <c r="E4079" t="s">
        <v>354</v>
      </c>
      <c r="F4079" t="s">
        <v>812</v>
      </c>
      <c r="G4079" t="s">
        <v>11288</v>
      </c>
      <c r="H4079" s="1">
        <f>DATE(YEAR(invoices[[#This Row],[due_date]]),MONTH(invoices[[#This Row],[due_date]]),1)</f>
        <v>45413</v>
      </c>
      <c r="I4079" s="1">
        <v>45419</v>
      </c>
      <c r="J4079">
        <v>14500</v>
      </c>
      <c r="K4079">
        <v>660</v>
      </c>
      <c r="L4079">
        <v>0</v>
      </c>
      <c r="M4079">
        <f>invoices[[#This Row],[rent_amount]]+invoices[[#This Row],[electricity_amount]]+invoices[[#This Row],[other_charges]]</f>
        <v>15160</v>
      </c>
      <c r="N4079" t="s">
        <v>28</v>
      </c>
      <c r="O4079" t="s">
        <v>115</v>
      </c>
      <c r="P4079">
        <v>0</v>
      </c>
      <c r="Q4079" t="b">
        <v>0</v>
      </c>
      <c r="R4079" t="s">
        <v>116</v>
      </c>
      <c r="S4079">
        <v>0</v>
      </c>
      <c r="T4079">
        <f>invoices[[#This Row],[total_amount]]</f>
        <v>15160</v>
      </c>
      <c r="U4079" t="s">
        <v>849</v>
      </c>
      <c r="V4079" t="str">
        <f>INDEX([1]!Table1[tenantname],MATCH(invoices[[#This Row],[allotment_id]],[1]!Table1[TenantAllotmentID],0))</f>
        <v>Narendhren RR (B34-B2)</v>
      </c>
      <c r="W4079" t="s">
        <v>14253</v>
      </c>
      <c r="X4079" t="s">
        <v>14254</v>
      </c>
      <c r="Y4079" s="4">
        <v>45413</v>
      </c>
      <c r="Z4079" t="s">
        <v>15806</v>
      </c>
      <c r="AA4079">
        <v>8866</v>
      </c>
      <c r="AB4079">
        <v>4774</v>
      </c>
      <c r="AC4079">
        <v>860</v>
      </c>
      <c r="AD4079" s="7">
        <f>invoices[[#This Row],[Rent]]+invoices[[#This Row],[Services]]+invoices[[#This Row],[GST]]</f>
        <v>14500</v>
      </c>
      <c r="AE4079" s="7">
        <f>invoices[[#This Row],[Total]]-invoices[[#This Row],[rent_amount]]</f>
        <v>0</v>
      </c>
      <c r="AF4079">
        <v>4942</v>
      </c>
      <c r="AG4079">
        <v>660</v>
      </c>
      <c r="AH4079">
        <f>invoices[[#This Row],[EB Amount]]-invoices[[#This Row],[electricity_amount]]</f>
        <v>0</v>
      </c>
    </row>
    <row r="4080" spans="1:34">
      <c r="A4080" t="s">
        <v>11355</v>
      </c>
      <c r="B4080" t="s">
        <v>22</v>
      </c>
      <c r="C4080" t="s">
        <v>304</v>
      </c>
      <c r="D4080" t="s">
        <v>24</v>
      </c>
      <c r="E4080" t="s">
        <v>181</v>
      </c>
      <c r="F4080" t="s">
        <v>305</v>
      </c>
      <c r="G4080" t="s">
        <v>11356</v>
      </c>
      <c r="H4080" s="1">
        <f>DATE(YEAR(invoices[[#This Row],[due_date]]),MONTH(invoices[[#This Row],[due_date]]),1)</f>
        <v>45413</v>
      </c>
      <c r="I4080" s="1">
        <v>45419</v>
      </c>
      <c r="J4080">
        <v>13500</v>
      </c>
      <c r="K4080">
        <v>201</v>
      </c>
      <c r="L4080">
        <v>0</v>
      </c>
      <c r="M4080">
        <f>invoices[[#This Row],[rent_amount]]+invoices[[#This Row],[electricity_amount]]+invoices[[#This Row],[other_charges]]</f>
        <v>13701</v>
      </c>
      <c r="N4080" t="s">
        <v>28</v>
      </c>
      <c r="O4080" t="s">
        <v>553</v>
      </c>
      <c r="P4080">
        <v>0</v>
      </c>
      <c r="Q4080" t="b">
        <v>0</v>
      </c>
      <c r="R4080" t="s">
        <v>116</v>
      </c>
      <c r="S4080">
        <v>0</v>
      </c>
      <c r="T4080">
        <f>invoices[[#This Row],[total_amount]]</f>
        <v>13701</v>
      </c>
      <c r="U4080" t="s">
        <v>309</v>
      </c>
      <c r="V4080" t="str">
        <f>INDEX([1]!Table1[tenantname],MATCH(invoices[[#This Row],[allotment_id]],[1]!Table1[TenantAllotmentID],0))</f>
        <v>Chandana Sai Bade (B24-C1)</v>
      </c>
      <c r="W4080" t="s">
        <v>14062</v>
      </c>
      <c r="X4080" t="s">
        <v>14063</v>
      </c>
      <c r="Y4080" s="4">
        <v>45413</v>
      </c>
      <c r="Z4080" t="s">
        <v>15806</v>
      </c>
      <c r="AA4080">
        <v>9450</v>
      </c>
      <c r="AB4080">
        <v>3229</v>
      </c>
      <c r="AC4080">
        <v>821</v>
      </c>
      <c r="AD4080" s="7">
        <f>invoices[[#This Row],[Rent]]+invoices[[#This Row],[Services]]+invoices[[#This Row],[GST]]</f>
        <v>13500</v>
      </c>
      <c r="AE4080" s="7">
        <f>invoices[[#This Row],[Total]]-invoices[[#This Row],[rent_amount]]</f>
        <v>0</v>
      </c>
      <c r="AF4080">
        <v>4974</v>
      </c>
      <c r="AG4080">
        <v>201</v>
      </c>
      <c r="AH4080">
        <f>invoices[[#This Row],[EB Amount]]-invoices[[#This Row],[electricity_amount]]</f>
        <v>0</v>
      </c>
    </row>
    <row r="4081" spans="1:34">
      <c r="A4081" t="s">
        <v>11395</v>
      </c>
      <c r="B4081" t="s">
        <v>22</v>
      </c>
      <c r="C4081" t="s">
        <v>451</v>
      </c>
      <c r="D4081" t="s">
        <v>24</v>
      </c>
      <c r="E4081" t="s">
        <v>181</v>
      </c>
      <c r="F4081" t="s">
        <v>452</v>
      </c>
      <c r="G4081" t="s">
        <v>11396</v>
      </c>
      <c r="H4081" s="1">
        <f>DATE(YEAR(invoices[[#This Row],[due_date]]),MONTH(invoices[[#This Row],[due_date]]),1)</f>
        <v>45413</v>
      </c>
      <c r="I4081" s="1">
        <v>45419</v>
      </c>
      <c r="J4081">
        <v>13000</v>
      </c>
      <c r="K4081">
        <v>1620</v>
      </c>
      <c r="L4081">
        <v>0</v>
      </c>
      <c r="M4081">
        <f>invoices[[#This Row],[rent_amount]]+invoices[[#This Row],[electricity_amount]]+invoices[[#This Row],[other_charges]]</f>
        <v>14620</v>
      </c>
      <c r="N4081" t="s">
        <v>28</v>
      </c>
      <c r="O4081" t="s">
        <v>760</v>
      </c>
      <c r="P4081">
        <v>0</v>
      </c>
      <c r="Q4081" t="b">
        <v>0</v>
      </c>
      <c r="R4081" t="s">
        <v>116</v>
      </c>
      <c r="S4081">
        <v>0</v>
      </c>
      <c r="T4081">
        <f>invoices[[#This Row],[total_amount]]</f>
        <v>14620</v>
      </c>
      <c r="U4081" t="s">
        <v>455</v>
      </c>
      <c r="V4081" t="str">
        <f>INDEX([1]!Table1[tenantname],MATCH(invoices[[#This Row],[allotment_id]],[1]!Table1[TenantAllotmentID],0))</f>
        <v>Srivarsha SS (B24-B1)</v>
      </c>
      <c r="W4081" t="s">
        <v>14116</v>
      </c>
      <c r="X4081" t="s">
        <v>14117</v>
      </c>
      <c r="Y4081" s="4">
        <v>45413</v>
      </c>
      <c r="Z4081" t="s">
        <v>15806</v>
      </c>
      <c r="AA4081">
        <v>9100</v>
      </c>
      <c r="AB4081">
        <v>3110</v>
      </c>
      <c r="AC4081">
        <v>790</v>
      </c>
      <c r="AD4081" s="7">
        <f>invoices[[#This Row],[Rent]]+invoices[[#This Row],[Services]]+invoices[[#This Row],[GST]]</f>
        <v>13000</v>
      </c>
      <c r="AE4081" s="7">
        <f>invoices[[#This Row],[Total]]-invoices[[#This Row],[rent_amount]]</f>
        <v>0</v>
      </c>
      <c r="AF4081">
        <v>4993</v>
      </c>
      <c r="AG4081">
        <v>1620</v>
      </c>
      <c r="AH4081">
        <f>invoices[[#This Row],[EB Amount]]-invoices[[#This Row],[electricity_amount]]</f>
        <v>0</v>
      </c>
    </row>
    <row r="4082" spans="1:34">
      <c r="A4082" t="s">
        <v>11445</v>
      </c>
      <c r="B4082" t="s">
        <v>22</v>
      </c>
      <c r="C4082" t="s">
        <v>1270</v>
      </c>
      <c r="D4082" t="s">
        <v>24</v>
      </c>
      <c r="E4082" t="s">
        <v>275</v>
      </c>
      <c r="F4082" t="s">
        <v>276</v>
      </c>
      <c r="G4082" t="s">
        <v>11446</v>
      </c>
      <c r="H4082" s="1">
        <f>DATE(YEAR(invoices[[#This Row],[due_date]]),MONTH(invoices[[#This Row],[due_date]]),1)</f>
        <v>45413</v>
      </c>
      <c r="I4082" s="1">
        <v>45419</v>
      </c>
      <c r="J4082">
        <v>13500</v>
      </c>
      <c r="K4082">
        <v>2880</v>
      </c>
      <c r="L4082">
        <v>0</v>
      </c>
      <c r="M4082">
        <f>invoices[[#This Row],[rent_amount]]+invoices[[#This Row],[electricity_amount]]+invoices[[#This Row],[other_charges]]</f>
        <v>16380</v>
      </c>
      <c r="N4082" t="s">
        <v>28</v>
      </c>
      <c r="O4082" t="s">
        <v>760</v>
      </c>
      <c r="P4082">
        <v>0</v>
      </c>
      <c r="Q4082" t="b">
        <v>0</v>
      </c>
      <c r="R4082" t="s">
        <v>116</v>
      </c>
      <c r="S4082">
        <v>0</v>
      </c>
      <c r="T4082">
        <f>invoices[[#This Row],[total_amount]]</f>
        <v>16380</v>
      </c>
      <c r="U4082" t="s">
        <v>1272</v>
      </c>
      <c r="V4082" t="str">
        <f>INDEX([1]!Table1[tenantname],MATCH(invoices[[#This Row],[allotment_id]],[1]!Table1[TenantAllotmentID],0))</f>
        <v>Smita Parial (B44-C2)</v>
      </c>
      <c r="W4082" t="s">
        <v>14407</v>
      </c>
      <c r="X4082" t="s">
        <v>14408</v>
      </c>
      <c r="Y4082" s="4">
        <v>45413</v>
      </c>
      <c r="Z4082" t="s">
        <v>15806</v>
      </c>
      <c r="AA4082">
        <v>9690</v>
      </c>
      <c r="AB4082">
        <v>3229</v>
      </c>
      <c r="AC4082">
        <v>581</v>
      </c>
      <c r="AD4082" s="7">
        <f>invoices[[#This Row],[Rent]]+invoices[[#This Row],[Services]]+invoices[[#This Row],[GST]]</f>
        <v>13500</v>
      </c>
      <c r="AE4082" s="7">
        <f>invoices[[#This Row],[Total]]-invoices[[#This Row],[rent_amount]]</f>
        <v>0</v>
      </c>
      <c r="AF4082">
        <v>5019</v>
      </c>
      <c r="AG4082">
        <v>2880</v>
      </c>
      <c r="AH4082">
        <f>invoices[[#This Row],[EB Amount]]-invoices[[#This Row],[electricity_amount]]</f>
        <v>0</v>
      </c>
    </row>
    <row r="4083" spans="1:34">
      <c r="A4083" t="s">
        <v>11633</v>
      </c>
      <c r="B4083" t="s">
        <v>22</v>
      </c>
      <c r="C4083" t="s">
        <v>658</v>
      </c>
      <c r="D4083" t="s">
        <v>24</v>
      </c>
      <c r="E4083" t="s">
        <v>72</v>
      </c>
      <c r="F4083" t="s">
        <v>659</v>
      </c>
      <c r="G4083" t="s">
        <v>11634</v>
      </c>
      <c r="H4083" s="1">
        <f>DATE(YEAR(invoices[[#This Row],[due_date]]),MONTH(invoices[[#This Row],[due_date]]),1)</f>
        <v>45413</v>
      </c>
      <c r="I4083" s="1">
        <v>45419</v>
      </c>
      <c r="J4083">
        <v>13500</v>
      </c>
      <c r="K4083">
        <v>990</v>
      </c>
      <c r="L4083">
        <v>0</v>
      </c>
      <c r="M4083">
        <f>invoices[[#This Row],[rent_amount]]+invoices[[#This Row],[electricity_amount]]+invoices[[#This Row],[other_charges]]</f>
        <v>14490</v>
      </c>
      <c r="N4083" t="s">
        <v>28</v>
      </c>
      <c r="O4083" t="s">
        <v>115</v>
      </c>
      <c r="P4083">
        <v>0</v>
      </c>
      <c r="Q4083" t="b">
        <v>0</v>
      </c>
      <c r="R4083" t="s">
        <v>116</v>
      </c>
      <c r="S4083">
        <v>0</v>
      </c>
      <c r="T4083">
        <f>invoices[[#This Row],[total_amount]]</f>
        <v>14490</v>
      </c>
      <c r="U4083" t="s">
        <v>662</v>
      </c>
      <c r="V4083" t="str">
        <f>INDEX([1]!Table1[tenantname],MATCH(invoices[[#This Row],[allotment_id]],[1]!Table1[TenantAllotmentID],0))</f>
        <v>Raghavi C (C34-C1)</v>
      </c>
      <c r="W4083" t="s">
        <v>14187</v>
      </c>
      <c r="X4083" t="s">
        <v>14188</v>
      </c>
      <c r="Y4083" s="4">
        <v>45413</v>
      </c>
      <c r="Z4083" t="s">
        <v>15806</v>
      </c>
      <c r="AA4083">
        <v>9690</v>
      </c>
      <c r="AB4083">
        <v>3229</v>
      </c>
      <c r="AC4083">
        <v>581</v>
      </c>
      <c r="AD4083" s="7">
        <f>invoices[[#This Row],[Rent]]+invoices[[#This Row],[Services]]+invoices[[#This Row],[GST]]</f>
        <v>13500</v>
      </c>
      <c r="AE4083" s="7">
        <f>invoices[[#This Row],[Total]]-invoices[[#This Row],[rent_amount]]</f>
        <v>0</v>
      </c>
      <c r="AF4083">
        <v>5124</v>
      </c>
      <c r="AG4083">
        <v>990</v>
      </c>
      <c r="AH4083">
        <f>invoices[[#This Row],[EB Amount]]-invoices[[#This Row],[electricity_amount]]</f>
        <v>0</v>
      </c>
    </row>
    <row r="4084" spans="1:34">
      <c r="A4084" t="s">
        <v>11806</v>
      </c>
      <c r="B4084" t="s">
        <v>22</v>
      </c>
      <c r="C4084" t="s">
        <v>281</v>
      </c>
      <c r="D4084" t="s">
        <v>24</v>
      </c>
      <c r="E4084" t="s">
        <v>34</v>
      </c>
      <c r="F4084" t="s">
        <v>282</v>
      </c>
      <c r="G4084" t="s">
        <v>11807</v>
      </c>
      <c r="H4084" s="1">
        <f>DATE(YEAR(invoices[[#This Row],[due_date]]),MONTH(invoices[[#This Row],[due_date]]),1)</f>
        <v>45413</v>
      </c>
      <c r="I4084" s="1">
        <v>45419</v>
      </c>
      <c r="J4084">
        <v>13500</v>
      </c>
      <c r="K4084">
        <v>2070</v>
      </c>
      <c r="L4084">
        <v>0</v>
      </c>
      <c r="M4084">
        <f>invoices[[#This Row],[rent_amount]]+invoices[[#This Row],[electricity_amount]]+invoices[[#This Row],[other_charges]]</f>
        <v>15570</v>
      </c>
      <c r="N4084" t="s">
        <v>28</v>
      </c>
      <c r="O4084" t="s">
        <v>760</v>
      </c>
      <c r="P4084">
        <v>0</v>
      </c>
      <c r="Q4084" t="b">
        <v>0</v>
      </c>
      <c r="R4084" t="s">
        <v>116</v>
      </c>
      <c r="S4084">
        <v>0</v>
      </c>
      <c r="T4084">
        <f>invoices[[#This Row],[total_amount]]</f>
        <v>15570</v>
      </c>
      <c r="U4084" t="s">
        <v>283</v>
      </c>
      <c r="V4084" t="str">
        <f>INDEX([1]!Table1[tenantname],MATCH(invoices[[#This Row],[allotment_id]],[1]!Table1[TenantAllotmentID],0))</f>
        <v>kiranmai Bhatlapenumarthi (B43-C2)</v>
      </c>
      <c r="W4084" t="s">
        <v>14054</v>
      </c>
      <c r="X4084" t="s">
        <v>14055</v>
      </c>
      <c r="Y4084" s="4">
        <v>45413</v>
      </c>
      <c r="Z4084" t="s">
        <v>15806</v>
      </c>
      <c r="AA4084">
        <v>9690</v>
      </c>
      <c r="AB4084">
        <v>3229</v>
      </c>
      <c r="AC4084">
        <v>581</v>
      </c>
      <c r="AD4084" s="7">
        <f>invoices[[#This Row],[Rent]]+invoices[[#This Row],[Services]]+invoices[[#This Row],[GST]]</f>
        <v>13500</v>
      </c>
      <c r="AE4084" s="7">
        <f>invoices[[#This Row],[Total]]-invoices[[#This Row],[rent_amount]]</f>
        <v>0</v>
      </c>
      <c r="AF4084">
        <v>5214</v>
      </c>
      <c r="AG4084">
        <v>2070</v>
      </c>
      <c r="AH4084">
        <f>invoices[[#This Row],[EB Amount]]-invoices[[#This Row],[electricity_amount]]</f>
        <v>0</v>
      </c>
    </row>
    <row r="4085" spans="1:34">
      <c r="A4085" t="s">
        <v>11862</v>
      </c>
      <c r="B4085" t="s">
        <v>22</v>
      </c>
      <c r="C4085" t="s">
        <v>2459</v>
      </c>
      <c r="D4085" t="s">
        <v>24</v>
      </c>
      <c r="E4085" t="s">
        <v>476</v>
      </c>
      <c r="F4085" t="s">
        <v>1069</v>
      </c>
      <c r="G4085" t="s">
        <v>11863</v>
      </c>
      <c r="H4085" s="1">
        <f>DATE(YEAR(invoices[[#This Row],[due_date]]),MONTH(invoices[[#This Row],[due_date]]),1)</f>
        <v>45413</v>
      </c>
      <c r="I4085" s="1">
        <v>45419</v>
      </c>
      <c r="J4085">
        <v>13500</v>
      </c>
      <c r="K4085">
        <v>1424</v>
      </c>
      <c r="L4085">
        <v>0</v>
      </c>
      <c r="M4085">
        <f>invoices[[#This Row],[rent_amount]]+invoices[[#This Row],[electricity_amount]]+invoices[[#This Row],[other_charges]]</f>
        <v>14924</v>
      </c>
      <c r="N4085" t="s">
        <v>28</v>
      </c>
      <c r="O4085" t="s">
        <v>760</v>
      </c>
      <c r="P4085">
        <v>0</v>
      </c>
      <c r="Q4085" t="b">
        <v>0</v>
      </c>
      <c r="R4085" t="s">
        <v>116</v>
      </c>
      <c r="S4085">
        <v>0</v>
      </c>
      <c r="T4085">
        <f>invoices[[#This Row],[total_amount]]</f>
        <v>14924</v>
      </c>
      <c r="U4085" t="s">
        <v>3090</v>
      </c>
      <c r="V4085" t="str">
        <f>INDEX([1]!Table1[tenantname],MATCH(invoices[[#This Row],[allotment_id]],[1]!Table1[TenantAllotmentID],0))</f>
        <v>Vishal Chandravanshi (B41-C2)</v>
      </c>
      <c r="W4085" t="s">
        <v>14810</v>
      </c>
      <c r="X4085" t="s">
        <v>14968</v>
      </c>
      <c r="Y4085" s="4">
        <v>45413</v>
      </c>
      <c r="Z4085" t="s">
        <v>15806</v>
      </c>
      <c r="AA4085">
        <v>9690</v>
      </c>
      <c r="AB4085">
        <v>3229</v>
      </c>
      <c r="AC4085">
        <v>581</v>
      </c>
      <c r="AD4085" s="7">
        <f>invoices[[#This Row],[Rent]]+invoices[[#This Row],[Services]]+invoices[[#This Row],[GST]]</f>
        <v>13500</v>
      </c>
      <c r="AE4085" s="7">
        <f>invoices[[#This Row],[Total]]-invoices[[#This Row],[rent_amount]]</f>
        <v>0</v>
      </c>
      <c r="AF4085">
        <v>5243</v>
      </c>
      <c r="AG4085">
        <v>1424</v>
      </c>
      <c r="AH4085">
        <f>invoices[[#This Row],[EB Amount]]-invoices[[#This Row],[electricity_amount]]</f>
        <v>0</v>
      </c>
    </row>
    <row r="4086" spans="1:34">
      <c r="A4086" t="s">
        <v>11938</v>
      </c>
      <c r="B4086" t="s">
        <v>22</v>
      </c>
      <c r="C4086" t="s">
        <v>1289</v>
      </c>
      <c r="D4086" t="s">
        <v>24</v>
      </c>
      <c r="E4086" t="s">
        <v>25</v>
      </c>
      <c r="F4086" t="s">
        <v>908</v>
      </c>
      <c r="G4086" t="s">
        <v>11939</v>
      </c>
      <c r="H4086" s="1">
        <f>DATE(YEAR(invoices[[#This Row],[due_date]]),MONTH(invoices[[#This Row],[due_date]]),1)</f>
        <v>45413</v>
      </c>
      <c r="I4086" s="1">
        <v>45419</v>
      </c>
      <c r="J4086">
        <v>6709</v>
      </c>
      <c r="K4086">
        <v>0</v>
      </c>
      <c r="L4086">
        <v>0</v>
      </c>
      <c r="M4086">
        <f>invoices[[#This Row],[rent_amount]]+invoices[[#This Row],[electricity_amount]]+invoices[[#This Row],[other_charges]]</f>
        <v>6709</v>
      </c>
      <c r="N4086" t="s">
        <v>28</v>
      </c>
      <c r="O4086" t="s">
        <v>553</v>
      </c>
      <c r="P4086">
        <v>0</v>
      </c>
      <c r="Q4086" t="b">
        <v>0</v>
      </c>
      <c r="R4086" t="s">
        <v>116</v>
      </c>
      <c r="S4086">
        <v>0</v>
      </c>
      <c r="T4086">
        <f>invoices[[#This Row],[total_amount]]</f>
        <v>6709</v>
      </c>
      <c r="U4086" t="s">
        <v>1291</v>
      </c>
      <c r="V4086" t="str">
        <f>INDEX([1]!Table1[tenantname],MATCH(invoices[[#This Row],[allotment_id]],[1]!Table1[TenantAllotmentID],0))</f>
        <v>Deepa R S (A24-B1)</v>
      </c>
      <c r="W4086" t="s">
        <v>14414</v>
      </c>
      <c r="X4086" t="s">
        <v>14415</v>
      </c>
      <c r="Y4086" s="4">
        <v>45413</v>
      </c>
      <c r="Z4086" t="s">
        <v>15806</v>
      </c>
      <c r="AA4086">
        <v>4696</v>
      </c>
      <c r="AB4086">
        <v>1706</v>
      </c>
      <c r="AC4086">
        <v>307</v>
      </c>
      <c r="AD4086" s="7">
        <f>invoices[[#This Row],[Rent]]+invoices[[#This Row],[Services]]+invoices[[#This Row],[GST]]</f>
        <v>6709</v>
      </c>
      <c r="AE4086" s="7">
        <f>invoices[[#This Row],[Total]]-invoices[[#This Row],[rent_amount]]</f>
        <v>0</v>
      </c>
      <c r="AF4086">
        <v>5284</v>
      </c>
      <c r="AG4086">
        <v>0</v>
      </c>
      <c r="AH4086">
        <f>invoices[[#This Row],[EB Amount]]-invoices[[#This Row],[electricity_amount]]</f>
        <v>0</v>
      </c>
    </row>
    <row r="4087" spans="1:34">
      <c r="A4087" t="s">
        <v>12043</v>
      </c>
      <c r="B4087" t="s">
        <v>22</v>
      </c>
      <c r="C4087" t="s">
        <v>8957</v>
      </c>
      <c r="D4087" t="s">
        <v>24</v>
      </c>
      <c r="E4087" t="s">
        <v>88</v>
      </c>
      <c r="F4087" t="s">
        <v>1314</v>
      </c>
      <c r="G4087" t="s">
        <v>12044</v>
      </c>
      <c r="H4087" s="1">
        <f>DATE(YEAR(invoices[[#This Row],[due_date]]),MONTH(invoices[[#This Row],[due_date]]),1)</f>
        <v>45413</v>
      </c>
      <c r="I4087" s="1">
        <v>45419</v>
      </c>
      <c r="J4087">
        <v>14500</v>
      </c>
      <c r="K4087">
        <v>584</v>
      </c>
      <c r="L4087">
        <v>0</v>
      </c>
      <c r="M4087">
        <f>invoices[[#This Row],[rent_amount]]+invoices[[#This Row],[electricity_amount]]+invoices[[#This Row],[other_charges]]</f>
        <v>15084</v>
      </c>
      <c r="N4087" t="s">
        <v>28</v>
      </c>
      <c r="O4087" t="s">
        <v>115</v>
      </c>
      <c r="P4087">
        <v>0</v>
      </c>
      <c r="Q4087" t="b">
        <v>0</v>
      </c>
      <c r="R4087" t="s">
        <v>116</v>
      </c>
      <c r="S4087">
        <v>0</v>
      </c>
      <c r="T4087">
        <f>invoices[[#This Row],[total_amount]]</f>
        <v>15084</v>
      </c>
      <c r="U4087" t="s">
        <v>8959</v>
      </c>
      <c r="V4087" t="str">
        <f>INDEX([1]!Table1[tenantname],MATCH(invoices[[#This Row],[allotment_id]],[1]!Table1[TenantAllotmentID],0))</f>
        <v>Sai Krishna Kuppili (B13-B1)</v>
      </c>
      <c r="W4087" t="s">
        <v>15641</v>
      </c>
      <c r="X4087" t="s">
        <v>15642</v>
      </c>
      <c r="Y4087" s="4">
        <v>45413</v>
      </c>
      <c r="Z4087" t="s">
        <v>15806</v>
      </c>
      <c r="AA4087">
        <v>10408</v>
      </c>
      <c r="AB4087">
        <v>3468</v>
      </c>
      <c r="AC4087">
        <v>624</v>
      </c>
      <c r="AD4087" s="7">
        <f>invoices[[#This Row],[Rent]]+invoices[[#This Row],[Services]]+invoices[[#This Row],[GST]]</f>
        <v>14500</v>
      </c>
      <c r="AE4087" s="7">
        <f>invoices[[#This Row],[Total]]-invoices[[#This Row],[rent_amount]]</f>
        <v>0</v>
      </c>
      <c r="AF4087">
        <v>5342</v>
      </c>
      <c r="AG4087">
        <v>584</v>
      </c>
      <c r="AH4087">
        <f>invoices[[#This Row],[EB Amount]]-invoices[[#This Row],[electricity_amount]]</f>
        <v>0</v>
      </c>
    </row>
    <row r="4088" spans="1:34">
      <c r="A4088" t="s">
        <v>12049</v>
      </c>
      <c r="B4088" t="s">
        <v>22</v>
      </c>
      <c r="C4088" t="s">
        <v>7975</v>
      </c>
      <c r="D4088" t="s">
        <v>24</v>
      </c>
      <c r="E4088" t="s">
        <v>592</v>
      </c>
      <c r="F4088" t="s">
        <v>992</v>
      </c>
      <c r="G4088" t="s">
        <v>12050</v>
      </c>
      <c r="H4088" s="1">
        <f>DATE(YEAR(invoices[[#This Row],[due_date]]),MONTH(invoices[[#This Row],[due_date]]),1)</f>
        <v>45413</v>
      </c>
      <c r="I4088" s="1">
        <v>45419</v>
      </c>
      <c r="J4088">
        <v>2096</v>
      </c>
      <c r="K4088">
        <v>1470</v>
      </c>
      <c r="L4088">
        <v>2250</v>
      </c>
      <c r="M4088">
        <f>invoices[[#This Row],[rent_amount]]+invoices[[#This Row],[electricity_amount]]+invoices[[#This Row],[other_charges]]</f>
        <v>5816</v>
      </c>
      <c r="N4088" t="s">
        <v>28</v>
      </c>
      <c r="O4088" t="s">
        <v>1774</v>
      </c>
      <c r="P4088">
        <v>0</v>
      </c>
      <c r="Q4088" t="b">
        <v>0</v>
      </c>
      <c r="R4088" t="s">
        <v>116</v>
      </c>
      <c r="S4088">
        <v>0</v>
      </c>
      <c r="T4088">
        <f>invoices[[#This Row],[total_amount]]</f>
        <v>5816</v>
      </c>
      <c r="U4088" t="s">
        <v>7977</v>
      </c>
      <c r="V4088" t="str">
        <f>INDEX([1]!Table1[tenantname],MATCH(invoices[[#This Row],[allotment_id]],[1]!Table1[TenantAllotmentID],0))</f>
        <v>Alfred Melwin S (A44-B2)</v>
      </c>
      <c r="W4088" t="s">
        <v>15583</v>
      </c>
      <c r="X4088" t="s">
        <v>15584</v>
      </c>
      <c r="Y4088" s="4">
        <v>45413</v>
      </c>
      <c r="Z4088" t="s">
        <v>15806</v>
      </c>
      <c r="AA4088">
        <v>1505</v>
      </c>
      <c r="AB4088">
        <v>501</v>
      </c>
      <c r="AC4088">
        <v>90</v>
      </c>
      <c r="AD4088" s="7">
        <f>invoices[[#This Row],[Rent]]+invoices[[#This Row],[Services]]+invoices[[#This Row],[GST]]</f>
        <v>2096</v>
      </c>
      <c r="AE4088" s="7">
        <f>invoices[[#This Row],[Total]]-invoices[[#This Row],[rent_amount]]</f>
        <v>0</v>
      </c>
      <c r="AF4088">
        <v>5346</v>
      </c>
      <c r="AG4088">
        <v>1470</v>
      </c>
      <c r="AH4088">
        <f>invoices[[#This Row],[EB Amount]]-invoices[[#This Row],[electricity_amount]]</f>
        <v>0</v>
      </c>
    </row>
    <row r="4089" spans="1:34">
      <c r="A4089" t="s">
        <v>12079</v>
      </c>
      <c r="B4089" t="s">
        <v>22</v>
      </c>
      <c r="C4089" t="s">
        <v>1121</v>
      </c>
      <c r="D4089" t="s">
        <v>24</v>
      </c>
      <c r="E4089" t="s">
        <v>147</v>
      </c>
      <c r="F4089" t="s">
        <v>1122</v>
      </c>
      <c r="G4089" t="s">
        <v>12080</v>
      </c>
      <c r="H4089" s="1">
        <f>DATE(YEAR(invoices[[#This Row],[due_date]]),MONTH(invoices[[#This Row],[due_date]]),1)</f>
        <v>45413</v>
      </c>
      <c r="I4089" s="1">
        <v>45419</v>
      </c>
      <c r="J4089">
        <v>14500</v>
      </c>
      <c r="K4089">
        <v>1071</v>
      </c>
      <c r="L4089">
        <v>0</v>
      </c>
      <c r="M4089">
        <f>invoices[[#This Row],[rent_amount]]+invoices[[#This Row],[electricity_amount]]+invoices[[#This Row],[other_charges]]</f>
        <v>15571</v>
      </c>
      <c r="N4089" t="s">
        <v>28</v>
      </c>
      <c r="O4089" t="s">
        <v>115</v>
      </c>
      <c r="P4089">
        <v>0</v>
      </c>
      <c r="Q4089" t="b">
        <v>0</v>
      </c>
      <c r="R4089" t="s">
        <v>116</v>
      </c>
      <c r="S4089">
        <v>0</v>
      </c>
      <c r="T4089">
        <f>invoices[[#This Row],[total_amount]]</f>
        <v>15571</v>
      </c>
      <c r="U4089" t="s">
        <v>1125</v>
      </c>
      <c r="V4089" t="str">
        <f>INDEX([1]!Table1[tenantname],MATCH(invoices[[#This Row],[allotment_id]],[1]!Table1[TenantAllotmentID],0))</f>
        <v>Navin Joseph (C31-B1)</v>
      </c>
      <c r="W4089" t="s">
        <v>14356</v>
      </c>
      <c r="X4089" t="s">
        <v>14357</v>
      </c>
      <c r="Y4089" s="4">
        <v>45413</v>
      </c>
      <c r="Z4089" t="s">
        <v>15806</v>
      </c>
      <c r="AA4089">
        <v>10408</v>
      </c>
      <c r="AB4089">
        <v>3468</v>
      </c>
      <c r="AC4089">
        <v>624</v>
      </c>
      <c r="AD4089" s="7">
        <f>invoices[[#This Row],[Rent]]+invoices[[#This Row],[Services]]+invoices[[#This Row],[GST]]</f>
        <v>14500</v>
      </c>
      <c r="AE4089" s="7">
        <f>invoices[[#This Row],[Total]]-invoices[[#This Row],[rent_amount]]</f>
        <v>0</v>
      </c>
      <c r="AF4089">
        <v>5362</v>
      </c>
      <c r="AG4089">
        <v>1071</v>
      </c>
      <c r="AH4089">
        <f>invoices[[#This Row],[EB Amount]]-invoices[[#This Row],[electricity_amount]]</f>
        <v>0</v>
      </c>
    </row>
    <row r="4090" spans="1:34">
      <c r="A4090" t="s">
        <v>12135</v>
      </c>
      <c r="B4090" t="s">
        <v>22</v>
      </c>
      <c r="C4090" t="s">
        <v>514</v>
      </c>
      <c r="D4090" t="s">
        <v>24</v>
      </c>
      <c r="E4090" t="s">
        <v>25</v>
      </c>
      <c r="F4090" t="s">
        <v>26</v>
      </c>
      <c r="G4090" t="s">
        <v>12136</v>
      </c>
      <c r="H4090" s="1">
        <f>DATE(YEAR(invoices[[#This Row],[due_date]]),MONTH(invoices[[#This Row],[due_date]]),1)</f>
        <v>45413</v>
      </c>
      <c r="I4090" s="1">
        <v>45419</v>
      </c>
      <c r="J4090">
        <v>1282</v>
      </c>
      <c r="K4090">
        <v>2961</v>
      </c>
      <c r="L4090">
        <v>2250</v>
      </c>
      <c r="M4090">
        <f>invoices[[#This Row],[rent_amount]]+invoices[[#This Row],[electricity_amount]]+invoices[[#This Row],[other_charges]]</f>
        <v>6493</v>
      </c>
      <c r="N4090" t="s">
        <v>28</v>
      </c>
      <c r="O4090" t="s">
        <v>553</v>
      </c>
      <c r="P4090">
        <v>0</v>
      </c>
      <c r="Q4090" t="b">
        <v>0</v>
      </c>
      <c r="R4090" t="s">
        <v>116</v>
      </c>
      <c r="S4090">
        <v>0</v>
      </c>
      <c r="T4090">
        <f>invoices[[#This Row],[total_amount]]</f>
        <v>6493</v>
      </c>
      <c r="U4090" t="s">
        <v>516</v>
      </c>
      <c r="V4090" t="str">
        <f>INDEX([1]!Table1[tenantname],MATCH(invoices[[#This Row],[allotment_id]],[1]!Table1[TenantAllotmentID],0))</f>
        <v>Jyotsna PV (A24-C1)</v>
      </c>
      <c r="W4090" t="s">
        <v>14138</v>
      </c>
      <c r="X4090" t="s">
        <v>14139</v>
      </c>
      <c r="Y4090" s="4">
        <v>45413</v>
      </c>
      <c r="Z4090" t="s">
        <v>15806</v>
      </c>
      <c r="AA4090">
        <v>914</v>
      </c>
      <c r="AB4090">
        <v>312</v>
      </c>
      <c r="AC4090">
        <v>56</v>
      </c>
      <c r="AD4090" s="7">
        <f>invoices[[#This Row],[Rent]]+invoices[[#This Row],[Services]]+invoices[[#This Row],[GST]]</f>
        <v>1282</v>
      </c>
      <c r="AE4090" s="7">
        <f>invoices[[#This Row],[Total]]-invoices[[#This Row],[rent_amount]]</f>
        <v>0</v>
      </c>
      <c r="AF4090">
        <v>5391</v>
      </c>
      <c r="AG4090">
        <v>2961</v>
      </c>
      <c r="AH4090">
        <f>invoices[[#This Row],[EB Amount]]-invoices[[#This Row],[electricity_amount]]</f>
        <v>0</v>
      </c>
    </row>
    <row r="4091" spans="1:34">
      <c r="A4091" t="s">
        <v>12157</v>
      </c>
      <c r="B4091" t="s">
        <v>22</v>
      </c>
      <c r="C4091" t="s">
        <v>12158</v>
      </c>
      <c r="D4091" t="s">
        <v>24</v>
      </c>
      <c r="E4091" t="s">
        <v>268</v>
      </c>
      <c r="F4091" t="s">
        <v>323</v>
      </c>
      <c r="G4091" t="s">
        <v>12159</v>
      </c>
      <c r="H4091" s="1">
        <f>DATE(YEAR(invoices[[#This Row],[due_date]]),MONTH(invoices[[#This Row],[due_date]]),1)</f>
        <v>45413</v>
      </c>
      <c r="I4091" s="1">
        <v>45419</v>
      </c>
      <c r="J4091">
        <v>19000</v>
      </c>
      <c r="K4091">
        <v>969</v>
      </c>
      <c r="L4091">
        <v>0</v>
      </c>
      <c r="M4091">
        <f>invoices[[#This Row],[rent_amount]]+invoices[[#This Row],[electricity_amount]]+invoices[[#This Row],[other_charges]]</f>
        <v>19969</v>
      </c>
      <c r="N4091" t="s">
        <v>28</v>
      </c>
      <c r="O4091" t="s">
        <v>553</v>
      </c>
      <c r="P4091">
        <v>0</v>
      </c>
      <c r="Q4091" t="b">
        <v>0</v>
      </c>
      <c r="R4091" t="s">
        <v>116</v>
      </c>
      <c r="S4091">
        <v>0</v>
      </c>
      <c r="T4091">
        <f>invoices[[#This Row],[total_amount]]</f>
        <v>19969</v>
      </c>
      <c r="U4091" t="s">
        <v>12160</v>
      </c>
      <c r="V4091" t="str">
        <f>INDEX([1]!Table1[tenantname],MATCH(invoices[[#This Row],[allotment_id]],[1]!Table1[TenantAllotmentID],0))</f>
        <v>Dikshanth Jain (C21-A1)</v>
      </c>
      <c r="W4091" t="s">
        <v>15754</v>
      </c>
      <c r="X4091" t="s">
        <v>15755</v>
      </c>
      <c r="Y4091" s="4">
        <v>45413</v>
      </c>
      <c r="Z4091" t="s">
        <v>15806</v>
      </c>
      <c r="AA4091">
        <v>13639</v>
      </c>
      <c r="AB4091">
        <v>4545</v>
      </c>
      <c r="AC4091">
        <v>816</v>
      </c>
      <c r="AD4091" s="7">
        <f>invoices[[#This Row],[Rent]]+invoices[[#This Row],[Services]]+invoices[[#This Row],[GST]]</f>
        <v>19000</v>
      </c>
      <c r="AE4091" s="7">
        <f>invoices[[#This Row],[Total]]-invoices[[#This Row],[rent_amount]]</f>
        <v>0</v>
      </c>
      <c r="AF4091">
        <v>5404</v>
      </c>
      <c r="AG4091">
        <v>969</v>
      </c>
      <c r="AH4091">
        <f>invoices[[#This Row],[EB Amount]]-invoices[[#This Row],[electricity_amount]]</f>
        <v>0</v>
      </c>
    </row>
    <row r="4092" spans="1:34">
      <c r="A4092" t="s">
        <v>12285</v>
      </c>
      <c r="B4092" t="s">
        <v>22</v>
      </c>
      <c r="C4092" t="s">
        <v>3028</v>
      </c>
      <c r="D4092" t="s">
        <v>24</v>
      </c>
      <c r="E4092" t="s">
        <v>226</v>
      </c>
      <c r="F4092" t="s">
        <v>227</v>
      </c>
      <c r="G4092" t="s">
        <v>12286</v>
      </c>
      <c r="H4092" s="1">
        <f>DATE(YEAR(invoices[[#This Row],[due_date]]),MONTH(invoices[[#This Row],[due_date]]),1)</f>
        <v>45413</v>
      </c>
      <c r="I4092" s="1">
        <v>45419</v>
      </c>
      <c r="J4092">
        <v>1402</v>
      </c>
      <c r="K4092">
        <v>1470</v>
      </c>
      <c r="L4092">
        <v>2250</v>
      </c>
      <c r="M4092">
        <f>invoices[[#This Row],[rent_amount]]+invoices[[#This Row],[electricity_amount]]+invoices[[#This Row],[other_charges]]</f>
        <v>5122</v>
      </c>
      <c r="N4092" t="s">
        <v>28</v>
      </c>
      <c r="O4092" t="s">
        <v>115</v>
      </c>
      <c r="P4092">
        <v>0</v>
      </c>
      <c r="Q4092" t="b">
        <v>0</v>
      </c>
      <c r="R4092" t="s">
        <v>116</v>
      </c>
      <c r="S4092">
        <v>0</v>
      </c>
      <c r="T4092">
        <f>invoices[[#This Row],[total_amount]]</f>
        <v>5122</v>
      </c>
      <c r="U4092" t="s">
        <v>3030</v>
      </c>
      <c r="V4092" t="str">
        <f>INDEX([1]!Table1[tenantname],MATCH(invoices[[#This Row],[allotment_id]],[1]!Table1[TenantAllotmentID],0))</f>
        <v>Pragathi Patilkulkarni (B12-B2)</v>
      </c>
      <c r="W4092" t="s">
        <v>14953</v>
      </c>
      <c r="X4092" t="s">
        <v>14954</v>
      </c>
      <c r="Y4092" s="4">
        <v>45413</v>
      </c>
      <c r="Z4092" t="s">
        <v>15806</v>
      </c>
      <c r="AA4092">
        <v>1007</v>
      </c>
      <c r="AB4092">
        <v>335</v>
      </c>
      <c r="AC4092">
        <v>60</v>
      </c>
      <c r="AD4092" s="7">
        <f>invoices[[#This Row],[Rent]]+invoices[[#This Row],[Services]]+invoices[[#This Row],[GST]]</f>
        <v>1402</v>
      </c>
      <c r="AE4092" s="7">
        <f>invoices[[#This Row],[Total]]-invoices[[#This Row],[rent_amount]]</f>
        <v>0</v>
      </c>
      <c r="AF4092">
        <v>5470</v>
      </c>
      <c r="AG4092">
        <v>1470</v>
      </c>
      <c r="AH4092">
        <f>invoices[[#This Row],[EB Amount]]-invoices[[#This Row],[electricity_amount]]</f>
        <v>0</v>
      </c>
    </row>
    <row r="4093" spans="1:34">
      <c r="A4093" t="s">
        <v>12305</v>
      </c>
      <c r="B4093" t="s">
        <v>22</v>
      </c>
      <c r="C4093" t="s">
        <v>5273</v>
      </c>
      <c r="D4093" t="s">
        <v>24</v>
      </c>
      <c r="E4093" t="s">
        <v>88</v>
      </c>
      <c r="F4093" t="s">
        <v>89</v>
      </c>
      <c r="G4093" t="s">
        <v>12306</v>
      </c>
      <c r="H4093" s="1">
        <f>DATE(YEAR(invoices[[#This Row],[due_date]]),MONTH(invoices[[#This Row],[due_date]]),1)</f>
        <v>45413</v>
      </c>
      <c r="I4093" s="1">
        <v>45419</v>
      </c>
      <c r="J4093">
        <v>14500</v>
      </c>
      <c r="K4093">
        <v>584</v>
      </c>
      <c r="L4093">
        <v>2250</v>
      </c>
      <c r="M4093">
        <f>invoices[[#This Row],[rent_amount]]+invoices[[#This Row],[electricity_amount]]+invoices[[#This Row],[other_charges]]</f>
        <v>17334</v>
      </c>
      <c r="N4093" t="s">
        <v>28</v>
      </c>
      <c r="O4093" t="s">
        <v>553</v>
      </c>
      <c r="P4093">
        <v>0</v>
      </c>
      <c r="Q4093" t="b">
        <v>0</v>
      </c>
      <c r="R4093" t="s">
        <v>116</v>
      </c>
      <c r="S4093">
        <v>0</v>
      </c>
      <c r="T4093">
        <f>invoices[[#This Row],[total_amount]]</f>
        <v>17334</v>
      </c>
      <c r="U4093" t="s">
        <v>12307</v>
      </c>
      <c r="V4093" t="str">
        <f>INDEX([1]!Table1[tenantname],MATCH(invoices[[#This Row],[allotment_id]],[1]!Table1[TenantAllotmentID],0))</f>
        <v>Chandrasekar Y (B13-B2)</v>
      </c>
      <c r="W4093" t="s">
        <v>15358</v>
      </c>
      <c r="X4093" t="s">
        <v>15762</v>
      </c>
      <c r="Y4093" s="4">
        <v>45413</v>
      </c>
      <c r="Z4093" t="s">
        <v>15806</v>
      </c>
      <c r="AA4093">
        <v>10408</v>
      </c>
      <c r="AB4093">
        <v>3468</v>
      </c>
      <c r="AC4093">
        <v>624</v>
      </c>
      <c r="AD4093" s="7">
        <f>invoices[[#This Row],[Rent]]+invoices[[#This Row],[Services]]+invoices[[#This Row],[GST]]</f>
        <v>14500</v>
      </c>
      <c r="AE4093" s="7">
        <f>invoices[[#This Row],[Total]]-invoices[[#This Row],[rent_amount]]</f>
        <v>0</v>
      </c>
      <c r="AF4093">
        <v>5480</v>
      </c>
      <c r="AG4093">
        <v>584</v>
      </c>
      <c r="AH4093">
        <f>invoices[[#This Row],[EB Amount]]-invoices[[#This Row],[electricity_amount]]</f>
        <v>0</v>
      </c>
    </row>
    <row r="4094" spans="1:34">
      <c r="A4094" t="s">
        <v>12704</v>
      </c>
      <c r="B4094" t="s">
        <v>22</v>
      </c>
      <c r="C4094" t="s">
        <v>173</v>
      </c>
      <c r="D4094" t="s">
        <v>24</v>
      </c>
      <c r="E4094" t="s">
        <v>140</v>
      </c>
      <c r="F4094" t="s">
        <v>174</v>
      </c>
      <c r="G4094" t="s">
        <v>12705</v>
      </c>
      <c r="H4094" s="1">
        <f>DATE(YEAR(invoices[[#This Row],[due_date]]),MONTH(invoices[[#This Row],[due_date]]),1)</f>
        <v>45413</v>
      </c>
      <c r="I4094" s="1">
        <v>45419</v>
      </c>
      <c r="J4094">
        <v>14500</v>
      </c>
      <c r="K4094">
        <v>812</v>
      </c>
      <c r="L4094">
        <v>0</v>
      </c>
      <c r="M4094">
        <f>invoices[[#This Row],[rent_amount]]+invoices[[#This Row],[electricity_amount]]+invoices[[#This Row],[other_charges]]</f>
        <v>15312</v>
      </c>
      <c r="N4094" t="s">
        <v>28</v>
      </c>
      <c r="O4094" t="s">
        <v>760</v>
      </c>
      <c r="P4094">
        <v>0</v>
      </c>
      <c r="Q4094" t="b">
        <v>0</v>
      </c>
      <c r="R4094" t="s">
        <v>116</v>
      </c>
      <c r="S4094">
        <v>0</v>
      </c>
      <c r="T4094">
        <f>invoices[[#This Row],[total_amount]]</f>
        <v>15312</v>
      </c>
      <c r="U4094" t="s">
        <v>178</v>
      </c>
      <c r="V4094" t="str">
        <f>INDEX([1]!Table1[tenantname],MATCH(invoices[[#This Row],[allotment_id]],[1]!Table1[TenantAllotmentID],0))</f>
        <v>VijayaSekar P (A41-D1)</v>
      </c>
      <c r="W4094" t="s">
        <v>14024</v>
      </c>
      <c r="X4094" t="s">
        <v>14025</v>
      </c>
      <c r="Y4094" s="4">
        <v>45413</v>
      </c>
      <c r="Z4094" t="s">
        <v>15806</v>
      </c>
      <c r="AA4094">
        <v>9018</v>
      </c>
      <c r="AB4094">
        <v>4645</v>
      </c>
      <c r="AC4094">
        <v>837</v>
      </c>
      <c r="AD4094" s="7">
        <f>invoices[[#This Row],[Rent]]+invoices[[#This Row],[Services]]+invoices[[#This Row],[GST]]</f>
        <v>14500</v>
      </c>
      <c r="AE4094" s="7">
        <f>invoices[[#This Row],[Total]]-invoices[[#This Row],[rent_amount]]</f>
        <v>0</v>
      </c>
      <c r="AF4094">
        <v>5695</v>
      </c>
      <c r="AG4094">
        <v>812</v>
      </c>
      <c r="AH4094">
        <f>invoices[[#This Row],[EB Amount]]-invoices[[#This Row],[electricity_amount]]</f>
        <v>0</v>
      </c>
    </row>
    <row r="4095" spans="1:34">
      <c r="A4095" t="s">
        <v>12867</v>
      </c>
      <c r="B4095" t="s">
        <v>22</v>
      </c>
      <c r="C4095" t="s">
        <v>2027</v>
      </c>
      <c r="D4095" t="s">
        <v>24</v>
      </c>
      <c r="E4095" t="s">
        <v>254</v>
      </c>
      <c r="F4095" t="s">
        <v>575</v>
      </c>
      <c r="G4095" t="s">
        <v>12868</v>
      </c>
      <c r="H4095" s="1">
        <f>DATE(YEAR(invoices[[#This Row],[due_date]]),MONTH(invoices[[#This Row],[due_date]]),1)</f>
        <v>45413</v>
      </c>
      <c r="I4095" s="1">
        <v>45419</v>
      </c>
      <c r="J4095">
        <v>14500</v>
      </c>
      <c r="K4095">
        <v>2850</v>
      </c>
      <c r="L4095">
        <v>0</v>
      </c>
      <c r="M4095">
        <f>invoices[[#This Row],[rent_amount]]+invoices[[#This Row],[electricity_amount]]+invoices[[#This Row],[other_charges]]</f>
        <v>17350</v>
      </c>
      <c r="N4095" t="s">
        <v>28</v>
      </c>
      <c r="O4095" t="s">
        <v>760</v>
      </c>
      <c r="P4095">
        <v>0</v>
      </c>
      <c r="Q4095" t="b">
        <v>0</v>
      </c>
      <c r="R4095" t="s">
        <v>116</v>
      </c>
      <c r="S4095">
        <v>0</v>
      </c>
      <c r="T4095">
        <f>invoices[[#This Row],[total_amount]]</f>
        <v>17350</v>
      </c>
      <c r="U4095" t="s">
        <v>2214</v>
      </c>
      <c r="V4095" t="str">
        <f>INDEX([1]!Table1[tenantname],MATCH(invoices[[#This Row],[allotment_id]],[1]!Table1[TenantAllotmentID],0))</f>
        <v>Sagarika Das (C42-B1)</v>
      </c>
      <c r="W4095" t="s">
        <v>14679</v>
      </c>
      <c r="X4095" t="s">
        <v>14744</v>
      </c>
      <c r="Y4095" s="4">
        <v>45413</v>
      </c>
      <c r="Z4095" t="s">
        <v>15806</v>
      </c>
      <c r="AA4095">
        <v>8866</v>
      </c>
      <c r="AB4095">
        <v>4774</v>
      </c>
      <c r="AC4095">
        <v>860</v>
      </c>
      <c r="AD4095" s="7">
        <f>invoices[[#This Row],[Rent]]+invoices[[#This Row],[Services]]+invoices[[#This Row],[GST]]</f>
        <v>14500</v>
      </c>
      <c r="AE4095" s="7">
        <f>invoices[[#This Row],[Total]]-invoices[[#This Row],[rent_amount]]</f>
        <v>0</v>
      </c>
      <c r="AF4095">
        <v>5777</v>
      </c>
      <c r="AG4095">
        <v>2850</v>
      </c>
      <c r="AH4095">
        <f>invoices[[#This Row],[EB Amount]]-invoices[[#This Row],[electricity_amount]]</f>
        <v>0</v>
      </c>
    </row>
    <row r="4096" spans="1:34">
      <c r="A4096" t="s">
        <v>12881</v>
      </c>
      <c r="B4096" t="s">
        <v>22</v>
      </c>
      <c r="C4096" t="s">
        <v>1392</v>
      </c>
      <c r="D4096" t="s">
        <v>24</v>
      </c>
      <c r="E4096" t="s">
        <v>88</v>
      </c>
      <c r="F4096" t="s">
        <v>921</v>
      </c>
      <c r="G4096" t="s">
        <v>12882</v>
      </c>
      <c r="H4096" s="1">
        <f>DATE(YEAR(invoices[[#This Row],[due_date]]),MONTH(invoices[[#This Row],[due_date]]),1)</f>
        <v>45413</v>
      </c>
      <c r="I4096" s="1">
        <v>45419</v>
      </c>
      <c r="J4096">
        <v>13500</v>
      </c>
      <c r="K4096">
        <v>2100</v>
      </c>
      <c r="L4096">
        <v>0</v>
      </c>
      <c r="M4096">
        <f>invoices[[#This Row],[rent_amount]]+invoices[[#This Row],[electricity_amount]]+invoices[[#This Row],[other_charges]]</f>
        <v>15600</v>
      </c>
      <c r="N4096" t="s">
        <v>28</v>
      </c>
      <c r="O4096" t="s">
        <v>1774</v>
      </c>
      <c r="P4096">
        <v>0</v>
      </c>
      <c r="Q4096" t="b">
        <v>0</v>
      </c>
      <c r="R4096" t="s">
        <v>116</v>
      </c>
      <c r="S4096">
        <v>0</v>
      </c>
      <c r="T4096">
        <f>invoices[[#This Row],[total_amount]]</f>
        <v>15600</v>
      </c>
      <c r="U4096" t="s">
        <v>1394</v>
      </c>
      <c r="V4096" t="str">
        <f>INDEX([1]!Table1[tenantname],MATCH(invoices[[#This Row],[allotment_id]],[1]!Table1[TenantAllotmentID],0))</f>
        <v>Abhishek Meena (B13-C1)</v>
      </c>
      <c r="W4096" t="s">
        <v>14456</v>
      </c>
      <c r="X4096" t="s">
        <v>14457</v>
      </c>
      <c r="Y4096" s="4">
        <v>45413</v>
      </c>
      <c r="Z4096" t="s">
        <v>15806</v>
      </c>
      <c r="AA4096">
        <v>9690</v>
      </c>
      <c r="AB4096">
        <v>3229</v>
      </c>
      <c r="AC4096">
        <v>581</v>
      </c>
      <c r="AD4096" s="7">
        <f>invoices[[#This Row],[Rent]]+invoices[[#This Row],[Services]]+invoices[[#This Row],[GST]]</f>
        <v>13500</v>
      </c>
      <c r="AE4096" s="7">
        <f>invoices[[#This Row],[Total]]-invoices[[#This Row],[rent_amount]]</f>
        <v>0</v>
      </c>
      <c r="AF4096">
        <v>5785</v>
      </c>
      <c r="AG4096">
        <v>2100</v>
      </c>
      <c r="AH4096">
        <f>invoices[[#This Row],[EB Amount]]-invoices[[#This Row],[electricity_amount]]</f>
        <v>0</v>
      </c>
    </row>
    <row r="4097" spans="1:34">
      <c r="A4097" t="s">
        <v>12951</v>
      </c>
      <c r="B4097" t="s">
        <v>22</v>
      </c>
      <c r="C4097" s="2" t="s">
        <v>4417</v>
      </c>
      <c r="D4097" t="s">
        <v>24</v>
      </c>
      <c r="E4097" t="s">
        <v>88</v>
      </c>
      <c r="F4097" t="s">
        <v>442</v>
      </c>
      <c r="G4097" t="s">
        <v>12952</v>
      </c>
      <c r="H4097" s="1">
        <f>DATE(YEAR(invoices[[#This Row],[due_date]]),MONTH(invoices[[#This Row],[due_date]]),1)</f>
        <v>45413</v>
      </c>
      <c r="I4097" s="1">
        <v>45419</v>
      </c>
      <c r="J4097">
        <v>19000</v>
      </c>
      <c r="K4097">
        <v>910</v>
      </c>
      <c r="L4097">
        <v>0</v>
      </c>
      <c r="M4097">
        <f>invoices[[#This Row],[rent_amount]]+invoices[[#This Row],[electricity_amount]]+invoices[[#This Row],[other_charges]]</f>
        <v>19910</v>
      </c>
      <c r="N4097" t="s">
        <v>28</v>
      </c>
      <c r="O4097" t="s">
        <v>1774</v>
      </c>
      <c r="P4097">
        <v>0</v>
      </c>
      <c r="Q4097" t="b">
        <v>0</v>
      </c>
      <c r="R4097" t="s">
        <v>116</v>
      </c>
      <c r="S4097">
        <v>0</v>
      </c>
      <c r="T4097">
        <f>invoices[[#This Row],[total_amount]]</f>
        <v>19910</v>
      </c>
      <c r="U4097" t="s">
        <v>4419</v>
      </c>
      <c r="V4097" t="str">
        <f>INDEX([1]!Table1[tenantname],MATCH(invoices[[#This Row],[allotment_id]],[1]!Table1[TenantAllotmentID],0))</f>
        <v>Ajay AK (B13-A1)</v>
      </c>
      <c r="W4097" t="s">
        <v>15229</v>
      </c>
      <c r="X4097" t="s">
        <v>15230</v>
      </c>
      <c r="Y4097" s="4">
        <v>45413</v>
      </c>
      <c r="Z4097" t="s">
        <v>15806</v>
      </c>
      <c r="AA4097">
        <v>13639</v>
      </c>
      <c r="AB4097">
        <v>4545</v>
      </c>
      <c r="AC4097">
        <v>816</v>
      </c>
      <c r="AD4097" s="7">
        <f>invoices[[#This Row],[Rent]]+invoices[[#This Row],[Services]]+invoices[[#This Row],[GST]]</f>
        <v>19000</v>
      </c>
      <c r="AE4097" s="7">
        <f>invoices[[#This Row],[Total]]-invoices[[#This Row],[rent_amount]]</f>
        <v>0</v>
      </c>
      <c r="AF4097">
        <v>5826</v>
      </c>
      <c r="AG4097">
        <v>910</v>
      </c>
      <c r="AH4097">
        <f>invoices[[#This Row],[EB Amount]]-invoices[[#This Row],[electricity_amount]]</f>
        <v>0</v>
      </c>
    </row>
    <row r="4098" spans="1:34">
      <c r="A4098" t="s">
        <v>13055</v>
      </c>
      <c r="B4098" t="s">
        <v>22</v>
      </c>
      <c r="C4098" t="s">
        <v>132</v>
      </c>
      <c r="D4098" t="s">
        <v>24</v>
      </c>
      <c r="E4098" t="s">
        <v>50</v>
      </c>
      <c r="F4098" t="s">
        <v>133</v>
      </c>
      <c r="G4098" t="s">
        <v>13056</v>
      </c>
      <c r="H4098" s="1">
        <f>DATE(YEAR(invoices[[#This Row],[due_date]]),MONTH(invoices[[#This Row],[due_date]]),1)</f>
        <v>45413</v>
      </c>
      <c r="I4098" s="1">
        <v>45419</v>
      </c>
      <c r="J4098">
        <v>13500</v>
      </c>
      <c r="K4098">
        <v>1536</v>
      </c>
      <c r="L4098">
        <v>0</v>
      </c>
      <c r="M4098">
        <f>invoices[[#This Row],[rent_amount]]+invoices[[#This Row],[electricity_amount]]+invoices[[#This Row],[other_charges]]</f>
        <v>15036</v>
      </c>
      <c r="N4098" t="s">
        <v>28</v>
      </c>
      <c r="O4098" t="s">
        <v>760</v>
      </c>
      <c r="P4098">
        <v>0</v>
      </c>
      <c r="Q4098" t="b">
        <v>0</v>
      </c>
      <c r="R4098" t="s">
        <v>116</v>
      </c>
      <c r="S4098">
        <v>0</v>
      </c>
      <c r="T4098">
        <f>invoices[[#This Row],[total_amount]]</f>
        <v>15036</v>
      </c>
      <c r="U4098" t="s">
        <v>137</v>
      </c>
      <c r="V4098" t="str">
        <f>INDEX([1]!Table1[tenantname],MATCH(invoices[[#This Row],[allotment_id]],[1]!Table1[TenantAllotmentID],0))</f>
        <v>Uma Saikumar Torikonda (B32-C1)</v>
      </c>
      <c r="W4098" t="s">
        <v>14012</v>
      </c>
      <c r="X4098" t="s">
        <v>14013</v>
      </c>
      <c r="Y4098" s="4">
        <v>45413</v>
      </c>
      <c r="Z4098" t="s">
        <v>15806</v>
      </c>
      <c r="AA4098">
        <v>8254</v>
      </c>
      <c r="AB4098">
        <v>4444</v>
      </c>
      <c r="AC4098">
        <v>802</v>
      </c>
      <c r="AD4098" s="7">
        <f>invoices[[#This Row],[Rent]]+invoices[[#This Row],[Services]]+invoices[[#This Row],[GST]]</f>
        <v>13500</v>
      </c>
      <c r="AE4098" s="7">
        <f>invoices[[#This Row],[Total]]-invoices[[#This Row],[rent_amount]]</f>
        <v>0</v>
      </c>
      <c r="AF4098">
        <v>5883</v>
      </c>
      <c r="AG4098">
        <v>1536</v>
      </c>
      <c r="AH4098">
        <f>invoices[[#This Row],[EB Amount]]-invoices[[#This Row],[electricity_amount]]</f>
        <v>0</v>
      </c>
    </row>
    <row r="4099" spans="1:34">
      <c r="A4099" t="s">
        <v>13087</v>
      </c>
      <c r="B4099" t="s">
        <v>22</v>
      </c>
      <c r="C4099" t="s">
        <v>5793</v>
      </c>
      <c r="D4099" t="s">
        <v>24</v>
      </c>
      <c r="E4099" t="s">
        <v>399</v>
      </c>
      <c r="F4099" t="s">
        <v>2247</v>
      </c>
      <c r="G4099" t="s">
        <v>13088</v>
      </c>
      <c r="H4099" s="1">
        <f>DATE(YEAR(invoices[[#This Row],[due_date]]),MONTH(invoices[[#This Row],[due_date]]),1)</f>
        <v>45413</v>
      </c>
      <c r="I4099" s="1">
        <v>45419</v>
      </c>
      <c r="J4099">
        <v>13500</v>
      </c>
      <c r="K4099">
        <v>665</v>
      </c>
      <c r="L4099">
        <v>0</v>
      </c>
      <c r="M4099">
        <f>invoices[[#This Row],[rent_amount]]+invoices[[#This Row],[electricity_amount]]+invoices[[#This Row],[other_charges]]</f>
        <v>14165</v>
      </c>
      <c r="N4099" t="s">
        <v>28</v>
      </c>
      <c r="O4099" t="s">
        <v>553</v>
      </c>
      <c r="P4099">
        <v>0</v>
      </c>
      <c r="Q4099" t="b">
        <v>0</v>
      </c>
      <c r="R4099" t="s">
        <v>116</v>
      </c>
      <c r="S4099">
        <v>0</v>
      </c>
      <c r="T4099">
        <f>invoices[[#This Row],[total_amount]]</f>
        <v>14165</v>
      </c>
      <c r="U4099" t="s">
        <v>5795</v>
      </c>
      <c r="V4099" t="str">
        <f>INDEX([1]!Table1[tenantname],MATCH(invoices[[#This Row],[allotment_id]],[1]!Table1[TenantAllotmentID],0))</f>
        <v>Lilavati Mhaske (B22-C1)</v>
      </c>
      <c r="W4099" t="s">
        <v>15425</v>
      </c>
      <c r="X4099" t="s">
        <v>15426</v>
      </c>
      <c r="Y4099" s="4">
        <v>45413</v>
      </c>
      <c r="Z4099" t="s">
        <v>15806</v>
      </c>
      <c r="AA4099">
        <v>9450</v>
      </c>
      <c r="AB4099">
        <v>3229</v>
      </c>
      <c r="AC4099">
        <v>821</v>
      </c>
      <c r="AD4099" s="7">
        <f>invoices[[#This Row],[Rent]]+invoices[[#This Row],[Services]]+invoices[[#This Row],[GST]]</f>
        <v>13500</v>
      </c>
      <c r="AE4099" s="7">
        <f>invoices[[#This Row],[Total]]-invoices[[#This Row],[rent_amount]]</f>
        <v>0</v>
      </c>
      <c r="AF4099">
        <v>5901</v>
      </c>
      <c r="AG4099">
        <v>665</v>
      </c>
      <c r="AH4099">
        <f>invoices[[#This Row],[EB Amount]]-invoices[[#This Row],[electricity_amount]]</f>
        <v>0</v>
      </c>
    </row>
    <row r="4100" spans="1:34">
      <c r="A4100" t="s">
        <v>13095</v>
      </c>
      <c r="B4100" t="s">
        <v>22</v>
      </c>
      <c r="C4100" t="s">
        <v>1874</v>
      </c>
      <c r="D4100" t="s">
        <v>24</v>
      </c>
      <c r="E4100" t="s">
        <v>195</v>
      </c>
      <c r="F4100" t="s">
        <v>196</v>
      </c>
      <c r="G4100" t="s">
        <v>13096</v>
      </c>
      <c r="H4100" s="1">
        <f>DATE(YEAR(invoices[[#This Row],[due_date]]),MONTH(invoices[[#This Row],[due_date]]),1)</f>
        <v>45413</v>
      </c>
      <c r="I4100" s="1">
        <v>45419</v>
      </c>
      <c r="J4100">
        <v>12161</v>
      </c>
      <c r="K4100">
        <v>0</v>
      </c>
      <c r="L4100">
        <v>0</v>
      </c>
      <c r="M4100">
        <f>invoices[[#This Row],[rent_amount]]+invoices[[#This Row],[electricity_amount]]+invoices[[#This Row],[other_charges]]</f>
        <v>12161</v>
      </c>
      <c r="N4100" t="s">
        <v>28</v>
      </c>
      <c r="O4100" t="s">
        <v>115</v>
      </c>
      <c r="P4100">
        <v>0</v>
      </c>
      <c r="Q4100" t="b">
        <v>0</v>
      </c>
      <c r="R4100" t="s">
        <v>116</v>
      </c>
      <c r="S4100">
        <v>0</v>
      </c>
      <c r="T4100">
        <f>invoices[[#This Row],[total_amount]]</f>
        <v>12161</v>
      </c>
      <c r="U4100" t="s">
        <v>5554</v>
      </c>
      <c r="V4100" t="str">
        <f>INDEX([1]!Table1[tenantname],MATCH(invoices[[#This Row],[allotment_id]],[1]!Table1[TenantAllotmentID],0))</f>
        <v>Pallavi Reddy goddam (D41-B1)</v>
      </c>
      <c r="W4100" t="s">
        <v>15301</v>
      </c>
      <c r="X4100" t="s">
        <v>15302</v>
      </c>
      <c r="Y4100" s="4">
        <v>45413</v>
      </c>
      <c r="Z4100" t="s">
        <v>15806</v>
      </c>
      <c r="AA4100">
        <v>8513</v>
      </c>
      <c r="AB4100">
        <v>3092</v>
      </c>
      <c r="AC4100">
        <v>556</v>
      </c>
      <c r="AD4100" s="7">
        <f>invoices[[#This Row],[Rent]]+invoices[[#This Row],[Services]]+invoices[[#This Row],[GST]]</f>
        <v>12161</v>
      </c>
      <c r="AE4100" s="7">
        <f>invoices[[#This Row],[Total]]-invoices[[#This Row],[rent_amount]]</f>
        <v>0</v>
      </c>
      <c r="AF4100">
        <v>5905</v>
      </c>
      <c r="AG4100">
        <v>0</v>
      </c>
      <c r="AH4100">
        <f>invoices[[#This Row],[EB Amount]]-invoices[[#This Row],[electricity_amount]]</f>
        <v>0</v>
      </c>
    </row>
    <row r="4101" spans="1:34">
      <c r="A4101" t="s">
        <v>13097</v>
      </c>
      <c r="B4101" t="s">
        <v>22</v>
      </c>
      <c r="C4101" t="s">
        <v>1274</v>
      </c>
      <c r="D4101" t="s">
        <v>24</v>
      </c>
      <c r="E4101" t="s">
        <v>195</v>
      </c>
      <c r="F4101" t="s">
        <v>1753</v>
      </c>
      <c r="G4101" t="s">
        <v>13098</v>
      </c>
      <c r="H4101" s="1">
        <f>DATE(YEAR(invoices[[#This Row],[due_date]]),MONTH(invoices[[#This Row],[due_date]]),1)</f>
        <v>45413</v>
      </c>
      <c r="I4101" s="1">
        <v>45419</v>
      </c>
      <c r="J4101">
        <v>17700</v>
      </c>
      <c r="K4101">
        <v>256</v>
      </c>
      <c r="L4101">
        <v>0</v>
      </c>
      <c r="M4101">
        <f>invoices[[#This Row],[rent_amount]]+invoices[[#This Row],[electricity_amount]]+invoices[[#This Row],[other_charges]]</f>
        <v>17956</v>
      </c>
      <c r="N4101" t="s">
        <v>28</v>
      </c>
      <c r="O4101" t="s">
        <v>553</v>
      </c>
      <c r="P4101">
        <v>0</v>
      </c>
      <c r="Q4101" t="b">
        <v>0</v>
      </c>
      <c r="R4101" t="s">
        <v>116</v>
      </c>
      <c r="S4101">
        <v>0</v>
      </c>
      <c r="T4101">
        <f>invoices[[#This Row],[total_amount]]</f>
        <v>17956</v>
      </c>
      <c r="U4101" t="s">
        <v>1755</v>
      </c>
      <c r="V4101" t="str">
        <f>INDEX([1]!Table1[tenantname],MATCH(invoices[[#This Row],[allotment_id]],[1]!Table1[TenantAllotmentID],0))</f>
        <v>Sreyashi Chowdhury (D41-A1)</v>
      </c>
      <c r="W4101" t="s">
        <v>14409</v>
      </c>
      <c r="X4101" t="s">
        <v>14584</v>
      </c>
      <c r="Y4101" s="4">
        <v>45413</v>
      </c>
      <c r="Z4101" t="s">
        <v>15806</v>
      </c>
      <c r="AA4101">
        <v>12705</v>
      </c>
      <c r="AB4101">
        <v>4234</v>
      </c>
      <c r="AC4101">
        <v>761</v>
      </c>
      <c r="AD4101" s="7">
        <f>invoices[[#This Row],[Rent]]+invoices[[#This Row],[Services]]+invoices[[#This Row],[GST]]</f>
        <v>17700</v>
      </c>
      <c r="AE4101" s="7">
        <f>invoices[[#This Row],[Total]]-invoices[[#This Row],[rent_amount]]</f>
        <v>0</v>
      </c>
      <c r="AF4101">
        <v>5906</v>
      </c>
      <c r="AG4101">
        <v>256</v>
      </c>
      <c r="AH4101">
        <f>invoices[[#This Row],[EB Amount]]-invoices[[#This Row],[electricity_amount]]</f>
        <v>0</v>
      </c>
    </row>
    <row r="4102" spans="1:34">
      <c r="A4102" t="s">
        <v>13149</v>
      </c>
      <c r="B4102" t="s">
        <v>22</v>
      </c>
      <c r="C4102" t="s">
        <v>260</v>
      </c>
      <c r="D4102" t="s">
        <v>24</v>
      </c>
      <c r="E4102" t="s">
        <v>226</v>
      </c>
      <c r="F4102" t="s">
        <v>261</v>
      </c>
      <c r="G4102" t="s">
        <v>13150</v>
      </c>
      <c r="H4102" s="1">
        <f>DATE(YEAR(invoices[[#This Row],[due_date]]),MONTH(invoices[[#This Row],[due_date]]),1)</f>
        <v>45413</v>
      </c>
      <c r="I4102" s="1">
        <v>45419</v>
      </c>
      <c r="J4102">
        <v>13500</v>
      </c>
      <c r="K4102">
        <v>1530</v>
      </c>
      <c r="L4102">
        <v>0</v>
      </c>
      <c r="M4102">
        <f>invoices[[#This Row],[rent_amount]]+invoices[[#This Row],[electricity_amount]]+invoices[[#This Row],[other_charges]]</f>
        <v>15030</v>
      </c>
      <c r="N4102" t="s">
        <v>28</v>
      </c>
      <c r="O4102" t="s">
        <v>553</v>
      </c>
      <c r="P4102">
        <v>0</v>
      </c>
      <c r="Q4102" t="b">
        <v>0</v>
      </c>
      <c r="R4102" t="s">
        <v>116</v>
      </c>
      <c r="S4102">
        <v>0</v>
      </c>
      <c r="T4102">
        <f>invoices[[#This Row],[total_amount]]</f>
        <v>15030</v>
      </c>
      <c r="U4102" t="s">
        <v>265</v>
      </c>
      <c r="V4102" t="str">
        <f>INDEX([1]!Table1[tenantname],MATCH(invoices[[#This Row],[allotment_id]],[1]!Table1[TenantAllotmentID],0))</f>
        <v>Indira Ch (B12-C1)</v>
      </c>
      <c r="W4102" t="s">
        <v>14048</v>
      </c>
      <c r="X4102" t="s">
        <v>14049</v>
      </c>
      <c r="Y4102" s="4">
        <v>45413</v>
      </c>
      <c r="Z4102" t="s">
        <v>15806</v>
      </c>
      <c r="AA4102">
        <v>9690</v>
      </c>
      <c r="AB4102">
        <v>3229</v>
      </c>
      <c r="AC4102">
        <v>581</v>
      </c>
      <c r="AD4102" s="7">
        <f>invoices[[#This Row],[Rent]]+invoices[[#This Row],[Services]]+invoices[[#This Row],[GST]]</f>
        <v>13500</v>
      </c>
      <c r="AE4102" s="7">
        <f>invoices[[#This Row],[Total]]-invoices[[#This Row],[rent_amount]]</f>
        <v>0</v>
      </c>
      <c r="AF4102">
        <v>5934</v>
      </c>
      <c r="AG4102">
        <v>1530</v>
      </c>
      <c r="AH4102">
        <f>invoices[[#This Row],[EB Amount]]-invoices[[#This Row],[electricity_amount]]</f>
        <v>0</v>
      </c>
    </row>
    <row r="4103" spans="1:34">
      <c r="A4103" t="s">
        <v>13228</v>
      </c>
      <c r="B4103" t="s">
        <v>22</v>
      </c>
      <c r="C4103" t="s">
        <v>539</v>
      </c>
      <c r="D4103" t="s">
        <v>24</v>
      </c>
      <c r="E4103" t="s">
        <v>354</v>
      </c>
      <c r="F4103" t="s">
        <v>540</v>
      </c>
      <c r="G4103" t="s">
        <v>13229</v>
      </c>
      <c r="H4103" s="1">
        <f>DATE(YEAR(invoices[[#This Row],[due_date]]),MONTH(invoices[[#This Row],[due_date]]),1)</f>
        <v>45413</v>
      </c>
      <c r="I4103" s="1">
        <v>45419</v>
      </c>
      <c r="J4103">
        <v>13500</v>
      </c>
      <c r="K4103">
        <v>0</v>
      </c>
      <c r="L4103">
        <v>0</v>
      </c>
      <c r="M4103">
        <f>invoices[[#This Row],[rent_amount]]+invoices[[#This Row],[electricity_amount]]+invoices[[#This Row],[other_charges]]</f>
        <v>13500</v>
      </c>
      <c r="N4103" t="s">
        <v>28</v>
      </c>
      <c r="O4103" t="s">
        <v>1774</v>
      </c>
      <c r="P4103">
        <v>0</v>
      </c>
      <c r="Q4103" t="b">
        <v>0</v>
      </c>
      <c r="R4103" t="s">
        <v>116</v>
      </c>
      <c r="S4103">
        <v>0</v>
      </c>
      <c r="T4103">
        <f>invoices[[#This Row],[total_amount]]</f>
        <v>13500</v>
      </c>
      <c r="U4103" t="s">
        <v>542</v>
      </c>
      <c r="V4103" t="str">
        <f>INDEX([1]!Table1[tenantname],MATCH(invoices[[#This Row],[allotment_id]],[1]!Table1[TenantAllotmentID],0))</f>
        <v>Anandhu Raveendran (B34-C1)</v>
      </c>
      <c r="W4103" t="s">
        <v>14146</v>
      </c>
      <c r="X4103" t="s">
        <v>14147</v>
      </c>
      <c r="Y4103" s="4">
        <v>45413</v>
      </c>
      <c r="Z4103" t="s">
        <v>15806</v>
      </c>
      <c r="AA4103">
        <v>9450</v>
      </c>
      <c r="AB4103">
        <v>3432</v>
      </c>
      <c r="AC4103">
        <v>618</v>
      </c>
      <c r="AD4103" s="7">
        <f>invoices[[#This Row],[Rent]]+invoices[[#This Row],[Services]]+invoices[[#This Row],[GST]]</f>
        <v>13500</v>
      </c>
      <c r="AE4103" s="7">
        <f>invoices[[#This Row],[Total]]-invoices[[#This Row],[rent_amount]]</f>
        <v>0</v>
      </c>
      <c r="AF4103">
        <v>5979</v>
      </c>
      <c r="AG4103">
        <v>0</v>
      </c>
      <c r="AH4103">
        <f>invoices[[#This Row],[EB Amount]]-invoices[[#This Row],[electricity_amount]]</f>
        <v>0</v>
      </c>
    </row>
    <row r="4104" spans="1:34">
      <c r="A4104" t="s">
        <v>13295</v>
      </c>
      <c r="B4104" t="s">
        <v>22</v>
      </c>
      <c r="C4104" t="s">
        <v>475</v>
      </c>
      <c r="D4104" t="s">
        <v>24</v>
      </c>
      <c r="E4104" t="s">
        <v>476</v>
      </c>
      <c r="F4104" t="s">
        <v>477</v>
      </c>
      <c r="G4104" t="s">
        <v>13296</v>
      </c>
      <c r="H4104" s="1">
        <f>DATE(YEAR(invoices[[#This Row],[due_date]]),MONTH(invoices[[#This Row],[due_date]]),1)</f>
        <v>45413</v>
      </c>
      <c r="I4104" s="1">
        <v>45419</v>
      </c>
      <c r="J4104">
        <v>22000</v>
      </c>
      <c r="K4104">
        <v>2670</v>
      </c>
      <c r="L4104">
        <v>0</v>
      </c>
      <c r="M4104">
        <f>invoices[[#This Row],[rent_amount]]+invoices[[#This Row],[electricity_amount]]+invoices[[#This Row],[other_charges]]</f>
        <v>24670</v>
      </c>
      <c r="N4104" t="s">
        <v>28</v>
      </c>
      <c r="O4104" t="s">
        <v>1774</v>
      </c>
      <c r="P4104">
        <v>0</v>
      </c>
      <c r="Q4104" t="b">
        <v>0</v>
      </c>
      <c r="R4104" t="s">
        <v>116</v>
      </c>
      <c r="S4104">
        <v>0</v>
      </c>
      <c r="T4104">
        <f>invoices[[#This Row],[total_amount]]</f>
        <v>24670</v>
      </c>
      <c r="U4104" t="s">
        <v>479</v>
      </c>
      <c r="V4104" t="str">
        <f>INDEX([1]!Table1[tenantname],MATCH(invoices[[#This Row],[allotment_id]],[1]!Table1[TenantAllotmentID],0))</f>
        <v>Aurobinda Bharat Maharana (B41-D1)</v>
      </c>
      <c r="W4104" t="s">
        <v>14124</v>
      </c>
      <c r="X4104" t="s">
        <v>14125</v>
      </c>
      <c r="Y4104" s="4">
        <v>45413</v>
      </c>
      <c r="Z4104" t="s">
        <v>15806</v>
      </c>
      <c r="AA4104">
        <v>15792</v>
      </c>
      <c r="AB4104">
        <v>5263</v>
      </c>
      <c r="AC4104">
        <v>945</v>
      </c>
      <c r="AD4104" s="7">
        <f>invoices[[#This Row],[Rent]]+invoices[[#This Row],[Services]]+invoices[[#This Row],[GST]]</f>
        <v>22000</v>
      </c>
      <c r="AE4104" s="7">
        <f>invoices[[#This Row],[Total]]-invoices[[#This Row],[rent_amount]]</f>
        <v>0</v>
      </c>
      <c r="AF4104">
        <v>6014</v>
      </c>
      <c r="AG4104">
        <v>2670</v>
      </c>
      <c r="AH4104">
        <f>invoices[[#This Row],[EB Amount]]-invoices[[#This Row],[electricity_amount]]</f>
        <v>0</v>
      </c>
    </row>
    <row r="4105" spans="1:34">
      <c r="A4105" t="s">
        <v>13384</v>
      </c>
      <c r="B4105" t="s">
        <v>22</v>
      </c>
      <c r="C4105" t="s">
        <v>2011</v>
      </c>
      <c r="D4105" t="s">
        <v>24</v>
      </c>
      <c r="E4105" t="s">
        <v>155</v>
      </c>
      <c r="F4105" t="s">
        <v>1928</v>
      </c>
      <c r="G4105" t="s">
        <v>13385</v>
      </c>
      <c r="H4105" s="1">
        <f>DATE(YEAR(invoices[[#This Row],[due_date]]),MONTH(invoices[[#This Row],[due_date]]),1)</f>
        <v>45413</v>
      </c>
      <c r="I4105" s="1">
        <v>45419</v>
      </c>
      <c r="J4105">
        <v>14100</v>
      </c>
      <c r="K4105">
        <v>1830</v>
      </c>
      <c r="L4105">
        <v>0</v>
      </c>
      <c r="M4105">
        <f>invoices[[#This Row],[rent_amount]]+invoices[[#This Row],[electricity_amount]]+invoices[[#This Row],[other_charges]]</f>
        <v>15930</v>
      </c>
      <c r="N4105" t="s">
        <v>28</v>
      </c>
      <c r="O4105" t="s">
        <v>760</v>
      </c>
      <c r="P4105">
        <v>0</v>
      </c>
      <c r="Q4105" t="b">
        <v>0</v>
      </c>
      <c r="R4105" t="s">
        <v>116</v>
      </c>
      <c r="S4105">
        <v>0</v>
      </c>
      <c r="T4105">
        <f>invoices[[#This Row],[total_amount]]</f>
        <v>15930</v>
      </c>
      <c r="U4105" t="s">
        <v>2013</v>
      </c>
      <c r="V4105" t="str">
        <f>INDEX([1]!Table1[tenantname],MATCH(invoices[[#This Row],[allotment_id]],[1]!Table1[TenantAllotmentID],0))</f>
        <v>Arti Rastogi (C44-B1)</v>
      </c>
      <c r="W4105" t="s">
        <v>14675</v>
      </c>
      <c r="X4105" t="s">
        <v>14676</v>
      </c>
      <c r="Y4105" s="4">
        <v>45413</v>
      </c>
      <c r="Z4105" t="s">
        <v>15806</v>
      </c>
      <c r="AA4105">
        <v>8621</v>
      </c>
      <c r="AB4105">
        <v>4642</v>
      </c>
      <c r="AC4105">
        <v>837</v>
      </c>
      <c r="AD4105" s="7">
        <f>invoices[[#This Row],[Rent]]+invoices[[#This Row],[Services]]+invoices[[#This Row],[GST]]</f>
        <v>14100</v>
      </c>
      <c r="AE4105" s="7">
        <f>invoices[[#This Row],[Total]]-invoices[[#This Row],[rent_amount]]</f>
        <v>0</v>
      </c>
      <c r="AF4105">
        <v>6062</v>
      </c>
      <c r="AG4105">
        <v>1830</v>
      </c>
      <c r="AH4105">
        <f>invoices[[#This Row],[EB Amount]]-invoices[[#This Row],[electricity_amount]]</f>
        <v>0</v>
      </c>
    </row>
    <row r="4106" spans="1:34">
      <c r="A4106" t="s">
        <v>13462</v>
      </c>
      <c r="B4106" t="s">
        <v>22</v>
      </c>
      <c r="C4106" t="s">
        <v>1642</v>
      </c>
      <c r="D4106" t="s">
        <v>24</v>
      </c>
      <c r="E4106" t="s">
        <v>399</v>
      </c>
      <c r="F4106" t="s">
        <v>400</v>
      </c>
      <c r="G4106" t="s">
        <v>13463</v>
      </c>
      <c r="H4106" s="1">
        <f>DATE(YEAR(invoices[[#This Row],[due_date]]),MONTH(invoices[[#This Row],[due_date]]),1)</f>
        <v>45413</v>
      </c>
      <c r="I4106" s="1">
        <v>45419</v>
      </c>
      <c r="J4106">
        <v>14500</v>
      </c>
      <c r="K4106">
        <v>665</v>
      </c>
      <c r="L4106">
        <v>0</v>
      </c>
      <c r="M4106">
        <f>invoices[[#This Row],[rent_amount]]+invoices[[#This Row],[electricity_amount]]+invoices[[#This Row],[other_charges]]</f>
        <v>15165</v>
      </c>
      <c r="N4106" t="s">
        <v>28</v>
      </c>
      <c r="O4106" t="s">
        <v>553</v>
      </c>
      <c r="P4106">
        <v>0</v>
      </c>
      <c r="Q4106" t="b">
        <v>0</v>
      </c>
      <c r="R4106" t="s">
        <v>116</v>
      </c>
      <c r="S4106">
        <v>0</v>
      </c>
      <c r="T4106">
        <f>invoices[[#This Row],[total_amount]]</f>
        <v>15165</v>
      </c>
      <c r="U4106" t="s">
        <v>3189</v>
      </c>
      <c r="V4106" t="str">
        <f>INDEX([1]!Table1[tenantname],MATCH(invoices[[#This Row],[allotment_id]],[1]!Table1[TenantAllotmentID],0))</f>
        <v>Greeshma  Krishna (B22-B2)</v>
      </c>
      <c r="W4106" t="s">
        <v>14549</v>
      </c>
      <c r="X4106" t="s">
        <v>14993</v>
      </c>
      <c r="Y4106" s="4">
        <v>45413</v>
      </c>
      <c r="Z4106" t="s">
        <v>15806</v>
      </c>
      <c r="AA4106">
        <v>10150</v>
      </c>
      <c r="AB4106">
        <v>3468</v>
      </c>
      <c r="AC4106">
        <v>882</v>
      </c>
      <c r="AD4106" s="7">
        <f>invoices[[#This Row],[Rent]]+invoices[[#This Row],[Services]]+invoices[[#This Row],[GST]]</f>
        <v>14500</v>
      </c>
      <c r="AE4106" s="7">
        <f>invoices[[#This Row],[Total]]-invoices[[#This Row],[rent_amount]]</f>
        <v>0</v>
      </c>
      <c r="AF4106">
        <v>6107</v>
      </c>
      <c r="AG4106">
        <v>665</v>
      </c>
      <c r="AH4106">
        <f>invoices[[#This Row],[EB Amount]]-invoices[[#This Row],[electricity_amount]]</f>
        <v>0</v>
      </c>
    </row>
    <row r="4107" spans="1:34">
      <c r="A4107" t="s">
        <v>13464</v>
      </c>
      <c r="B4107" t="s">
        <v>22</v>
      </c>
      <c r="C4107" t="s">
        <v>3957</v>
      </c>
      <c r="D4107" t="s">
        <v>24</v>
      </c>
      <c r="E4107" t="s">
        <v>112</v>
      </c>
      <c r="F4107" s="2" t="s">
        <v>1471</v>
      </c>
      <c r="G4107" t="s">
        <v>13465</v>
      </c>
      <c r="H4107" s="1">
        <f>DATE(YEAR(invoices[[#This Row],[due_date]]),MONTH(invoices[[#This Row],[due_date]]),1)</f>
        <v>45413</v>
      </c>
      <c r="I4107" s="1">
        <v>45419</v>
      </c>
      <c r="J4107">
        <v>13500</v>
      </c>
      <c r="K4107">
        <v>2010</v>
      </c>
      <c r="L4107">
        <v>2250</v>
      </c>
      <c r="M4107">
        <f>invoices[[#This Row],[rent_amount]]+invoices[[#This Row],[electricity_amount]]+invoices[[#This Row],[other_charges]]</f>
        <v>17760</v>
      </c>
      <c r="N4107" t="s">
        <v>28</v>
      </c>
      <c r="O4107" t="s">
        <v>553</v>
      </c>
      <c r="P4107">
        <v>0</v>
      </c>
      <c r="Q4107" t="b">
        <v>0</v>
      </c>
      <c r="R4107" t="s">
        <v>116</v>
      </c>
      <c r="S4107">
        <v>0</v>
      </c>
      <c r="T4107">
        <f>invoices[[#This Row],[total_amount]]</f>
        <v>17760</v>
      </c>
      <c r="U4107" t="s">
        <v>3959</v>
      </c>
      <c r="V4107" t="str">
        <f>INDEX([1]!Table1[tenantname],MATCH(invoices[[#This Row],[allotment_id]],[1]!Table1[TenantAllotmentID],0))</f>
        <v>Dheeraj Bhardwaj (A23-C2)</v>
      </c>
      <c r="W4107" t="s">
        <v>15155</v>
      </c>
      <c r="X4107" t="s">
        <v>15156</v>
      </c>
      <c r="Y4107" s="4">
        <v>45413</v>
      </c>
      <c r="Z4107" t="s">
        <v>15806</v>
      </c>
      <c r="AA4107">
        <v>9450</v>
      </c>
      <c r="AB4107">
        <v>3229</v>
      </c>
      <c r="AC4107">
        <v>821</v>
      </c>
      <c r="AD4107" s="7">
        <f>invoices[[#This Row],[Rent]]+invoices[[#This Row],[Services]]+invoices[[#This Row],[GST]]</f>
        <v>13500</v>
      </c>
      <c r="AE4107" s="7">
        <f>invoices[[#This Row],[Total]]-invoices[[#This Row],[rent_amount]]</f>
        <v>0</v>
      </c>
      <c r="AF4107">
        <v>6109</v>
      </c>
      <c r="AG4107">
        <v>2010</v>
      </c>
      <c r="AH4107">
        <f>invoices[[#This Row],[EB Amount]]-invoices[[#This Row],[electricity_amount]]</f>
        <v>0</v>
      </c>
    </row>
    <row r="4108" spans="1:34">
      <c r="A4108" t="s">
        <v>13470</v>
      </c>
      <c r="B4108" t="s">
        <v>22</v>
      </c>
      <c r="C4108" t="s">
        <v>2349</v>
      </c>
      <c r="D4108" t="s">
        <v>24</v>
      </c>
      <c r="E4108" t="s">
        <v>519</v>
      </c>
      <c r="F4108" t="s">
        <v>2225</v>
      </c>
      <c r="G4108" t="s">
        <v>13471</v>
      </c>
      <c r="H4108" s="1">
        <f>DATE(YEAR(invoices[[#This Row],[due_date]]),MONTH(invoices[[#This Row],[due_date]]),1)</f>
        <v>45413</v>
      </c>
      <c r="I4108" s="1">
        <v>45419</v>
      </c>
      <c r="J4108">
        <v>14500</v>
      </c>
      <c r="K4108">
        <v>0</v>
      </c>
      <c r="L4108">
        <v>0</v>
      </c>
      <c r="M4108">
        <f>invoices[[#This Row],[rent_amount]]+invoices[[#This Row],[electricity_amount]]+invoices[[#This Row],[other_charges]]</f>
        <v>14500</v>
      </c>
      <c r="N4108" t="s">
        <v>28</v>
      </c>
      <c r="O4108" t="s">
        <v>760</v>
      </c>
      <c r="P4108">
        <v>0</v>
      </c>
      <c r="Q4108" t="b">
        <v>0</v>
      </c>
      <c r="R4108" t="s">
        <v>116</v>
      </c>
      <c r="S4108">
        <v>0</v>
      </c>
      <c r="T4108">
        <f>invoices[[#This Row],[total_amount]]</f>
        <v>14500</v>
      </c>
      <c r="U4108" t="s">
        <v>2351</v>
      </c>
      <c r="V4108" t="str">
        <f>INDEX([1]!Table1[tenantname],MATCH(invoices[[#This Row],[allotment_id]],[1]!Table1[TenantAllotmentID],0))</f>
        <v>Simon Swagat (C41-B2)</v>
      </c>
      <c r="W4108" t="s">
        <v>14782</v>
      </c>
      <c r="X4108" t="s">
        <v>14783</v>
      </c>
      <c r="Y4108" s="4">
        <v>45413</v>
      </c>
      <c r="Z4108" t="s">
        <v>15806</v>
      </c>
      <c r="AA4108">
        <v>8866</v>
      </c>
      <c r="AB4108">
        <v>4774</v>
      </c>
      <c r="AC4108">
        <v>860</v>
      </c>
      <c r="AD4108" s="7">
        <f>invoices[[#This Row],[Rent]]+invoices[[#This Row],[Services]]+invoices[[#This Row],[GST]]</f>
        <v>14500</v>
      </c>
      <c r="AE4108" s="7">
        <f>invoices[[#This Row],[Total]]-invoices[[#This Row],[rent_amount]]</f>
        <v>0</v>
      </c>
      <c r="AF4108">
        <v>6112</v>
      </c>
      <c r="AG4108">
        <v>0</v>
      </c>
      <c r="AH4108">
        <f>invoices[[#This Row],[EB Amount]]-invoices[[#This Row],[electricity_amount]]</f>
        <v>0</v>
      </c>
    </row>
    <row r="4109" spans="1:34">
      <c r="A4109" t="s">
        <v>13516</v>
      </c>
      <c r="B4109" t="s">
        <v>22</v>
      </c>
      <c r="C4109" t="s">
        <v>1955</v>
      </c>
      <c r="D4109" t="s">
        <v>24</v>
      </c>
      <c r="E4109" t="s">
        <v>592</v>
      </c>
      <c r="F4109" t="s">
        <v>883</v>
      </c>
      <c r="G4109" t="s">
        <v>13517</v>
      </c>
      <c r="H4109" s="1">
        <f>DATE(YEAR(invoices[[#This Row],[due_date]]),MONTH(invoices[[#This Row],[due_date]]),1)</f>
        <v>45413</v>
      </c>
      <c r="I4109" s="1">
        <v>45419</v>
      </c>
      <c r="J4109">
        <v>12629</v>
      </c>
      <c r="K4109">
        <v>0</v>
      </c>
      <c r="L4109">
        <v>0</v>
      </c>
      <c r="M4109">
        <f>invoices[[#This Row],[rent_amount]]+invoices[[#This Row],[electricity_amount]]+invoices[[#This Row],[other_charges]]</f>
        <v>12629</v>
      </c>
      <c r="N4109" t="s">
        <v>28</v>
      </c>
      <c r="O4109" t="s">
        <v>760</v>
      </c>
      <c r="P4109">
        <v>0</v>
      </c>
      <c r="Q4109" t="b">
        <v>0</v>
      </c>
      <c r="R4109" t="s">
        <v>116</v>
      </c>
      <c r="S4109">
        <v>0</v>
      </c>
      <c r="T4109">
        <f>invoices[[#This Row],[total_amount]]</f>
        <v>12629</v>
      </c>
      <c r="U4109" t="s">
        <v>1957</v>
      </c>
      <c r="V4109" t="str">
        <f>INDEX([1]!Table1[tenantname],MATCH(invoices[[#This Row],[allotment_id]],[1]!Table1[TenantAllotmentID],0))</f>
        <v>Stanley John Verghese (A44-B1)</v>
      </c>
      <c r="W4109" t="s">
        <v>14659</v>
      </c>
      <c r="X4109" t="s">
        <v>14660</v>
      </c>
      <c r="Y4109" s="4">
        <v>45413</v>
      </c>
      <c r="Z4109" t="s">
        <v>15806</v>
      </c>
      <c r="AA4109">
        <v>8840</v>
      </c>
      <c r="AB4109">
        <v>3211</v>
      </c>
      <c r="AC4109">
        <v>578</v>
      </c>
      <c r="AD4109" s="7">
        <f>invoices[[#This Row],[Rent]]+invoices[[#This Row],[Services]]+invoices[[#This Row],[GST]]</f>
        <v>12629</v>
      </c>
      <c r="AE4109" s="7">
        <f>invoices[[#This Row],[Total]]-invoices[[#This Row],[rent_amount]]</f>
        <v>0</v>
      </c>
      <c r="AF4109">
        <v>6136</v>
      </c>
      <c r="AG4109">
        <v>0</v>
      </c>
      <c r="AH4109">
        <f>invoices[[#This Row],[EB Amount]]-invoices[[#This Row],[electricity_amount]]</f>
        <v>0</v>
      </c>
    </row>
    <row r="4110" spans="1:34">
      <c r="A4110" t="s">
        <v>13546</v>
      </c>
      <c r="B4110" t="s">
        <v>22</v>
      </c>
      <c r="C4110" t="s">
        <v>1992</v>
      </c>
      <c r="D4110" t="s">
        <v>24</v>
      </c>
      <c r="E4110" t="s">
        <v>147</v>
      </c>
      <c r="F4110" t="s">
        <v>370</v>
      </c>
      <c r="G4110" t="s">
        <v>13547</v>
      </c>
      <c r="H4110" s="1">
        <f>DATE(YEAR(invoices[[#This Row],[due_date]]),MONTH(invoices[[#This Row],[due_date]]),1)</f>
        <v>45413</v>
      </c>
      <c r="I4110" s="1">
        <v>45419</v>
      </c>
      <c r="J4110">
        <v>19000</v>
      </c>
      <c r="K4110">
        <v>1530</v>
      </c>
      <c r="L4110">
        <v>0</v>
      </c>
      <c r="M4110">
        <f>invoices[[#This Row],[rent_amount]]+invoices[[#This Row],[electricity_amount]]+invoices[[#This Row],[other_charges]]</f>
        <v>20530</v>
      </c>
      <c r="N4110" t="s">
        <v>28</v>
      </c>
      <c r="O4110" t="s">
        <v>115</v>
      </c>
      <c r="P4110">
        <v>0</v>
      </c>
      <c r="Q4110" t="b">
        <v>0</v>
      </c>
      <c r="R4110" t="s">
        <v>116</v>
      </c>
      <c r="S4110">
        <v>0</v>
      </c>
      <c r="T4110">
        <f>invoices[[#This Row],[total_amount]]</f>
        <v>20530</v>
      </c>
      <c r="U4110" t="s">
        <v>1994</v>
      </c>
      <c r="V4110" t="str">
        <f>INDEX([1]!Table1[tenantname],MATCH(invoices[[#This Row],[allotment_id]],[1]!Table1[TenantAllotmentID],0))</f>
        <v>Parag Kaundil (C31-A1)</v>
      </c>
      <c r="W4110" t="s">
        <v>14671</v>
      </c>
      <c r="X4110" t="s">
        <v>14672</v>
      </c>
      <c r="Y4110" s="4">
        <v>45413</v>
      </c>
      <c r="Z4110" t="s">
        <v>15806</v>
      </c>
      <c r="AA4110">
        <v>13639</v>
      </c>
      <c r="AB4110">
        <v>4545</v>
      </c>
      <c r="AC4110">
        <v>816</v>
      </c>
      <c r="AD4110" s="7">
        <f>invoices[[#This Row],[Rent]]+invoices[[#This Row],[Services]]+invoices[[#This Row],[GST]]</f>
        <v>19000</v>
      </c>
      <c r="AE4110" s="7">
        <f>invoices[[#This Row],[Total]]-invoices[[#This Row],[rent_amount]]</f>
        <v>0</v>
      </c>
      <c r="AF4110">
        <v>6153</v>
      </c>
      <c r="AG4110">
        <v>1530</v>
      </c>
      <c r="AH4110">
        <f>invoices[[#This Row],[EB Amount]]-invoices[[#This Row],[electricity_amount]]</f>
        <v>0</v>
      </c>
    </row>
    <row r="4111" spans="1:34">
      <c r="A4111" t="s">
        <v>13638</v>
      </c>
      <c r="B4111" t="s">
        <v>22</v>
      </c>
      <c r="C4111" t="s">
        <v>558</v>
      </c>
      <c r="D4111" t="s">
        <v>24</v>
      </c>
      <c r="E4111" t="s">
        <v>72</v>
      </c>
      <c r="F4111" t="s">
        <v>559</v>
      </c>
      <c r="G4111" t="s">
        <v>13639</v>
      </c>
      <c r="H4111" s="1">
        <f>DATE(YEAR(invoices[[#This Row],[due_date]]),MONTH(invoices[[#This Row],[due_date]]),1)</f>
        <v>45413</v>
      </c>
      <c r="I4111" s="1">
        <v>45419</v>
      </c>
      <c r="J4111">
        <v>0</v>
      </c>
      <c r="K4111">
        <v>990</v>
      </c>
      <c r="L4111">
        <v>0</v>
      </c>
      <c r="M4111">
        <f>invoices[[#This Row],[rent_amount]]+invoices[[#This Row],[electricity_amount]]+invoices[[#This Row],[other_charges]]</f>
        <v>990</v>
      </c>
      <c r="N4111" t="s">
        <v>28</v>
      </c>
      <c r="O4111" t="s">
        <v>115</v>
      </c>
      <c r="P4111">
        <v>0</v>
      </c>
      <c r="Q4111" t="b">
        <v>0</v>
      </c>
      <c r="R4111" t="s">
        <v>116</v>
      </c>
      <c r="S4111">
        <v>0</v>
      </c>
      <c r="T4111">
        <f>invoices[[#This Row],[total_amount]]</f>
        <v>990</v>
      </c>
      <c r="U4111" t="s">
        <v>561</v>
      </c>
      <c r="V4111" t="str">
        <f>INDEX([1]!Table1[tenantname],MATCH(invoices[[#This Row],[allotment_id]],[1]!Table1[TenantAllotmentID],0))</f>
        <v>Nithya Rajendran (C34-B2)</v>
      </c>
      <c r="W4111" t="s">
        <v>14151</v>
      </c>
      <c r="X4111" t="s">
        <v>14152</v>
      </c>
      <c r="Y4111" s="4">
        <v>45413</v>
      </c>
      <c r="Z4111" t="s">
        <v>15806</v>
      </c>
      <c r="AA4111">
        <v>0</v>
      </c>
      <c r="AB4111">
        <v>0</v>
      </c>
      <c r="AC4111">
        <v>0</v>
      </c>
      <c r="AD4111" s="7">
        <f>invoices[[#This Row],[Rent]]+invoices[[#This Row],[Services]]+invoices[[#This Row],[GST]]</f>
        <v>0</v>
      </c>
      <c r="AE4111" s="7">
        <f>invoices[[#This Row],[Total]]-invoices[[#This Row],[rent_amount]]</f>
        <v>0</v>
      </c>
      <c r="AF4111">
        <v>6202</v>
      </c>
      <c r="AG4111">
        <v>990</v>
      </c>
      <c r="AH4111">
        <f>invoices[[#This Row],[EB Amount]]-invoices[[#This Row],[electricity_amount]]</f>
        <v>0</v>
      </c>
    </row>
    <row r="4112" spans="1:34">
      <c r="A4112" t="s">
        <v>13700</v>
      </c>
      <c r="B4112" t="s">
        <v>22</v>
      </c>
      <c r="C4112" t="s">
        <v>311</v>
      </c>
      <c r="D4112" t="s">
        <v>24</v>
      </c>
      <c r="E4112" t="s">
        <v>34</v>
      </c>
      <c r="F4112" t="s">
        <v>35</v>
      </c>
      <c r="G4112" t="s">
        <v>13701</v>
      </c>
      <c r="H4112" s="1">
        <f>DATE(YEAR(invoices[[#This Row],[due_date]]),MONTH(invoices[[#This Row],[due_date]]),1)</f>
        <v>45413</v>
      </c>
      <c r="I4112" s="1">
        <v>45419</v>
      </c>
      <c r="J4112">
        <v>14500</v>
      </c>
      <c r="K4112">
        <v>2070</v>
      </c>
      <c r="L4112">
        <v>0</v>
      </c>
      <c r="M4112">
        <f>invoices[[#This Row],[rent_amount]]+invoices[[#This Row],[electricity_amount]]+invoices[[#This Row],[other_charges]]</f>
        <v>16570</v>
      </c>
      <c r="N4112" t="s">
        <v>28</v>
      </c>
      <c r="O4112" t="s">
        <v>760</v>
      </c>
      <c r="P4112">
        <v>0</v>
      </c>
      <c r="Q4112" t="b">
        <v>0</v>
      </c>
      <c r="R4112" t="s">
        <v>116</v>
      </c>
      <c r="S4112">
        <v>0</v>
      </c>
      <c r="T4112">
        <f>invoices[[#This Row],[total_amount]]</f>
        <v>16570</v>
      </c>
      <c r="U4112" t="s">
        <v>313</v>
      </c>
      <c r="V4112" t="str">
        <f>INDEX([1]!Table1[tenantname],MATCH(invoices[[#This Row],[allotment_id]],[1]!Table1[TenantAllotmentID],0))</f>
        <v>Thahseenah Begam (B43-B1)</v>
      </c>
      <c r="W4112" t="s">
        <v>14064</v>
      </c>
      <c r="X4112" t="s">
        <v>14065</v>
      </c>
      <c r="Y4112" s="4">
        <v>45413</v>
      </c>
      <c r="Z4112" t="s">
        <v>15806</v>
      </c>
      <c r="AA4112">
        <v>10408</v>
      </c>
      <c r="AB4112">
        <v>3468</v>
      </c>
      <c r="AC4112">
        <v>624</v>
      </c>
      <c r="AD4112" s="7">
        <f>invoices[[#This Row],[Rent]]+invoices[[#This Row],[Services]]+invoices[[#This Row],[GST]]</f>
        <v>14500</v>
      </c>
      <c r="AE4112" s="7">
        <f>invoices[[#This Row],[Total]]-invoices[[#This Row],[rent_amount]]</f>
        <v>0</v>
      </c>
      <c r="AF4112">
        <v>6233</v>
      </c>
      <c r="AG4112">
        <v>2070</v>
      </c>
      <c r="AH4112">
        <f>invoices[[#This Row],[EB Amount]]-invoices[[#This Row],[electricity_amount]]</f>
        <v>0</v>
      </c>
    </row>
    <row r="4113" spans="1:34">
      <c r="A4113" t="s">
        <v>13834</v>
      </c>
      <c r="B4113" t="s">
        <v>22</v>
      </c>
      <c r="C4113" t="s">
        <v>1571</v>
      </c>
      <c r="D4113" t="s">
        <v>24</v>
      </c>
      <c r="E4113" t="s">
        <v>104</v>
      </c>
      <c r="F4113" t="s">
        <v>1572</v>
      </c>
      <c r="G4113" t="s">
        <v>13835</v>
      </c>
      <c r="H4113" s="1">
        <f>DATE(YEAR(invoices[[#This Row],[due_date]]),MONTH(invoices[[#This Row],[due_date]]),1)</f>
        <v>45413</v>
      </c>
      <c r="I4113" s="1">
        <v>45419</v>
      </c>
      <c r="J4113">
        <v>14500</v>
      </c>
      <c r="K4113">
        <v>870</v>
      </c>
      <c r="L4113">
        <v>0</v>
      </c>
      <c r="M4113">
        <f>invoices[[#This Row],[rent_amount]]+invoices[[#This Row],[electricity_amount]]+invoices[[#This Row],[other_charges]]</f>
        <v>15370</v>
      </c>
      <c r="N4113" t="s">
        <v>28</v>
      </c>
      <c r="O4113" t="s">
        <v>115</v>
      </c>
      <c r="P4113">
        <v>0</v>
      </c>
      <c r="Q4113" t="b">
        <v>0</v>
      </c>
      <c r="R4113" t="s">
        <v>116</v>
      </c>
      <c r="S4113">
        <v>0</v>
      </c>
      <c r="T4113">
        <f>invoices[[#This Row],[total_amount]]</f>
        <v>15370</v>
      </c>
      <c r="U4113" t="s">
        <v>1574</v>
      </c>
      <c r="V4113" t="str">
        <f>INDEX([1]!Table1[tenantname],MATCH(invoices[[#This Row],[allotment_id]],[1]!Table1[TenantAllotmentID],0))</f>
        <v>Ravi S (B14-B2)</v>
      </c>
      <c r="W4113" t="s">
        <v>14522</v>
      </c>
      <c r="X4113" t="s">
        <v>14523</v>
      </c>
      <c r="Y4113" s="4">
        <v>45413</v>
      </c>
      <c r="Z4113" t="s">
        <v>15806</v>
      </c>
      <c r="AA4113">
        <v>10408</v>
      </c>
      <c r="AB4113">
        <v>3468</v>
      </c>
      <c r="AC4113">
        <v>624</v>
      </c>
      <c r="AD4113" s="7">
        <f>invoices[[#This Row],[Rent]]+invoices[[#This Row],[Services]]+invoices[[#This Row],[GST]]</f>
        <v>14500</v>
      </c>
      <c r="AE4113" s="7">
        <f>invoices[[#This Row],[Total]]-invoices[[#This Row],[rent_amount]]</f>
        <v>0</v>
      </c>
      <c r="AF4113">
        <v>6304</v>
      </c>
      <c r="AG4113">
        <v>870</v>
      </c>
      <c r="AH4113">
        <f>invoices[[#This Row],[EB Amount]]-invoices[[#This Row],[electricity_amount]]</f>
        <v>0</v>
      </c>
    </row>
    <row r="4114" spans="1:34">
      <c r="A4114" t="s">
        <v>13902</v>
      </c>
      <c r="B4114" t="s">
        <v>22</v>
      </c>
      <c r="C4114" t="s">
        <v>64</v>
      </c>
      <c r="D4114" t="s">
        <v>24</v>
      </c>
      <c r="E4114" t="s">
        <v>25</v>
      </c>
      <c r="F4114" t="s">
        <v>65</v>
      </c>
      <c r="G4114" t="s">
        <v>13903</v>
      </c>
      <c r="H4114" s="1">
        <f>DATE(YEAR(invoices[[#This Row],[due_date]]),MONTH(invoices[[#This Row],[due_date]]),1)</f>
        <v>45413</v>
      </c>
      <c r="I4114" s="1">
        <v>45419</v>
      </c>
      <c r="J4114">
        <v>1282</v>
      </c>
      <c r="K4114">
        <v>2961</v>
      </c>
      <c r="L4114">
        <v>2250</v>
      </c>
      <c r="M4114">
        <f>invoices[[#This Row],[rent_amount]]+invoices[[#This Row],[electricity_amount]]+invoices[[#This Row],[other_charges]]</f>
        <v>6493</v>
      </c>
      <c r="N4114" t="s">
        <v>28</v>
      </c>
      <c r="O4114" t="s">
        <v>760</v>
      </c>
      <c r="P4114">
        <v>0</v>
      </c>
      <c r="Q4114" t="b">
        <v>0</v>
      </c>
      <c r="R4114" t="s">
        <v>116</v>
      </c>
      <c r="S4114">
        <v>0</v>
      </c>
      <c r="T4114">
        <f>invoices[[#This Row],[total_amount]]</f>
        <v>6493</v>
      </c>
      <c r="U4114" t="s">
        <v>69</v>
      </c>
      <c r="V4114" t="str">
        <f>INDEX([1]!Table1[tenantname],MATCH(invoices[[#This Row],[allotment_id]],[1]!Table1[TenantAllotmentID],0))</f>
        <v>Sarabdi Swain (A24-C2)</v>
      </c>
      <c r="W4114" t="s">
        <v>13994</v>
      </c>
      <c r="X4114" t="s">
        <v>13995</v>
      </c>
      <c r="Y4114" s="4">
        <v>45413</v>
      </c>
      <c r="Z4114" t="s">
        <v>15806</v>
      </c>
      <c r="AA4114">
        <v>914</v>
      </c>
      <c r="AB4114">
        <v>312</v>
      </c>
      <c r="AC4114">
        <v>56</v>
      </c>
      <c r="AD4114" s="7">
        <f>invoices[[#This Row],[Rent]]+invoices[[#This Row],[Services]]+invoices[[#This Row],[GST]]</f>
        <v>1282</v>
      </c>
      <c r="AE4114" s="7">
        <f>invoices[[#This Row],[Total]]-invoices[[#This Row],[rent_amount]]</f>
        <v>0</v>
      </c>
      <c r="AF4114">
        <v>6342</v>
      </c>
      <c r="AG4114">
        <v>2961</v>
      </c>
      <c r="AH4114">
        <f>invoices[[#This Row],[EB Amount]]-invoices[[#This Row],[electricity_amount]]</f>
        <v>0</v>
      </c>
    </row>
    <row r="4115" spans="1:34">
      <c r="A4115" t="s">
        <v>13954</v>
      </c>
      <c r="B4115" t="s">
        <v>22</v>
      </c>
      <c r="C4115" t="s">
        <v>1988</v>
      </c>
      <c r="D4115" t="s">
        <v>24</v>
      </c>
      <c r="E4115" t="s">
        <v>268</v>
      </c>
      <c r="F4115" t="s">
        <v>269</v>
      </c>
      <c r="G4115" t="s">
        <v>13955</v>
      </c>
      <c r="H4115" s="1">
        <f>DATE(YEAR(invoices[[#This Row],[due_date]]),MONTH(invoices[[#This Row],[due_date]]),1)</f>
        <v>45413</v>
      </c>
      <c r="I4115" s="1">
        <v>45419</v>
      </c>
      <c r="J4115">
        <v>3048</v>
      </c>
      <c r="K4115">
        <v>0</v>
      </c>
      <c r="L4115">
        <v>0</v>
      </c>
      <c r="M4115">
        <f>invoices[[#This Row],[rent_amount]]+invoices[[#This Row],[electricity_amount]]+invoices[[#This Row],[other_charges]]</f>
        <v>3048</v>
      </c>
      <c r="N4115" t="s">
        <v>28</v>
      </c>
      <c r="O4115" t="s">
        <v>115</v>
      </c>
      <c r="P4115">
        <v>0</v>
      </c>
      <c r="Q4115" t="b">
        <v>0</v>
      </c>
      <c r="R4115" t="s">
        <v>116</v>
      </c>
      <c r="S4115">
        <v>0</v>
      </c>
      <c r="T4115">
        <f>invoices[[#This Row],[total_amount]]</f>
        <v>3048</v>
      </c>
      <c r="U4115" t="s">
        <v>13956</v>
      </c>
      <c r="V4115" t="str">
        <f>INDEX([1]!Table1[tenantname],MATCH(invoices[[#This Row],[allotment_id]],[1]!Table1[TenantAllotmentID],0))</f>
        <v>Raghav Jain (C21-C1)</v>
      </c>
      <c r="W4115" t="s">
        <v>14669</v>
      </c>
      <c r="X4115" t="s">
        <v>15803</v>
      </c>
      <c r="Y4115" s="4">
        <v>45413</v>
      </c>
      <c r="Z4115" t="s">
        <v>15806</v>
      </c>
      <c r="AA4115">
        <v>2134</v>
      </c>
      <c r="AB4115">
        <v>775</v>
      </c>
      <c r="AC4115">
        <v>139</v>
      </c>
      <c r="AD4115" s="7">
        <f>invoices[[#This Row],[Rent]]+invoices[[#This Row],[Services]]+invoices[[#This Row],[GST]]</f>
        <v>3048</v>
      </c>
      <c r="AE4115" s="7">
        <f>invoices[[#This Row],[Total]]-invoices[[#This Row],[rent_amount]]</f>
        <v>0</v>
      </c>
      <c r="AF4115">
        <v>6369</v>
      </c>
      <c r="AG4115">
        <v>0</v>
      </c>
      <c r="AH4115">
        <f>invoices[[#This Row],[EB Amount]]-invoices[[#This Row],[electricity_amount]]</f>
        <v>0</v>
      </c>
    </row>
    <row r="4116" spans="1:34">
      <c r="A4116" t="s">
        <v>145</v>
      </c>
      <c r="B4116" t="s">
        <v>22</v>
      </c>
      <c r="C4116" t="s">
        <v>146</v>
      </c>
      <c r="D4116" t="s">
        <v>24</v>
      </c>
      <c r="E4116" t="s">
        <v>147</v>
      </c>
      <c r="F4116" t="s">
        <v>148</v>
      </c>
      <c r="G4116" t="s">
        <v>149</v>
      </c>
      <c r="H4116" s="1">
        <f>DATE(YEAR(invoices[[#This Row],[due_date]]),MONTH(invoices[[#This Row],[due_date]]),1)</f>
        <v>45383</v>
      </c>
      <c r="I4116" s="1">
        <v>45389</v>
      </c>
      <c r="J4116">
        <v>13500</v>
      </c>
      <c r="K4116">
        <v>1302</v>
      </c>
      <c r="L4116">
        <v>0</v>
      </c>
      <c r="M4116">
        <f>invoices[[#This Row],[rent_amount]]+invoices[[#This Row],[electricity_amount]]+invoices[[#This Row],[other_charges]]</f>
        <v>14802</v>
      </c>
      <c r="N4116" t="s">
        <v>28</v>
      </c>
      <c r="O4116" t="s">
        <v>150</v>
      </c>
      <c r="P4116">
        <v>0</v>
      </c>
      <c r="Q4116" t="b">
        <v>0</v>
      </c>
      <c r="R4116" t="s">
        <v>151</v>
      </c>
      <c r="S4116">
        <v>0</v>
      </c>
      <c r="T4116">
        <f>invoices[[#This Row],[total_amount]]</f>
        <v>14802</v>
      </c>
      <c r="U4116" t="s">
        <v>152</v>
      </c>
      <c r="V4116" t="str">
        <f>INDEX([1]!Table1[tenantname],MATCH(invoices[[#This Row],[allotment_id]],[1]!Table1[TenantAllotmentID],0))</f>
        <v>Akshay R (C31-C1)</v>
      </c>
      <c r="W4116" t="s">
        <v>14016</v>
      </c>
      <c r="X4116" t="s">
        <v>14017</v>
      </c>
      <c r="Y4116" s="4">
        <v>45383</v>
      </c>
      <c r="Z4116" t="s">
        <v>15806</v>
      </c>
      <c r="AA4116">
        <v>9690</v>
      </c>
      <c r="AB4116">
        <v>3229</v>
      </c>
      <c r="AC4116">
        <v>581</v>
      </c>
      <c r="AD4116" s="7">
        <f>invoices[[#This Row],[Rent]]+invoices[[#This Row],[Services]]+invoices[[#This Row],[GST]]</f>
        <v>13500</v>
      </c>
      <c r="AE4116" s="7">
        <f>invoices[[#This Row],[Total]]-invoices[[#This Row],[rent_amount]]</f>
        <v>0</v>
      </c>
      <c r="AF4116">
        <v>17</v>
      </c>
      <c r="AG4116">
        <v>1302</v>
      </c>
      <c r="AH4116">
        <f>invoices[[#This Row],[EB Amount]]-invoices[[#This Row],[electricity_amount]]</f>
        <v>0</v>
      </c>
    </row>
    <row r="4117" spans="1:34">
      <c r="A4117" t="s">
        <v>239</v>
      </c>
      <c r="B4117" t="s">
        <v>22</v>
      </c>
      <c r="C4117" t="s">
        <v>240</v>
      </c>
      <c r="D4117" t="s">
        <v>24</v>
      </c>
      <c r="E4117" t="s">
        <v>72</v>
      </c>
      <c r="F4117" t="s">
        <v>241</v>
      </c>
      <c r="G4117" t="s">
        <v>242</v>
      </c>
      <c r="H4117" s="1">
        <f>DATE(YEAR(invoices[[#This Row],[due_date]]),MONTH(invoices[[#This Row],[due_date]]),1)</f>
        <v>45383</v>
      </c>
      <c r="I4117" s="1">
        <v>45389</v>
      </c>
      <c r="J4117">
        <v>11250</v>
      </c>
      <c r="K4117">
        <v>0</v>
      </c>
      <c r="L4117">
        <v>0</v>
      </c>
      <c r="M4117">
        <f>invoices[[#This Row],[rent_amount]]+invoices[[#This Row],[electricity_amount]]+invoices[[#This Row],[other_charges]]</f>
        <v>11250</v>
      </c>
      <c r="N4117" t="s">
        <v>28</v>
      </c>
      <c r="O4117" t="s">
        <v>243</v>
      </c>
      <c r="P4117">
        <v>0</v>
      </c>
      <c r="Q4117" t="b">
        <v>0</v>
      </c>
      <c r="R4117" t="s">
        <v>151</v>
      </c>
      <c r="S4117">
        <v>0</v>
      </c>
      <c r="T4117">
        <f>invoices[[#This Row],[total_amount]]</f>
        <v>11250</v>
      </c>
      <c r="U4117" t="s">
        <v>244</v>
      </c>
      <c r="V4117" t="str">
        <f>INDEX([1]!Table1[tenantname],MATCH(invoices[[#This Row],[allotment_id]],[1]!Table1[TenantAllotmentID],0))</f>
        <v>Khushboo Sahani (C34-C2)</v>
      </c>
      <c r="W4117" t="s">
        <v>14042</v>
      </c>
      <c r="X4117" t="s">
        <v>14043</v>
      </c>
      <c r="Y4117" s="4">
        <v>45383</v>
      </c>
      <c r="Z4117" t="s">
        <v>15806</v>
      </c>
      <c r="AA4117">
        <v>7875</v>
      </c>
      <c r="AB4117">
        <v>2860</v>
      </c>
      <c r="AC4117">
        <v>515</v>
      </c>
      <c r="AD4117" s="7">
        <f>invoices[[#This Row],[Rent]]+invoices[[#This Row],[Services]]+invoices[[#This Row],[GST]]</f>
        <v>11250</v>
      </c>
      <c r="AE4117" s="7">
        <f>invoices[[#This Row],[Total]]-invoices[[#This Row],[rent_amount]]</f>
        <v>0</v>
      </c>
      <c r="AF4117">
        <v>31</v>
      </c>
      <c r="AG4117">
        <v>0</v>
      </c>
      <c r="AH4117">
        <f>invoices[[#This Row],[EB Amount]]-invoices[[#This Row],[electricity_amount]]</f>
        <v>0</v>
      </c>
    </row>
    <row r="4118" spans="1:34">
      <c r="A4118" t="s">
        <v>373</v>
      </c>
      <c r="B4118" t="s">
        <v>22</v>
      </c>
      <c r="C4118" t="s">
        <v>374</v>
      </c>
      <c r="D4118" t="s">
        <v>24</v>
      </c>
      <c r="E4118" t="s">
        <v>195</v>
      </c>
      <c r="F4118" t="s">
        <v>375</v>
      </c>
      <c r="G4118" t="s">
        <v>376</v>
      </c>
      <c r="H4118" s="1">
        <f>DATE(YEAR(invoices[[#This Row],[due_date]]),MONTH(invoices[[#This Row],[due_date]]),1)</f>
        <v>45383</v>
      </c>
      <c r="I4118" s="1">
        <v>45389</v>
      </c>
      <c r="J4118">
        <v>13500</v>
      </c>
      <c r="K4118">
        <v>1519</v>
      </c>
      <c r="L4118">
        <v>0</v>
      </c>
      <c r="M4118">
        <f>invoices[[#This Row],[rent_amount]]+invoices[[#This Row],[electricity_amount]]+invoices[[#This Row],[other_charges]]</f>
        <v>15019</v>
      </c>
      <c r="N4118" t="s">
        <v>28</v>
      </c>
      <c r="O4118" t="s">
        <v>243</v>
      </c>
      <c r="P4118">
        <v>0</v>
      </c>
      <c r="Q4118" t="b">
        <v>0</v>
      </c>
      <c r="R4118" t="s">
        <v>151</v>
      </c>
      <c r="S4118">
        <v>0</v>
      </c>
      <c r="T4118">
        <f>invoices[[#This Row],[total_amount]]</f>
        <v>15019</v>
      </c>
      <c r="U4118" t="s">
        <v>377</v>
      </c>
      <c r="V4118" t="str">
        <f>INDEX([1]!Table1[tenantname],MATCH(invoices[[#This Row],[allotment_id]],[1]!Table1[TenantAllotmentID],0))</f>
        <v>Mrunmayi Deshpande (D41-C2)</v>
      </c>
      <c r="W4118" t="s">
        <v>14086</v>
      </c>
      <c r="X4118" t="s">
        <v>14087</v>
      </c>
      <c r="Y4118" s="4">
        <v>45383</v>
      </c>
      <c r="Z4118" t="s">
        <v>15806</v>
      </c>
      <c r="AA4118">
        <v>9690</v>
      </c>
      <c r="AB4118">
        <v>3229</v>
      </c>
      <c r="AC4118">
        <v>581</v>
      </c>
      <c r="AD4118" s="7">
        <f>invoices[[#This Row],[Rent]]+invoices[[#This Row],[Services]]+invoices[[#This Row],[GST]]</f>
        <v>13500</v>
      </c>
      <c r="AE4118" s="7">
        <f>invoices[[#This Row],[Total]]-invoices[[#This Row],[rent_amount]]</f>
        <v>0</v>
      </c>
      <c r="AF4118">
        <v>53</v>
      </c>
      <c r="AG4118">
        <v>1519</v>
      </c>
      <c r="AH4118">
        <f>invoices[[#This Row],[EB Amount]]-invoices[[#This Row],[electricity_amount]]</f>
        <v>0</v>
      </c>
    </row>
    <row r="4119" spans="1:34">
      <c r="A4119" t="s">
        <v>648</v>
      </c>
      <c r="B4119" t="s">
        <v>22</v>
      </c>
      <c r="C4119" t="s">
        <v>649</v>
      </c>
      <c r="D4119" t="s">
        <v>24</v>
      </c>
      <c r="E4119" t="s">
        <v>195</v>
      </c>
      <c r="F4119" t="s">
        <v>650</v>
      </c>
      <c r="G4119" t="s">
        <v>651</v>
      </c>
      <c r="H4119" s="1">
        <f>DATE(YEAR(invoices[[#This Row],[due_date]]),MONTH(invoices[[#This Row],[due_date]]),1)</f>
        <v>45383</v>
      </c>
      <c r="I4119" s="1">
        <v>45389</v>
      </c>
      <c r="J4119">
        <v>14500</v>
      </c>
      <c r="K4119">
        <v>833</v>
      </c>
      <c r="L4119">
        <v>0</v>
      </c>
      <c r="M4119">
        <f>invoices[[#This Row],[rent_amount]]+invoices[[#This Row],[electricity_amount]]+invoices[[#This Row],[other_charges]]</f>
        <v>15333</v>
      </c>
      <c r="N4119" t="s">
        <v>28</v>
      </c>
      <c r="O4119" t="s">
        <v>243</v>
      </c>
      <c r="P4119">
        <v>0</v>
      </c>
      <c r="Q4119" t="b">
        <v>0</v>
      </c>
      <c r="R4119" t="s">
        <v>151</v>
      </c>
      <c r="S4119">
        <v>0</v>
      </c>
      <c r="T4119">
        <f>invoices[[#This Row],[total_amount]]</f>
        <v>15333</v>
      </c>
      <c r="U4119" t="s">
        <v>652</v>
      </c>
      <c r="V4119" t="str">
        <f>INDEX([1]!Table1[tenantname],MATCH(invoices[[#This Row],[allotment_id]],[1]!Table1[TenantAllotmentID],0))</f>
        <v>Sai Prasanna Sape (D41-B2)</v>
      </c>
      <c r="W4119" t="s">
        <v>14183</v>
      </c>
      <c r="X4119" t="s">
        <v>14184</v>
      </c>
      <c r="Y4119" s="4">
        <v>45383</v>
      </c>
      <c r="Z4119" t="s">
        <v>15806</v>
      </c>
      <c r="AA4119">
        <v>10408</v>
      </c>
      <c r="AB4119">
        <v>3468</v>
      </c>
      <c r="AC4119">
        <v>624</v>
      </c>
      <c r="AD4119" s="7">
        <f>invoices[[#This Row],[Rent]]+invoices[[#This Row],[Services]]+invoices[[#This Row],[GST]]</f>
        <v>14500</v>
      </c>
      <c r="AE4119" s="7">
        <f>invoices[[#This Row],[Total]]-invoices[[#This Row],[rent_amount]]</f>
        <v>0</v>
      </c>
      <c r="AF4119">
        <v>111</v>
      </c>
      <c r="AG4119">
        <v>833</v>
      </c>
      <c r="AH4119">
        <f>invoices[[#This Row],[EB Amount]]-invoices[[#This Row],[electricity_amount]]</f>
        <v>0</v>
      </c>
    </row>
    <row r="4120" spans="1:34">
      <c r="A4120" t="s">
        <v>673</v>
      </c>
      <c r="B4120" t="s">
        <v>22</v>
      </c>
      <c r="C4120" t="s">
        <v>674</v>
      </c>
      <c r="D4120" t="s">
        <v>24</v>
      </c>
      <c r="E4120" t="s">
        <v>140</v>
      </c>
      <c r="F4120" t="s">
        <v>675</v>
      </c>
      <c r="G4120" t="s">
        <v>676</v>
      </c>
      <c r="H4120" s="1">
        <f>DATE(YEAR(invoices[[#This Row],[due_date]]),MONTH(invoices[[#This Row],[due_date]]),1)</f>
        <v>45383</v>
      </c>
      <c r="I4120" s="1">
        <v>45389</v>
      </c>
      <c r="J4120">
        <v>10800</v>
      </c>
      <c r="K4120">
        <v>0</v>
      </c>
      <c r="L4120">
        <v>0</v>
      </c>
      <c r="M4120">
        <f>invoices[[#This Row],[rent_amount]]+invoices[[#This Row],[electricity_amount]]+invoices[[#This Row],[other_charges]]</f>
        <v>10800</v>
      </c>
      <c r="N4120" t="s">
        <v>28</v>
      </c>
      <c r="O4120" t="s">
        <v>677</v>
      </c>
      <c r="P4120">
        <v>0</v>
      </c>
      <c r="Q4120" t="b">
        <v>0</v>
      </c>
      <c r="R4120" t="s">
        <v>151</v>
      </c>
      <c r="S4120">
        <v>0</v>
      </c>
      <c r="T4120">
        <f>invoices[[#This Row],[total_amount]]</f>
        <v>10800</v>
      </c>
      <c r="U4120" t="s">
        <v>678</v>
      </c>
      <c r="V4120" t="str">
        <f>INDEX([1]!Table1[tenantname],MATCH(invoices[[#This Row],[allotment_id]],[1]!Table1[TenantAllotmentID],0))</f>
        <v>Tejun Verma (A41-C1)</v>
      </c>
      <c r="W4120" t="s">
        <v>14193</v>
      </c>
      <c r="X4120" t="s">
        <v>14194</v>
      </c>
      <c r="Y4120" s="4">
        <v>45383</v>
      </c>
      <c r="Z4120" t="s">
        <v>15806</v>
      </c>
      <c r="AA4120">
        <v>7560</v>
      </c>
      <c r="AB4120">
        <v>2746</v>
      </c>
      <c r="AC4120">
        <v>494</v>
      </c>
      <c r="AD4120" s="7">
        <f>invoices[[#This Row],[Rent]]+invoices[[#This Row],[Services]]+invoices[[#This Row],[GST]]</f>
        <v>10800</v>
      </c>
      <c r="AE4120" s="7">
        <f>invoices[[#This Row],[Total]]-invoices[[#This Row],[rent_amount]]</f>
        <v>0</v>
      </c>
      <c r="AF4120">
        <v>116</v>
      </c>
      <c r="AG4120">
        <v>0</v>
      </c>
      <c r="AH4120">
        <f>invoices[[#This Row],[EB Amount]]-invoices[[#This Row],[electricity_amount]]</f>
        <v>0</v>
      </c>
    </row>
    <row r="4121" spans="1:34">
      <c r="A4121" t="s">
        <v>808</v>
      </c>
      <c r="B4121" t="s">
        <v>22</v>
      </c>
      <c r="C4121" t="s">
        <v>757</v>
      </c>
      <c r="D4121" t="s">
        <v>24</v>
      </c>
      <c r="E4121" t="s">
        <v>181</v>
      </c>
      <c r="F4121" t="s">
        <v>758</v>
      </c>
      <c r="G4121" t="s">
        <v>809</v>
      </c>
      <c r="H4121" s="1">
        <f>DATE(YEAR(invoices[[#This Row],[due_date]]),MONTH(invoices[[#This Row],[due_date]]),1)</f>
        <v>45383</v>
      </c>
      <c r="I4121" s="1">
        <v>45389</v>
      </c>
      <c r="J4121">
        <v>13500</v>
      </c>
      <c r="K4121">
        <v>784</v>
      </c>
      <c r="L4121">
        <v>0</v>
      </c>
      <c r="M4121">
        <f>invoices[[#This Row],[rent_amount]]+invoices[[#This Row],[electricity_amount]]+invoices[[#This Row],[other_charges]]</f>
        <v>14284</v>
      </c>
      <c r="N4121" t="s">
        <v>28</v>
      </c>
      <c r="O4121" t="s">
        <v>677</v>
      </c>
      <c r="P4121">
        <v>0</v>
      </c>
      <c r="Q4121" t="b">
        <v>0</v>
      </c>
      <c r="R4121" t="s">
        <v>151</v>
      </c>
      <c r="S4121">
        <v>0</v>
      </c>
      <c r="T4121">
        <f>invoices[[#This Row],[total_amount]]</f>
        <v>14284</v>
      </c>
      <c r="U4121" t="s">
        <v>761</v>
      </c>
      <c r="V4121" t="str">
        <f>INDEX([1]!Table1[tenantname],MATCH(invoices[[#This Row],[allotment_id]],[1]!Table1[TenantAllotmentID],0))</f>
        <v>Shivani Kumari (B24-C2)</v>
      </c>
      <c r="W4121" t="s">
        <v>14221</v>
      </c>
      <c r="X4121" t="s">
        <v>14222</v>
      </c>
      <c r="Y4121" s="4">
        <v>45383</v>
      </c>
      <c r="Z4121" t="s">
        <v>15806</v>
      </c>
      <c r="AA4121">
        <v>9690</v>
      </c>
      <c r="AB4121">
        <v>3229</v>
      </c>
      <c r="AC4121">
        <v>581</v>
      </c>
      <c r="AD4121" s="7">
        <f>invoices[[#This Row],[Rent]]+invoices[[#This Row],[Services]]+invoices[[#This Row],[GST]]</f>
        <v>13500</v>
      </c>
      <c r="AE4121" s="7">
        <f>invoices[[#This Row],[Total]]-invoices[[#This Row],[rent_amount]]</f>
        <v>0</v>
      </c>
      <c r="AF4121">
        <v>146</v>
      </c>
      <c r="AG4121">
        <v>784</v>
      </c>
      <c r="AH4121">
        <f>invoices[[#This Row],[EB Amount]]-invoices[[#This Row],[electricity_amount]]</f>
        <v>0</v>
      </c>
    </row>
    <row r="4122" spans="1:34">
      <c r="A4122" t="s">
        <v>1052</v>
      </c>
      <c r="B4122" t="s">
        <v>22</v>
      </c>
      <c r="C4122" t="s">
        <v>1053</v>
      </c>
      <c r="D4122" t="s">
        <v>24</v>
      </c>
      <c r="E4122" t="s">
        <v>234</v>
      </c>
      <c r="F4122" t="s">
        <v>544</v>
      </c>
      <c r="G4122" t="s">
        <v>1054</v>
      </c>
      <c r="H4122" s="1">
        <f>DATE(YEAR(invoices[[#This Row],[due_date]]),MONTH(invoices[[#This Row],[due_date]]),1)</f>
        <v>45383</v>
      </c>
      <c r="I4122" s="1">
        <v>45389</v>
      </c>
      <c r="J4122">
        <v>14500</v>
      </c>
      <c r="K4122">
        <v>1147</v>
      </c>
      <c r="L4122">
        <v>0</v>
      </c>
      <c r="M4122">
        <f>invoices[[#This Row],[rent_amount]]+invoices[[#This Row],[electricity_amount]]+invoices[[#This Row],[other_charges]]</f>
        <v>15647</v>
      </c>
      <c r="N4122" t="s">
        <v>28</v>
      </c>
      <c r="O4122" t="s">
        <v>677</v>
      </c>
      <c r="P4122">
        <v>0</v>
      </c>
      <c r="Q4122" t="b">
        <v>0</v>
      </c>
      <c r="R4122" t="s">
        <v>151</v>
      </c>
      <c r="S4122">
        <v>0</v>
      </c>
      <c r="T4122">
        <f>invoices[[#This Row],[total_amount]]</f>
        <v>15647</v>
      </c>
      <c r="U4122" t="s">
        <v>1055</v>
      </c>
      <c r="V4122" t="str">
        <f>INDEX([1]!Table1[tenantname],MATCH(invoices[[#This Row],[allotment_id]],[1]!Table1[TenantAllotmentID],0))</f>
        <v>Shwetha Lakshmanan (D12-B2)</v>
      </c>
      <c r="W4122" t="s">
        <v>14331</v>
      </c>
      <c r="X4122" t="s">
        <v>14332</v>
      </c>
      <c r="Y4122" s="4">
        <v>45383</v>
      </c>
      <c r="Z4122" t="s">
        <v>15806</v>
      </c>
      <c r="AA4122">
        <v>10408</v>
      </c>
      <c r="AB4122">
        <v>3468</v>
      </c>
      <c r="AC4122">
        <v>624</v>
      </c>
      <c r="AD4122" s="7">
        <f>invoices[[#This Row],[Rent]]+invoices[[#This Row],[Services]]+invoices[[#This Row],[GST]]</f>
        <v>14500</v>
      </c>
      <c r="AE4122" s="7">
        <f>invoices[[#This Row],[Total]]-invoices[[#This Row],[rent_amount]]</f>
        <v>0</v>
      </c>
      <c r="AF4122">
        <v>207</v>
      </c>
      <c r="AG4122">
        <v>1147</v>
      </c>
      <c r="AH4122">
        <f>invoices[[#This Row],[EB Amount]]-invoices[[#This Row],[electricity_amount]]</f>
        <v>0</v>
      </c>
    </row>
    <row r="4123" spans="1:34">
      <c r="A4123" t="s">
        <v>1090</v>
      </c>
      <c r="B4123" t="s">
        <v>22</v>
      </c>
      <c r="C4123" t="s">
        <v>1091</v>
      </c>
      <c r="D4123" t="s">
        <v>24</v>
      </c>
      <c r="E4123" t="s">
        <v>254</v>
      </c>
      <c r="F4123" t="s">
        <v>1092</v>
      </c>
      <c r="G4123" t="s">
        <v>1093</v>
      </c>
      <c r="H4123" s="1">
        <f>DATE(YEAR(invoices[[#This Row],[due_date]]),MONTH(invoices[[#This Row],[due_date]]),1)</f>
        <v>45383</v>
      </c>
      <c r="I4123" s="1">
        <v>45389</v>
      </c>
      <c r="J4123">
        <v>13600</v>
      </c>
      <c r="K4123">
        <v>2325</v>
      </c>
      <c r="L4123">
        <v>0</v>
      </c>
      <c r="M4123">
        <f>invoices[[#This Row],[rent_amount]]+invoices[[#This Row],[electricity_amount]]+invoices[[#This Row],[other_charges]]</f>
        <v>15925</v>
      </c>
      <c r="N4123" t="s">
        <v>28</v>
      </c>
      <c r="O4123" t="s">
        <v>243</v>
      </c>
      <c r="P4123">
        <v>0</v>
      </c>
      <c r="Q4123" t="b">
        <v>0</v>
      </c>
      <c r="R4123" t="s">
        <v>151</v>
      </c>
      <c r="S4123">
        <v>0</v>
      </c>
      <c r="T4123">
        <f>invoices[[#This Row],[total_amount]]</f>
        <v>15925</v>
      </c>
      <c r="U4123" t="s">
        <v>1094</v>
      </c>
      <c r="V4123" t="str">
        <f>INDEX([1]!Table1[tenantname],MATCH(invoices[[#This Row],[allotment_id]],[1]!Table1[TenantAllotmentID],0))</f>
        <v>Meghna Ravuru (C42-B2)</v>
      </c>
      <c r="W4123" t="s">
        <v>14344</v>
      </c>
      <c r="X4123" t="s">
        <v>14345</v>
      </c>
      <c r="Y4123" s="4">
        <v>45383</v>
      </c>
      <c r="Z4123" t="s">
        <v>15806</v>
      </c>
      <c r="AA4123">
        <v>8840</v>
      </c>
      <c r="AB4123">
        <v>4477</v>
      </c>
      <c r="AC4123">
        <v>283</v>
      </c>
      <c r="AD4123" s="7">
        <f>invoices[[#This Row],[Rent]]+invoices[[#This Row],[Services]]+invoices[[#This Row],[GST]]</f>
        <v>13600</v>
      </c>
      <c r="AE4123" s="7">
        <f>invoices[[#This Row],[Total]]-invoices[[#This Row],[rent_amount]]</f>
        <v>0</v>
      </c>
      <c r="AF4123">
        <v>216</v>
      </c>
      <c r="AG4123">
        <v>2325</v>
      </c>
      <c r="AH4123">
        <f>invoices[[#This Row],[EB Amount]]-invoices[[#This Row],[electricity_amount]]</f>
        <v>0</v>
      </c>
    </row>
    <row r="4124" spans="1:34">
      <c r="A4124" t="s">
        <v>1095</v>
      </c>
      <c r="B4124" t="s">
        <v>22</v>
      </c>
      <c r="C4124" t="s">
        <v>384</v>
      </c>
      <c r="D4124" t="s">
        <v>24</v>
      </c>
      <c r="E4124" t="s">
        <v>25</v>
      </c>
      <c r="F4124" t="s">
        <v>385</v>
      </c>
      <c r="G4124" t="s">
        <v>1096</v>
      </c>
      <c r="H4124" s="1">
        <f>DATE(YEAR(invoices[[#This Row],[due_date]]),MONTH(invoices[[#This Row],[due_date]]),1)</f>
        <v>45383</v>
      </c>
      <c r="I4124" s="1">
        <v>45389</v>
      </c>
      <c r="J4124">
        <v>13000</v>
      </c>
      <c r="K4124">
        <v>1767</v>
      </c>
      <c r="L4124">
        <v>0</v>
      </c>
      <c r="M4124">
        <f>invoices[[#This Row],[rent_amount]]+invoices[[#This Row],[electricity_amount]]+invoices[[#This Row],[other_charges]]</f>
        <v>14767</v>
      </c>
      <c r="N4124" t="s">
        <v>28</v>
      </c>
      <c r="O4124" t="s">
        <v>1097</v>
      </c>
      <c r="P4124">
        <v>0</v>
      </c>
      <c r="Q4124" t="b">
        <v>0</v>
      </c>
      <c r="R4124" t="s">
        <v>151</v>
      </c>
      <c r="S4124">
        <v>0</v>
      </c>
      <c r="T4124">
        <f>invoices[[#This Row],[total_amount]]</f>
        <v>14767</v>
      </c>
      <c r="U4124" t="s">
        <v>387</v>
      </c>
      <c r="V4124" t="str">
        <f>INDEX([1]!Table1[tenantname],MATCH(invoices[[#This Row],[allotment_id]],[1]!Table1[TenantAllotmentID],0))</f>
        <v>Aruna Govindarajan (A24-B3)</v>
      </c>
      <c r="W4124" t="s">
        <v>14090</v>
      </c>
      <c r="X4124" t="s">
        <v>14091</v>
      </c>
      <c r="Y4124" s="4">
        <v>45383</v>
      </c>
      <c r="Z4124" t="s">
        <v>15806</v>
      </c>
      <c r="AA4124">
        <v>9332</v>
      </c>
      <c r="AB4124">
        <v>3110</v>
      </c>
      <c r="AC4124">
        <v>558</v>
      </c>
      <c r="AD4124" s="7">
        <f>invoices[[#This Row],[Rent]]+invoices[[#This Row],[Services]]+invoices[[#This Row],[GST]]</f>
        <v>13000</v>
      </c>
      <c r="AE4124" s="7">
        <f>invoices[[#This Row],[Total]]-invoices[[#This Row],[rent_amount]]</f>
        <v>0</v>
      </c>
      <c r="AF4124">
        <v>217</v>
      </c>
      <c r="AG4124">
        <v>1767</v>
      </c>
      <c r="AH4124">
        <f>invoices[[#This Row],[EB Amount]]-invoices[[#This Row],[electricity_amount]]</f>
        <v>0</v>
      </c>
    </row>
    <row r="4125" spans="1:34">
      <c r="A4125" t="s">
        <v>1158</v>
      </c>
      <c r="B4125" t="s">
        <v>22</v>
      </c>
      <c r="C4125" t="s">
        <v>1039</v>
      </c>
      <c r="D4125" t="s">
        <v>24</v>
      </c>
      <c r="E4125" t="s">
        <v>476</v>
      </c>
      <c r="F4125" t="s">
        <v>620</v>
      </c>
      <c r="G4125" t="s">
        <v>1159</v>
      </c>
      <c r="H4125" s="1">
        <f>DATE(YEAR(invoices[[#This Row],[due_date]]),MONTH(invoices[[#This Row],[due_date]]),1)</f>
        <v>45383</v>
      </c>
      <c r="I4125" s="1">
        <v>45389</v>
      </c>
      <c r="J4125">
        <v>13500</v>
      </c>
      <c r="K4125">
        <v>1215</v>
      </c>
      <c r="L4125">
        <v>0</v>
      </c>
      <c r="M4125">
        <f>invoices[[#This Row],[rent_amount]]+invoices[[#This Row],[electricity_amount]]+invoices[[#This Row],[other_charges]]</f>
        <v>14715</v>
      </c>
      <c r="N4125" t="s">
        <v>28</v>
      </c>
      <c r="O4125" t="s">
        <v>1097</v>
      </c>
      <c r="P4125">
        <v>0</v>
      </c>
      <c r="Q4125" t="b">
        <v>0</v>
      </c>
      <c r="R4125" t="s">
        <v>151</v>
      </c>
      <c r="S4125">
        <v>0</v>
      </c>
      <c r="T4125">
        <f>invoices[[#This Row],[total_amount]]</f>
        <v>14715</v>
      </c>
      <c r="U4125" t="s">
        <v>1155</v>
      </c>
      <c r="V4125" t="str">
        <f>INDEX([1]!Table1[tenantname],MATCH(invoices[[#This Row],[allotment_id]],[1]!Table1[TenantAllotmentID],0))</f>
        <v>Arindrajith Kundu (B41-C1)</v>
      </c>
      <c r="W4125" t="s">
        <v>14325</v>
      </c>
      <c r="X4125" t="s">
        <v>14364</v>
      </c>
      <c r="Y4125" s="4">
        <v>45383</v>
      </c>
      <c r="Z4125" t="s">
        <v>15806</v>
      </c>
      <c r="AA4125">
        <v>9690</v>
      </c>
      <c r="AB4125">
        <v>3229</v>
      </c>
      <c r="AC4125">
        <v>581</v>
      </c>
      <c r="AD4125" s="7">
        <f>invoices[[#This Row],[Rent]]+invoices[[#This Row],[Services]]+invoices[[#This Row],[GST]]</f>
        <v>13500</v>
      </c>
      <c r="AE4125" s="7">
        <f>invoices[[#This Row],[Total]]-invoices[[#This Row],[rent_amount]]</f>
        <v>0</v>
      </c>
      <c r="AF4125">
        <v>235</v>
      </c>
      <c r="AG4125">
        <v>1215</v>
      </c>
      <c r="AH4125">
        <f>invoices[[#This Row],[EB Amount]]-invoices[[#This Row],[electricity_amount]]</f>
        <v>0</v>
      </c>
    </row>
    <row r="4126" spans="1:34">
      <c r="A4126" t="s">
        <v>1346</v>
      </c>
      <c r="B4126" t="s">
        <v>22</v>
      </c>
      <c r="C4126" t="s">
        <v>1347</v>
      </c>
      <c r="D4126" t="s">
        <v>24</v>
      </c>
      <c r="E4126" t="s">
        <v>104</v>
      </c>
      <c r="F4126" t="s">
        <v>105</v>
      </c>
      <c r="G4126" t="s">
        <v>1348</v>
      </c>
      <c r="H4126" s="1">
        <f>DATE(YEAR(invoices[[#This Row],[due_date]]),MONTH(invoices[[#This Row],[due_date]]),1)</f>
        <v>45383</v>
      </c>
      <c r="I4126" s="1">
        <v>45389</v>
      </c>
      <c r="J4126">
        <v>13500</v>
      </c>
      <c r="K4126">
        <v>868</v>
      </c>
      <c r="L4126">
        <v>0</v>
      </c>
      <c r="M4126">
        <f>invoices[[#This Row],[rent_amount]]+invoices[[#This Row],[electricity_amount]]+invoices[[#This Row],[other_charges]]</f>
        <v>14368</v>
      </c>
      <c r="N4126" t="s">
        <v>28</v>
      </c>
      <c r="O4126" t="s">
        <v>1097</v>
      </c>
      <c r="P4126">
        <v>0</v>
      </c>
      <c r="Q4126" t="b">
        <v>0</v>
      </c>
      <c r="R4126" t="s">
        <v>151</v>
      </c>
      <c r="S4126">
        <v>0</v>
      </c>
      <c r="T4126">
        <f>invoices[[#This Row],[total_amount]]</f>
        <v>14368</v>
      </c>
      <c r="U4126" t="s">
        <v>1349</v>
      </c>
      <c r="V4126" t="str">
        <f>INDEX([1]!Table1[tenantname],MATCH(invoices[[#This Row],[allotment_id]],[1]!Table1[TenantAllotmentID],0))</f>
        <v>Binu John (B14-C1)</v>
      </c>
      <c r="W4126" t="s">
        <v>14438</v>
      </c>
      <c r="X4126" t="s">
        <v>14439</v>
      </c>
      <c r="Y4126" s="4">
        <v>45383</v>
      </c>
      <c r="Z4126" t="s">
        <v>15806</v>
      </c>
      <c r="AA4126">
        <v>9690</v>
      </c>
      <c r="AB4126">
        <v>3229</v>
      </c>
      <c r="AC4126">
        <v>581</v>
      </c>
      <c r="AD4126" s="7">
        <f>invoices[[#This Row],[Rent]]+invoices[[#This Row],[Services]]+invoices[[#This Row],[GST]]</f>
        <v>13500</v>
      </c>
      <c r="AE4126" s="7">
        <f>invoices[[#This Row],[Total]]-invoices[[#This Row],[rent_amount]]</f>
        <v>0</v>
      </c>
      <c r="AF4126">
        <v>288</v>
      </c>
      <c r="AG4126">
        <v>868</v>
      </c>
      <c r="AH4126">
        <f>invoices[[#This Row],[EB Amount]]-invoices[[#This Row],[electricity_amount]]</f>
        <v>0</v>
      </c>
    </row>
    <row r="4127" spans="1:34">
      <c r="A4127" t="s">
        <v>1400</v>
      </c>
      <c r="B4127" t="s">
        <v>22</v>
      </c>
      <c r="C4127" t="s">
        <v>1401</v>
      </c>
      <c r="D4127" t="s">
        <v>24</v>
      </c>
      <c r="E4127" t="s">
        <v>88</v>
      </c>
      <c r="F4127" t="s">
        <v>1314</v>
      </c>
      <c r="G4127" t="s">
        <v>1402</v>
      </c>
      <c r="H4127" s="1">
        <f>DATE(YEAR(invoices[[#This Row],[due_date]]),MONTH(invoices[[#This Row],[due_date]]),1)</f>
        <v>45383</v>
      </c>
      <c r="I4127" s="1">
        <v>45389</v>
      </c>
      <c r="J4127">
        <v>7250</v>
      </c>
      <c r="K4127">
        <v>1798</v>
      </c>
      <c r="L4127">
        <v>2250</v>
      </c>
      <c r="M4127">
        <f>invoices[[#This Row],[rent_amount]]+invoices[[#This Row],[electricity_amount]]+invoices[[#This Row],[other_charges]]</f>
        <v>11298</v>
      </c>
      <c r="N4127" t="s">
        <v>28</v>
      </c>
      <c r="O4127" t="s">
        <v>677</v>
      </c>
      <c r="P4127">
        <v>0</v>
      </c>
      <c r="Q4127" t="b">
        <v>0</v>
      </c>
      <c r="R4127" t="s">
        <v>151</v>
      </c>
      <c r="S4127">
        <v>0</v>
      </c>
      <c r="T4127">
        <f>invoices[[#This Row],[total_amount]]</f>
        <v>11298</v>
      </c>
      <c r="U4127" t="s">
        <v>1403</v>
      </c>
      <c r="V4127" t="str">
        <f>INDEX([1]!Table1[tenantname],MATCH(invoices[[#This Row],[allotment_id]],[1]!Table1[TenantAllotmentID],0))</f>
        <v>Sparsh Kanak Sinha (B13-B1)</v>
      </c>
      <c r="W4127" t="s">
        <v>14460</v>
      </c>
      <c r="X4127" t="s">
        <v>14461</v>
      </c>
      <c r="Y4127" s="4">
        <v>45383</v>
      </c>
      <c r="Z4127" t="s">
        <v>15806</v>
      </c>
      <c r="AA4127">
        <v>5204</v>
      </c>
      <c r="AB4127">
        <v>1734</v>
      </c>
      <c r="AC4127">
        <v>312</v>
      </c>
      <c r="AD4127" s="7">
        <f>invoices[[#This Row],[Rent]]+invoices[[#This Row],[Services]]+invoices[[#This Row],[GST]]</f>
        <v>7250</v>
      </c>
      <c r="AE4127" s="7">
        <f>invoices[[#This Row],[Total]]-invoices[[#This Row],[rent_amount]]</f>
        <v>0</v>
      </c>
      <c r="AF4127">
        <v>303</v>
      </c>
      <c r="AG4127">
        <v>1798</v>
      </c>
      <c r="AH4127">
        <f>invoices[[#This Row],[EB Amount]]-invoices[[#This Row],[electricity_amount]]</f>
        <v>0</v>
      </c>
    </row>
    <row r="4128" spans="1:34">
      <c r="A4128" t="s">
        <v>1918</v>
      </c>
      <c r="B4128" t="s">
        <v>22</v>
      </c>
      <c r="C4128" t="s">
        <v>1919</v>
      </c>
      <c r="D4128" t="s">
        <v>24</v>
      </c>
      <c r="E4128" t="s">
        <v>140</v>
      </c>
      <c r="F4128" t="s">
        <v>437</v>
      </c>
      <c r="G4128" t="s">
        <v>1920</v>
      </c>
      <c r="H4128" s="1">
        <f>DATE(YEAR(invoices[[#This Row],[due_date]]),MONTH(invoices[[#This Row],[due_date]]),1)</f>
        <v>45383</v>
      </c>
      <c r="I4128" s="1">
        <v>45389</v>
      </c>
      <c r="J4128">
        <v>11250</v>
      </c>
      <c r="K4128">
        <v>0</v>
      </c>
      <c r="L4128">
        <v>0</v>
      </c>
      <c r="M4128">
        <f>invoices[[#This Row],[rent_amount]]+invoices[[#This Row],[electricity_amount]]+invoices[[#This Row],[other_charges]]</f>
        <v>11250</v>
      </c>
      <c r="N4128" t="s">
        <v>28</v>
      </c>
      <c r="O4128" t="s">
        <v>150</v>
      </c>
      <c r="P4128">
        <v>0</v>
      </c>
      <c r="Q4128" t="b">
        <v>0</v>
      </c>
      <c r="R4128" t="s">
        <v>151</v>
      </c>
      <c r="S4128">
        <v>0</v>
      </c>
      <c r="T4128">
        <f>invoices[[#This Row],[total_amount]]</f>
        <v>11250</v>
      </c>
      <c r="U4128" t="s">
        <v>1921</v>
      </c>
      <c r="V4128" t="str">
        <f>INDEX([1]!Table1[tenantname],MATCH(invoices[[#This Row],[allotment_id]],[1]!Table1[TenantAllotmentID],0))</f>
        <v>Abhishek Kumar Jha (A41-C2)</v>
      </c>
      <c r="W4128" t="s">
        <v>14643</v>
      </c>
      <c r="X4128" t="s">
        <v>14644</v>
      </c>
      <c r="Y4128" s="4">
        <v>45383</v>
      </c>
      <c r="Z4128" t="s">
        <v>15806</v>
      </c>
      <c r="AA4128">
        <v>7875</v>
      </c>
      <c r="AB4128">
        <v>2860</v>
      </c>
      <c r="AC4128">
        <v>515</v>
      </c>
      <c r="AD4128" s="7">
        <f>invoices[[#This Row],[Rent]]+invoices[[#This Row],[Services]]+invoices[[#This Row],[GST]]</f>
        <v>11250</v>
      </c>
      <c r="AE4128" s="7">
        <f>invoices[[#This Row],[Total]]-invoices[[#This Row],[rent_amount]]</f>
        <v>0</v>
      </c>
      <c r="AF4128">
        <v>463</v>
      </c>
      <c r="AG4128">
        <v>0</v>
      </c>
      <c r="AH4128">
        <f>invoices[[#This Row],[EB Amount]]-invoices[[#This Row],[electricity_amount]]</f>
        <v>0</v>
      </c>
    </row>
    <row r="4129" spans="1:34">
      <c r="A4129" t="s">
        <v>1995</v>
      </c>
      <c r="B4129" t="s">
        <v>22</v>
      </c>
      <c r="C4129" t="s">
        <v>1803</v>
      </c>
      <c r="D4129" t="s">
        <v>24</v>
      </c>
      <c r="E4129" t="s">
        <v>25</v>
      </c>
      <c r="F4129" t="s">
        <v>1200</v>
      </c>
      <c r="G4129" t="s">
        <v>1996</v>
      </c>
      <c r="H4129" s="1">
        <f>DATE(YEAR(invoices[[#This Row],[due_date]]),MONTH(invoices[[#This Row],[due_date]]),1)</f>
        <v>45383</v>
      </c>
      <c r="I4129" s="1">
        <v>45389</v>
      </c>
      <c r="J4129">
        <v>13300</v>
      </c>
      <c r="K4129">
        <v>0</v>
      </c>
      <c r="L4129">
        <v>0</v>
      </c>
      <c r="M4129">
        <f>invoices[[#This Row],[rent_amount]]+invoices[[#This Row],[electricity_amount]]+invoices[[#This Row],[other_charges]]</f>
        <v>13300</v>
      </c>
      <c r="N4129" t="s">
        <v>28</v>
      </c>
      <c r="O4129" t="s">
        <v>150</v>
      </c>
      <c r="P4129">
        <v>0</v>
      </c>
      <c r="Q4129" t="b">
        <v>0</v>
      </c>
      <c r="R4129" t="s">
        <v>151</v>
      </c>
      <c r="S4129">
        <v>0</v>
      </c>
      <c r="T4129">
        <f>invoices[[#This Row],[total_amount]]</f>
        <v>13300</v>
      </c>
      <c r="U4129" t="s">
        <v>1805</v>
      </c>
      <c r="V4129" t="str">
        <f>INDEX([1]!Table1[tenantname],MATCH(invoices[[#This Row],[allotment_id]],[1]!Table1[TenantAllotmentID],0))</f>
        <v>Anjana K (A24-A1)</v>
      </c>
      <c r="W4129" t="s">
        <v>14599</v>
      </c>
      <c r="X4129" t="s">
        <v>14600</v>
      </c>
      <c r="Y4129" s="4">
        <v>45383</v>
      </c>
      <c r="Z4129" t="s">
        <v>15806</v>
      </c>
      <c r="AA4129">
        <v>9310</v>
      </c>
      <c r="AB4129">
        <v>3381</v>
      </c>
      <c r="AC4129">
        <v>609</v>
      </c>
      <c r="AD4129" s="7">
        <f>invoices[[#This Row],[Rent]]+invoices[[#This Row],[Services]]+invoices[[#This Row],[GST]]</f>
        <v>13300</v>
      </c>
      <c r="AE4129" s="7">
        <f>invoices[[#This Row],[Total]]-invoices[[#This Row],[rent_amount]]</f>
        <v>0</v>
      </c>
      <c r="AF4129">
        <v>491</v>
      </c>
      <c r="AG4129">
        <v>0</v>
      </c>
      <c r="AH4129">
        <f>invoices[[#This Row],[EB Amount]]-invoices[[#This Row],[electricity_amount]]</f>
        <v>0</v>
      </c>
    </row>
    <row r="4130" spans="1:34">
      <c r="A4130" t="s">
        <v>2212</v>
      </c>
      <c r="B4130" t="s">
        <v>22</v>
      </c>
      <c r="C4130" t="s">
        <v>2027</v>
      </c>
      <c r="D4130" t="s">
        <v>24</v>
      </c>
      <c r="E4130" t="s">
        <v>254</v>
      </c>
      <c r="F4130" t="s">
        <v>575</v>
      </c>
      <c r="G4130" t="s">
        <v>2213</v>
      </c>
      <c r="H4130" s="1">
        <f>DATE(YEAR(invoices[[#This Row],[due_date]]),MONTH(invoices[[#This Row],[due_date]]),1)</f>
        <v>45383</v>
      </c>
      <c r="I4130" s="1">
        <v>45389</v>
      </c>
      <c r="J4130">
        <v>14500</v>
      </c>
      <c r="K4130">
        <v>2325</v>
      </c>
      <c r="L4130">
        <v>0</v>
      </c>
      <c r="M4130">
        <f>invoices[[#This Row],[rent_amount]]+invoices[[#This Row],[electricity_amount]]+invoices[[#This Row],[other_charges]]</f>
        <v>16825</v>
      </c>
      <c r="N4130" t="s">
        <v>28</v>
      </c>
      <c r="O4130" t="s">
        <v>677</v>
      </c>
      <c r="P4130">
        <v>0</v>
      </c>
      <c r="Q4130" t="b">
        <v>0</v>
      </c>
      <c r="R4130" t="s">
        <v>151</v>
      </c>
      <c r="S4130">
        <v>0</v>
      </c>
      <c r="T4130">
        <f>invoices[[#This Row],[total_amount]]</f>
        <v>16825</v>
      </c>
      <c r="U4130" t="s">
        <v>2214</v>
      </c>
      <c r="V4130" t="str">
        <f>INDEX([1]!Table1[tenantname],MATCH(invoices[[#This Row],[allotment_id]],[1]!Table1[TenantAllotmentID],0))</f>
        <v>Sagarika Das (C42-B1)</v>
      </c>
      <c r="W4130" t="s">
        <v>14679</v>
      </c>
      <c r="X4130" t="s">
        <v>14744</v>
      </c>
      <c r="Y4130" s="4">
        <v>45383</v>
      </c>
      <c r="Z4130" t="s">
        <v>15806</v>
      </c>
      <c r="AA4130">
        <v>9425</v>
      </c>
      <c r="AB4130">
        <v>4774</v>
      </c>
      <c r="AC4130">
        <v>301</v>
      </c>
      <c r="AD4130" s="7">
        <f>invoices[[#This Row],[Rent]]+invoices[[#This Row],[Services]]+invoices[[#This Row],[GST]]</f>
        <v>14500</v>
      </c>
      <c r="AE4130" s="7">
        <f>invoices[[#This Row],[Total]]-invoices[[#This Row],[rent_amount]]</f>
        <v>0</v>
      </c>
      <c r="AF4130">
        <v>565</v>
      </c>
      <c r="AG4130">
        <v>2325</v>
      </c>
      <c r="AH4130">
        <f>invoices[[#This Row],[EB Amount]]-invoices[[#This Row],[electricity_amount]]</f>
        <v>0</v>
      </c>
    </row>
    <row r="4131" spans="1:34">
      <c r="A4131" t="s">
        <v>2399</v>
      </c>
      <c r="B4131" t="s">
        <v>22</v>
      </c>
      <c r="C4131" t="s">
        <v>1447</v>
      </c>
      <c r="D4131" t="s">
        <v>24</v>
      </c>
      <c r="E4131" t="s">
        <v>349</v>
      </c>
      <c r="F4131" t="s">
        <v>1218</v>
      </c>
      <c r="G4131" t="s">
        <v>2400</v>
      </c>
      <c r="H4131" s="1">
        <f>DATE(YEAR(invoices[[#This Row],[due_date]]),MONTH(invoices[[#This Row],[due_date]]),1)</f>
        <v>45383</v>
      </c>
      <c r="I4131" s="1">
        <v>45389</v>
      </c>
      <c r="J4131">
        <v>7650</v>
      </c>
      <c r="K4131">
        <v>1891</v>
      </c>
      <c r="L4131">
        <v>2250</v>
      </c>
      <c r="M4131">
        <f>invoices[[#This Row],[rent_amount]]+invoices[[#This Row],[electricity_amount]]+invoices[[#This Row],[other_charges]]</f>
        <v>11791</v>
      </c>
      <c r="N4131" t="s">
        <v>28</v>
      </c>
      <c r="O4131" t="s">
        <v>243</v>
      </c>
      <c r="P4131">
        <v>0</v>
      </c>
      <c r="Q4131" t="b">
        <v>0</v>
      </c>
      <c r="R4131" t="s">
        <v>151</v>
      </c>
      <c r="S4131">
        <v>0</v>
      </c>
      <c r="T4131">
        <f>invoices[[#This Row],[total_amount]]</f>
        <v>11791</v>
      </c>
      <c r="U4131" t="s">
        <v>1449</v>
      </c>
      <c r="V4131" t="str">
        <f>INDEX([1]!Table1[tenantname],MATCH(invoices[[#This Row],[allotment_id]],[1]!Table1[TenantAllotmentID],0))</f>
        <v>Manan Jain (B11-C2)</v>
      </c>
      <c r="W4131" t="s">
        <v>14476</v>
      </c>
      <c r="X4131" t="s">
        <v>14477</v>
      </c>
      <c r="Y4131" s="4">
        <v>45383</v>
      </c>
      <c r="Z4131" t="s">
        <v>15806</v>
      </c>
      <c r="AA4131">
        <v>5491</v>
      </c>
      <c r="AB4131">
        <v>1830</v>
      </c>
      <c r="AC4131">
        <v>329</v>
      </c>
      <c r="AD4131" s="7">
        <f>invoices[[#This Row],[Rent]]+invoices[[#This Row],[Services]]+invoices[[#This Row],[GST]]</f>
        <v>7650</v>
      </c>
      <c r="AE4131" s="7">
        <f>invoices[[#This Row],[Total]]-invoices[[#This Row],[rent_amount]]</f>
        <v>0</v>
      </c>
      <c r="AF4131">
        <v>630</v>
      </c>
      <c r="AG4131">
        <v>1891</v>
      </c>
      <c r="AH4131">
        <f>invoices[[#This Row],[EB Amount]]-invoices[[#This Row],[electricity_amount]]</f>
        <v>0</v>
      </c>
    </row>
    <row r="4132" spans="1:34">
      <c r="A4132" t="s">
        <v>2462</v>
      </c>
      <c r="B4132" t="s">
        <v>22</v>
      </c>
      <c r="C4132" t="s">
        <v>2463</v>
      </c>
      <c r="D4132" t="s">
        <v>24</v>
      </c>
      <c r="E4132" t="s">
        <v>34</v>
      </c>
      <c r="F4132" t="s">
        <v>58</v>
      </c>
      <c r="G4132" t="s">
        <v>2464</v>
      </c>
      <c r="H4132" s="1">
        <f>DATE(YEAR(invoices[[#This Row],[due_date]]),MONTH(invoices[[#This Row],[due_date]]),1)</f>
        <v>45383</v>
      </c>
      <c r="I4132" s="1">
        <v>45389</v>
      </c>
      <c r="J4132">
        <v>7733</v>
      </c>
      <c r="K4132">
        <v>0</v>
      </c>
      <c r="L4132">
        <v>2250</v>
      </c>
      <c r="M4132">
        <f>invoices[[#This Row],[rent_amount]]+invoices[[#This Row],[electricity_amount]]+invoices[[#This Row],[other_charges]]</f>
        <v>9983</v>
      </c>
      <c r="N4132" t="s">
        <v>28</v>
      </c>
      <c r="O4132" t="s">
        <v>1097</v>
      </c>
      <c r="P4132">
        <v>0</v>
      </c>
      <c r="Q4132" t="b">
        <v>0</v>
      </c>
      <c r="R4132" t="s">
        <v>151</v>
      </c>
      <c r="S4132">
        <v>0</v>
      </c>
      <c r="T4132">
        <f>invoices[[#This Row],[total_amount]]</f>
        <v>9983</v>
      </c>
      <c r="U4132" t="s">
        <v>2465</v>
      </c>
      <c r="V4132" t="str">
        <f>INDEX([1]!Table1[tenantname],MATCH(invoices[[#This Row],[allotment_id]],[1]!Table1[TenantAllotmentID],0))</f>
        <v>Deepthi Krishna (B43-B2)</v>
      </c>
      <c r="W4132" t="s">
        <v>14812</v>
      </c>
      <c r="X4132" t="s">
        <v>14813</v>
      </c>
      <c r="Y4132" s="4">
        <v>45383</v>
      </c>
      <c r="Z4132" t="s">
        <v>15806</v>
      </c>
      <c r="AA4132">
        <v>5413</v>
      </c>
      <c r="AB4132">
        <v>1967</v>
      </c>
      <c r="AC4132">
        <v>353</v>
      </c>
      <c r="AD4132" s="7">
        <f>invoices[[#This Row],[Rent]]+invoices[[#This Row],[Services]]+invoices[[#This Row],[GST]]</f>
        <v>7733</v>
      </c>
      <c r="AE4132" s="7">
        <f>invoices[[#This Row],[Total]]-invoices[[#This Row],[rent_amount]]</f>
        <v>0</v>
      </c>
      <c r="AF4132">
        <v>656</v>
      </c>
      <c r="AG4132">
        <v>0</v>
      </c>
      <c r="AH4132">
        <f>invoices[[#This Row],[EB Amount]]-invoices[[#This Row],[electricity_amount]]</f>
        <v>0</v>
      </c>
    </row>
    <row r="4133" spans="1:34">
      <c r="A4133" t="s">
        <v>2693</v>
      </c>
      <c r="B4133" t="s">
        <v>22</v>
      </c>
      <c r="C4133" t="s">
        <v>1847</v>
      </c>
      <c r="D4133" t="s">
        <v>24</v>
      </c>
      <c r="E4133" t="s">
        <v>399</v>
      </c>
      <c r="F4133" t="s">
        <v>2169</v>
      </c>
      <c r="G4133" t="s">
        <v>2694</v>
      </c>
      <c r="H4133" s="1">
        <f>DATE(YEAR(invoices[[#This Row],[due_date]]),MONTH(invoices[[#This Row],[due_date]]),1)</f>
        <v>45383</v>
      </c>
      <c r="I4133" s="1">
        <v>45389</v>
      </c>
      <c r="J4133">
        <v>16200</v>
      </c>
      <c r="K4133">
        <v>1147</v>
      </c>
      <c r="L4133">
        <v>0</v>
      </c>
      <c r="M4133">
        <f>invoices[[#This Row],[rent_amount]]+invoices[[#This Row],[electricity_amount]]+invoices[[#This Row],[other_charges]]</f>
        <v>17347</v>
      </c>
      <c r="N4133" t="s">
        <v>28</v>
      </c>
      <c r="O4133" t="s">
        <v>150</v>
      </c>
      <c r="P4133">
        <v>0</v>
      </c>
      <c r="Q4133" t="b">
        <v>0</v>
      </c>
      <c r="R4133" t="s">
        <v>151</v>
      </c>
      <c r="S4133">
        <v>0</v>
      </c>
      <c r="T4133">
        <f>invoices[[#This Row],[total_amount]]</f>
        <v>17347</v>
      </c>
      <c r="U4133" t="s">
        <v>2695</v>
      </c>
      <c r="V4133" t="str">
        <f>INDEX([1]!Table1[tenantname],MATCH(invoices[[#This Row],[allotment_id]],[1]!Table1[TenantAllotmentID],0))</f>
        <v>Aditi Maurya (B22-A1)</v>
      </c>
      <c r="W4133" t="s">
        <v>14617</v>
      </c>
      <c r="X4133" t="s">
        <v>14868</v>
      </c>
      <c r="Y4133" s="4">
        <v>45383</v>
      </c>
      <c r="Z4133" t="s">
        <v>15806</v>
      </c>
      <c r="AA4133">
        <v>11629</v>
      </c>
      <c r="AB4133">
        <v>3875</v>
      </c>
      <c r="AC4133">
        <v>696</v>
      </c>
      <c r="AD4133" s="7">
        <f>invoices[[#This Row],[Rent]]+invoices[[#This Row],[Services]]+invoices[[#This Row],[GST]]</f>
        <v>16200</v>
      </c>
      <c r="AE4133" s="7">
        <f>invoices[[#This Row],[Total]]-invoices[[#This Row],[rent_amount]]</f>
        <v>0</v>
      </c>
      <c r="AF4133">
        <v>752</v>
      </c>
      <c r="AG4133">
        <v>1147</v>
      </c>
      <c r="AH4133">
        <f>invoices[[#This Row],[EB Amount]]-invoices[[#This Row],[electricity_amount]]</f>
        <v>0</v>
      </c>
    </row>
    <row r="4134" spans="1:34">
      <c r="A4134" t="s">
        <v>2847</v>
      </c>
      <c r="B4134" t="s">
        <v>22</v>
      </c>
      <c r="C4134" t="s">
        <v>1781</v>
      </c>
      <c r="D4134" t="s">
        <v>24</v>
      </c>
      <c r="E4134" t="s">
        <v>349</v>
      </c>
      <c r="F4134" t="s">
        <v>1626</v>
      </c>
      <c r="G4134" t="s">
        <v>2848</v>
      </c>
      <c r="H4134" s="1">
        <f>DATE(YEAR(invoices[[#This Row],[due_date]]),MONTH(invoices[[#This Row],[due_date]]),1)</f>
        <v>45383</v>
      </c>
      <c r="I4134" s="1">
        <v>45389</v>
      </c>
      <c r="J4134">
        <v>14500</v>
      </c>
      <c r="K4134">
        <v>1769</v>
      </c>
      <c r="L4134">
        <v>0</v>
      </c>
      <c r="M4134">
        <f>invoices[[#This Row],[rent_amount]]+invoices[[#This Row],[electricity_amount]]+invoices[[#This Row],[other_charges]]</f>
        <v>16269</v>
      </c>
      <c r="N4134" t="s">
        <v>28</v>
      </c>
      <c r="O4134" t="s">
        <v>243</v>
      </c>
      <c r="P4134">
        <v>0</v>
      </c>
      <c r="Q4134" t="b">
        <v>0</v>
      </c>
      <c r="R4134" t="s">
        <v>151</v>
      </c>
      <c r="S4134">
        <v>0</v>
      </c>
      <c r="T4134">
        <f>invoices[[#This Row],[total_amount]]</f>
        <v>16269</v>
      </c>
      <c r="U4134" t="s">
        <v>1783</v>
      </c>
      <c r="V4134" t="str">
        <f>INDEX([1]!Table1[tenantname],MATCH(invoices[[#This Row],[allotment_id]],[1]!Table1[TenantAllotmentID],0))</f>
        <v>Rushikesh Kushare (B11-B2)</v>
      </c>
      <c r="W4134" t="s">
        <v>14593</v>
      </c>
      <c r="X4134" t="s">
        <v>14594</v>
      </c>
      <c r="Y4134" s="4">
        <v>45383</v>
      </c>
      <c r="Z4134" t="s">
        <v>15806</v>
      </c>
      <c r="AA4134">
        <v>10408</v>
      </c>
      <c r="AB4134">
        <v>3468</v>
      </c>
      <c r="AC4134">
        <v>624</v>
      </c>
      <c r="AD4134" s="7">
        <f>invoices[[#This Row],[Rent]]+invoices[[#This Row],[Services]]+invoices[[#This Row],[GST]]</f>
        <v>14500</v>
      </c>
      <c r="AE4134" s="7">
        <f>invoices[[#This Row],[Total]]-invoices[[#This Row],[rent_amount]]</f>
        <v>0</v>
      </c>
      <c r="AF4134">
        <v>812</v>
      </c>
      <c r="AG4134">
        <v>1769</v>
      </c>
      <c r="AH4134">
        <f>invoices[[#This Row],[EB Amount]]-invoices[[#This Row],[electricity_amount]]</f>
        <v>0</v>
      </c>
    </row>
    <row r="4135" spans="1:34">
      <c r="A4135" t="s">
        <v>2945</v>
      </c>
      <c r="B4135" t="s">
        <v>22</v>
      </c>
      <c r="C4135" t="s">
        <v>2946</v>
      </c>
      <c r="D4135" t="s">
        <v>24</v>
      </c>
      <c r="E4135" t="s">
        <v>50</v>
      </c>
      <c r="F4135" t="s">
        <v>1942</v>
      </c>
      <c r="G4135" t="s">
        <v>2947</v>
      </c>
      <c r="H4135" s="1">
        <f>DATE(YEAR(invoices[[#This Row],[due_date]]),MONTH(invoices[[#This Row],[due_date]]),1)</f>
        <v>45383</v>
      </c>
      <c r="I4135" s="1">
        <v>45389</v>
      </c>
      <c r="J4135">
        <v>14500</v>
      </c>
      <c r="K4135">
        <v>2356</v>
      </c>
      <c r="L4135">
        <v>0</v>
      </c>
      <c r="M4135">
        <f>invoices[[#This Row],[rent_amount]]+invoices[[#This Row],[electricity_amount]]+invoices[[#This Row],[other_charges]]</f>
        <v>16856</v>
      </c>
      <c r="N4135" t="s">
        <v>28</v>
      </c>
      <c r="O4135" t="s">
        <v>677</v>
      </c>
      <c r="P4135">
        <v>0</v>
      </c>
      <c r="Q4135" t="b">
        <v>0</v>
      </c>
      <c r="R4135" t="s">
        <v>151</v>
      </c>
      <c r="S4135">
        <v>0</v>
      </c>
      <c r="T4135">
        <f>invoices[[#This Row],[total_amount]]</f>
        <v>16856</v>
      </c>
      <c r="U4135" t="s">
        <v>2948</v>
      </c>
      <c r="V4135" t="str">
        <f>INDEX([1]!Table1[tenantname],MATCH(invoices[[#This Row],[allotment_id]],[1]!Table1[TenantAllotmentID],0))</f>
        <v>Udyan Mahanta (B32-B1)</v>
      </c>
      <c r="W4135" t="s">
        <v>14929</v>
      </c>
      <c r="X4135" t="s">
        <v>14930</v>
      </c>
      <c r="Y4135" s="4">
        <v>45383</v>
      </c>
      <c r="Z4135" t="s">
        <v>15806</v>
      </c>
      <c r="AA4135">
        <v>9425</v>
      </c>
      <c r="AB4135">
        <v>4774</v>
      </c>
      <c r="AC4135">
        <v>301</v>
      </c>
      <c r="AD4135" s="7">
        <f>invoices[[#This Row],[Rent]]+invoices[[#This Row],[Services]]+invoices[[#This Row],[GST]]</f>
        <v>14500</v>
      </c>
      <c r="AE4135" s="7">
        <f>invoices[[#This Row],[Total]]-invoices[[#This Row],[rent_amount]]</f>
        <v>0</v>
      </c>
      <c r="AF4135">
        <v>854</v>
      </c>
      <c r="AG4135">
        <v>2356</v>
      </c>
      <c r="AH4135">
        <f>invoices[[#This Row],[EB Amount]]-invoices[[#This Row],[electricity_amount]]</f>
        <v>0</v>
      </c>
    </row>
    <row r="4136" spans="1:34">
      <c r="A4136" t="s">
        <v>2957</v>
      </c>
      <c r="B4136" t="s">
        <v>22</v>
      </c>
      <c r="C4136" t="s">
        <v>132</v>
      </c>
      <c r="D4136" t="s">
        <v>24</v>
      </c>
      <c r="E4136" t="s">
        <v>50</v>
      </c>
      <c r="F4136" t="s">
        <v>133</v>
      </c>
      <c r="G4136" t="s">
        <v>2958</v>
      </c>
      <c r="H4136" s="1">
        <f>DATE(YEAR(invoices[[#This Row],[due_date]]),MONTH(invoices[[#This Row],[due_date]]),1)</f>
        <v>45383</v>
      </c>
      <c r="I4136" s="1">
        <v>45389</v>
      </c>
      <c r="J4136">
        <v>13500</v>
      </c>
      <c r="K4136">
        <v>2356</v>
      </c>
      <c r="L4136">
        <v>0</v>
      </c>
      <c r="M4136">
        <f>invoices[[#This Row],[rent_amount]]+invoices[[#This Row],[electricity_amount]]+invoices[[#This Row],[other_charges]]</f>
        <v>15856</v>
      </c>
      <c r="N4136" t="s">
        <v>28</v>
      </c>
      <c r="O4136" t="s">
        <v>677</v>
      </c>
      <c r="P4136">
        <v>0</v>
      </c>
      <c r="Q4136" t="b">
        <v>0</v>
      </c>
      <c r="R4136" t="s">
        <v>151</v>
      </c>
      <c r="S4136">
        <v>0</v>
      </c>
      <c r="T4136">
        <f>invoices[[#This Row],[total_amount]]</f>
        <v>15856</v>
      </c>
      <c r="U4136" t="s">
        <v>137</v>
      </c>
      <c r="V4136" t="str">
        <f>INDEX([1]!Table1[tenantname],MATCH(invoices[[#This Row],[allotment_id]],[1]!Table1[TenantAllotmentID],0))</f>
        <v>Uma Saikumar Torikonda (B32-C1)</v>
      </c>
      <c r="W4136" t="s">
        <v>14012</v>
      </c>
      <c r="X4136" t="s">
        <v>14013</v>
      </c>
      <c r="Y4136" s="4">
        <v>45383</v>
      </c>
      <c r="Z4136" t="s">
        <v>15806</v>
      </c>
      <c r="AA4136">
        <v>8775</v>
      </c>
      <c r="AB4136">
        <v>4445</v>
      </c>
      <c r="AC4136">
        <v>280</v>
      </c>
      <c r="AD4136" s="7">
        <f>invoices[[#This Row],[Rent]]+invoices[[#This Row],[Services]]+invoices[[#This Row],[GST]]</f>
        <v>13500</v>
      </c>
      <c r="AE4136" s="7">
        <f>invoices[[#This Row],[Total]]-invoices[[#This Row],[rent_amount]]</f>
        <v>0</v>
      </c>
      <c r="AF4136">
        <v>859</v>
      </c>
      <c r="AG4136">
        <v>2356</v>
      </c>
      <c r="AH4136">
        <f>invoices[[#This Row],[EB Amount]]-invoices[[#This Row],[electricity_amount]]</f>
        <v>0</v>
      </c>
    </row>
    <row r="4137" spans="1:34">
      <c r="A4137" t="s">
        <v>3018</v>
      </c>
      <c r="B4137" t="s">
        <v>22</v>
      </c>
      <c r="C4137" t="s">
        <v>901</v>
      </c>
      <c r="D4137" t="s">
        <v>24</v>
      </c>
      <c r="E4137" t="s">
        <v>329</v>
      </c>
      <c r="F4137" t="s">
        <v>902</v>
      </c>
      <c r="G4137" t="s">
        <v>3019</v>
      </c>
      <c r="H4137" s="1">
        <f>DATE(YEAR(invoices[[#This Row],[due_date]]),MONTH(invoices[[#This Row],[due_date]]),1)</f>
        <v>45383</v>
      </c>
      <c r="I4137" s="1">
        <v>45389</v>
      </c>
      <c r="J4137">
        <v>13500</v>
      </c>
      <c r="K4137">
        <v>1984</v>
      </c>
      <c r="L4137">
        <v>0</v>
      </c>
      <c r="M4137">
        <f>invoices[[#This Row],[rent_amount]]+invoices[[#This Row],[electricity_amount]]+invoices[[#This Row],[other_charges]]</f>
        <v>15484</v>
      </c>
      <c r="N4137" t="s">
        <v>28</v>
      </c>
      <c r="O4137" t="s">
        <v>1097</v>
      </c>
      <c r="P4137">
        <v>0</v>
      </c>
      <c r="Q4137" t="b">
        <v>0</v>
      </c>
      <c r="R4137" t="s">
        <v>151</v>
      </c>
      <c r="S4137">
        <v>0</v>
      </c>
      <c r="T4137">
        <f>invoices[[#This Row],[total_amount]]</f>
        <v>15484</v>
      </c>
      <c r="U4137" t="s">
        <v>905</v>
      </c>
      <c r="V4137" t="str">
        <f>INDEX([1]!Table1[tenantname],MATCH(invoices[[#This Row],[allotment_id]],[1]!Table1[TenantAllotmentID],0))</f>
        <v>Kaarthika K (C43-C2)</v>
      </c>
      <c r="W4137" t="s">
        <v>14275</v>
      </c>
      <c r="X4137" t="s">
        <v>14275</v>
      </c>
      <c r="Y4137" s="4">
        <v>45383</v>
      </c>
      <c r="Z4137" t="s">
        <v>15806</v>
      </c>
      <c r="AA4137">
        <v>8775</v>
      </c>
      <c r="AB4137">
        <v>4445</v>
      </c>
      <c r="AC4137">
        <v>280</v>
      </c>
      <c r="AD4137" s="7">
        <f>invoices[[#This Row],[Rent]]+invoices[[#This Row],[Services]]+invoices[[#This Row],[GST]]</f>
        <v>13500</v>
      </c>
      <c r="AE4137" s="7">
        <f>invoices[[#This Row],[Total]]-invoices[[#This Row],[rent_amount]]</f>
        <v>0</v>
      </c>
      <c r="AF4137">
        <v>881</v>
      </c>
      <c r="AG4137">
        <v>1984</v>
      </c>
      <c r="AH4137">
        <f>invoices[[#This Row],[EB Amount]]-invoices[[#This Row],[electricity_amount]]</f>
        <v>0</v>
      </c>
    </row>
    <row r="4138" spans="1:34">
      <c r="A4138" t="s">
        <v>3027</v>
      </c>
      <c r="B4138" t="s">
        <v>22</v>
      </c>
      <c r="C4138" t="s">
        <v>3028</v>
      </c>
      <c r="D4138" t="s">
        <v>24</v>
      </c>
      <c r="E4138" t="s">
        <v>226</v>
      </c>
      <c r="F4138" t="s">
        <v>227</v>
      </c>
      <c r="G4138" t="s">
        <v>3029</v>
      </c>
      <c r="H4138" s="1">
        <f>DATE(YEAR(invoices[[#This Row],[due_date]]),MONTH(invoices[[#This Row],[due_date]]),1)</f>
        <v>45383</v>
      </c>
      <c r="I4138" s="1">
        <v>45389</v>
      </c>
      <c r="J4138">
        <v>14500</v>
      </c>
      <c r="K4138">
        <v>1519</v>
      </c>
      <c r="L4138">
        <v>0</v>
      </c>
      <c r="M4138">
        <f>invoices[[#This Row],[rent_amount]]+invoices[[#This Row],[electricity_amount]]+invoices[[#This Row],[other_charges]]</f>
        <v>16019</v>
      </c>
      <c r="N4138" t="s">
        <v>28</v>
      </c>
      <c r="O4138" t="s">
        <v>243</v>
      </c>
      <c r="P4138">
        <v>0</v>
      </c>
      <c r="Q4138" t="b">
        <v>0</v>
      </c>
      <c r="R4138" t="s">
        <v>151</v>
      </c>
      <c r="S4138">
        <v>0</v>
      </c>
      <c r="T4138">
        <f>invoices[[#This Row],[total_amount]]</f>
        <v>16019</v>
      </c>
      <c r="U4138" t="s">
        <v>3030</v>
      </c>
      <c r="V4138" t="str">
        <f>INDEX([1]!Table1[tenantname],MATCH(invoices[[#This Row],[allotment_id]],[1]!Table1[TenantAllotmentID],0))</f>
        <v>Pragathi Patilkulkarni (B12-B2)</v>
      </c>
      <c r="W4138" t="s">
        <v>14953</v>
      </c>
      <c r="X4138" t="s">
        <v>14954</v>
      </c>
      <c r="Y4138" s="4">
        <v>45383</v>
      </c>
      <c r="Z4138" t="s">
        <v>15806</v>
      </c>
      <c r="AA4138">
        <v>10408</v>
      </c>
      <c r="AB4138">
        <v>3468</v>
      </c>
      <c r="AC4138">
        <v>624</v>
      </c>
      <c r="AD4138" s="7">
        <f>invoices[[#This Row],[Rent]]+invoices[[#This Row],[Services]]+invoices[[#This Row],[GST]]</f>
        <v>14500</v>
      </c>
      <c r="AE4138" s="7">
        <f>invoices[[#This Row],[Total]]-invoices[[#This Row],[rent_amount]]</f>
        <v>0</v>
      </c>
      <c r="AF4138">
        <v>884</v>
      </c>
      <c r="AG4138">
        <v>1519</v>
      </c>
      <c r="AH4138">
        <f>invoices[[#This Row],[EB Amount]]-invoices[[#This Row],[electricity_amount]]</f>
        <v>0</v>
      </c>
    </row>
    <row r="4139" spans="1:34">
      <c r="A4139" t="s">
        <v>3165</v>
      </c>
      <c r="B4139" t="s">
        <v>22</v>
      </c>
      <c r="C4139" t="s">
        <v>281</v>
      </c>
      <c r="D4139" t="s">
        <v>24</v>
      </c>
      <c r="E4139" t="s">
        <v>34</v>
      </c>
      <c r="F4139" t="s">
        <v>282</v>
      </c>
      <c r="G4139" t="s">
        <v>3166</v>
      </c>
      <c r="H4139" s="1">
        <f>DATE(YEAR(invoices[[#This Row],[due_date]]),MONTH(invoices[[#This Row],[due_date]]),1)</f>
        <v>45383</v>
      </c>
      <c r="I4139" s="1">
        <v>45389</v>
      </c>
      <c r="J4139">
        <v>13500</v>
      </c>
      <c r="K4139">
        <v>2356</v>
      </c>
      <c r="L4139">
        <v>0</v>
      </c>
      <c r="M4139">
        <f>invoices[[#This Row],[rent_amount]]+invoices[[#This Row],[electricity_amount]]+invoices[[#This Row],[other_charges]]</f>
        <v>15856</v>
      </c>
      <c r="N4139" t="s">
        <v>28</v>
      </c>
      <c r="O4139" t="s">
        <v>677</v>
      </c>
      <c r="P4139">
        <v>0</v>
      </c>
      <c r="Q4139" t="b">
        <v>0</v>
      </c>
      <c r="R4139" t="s">
        <v>151</v>
      </c>
      <c r="S4139">
        <v>0</v>
      </c>
      <c r="T4139">
        <f>invoices[[#This Row],[total_amount]]</f>
        <v>15856</v>
      </c>
      <c r="U4139" t="s">
        <v>283</v>
      </c>
      <c r="V4139" t="str">
        <f>INDEX([1]!Table1[tenantname],MATCH(invoices[[#This Row],[allotment_id]],[1]!Table1[TenantAllotmentID],0))</f>
        <v>kiranmai Bhatlapenumarthi (B43-C2)</v>
      </c>
      <c r="W4139" t="s">
        <v>14054</v>
      </c>
      <c r="X4139" t="s">
        <v>14055</v>
      </c>
      <c r="Y4139" s="4">
        <v>45383</v>
      </c>
      <c r="Z4139" t="s">
        <v>15806</v>
      </c>
      <c r="AA4139">
        <v>9690</v>
      </c>
      <c r="AB4139">
        <v>3229</v>
      </c>
      <c r="AC4139">
        <v>581</v>
      </c>
      <c r="AD4139" s="7">
        <f>invoices[[#This Row],[Rent]]+invoices[[#This Row],[Services]]+invoices[[#This Row],[GST]]</f>
        <v>13500</v>
      </c>
      <c r="AE4139" s="7">
        <f>invoices[[#This Row],[Total]]-invoices[[#This Row],[rent_amount]]</f>
        <v>0</v>
      </c>
      <c r="AF4139">
        <v>938</v>
      </c>
      <c r="AG4139">
        <v>2356</v>
      </c>
      <c r="AH4139">
        <f>invoices[[#This Row],[EB Amount]]-invoices[[#This Row],[electricity_amount]]</f>
        <v>0</v>
      </c>
    </row>
    <row r="4140" spans="1:34">
      <c r="A4140" t="s">
        <v>3270</v>
      </c>
      <c r="B4140" t="s">
        <v>22</v>
      </c>
      <c r="C4140" t="s">
        <v>3271</v>
      </c>
      <c r="D4140" t="s">
        <v>24</v>
      </c>
      <c r="E4140" t="s">
        <v>226</v>
      </c>
      <c r="F4140" t="s">
        <v>1238</v>
      </c>
      <c r="G4140" t="s">
        <v>3272</v>
      </c>
      <c r="H4140" s="1">
        <f>DATE(YEAR(invoices[[#This Row],[due_date]]),MONTH(invoices[[#This Row],[due_date]]),1)</f>
        <v>45383</v>
      </c>
      <c r="I4140" s="1">
        <v>45389</v>
      </c>
      <c r="J4140">
        <v>19000</v>
      </c>
      <c r="K4140">
        <v>1519</v>
      </c>
      <c r="L4140">
        <v>0</v>
      </c>
      <c r="M4140">
        <f>invoices[[#This Row],[rent_amount]]+invoices[[#This Row],[electricity_amount]]+invoices[[#This Row],[other_charges]]</f>
        <v>20519</v>
      </c>
      <c r="N4140" t="s">
        <v>28</v>
      </c>
      <c r="O4140" t="s">
        <v>243</v>
      </c>
      <c r="P4140">
        <v>0</v>
      </c>
      <c r="Q4140" t="b">
        <v>0</v>
      </c>
      <c r="R4140" t="s">
        <v>151</v>
      </c>
      <c r="S4140">
        <v>0</v>
      </c>
      <c r="T4140">
        <f>invoices[[#This Row],[total_amount]]</f>
        <v>20519</v>
      </c>
      <c r="U4140" t="s">
        <v>3273</v>
      </c>
      <c r="V4140" t="str">
        <f>INDEX([1]!Table1[tenantname],MATCH(invoices[[#This Row],[allotment_id]],[1]!Table1[TenantAllotmentID],0))</f>
        <v>Nida Jawaid (B12-A1)</v>
      </c>
      <c r="W4140" t="s">
        <v>15014</v>
      </c>
      <c r="X4140" t="s">
        <v>15015</v>
      </c>
      <c r="Y4140" s="4">
        <v>45383</v>
      </c>
      <c r="Z4140" t="s">
        <v>15806</v>
      </c>
      <c r="AA4140">
        <v>13639</v>
      </c>
      <c r="AB4140">
        <v>4545</v>
      </c>
      <c r="AC4140">
        <v>816</v>
      </c>
      <c r="AD4140" s="7">
        <f>invoices[[#This Row],[Rent]]+invoices[[#This Row],[Services]]+invoices[[#This Row],[GST]]</f>
        <v>19000</v>
      </c>
      <c r="AE4140" s="7">
        <f>invoices[[#This Row],[Total]]-invoices[[#This Row],[rent_amount]]</f>
        <v>0</v>
      </c>
      <c r="AF4140">
        <v>981</v>
      </c>
      <c r="AG4140">
        <v>1519</v>
      </c>
      <c r="AH4140">
        <f>invoices[[#This Row],[EB Amount]]-invoices[[#This Row],[electricity_amount]]</f>
        <v>0</v>
      </c>
    </row>
    <row r="4141" spans="1:34">
      <c r="A4141" t="s">
        <v>3390</v>
      </c>
      <c r="B4141" t="s">
        <v>22</v>
      </c>
      <c r="C4141" t="s">
        <v>2011</v>
      </c>
      <c r="D4141" t="s">
        <v>24</v>
      </c>
      <c r="E4141" t="s">
        <v>155</v>
      </c>
      <c r="F4141" t="s">
        <v>1928</v>
      </c>
      <c r="G4141" t="s">
        <v>3391</v>
      </c>
      <c r="H4141" s="1">
        <f>DATE(YEAR(invoices[[#This Row],[due_date]]),MONTH(invoices[[#This Row],[due_date]]),1)</f>
        <v>45383</v>
      </c>
      <c r="I4141" s="1">
        <v>45389</v>
      </c>
      <c r="J4141">
        <v>14100</v>
      </c>
      <c r="K4141">
        <v>1550</v>
      </c>
      <c r="L4141">
        <v>0</v>
      </c>
      <c r="M4141">
        <f>invoices[[#This Row],[rent_amount]]+invoices[[#This Row],[electricity_amount]]+invoices[[#This Row],[other_charges]]</f>
        <v>15650</v>
      </c>
      <c r="N4141" t="s">
        <v>28</v>
      </c>
      <c r="O4141" t="s">
        <v>677</v>
      </c>
      <c r="P4141">
        <v>0</v>
      </c>
      <c r="Q4141" t="b">
        <v>0</v>
      </c>
      <c r="R4141" t="s">
        <v>151</v>
      </c>
      <c r="S4141">
        <v>0</v>
      </c>
      <c r="T4141">
        <f>invoices[[#This Row],[total_amount]]</f>
        <v>15650</v>
      </c>
      <c r="U4141" t="s">
        <v>2013</v>
      </c>
      <c r="V4141" t="str">
        <f>INDEX([1]!Table1[tenantname],MATCH(invoices[[#This Row],[allotment_id]],[1]!Table1[TenantAllotmentID],0))</f>
        <v>Arti Rastogi (C44-B1)</v>
      </c>
      <c r="W4141" t="s">
        <v>14675</v>
      </c>
      <c r="X4141" t="s">
        <v>14676</v>
      </c>
      <c r="Y4141" s="4">
        <v>45383</v>
      </c>
      <c r="Z4141" t="s">
        <v>15806</v>
      </c>
      <c r="AA4141">
        <v>9165</v>
      </c>
      <c r="AB4141">
        <v>4642</v>
      </c>
      <c r="AC4141">
        <v>293</v>
      </c>
      <c r="AD4141" s="7">
        <f>invoices[[#This Row],[Rent]]+invoices[[#This Row],[Services]]+invoices[[#This Row],[GST]]</f>
        <v>14100</v>
      </c>
      <c r="AE4141" s="7">
        <f>invoices[[#This Row],[Total]]-invoices[[#This Row],[rent_amount]]</f>
        <v>0</v>
      </c>
      <c r="AF4141">
        <v>1034</v>
      </c>
      <c r="AG4141">
        <v>1550</v>
      </c>
      <c r="AH4141">
        <f>invoices[[#This Row],[EB Amount]]-invoices[[#This Row],[electricity_amount]]</f>
        <v>0</v>
      </c>
    </row>
    <row r="4142" spans="1:34">
      <c r="A4142" t="s">
        <v>3401</v>
      </c>
      <c r="B4142" t="s">
        <v>22</v>
      </c>
      <c r="C4142" t="s">
        <v>304</v>
      </c>
      <c r="D4142" t="s">
        <v>24</v>
      </c>
      <c r="E4142" t="s">
        <v>181</v>
      </c>
      <c r="F4142" t="s">
        <v>305</v>
      </c>
      <c r="G4142" t="s">
        <v>3402</v>
      </c>
      <c r="H4142" s="1">
        <f>DATE(YEAR(invoices[[#This Row],[due_date]]),MONTH(invoices[[#This Row],[due_date]]),1)</f>
        <v>45383</v>
      </c>
      <c r="I4142" s="1">
        <v>45389</v>
      </c>
      <c r="J4142">
        <v>13500</v>
      </c>
      <c r="K4142">
        <v>1232</v>
      </c>
      <c r="L4142">
        <v>0</v>
      </c>
      <c r="M4142">
        <f>invoices[[#This Row],[rent_amount]]+invoices[[#This Row],[electricity_amount]]+invoices[[#This Row],[other_charges]]</f>
        <v>14732</v>
      </c>
      <c r="N4142" t="s">
        <v>28</v>
      </c>
      <c r="O4142" t="s">
        <v>1097</v>
      </c>
      <c r="P4142">
        <v>0</v>
      </c>
      <c r="Q4142" t="b">
        <v>0</v>
      </c>
      <c r="R4142" t="s">
        <v>151</v>
      </c>
      <c r="S4142">
        <v>0</v>
      </c>
      <c r="T4142">
        <f>invoices[[#This Row],[total_amount]]</f>
        <v>14732</v>
      </c>
      <c r="U4142" t="s">
        <v>309</v>
      </c>
      <c r="V4142" t="str">
        <f>INDEX([1]!Table1[tenantname],MATCH(invoices[[#This Row],[allotment_id]],[1]!Table1[TenantAllotmentID],0))</f>
        <v>Chandana Sai Bade (B24-C1)</v>
      </c>
      <c r="W4142" t="s">
        <v>14062</v>
      </c>
      <c r="X4142" t="s">
        <v>14063</v>
      </c>
      <c r="Y4142" s="4">
        <v>45383</v>
      </c>
      <c r="Z4142" t="s">
        <v>15806</v>
      </c>
      <c r="AA4142">
        <v>9690</v>
      </c>
      <c r="AB4142">
        <v>3229</v>
      </c>
      <c r="AC4142">
        <v>581</v>
      </c>
      <c r="AD4142" s="7">
        <f>invoices[[#This Row],[Rent]]+invoices[[#This Row],[Services]]+invoices[[#This Row],[GST]]</f>
        <v>13500</v>
      </c>
      <c r="AE4142" s="7">
        <f>invoices[[#This Row],[Total]]-invoices[[#This Row],[rent_amount]]</f>
        <v>0</v>
      </c>
      <c r="AF4142">
        <v>1039</v>
      </c>
      <c r="AG4142">
        <v>1232</v>
      </c>
      <c r="AH4142">
        <f>invoices[[#This Row],[EB Amount]]-invoices[[#This Row],[electricity_amount]]</f>
        <v>0</v>
      </c>
    </row>
    <row r="4143" spans="1:34">
      <c r="A4143" t="s">
        <v>3409</v>
      </c>
      <c r="B4143" t="s">
        <v>22</v>
      </c>
      <c r="C4143" t="s">
        <v>1992</v>
      </c>
      <c r="D4143" t="s">
        <v>24</v>
      </c>
      <c r="E4143" t="s">
        <v>147</v>
      </c>
      <c r="F4143" t="s">
        <v>370</v>
      </c>
      <c r="G4143" t="s">
        <v>3410</v>
      </c>
      <c r="H4143" s="1">
        <f>DATE(YEAR(invoices[[#This Row],[due_date]]),MONTH(invoices[[#This Row],[due_date]]),1)</f>
        <v>45383</v>
      </c>
      <c r="I4143" s="1">
        <v>45389</v>
      </c>
      <c r="J4143">
        <v>19000</v>
      </c>
      <c r="K4143">
        <v>1302</v>
      </c>
      <c r="L4143">
        <v>0</v>
      </c>
      <c r="M4143">
        <f>invoices[[#This Row],[rent_amount]]+invoices[[#This Row],[electricity_amount]]+invoices[[#This Row],[other_charges]]</f>
        <v>20302</v>
      </c>
      <c r="N4143" t="s">
        <v>28</v>
      </c>
      <c r="O4143" t="s">
        <v>243</v>
      </c>
      <c r="P4143">
        <v>0</v>
      </c>
      <c r="Q4143" t="b">
        <v>0</v>
      </c>
      <c r="R4143" t="s">
        <v>151</v>
      </c>
      <c r="S4143">
        <v>0</v>
      </c>
      <c r="T4143">
        <f>invoices[[#This Row],[total_amount]]</f>
        <v>20302</v>
      </c>
      <c r="U4143" t="s">
        <v>1994</v>
      </c>
      <c r="V4143" t="str">
        <f>INDEX([1]!Table1[tenantname],MATCH(invoices[[#This Row],[allotment_id]],[1]!Table1[TenantAllotmentID],0))</f>
        <v>Parag Kaundil (C31-A1)</v>
      </c>
      <c r="W4143" t="s">
        <v>14671</v>
      </c>
      <c r="X4143" t="s">
        <v>14672</v>
      </c>
      <c r="Y4143" s="4">
        <v>45383</v>
      </c>
      <c r="Z4143" t="s">
        <v>15806</v>
      </c>
      <c r="AA4143">
        <v>13639</v>
      </c>
      <c r="AB4143">
        <v>4545</v>
      </c>
      <c r="AC4143">
        <v>816</v>
      </c>
      <c r="AD4143" s="7">
        <f>invoices[[#This Row],[Rent]]+invoices[[#This Row],[Services]]+invoices[[#This Row],[GST]]</f>
        <v>19000</v>
      </c>
      <c r="AE4143" s="7">
        <f>invoices[[#This Row],[Total]]-invoices[[#This Row],[rent_amount]]</f>
        <v>0</v>
      </c>
      <c r="AF4143">
        <v>1043</v>
      </c>
      <c r="AG4143">
        <v>1302</v>
      </c>
      <c r="AH4143">
        <f>invoices[[#This Row],[EB Amount]]-invoices[[#This Row],[electricity_amount]]</f>
        <v>0</v>
      </c>
    </row>
    <row r="4144" spans="1:34">
      <c r="A4144" t="s">
        <v>3709</v>
      </c>
      <c r="B4144" t="s">
        <v>22</v>
      </c>
      <c r="C4144" t="s">
        <v>550</v>
      </c>
      <c r="D4144" t="s">
        <v>24</v>
      </c>
      <c r="E4144" t="s">
        <v>104</v>
      </c>
      <c r="F4144" t="s">
        <v>551</v>
      </c>
      <c r="G4144" t="s">
        <v>3710</v>
      </c>
      <c r="H4144" s="1">
        <f>DATE(YEAR(invoices[[#This Row],[due_date]]),MONTH(invoices[[#This Row],[due_date]]),1)</f>
        <v>45383</v>
      </c>
      <c r="I4144" s="1">
        <v>45389</v>
      </c>
      <c r="J4144">
        <v>13500</v>
      </c>
      <c r="K4144">
        <v>868</v>
      </c>
      <c r="L4144">
        <v>0</v>
      </c>
      <c r="M4144">
        <f>invoices[[#This Row],[rent_amount]]+invoices[[#This Row],[electricity_amount]]+invoices[[#This Row],[other_charges]]</f>
        <v>14368</v>
      </c>
      <c r="N4144" t="s">
        <v>28</v>
      </c>
      <c r="O4144" t="s">
        <v>1097</v>
      </c>
      <c r="P4144">
        <v>0</v>
      </c>
      <c r="Q4144" t="b">
        <v>0</v>
      </c>
      <c r="R4144" t="s">
        <v>151</v>
      </c>
      <c r="S4144">
        <v>0</v>
      </c>
      <c r="T4144">
        <f>invoices[[#This Row],[total_amount]]</f>
        <v>14368</v>
      </c>
      <c r="U4144" t="s">
        <v>554</v>
      </c>
      <c r="V4144" t="str">
        <f>INDEX([1]!Table1[tenantname],MATCH(invoices[[#This Row],[allotment_id]],[1]!Table1[TenantAllotmentID],0))</f>
        <v>Gokul Prakash (B14-C2)</v>
      </c>
      <c r="W4144" t="s">
        <v>14149</v>
      </c>
      <c r="X4144" t="s">
        <v>14150</v>
      </c>
      <c r="Y4144" s="4">
        <v>45383</v>
      </c>
      <c r="Z4144" t="s">
        <v>15806</v>
      </c>
      <c r="AA4144">
        <v>9690</v>
      </c>
      <c r="AB4144">
        <v>3229</v>
      </c>
      <c r="AC4144">
        <v>581</v>
      </c>
      <c r="AD4144" s="7">
        <f>invoices[[#This Row],[Rent]]+invoices[[#This Row],[Services]]+invoices[[#This Row],[GST]]</f>
        <v>13500</v>
      </c>
      <c r="AE4144" s="7">
        <f>invoices[[#This Row],[Total]]-invoices[[#This Row],[rent_amount]]</f>
        <v>0</v>
      </c>
      <c r="AF4144">
        <v>1166</v>
      </c>
      <c r="AG4144">
        <v>868</v>
      </c>
      <c r="AH4144">
        <f>invoices[[#This Row],[EB Amount]]-invoices[[#This Row],[electricity_amount]]</f>
        <v>0</v>
      </c>
    </row>
    <row r="4145" spans="1:34">
      <c r="A4145" t="s">
        <v>3888</v>
      </c>
      <c r="B4145" t="s">
        <v>22</v>
      </c>
      <c r="C4145" t="s">
        <v>693</v>
      </c>
      <c r="D4145" t="s">
        <v>24</v>
      </c>
      <c r="E4145" t="s">
        <v>268</v>
      </c>
      <c r="F4145" t="s">
        <v>447</v>
      </c>
      <c r="G4145" t="s">
        <v>3889</v>
      </c>
      <c r="H4145" s="1">
        <f>DATE(YEAR(invoices[[#This Row],[due_date]]),MONTH(invoices[[#This Row],[due_date]]),1)</f>
        <v>45383</v>
      </c>
      <c r="I4145" s="1">
        <v>45389</v>
      </c>
      <c r="J4145">
        <v>3599</v>
      </c>
      <c r="K4145">
        <v>1767</v>
      </c>
      <c r="L4145">
        <v>2250</v>
      </c>
      <c r="M4145">
        <f>invoices[[#This Row],[rent_amount]]+invoices[[#This Row],[electricity_amount]]+invoices[[#This Row],[other_charges]]</f>
        <v>7616</v>
      </c>
      <c r="N4145" t="s">
        <v>28</v>
      </c>
      <c r="O4145" t="s">
        <v>1097</v>
      </c>
      <c r="P4145">
        <v>0</v>
      </c>
      <c r="Q4145" t="b">
        <v>0</v>
      </c>
      <c r="R4145" t="s">
        <v>151</v>
      </c>
      <c r="S4145">
        <v>0</v>
      </c>
      <c r="T4145">
        <f>invoices[[#This Row],[total_amount]]</f>
        <v>7616</v>
      </c>
      <c r="U4145" t="s">
        <v>696</v>
      </c>
      <c r="V4145" t="str">
        <f>INDEX([1]!Table1[tenantname],MATCH(invoices[[#This Row],[allotment_id]],[1]!Table1[TenantAllotmentID],0))</f>
        <v>Aryan Garg (C21-C2)</v>
      </c>
      <c r="W4145" t="s">
        <v>14199</v>
      </c>
      <c r="X4145" t="s">
        <v>14200</v>
      </c>
      <c r="Y4145" s="4">
        <v>45383</v>
      </c>
      <c r="Z4145" t="s">
        <v>15806</v>
      </c>
      <c r="AA4145">
        <v>2584</v>
      </c>
      <c r="AB4145">
        <v>861</v>
      </c>
      <c r="AC4145">
        <v>154</v>
      </c>
      <c r="AD4145" s="7">
        <f>invoices[[#This Row],[Rent]]+invoices[[#This Row],[Services]]+invoices[[#This Row],[GST]]</f>
        <v>3599</v>
      </c>
      <c r="AE4145" s="7">
        <f>invoices[[#This Row],[Total]]-invoices[[#This Row],[rent_amount]]</f>
        <v>0</v>
      </c>
      <c r="AF4145">
        <v>1244</v>
      </c>
      <c r="AG4145">
        <v>1767</v>
      </c>
      <c r="AH4145">
        <f>invoices[[#This Row],[EB Amount]]-invoices[[#This Row],[electricity_amount]]</f>
        <v>0</v>
      </c>
    </row>
    <row r="4146" spans="1:34">
      <c r="A4146" t="s">
        <v>3956</v>
      </c>
      <c r="B4146" t="s">
        <v>22</v>
      </c>
      <c r="C4146" t="s">
        <v>3957</v>
      </c>
      <c r="D4146" t="s">
        <v>24</v>
      </c>
      <c r="E4146" t="s">
        <v>112</v>
      </c>
      <c r="F4146" s="2" t="s">
        <v>1471</v>
      </c>
      <c r="G4146" t="s">
        <v>3958</v>
      </c>
      <c r="H4146" s="1">
        <f>DATE(YEAR(invoices[[#This Row],[due_date]]),MONTH(invoices[[#This Row],[due_date]]),1)</f>
        <v>45383</v>
      </c>
      <c r="I4146" s="1">
        <v>45389</v>
      </c>
      <c r="J4146">
        <v>13500</v>
      </c>
      <c r="K4146">
        <v>335</v>
      </c>
      <c r="L4146">
        <v>0</v>
      </c>
      <c r="M4146">
        <f>invoices[[#This Row],[rent_amount]]+invoices[[#This Row],[electricity_amount]]+invoices[[#This Row],[other_charges]]</f>
        <v>13835</v>
      </c>
      <c r="N4146" t="s">
        <v>28</v>
      </c>
      <c r="O4146" t="s">
        <v>1097</v>
      </c>
      <c r="P4146">
        <v>0</v>
      </c>
      <c r="Q4146" t="b">
        <v>0</v>
      </c>
      <c r="R4146" t="s">
        <v>151</v>
      </c>
      <c r="S4146">
        <v>0</v>
      </c>
      <c r="T4146">
        <f>invoices[[#This Row],[total_amount]]</f>
        <v>13835</v>
      </c>
      <c r="U4146" t="s">
        <v>3959</v>
      </c>
      <c r="V4146" t="str">
        <f>INDEX([1]!Table1[tenantname],MATCH(invoices[[#This Row],[allotment_id]],[1]!Table1[TenantAllotmentID],0))</f>
        <v>Dheeraj Bhardwaj (A23-C2)</v>
      </c>
      <c r="W4146" t="s">
        <v>15155</v>
      </c>
      <c r="X4146" t="s">
        <v>15156</v>
      </c>
      <c r="Y4146" s="4">
        <v>45383</v>
      </c>
      <c r="Z4146" t="s">
        <v>15806</v>
      </c>
      <c r="AA4146">
        <v>9690</v>
      </c>
      <c r="AB4146">
        <v>3229</v>
      </c>
      <c r="AC4146">
        <v>581</v>
      </c>
      <c r="AD4146" s="7">
        <f>invoices[[#This Row],[Rent]]+invoices[[#This Row],[Services]]+invoices[[#This Row],[GST]]</f>
        <v>13500</v>
      </c>
      <c r="AE4146" s="7">
        <f>invoices[[#This Row],[Total]]-invoices[[#This Row],[rent_amount]]</f>
        <v>0</v>
      </c>
      <c r="AF4146">
        <v>1277</v>
      </c>
      <c r="AG4146">
        <v>335</v>
      </c>
      <c r="AH4146">
        <f>invoices[[#This Row],[EB Amount]]-invoices[[#This Row],[electricity_amount]]</f>
        <v>0</v>
      </c>
    </row>
    <row r="4147" spans="1:34">
      <c r="A4147" t="s">
        <v>3968</v>
      </c>
      <c r="B4147" t="s">
        <v>22</v>
      </c>
      <c r="C4147" t="s">
        <v>3969</v>
      </c>
      <c r="D4147" t="s">
        <v>24</v>
      </c>
      <c r="E4147" t="s">
        <v>519</v>
      </c>
      <c r="F4147" t="s">
        <v>824</v>
      </c>
      <c r="G4147" t="s">
        <v>3970</v>
      </c>
      <c r="H4147" s="1">
        <f>DATE(YEAR(invoices[[#This Row],[due_date]]),MONTH(invoices[[#This Row],[due_date]]),1)</f>
        <v>45383</v>
      </c>
      <c r="I4147" s="1">
        <v>45389</v>
      </c>
      <c r="J4147">
        <v>14500</v>
      </c>
      <c r="K4147">
        <v>0</v>
      </c>
      <c r="L4147">
        <v>2250</v>
      </c>
      <c r="M4147">
        <f>invoices[[#This Row],[rent_amount]]+invoices[[#This Row],[electricity_amount]]+invoices[[#This Row],[other_charges]]</f>
        <v>16750</v>
      </c>
      <c r="N4147" t="s">
        <v>28</v>
      </c>
      <c r="O4147" t="s">
        <v>1097</v>
      </c>
      <c r="P4147">
        <v>0</v>
      </c>
      <c r="Q4147" t="b">
        <v>0</v>
      </c>
      <c r="R4147" t="s">
        <v>151</v>
      </c>
      <c r="S4147">
        <v>0</v>
      </c>
      <c r="T4147">
        <f>invoices[[#This Row],[total_amount]]</f>
        <v>16750</v>
      </c>
      <c r="U4147" t="s">
        <v>3971</v>
      </c>
      <c r="V4147" t="str">
        <f>INDEX([1]!Table1[tenantname],MATCH(invoices[[#This Row],[allotment_id]],[1]!Table1[TenantAllotmentID],0))</f>
        <v>Dr Prashanth JK (C41-D1)</v>
      </c>
      <c r="W4147" t="s">
        <v>15159</v>
      </c>
      <c r="X4147" t="s">
        <v>15160</v>
      </c>
      <c r="Y4147" s="4">
        <v>45383</v>
      </c>
      <c r="Z4147" t="s">
        <v>15806</v>
      </c>
      <c r="AA4147">
        <v>9425</v>
      </c>
      <c r="AB4147">
        <v>4774</v>
      </c>
      <c r="AC4147">
        <v>301</v>
      </c>
      <c r="AD4147" s="7">
        <f>invoices[[#This Row],[Rent]]+invoices[[#This Row],[Services]]+invoices[[#This Row],[GST]]</f>
        <v>14500</v>
      </c>
      <c r="AE4147" s="7">
        <f>invoices[[#This Row],[Total]]-invoices[[#This Row],[rent_amount]]</f>
        <v>0</v>
      </c>
      <c r="AF4147">
        <v>1281</v>
      </c>
      <c r="AG4147">
        <v>0</v>
      </c>
      <c r="AH4147">
        <f>invoices[[#This Row],[EB Amount]]-invoices[[#This Row],[electricity_amount]]</f>
        <v>0</v>
      </c>
    </row>
    <row r="4148" spans="1:34">
      <c r="A4148" t="s">
        <v>4099</v>
      </c>
      <c r="B4148" t="s">
        <v>22</v>
      </c>
      <c r="C4148" t="s">
        <v>1111</v>
      </c>
      <c r="D4148" t="s">
        <v>24</v>
      </c>
      <c r="E4148" t="s">
        <v>569</v>
      </c>
      <c r="F4148" t="s">
        <v>1112</v>
      </c>
      <c r="G4148" t="s">
        <v>4100</v>
      </c>
      <c r="H4148" s="1">
        <f>DATE(YEAR(invoices[[#This Row],[due_date]]),MONTH(invoices[[#This Row],[due_date]]),1)</f>
        <v>45383</v>
      </c>
      <c r="I4148" s="1">
        <v>45389</v>
      </c>
      <c r="J4148">
        <v>13000</v>
      </c>
      <c r="K4148">
        <v>2232</v>
      </c>
      <c r="L4148">
        <v>0</v>
      </c>
      <c r="M4148">
        <f>invoices[[#This Row],[rent_amount]]+invoices[[#This Row],[electricity_amount]]+invoices[[#This Row],[other_charges]]</f>
        <v>15232</v>
      </c>
      <c r="N4148" t="s">
        <v>28</v>
      </c>
      <c r="O4148" t="s">
        <v>243</v>
      </c>
      <c r="P4148">
        <v>0</v>
      </c>
      <c r="Q4148" t="b">
        <v>0</v>
      </c>
      <c r="R4148" t="s">
        <v>151</v>
      </c>
      <c r="S4148">
        <v>0</v>
      </c>
      <c r="T4148">
        <f>invoices[[#This Row],[total_amount]]</f>
        <v>15232</v>
      </c>
      <c r="U4148" t="s">
        <v>1114</v>
      </c>
      <c r="V4148" t="str">
        <f>INDEX([1]!Table1[tenantname],MATCH(invoices[[#This Row],[allotment_id]],[1]!Table1[TenantAllotmentID],0))</f>
        <v>Muskan Goyal (C12-C2)</v>
      </c>
      <c r="W4148" t="s">
        <v>14352</v>
      </c>
      <c r="X4148" t="s">
        <v>14353</v>
      </c>
      <c r="Y4148" s="4">
        <v>45383</v>
      </c>
      <c r="Z4148" t="s">
        <v>15806</v>
      </c>
      <c r="AA4148">
        <v>8190</v>
      </c>
      <c r="AB4148">
        <v>3700</v>
      </c>
      <c r="AC4148">
        <v>1110</v>
      </c>
      <c r="AD4148" s="7">
        <f>invoices[[#This Row],[Rent]]+invoices[[#This Row],[Services]]+invoices[[#This Row],[GST]]</f>
        <v>13000</v>
      </c>
      <c r="AE4148" s="7">
        <f>invoices[[#This Row],[Total]]-invoices[[#This Row],[rent_amount]]</f>
        <v>0</v>
      </c>
      <c r="AF4148">
        <v>1339</v>
      </c>
      <c r="AG4148">
        <v>2232</v>
      </c>
      <c r="AH4148">
        <f>invoices[[#This Row],[EB Amount]]-invoices[[#This Row],[electricity_amount]]</f>
        <v>0</v>
      </c>
    </row>
    <row r="4149" spans="1:34">
      <c r="A4149" t="s">
        <v>4216</v>
      </c>
      <c r="B4149" t="s">
        <v>22</v>
      </c>
      <c r="C4149" t="s">
        <v>616</v>
      </c>
      <c r="D4149" t="s">
        <v>24</v>
      </c>
      <c r="E4149" t="s">
        <v>226</v>
      </c>
      <c r="F4149" t="s">
        <v>586</v>
      </c>
      <c r="G4149" t="s">
        <v>4217</v>
      </c>
      <c r="H4149" s="1">
        <f>DATE(YEAR(invoices[[#This Row],[due_date]]),MONTH(invoices[[#This Row],[due_date]]),1)</f>
        <v>45383</v>
      </c>
      <c r="I4149" s="1">
        <v>45389</v>
      </c>
      <c r="J4149">
        <v>13500</v>
      </c>
      <c r="K4149">
        <v>1519</v>
      </c>
      <c r="L4149">
        <v>0</v>
      </c>
      <c r="M4149">
        <f>invoices[[#This Row],[rent_amount]]+invoices[[#This Row],[electricity_amount]]+invoices[[#This Row],[other_charges]]</f>
        <v>15019</v>
      </c>
      <c r="N4149" t="s">
        <v>28</v>
      </c>
      <c r="O4149" t="s">
        <v>243</v>
      </c>
      <c r="P4149">
        <v>0</v>
      </c>
      <c r="Q4149" t="b">
        <v>0</v>
      </c>
      <c r="R4149" t="s">
        <v>151</v>
      </c>
      <c r="S4149">
        <v>0</v>
      </c>
      <c r="T4149">
        <f>invoices[[#This Row],[total_amount]]</f>
        <v>15019</v>
      </c>
      <c r="U4149" t="s">
        <v>617</v>
      </c>
      <c r="V4149" t="str">
        <f>INDEX([1]!Table1[tenantname],MATCH(invoices[[#This Row],[allotment_id]],[1]!Table1[TenantAllotmentID],0))</f>
        <v>Naveena Ravichandran (B12-C2)</v>
      </c>
      <c r="W4149" t="s">
        <v>14173</v>
      </c>
      <c r="X4149" t="s">
        <v>14174</v>
      </c>
      <c r="Y4149" s="4">
        <v>45383</v>
      </c>
      <c r="Z4149" t="s">
        <v>15806</v>
      </c>
      <c r="AA4149">
        <v>9690</v>
      </c>
      <c r="AB4149">
        <v>3229</v>
      </c>
      <c r="AC4149">
        <v>581</v>
      </c>
      <c r="AD4149" s="7">
        <f>invoices[[#This Row],[Rent]]+invoices[[#This Row],[Services]]+invoices[[#This Row],[GST]]</f>
        <v>13500</v>
      </c>
      <c r="AE4149" s="7">
        <f>invoices[[#This Row],[Total]]-invoices[[#This Row],[rent_amount]]</f>
        <v>0</v>
      </c>
      <c r="AF4149">
        <v>1395</v>
      </c>
      <c r="AG4149">
        <v>1519</v>
      </c>
      <c r="AH4149">
        <f>invoices[[#This Row],[EB Amount]]-invoices[[#This Row],[electricity_amount]]</f>
        <v>0</v>
      </c>
    </row>
    <row r="4150" spans="1:34">
      <c r="A4150" t="s">
        <v>4290</v>
      </c>
      <c r="B4150" t="s">
        <v>22</v>
      </c>
      <c r="C4150" t="s">
        <v>4291</v>
      </c>
      <c r="D4150" t="s">
        <v>24</v>
      </c>
      <c r="E4150" t="s">
        <v>195</v>
      </c>
      <c r="F4150" t="s">
        <v>196</v>
      </c>
      <c r="G4150" t="s">
        <v>4292</v>
      </c>
      <c r="H4150" s="1">
        <f>DATE(YEAR(invoices[[#This Row],[due_date]]),MONTH(invoices[[#This Row],[due_date]]),1)</f>
        <v>45383</v>
      </c>
      <c r="I4150" s="1">
        <v>45389</v>
      </c>
      <c r="J4150">
        <v>0</v>
      </c>
      <c r="K4150">
        <v>0</v>
      </c>
      <c r="L4150">
        <v>2250</v>
      </c>
      <c r="M4150">
        <f>invoices[[#This Row],[rent_amount]]+invoices[[#This Row],[electricity_amount]]+invoices[[#This Row],[other_charges]]</f>
        <v>2250</v>
      </c>
      <c r="N4150" t="s">
        <v>28</v>
      </c>
      <c r="O4150" t="s">
        <v>243</v>
      </c>
      <c r="P4150">
        <v>0</v>
      </c>
      <c r="Q4150" t="b">
        <v>0</v>
      </c>
      <c r="R4150" t="s">
        <v>151</v>
      </c>
      <c r="S4150">
        <v>0</v>
      </c>
      <c r="T4150">
        <f>invoices[[#This Row],[total_amount]]</f>
        <v>2250</v>
      </c>
      <c r="U4150" t="s">
        <v>4293</v>
      </c>
      <c r="V4150" t="str">
        <f>INDEX([1]!Table1[tenantname],MATCH(invoices[[#This Row],[allotment_id]],[1]!Table1[TenantAllotmentID],0))</f>
        <v>Keerdthe R S (D41-B1)</v>
      </c>
      <c r="W4150" t="s">
        <v>15207</v>
      </c>
      <c r="X4150" t="s">
        <v>15208</v>
      </c>
      <c r="Y4150" s="4">
        <v>45383</v>
      </c>
      <c r="Z4150" t="s">
        <v>15806</v>
      </c>
      <c r="AA4150">
        <v>0</v>
      </c>
      <c r="AB4150">
        <v>0</v>
      </c>
      <c r="AC4150">
        <v>0</v>
      </c>
      <c r="AD4150" s="7">
        <f>invoices[[#This Row],[Rent]]+invoices[[#This Row],[Services]]+invoices[[#This Row],[GST]]</f>
        <v>0</v>
      </c>
      <c r="AE4150" s="7">
        <f>invoices[[#This Row],[Total]]-invoices[[#This Row],[rent_amount]]</f>
        <v>0</v>
      </c>
      <c r="AF4150">
        <v>1424</v>
      </c>
      <c r="AG4150">
        <v>0</v>
      </c>
      <c r="AH4150">
        <f>invoices[[#This Row],[EB Amount]]-invoices[[#This Row],[electricity_amount]]</f>
        <v>0</v>
      </c>
    </row>
    <row r="4151" spans="1:34">
      <c r="A4151" t="s">
        <v>4416</v>
      </c>
      <c r="B4151" t="s">
        <v>22</v>
      </c>
      <c r="C4151" s="2" t="s">
        <v>4417</v>
      </c>
      <c r="D4151" t="s">
        <v>24</v>
      </c>
      <c r="E4151" t="s">
        <v>88</v>
      </c>
      <c r="F4151" t="s">
        <v>442</v>
      </c>
      <c r="G4151" t="s">
        <v>4418</v>
      </c>
      <c r="H4151" s="1">
        <f>DATE(YEAR(invoices[[#This Row],[due_date]]),MONTH(invoices[[#This Row],[due_date]]),1)</f>
        <v>45383</v>
      </c>
      <c r="I4151" s="1">
        <v>45389</v>
      </c>
      <c r="J4151">
        <v>9500</v>
      </c>
      <c r="K4151">
        <v>0</v>
      </c>
      <c r="L4151">
        <v>0</v>
      </c>
      <c r="M4151">
        <f>invoices[[#This Row],[rent_amount]]+invoices[[#This Row],[electricity_amount]]+invoices[[#This Row],[other_charges]]</f>
        <v>9500</v>
      </c>
      <c r="N4151" t="s">
        <v>28</v>
      </c>
      <c r="O4151" t="s">
        <v>150</v>
      </c>
      <c r="P4151">
        <v>0</v>
      </c>
      <c r="Q4151" t="b">
        <v>0</v>
      </c>
      <c r="R4151" t="s">
        <v>151</v>
      </c>
      <c r="S4151">
        <v>0</v>
      </c>
      <c r="T4151">
        <f>invoices[[#This Row],[total_amount]]</f>
        <v>9500</v>
      </c>
      <c r="U4151" t="s">
        <v>4419</v>
      </c>
      <c r="V4151" t="str">
        <f>INDEX([1]!Table1[tenantname],MATCH(invoices[[#This Row],[allotment_id]],[1]!Table1[TenantAllotmentID],0))</f>
        <v>Ajay AK (B13-A1)</v>
      </c>
      <c r="W4151" t="s">
        <v>15229</v>
      </c>
      <c r="X4151" t="s">
        <v>15230</v>
      </c>
      <c r="Y4151" s="4">
        <v>45383</v>
      </c>
      <c r="Z4151" t="s">
        <v>15806</v>
      </c>
      <c r="AA4151">
        <v>6650</v>
      </c>
      <c r="AB4151">
        <v>2415</v>
      </c>
      <c r="AC4151">
        <v>435</v>
      </c>
      <c r="AD4151" s="7">
        <f>invoices[[#This Row],[Rent]]+invoices[[#This Row],[Services]]+invoices[[#This Row],[GST]]</f>
        <v>9500</v>
      </c>
      <c r="AE4151" s="7">
        <f>invoices[[#This Row],[Total]]-invoices[[#This Row],[rent_amount]]</f>
        <v>0</v>
      </c>
      <c r="AF4151">
        <v>1476</v>
      </c>
      <c r="AG4151">
        <v>0</v>
      </c>
      <c r="AH4151">
        <f>invoices[[#This Row],[EB Amount]]-invoices[[#This Row],[electricity_amount]]</f>
        <v>0</v>
      </c>
    </row>
    <row r="4152" spans="1:34">
      <c r="A4152" t="s">
        <v>4509</v>
      </c>
      <c r="B4152" t="s">
        <v>22</v>
      </c>
      <c r="C4152" t="s">
        <v>1505</v>
      </c>
      <c r="D4152" t="s">
        <v>24</v>
      </c>
      <c r="E4152" t="s">
        <v>354</v>
      </c>
      <c r="F4152" t="s">
        <v>1506</v>
      </c>
      <c r="G4152" t="s">
        <v>4510</v>
      </c>
      <c r="H4152" s="1">
        <f>DATE(YEAR(invoices[[#This Row],[due_date]]),MONTH(invoices[[#This Row],[due_date]]),1)</f>
        <v>45383</v>
      </c>
      <c r="I4152" s="1">
        <v>45389</v>
      </c>
      <c r="J4152">
        <v>12600</v>
      </c>
      <c r="K4152">
        <v>1271</v>
      </c>
      <c r="L4152">
        <v>0</v>
      </c>
      <c r="M4152">
        <f>invoices[[#This Row],[rent_amount]]+invoices[[#This Row],[electricity_amount]]+invoices[[#This Row],[other_charges]]</f>
        <v>13871</v>
      </c>
      <c r="N4152" t="s">
        <v>28</v>
      </c>
      <c r="O4152" t="s">
        <v>243</v>
      </c>
      <c r="P4152">
        <v>0</v>
      </c>
      <c r="Q4152" t="b">
        <v>0</v>
      </c>
      <c r="R4152" t="s">
        <v>151</v>
      </c>
      <c r="S4152">
        <v>0</v>
      </c>
      <c r="T4152">
        <f>invoices[[#This Row],[total_amount]]</f>
        <v>13871</v>
      </c>
      <c r="U4152" t="s">
        <v>1508</v>
      </c>
      <c r="V4152" t="str">
        <f>INDEX([1]!Table1[tenantname],MATCH(invoices[[#This Row],[allotment_id]],[1]!Table1[TenantAllotmentID],0))</f>
        <v>Mudassir Ali (B34-C2)</v>
      </c>
      <c r="W4152" t="s">
        <v>14499</v>
      </c>
      <c r="X4152" t="s">
        <v>14500</v>
      </c>
      <c r="Y4152" s="4">
        <v>45383</v>
      </c>
      <c r="Z4152" t="s">
        <v>15806</v>
      </c>
      <c r="AA4152">
        <v>8190</v>
      </c>
      <c r="AB4152">
        <v>4148</v>
      </c>
      <c r="AC4152">
        <v>262</v>
      </c>
      <c r="AD4152" s="7">
        <f>invoices[[#This Row],[Rent]]+invoices[[#This Row],[Services]]+invoices[[#This Row],[GST]]</f>
        <v>12600</v>
      </c>
      <c r="AE4152" s="7">
        <f>invoices[[#This Row],[Total]]-invoices[[#This Row],[rent_amount]]</f>
        <v>0</v>
      </c>
      <c r="AF4152">
        <v>1518</v>
      </c>
      <c r="AG4152">
        <v>1271</v>
      </c>
      <c r="AH4152">
        <f>invoices[[#This Row],[EB Amount]]-invoices[[#This Row],[electricity_amount]]</f>
        <v>0</v>
      </c>
    </row>
    <row r="4153" spans="1:34">
      <c r="A4153" t="s">
        <v>4571</v>
      </c>
      <c r="B4153" t="s">
        <v>22</v>
      </c>
      <c r="C4153" t="s">
        <v>558</v>
      </c>
      <c r="D4153" t="s">
        <v>24</v>
      </c>
      <c r="E4153" t="s">
        <v>72</v>
      </c>
      <c r="F4153" t="s">
        <v>559</v>
      </c>
      <c r="G4153" t="s">
        <v>4572</v>
      </c>
      <c r="H4153" s="1">
        <f>DATE(YEAR(invoices[[#This Row],[due_date]]),MONTH(invoices[[#This Row],[due_date]]),1)</f>
        <v>45383</v>
      </c>
      <c r="I4153" s="1">
        <v>45389</v>
      </c>
      <c r="J4153">
        <v>14500</v>
      </c>
      <c r="K4153">
        <v>930</v>
      </c>
      <c r="L4153">
        <v>0</v>
      </c>
      <c r="M4153">
        <f>invoices[[#This Row],[rent_amount]]+invoices[[#This Row],[electricity_amount]]+invoices[[#This Row],[other_charges]]</f>
        <v>15430</v>
      </c>
      <c r="N4153" t="s">
        <v>28</v>
      </c>
      <c r="O4153" t="s">
        <v>243</v>
      </c>
      <c r="P4153">
        <v>0</v>
      </c>
      <c r="Q4153" t="b">
        <v>0</v>
      </c>
      <c r="R4153" t="s">
        <v>151</v>
      </c>
      <c r="S4153">
        <v>0</v>
      </c>
      <c r="T4153">
        <f>invoices[[#This Row],[total_amount]]</f>
        <v>15430</v>
      </c>
      <c r="U4153" t="s">
        <v>561</v>
      </c>
      <c r="V4153" t="str">
        <f>INDEX([1]!Table1[tenantname],MATCH(invoices[[#This Row],[allotment_id]],[1]!Table1[TenantAllotmentID],0))</f>
        <v>Nithya Rajendran (C34-B2)</v>
      </c>
      <c r="W4153" t="s">
        <v>14151</v>
      </c>
      <c r="X4153" t="s">
        <v>14152</v>
      </c>
      <c r="Y4153" s="4">
        <v>45383</v>
      </c>
      <c r="Z4153" t="s">
        <v>15806</v>
      </c>
      <c r="AA4153">
        <v>10408</v>
      </c>
      <c r="AB4153">
        <v>3468</v>
      </c>
      <c r="AC4153">
        <v>624</v>
      </c>
      <c r="AD4153" s="7">
        <f>invoices[[#This Row],[Rent]]+invoices[[#This Row],[Services]]+invoices[[#This Row],[GST]]</f>
        <v>14500</v>
      </c>
      <c r="AE4153" s="7">
        <f>invoices[[#This Row],[Total]]-invoices[[#This Row],[rent_amount]]</f>
        <v>0</v>
      </c>
      <c r="AF4153">
        <v>1543</v>
      </c>
      <c r="AG4153">
        <v>930</v>
      </c>
      <c r="AH4153">
        <f>invoices[[#This Row],[EB Amount]]-invoices[[#This Row],[electricity_amount]]</f>
        <v>0</v>
      </c>
    </row>
    <row r="4154" spans="1:34">
      <c r="A4154" t="s">
        <v>4696</v>
      </c>
      <c r="B4154" t="s">
        <v>22</v>
      </c>
      <c r="C4154" t="s">
        <v>811</v>
      </c>
      <c r="D4154" t="s">
        <v>24</v>
      </c>
      <c r="E4154" t="s">
        <v>354</v>
      </c>
      <c r="F4154" t="s">
        <v>812</v>
      </c>
      <c r="G4154" t="s">
        <v>4697</v>
      </c>
      <c r="H4154" s="1">
        <f>DATE(YEAR(invoices[[#This Row],[due_date]]),MONTH(invoices[[#This Row],[due_date]]),1)</f>
        <v>45383</v>
      </c>
      <c r="I4154" s="1">
        <v>45389</v>
      </c>
      <c r="J4154">
        <v>8217</v>
      </c>
      <c r="K4154">
        <v>1271</v>
      </c>
      <c r="L4154">
        <v>0</v>
      </c>
      <c r="M4154">
        <f>invoices[[#This Row],[rent_amount]]+invoices[[#This Row],[electricity_amount]]+invoices[[#This Row],[other_charges]]</f>
        <v>9488</v>
      </c>
      <c r="N4154" t="s">
        <v>28</v>
      </c>
      <c r="O4154" t="s">
        <v>677</v>
      </c>
      <c r="P4154">
        <v>0</v>
      </c>
      <c r="Q4154" t="b">
        <v>0</v>
      </c>
      <c r="R4154" t="s">
        <v>151</v>
      </c>
      <c r="S4154">
        <v>0</v>
      </c>
      <c r="T4154">
        <f>invoices[[#This Row],[total_amount]]</f>
        <v>9488</v>
      </c>
      <c r="U4154" t="s">
        <v>815</v>
      </c>
      <c r="V4154" t="str">
        <f>INDEX([1]!Table1[tenantname],MATCH(invoices[[#This Row],[allotment_id]],[1]!Table1[TenantAllotmentID],0))</f>
        <v>Santosh  nath (B34-B2)</v>
      </c>
      <c r="W4154" t="s">
        <v>14241</v>
      </c>
      <c r="X4154" t="s">
        <v>14242</v>
      </c>
      <c r="Y4154" s="4">
        <v>45383</v>
      </c>
      <c r="Z4154" t="s">
        <v>15806</v>
      </c>
      <c r="AA4154">
        <v>5752</v>
      </c>
      <c r="AB4154">
        <v>2089</v>
      </c>
      <c r="AC4154">
        <v>376</v>
      </c>
      <c r="AD4154" s="7">
        <f>invoices[[#This Row],[Rent]]+invoices[[#This Row],[Services]]+invoices[[#This Row],[GST]]</f>
        <v>8217</v>
      </c>
      <c r="AE4154" s="7">
        <f>invoices[[#This Row],[Total]]-invoices[[#This Row],[rent_amount]]</f>
        <v>0</v>
      </c>
      <c r="AF4154">
        <v>1601</v>
      </c>
      <c r="AG4154">
        <v>1271</v>
      </c>
      <c r="AH4154">
        <f>invoices[[#This Row],[EB Amount]]-invoices[[#This Row],[electricity_amount]]</f>
        <v>0</v>
      </c>
    </row>
    <row r="4155" spans="1:34">
      <c r="A4155" t="s">
        <v>4741</v>
      </c>
      <c r="B4155" t="s">
        <v>22</v>
      </c>
      <c r="C4155" t="s">
        <v>4070</v>
      </c>
      <c r="D4155" t="s">
        <v>24</v>
      </c>
      <c r="E4155" t="s">
        <v>592</v>
      </c>
      <c r="F4155" t="s">
        <v>883</v>
      </c>
      <c r="G4155" t="s">
        <v>4742</v>
      </c>
      <c r="H4155" s="1">
        <f>DATE(YEAR(invoices[[#This Row],[due_date]]),MONTH(invoices[[#This Row],[due_date]]),1)</f>
        <v>45383</v>
      </c>
      <c r="I4155" s="1">
        <v>45389</v>
      </c>
      <c r="J4155">
        <v>13000</v>
      </c>
      <c r="K4155">
        <v>1519</v>
      </c>
      <c r="L4155">
        <v>0</v>
      </c>
      <c r="M4155">
        <f>invoices[[#This Row],[rent_amount]]+invoices[[#This Row],[electricity_amount]]+invoices[[#This Row],[other_charges]]</f>
        <v>14519</v>
      </c>
      <c r="N4155" t="s">
        <v>28</v>
      </c>
      <c r="O4155" t="s">
        <v>243</v>
      </c>
      <c r="P4155">
        <v>0</v>
      </c>
      <c r="Q4155" t="b">
        <v>0</v>
      </c>
      <c r="R4155" t="s">
        <v>151</v>
      </c>
      <c r="S4155">
        <v>0</v>
      </c>
      <c r="T4155">
        <f>invoices[[#This Row],[total_amount]]</f>
        <v>14519</v>
      </c>
      <c r="U4155" t="s">
        <v>4072</v>
      </c>
      <c r="V4155" t="str">
        <f>INDEX([1]!Table1[tenantname],MATCH(invoices[[#This Row],[allotment_id]],[1]!Table1[TenantAllotmentID],0))</f>
        <v>Raam Nachiyappan (A44-B1)</v>
      </c>
      <c r="W4155" t="s">
        <v>15177</v>
      </c>
      <c r="X4155" t="s">
        <v>15178</v>
      </c>
      <c r="Y4155" s="4">
        <v>45383</v>
      </c>
      <c r="Z4155" t="s">
        <v>15806</v>
      </c>
      <c r="AA4155">
        <v>9332</v>
      </c>
      <c r="AB4155">
        <v>3110</v>
      </c>
      <c r="AC4155">
        <v>558</v>
      </c>
      <c r="AD4155" s="7">
        <f>invoices[[#This Row],[Rent]]+invoices[[#This Row],[Services]]+invoices[[#This Row],[GST]]</f>
        <v>13000</v>
      </c>
      <c r="AE4155" s="7">
        <f>invoices[[#This Row],[Total]]-invoices[[#This Row],[rent_amount]]</f>
        <v>0</v>
      </c>
      <c r="AF4155">
        <v>1623</v>
      </c>
      <c r="AG4155">
        <v>1519</v>
      </c>
      <c r="AH4155">
        <f>invoices[[#This Row],[EB Amount]]-invoices[[#This Row],[electricity_amount]]</f>
        <v>0</v>
      </c>
    </row>
    <row r="4156" spans="1:34">
      <c r="A4156" t="s">
        <v>4769</v>
      </c>
      <c r="B4156" t="s">
        <v>22</v>
      </c>
      <c r="C4156" t="s">
        <v>430</v>
      </c>
      <c r="D4156" t="s">
        <v>24</v>
      </c>
      <c r="E4156" t="s">
        <v>354</v>
      </c>
      <c r="F4156" t="s">
        <v>431</v>
      </c>
      <c r="G4156" t="s">
        <v>4770</v>
      </c>
      <c r="H4156" s="1">
        <f>DATE(YEAR(invoices[[#This Row],[due_date]]),MONTH(invoices[[#This Row],[due_date]]),1)</f>
        <v>45383</v>
      </c>
      <c r="I4156" s="1">
        <v>45389</v>
      </c>
      <c r="J4156">
        <v>8100</v>
      </c>
      <c r="K4156">
        <v>1271</v>
      </c>
      <c r="L4156">
        <v>2250</v>
      </c>
      <c r="M4156">
        <f>invoices[[#This Row],[rent_amount]]+invoices[[#This Row],[electricity_amount]]+invoices[[#This Row],[other_charges]]</f>
        <v>11621</v>
      </c>
      <c r="N4156" t="s">
        <v>28</v>
      </c>
      <c r="O4156" t="s">
        <v>243</v>
      </c>
      <c r="P4156">
        <v>0</v>
      </c>
      <c r="Q4156" t="b">
        <v>0</v>
      </c>
      <c r="R4156" t="s">
        <v>151</v>
      </c>
      <c r="S4156">
        <v>0</v>
      </c>
      <c r="T4156">
        <f>invoices[[#This Row],[total_amount]]</f>
        <v>11621</v>
      </c>
      <c r="U4156" t="s">
        <v>434</v>
      </c>
      <c r="V4156" t="str">
        <f>INDEX([1]!Table1[tenantname],MATCH(invoices[[#This Row],[allotment_id]],[1]!Table1[TenantAllotmentID],0))</f>
        <v>Aswin Kumaran M (B34-A1)</v>
      </c>
      <c r="W4156" t="s">
        <v>14108</v>
      </c>
      <c r="X4156" t="s">
        <v>14109</v>
      </c>
      <c r="Y4156" s="4">
        <v>45383</v>
      </c>
      <c r="Z4156" t="s">
        <v>15806</v>
      </c>
      <c r="AA4156">
        <v>5070</v>
      </c>
      <c r="AB4156">
        <v>2568</v>
      </c>
      <c r="AC4156">
        <v>462</v>
      </c>
      <c r="AD4156" s="7">
        <f>invoices[[#This Row],[Rent]]+invoices[[#This Row],[Services]]+invoices[[#This Row],[GST]]</f>
        <v>8100</v>
      </c>
      <c r="AE4156" s="7">
        <f>invoices[[#This Row],[Total]]-invoices[[#This Row],[rent_amount]]</f>
        <v>0</v>
      </c>
      <c r="AF4156">
        <v>1634</v>
      </c>
      <c r="AG4156">
        <v>1271</v>
      </c>
      <c r="AH4156">
        <f>invoices[[#This Row],[EB Amount]]-invoices[[#This Row],[electricity_amount]]</f>
        <v>0</v>
      </c>
    </row>
    <row r="4157" spans="1:34">
      <c r="A4157" t="s">
        <v>4771</v>
      </c>
      <c r="B4157" t="s">
        <v>22</v>
      </c>
      <c r="C4157" t="s">
        <v>1963</v>
      </c>
      <c r="D4157" t="s">
        <v>24</v>
      </c>
      <c r="E4157" t="s">
        <v>140</v>
      </c>
      <c r="F4157" t="s">
        <v>141</v>
      </c>
      <c r="G4157" t="s">
        <v>4772</v>
      </c>
      <c r="H4157" s="1">
        <f>DATE(YEAR(invoices[[#This Row],[due_date]]),MONTH(invoices[[#This Row],[due_date]]),1)</f>
        <v>45383</v>
      </c>
      <c r="I4157" s="1">
        <v>45389</v>
      </c>
      <c r="J4157">
        <v>9183</v>
      </c>
      <c r="K4157">
        <v>0</v>
      </c>
      <c r="L4157">
        <v>0</v>
      </c>
      <c r="M4157">
        <f>invoices[[#This Row],[rent_amount]]+invoices[[#This Row],[electricity_amount]]+invoices[[#This Row],[other_charges]]</f>
        <v>9183</v>
      </c>
      <c r="N4157" t="s">
        <v>28</v>
      </c>
      <c r="O4157" t="s">
        <v>1097</v>
      </c>
      <c r="P4157">
        <v>0</v>
      </c>
      <c r="Q4157" t="b">
        <v>0</v>
      </c>
      <c r="R4157" t="s">
        <v>151</v>
      </c>
      <c r="S4157">
        <v>0</v>
      </c>
      <c r="T4157">
        <f>invoices[[#This Row],[total_amount]]</f>
        <v>9183</v>
      </c>
      <c r="U4157" t="s">
        <v>1965</v>
      </c>
      <c r="V4157" t="str">
        <f>INDEX([1]!Table1[tenantname],MATCH(invoices[[#This Row],[allotment_id]],[1]!Table1[TenantAllotmentID],0))</f>
        <v>Akarsh Shrivatsava (A41-D2)</v>
      </c>
      <c r="W4157" t="s">
        <v>14661</v>
      </c>
      <c r="X4157" t="s">
        <v>14662</v>
      </c>
      <c r="Y4157" s="4">
        <v>45383</v>
      </c>
      <c r="Z4157" t="s">
        <v>15806</v>
      </c>
      <c r="AA4157">
        <v>6428</v>
      </c>
      <c r="AB4157">
        <v>2335</v>
      </c>
      <c r="AC4157">
        <v>420</v>
      </c>
      <c r="AD4157" s="7">
        <f>invoices[[#This Row],[Rent]]+invoices[[#This Row],[Services]]+invoices[[#This Row],[GST]]</f>
        <v>9183</v>
      </c>
      <c r="AE4157" s="7">
        <f>invoices[[#This Row],[Total]]-invoices[[#This Row],[rent_amount]]</f>
        <v>0</v>
      </c>
      <c r="AF4157">
        <v>1635</v>
      </c>
      <c r="AG4157">
        <v>0</v>
      </c>
      <c r="AH4157">
        <f>invoices[[#This Row],[EB Amount]]-invoices[[#This Row],[electricity_amount]]</f>
        <v>0</v>
      </c>
    </row>
    <row r="4158" spans="1:34">
      <c r="A4158" t="s">
        <v>4833</v>
      </c>
      <c r="B4158" t="s">
        <v>22</v>
      </c>
      <c r="C4158" t="s">
        <v>514</v>
      </c>
      <c r="D4158" t="s">
        <v>24</v>
      </c>
      <c r="E4158" t="s">
        <v>25</v>
      </c>
      <c r="F4158" t="s">
        <v>26</v>
      </c>
      <c r="G4158" t="s">
        <v>4834</v>
      </c>
      <c r="H4158" s="1">
        <f>DATE(YEAR(invoices[[#This Row],[due_date]]),MONTH(invoices[[#This Row],[due_date]]),1)</f>
        <v>45383</v>
      </c>
      <c r="I4158" s="1">
        <v>45389</v>
      </c>
      <c r="J4158">
        <v>13500</v>
      </c>
      <c r="K4158">
        <v>1767</v>
      </c>
      <c r="L4158">
        <v>0</v>
      </c>
      <c r="M4158">
        <f>invoices[[#This Row],[rent_amount]]+invoices[[#This Row],[electricity_amount]]+invoices[[#This Row],[other_charges]]</f>
        <v>15267</v>
      </c>
      <c r="N4158" t="s">
        <v>28</v>
      </c>
      <c r="O4158" t="s">
        <v>1097</v>
      </c>
      <c r="P4158">
        <v>0</v>
      </c>
      <c r="Q4158" t="b">
        <v>0</v>
      </c>
      <c r="R4158" t="s">
        <v>151</v>
      </c>
      <c r="S4158">
        <v>0</v>
      </c>
      <c r="T4158">
        <f>invoices[[#This Row],[total_amount]]</f>
        <v>15267</v>
      </c>
      <c r="U4158" t="s">
        <v>516</v>
      </c>
      <c r="V4158" t="str">
        <f>INDEX([1]!Table1[tenantname],MATCH(invoices[[#This Row],[allotment_id]],[1]!Table1[TenantAllotmentID],0))</f>
        <v>Jyotsna PV (A24-C1)</v>
      </c>
      <c r="W4158" t="s">
        <v>14138</v>
      </c>
      <c r="X4158" t="s">
        <v>14139</v>
      </c>
      <c r="Y4158" s="4">
        <v>45383</v>
      </c>
      <c r="Z4158" t="s">
        <v>15806</v>
      </c>
      <c r="AA4158">
        <v>9690</v>
      </c>
      <c r="AB4158">
        <v>3229</v>
      </c>
      <c r="AC4158">
        <v>581</v>
      </c>
      <c r="AD4158" s="7">
        <f>invoices[[#This Row],[Rent]]+invoices[[#This Row],[Services]]+invoices[[#This Row],[GST]]</f>
        <v>13500</v>
      </c>
      <c r="AE4158" s="7">
        <f>invoices[[#This Row],[Total]]-invoices[[#This Row],[rent_amount]]</f>
        <v>0</v>
      </c>
      <c r="AF4158">
        <v>1662</v>
      </c>
      <c r="AG4158">
        <v>1767</v>
      </c>
      <c r="AH4158">
        <f>invoices[[#This Row],[EB Amount]]-invoices[[#This Row],[electricity_amount]]</f>
        <v>0</v>
      </c>
    </row>
    <row r="4159" spans="1:34">
      <c r="A4159" t="s">
        <v>4880</v>
      </c>
      <c r="B4159" t="s">
        <v>22</v>
      </c>
      <c r="C4159" t="s">
        <v>4881</v>
      </c>
      <c r="D4159" t="s">
        <v>24</v>
      </c>
      <c r="E4159" t="s">
        <v>72</v>
      </c>
      <c r="F4159" t="s">
        <v>665</v>
      </c>
      <c r="G4159" t="s">
        <v>4882</v>
      </c>
      <c r="H4159" s="1">
        <f>DATE(YEAR(invoices[[#This Row],[due_date]]),MONTH(invoices[[#This Row],[due_date]]),1)</f>
        <v>45383</v>
      </c>
      <c r="I4159" s="1">
        <v>45389</v>
      </c>
      <c r="J4159">
        <v>17000</v>
      </c>
      <c r="K4159">
        <v>930</v>
      </c>
      <c r="L4159">
        <v>0</v>
      </c>
      <c r="M4159">
        <f>invoices[[#This Row],[rent_amount]]+invoices[[#This Row],[electricity_amount]]+invoices[[#This Row],[other_charges]]</f>
        <v>17930</v>
      </c>
      <c r="N4159" t="s">
        <v>28</v>
      </c>
      <c r="O4159" t="s">
        <v>1097</v>
      </c>
      <c r="P4159">
        <v>0</v>
      </c>
      <c r="Q4159" t="b">
        <v>0</v>
      </c>
      <c r="R4159" t="s">
        <v>151</v>
      </c>
      <c r="S4159">
        <v>0</v>
      </c>
      <c r="T4159">
        <f>invoices[[#This Row],[total_amount]]</f>
        <v>17930</v>
      </c>
      <c r="U4159" t="s">
        <v>4883</v>
      </c>
      <c r="V4159" t="str">
        <f>INDEX([1]!Table1[tenantname],MATCH(invoices[[#This Row],[allotment_id]],[1]!Table1[TenantAllotmentID],0))</f>
        <v>Kalyani Ganesh (C34-A1)</v>
      </c>
      <c r="W4159" t="s">
        <v>15307</v>
      </c>
      <c r="X4159" t="s">
        <v>15308</v>
      </c>
      <c r="Y4159" s="4">
        <v>45383</v>
      </c>
      <c r="Z4159" t="s">
        <v>15806</v>
      </c>
      <c r="AA4159">
        <v>12203</v>
      </c>
      <c r="AB4159">
        <v>4066</v>
      </c>
      <c r="AC4159">
        <v>731</v>
      </c>
      <c r="AD4159" s="7">
        <f>invoices[[#This Row],[Rent]]+invoices[[#This Row],[Services]]+invoices[[#This Row],[GST]]</f>
        <v>17000</v>
      </c>
      <c r="AE4159" s="7">
        <f>invoices[[#This Row],[Total]]-invoices[[#This Row],[rent_amount]]</f>
        <v>0</v>
      </c>
      <c r="AF4159">
        <v>1683</v>
      </c>
      <c r="AG4159">
        <v>930</v>
      </c>
      <c r="AH4159">
        <f>invoices[[#This Row],[EB Amount]]-invoices[[#This Row],[electricity_amount]]</f>
        <v>0</v>
      </c>
    </row>
    <row r="4160" spans="1:34">
      <c r="A4160" t="s">
        <v>4960</v>
      </c>
      <c r="B4160" t="s">
        <v>22</v>
      </c>
      <c r="C4160" t="s">
        <v>353</v>
      </c>
      <c r="D4160" t="s">
        <v>24</v>
      </c>
      <c r="E4160" t="s">
        <v>354</v>
      </c>
      <c r="F4160" t="s">
        <v>355</v>
      </c>
      <c r="G4160" t="s">
        <v>4961</v>
      </c>
      <c r="H4160" s="1">
        <f>DATE(YEAR(invoices[[#This Row],[due_date]]),MONTH(invoices[[#This Row],[due_date]]),1)</f>
        <v>45383</v>
      </c>
      <c r="I4160" s="1">
        <v>45389</v>
      </c>
      <c r="J4160">
        <v>14500</v>
      </c>
      <c r="K4160">
        <v>902</v>
      </c>
      <c r="L4160">
        <v>0</v>
      </c>
      <c r="M4160">
        <f>invoices[[#This Row],[rent_amount]]+invoices[[#This Row],[electricity_amount]]+invoices[[#This Row],[other_charges]]</f>
        <v>15402</v>
      </c>
      <c r="N4160" t="s">
        <v>28</v>
      </c>
      <c r="O4160" t="s">
        <v>243</v>
      </c>
      <c r="P4160">
        <v>0</v>
      </c>
      <c r="Q4160" t="b">
        <v>0</v>
      </c>
      <c r="R4160" t="s">
        <v>151</v>
      </c>
      <c r="S4160">
        <v>0</v>
      </c>
      <c r="T4160">
        <f>invoices[[#This Row],[total_amount]]</f>
        <v>15402</v>
      </c>
      <c r="U4160" t="s">
        <v>356</v>
      </c>
      <c r="V4160" t="str">
        <f>INDEX([1]!Table1[tenantname],MATCH(invoices[[#This Row],[allotment_id]],[1]!Table1[TenantAllotmentID],0))</f>
        <v>Sai Sundeep (B34-B1)</v>
      </c>
      <c r="W4160" t="s">
        <v>14078</v>
      </c>
      <c r="X4160" t="s">
        <v>14079</v>
      </c>
      <c r="Y4160" s="4">
        <v>45383</v>
      </c>
      <c r="Z4160" t="s">
        <v>15806</v>
      </c>
      <c r="AA4160">
        <v>9425</v>
      </c>
      <c r="AB4160">
        <v>4774</v>
      </c>
      <c r="AC4160">
        <v>301</v>
      </c>
      <c r="AD4160" s="7">
        <f>invoices[[#This Row],[Rent]]+invoices[[#This Row],[Services]]+invoices[[#This Row],[GST]]</f>
        <v>14500</v>
      </c>
      <c r="AE4160" s="7">
        <f>invoices[[#This Row],[Total]]-invoices[[#This Row],[rent_amount]]</f>
        <v>0</v>
      </c>
      <c r="AF4160">
        <v>1722</v>
      </c>
      <c r="AG4160">
        <v>902</v>
      </c>
      <c r="AH4160">
        <f>invoices[[#This Row],[EB Amount]]-invoices[[#This Row],[electricity_amount]]</f>
        <v>0</v>
      </c>
    </row>
    <row r="4161" spans="1:34">
      <c r="A4161" t="s">
        <v>5060</v>
      </c>
      <c r="B4161" t="s">
        <v>22</v>
      </c>
      <c r="C4161" t="s">
        <v>951</v>
      </c>
      <c r="D4161" t="s">
        <v>24</v>
      </c>
      <c r="E4161" t="s">
        <v>155</v>
      </c>
      <c r="F4161" t="s">
        <v>865</v>
      </c>
      <c r="G4161" t="s">
        <v>5061</v>
      </c>
      <c r="H4161" s="1">
        <f>DATE(YEAR(invoices[[#This Row],[due_date]]),MONTH(invoices[[#This Row],[due_date]]),1)</f>
        <v>45383</v>
      </c>
      <c r="I4161" s="1">
        <v>45389</v>
      </c>
      <c r="J4161">
        <v>2508</v>
      </c>
      <c r="K4161">
        <v>1550</v>
      </c>
      <c r="L4161">
        <v>2250</v>
      </c>
      <c r="M4161">
        <f>invoices[[#This Row],[rent_amount]]+invoices[[#This Row],[electricity_amount]]+invoices[[#This Row],[other_charges]]</f>
        <v>6308</v>
      </c>
      <c r="N4161" t="s">
        <v>28</v>
      </c>
      <c r="O4161" t="s">
        <v>1097</v>
      </c>
      <c r="P4161">
        <v>0</v>
      </c>
      <c r="Q4161" t="b">
        <v>0</v>
      </c>
      <c r="R4161" t="s">
        <v>151</v>
      </c>
      <c r="S4161">
        <v>0</v>
      </c>
      <c r="T4161">
        <f>invoices[[#This Row],[total_amount]]</f>
        <v>6308</v>
      </c>
      <c r="U4161" t="s">
        <v>953</v>
      </c>
      <c r="V4161" t="str">
        <f>INDEX([1]!Table1[tenantname],MATCH(invoices[[#This Row],[allotment_id]],[1]!Table1[TenantAllotmentID],0))</f>
        <v>Gauri Singh (C44-B2)</v>
      </c>
      <c r="W4161" t="s">
        <v>14290</v>
      </c>
      <c r="X4161" t="s">
        <v>14291</v>
      </c>
      <c r="Y4161" s="4">
        <v>45383</v>
      </c>
      <c r="Z4161" t="s">
        <v>15806</v>
      </c>
      <c r="AA4161">
        <v>1570</v>
      </c>
      <c r="AB4161">
        <v>795</v>
      </c>
      <c r="AC4161">
        <v>143</v>
      </c>
      <c r="AD4161" s="7">
        <f>invoices[[#This Row],[Rent]]+invoices[[#This Row],[Services]]+invoices[[#This Row],[GST]]</f>
        <v>2508</v>
      </c>
      <c r="AE4161" s="7">
        <f>invoices[[#This Row],[Total]]-invoices[[#This Row],[rent_amount]]</f>
        <v>0</v>
      </c>
      <c r="AF4161">
        <v>1769</v>
      </c>
      <c r="AG4161">
        <v>1550</v>
      </c>
      <c r="AH4161">
        <f>invoices[[#This Row],[EB Amount]]-invoices[[#This Row],[electricity_amount]]</f>
        <v>0</v>
      </c>
    </row>
    <row r="4162" spans="1:34">
      <c r="A4162" t="s">
        <v>5105</v>
      </c>
      <c r="B4162" t="s">
        <v>22</v>
      </c>
      <c r="C4162" t="s">
        <v>3253</v>
      </c>
      <c r="D4162" t="s">
        <v>24</v>
      </c>
      <c r="E4162" t="s">
        <v>155</v>
      </c>
      <c r="F4162" t="s">
        <v>156</v>
      </c>
      <c r="G4162" t="s">
        <v>5106</v>
      </c>
      <c r="H4162" s="1">
        <f>DATE(YEAR(invoices[[#This Row],[due_date]]),MONTH(invoices[[#This Row],[due_date]]),1)</f>
        <v>45383</v>
      </c>
      <c r="I4162" s="1">
        <v>45389</v>
      </c>
      <c r="J4162">
        <v>17000</v>
      </c>
      <c r="K4162">
        <v>850</v>
      </c>
      <c r="L4162">
        <v>0</v>
      </c>
      <c r="M4162">
        <f>invoices[[#This Row],[rent_amount]]+invoices[[#This Row],[electricity_amount]]+invoices[[#This Row],[other_charges]]</f>
        <v>17850</v>
      </c>
      <c r="N4162" t="s">
        <v>28</v>
      </c>
      <c r="O4162" t="s">
        <v>1097</v>
      </c>
      <c r="P4162">
        <v>0</v>
      </c>
      <c r="Q4162" t="b">
        <v>0</v>
      </c>
      <c r="R4162" t="s">
        <v>151</v>
      </c>
      <c r="S4162">
        <v>0</v>
      </c>
      <c r="T4162">
        <f>invoices[[#This Row],[total_amount]]</f>
        <v>17850</v>
      </c>
      <c r="U4162" t="s">
        <v>5107</v>
      </c>
      <c r="V4162" t="str">
        <f>INDEX([1]!Table1[tenantname],MATCH(invoices[[#This Row],[allotment_id]],[1]!Table1[TenantAllotmentID],0))</f>
        <v>Aishwarya E V (C44-A1)</v>
      </c>
      <c r="W4162" t="s">
        <v>15006</v>
      </c>
      <c r="X4162" t="s">
        <v>15334</v>
      </c>
      <c r="Y4162" s="4">
        <v>45383</v>
      </c>
      <c r="Z4162" t="s">
        <v>15806</v>
      </c>
      <c r="AA4162">
        <v>10350</v>
      </c>
      <c r="AB4162">
        <v>6255</v>
      </c>
      <c r="AC4162">
        <v>395</v>
      </c>
      <c r="AD4162" s="7">
        <f>invoices[[#This Row],[Rent]]+invoices[[#This Row],[Services]]+invoices[[#This Row],[GST]]</f>
        <v>17000</v>
      </c>
      <c r="AE4162" s="7">
        <f>invoices[[#This Row],[Total]]-invoices[[#This Row],[rent_amount]]</f>
        <v>0</v>
      </c>
      <c r="AF4162">
        <v>1792</v>
      </c>
      <c r="AG4162">
        <v>850</v>
      </c>
      <c r="AH4162">
        <f>invoices[[#This Row],[EB Amount]]-invoices[[#This Row],[electricity_amount]]</f>
        <v>0</v>
      </c>
    </row>
    <row r="4163" spans="1:34">
      <c r="A4163" t="s">
        <v>5219</v>
      </c>
      <c r="B4163" t="s">
        <v>22</v>
      </c>
      <c r="C4163" t="s">
        <v>1853</v>
      </c>
      <c r="D4163" t="s">
        <v>24</v>
      </c>
      <c r="E4163" t="s">
        <v>234</v>
      </c>
      <c r="F4163" t="s">
        <v>1854</v>
      </c>
      <c r="G4163" t="s">
        <v>5220</v>
      </c>
      <c r="H4163" s="1">
        <f>DATE(YEAR(invoices[[#This Row],[due_date]]),MONTH(invoices[[#This Row],[due_date]]),1)</f>
        <v>45383</v>
      </c>
      <c r="I4163" s="1">
        <v>45389</v>
      </c>
      <c r="J4163">
        <v>13500</v>
      </c>
      <c r="K4163">
        <v>1147</v>
      </c>
      <c r="L4163">
        <v>0</v>
      </c>
      <c r="M4163">
        <f>invoices[[#This Row],[rent_amount]]+invoices[[#This Row],[electricity_amount]]+invoices[[#This Row],[other_charges]]</f>
        <v>14647</v>
      </c>
      <c r="N4163" t="s">
        <v>28</v>
      </c>
      <c r="O4163" t="s">
        <v>1097</v>
      </c>
      <c r="P4163">
        <v>0</v>
      </c>
      <c r="Q4163" t="b">
        <v>0</v>
      </c>
      <c r="R4163" t="s">
        <v>151</v>
      </c>
      <c r="S4163">
        <v>0</v>
      </c>
      <c r="T4163">
        <f>invoices[[#This Row],[total_amount]]</f>
        <v>14647</v>
      </c>
      <c r="U4163" t="s">
        <v>1856</v>
      </c>
      <c r="V4163" t="str">
        <f>INDEX([1]!Table1[tenantname],MATCH(invoices[[#This Row],[allotment_id]],[1]!Table1[TenantAllotmentID],0))</f>
        <v>Hema Varshini Gnanavel (D12-C1)</v>
      </c>
      <c r="W4163" t="s">
        <v>14619</v>
      </c>
      <c r="X4163" t="s">
        <v>14620</v>
      </c>
      <c r="Y4163" s="4">
        <v>45383</v>
      </c>
      <c r="Z4163" t="s">
        <v>15806</v>
      </c>
      <c r="AA4163">
        <v>9690</v>
      </c>
      <c r="AB4163">
        <v>3229</v>
      </c>
      <c r="AC4163">
        <v>581</v>
      </c>
      <c r="AD4163" s="7">
        <f>invoices[[#This Row],[Rent]]+invoices[[#This Row],[Services]]+invoices[[#This Row],[GST]]</f>
        <v>13500</v>
      </c>
      <c r="AE4163" s="7">
        <f>invoices[[#This Row],[Total]]-invoices[[#This Row],[rent_amount]]</f>
        <v>0</v>
      </c>
      <c r="AF4163">
        <v>1844</v>
      </c>
      <c r="AG4163">
        <v>1147</v>
      </c>
      <c r="AH4163">
        <f>invoices[[#This Row],[EB Amount]]-invoices[[#This Row],[electricity_amount]]</f>
        <v>0</v>
      </c>
    </row>
    <row r="4164" spans="1:34">
      <c r="A4164" t="s">
        <v>5272</v>
      </c>
      <c r="B4164" t="s">
        <v>22</v>
      </c>
      <c r="C4164" t="s">
        <v>5273</v>
      </c>
      <c r="D4164" t="s">
        <v>24</v>
      </c>
      <c r="E4164" t="s">
        <v>349</v>
      </c>
      <c r="F4164" t="s">
        <v>1218</v>
      </c>
      <c r="G4164" t="s">
        <v>5274</v>
      </c>
      <c r="H4164" s="1">
        <f>DATE(YEAR(invoices[[#This Row],[due_date]]),MONTH(invoices[[#This Row],[due_date]]),1)</f>
        <v>45383</v>
      </c>
      <c r="I4164" s="1">
        <v>45389</v>
      </c>
      <c r="J4164">
        <v>4050</v>
      </c>
      <c r="K4164">
        <v>0</v>
      </c>
      <c r="L4164">
        <v>2250</v>
      </c>
      <c r="M4164">
        <f>invoices[[#This Row],[rent_amount]]+invoices[[#This Row],[electricity_amount]]+invoices[[#This Row],[other_charges]]</f>
        <v>6300</v>
      </c>
      <c r="N4164" t="s">
        <v>28</v>
      </c>
      <c r="O4164" t="s">
        <v>1097</v>
      </c>
      <c r="P4164">
        <v>0</v>
      </c>
      <c r="Q4164" t="b">
        <v>0</v>
      </c>
      <c r="R4164" t="s">
        <v>151</v>
      </c>
      <c r="S4164">
        <v>0</v>
      </c>
      <c r="T4164">
        <f>invoices[[#This Row],[total_amount]]</f>
        <v>6300</v>
      </c>
      <c r="U4164" t="s">
        <v>5275</v>
      </c>
      <c r="V4164" t="str">
        <f>INDEX([1]!Table1[tenantname],MATCH(invoices[[#This Row],[allotment_id]],[1]!Table1[TenantAllotmentID],0))</f>
        <v>Chandrasekar Y (B11-C2)</v>
      </c>
      <c r="W4164" t="s">
        <v>15358</v>
      </c>
      <c r="X4164" t="s">
        <v>15359</v>
      </c>
      <c r="Y4164" s="4">
        <v>45383</v>
      </c>
      <c r="Z4164" t="s">
        <v>15806</v>
      </c>
      <c r="AA4164">
        <v>2835</v>
      </c>
      <c r="AB4164">
        <v>1030</v>
      </c>
      <c r="AC4164">
        <v>185</v>
      </c>
      <c r="AD4164" s="7">
        <f>invoices[[#This Row],[Rent]]+invoices[[#This Row],[Services]]+invoices[[#This Row],[GST]]</f>
        <v>4050</v>
      </c>
      <c r="AE4164" s="7">
        <f>invoices[[#This Row],[Total]]-invoices[[#This Row],[rent_amount]]</f>
        <v>0</v>
      </c>
      <c r="AF4164">
        <v>1869</v>
      </c>
      <c r="AG4164">
        <v>0</v>
      </c>
      <c r="AH4164">
        <f>invoices[[#This Row],[EB Amount]]-invoices[[#This Row],[electricity_amount]]</f>
        <v>0</v>
      </c>
    </row>
    <row r="4165" spans="1:34">
      <c r="A4165" t="s">
        <v>5294</v>
      </c>
      <c r="B4165" t="s">
        <v>22</v>
      </c>
      <c r="C4165" t="s">
        <v>1705</v>
      </c>
      <c r="D4165" t="s">
        <v>24</v>
      </c>
      <c r="E4165" t="s">
        <v>247</v>
      </c>
      <c r="F4165" t="s">
        <v>248</v>
      </c>
      <c r="G4165" t="s">
        <v>5295</v>
      </c>
      <c r="H4165" s="1">
        <f>DATE(YEAR(invoices[[#This Row],[due_date]]),MONTH(invoices[[#This Row],[due_date]]),1)</f>
        <v>45383</v>
      </c>
      <c r="I4165" s="1">
        <v>45389</v>
      </c>
      <c r="J4165">
        <v>16200</v>
      </c>
      <c r="K4165">
        <v>1271</v>
      </c>
      <c r="L4165">
        <v>0</v>
      </c>
      <c r="M4165">
        <f>invoices[[#This Row],[rent_amount]]+invoices[[#This Row],[electricity_amount]]+invoices[[#This Row],[other_charges]]</f>
        <v>17471</v>
      </c>
      <c r="N4165" t="s">
        <v>28</v>
      </c>
      <c r="O4165" t="s">
        <v>150</v>
      </c>
      <c r="P4165">
        <v>0</v>
      </c>
      <c r="Q4165" t="b">
        <v>0</v>
      </c>
      <c r="R4165" t="s">
        <v>151</v>
      </c>
      <c r="S4165">
        <v>0</v>
      </c>
      <c r="T4165">
        <f>invoices[[#This Row],[total_amount]]</f>
        <v>17471</v>
      </c>
      <c r="U4165" s="2" t="s">
        <v>1707</v>
      </c>
      <c r="V4165" t="str">
        <f>INDEX([1]!Table1[tenantname],MATCH(invoices[[#This Row],[allotment_id]],[1]!Table1[TenantAllotmentID],0))</f>
        <v>Deepanshu Tahalramani (C11-A1)</v>
      </c>
      <c r="W4165" t="s">
        <v>14568</v>
      </c>
      <c r="X4165" t="s">
        <v>14569</v>
      </c>
      <c r="Y4165" s="4">
        <v>45383</v>
      </c>
      <c r="Z4165" t="s">
        <v>15806</v>
      </c>
      <c r="AA4165">
        <v>11629</v>
      </c>
      <c r="AB4165">
        <v>3875</v>
      </c>
      <c r="AC4165">
        <v>696</v>
      </c>
      <c r="AD4165" s="7">
        <f>invoices[[#This Row],[Rent]]+invoices[[#This Row],[Services]]+invoices[[#This Row],[GST]]</f>
        <v>16200</v>
      </c>
      <c r="AE4165" s="7">
        <f>invoices[[#This Row],[Total]]-invoices[[#This Row],[rent_amount]]</f>
        <v>0</v>
      </c>
      <c r="AF4165">
        <v>1880</v>
      </c>
      <c r="AG4165">
        <v>1271</v>
      </c>
      <c r="AH4165">
        <f>invoices[[#This Row],[EB Amount]]-invoices[[#This Row],[electricity_amount]]</f>
        <v>0</v>
      </c>
    </row>
    <row r="4166" spans="1:34">
      <c r="A4166" s="2" t="s">
        <v>5339</v>
      </c>
      <c r="B4166" t="s">
        <v>22</v>
      </c>
      <c r="C4166" t="s">
        <v>836</v>
      </c>
      <c r="D4166" t="s">
        <v>24</v>
      </c>
      <c r="E4166" t="s">
        <v>34</v>
      </c>
      <c r="F4166" t="s">
        <v>837</v>
      </c>
      <c r="G4166" t="s">
        <v>5340</v>
      </c>
      <c r="H4166" s="1">
        <f>DATE(YEAR(invoices[[#This Row],[due_date]]),MONTH(invoices[[#This Row],[due_date]]),1)</f>
        <v>45383</v>
      </c>
      <c r="I4166" s="1">
        <v>45389</v>
      </c>
      <c r="J4166">
        <v>13500</v>
      </c>
      <c r="K4166">
        <v>2356</v>
      </c>
      <c r="L4166">
        <v>0</v>
      </c>
      <c r="M4166">
        <f>invoices[[#This Row],[rent_amount]]+invoices[[#This Row],[electricity_amount]]+invoices[[#This Row],[other_charges]]</f>
        <v>15856</v>
      </c>
      <c r="N4166" t="s">
        <v>28</v>
      </c>
      <c r="O4166" t="s">
        <v>677</v>
      </c>
      <c r="P4166">
        <v>0</v>
      </c>
      <c r="Q4166" t="b">
        <v>0</v>
      </c>
      <c r="R4166" t="s">
        <v>151</v>
      </c>
      <c r="S4166">
        <v>0</v>
      </c>
      <c r="T4166">
        <f>invoices[[#This Row],[total_amount]]</f>
        <v>15856</v>
      </c>
      <c r="U4166" t="s">
        <v>840</v>
      </c>
      <c r="V4166" t="str">
        <f>INDEX([1]!Table1[tenantname],MATCH(invoices[[#This Row],[allotment_id]],[1]!Table1[TenantAllotmentID],0))</f>
        <v>Samudyatha Devalla (B43-C1)</v>
      </c>
      <c r="W4166" t="s">
        <v>14249</v>
      </c>
      <c r="X4166" t="s">
        <v>14250</v>
      </c>
      <c r="Y4166" s="4">
        <v>45383</v>
      </c>
      <c r="Z4166" t="s">
        <v>15806</v>
      </c>
      <c r="AA4166">
        <v>9690</v>
      </c>
      <c r="AB4166">
        <v>3229</v>
      </c>
      <c r="AC4166">
        <v>581</v>
      </c>
      <c r="AD4166" s="7">
        <f>invoices[[#This Row],[Rent]]+invoices[[#This Row],[Services]]+invoices[[#This Row],[GST]]</f>
        <v>13500</v>
      </c>
      <c r="AE4166" s="7">
        <f>invoices[[#This Row],[Total]]-invoices[[#This Row],[rent_amount]]</f>
        <v>0</v>
      </c>
      <c r="AF4166">
        <v>1904</v>
      </c>
      <c r="AG4166">
        <v>2356</v>
      </c>
      <c r="AH4166">
        <f>invoices[[#This Row],[EB Amount]]-invoices[[#This Row],[electricity_amount]]</f>
        <v>0</v>
      </c>
    </row>
    <row r="4167" spans="1:34">
      <c r="A4167" t="s">
        <v>5367</v>
      </c>
      <c r="B4167" t="s">
        <v>22</v>
      </c>
      <c r="C4167" t="s">
        <v>1749</v>
      </c>
      <c r="D4167" t="s">
        <v>24</v>
      </c>
      <c r="E4167" t="s">
        <v>247</v>
      </c>
      <c r="F4167" t="s">
        <v>365</v>
      </c>
      <c r="G4167" t="s">
        <v>5368</v>
      </c>
      <c r="H4167" s="1">
        <f>DATE(YEAR(invoices[[#This Row],[due_date]]),MONTH(invoices[[#This Row],[due_date]]),1)</f>
        <v>45383</v>
      </c>
      <c r="I4167" s="1">
        <v>45389</v>
      </c>
      <c r="J4167">
        <v>13500</v>
      </c>
      <c r="K4167">
        <v>1271</v>
      </c>
      <c r="L4167">
        <v>0</v>
      </c>
      <c r="M4167">
        <f>invoices[[#This Row],[rent_amount]]+invoices[[#This Row],[electricity_amount]]+invoices[[#This Row],[other_charges]]</f>
        <v>14771</v>
      </c>
      <c r="N4167" t="s">
        <v>28</v>
      </c>
      <c r="O4167" t="s">
        <v>677</v>
      </c>
      <c r="P4167">
        <v>0</v>
      </c>
      <c r="Q4167" t="b">
        <v>0</v>
      </c>
      <c r="R4167" t="s">
        <v>151</v>
      </c>
      <c r="S4167">
        <v>0</v>
      </c>
      <c r="T4167">
        <f>invoices[[#This Row],[total_amount]]</f>
        <v>14771</v>
      </c>
      <c r="U4167" t="s">
        <v>1751</v>
      </c>
      <c r="V4167" t="str">
        <f>INDEX([1]!Table1[tenantname],MATCH(invoices[[#This Row],[allotment_id]],[1]!Table1[TenantAllotmentID],0))</f>
        <v>Sinchan H (C11-C1)</v>
      </c>
      <c r="W4167" t="s">
        <v>14582</v>
      </c>
      <c r="X4167" t="s">
        <v>14583</v>
      </c>
      <c r="Y4167" s="4">
        <v>45383</v>
      </c>
      <c r="Z4167" t="s">
        <v>15806</v>
      </c>
      <c r="AA4167">
        <v>9690</v>
      </c>
      <c r="AB4167">
        <v>3229</v>
      </c>
      <c r="AC4167">
        <v>581</v>
      </c>
      <c r="AD4167" s="7">
        <f>invoices[[#This Row],[Rent]]+invoices[[#This Row],[Services]]+invoices[[#This Row],[GST]]</f>
        <v>13500</v>
      </c>
      <c r="AE4167" s="7">
        <f>invoices[[#This Row],[Total]]-invoices[[#This Row],[rent_amount]]</f>
        <v>0</v>
      </c>
      <c r="AF4167">
        <v>1919</v>
      </c>
      <c r="AG4167">
        <v>1271</v>
      </c>
      <c r="AH4167">
        <f>invoices[[#This Row],[EB Amount]]-invoices[[#This Row],[electricity_amount]]</f>
        <v>0</v>
      </c>
    </row>
    <row r="4168" spans="1:34">
      <c r="A4168" t="s">
        <v>5412</v>
      </c>
      <c r="B4168" t="s">
        <v>22</v>
      </c>
      <c r="C4168" t="s">
        <v>166</v>
      </c>
      <c r="D4168" t="s">
        <v>24</v>
      </c>
      <c r="E4168" t="s">
        <v>167</v>
      </c>
      <c r="F4168" t="s">
        <v>168</v>
      </c>
      <c r="G4168" t="s">
        <v>5413</v>
      </c>
      <c r="H4168" s="1">
        <f>DATE(YEAR(invoices[[#This Row],[due_date]]),MONTH(invoices[[#This Row],[due_date]]),1)</f>
        <v>45383</v>
      </c>
      <c r="I4168" s="1">
        <v>45389</v>
      </c>
      <c r="J4168">
        <v>13500</v>
      </c>
      <c r="K4168">
        <v>1643</v>
      </c>
      <c r="L4168">
        <v>0</v>
      </c>
      <c r="M4168">
        <f>invoices[[#This Row],[rent_amount]]+invoices[[#This Row],[electricity_amount]]+invoices[[#This Row],[other_charges]]</f>
        <v>15143</v>
      </c>
      <c r="N4168" t="s">
        <v>28</v>
      </c>
      <c r="O4168" t="s">
        <v>677</v>
      </c>
      <c r="P4168">
        <v>0</v>
      </c>
      <c r="Q4168" t="b">
        <v>0</v>
      </c>
      <c r="R4168" t="s">
        <v>151</v>
      </c>
      <c r="S4168">
        <v>0</v>
      </c>
      <c r="T4168">
        <f>invoices[[#This Row],[total_amount]]</f>
        <v>15143</v>
      </c>
      <c r="U4168" t="s">
        <v>171</v>
      </c>
      <c r="V4168" t="str">
        <f>INDEX([1]!Table1[tenantname],MATCH(invoices[[#This Row],[allotment_id]],[1]!Table1[TenantAllotmentID],0))</f>
        <v>Shubhashish . (B42-C2)</v>
      </c>
      <c r="W4168" t="s">
        <v>14022</v>
      </c>
      <c r="X4168" t="s">
        <v>14023</v>
      </c>
      <c r="Y4168" s="4">
        <v>45383</v>
      </c>
      <c r="Z4168" t="s">
        <v>15806</v>
      </c>
      <c r="AA4168">
        <v>9690</v>
      </c>
      <c r="AB4168">
        <v>3229</v>
      </c>
      <c r="AC4168">
        <v>581</v>
      </c>
      <c r="AD4168" s="7">
        <f>invoices[[#This Row],[Rent]]+invoices[[#This Row],[Services]]+invoices[[#This Row],[GST]]</f>
        <v>13500</v>
      </c>
      <c r="AE4168" s="7">
        <f>invoices[[#This Row],[Total]]-invoices[[#This Row],[rent_amount]]</f>
        <v>0</v>
      </c>
      <c r="AF4168">
        <v>1940</v>
      </c>
      <c r="AG4168">
        <v>1643</v>
      </c>
      <c r="AH4168">
        <f>invoices[[#This Row],[EB Amount]]-invoices[[#This Row],[electricity_amount]]</f>
        <v>0</v>
      </c>
    </row>
    <row r="4169" spans="1:34">
      <c r="A4169" t="s">
        <v>5487</v>
      </c>
      <c r="B4169" t="s">
        <v>22</v>
      </c>
      <c r="C4169" t="s">
        <v>5427</v>
      </c>
      <c r="D4169" t="s">
        <v>24</v>
      </c>
      <c r="E4169" t="s">
        <v>519</v>
      </c>
      <c r="F4169" t="s">
        <v>520</v>
      </c>
      <c r="G4169" t="s">
        <v>5488</v>
      </c>
      <c r="H4169" s="1">
        <f>DATE(YEAR(invoices[[#This Row],[due_date]]),MONTH(invoices[[#This Row],[due_date]]),1)</f>
        <v>45383</v>
      </c>
      <c r="I4169" s="1">
        <v>45389</v>
      </c>
      <c r="J4169">
        <v>11400</v>
      </c>
      <c r="K4169">
        <v>0</v>
      </c>
      <c r="L4169">
        <v>0</v>
      </c>
      <c r="M4169">
        <f>invoices[[#This Row],[rent_amount]]+invoices[[#This Row],[electricity_amount]]+invoices[[#This Row],[other_charges]]</f>
        <v>11400</v>
      </c>
      <c r="N4169" t="s">
        <v>28</v>
      </c>
      <c r="O4169" t="s">
        <v>243</v>
      </c>
      <c r="P4169">
        <v>0</v>
      </c>
      <c r="Q4169" t="b">
        <v>0</v>
      </c>
      <c r="R4169" t="s">
        <v>151</v>
      </c>
      <c r="S4169">
        <v>0</v>
      </c>
      <c r="T4169">
        <f>invoices[[#This Row],[total_amount]]</f>
        <v>11400</v>
      </c>
      <c r="U4169" t="s">
        <v>5429</v>
      </c>
      <c r="V4169" t="str">
        <f>INDEX([1]!Table1[tenantname],MATCH(invoices[[#This Row],[allotment_id]],[1]!Table1[TenantAllotmentID],0))</f>
        <v>Rupesh S (C41-A1)</v>
      </c>
      <c r="W4169" t="s">
        <v>15374</v>
      </c>
      <c r="X4169" t="s">
        <v>15375</v>
      </c>
      <c r="Y4169" s="4">
        <v>45383</v>
      </c>
      <c r="Z4169" t="s">
        <v>15806</v>
      </c>
      <c r="AA4169">
        <v>7980</v>
      </c>
      <c r="AB4169">
        <v>2898</v>
      </c>
      <c r="AC4169">
        <v>522</v>
      </c>
      <c r="AD4169" s="7">
        <f>invoices[[#This Row],[Rent]]+invoices[[#This Row],[Services]]+invoices[[#This Row],[GST]]</f>
        <v>11400</v>
      </c>
      <c r="AE4169" s="7">
        <f>invoices[[#This Row],[Total]]-invoices[[#This Row],[rent_amount]]</f>
        <v>0</v>
      </c>
      <c r="AF4169">
        <v>1975</v>
      </c>
      <c r="AG4169">
        <v>0</v>
      </c>
      <c r="AH4169">
        <f>invoices[[#This Row],[EB Amount]]-invoices[[#This Row],[electricity_amount]]</f>
        <v>0</v>
      </c>
    </row>
    <row r="4170" spans="1:34">
      <c r="A4170" t="s">
        <v>6185</v>
      </c>
      <c r="B4170" t="s">
        <v>22</v>
      </c>
      <c r="C4170" t="s">
        <v>233</v>
      </c>
      <c r="D4170" t="s">
        <v>24</v>
      </c>
      <c r="E4170" t="s">
        <v>234</v>
      </c>
      <c r="F4170" t="s">
        <v>235</v>
      </c>
      <c r="G4170" t="s">
        <v>6186</v>
      </c>
      <c r="H4170" s="1">
        <f>DATE(YEAR(invoices[[#This Row],[due_date]]),MONTH(invoices[[#This Row],[due_date]]),1)</f>
        <v>45383</v>
      </c>
      <c r="I4170" s="1">
        <v>45389</v>
      </c>
      <c r="J4170">
        <v>19000</v>
      </c>
      <c r="K4170">
        <v>1147</v>
      </c>
      <c r="L4170">
        <v>0</v>
      </c>
      <c r="M4170">
        <f>invoices[[#This Row],[rent_amount]]+invoices[[#This Row],[electricity_amount]]+invoices[[#This Row],[other_charges]]</f>
        <v>20147</v>
      </c>
      <c r="N4170" t="s">
        <v>28</v>
      </c>
      <c r="O4170" t="s">
        <v>1097</v>
      </c>
      <c r="P4170">
        <v>0</v>
      </c>
      <c r="Q4170" t="b">
        <v>0</v>
      </c>
      <c r="R4170" t="s">
        <v>151</v>
      </c>
      <c r="S4170">
        <v>0</v>
      </c>
      <c r="T4170">
        <f>invoices[[#This Row],[total_amount]]</f>
        <v>20147</v>
      </c>
      <c r="U4170" t="s">
        <v>238</v>
      </c>
      <c r="V4170" t="str">
        <f>INDEX([1]!Table1[tenantname],MATCH(invoices[[#This Row],[allotment_id]],[1]!Table1[TenantAllotmentID],0))</f>
        <v>Aldreena Dsouza (D12-A1)</v>
      </c>
      <c r="W4170" t="s">
        <v>14040</v>
      </c>
      <c r="X4170" t="s">
        <v>14041</v>
      </c>
      <c r="Y4170" s="4">
        <v>45383</v>
      </c>
      <c r="Z4170" t="s">
        <v>15806</v>
      </c>
      <c r="AA4170">
        <v>13639</v>
      </c>
      <c r="AB4170">
        <v>4545</v>
      </c>
      <c r="AC4170">
        <v>816</v>
      </c>
      <c r="AD4170" s="7">
        <f>invoices[[#This Row],[Rent]]+invoices[[#This Row],[Services]]+invoices[[#This Row],[GST]]</f>
        <v>19000</v>
      </c>
      <c r="AE4170" s="7">
        <f>invoices[[#This Row],[Total]]-invoices[[#This Row],[rent_amount]]</f>
        <v>0</v>
      </c>
      <c r="AF4170">
        <v>2314</v>
      </c>
      <c r="AG4170">
        <v>1147</v>
      </c>
      <c r="AH4170">
        <f>invoices[[#This Row],[EB Amount]]-invoices[[#This Row],[electricity_amount]]</f>
        <v>0</v>
      </c>
    </row>
    <row r="4171" spans="1:34">
      <c r="A4171" t="s">
        <v>6214</v>
      </c>
      <c r="B4171" t="s">
        <v>22</v>
      </c>
      <c r="C4171" t="s">
        <v>626</v>
      </c>
      <c r="D4171" t="s">
        <v>24</v>
      </c>
      <c r="E4171" t="s">
        <v>342</v>
      </c>
      <c r="F4171" t="s">
        <v>1279</v>
      </c>
      <c r="G4171" t="s">
        <v>6215</v>
      </c>
      <c r="H4171" s="1">
        <f>DATE(YEAR(invoices[[#This Row],[due_date]]),MONTH(invoices[[#This Row],[due_date]]),1)</f>
        <v>45383</v>
      </c>
      <c r="I4171" s="1">
        <v>45389</v>
      </c>
      <c r="J4171">
        <v>14500</v>
      </c>
      <c r="K4171">
        <v>2170</v>
      </c>
      <c r="L4171">
        <v>0</v>
      </c>
      <c r="M4171">
        <f>invoices[[#This Row],[rent_amount]]+invoices[[#This Row],[electricity_amount]]+invoices[[#This Row],[other_charges]]</f>
        <v>16670</v>
      </c>
      <c r="N4171" t="s">
        <v>28</v>
      </c>
      <c r="O4171" t="s">
        <v>243</v>
      </c>
      <c r="P4171">
        <v>0</v>
      </c>
      <c r="Q4171" t="b">
        <v>0</v>
      </c>
      <c r="R4171" t="s">
        <v>151</v>
      </c>
      <c r="S4171">
        <v>0</v>
      </c>
      <c r="T4171">
        <f>invoices[[#This Row],[total_amount]]</f>
        <v>16670</v>
      </c>
      <c r="U4171" t="s">
        <v>1619</v>
      </c>
      <c r="V4171" t="str">
        <f>INDEX([1]!Table1[tenantname],MATCH(invoices[[#This Row],[allotment_id]],[1]!Table1[TenantAllotmentID],0))</f>
        <v>Rishita Tulsyan (D11-C2)</v>
      </c>
      <c r="W4171" t="s">
        <v>14177</v>
      </c>
      <c r="X4171" t="s">
        <v>14538</v>
      </c>
      <c r="Y4171" s="4">
        <v>45383</v>
      </c>
      <c r="Z4171" t="s">
        <v>15806</v>
      </c>
      <c r="AA4171">
        <v>9570</v>
      </c>
      <c r="AB4171">
        <v>4516</v>
      </c>
      <c r="AC4171">
        <v>414</v>
      </c>
      <c r="AD4171" s="7">
        <f>invoices[[#This Row],[Rent]]+invoices[[#This Row],[Services]]+invoices[[#This Row],[GST]]</f>
        <v>14500</v>
      </c>
      <c r="AE4171" s="7">
        <f>invoices[[#This Row],[Total]]-invoices[[#This Row],[rent_amount]]</f>
        <v>0</v>
      </c>
      <c r="AF4171">
        <v>2327</v>
      </c>
      <c r="AG4171">
        <v>2170</v>
      </c>
      <c r="AH4171">
        <f>invoices[[#This Row],[EB Amount]]-invoices[[#This Row],[electricity_amount]]</f>
        <v>0</v>
      </c>
    </row>
    <row r="4172" spans="1:34">
      <c r="A4172" t="s">
        <v>6256</v>
      </c>
      <c r="B4172" t="s">
        <v>22</v>
      </c>
      <c r="C4172" t="s">
        <v>4760</v>
      </c>
      <c r="D4172" t="s">
        <v>24</v>
      </c>
      <c r="E4172" t="s">
        <v>476</v>
      </c>
      <c r="F4172" t="s">
        <v>1069</v>
      </c>
      <c r="G4172" t="s">
        <v>6257</v>
      </c>
      <c r="H4172" s="1">
        <f>DATE(YEAR(invoices[[#This Row],[due_date]]),MONTH(invoices[[#This Row],[due_date]]),1)</f>
        <v>45383</v>
      </c>
      <c r="I4172" s="1">
        <v>45389</v>
      </c>
      <c r="J4172">
        <v>11700</v>
      </c>
      <c r="K4172">
        <v>2511</v>
      </c>
      <c r="L4172">
        <v>2250</v>
      </c>
      <c r="M4172">
        <f>invoices[[#This Row],[rent_amount]]+invoices[[#This Row],[electricity_amount]]+invoices[[#This Row],[other_charges]]</f>
        <v>16461</v>
      </c>
      <c r="N4172" t="s">
        <v>28</v>
      </c>
      <c r="O4172" t="s">
        <v>1097</v>
      </c>
      <c r="P4172">
        <v>0</v>
      </c>
      <c r="Q4172" t="b">
        <v>0</v>
      </c>
      <c r="R4172" t="s">
        <v>151</v>
      </c>
      <c r="S4172">
        <v>0</v>
      </c>
      <c r="T4172">
        <f>invoices[[#This Row],[total_amount]]</f>
        <v>16461</v>
      </c>
      <c r="U4172" t="s">
        <v>4762</v>
      </c>
      <c r="V4172" t="str">
        <f>INDEX([1]!Table1[tenantname],MATCH(invoices[[#This Row],[allotment_id]],[1]!Table1[TenantAllotmentID],0))</f>
        <v>Harshit Rajwar (B41-C2)</v>
      </c>
      <c r="W4172" t="s">
        <v>15283</v>
      </c>
      <c r="X4172" t="s">
        <v>15284</v>
      </c>
      <c r="Y4172" s="4">
        <v>45383</v>
      </c>
      <c r="Z4172" t="s">
        <v>15806</v>
      </c>
      <c r="AA4172">
        <v>8398</v>
      </c>
      <c r="AB4172">
        <v>2799</v>
      </c>
      <c r="AC4172">
        <v>503</v>
      </c>
      <c r="AD4172" s="7">
        <f>invoices[[#This Row],[Rent]]+invoices[[#This Row],[Services]]+invoices[[#This Row],[GST]]</f>
        <v>11700</v>
      </c>
      <c r="AE4172" s="7">
        <f>invoices[[#This Row],[Total]]-invoices[[#This Row],[rent_amount]]</f>
        <v>0</v>
      </c>
      <c r="AF4172">
        <v>2350</v>
      </c>
      <c r="AG4172">
        <v>2511</v>
      </c>
      <c r="AH4172">
        <f>invoices[[#This Row],[EB Amount]]-invoices[[#This Row],[electricity_amount]]</f>
        <v>0</v>
      </c>
    </row>
    <row r="4173" spans="1:34">
      <c r="A4173" t="s">
        <v>6339</v>
      </c>
      <c r="B4173" t="s">
        <v>22</v>
      </c>
      <c r="C4173" t="s">
        <v>1020</v>
      </c>
      <c r="D4173" t="s">
        <v>24</v>
      </c>
      <c r="E4173" t="s">
        <v>329</v>
      </c>
      <c r="F4173" t="s">
        <v>1021</v>
      </c>
      <c r="G4173" t="s">
        <v>6340</v>
      </c>
      <c r="H4173" s="1">
        <f>DATE(YEAR(invoices[[#This Row],[due_date]]),MONTH(invoices[[#This Row],[due_date]]),1)</f>
        <v>45383</v>
      </c>
      <c r="I4173" s="1">
        <v>45389</v>
      </c>
      <c r="J4173">
        <v>14500</v>
      </c>
      <c r="K4173">
        <v>1984</v>
      </c>
      <c r="L4173">
        <v>0</v>
      </c>
      <c r="M4173">
        <f>invoices[[#This Row],[rent_amount]]+invoices[[#This Row],[electricity_amount]]+invoices[[#This Row],[other_charges]]</f>
        <v>16484</v>
      </c>
      <c r="N4173" t="s">
        <v>28</v>
      </c>
      <c r="O4173" t="s">
        <v>677</v>
      </c>
      <c r="P4173">
        <v>0</v>
      </c>
      <c r="Q4173" t="b">
        <v>0</v>
      </c>
      <c r="R4173" t="s">
        <v>151</v>
      </c>
      <c r="S4173">
        <v>0</v>
      </c>
      <c r="T4173">
        <f>invoices[[#This Row],[total_amount]]</f>
        <v>16484</v>
      </c>
      <c r="U4173" t="s">
        <v>1024</v>
      </c>
      <c r="V4173" t="str">
        <f>INDEX([1]!Table1[tenantname],MATCH(invoices[[#This Row],[allotment_id]],[1]!Table1[TenantAllotmentID],0))</f>
        <v>Sruthi Naya P (C43-B2)</v>
      </c>
      <c r="W4173" t="s">
        <v>14318</v>
      </c>
      <c r="X4173" t="s">
        <v>14318</v>
      </c>
      <c r="Y4173" s="4">
        <v>45383</v>
      </c>
      <c r="Z4173" t="s">
        <v>15806</v>
      </c>
      <c r="AA4173">
        <v>9425</v>
      </c>
      <c r="AB4173">
        <v>4774</v>
      </c>
      <c r="AC4173">
        <v>301</v>
      </c>
      <c r="AD4173" s="7">
        <f>invoices[[#This Row],[Rent]]+invoices[[#This Row],[Services]]+invoices[[#This Row],[GST]]</f>
        <v>14500</v>
      </c>
      <c r="AE4173" s="7">
        <f>invoices[[#This Row],[Total]]-invoices[[#This Row],[rent_amount]]</f>
        <v>0</v>
      </c>
      <c r="AF4173">
        <v>2398</v>
      </c>
      <c r="AG4173">
        <v>1984</v>
      </c>
      <c r="AH4173">
        <f>invoices[[#This Row],[EB Amount]]-invoices[[#This Row],[electricity_amount]]</f>
        <v>0</v>
      </c>
    </row>
    <row r="4174" spans="1:34">
      <c r="A4174" t="s">
        <v>6357</v>
      </c>
      <c r="B4174" t="s">
        <v>22</v>
      </c>
      <c r="C4174" t="s">
        <v>2969</v>
      </c>
      <c r="D4174" t="s">
        <v>24</v>
      </c>
      <c r="E4174" t="s">
        <v>80</v>
      </c>
      <c r="F4174" t="s">
        <v>1824</v>
      </c>
      <c r="G4174" t="s">
        <v>6358</v>
      </c>
      <c r="H4174" s="1">
        <f>DATE(YEAR(invoices[[#This Row],[due_date]]),MONTH(invoices[[#This Row],[due_date]]),1)</f>
        <v>45383</v>
      </c>
      <c r="I4174" s="1">
        <v>45389</v>
      </c>
      <c r="J4174">
        <v>15200</v>
      </c>
      <c r="K4174">
        <v>0</v>
      </c>
      <c r="L4174">
        <v>0</v>
      </c>
      <c r="M4174">
        <f>invoices[[#This Row],[rent_amount]]+invoices[[#This Row],[electricity_amount]]+invoices[[#This Row],[other_charges]]</f>
        <v>15200</v>
      </c>
      <c r="N4174" t="s">
        <v>28</v>
      </c>
      <c r="O4174" t="s">
        <v>1097</v>
      </c>
      <c r="P4174">
        <v>0</v>
      </c>
      <c r="Q4174" t="b">
        <v>0</v>
      </c>
      <c r="R4174" t="s">
        <v>151</v>
      </c>
      <c r="S4174">
        <v>0</v>
      </c>
      <c r="T4174">
        <f>invoices[[#This Row],[total_amount]]</f>
        <v>15200</v>
      </c>
      <c r="U4174" t="s">
        <v>2971</v>
      </c>
      <c r="V4174" t="str">
        <f>INDEX([1]!Table1[tenantname],MATCH(invoices[[#This Row],[allotment_id]],[1]!Table1[TenantAllotmentID],0))</f>
        <v>Alagu Lakshmi (D21-A1)</v>
      </c>
      <c r="W4174" t="s">
        <v>14935</v>
      </c>
      <c r="X4174" t="s">
        <v>14936</v>
      </c>
      <c r="Y4174" s="4">
        <v>45383</v>
      </c>
      <c r="Z4174" t="s">
        <v>15806</v>
      </c>
      <c r="AA4174">
        <v>10640</v>
      </c>
      <c r="AB4174">
        <v>3864</v>
      </c>
      <c r="AC4174">
        <v>696</v>
      </c>
      <c r="AD4174" s="7">
        <f>invoices[[#This Row],[Rent]]+invoices[[#This Row],[Services]]+invoices[[#This Row],[GST]]</f>
        <v>15200</v>
      </c>
      <c r="AE4174" s="7">
        <f>invoices[[#This Row],[Total]]-invoices[[#This Row],[rent_amount]]</f>
        <v>0</v>
      </c>
      <c r="AF4174">
        <v>2408</v>
      </c>
      <c r="AG4174">
        <v>0</v>
      </c>
      <c r="AH4174">
        <f>invoices[[#This Row],[EB Amount]]-invoices[[#This Row],[electricity_amount]]</f>
        <v>0</v>
      </c>
    </row>
    <row r="4175" spans="1:34">
      <c r="A4175" t="s">
        <v>6359</v>
      </c>
      <c r="B4175" t="s">
        <v>22</v>
      </c>
      <c r="C4175" t="s">
        <v>1932</v>
      </c>
      <c r="D4175" t="s">
        <v>24</v>
      </c>
      <c r="E4175" t="s">
        <v>112</v>
      </c>
      <c r="F4175" t="s">
        <v>1343</v>
      </c>
      <c r="G4175" t="s">
        <v>6360</v>
      </c>
      <c r="H4175" s="1">
        <f>DATE(YEAR(invoices[[#This Row],[due_date]]),MONTH(invoices[[#This Row],[due_date]]),1)</f>
        <v>45383</v>
      </c>
      <c r="I4175" s="1">
        <v>45389</v>
      </c>
      <c r="J4175">
        <v>19000</v>
      </c>
      <c r="K4175">
        <v>67</v>
      </c>
      <c r="L4175">
        <v>0</v>
      </c>
      <c r="M4175">
        <f>invoices[[#This Row],[rent_amount]]+invoices[[#This Row],[electricity_amount]]+invoices[[#This Row],[other_charges]]</f>
        <v>19067</v>
      </c>
      <c r="N4175" t="s">
        <v>28</v>
      </c>
      <c r="O4175" t="s">
        <v>677</v>
      </c>
      <c r="P4175">
        <v>0</v>
      </c>
      <c r="Q4175" t="b">
        <v>0</v>
      </c>
      <c r="R4175" t="s">
        <v>151</v>
      </c>
      <c r="S4175">
        <v>0</v>
      </c>
      <c r="T4175">
        <f>invoices[[#This Row],[total_amount]]</f>
        <v>19067</v>
      </c>
      <c r="U4175" t="s">
        <v>1934</v>
      </c>
      <c r="V4175" t="str">
        <f>INDEX([1]!Table1[tenantname],MATCH(invoices[[#This Row],[allotment_id]],[1]!Table1[TenantAllotmentID],0))</f>
        <v>Siddanth Vaibhav (A23-A1)</v>
      </c>
      <c r="W4175" t="s">
        <v>14649</v>
      </c>
      <c r="X4175" t="s">
        <v>14650</v>
      </c>
      <c r="Y4175" s="4">
        <v>45383</v>
      </c>
      <c r="Z4175" t="s">
        <v>15806</v>
      </c>
      <c r="AA4175">
        <v>13639</v>
      </c>
      <c r="AB4175">
        <v>4545</v>
      </c>
      <c r="AC4175">
        <v>816</v>
      </c>
      <c r="AD4175" s="7">
        <f>invoices[[#This Row],[Rent]]+invoices[[#This Row],[Services]]+invoices[[#This Row],[GST]]</f>
        <v>19000</v>
      </c>
      <c r="AE4175" s="7">
        <f>invoices[[#This Row],[Total]]-invoices[[#This Row],[rent_amount]]</f>
        <v>0</v>
      </c>
      <c r="AF4175">
        <v>2410</v>
      </c>
      <c r="AG4175">
        <v>67</v>
      </c>
      <c r="AH4175">
        <f>invoices[[#This Row],[EB Amount]]-invoices[[#This Row],[electricity_amount]]</f>
        <v>0</v>
      </c>
    </row>
    <row r="4176" spans="1:34">
      <c r="A4176" t="s">
        <v>6404</v>
      </c>
      <c r="B4176" t="s">
        <v>22</v>
      </c>
      <c r="C4176" t="s">
        <v>1683</v>
      </c>
      <c r="D4176" t="s">
        <v>24</v>
      </c>
      <c r="E4176" t="s">
        <v>155</v>
      </c>
      <c r="F4176" t="s">
        <v>188</v>
      </c>
      <c r="G4176" t="s">
        <v>6405</v>
      </c>
      <c r="H4176" s="1">
        <f>DATE(YEAR(invoices[[#This Row],[due_date]]),MONTH(invoices[[#This Row],[due_date]]),1)</f>
        <v>45383</v>
      </c>
      <c r="I4176" s="1">
        <v>45389</v>
      </c>
      <c r="J4176">
        <v>13500</v>
      </c>
      <c r="K4176">
        <v>600</v>
      </c>
      <c r="L4176">
        <v>0</v>
      </c>
      <c r="M4176">
        <f>invoices[[#This Row],[rent_amount]]+invoices[[#This Row],[electricity_amount]]+invoices[[#This Row],[other_charges]]</f>
        <v>14100</v>
      </c>
      <c r="N4176" t="s">
        <v>28</v>
      </c>
      <c r="O4176" t="s">
        <v>243</v>
      </c>
      <c r="P4176">
        <v>0</v>
      </c>
      <c r="Q4176" t="b">
        <v>0</v>
      </c>
      <c r="R4176" t="s">
        <v>151</v>
      </c>
      <c r="S4176">
        <v>0</v>
      </c>
      <c r="T4176">
        <f>invoices[[#This Row],[total_amount]]</f>
        <v>14100</v>
      </c>
      <c r="U4176" t="s">
        <v>1685</v>
      </c>
      <c r="V4176" t="str">
        <f>INDEX([1]!Table1[tenantname],MATCH(invoices[[#This Row],[allotment_id]],[1]!Table1[TenantAllotmentID],0))</f>
        <v>Naga Anjana Ainam (C44-C2)</v>
      </c>
      <c r="W4176" t="s">
        <v>14558</v>
      </c>
      <c r="X4176" t="s">
        <v>14559</v>
      </c>
      <c r="Y4176" s="4">
        <v>45383</v>
      </c>
      <c r="Z4176" t="s">
        <v>15806</v>
      </c>
      <c r="AA4176">
        <v>8775</v>
      </c>
      <c r="AB4176">
        <v>4445</v>
      </c>
      <c r="AC4176">
        <v>280</v>
      </c>
      <c r="AD4176" s="7">
        <f>invoices[[#This Row],[Rent]]+invoices[[#This Row],[Services]]+invoices[[#This Row],[GST]]</f>
        <v>13500</v>
      </c>
      <c r="AE4176" s="7">
        <f>invoices[[#This Row],[Total]]-invoices[[#This Row],[rent_amount]]</f>
        <v>0</v>
      </c>
      <c r="AF4176">
        <v>2433</v>
      </c>
      <c r="AG4176">
        <v>600</v>
      </c>
      <c r="AH4176">
        <f>invoices[[#This Row],[EB Amount]]-invoices[[#This Row],[electricity_amount]]</f>
        <v>0</v>
      </c>
    </row>
    <row r="4177" spans="1:34">
      <c r="A4177" t="s">
        <v>6536</v>
      </c>
      <c r="B4177" t="s">
        <v>22</v>
      </c>
      <c r="C4177" t="s">
        <v>6537</v>
      </c>
      <c r="D4177" t="s">
        <v>24</v>
      </c>
      <c r="E4177" t="s">
        <v>354</v>
      </c>
      <c r="F4177" t="s">
        <v>431</v>
      </c>
      <c r="G4177" t="s">
        <v>6538</v>
      </c>
      <c r="H4177" s="1">
        <f>DATE(YEAR(invoices[[#This Row],[due_date]]),MONTH(invoices[[#This Row],[due_date]]),1)</f>
        <v>45383</v>
      </c>
      <c r="I4177" s="1">
        <v>45389</v>
      </c>
      <c r="J4177">
        <v>8233</v>
      </c>
      <c r="K4177">
        <v>0</v>
      </c>
      <c r="L4177">
        <v>0</v>
      </c>
      <c r="M4177">
        <f>invoices[[#This Row],[rent_amount]]+invoices[[#This Row],[electricity_amount]]+invoices[[#This Row],[other_charges]]</f>
        <v>8233</v>
      </c>
      <c r="N4177" t="s">
        <v>28</v>
      </c>
      <c r="O4177" t="s">
        <v>150</v>
      </c>
      <c r="P4177">
        <v>0</v>
      </c>
      <c r="Q4177" t="b">
        <v>0</v>
      </c>
      <c r="R4177" t="s">
        <v>151</v>
      </c>
      <c r="S4177">
        <v>0</v>
      </c>
      <c r="T4177">
        <f>invoices[[#This Row],[total_amount]]</f>
        <v>8233</v>
      </c>
      <c r="U4177" t="s">
        <v>6539</v>
      </c>
      <c r="V4177" t="str">
        <f>INDEX([1]!Table1[tenantname],MATCH(invoices[[#This Row],[allotment_id]],[1]!Table1[TenantAllotmentID],0))</f>
        <v>Aaron Pacheco (B34-A1)</v>
      </c>
      <c r="W4177" t="s">
        <v>15482</v>
      </c>
      <c r="X4177" t="s">
        <v>15483</v>
      </c>
      <c r="Y4177" s="4">
        <v>45383</v>
      </c>
      <c r="Z4177" t="s">
        <v>15806</v>
      </c>
      <c r="AA4177">
        <v>5763</v>
      </c>
      <c r="AB4177">
        <v>2093</v>
      </c>
      <c r="AC4177">
        <v>377</v>
      </c>
      <c r="AD4177" s="7">
        <f>invoices[[#This Row],[Rent]]+invoices[[#This Row],[Services]]+invoices[[#This Row],[GST]]</f>
        <v>8233</v>
      </c>
      <c r="AE4177" s="7">
        <f>invoices[[#This Row],[Total]]-invoices[[#This Row],[rent_amount]]</f>
        <v>0</v>
      </c>
      <c r="AF4177">
        <v>2501</v>
      </c>
      <c r="AG4177">
        <v>0</v>
      </c>
      <c r="AH4177">
        <f>invoices[[#This Row],[EB Amount]]-invoices[[#This Row],[electricity_amount]]</f>
        <v>0</v>
      </c>
    </row>
    <row r="4178" spans="1:34">
      <c r="A4178" t="s">
        <v>6582</v>
      </c>
      <c r="B4178" t="s">
        <v>22</v>
      </c>
      <c r="C4178" t="s">
        <v>2365</v>
      </c>
      <c r="D4178" t="s">
        <v>24</v>
      </c>
      <c r="E4178" t="s">
        <v>234</v>
      </c>
      <c r="F4178" t="s">
        <v>2143</v>
      </c>
      <c r="G4178" t="s">
        <v>6583</v>
      </c>
      <c r="H4178" s="1">
        <f>DATE(YEAR(invoices[[#This Row],[due_date]]),MONTH(invoices[[#This Row],[due_date]]),1)</f>
        <v>45383</v>
      </c>
      <c r="I4178" s="1">
        <v>45389</v>
      </c>
      <c r="J4178">
        <v>13500</v>
      </c>
      <c r="K4178">
        <v>1147</v>
      </c>
      <c r="L4178">
        <v>0</v>
      </c>
      <c r="M4178">
        <f>invoices[[#This Row],[rent_amount]]+invoices[[#This Row],[electricity_amount]]+invoices[[#This Row],[other_charges]]</f>
        <v>14647</v>
      </c>
      <c r="N4178" t="s">
        <v>28</v>
      </c>
      <c r="O4178" t="s">
        <v>150</v>
      </c>
      <c r="P4178">
        <v>0</v>
      </c>
      <c r="Q4178" t="b">
        <v>0</v>
      </c>
      <c r="R4178" t="s">
        <v>151</v>
      </c>
      <c r="S4178">
        <v>0</v>
      </c>
      <c r="T4178">
        <f>invoices[[#This Row],[total_amount]]</f>
        <v>14647</v>
      </c>
      <c r="U4178" t="s">
        <v>2367</v>
      </c>
      <c r="V4178" t="str">
        <f>INDEX([1]!Table1[tenantname],MATCH(invoices[[#This Row],[allotment_id]],[1]!Table1[TenantAllotmentID],0))</f>
        <v>Padmaja Ananthalakshmi (D12-C2)</v>
      </c>
      <c r="W4178" t="s">
        <v>14788</v>
      </c>
      <c r="X4178" t="s">
        <v>14789</v>
      </c>
      <c r="Y4178" s="4">
        <v>45383</v>
      </c>
      <c r="Z4178" t="s">
        <v>15806</v>
      </c>
      <c r="AA4178">
        <v>9690</v>
      </c>
      <c r="AB4178">
        <v>3229</v>
      </c>
      <c r="AC4178">
        <v>581</v>
      </c>
      <c r="AD4178" s="7">
        <f>invoices[[#This Row],[Rent]]+invoices[[#This Row],[Services]]+invoices[[#This Row],[GST]]</f>
        <v>13500</v>
      </c>
      <c r="AE4178" s="7">
        <f>invoices[[#This Row],[Total]]-invoices[[#This Row],[rent_amount]]</f>
        <v>0</v>
      </c>
      <c r="AF4178">
        <v>2523</v>
      </c>
      <c r="AG4178">
        <v>1147</v>
      </c>
      <c r="AH4178">
        <f>invoices[[#This Row],[EB Amount]]-invoices[[#This Row],[electricity_amount]]</f>
        <v>0</v>
      </c>
    </row>
    <row r="4179" spans="1:34">
      <c r="A4179" t="s">
        <v>6725</v>
      </c>
      <c r="B4179" t="s">
        <v>22</v>
      </c>
      <c r="C4179" t="s">
        <v>6545</v>
      </c>
      <c r="D4179" t="s">
        <v>24</v>
      </c>
      <c r="E4179" t="s">
        <v>181</v>
      </c>
      <c r="F4179" t="s">
        <v>609</v>
      </c>
      <c r="G4179" t="s">
        <v>6726</v>
      </c>
      <c r="H4179" s="1">
        <f>DATE(YEAR(invoices[[#This Row],[due_date]]),MONTH(invoices[[#This Row],[due_date]]),1)</f>
        <v>45383</v>
      </c>
      <c r="I4179" s="1">
        <v>45389</v>
      </c>
      <c r="J4179">
        <v>15200</v>
      </c>
      <c r="K4179">
        <v>0</v>
      </c>
      <c r="L4179">
        <v>0</v>
      </c>
      <c r="M4179">
        <f>invoices[[#This Row],[rent_amount]]+invoices[[#This Row],[electricity_amount]]+invoices[[#This Row],[other_charges]]</f>
        <v>15200</v>
      </c>
      <c r="N4179" t="s">
        <v>28</v>
      </c>
      <c r="O4179" t="s">
        <v>677</v>
      </c>
      <c r="P4179">
        <v>0</v>
      </c>
      <c r="Q4179" t="b">
        <v>0</v>
      </c>
      <c r="R4179" t="s">
        <v>151</v>
      </c>
      <c r="S4179">
        <v>0</v>
      </c>
      <c r="T4179">
        <f>invoices[[#This Row],[total_amount]]</f>
        <v>15200</v>
      </c>
      <c r="U4179" t="s">
        <v>6727</v>
      </c>
      <c r="V4179" t="str">
        <f>INDEX([1]!Table1[tenantname],MATCH(invoices[[#This Row],[allotment_id]],[1]!Table1[TenantAllotmentID],0))</f>
        <v>Sruthi Pitchika (B24-A1)</v>
      </c>
      <c r="W4179" t="s">
        <v>15484</v>
      </c>
      <c r="X4179" t="s">
        <v>15507</v>
      </c>
      <c r="Y4179" s="4">
        <v>45383</v>
      </c>
      <c r="Z4179" t="s">
        <v>15806</v>
      </c>
      <c r="AA4179">
        <v>10640</v>
      </c>
      <c r="AB4179">
        <v>3864</v>
      </c>
      <c r="AC4179">
        <v>696</v>
      </c>
      <c r="AD4179" s="7">
        <f>invoices[[#This Row],[Rent]]+invoices[[#This Row],[Services]]+invoices[[#This Row],[GST]]</f>
        <v>15200</v>
      </c>
      <c r="AE4179" s="7">
        <f>invoices[[#This Row],[Total]]-invoices[[#This Row],[rent_amount]]</f>
        <v>0</v>
      </c>
      <c r="AF4179">
        <v>2591</v>
      </c>
      <c r="AG4179">
        <v>0</v>
      </c>
      <c r="AH4179">
        <f>invoices[[#This Row],[EB Amount]]-invoices[[#This Row],[electricity_amount]]</f>
        <v>0</v>
      </c>
    </row>
    <row r="4180" spans="1:34">
      <c r="A4180" t="s">
        <v>6840</v>
      </c>
      <c r="B4180" t="s">
        <v>22</v>
      </c>
      <c r="C4180" t="s">
        <v>2950</v>
      </c>
      <c r="D4180" t="s">
        <v>24</v>
      </c>
      <c r="E4180" t="s">
        <v>349</v>
      </c>
      <c r="F4180" t="s">
        <v>716</v>
      </c>
      <c r="G4180" t="s">
        <v>6841</v>
      </c>
      <c r="H4180" s="1">
        <f>DATE(YEAR(invoices[[#This Row],[due_date]]),MONTH(invoices[[#This Row],[due_date]]),1)</f>
        <v>45383</v>
      </c>
      <c r="I4180" s="1">
        <v>45389</v>
      </c>
      <c r="J4180">
        <v>22000</v>
      </c>
      <c r="K4180">
        <v>1891</v>
      </c>
      <c r="L4180">
        <v>0</v>
      </c>
      <c r="M4180">
        <f>invoices[[#This Row],[rent_amount]]+invoices[[#This Row],[electricity_amount]]+invoices[[#This Row],[other_charges]]</f>
        <v>23891</v>
      </c>
      <c r="N4180" t="s">
        <v>28</v>
      </c>
      <c r="O4180" t="s">
        <v>1097</v>
      </c>
      <c r="P4180">
        <v>0</v>
      </c>
      <c r="Q4180" t="b">
        <v>0</v>
      </c>
      <c r="R4180" t="s">
        <v>151</v>
      </c>
      <c r="S4180">
        <v>0</v>
      </c>
      <c r="T4180">
        <f>invoices[[#This Row],[total_amount]]</f>
        <v>23891</v>
      </c>
      <c r="U4180" t="s">
        <v>2952</v>
      </c>
      <c r="V4180" t="str">
        <f>INDEX([1]!Table1[tenantname],MATCH(invoices[[#This Row],[allotment_id]],[1]!Table1[TenantAllotmentID],0))</f>
        <v>Sandeep K (B11-D1)</v>
      </c>
      <c r="W4180" t="s">
        <v>14931</v>
      </c>
      <c r="X4180" t="s">
        <v>14932</v>
      </c>
      <c r="Y4180" s="4">
        <v>45383</v>
      </c>
      <c r="Z4180" t="s">
        <v>15806</v>
      </c>
      <c r="AA4180">
        <v>15792</v>
      </c>
      <c r="AB4180">
        <v>5263</v>
      </c>
      <c r="AC4180">
        <v>945</v>
      </c>
      <c r="AD4180" s="7">
        <f>invoices[[#This Row],[Rent]]+invoices[[#This Row],[Services]]+invoices[[#This Row],[GST]]</f>
        <v>22000</v>
      </c>
      <c r="AE4180" s="7">
        <f>invoices[[#This Row],[Total]]-invoices[[#This Row],[rent_amount]]</f>
        <v>0</v>
      </c>
      <c r="AF4180">
        <v>2651</v>
      </c>
      <c r="AG4180">
        <v>1891</v>
      </c>
      <c r="AH4180">
        <f>invoices[[#This Row],[EB Amount]]-invoices[[#This Row],[electricity_amount]]</f>
        <v>0</v>
      </c>
    </row>
    <row r="4181" spans="1:34">
      <c r="A4181" t="s">
        <v>6893</v>
      </c>
      <c r="B4181" t="s">
        <v>22</v>
      </c>
      <c r="C4181" t="s">
        <v>2441</v>
      </c>
      <c r="D4181" t="s">
        <v>24</v>
      </c>
      <c r="E4181" t="s">
        <v>80</v>
      </c>
      <c r="F4181" t="s">
        <v>81</v>
      </c>
      <c r="G4181" t="s">
        <v>6894</v>
      </c>
      <c r="H4181" s="1">
        <f>DATE(YEAR(invoices[[#This Row],[due_date]]),MONTH(invoices[[#This Row],[due_date]]),1)</f>
        <v>45383</v>
      </c>
      <c r="I4181" s="1">
        <v>45389</v>
      </c>
      <c r="J4181">
        <v>14500</v>
      </c>
      <c r="K4181">
        <v>1426</v>
      </c>
      <c r="L4181">
        <v>0</v>
      </c>
      <c r="M4181">
        <f>invoices[[#This Row],[rent_amount]]+invoices[[#This Row],[electricity_amount]]+invoices[[#This Row],[other_charges]]</f>
        <v>15926</v>
      </c>
      <c r="N4181" t="s">
        <v>28</v>
      </c>
      <c r="O4181" t="s">
        <v>677</v>
      </c>
      <c r="P4181">
        <v>0</v>
      </c>
      <c r="Q4181" t="b">
        <v>0</v>
      </c>
      <c r="R4181" t="s">
        <v>151</v>
      </c>
      <c r="S4181">
        <v>0</v>
      </c>
      <c r="T4181">
        <f>invoices[[#This Row],[total_amount]]</f>
        <v>15926</v>
      </c>
      <c r="U4181" t="s">
        <v>2443</v>
      </c>
      <c r="V4181" t="str">
        <f>INDEX([1]!Table1[tenantname],MATCH(invoices[[#This Row],[allotment_id]],[1]!Table1[TenantAllotmentID],0))</f>
        <v>Sree Shravanya Ragunath (D21-B1)</v>
      </c>
      <c r="W4181" t="s">
        <v>14805</v>
      </c>
      <c r="X4181" t="s">
        <v>14806</v>
      </c>
      <c r="Y4181" s="4">
        <v>45383</v>
      </c>
      <c r="Z4181" t="s">
        <v>15806</v>
      </c>
      <c r="AA4181">
        <v>10408</v>
      </c>
      <c r="AB4181">
        <v>3468</v>
      </c>
      <c r="AC4181">
        <v>624</v>
      </c>
      <c r="AD4181" s="7">
        <f>invoices[[#This Row],[Rent]]+invoices[[#This Row],[Services]]+invoices[[#This Row],[GST]]</f>
        <v>14500</v>
      </c>
      <c r="AE4181" s="7">
        <f>invoices[[#This Row],[Total]]-invoices[[#This Row],[rent_amount]]</f>
        <v>0</v>
      </c>
      <c r="AF4181">
        <v>2680</v>
      </c>
      <c r="AG4181">
        <v>1426</v>
      </c>
      <c r="AH4181">
        <f>invoices[[#This Row],[EB Amount]]-invoices[[#This Row],[electricity_amount]]</f>
        <v>0</v>
      </c>
    </row>
    <row r="4182" spans="1:34">
      <c r="A4182" t="s">
        <v>7000</v>
      </c>
      <c r="B4182" t="s">
        <v>22</v>
      </c>
      <c r="C4182" t="s">
        <v>1744</v>
      </c>
      <c r="D4182" t="s">
        <v>24</v>
      </c>
      <c r="E4182" t="s">
        <v>195</v>
      </c>
      <c r="F4182" s="2" t="s">
        <v>1745</v>
      </c>
      <c r="G4182" t="s">
        <v>7001</v>
      </c>
      <c r="H4182" s="1">
        <f>DATE(YEAR(invoices[[#This Row],[due_date]]),MONTH(invoices[[#This Row],[due_date]]),1)</f>
        <v>45383</v>
      </c>
      <c r="I4182" s="1">
        <v>45389</v>
      </c>
      <c r="J4182">
        <v>13500</v>
      </c>
      <c r="K4182">
        <v>1519</v>
      </c>
      <c r="L4182">
        <v>0</v>
      </c>
      <c r="M4182">
        <f>invoices[[#This Row],[rent_amount]]+invoices[[#This Row],[electricity_amount]]+invoices[[#This Row],[other_charges]]</f>
        <v>15019</v>
      </c>
      <c r="N4182" t="s">
        <v>28</v>
      </c>
      <c r="O4182" t="s">
        <v>677</v>
      </c>
      <c r="P4182">
        <v>0</v>
      </c>
      <c r="Q4182" t="b">
        <v>0</v>
      </c>
      <c r="R4182" t="s">
        <v>151</v>
      </c>
      <c r="S4182">
        <v>0</v>
      </c>
      <c r="T4182">
        <f>invoices[[#This Row],[total_amount]]</f>
        <v>15019</v>
      </c>
      <c r="U4182" t="s">
        <v>1747</v>
      </c>
      <c r="V4182" t="str">
        <f>INDEX([1]!Table1[tenantname],MATCH(invoices[[#This Row],[allotment_id]],[1]!Table1[TenantAllotmentID],0))</f>
        <v>Siya Sharma (D41-C1)</v>
      </c>
      <c r="W4182" t="s">
        <v>14580</v>
      </c>
      <c r="X4182" t="s">
        <v>14581</v>
      </c>
      <c r="Y4182" s="4">
        <v>45383</v>
      </c>
      <c r="Z4182" t="s">
        <v>15806</v>
      </c>
      <c r="AA4182">
        <v>9690</v>
      </c>
      <c r="AB4182">
        <v>3229</v>
      </c>
      <c r="AC4182">
        <v>581</v>
      </c>
      <c r="AD4182" s="7">
        <f>invoices[[#This Row],[Rent]]+invoices[[#This Row],[Services]]+invoices[[#This Row],[GST]]</f>
        <v>13500</v>
      </c>
      <c r="AE4182" s="7">
        <f>invoices[[#This Row],[Total]]-invoices[[#This Row],[rent_amount]]</f>
        <v>0</v>
      </c>
      <c r="AF4182">
        <v>2733</v>
      </c>
      <c r="AG4182">
        <v>1519</v>
      </c>
      <c r="AH4182">
        <f>invoices[[#This Row],[EB Amount]]-invoices[[#This Row],[electricity_amount]]</f>
        <v>0</v>
      </c>
    </row>
    <row r="4183" spans="1:34">
      <c r="A4183" t="s">
        <v>7317</v>
      </c>
      <c r="B4183" t="s">
        <v>22</v>
      </c>
      <c r="C4183" t="s">
        <v>253</v>
      </c>
      <c r="D4183" t="s">
        <v>24</v>
      </c>
      <c r="E4183" t="s">
        <v>254</v>
      </c>
      <c r="F4183" t="s">
        <v>255</v>
      </c>
      <c r="G4183" t="s">
        <v>7318</v>
      </c>
      <c r="H4183" s="1">
        <f>DATE(YEAR(invoices[[#This Row],[due_date]]),MONTH(invoices[[#This Row],[due_date]]),1)</f>
        <v>45383</v>
      </c>
      <c r="I4183" s="1">
        <v>45389</v>
      </c>
      <c r="J4183">
        <v>19000</v>
      </c>
      <c r="K4183">
        <v>2325</v>
      </c>
      <c r="L4183">
        <v>0</v>
      </c>
      <c r="M4183">
        <f>invoices[[#This Row],[rent_amount]]+invoices[[#This Row],[electricity_amount]]+invoices[[#This Row],[other_charges]]</f>
        <v>21325</v>
      </c>
      <c r="N4183" t="s">
        <v>28</v>
      </c>
      <c r="O4183" t="s">
        <v>1097</v>
      </c>
      <c r="P4183">
        <v>0</v>
      </c>
      <c r="Q4183" t="b">
        <v>0</v>
      </c>
      <c r="R4183" t="s">
        <v>151</v>
      </c>
      <c r="S4183">
        <v>0</v>
      </c>
      <c r="T4183">
        <f>invoices[[#This Row],[total_amount]]</f>
        <v>21325</v>
      </c>
      <c r="U4183" t="s">
        <v>258</v>
      </c>
      <c r="V4183" t="str">
        <f>INDEX([1]!Table1[tenantname],MATCH(invoices[[#This Row],[allotment_id]],[1]!Table1[TenantAllotmentID],0))</f>
        <v>Akshuni Raghuwanshi (C42-A1)</v>
      </c>
      <c r="W4183" t="s">
        <v>14046</v>
      </c>
      <c r="X4183" t="s">
        <v>14047</v>
      </c>
      <c r="Y4183" s="4">
        <v>45383</v>
      </c>
      <c r="Z4183" t="s">
        <v>15806</v>
      </c>
      <c r="AA4183">
        <v>12350</v>
      </c>
      <c r="AB4183">
        <v>6255</v>
      </c>
      <c r="AC4183">
        <v>395</v>
      </c>
      <c r="AD4183" s="7">
        <f>invoices[[#This Row],[Rent]]+invoices[[#This Row],[Services]]+invoices[[#This Row],[GST]]</f>
        <v>19000</v>
      </c>
      <c r="AE4183" s="7">
        <f>invoices[[#This Row],[Total]]-invoices[[#This Row],[rent_amount]]</f>
        <v>0</v>
      </c>
      <c r="AF4183">
        <v>2891</v>
      </c>
      <c r="AG4183">
        <v>2325</v>
      </c>
      <c r="AH4183">
        <f>invoices[[#This Row],[EB Amount]]-invoices[[#This Row],[electricity_amount]]</f>
        <v>0</v>
      </c>
    </row>
    <row r="4184" spans="1:34">
      <c r="A4184" t="s">
        <v>7397</v>
      </c>
      <c r="B4184" t="s">
        <v>22</v>
      </c>
      <c r="C4184" t="s">
        <v>658</v>
      </c>
      <c r="D4184" t="s">
        <v>24</v>
      </c>
      <c r="E4184" t="s">
        <v>72</v>
      </c>
      <c r="F4184" t="s">
        <v>659</v>
      </c>
      <c r="G4184" t="s">
        <v>7398</v>
      </c>
      <c r="H4184" s="1">
        <f>DATE(YEAR(invoices[[#This Row],[due_date]]),MONTH(invoices[[#This Row],[due_date]]),1)</f>
        <v>45383</v>
      </c>
      <c r="I4184" s="1">
        <v>45389</v>
      </c>
      <c r="J4184">
        <v>13500</v>
      </c>
      <c r="K4184">
        <v>750</v>
      </c>
      <c r="L4184">
        <v>0</v>
      </c>
      <c r="M4184">
        <f>invoices[[#This Row],[rent_amount]]+invoices[[#This Row],[electricity_amount]]+invoices[[#This Row],[other_charges]]</f>
        <v>14250</v>
      </c>
      <c r="N4184" t="s">
        <v>28</v>
      </c>
      <c r="O4184" t="s">
        <v>243</v>
      </c>
      <c r="P4184">
        <v>0</v>
      </c>
      <c r="Q4184" t="b">
        <v>0</v>
      </c>
      <c r="R4184" t="s">
        <v>151</v>
      </c>
      <c r="S4184">
        <v>0</v>
      </c>
      <c r="T4184">
        <f>invoices[[#This Row],[total_amount]]</f>
        <v>14250</v>
      </c>
      <c r="U4184" t="s">
        <v>662</v>
      </c>
      <c r="V4184" t="str">
        <f>INDEX([1]!Table1[tenantname],MATCH(invoices[[#This Row],[allotment_id]],[1]!Table1[TenantAllotmentID],0))</f>
        <v>Raghavi C (C34-C1)</v>
      </c>
      <c r="W4184" t="s">
        <v>14187</v>
      </c>
      <c r="X4184" t="s">
        <v>14188</v>
      </c>
      <c r="Y4184" s="4">
        <v>45383</v>
      </c>
      <c r="Z4184" t="s">
        <v>15806</v>
      </c>
      <c r="AA4184">
        <v>9690</v>
      </c>
      <c r="AB4184">
        <v>3229</v>
      </c>
      <c r="AC4184">
        <v>581</v>
      </c>
      <c r="AD4184" s="7">
        <f>invoices[[#This Row],[Rent]]+invoices[[#This Row],[Services]]+invoices[[#This Row],[GST]]</f>
        <v>13500</v>
      </c>
      <c r="AE4184" s="7">
        <f>invoices[[#This Row],[Total]]-invoices[[#This Row],[rent_amount]]</f>
        <v>0</v>
      </c>
      <c r="AF4184">
        <v>2930</v>
      </c>
      <c r="AG4184">
        <v>750</v>
      </c>
      <c r="AH4184">
        <f>invoices[[#This Row],[EB Amount]]-invoices[[#This Row],[electricity_amount]]</f>
        <v>0</v>
      </c>
    </row>
    <row r="4185" spans="1:34">
      <c r="A4185" t="s">
        <v>7469</v>
      </c>
      <c r="B4185" t="s">
        <v>22</v>
      </c>
      <c r="C4185" t="s">
        <v>494</v>
      </c>
      <c r="D4185" t="s">
        <v>24</v>
      </c>
      <c r="E4185" t="s">
        <v>167</v>
      </c>
      <c r="F4185" t="s">
        <v>495</v>
      </c>
      <c r="G4185" t="s">
        <v>7470</v>
      </c>
      <c r="H4185" s="1">
        <f>DATE(YEAR(invoices[[#This Row],[due_date]]),MONTH(invoices[[#This Row],[due_date]]),1)</f>
        <v>45383</v>
      </c>
      <c r="I4185" s="1">
        <v>45389</v>
      </c>
      <c r="J4185">
        <v>13500</v>
      </c>
      <c r="K4185">
        <v>1643</v>
      </c>
      <c r="L4185">
        <v>0</v>
      </c>
      <c r="M4185">
        <f>invoices[[#This Row],[rent_amount]]+invoices[[#This Row],[electricity_amount]]+invoices[[#This Row],[other_charges]]</f>
        <v>15143</v>
      </c>
      <c r="N4185" t="s">
        <v>28</v>
      </c>
      <c r="O4185" t="s">
        <v>677</v>
      </c>
      <c r="P4185">
        <v>0</v>
      </c>
      <c r="Q4185" t="b">
        <v>0</v>
      </c>
      <c r="R4185" t="s">
        <v>151</v>
      </c>
      <c r="S4185">
        <v>0</v>
      </c>
      <c r="T4185">
        <f>invoices[[#This Row],[total_amount]]</f>
        <v>15143</v>
      </c>
      <c r="U4185" t="s">
        <v>498</v>
      </c>
      <c r="V4185" t="str">
        <f>INDEX([1]!Table1[tenantname],MATCH(invoices[[#This Row],[allotment_id]],[1]!Table1[TenantAllotmentID],0))</f>
        <v>TANVEER MUSTAFA (B42-C1)</v>
      </c>
      <c r="W4185" t="s">
        <v>14130</v>
      </c>
      <c r="X4185" t="s">
        <v>14131</v>
      </c>
      <c r="Y4185" s="4">
        <v>45383</v>
      </c>
      <c r="Z4185" t="s">
        <v>15806</v>
      </c>
      <c r="AA4185">
        <v>9690</v>
      </c>
      <c r="AB4185">
        <v>3229</v>
      </c>
      <c r="AC4185">
        <v>581</v>
      </c>
      <c r="AD4185" s="7">
        <f>invoices[[#This Row],[Rent]]+invoices[[#This Row],[Services]]+invoices[[#This Row],[GST]]</f>
        <v>13500</v>
      </c>
      <c r="AE4185" s="7">
        <f>invoices[[#This Row],[Total]]-invoices[[#This Row],[rent_amount]]</f>
        <v>0</v>
      </c>
      <c r="AF4185">
        <v>2966</v>
      </c>
      <c r="AG4185">
        <v>1643</v>
      </c>
      <c r="AH4185">
        <f>invoices[[#This Row],[EB Amount]]-invoices[[#This Row],[electricity_amount]]</f>
        <v>0</v>
      </c>
    </row>
    <row r="4186" spans="1:34">
      <c r="A4186" t="s">
        <v>7529</v>
      </c>
      <c r="B4186" t="s">
        <v>22</v>
      </c>
      <c r="C4186" t="s">
        <v>747</v>
      </c>
      <c r="D4186" t="s">
        <v>24</v>
      </c>
      <c r="E4186" t="s">
        <v>268</v>
      </c>
      <c r="F4186" t="s">
        <v>748</v>
      </c>
      <c r="G4186" t="s">
        <v>7530</v>
      </c>
      <c r="H4186" s="1">
        <f>DATE(YEAR(invoices[[#This Row],[due_date]]),MONTH(invoices[[#This Row],[due_date]]),1)</f>
        <v>45383</v>
      </c>
      <c r="I4186" s="1">
        <v>45389</v>
      </c>
      <c r="J4186">
        <v>14500</v>
      </c>
      <c r="K4186">
        <v>1767</v>
      </c>
      <c r="L4186">
        <v>0</v>
      </c>
      <c r="M4186">
        <f>invoices[[#This Row],[rent_amount]]+invoices[[#This Row],[electricity_amount]]+invoices[[#This Row],[other_charges]]</f>
        <v>16267</v>
      </c>
      <c r="N4186" t="s">
        <v>28</v>
      </c>
      <c r="O4186" t="s">
        <v>1097</v>
      </c>
      <c r="P4186">
        <v>0</v>
      </c>
      <c r="Q4186" t="b">
        <v>0</v>
      </c>
      <c r="R4186" t="s">
        <v>151</v>
      </c>
      <c r="S4186">
        <v>0</v>
      </c>
      <c r="T4186">
        <f>invoices[[#This Row],[total_amount]]</f>
        <v>16267</v>
      </c>
      <c r="U4186" t="s">
        <v>750</v>
      </c>
      <c r="V4186" t="str">
        <f>INDEX([1]!Table1[tenantname],MATCH(invoices[[#This Row],[allotment_id]],[1]!Table1[TenantAllotmentID],0))</f>
        <v>Arjjun  Sellamuthu (C21-B1)</v>
      </c>
      <c r="W4186" t="s">
        <v>14217</v>
      </c>
      <c r="X4186" t="s">
        <v>14218</v>
      </c>
      <c r="Y4186" s="4">
        <v>45383</v>
      </c>
      <c r="Z4186" t="s">
        <v>15806</v>
      </c>
      <c r="AA4186">
        <v>10408</v>
      </c>
      <c r="AB4186">
        <v>3468</v>
      </c>
      <c r="AC4186">
        <v>624</v>
      </c>
      <c r="AD4186" s="7">
        <f>invoices[[#This Row],[Rent]]+invoices[[#This Row],[Services]]+invoices[[#This Row],[GST]]</f>
        <v>14500</v>
      </c>
      <c r="AE4186" s="7">
        <f>invoices[[#This Row],[Total]]-invoices[[#This Row],[rent_amount]]</f>
        <v>0</v>
      </c>
      <c r="AF4186">
        <v>2997</v>
      </c>
      <c r="AG4186">
        <v>1767</v>
      </c>
      <c r="AH4186">
        <f>invoices[[#This Row],[EB Amount]]-invoices[[#This Row],[electricity_amount]]</f>
        <v>0</v>
      </c>
    </row>
    <row r="4187" spans="1:34">
      <c r="A4187" t="s">
        <v>7547</v>
      </c>
      <c r="B4187" t="s">
        <v>22</v>
      </c>
      <c r="C4187" t="s">
        <v>1524</v>
      </c>
      <c r="D4187" t="s">
        <v>24</v>
      </c>
      <c r="E4187" t="s">
        <v>399</v>
      </c>
      <c r="F4187" t="s">
        <v>1525</v>
      </c>
      <c r="G4187" t="s">
        <v>7548</v>
      </c>
      <c r="H4187" s="1">
        <f>DATE(YEAR(invoices[[#This Row],[due_date]]),MONTH(invoices[[#This Row],[due_date]]),1)</f>
        <v>45383</v>
      </c>
      <c r="I4187" s="1">
        <v>45389</v>
      </c>
      <c r="J4187">
        <v>14500</v>
      </c>
      <c r="K4187">
        <v>777</v>
      </c>
      <c r="L4187">
        <v>0</v>
      </c>
      <c r="M4187">
        <f>invoices[[#This Row],[rent_amount]]+invoices[[#This Row],[electricity_amount]]+invoices[[#This Row],[other_charges]]</f>
        <v>15277</v>
      </c>
      <c r="N4187" t="s">
        <v>28</v>
      </c>
      <c r="O4187" t="s">
        <v>150</v>
      </c>
      <c r="P4187">
        <v>0</v>
      </c>
      <c r="Q4187" t="b">
        <v>0</v>
      </c>
      <c r="R4187" t="s">
        <v>151</v>
      </c>
      <c r="S4187">
        <v>0</v>
      </c>
      <c r="T4187">
        <f>invoices[[#This Row],[total_amount]]</f>
        <v>15277</v>
      </c>
      <c r="U4187" t="s">
        <v>1527</v>
      </c>
      <c r="V4187" t="str">
        <f>INDEX([1]!Table1[tenantname],MATCH(invoices[[#This Row],[allotment_id]],[1]!Table1[TenantAllotmentID],0))</f>
        <v>Ananya Bompalli (B22-B1)</v>
      </c>
      <c r="W4187" t="s">
        <v>14506</v>
      </c>
      <c r="X4187" t="s">
        <v>14507</v>
      </c>
      <c r="Y4187" s="4">
        <v>45383</v>
      </c>
      <c r="Z4187" t="s">
        <v>15806</v>
      </c>
      <c r="AA4187">
        <v>10408</v>
      </c>
      <c r="AB4187">
        <v>3468</v>
      </c>
      <c r="AC4187">
        <v>624</v>
      </c>
      <c r="AD4187" s="7">
        <f>invoices[[#This Row],[Rent]]+invoices[[#This Row],[Services]]+invoices[[#This Row],[GST]]</f>
        <v>14500</v>
      </c>
      <c r="AE4187" s="7">
        <f>invoices[[#This Row],[Total]]-invoices[[#This Row],[rent_amount]]</f>
        <v>0</v>
      </c>
      <c r="AF4187">
        <v>3006</v>
      </c>
      <c r="AG4187">
        <v>777</v>
      </c>
      <c r="AH4187">
        <f>invoices[[#This Row],[EB Amount]]-invoices[[#This Row],[electricity_amount]]</f>
        <v>0</v>
      </c>
    </row>
    <row r="4188" spans="1:34">
      <c r="A4188" t="s">
        <v>7586</v>
      </c>
      <c r="B4188" t="s">
        <v>22</v>
      </c>
      <c r="C4188" t="s">
        <v>4421</v>
      </c>
      <c r="D4188" t="s">
        <v>24</v>
      </c>
      <c r="E4188" t="s">
        <v>349</v>
      </c>
      <c r="F4188" t="s">
        <v>350</v>
      </c>
      <c r="G4188" t="s">
        <v>7587</v>
      </c>
      <c r="H4188" s="1">
        <f>DATE(YEAR(invoices[[#This Row],[due_date]]),MONTH(invoices[[#This Row],[due_date]]),1)</f>
        <v>45383</v>
      </c>
      <c r="I4188" s="1">
        <v>45389</v>
      </c>
      <c r="J4188">
        <v>7650</v>
      </c>
      <c r="K4188">
        <v>1891</v>
      </c>
      <c r="L4188">
        <v>2250</v>
      </c>
      <c r="M4188">
        <f>invoices[[#This Row],[rent_amount]]+invoices[[#This Row],[electricity_amount]]+invoices[[#This Row],[other_charges]]</f>
        <v>11791</v>
      </c>
      <c r="N4188" t="s">
        <v>28</v>
      </c>
      <c r="O4188" t="s">
        <v>677</v>
      </c>
      <c r="P4188">
        <v>0</v>
      </c>
      <c r="Q4188" t="b">
        <v>0</v>
      </c>
      <c r="R4188" t="s">
        <v>151</v>
      </c>
      <c r="S4188">
        <v>0</v>
      </c>
      <c r="T4188">
        <f>invoices[[#This Row],[total_amount]]</f>
        <v>11791</v>
      </c>
      <c r="U4188" t="s">
        <v>5669</v>
      </c>
      <c r="V4188" t="str">
        <f>INDEX([1]!Table1[tenantname],MATCH(invoices[[#This Row],[allotment_id]],[1]!Table1[TenantAllotmentID],0))</f>
        <v>Yash Sharma (B11-C1)</v>
      </c>
      <c r="W4188" t="s">
        <v>15407</v>
      </c>
      <c r="X4188" t="s">
        <v>15408</v>
      </c>
      <c r="Y4188" s="4">
        <v>45383</v>
      </c>
      <c r="Z4188" t="s">
        <v>15806</v>
      </c>
      <c r="AA4188">
        <v>5491</v>
      </c>
      <c r="AB4188">
        <v>1830</v>
      </c>
      <c r="AC4188">
        <v>329</v>
      </c>
      <c r="AD4188" s="7">
        <f>invoices[[#This Row],[Rent]]+invoices[[#This Row],[Services]]+invoices[[#This Row],[GST]]</f>
        <v>7650</v>
      </c>
      <c r="AE4188" s="7">
        <f>invoices[[#This Row],[Total]]-invoices[[#This Row],[rent_amount]]</f>
        <v>0</v>
      </c>
      <c r="AF4188">
        <v>3028</v>
      </c>
      <c r="AG4188">
        <v>1891</v>
      </c>
      <c r="AH4188">
        <f>invoices[[#This Row],[EB Amount]]-invoices[[#This Row],[electricity_amount]]</f>
        <v>0</v>
      </c>
    </row>
    <row r="4189" spans="1:34">
      <c r="A4189" t="s">
        <v>7610</v>
      </c>
      <c r="B4189" t="s">
        <v>22</v>
      </c>
      <c r="C4189" t="s">
        <v>7611</v>
      </c>
      <c r="D4189" t="s">
        <v>24</v>
      </c>
      <c r="E4189" t="s">
        <v>50</v>
      </c>
      <c r="F4189" t="s">
        <v>485</v>
      </c>
      <c r="G4189" t="s">
        <v>7612</v>
      </c>
      <c r="H4189" s="1">
        <f>DATE(YEAR(invoices[[#This Row],[due_date]]),MONTH(invoices[[#This Row],[due_date]]),1)</f>
        <v>45383</v>
      </c>
      <c r="I4189" s="1">
        <v>45389</v>
      </c>
      <c r="J4189">
        <v>0</v>
      </c>
      <c r="K4189">
        <v>0</v>
      </c>
      <c r="L4189">
        <v>2250</v>
      </c>
      <c r="M4189">
        <f>invoices[[#This Row],[rent_amount]]+invoices[[#This Row],[electricity_amount]]+invoices[[#This Row],[other_charges]]</f>
        <v>2250</v>
      </c>
      <c r="N4189" t="s">
        <v>28</v>
      </c>
      <c r="O4189" t="s">
        <v>1097</v>
      </c>
      <c r="P4189">
        <v>0</v>
      </c>
      <c r="Q4189" t="b">
        <v>0</v>
      </c>
      <c r="R4189" t="s">
        <v>151</v>
      </c>
      <c r="S4189">
        <v>0</v>
      </c>
      <c r="T4189">
        <f>invoices[[#This Row],[total_amount]]</f>
        <v>2250</v>
      </c>
      <c r="U4189" t="s">
        <v>7613</v>
      </c>
      <c r="V4189" t="str">
        <f>INDEX([1]!Table1[tenantname],MATCH(invoices[[#This Row],[allotment_id]],[1]!Table1[TenantAllotmentID],0))</f>
        <v>chandru Rajendran (B32-B2)</v>
      </c>
      <c r="W4189" t="s">
        <v>15561</v>
      </c>
      <c r="X4189" t="s">
        <v>15562</v>
      </c>
      <c r="Y4189" s="4">
        <v>45383</v>
      </c>
      <c r="Z4189" t="s">
        <v>15806</v>
      </c>
      <c r="AA4189">
        <v>0</v>
      </c>
      <c r="AB4189">
        <v>0</v>
      </c>
      <c r="AC4189">
        <v>0</v>
      </c>
      <c r="AD4189" s="7">
        <f>invoices[[#This Row],[Rent]]+invoices[[#This Row],[Services]]+invoices[[#This Row],[GST]]</f>
        <v>0</v>
      </c>
      <c r="AE4189" s="7">
        <f>invoices[[#This Row],[Total]]-invoices[[#This Row],[rent_amount]]</f>
        <v>0</v>
      </c>
      <c r="AF4189">
        <v>3038</v>
      </c>
      <c r="AG4189">
        <v>0</v>
      </c>
      <c r="AH4189">
        <f>invoices[[#This Row],[EB Amount]]-invoices[[#This Row],[electricity_amount]]</f>
        <v>0</v>
      </c>
    </row>
    <row r="4190" spans="1:34">
      <c r="A4190" t="s">
        <v>7675</v>
      </c>
      <c r="B4190" t="s">
        <v>22</v>
      </c>
      <c r="C4190" t="s">
        <v>2459</v>
      </c>
      <c r="D4190" t="s">
        <v>24</v>
      </c>
      <c r="E4190" t="s">
        <v>476</v>
      </c>
      <c r="F4190" t="s">
        <v>1069</v>
      </c>
      <c r="G4190" t="s">
        <v>7676</v>
      </c>
      <c r="H4190" s="1">
        <f>DATE(YEAR(invoices[[#This Row],[due_date]]),MONTH(invoices[[#This Row],[due_date]]),1)</f>
        <v>45383</v>
      </c>
      <c r="I4190" s="1">
        <v>45389</v>
      </c>
      <c r="J4190">
        <v>7650</v>
      </c>
      <c r="K4190">
        <v>0</v>
      </c>
      <c r="L4190">
        <v>0</v>
      </c>
      <c r="M4190">
        <f>invoices[[#This Row],[rent_amount]]+invoices[[#This Row],[electricity_amount]]+invoices[[#This Row],[other_charges]]</f>
        <v>7650</v>
      </c>
      <c r="N4190" t="s">
        <v>28</v>
      </c>
      <c r="O4190" t="s">
        <v>677</v>
      </c>
      <c r="P4190">
        <v>0</v>
      </c>
      <c r="Q4190" t="b">
        <v>0</v>
      </c>
      <c r="R4190" t="s">
        <v>151</v>
      </c>
      <c r="S4190">
        <v>0</v>
      </c>
      <c r="T4190">
        <f>invoices[[#This Row],[total_amount]]</f>
        <v>7650</v>
      </c>
      <c r="U4190" t="s">
        <v>3090</v>
      </c>
      <c r="V4190" t="str">
        <f>INDEX([1]!Table1[tenantname],MATCH(invoices[[#This Row],[allotment_id]],[1]!Table1[TenantAllotmentID],0))</f>
        <v>Vishal Chandravanshi (B41-C2)</v>
      </c>
      <c r="W4190" t="s">
        <v>14810</v>
      </c>
      <c r="X4190" t="s">
        <v>14968</v>
      </c>
      <c r="Y4190" s="4">
        <v>45383</v>
      </c>
      <c r="Z4190" t="s">
        <v>15806</v>
      </c>
      <c r="AA4190">
        <v>5355</v>
      </c>
      <c r="AB4190">
        <v>1945</v>
      </c>
      <c r="AC4190">
        <v>350</v>
      </c>
      <c r="AD4190" s="7">
        <f>invoices[[#This Row],[Rent]]+invoices[[#This Row],[Services]]+invoices[[#This Row],[GST]]</f>
        <v>7650</v>
      </c>
      <c r="AE4190" s="7">
        <f>invoices[[#This Row],[Total]]-invoices[[#This Row],[rent_amount]]</f>
        <v>0</v>
      </c>
      <c r="AF4190">
        <v>3070</v>
      </c>
      <c r="AG4190">
        <v>0</v>
      </c>
      <c r="AH4190">
        <f>invoices[[#This Row],[EB Amount]]-invoices[[#This Row],[electricity_amount]]</f>
        <v>0</v>
      </c>
    </row>
    <row r="4191" spans="1:34">
      <c r="A4191" s="2" t="s">
        <v>7868</v>
      </c>
      <c r="B4191" t="s">
        <v>22</v>
      </c>
      <c r="C4191" t="s">
        <v>7869</v>
      </c>
      <c r="D4191" t="s">
        <v>24</v>
      </c>
      <c r="E4191" t="s">
        <v>155</v>
      </c>
      <c r="F4191" t="s">
        <v>742</v>
      </c>
      <c r="G4191" t="s">
        <v>7870</v>
      </c>
      <c r="H4191" s="1">
        <f>DATE(YEAR(invoices[[#This Row],[due_date]]),MONTH(invoices[[#This Row],[due_date]]),1)</f>
        <v>45383</v>
      </c>
      <c r="I4191" s="1">
        <v>45389</v>
      </c>
      <c r="J4191">
        <v>10800</v>
      </c>
      <c r="K4191">
        <v>0</v>
      </c>
      <c r="L4191">
        <v>0</v>
      </c>
      <c r="M4191">
        <f>invoices[[#This Row],[rent_amount]]+invoices[[#This Row],[electricity_amount]]+invoices[[#This Row],[other_charges]]</f>
        <v>10800</v>
      </c>
      <c r="N4191" t="s">
        <v>28</v>
      </c>
      <c r="O4191" t="s">
        <v>243</v>
      </c>
      <c r="P4191">
        <v>0</v>
      </c>
      <c r="Q4191" t="b">
        <v>0</v>
      </c>
      <c r="R4191" t="s">
        <v>151</v>
      </c>
      <c r="S4191">
        <v>0</v>
      </c>
      <c r="T4191">
        <f>invoices[[#This Row],[total_amount]]</f>
        <v>10800</v>
      </c>
      <c r="U4191" t="s">
        <v>7871</v>
      </c>
      <c r="V4191" t="str">
        <f>INDEX([1]!Table1[tenantname],MATCH(invoices[[#This Row],[allotment_id]],[1]!Table1[TenantAllotmentID],0))</f>
        <v>Priyanka Kannan (C44-C1)</v>
      </c>
      <c r="W4191" t="s">
        <v>15579</v>
      </c>
      <c r="X4191" t="s">
        <v>15580</v>
      </c>
      <c r="Y4191" s="4">
        <v>45383</v>
      </c>
      <c r="Z4191" t="s">
        <v>15806</v>
      </c>
      <c r="AA4191">
        <v>7560</v>
      </c>
      <c r="AB4191">
        <v>2746</v>
      </c>
      <c r="AC4191">
        <v>494</v>
      </c>
      <c r="AD4191" s="7">
        <f>invoices[[#This Row],[Rent]]+invoices[[#This Row],[Services]]+invoices[[#This Row],[GST]]</f>
        <v>10800</v>
      </c>
      <c r="AE4191" s="7">
        <f>invoices[[#This Row],[Total]]-invoices[[#This Row],[rent_amount]]</f>
        <v>0</v>
      </c>
      <c r="AF4191">
        <v>3172</v>
      </c>
      <c r="AG4191">
        <v>0</v>
      </c>
      <c r="AH4191">
        <f>invoices[[#This Row],[EB Amount]]-invoices[[#This Row],[electricity_amount]]</f>
        <v>0</v>
      </c>
    </row>
    <row r="4192" spans="1:34">
      <c r="A4192" t="s">
        <v>7878</v>
      </c>
      <c r="B4192" t="s">
        <v>22</v>
      </c>
      <c r="C4192" t="s">
        <v>1517</v>
      </c>
      <c r="D4192" t="s">
        <v>24</v>
      </c>
      <c r="E4192" t="s">
        <v>349</v>
      </c>
      <c r="F4192" t="s">
        <v>878</v>
      </c>
      <c r="G4192" t="s">
        <v>7879</v>
      </c>
      <c r="H4192" s="1">
        <f>DATE(YEAR(invoices[[#This Row],[due_date]]),MONTH(invoices[[#This Row],[due_date]]),1)</f>
        <v>45383</v>
      </c>
      <c r="I4192" s="1">
        <v>45389</v>
      </c>
      <c r="J4192">
        <v>19000</v>
      </c>
      <c r="K4192">
        <v>1891</v>
      </c>
      <c r="L4192">
        <v>0</v>
      </c>
      <c r="M4192">
        <f>invoices[[#This Row],[rent_amount]]+invoices[[#This Row],[electricity_amount]]+invoices[[#This Row],[other_charges]]</f>
        <v>20891</v>
      </c>
      <c r="N4192" t="s">
        <v>28</v>
      </c>
      <c r="O4192" t="s">
        <v>1097</v>
      </c>
      <c r="P4192">
        <v>0</v>
      </c>
      <c r="Q4192" t="b">
        <v>0</v>
      </c>
      <c r="R4192" t="s">
        <v>151</v>
      </c>
      <c r="S4192">
        <v>0</v>
      </c>
      <c r="T4192">
        <f>invoices[[#This Row],[total_amount]]</f>
        <v>20891</v>
      </c>
      <c r="U4192" t="s">
        <v>1518</v>
      </c>
      <c r="V4192" t="str">
        <f>INDEX([1]!Table1[tenantname],MATCH(invoices[[#This Row],[allotment_id]],[1]!Table1[TenantAllotmentID],0))</f>
        <v>Binayak Debgupta (B11-A1)</v>
      </c>
      <c r="W4192" t="s">
        <v>14504</v>
      </c>
      <c r="X4192" t="s">
        <v>14505</v>
      </c>
      <c r="Y4192" s="4">
        <v>45383</v>
      </c>
      <c r="Z4192" t="s">
        <v>15806</v>
      </c>
      <c r="AA4192">
        <v>13639</v>
      </c>
      <c r="AB4192">
        <v>4545</v>
      </c>
      <c r="AC4192">
        <v>816</v>
      </c>
      <c r="AD4192" s="7">
        <f>invoices[[#This Row],[Rent]]+invoices[[#This Row],[Services]]+invoices[[#This Row],[GST]]</f>
        <v>19000</v>
      </c>
      <c r="AE4192" s="7">
        <f>invoices[[#This Row],[Total]]-invoices[[#This Row],[rent_amount]]</f>
        <v>0</v>
      </c>
      <c r="AF4192">
        <v>3176</v>
      </c>
      <c r="AG4192">
        <v>1891</v>
      </c>
      <c r="AH4192">
        <f>invoices[[#This Row],[EB Amount]]-invoices[[#This Row],[electricity_amount]]</f>
        <v>0</v>
      </c>
    </row>
    <row r="4193" spans="1:34">
      <c r="A4193" t="s">
        <v>7932</v>
      </c>
      <c r="B4193" t="s">
        <v>22</v>
      </c>
      <c r="C4193" t="s">
        <v>2085</v>
      </c>
      <c r="D4193" t="s">
        <v>24</v>
      </c>
      <c r="E4193" t="s">
        <v>329</v>
      </c>
      <c r="F4193" t="s">
        <v>330</v>
      </c>
      <c r="G4193" t="s">
        <v>7933</v>
      </c>
      <c r="H4193" s="1">
        <f>DATE(YEAR(invoices[[#This Row],[due_date]]),MONTH(invoices[[#This Row],[due_date]]),1)</f>
        <v>45383</v>
      </c>
      <c r="I4193" s="1">
        <v>45389</v>
      </c>
      <c r="J4193">
        <v>17000</v>
      </c>
      <c r="K4193">
        <v>2356</v>
      </c>
      <c r="L4193">
        <v>0</v>
      </c>
      <c r="M4193">
        <f>invoices[[#This Row],[rent_amount]]+invoices[[#This Row],[electricity_amount]]+invoices[[#This Row],[other_charges]]</f>
        <v>19356</v>
      </c>
      <c r="N4193" t="s">
        <v>28</v>
      </c>
      <c r="O4193" t="s">
        <v>243</v>
      </c>
      <c r="P4193">
        <v>0</v>
      </c>
      <c r="Q4193" t="b">
        <v>0</v>
      </c>
      <c r="R4193" t="s">
        <v>151</v>
      </c>
      <c r="S4193">
        <v>0</v>
      </c>
      <c r="T4193">
        <f>invoices[[#This Row],[total_amount]]</f>
        <v>19356</v>
      </c>
      <c r="U4193" t="s">
        <v>7442</v>
      </c>
      <c r="V4193" t="str">
        <f>INDEX([1]!Table1[tenantname],MATCH(invoices[[#This Row],[allotment_id]],[1]!Table1[TenantAllotmentID],0))</f>
        <v>Poorvi Mittal (C43-A1)</v>
      </c>
      <c r="W4193" t="s">
        <v>14702</v>
      </c>
      <c r="X4193" t="s">
        <v>15553</v>
      </c>
      <c r="Y4193" s="4">
        <v>45383</v>
      </c>
      <c r="Z4193" t="s">
        <v>15806</v>
      </c>
      <c r="AA4193">
        <v>10395</v>
      </c>
      <c r="AB4193">
        <v>5597</v>
      </c>
      <c r="AC4193">
        <v>1008</v>
      </c>
      <c r="AD4193" s="7">
        <f>invoices[[#This Row],[Rent]]+invoices[[#This Row],[Services]]+invoices[[#This Row],[GST]]</f>
        <v>17000</v>
      </c>
      <c r="AE4193" s="7">
        <f>invoices[[#This Row],[Total]]-invoices[[#This Row],[rent_amount]]</f>
        <v>0</v>
      </c>
      <c r="AF4193">
        <v>3202</v>
      </c>
      <c r="AG4193">
        <v>2356</v>
      </c>
      <c r="AH4193">
        <f>invoices[[#This Row],[EB Amount]]-invoices[[#This Row],[electricity_amount]]</f>
        <v>0</v>
      </c>
    </row>
    <row r="4194" spans="1:34">
      <c r="A4194" s="2" t="s">
        <v>8068</v>
      </c>
      <c r="B4194" t="s">
        <v>22</v>
      </c>
      <c r="C4194" t="s">
        <v>111</v>
      </c>
      <c r="D4194" t="s">
        <v>24</v>
      </c>
      <c r="E4194" t="s">
        <v>112</v>
      </c>
      <c r="F4194" t="s">
        <v>113</v>
      </c>
      <c r="G4194" t="s">
        <v>8069</v>
      </c>
      <c r="H4194" s="1">
        <f>DATE(YEAR(invoices[[#This Row],[due_date]]),MONTH(invoices[[#This Row],[due_date]]),1)</f>
        <v>45383</v>
      </c>
      <c r="I4194" s="1">
        <v>45389</v>
      </c>
      <c r="J4194">
        <v>13500</v>
      </c>
      <c r="K4194">
        <v>2077</v>
      </c>
      <c r="L4194">
        <v>0</v>
      </c>
      <c r="M4194">
        <f>invoices[[#This Row],[rent_amount]]+invoices[[#This Row],[electricity_amount]]+invoices[[#This Row],[other_charges]]</f>
        <v>15577</v>
      </c>
      <c r="N4194" t="s">
        <v>28</v>
      </c>
      <c r="O4194" t="s">
        <v>243</v>
      </c>
      <c r="P4194">
        <v>0</v>
      </c>
      <c r="Q4194" t="b">
        <v>0</v>
      </c>
      <c r="R4194" t="s">
        <v>151</v>
      </c>
      <c r="S4194">
        <v>0</v>
      </c>
      <c r="T4194">
        <f>invoices[[#This Row],[total_amount]]</f>
        <v>15577</v>
      </c>
      <c r="U4194" t="s">
        <v>117</v>
      </c>
      <c r="V4194" t="str">
        <f>INDEX([1]!Table1[tenantname],MATCH(invoices[[#This Row],[allotment_id]],[1]!Table1[TenantAllotmentID],0))</f>
        <v>Ramvishnu R (A23-C1)</v>
      </c>
      <c r="W4194" t="s">
        <v>14006</v>
      </c>
      <c r="X4194" t="s">
        <v>14007</v>
      </c>
      <c r="Y4194" s="4">
        <v>45383</v>
      </c>
      <c r="Z4194" t="s">
        <v>15806</v>
      </c>
      <c r="AA4194">
        <v>9690</v>
      </c>
      <c r="AB4194">
        <v>3229</v>
      </c>
      <c r="AC4194">
        <v>581</v>
      </c>
      <c r="AD4194" s="7">
        <f>invoices[[#This Row],[Rent]]+invoices[[#This Row],[Services]]+invoices[[#This Row],[GST]]</f>
        <v>13500</v>
      </c>
      <c r="AE4194" s="7">
        <f>invoices[[#This Row],[Total]]-invoices[[#This Row],[rent_amount]]</f>
        <v>0</v>
      </c>
      <c r="AF4194">
        <v>3272</v>
      </c>
      <c r="AG4194">
        <v>2077</v>
      </c>
      <c r="AH4194">
        <f>invoices[[#This Row],[EB Amount]]-invoices[[#This Row],[electricity_amount]]</f>
        <v>0</v>
      </c>
    </row>
    <row r="4195" spans="1:34">
      <c r="A4195" s="2" t="s">
        <v>8153</v>
      </c>
      <c r="B4195" t="s">
        <v>22</v>
      </c>
      <c r="C4195" t="s">
        <v>1701</v>
      </c>
      <c r="D4195" t="s">
        <v>24</v>
      </c>
      <c r="E4195" t="s">
        <v>476</v>
      </c>
      <c r="F4195" t="s">
        <v>1186</v>
      </c>
      <c r="G4195" t="s">
        <v>8154</v>
      </c>
      <c r="H4195" s="1">
        <f>DATE(YEAR(invoices[[#This Row],[due_date]]),MONTH(invoices[[#This Row],[due_date]]),1)</f>
        <v>45383</v>
      </c>
      <c r="I4195" s="1">
        <v>45389</v>
      </c>
      <c r="J4195">
        <v>14500</v>
      </c>
      <c r="K4195">
        <v>567</v>
      </c>
      <c r="L4195">
        <v>0</v>
      </c>
      <c r="M4195">
        <f>invoices[[#This Row],[rent_amount]]+invoices[[#This Row],[electricity_amount]]+invoices[[#This Row],[other_charges]]</f>
        <v>15067</v>
      </c>
      <c r="N4195" t="s">
        <v>28</v>
      </c>
      <c r="O4195" t="s">
        <v>677</v>
      </c>
      <c r="P4195">
        <v>0</v>
      </c>
      <c r="Q4195" t="b">
        <v>0</v>
      </c>
      <c r="R4195" t="s">
        <v>151</v>
      </c>
      <c r="S4195">
        <v>0</v>
      </c>
      <c r="T4195">
        <f>invoices[[#This Row],[total_amount]]</f>
        <v>15067</v>
      </c>
      <c r="U4195" t="s">
        <v>1703</v>
      </c>
      <c r="V4195" t="str">
        <f>INDEX([1]!Table1[tenantname],MATCH(invoices[[#This Row],[allotment_id]],[1]!Table1[TenantAllotmentID],0))</f>
        <v>Shasank Dalvi (B41-B2)</v>
      </c>
      <c r="W4195" t="s">
        <v>14566</v>
      </c>
      <c r="X4195" t="s">
        <v>14567</v>
      </c>
      <c r="Y4195" s="4">
        <v>45383</v>
      </c>
      <c r="Z4195" t="s">
        <v>15806</v>
      </c>
      <c r="AA4195">
        <v>10408</v>
      </c>
      <c r="AB4195">
        <v>3468</v>
      </c>
      <c r="AC4195">
        <v>624</v>
      </c>
      <c r="AD4195" s="7">
        <f>invoices[[#This Row],[Rent]]+invoices[[#This Row],[Services]]+invoices[[#This Row],[GST]]</f>
        <v>14500</v>
      </c>
      <c r="AE4195" s="7">
        <f>invoices[[#This Row],[Total]]-invoices[[#This Row],[rent_amount]]</f>
        <v>0</v>
      </c>
      <c r="AF4195">
        <v>3313</v>
      </c>
      <c r="AG4195">
        <v>567</v>
      </c>
      <c r="AH4195">
        <f>invoices[[#This Row],[EB Amount]]-invoices[[#This Row],[electricity_amount]]</f>
        <v>0</v>
      </c>
    </row>
    <row r="4196" spans="1:34">
      <c r="A4196" t="s">
        <v>8173</v>
      </c>
      <c r="B4196" t="s">
        <v>22</v>
      </c>
      <c r="C4196" t="s">
        <v>1387</v>
      </c>
      <c r="D4196" t="s">
        <v>24</v>
      </c>
      <c r="E4196" t="s">
        <v>476</v>
      </c>
      <c r="F4196" t="s">
        <v>1388</v>
      </c>
      <c r="G4196" t="s">
        <v>8174</v>
      </c>
      <c r="H4196" s="1">
        <f>DATE(YEAR(invoices[[#This Row],[due_date]]),MONTH(invoices[[#This Row],[due_date]]),1)</f>
        <v>45383</v>
      </c>
      <c r="I4196" s="1">
        <v>45389</v>
      </c>
      <c r="J4196">
        <v>14500</v>
      </c>
      <c r="K4196">
        <v>2511</v>
      </c>
      <c r="L4196">
        <v>0</v>
      </c>
      <c r="M4196">
        <f>invoices[[#This Row],[rent_amount]]+invoices[[#This Row],[electricity_amount]]+invoices[[#This Row],[other_charges]]</f>
        <v>17011</v>
      </c>
      <c r="N4196" t="s">
        <v>28</v>
      </c>
      <c r="O4196" t="s">
        <v>677</v>
      </c>
      <c r="P4196">
        <v>0</v>
      </c>
      <c r="Q4196" t="b">
        <v>0</v>
      </c>
      <c r="R4196" t="s">
        <v>151</v>
      </c>
      <c r="S4196">
        <v>0</v>
      </c>
      <c r="T4196">
        <f>invoices[[#This Row],[total_amount]]</f>
        <v>17011</v>
      </c>
      <c r="U4196" t="s">
        <v>1390</v>
      </c>
      <c r="V4196" t="str">
        <f>INDEX([1]!Table1[tenantname],MATCH(invoices[[#This Row],[allotment_id]],[1]!Table1[TenantAllotmentID],0))</f>
        <v>Tushar Ankit (B41-B1)</v>
      </c>
      <c r="W4196" t="s">
        <v>14454</v>
      </c>
      <c r="X4196" t="s">
        <v>14455</v>
      </c>
      <c r="Y4196" s="4">
        <v>45383</v>
      </c>
      <c r="Z4196" t="s">
        <v>15806</v>
      </c>
      <c r="AA4196">
        <v>10408</v>
      </c>
      <c r="AB4196">
        <v>3468</v>
      </c>
      <c r="AC4196">
        <v>624</v>
      </c>
      <c r="AD4196" s="7">
        <f>invoices[[#This Row],[Rent]]+invoices[[#This Row],[Services]]+invoices[[#This Row],[GST]]</f>
        <v>14500</v>
      </c>
      <c r="AE4196" s="7">
        <f>invoices[[#This Row],[Total]]-invoices[[#This Row],[rent_amount]]</f>
        <v>0</v>
      </c>
      <c r="AF4196">
        <v>3323</v>
      </c>
      <c r="AG4196">
        <v>2511</v>
      </c>
      <c r="AH4196">
        <f>invoices[[#This Row],[EB Amount]]-invoices[[#This Row],[electricity_amount]]</f>
        <v>0</v>
      </c>
    </row>
    <row r="4197" spans="1:34">
      <c r="A4197" t="s">
        <v>8278</v>
      </c>
      <c r="B4197" t="s">
        <v>22</v>
      </c>
      <c r="C4197" t="s">
        <v>2835</v>
      </c>
      <c r="D4197" t="s">
        <v>24</v>
      </c>
      <c r="E4197" t="s">
        <v>226</v>
      </c>
      <c r="F4197" t="s">
        <v>2836</v>
      </c>
      <c r="G4197" t="s">
        <v>8279</v>
      </c>
      <c r="H4197" s="1">
        <f>DATE(YEAR(invoices[[#This Row],[due_date]]),MONTH(invoices[[#This Row],[due_date]]),1)</f>
        <v>45383</v>
      </c>
      <c r="I4197" s="1">
        <v>45389</v>
      </c>
      <c r="J4197">
        <v>14500</v>
      </c>
      <c r="K4197">
        <v>1519</v>
      </c>
      <c r="L4197">
        <v>0</v>
      </c>
      <c r="M4197">
        <f>invoices[[#This Row],[rent_amount]]+invoices[[#This Row],[electricity_amount]]+invoices[[#This Row],[other_charges]]</f>
        <v>16019</v>
      </c>
      <c r="N4197" t="s">
        <v>28</v>
      </c>
      <c r="O4197" t="s">
        <v>243</v>
      </c>
      <c r="P4197">
        <v>0</v>
      </c>
      <c r="Q4197" t="b">
        <v>0</v>
      </c>
      <c r="R4197" t="s">
        <v>151</v>
      </c>
      <c r="S4197">
        <v>0</v>
      </c>
      <c r="T4197">
        <f>invoices[[#This Row],[total_amount]]</f>
        <v>16019</v>
      </c>
      <c r="U4197" s="2" t="s">
        <v>2838</v>
      </c>
      <c r="V4197" t="str">
        <f>INDEX([1]!Table1[tenantname],MATCH(invoices[[#This Row],[allotment_id]],[1]!Table1[TenantAllotmentID],0))</f>
        <v>Nivetha Marimuthu (B12-B1)</v>
      </c>
      <c r="W4197" t="s">
        <v>14907</v>
      </c>
      <c r="X4197" t="s">
        <v>14908</v>
      </c>
      <c r="Y4197" s="4">
        <v>45383</v>
      </c>
      <c r="Z4197" t="s">
        <v>15806</v>
      </c>
      <c r="AA4197">
        <v>10408</v>
      </c>
      <c r="AB4197">
        <v>3468</v>
      </c>
      <c r="AC4197">
        <v>624</v>
      </c>
      <c r="AD4197" s="7">
        <f>invoices[[#This Row],[Rent]]+invoices[[#This Row],[Services]]+invoices[[#This Row],[GST]]</f>
        <v>14500</v>
      </c>
      <c r="AE4197" s="7">
        <f>invoices[[#This Row],[Total]]-invoices[[#This Row],[rent_amount]]</f>
        <v>0</v>
      </c>
      <c r="AF4197">
        <v>3372</v>
      </c>
      <c r="AG4197">
        <v>1519</v>
      </c>
      <c r="AH4197">
        <f>invoices[[#This Row],[EB Amount]]-invoices[[#This Row],[electricity_amount]]</f>
        <v>0</v>
      </c>
    </row>
    <row r="4198" spans="1:34">
      <c r="A4198" t="s">
        <v>8432</v>
      </c>
      <c r="B4198" t="s">
        <v>22</v>
      </c>
      <c r="C4198" t="s">
        <v>1674</v>
      </c>
      <c r="D4198" t="s">
        <v>24</v>
      </c>
      <c r="E4198" t="s">
        <v>329</v>
      </c>
      <c r="F4198" t="s">
        <v>1352</v>
      </c>
      <c r="G4198" t="s">
        <v>8433</v>
      </c>
      <c r="H4198" s="1">
        <f>DATE(YEAR(invoices[[#This Row],[due_date]]),MONTH(invoices[[#This Row],[due_date]]),1)</f>
        <v>45383</v>
      </c>
      <c r="I4198" s="1">
        <v>45389</v>
      </c>
      <c r="J4198">
        <v>14500</v>
      </c>
      <c r="K4198">
        <v>1984</v>
      </c>
      <c r="L4198">
        <v>0</v>
      </c>
      <c r="M4198">
        <f>invoices[[#This Row],[rent_amount]]+invoices[[#This Row],[electricity_amount]]+invoices[[#This Row],[other_charges]]</f>
        <v>16484</v>
      </c>
      <c r="N4198" t="s">
        <v>28</v>
      </c>
      <c r="O4198" t="s">
        <v>243</v>
      </c>
      <c r="P4198">
        <v>0</v>
      </c>
      <c r="Q4198" t="b">
        <v>0</v>
      </c>
      <c r="R4198" t="s">
        <v>151</v>
      </c>
      <c r="S4198">
        <v>0</v>
      </c>
      <c r="T4198">
        <f>invoices[[#This Row],[total_amount]]</f>
        <v>16484</v>
      </c>
      <c r="U4198" t="s">
        <v>1677</v>
      </c>
      <c r="V4198" t="str">
        <f>INDEX([1]!Table1[tenantname],MATCH(invoices[[#This Row],[allotment_id]],[1]!Table1[TenantAllotmentID],0))</f>
        <v>Oviya S (C43-B1)</v>
      </c>
      <c r="W4198" t="s">
        <v>14557</v>
      </c>
      <c r="X4198" t="s">
        <v>14557</v>
      </c>
      <c r="Y4198" s="4">
        <v>45383</v>
      </c>
      <c r="Z4198" t="s">
        <v>15806</v>
      </c>
      <c r="AA4198">
        <v>9425</v>
      </c>
      <c r="AB4198">
        <v>4774</v>
      </c>
      <c r="AC4198">
        <v>301</v>
      </c>
      <c r="AD4198" s="7">
        <f>invoices[[#This Row],[Rent]]+invoices[[#This Row],[Services]]+invoices[[#This Row],[GST]]</f>
        <v>14500</v>
      </c>
      <c r="AE4198" s="7">
        <f>invoices[[#This Row],[Total]]-invoices[[#This Row],[rent_amount]]</f>
        <v>0</v>
      </c>
      <c r="AF4198">
        <v>3453</v>
      </c>
      <c r="AG4198">
        <v>1984</v>
      </c>
      <c r="AH4198">
        <f>invoices[[#This Row],[EB Amount]]-invoices[[#This Row],[electricity_amount]]</f>
        <v>0</v>
      </c>
    </row>
    <row r="4199" spans="1:34">
      <c r="A4199" t="s">
        <v>8565</v>
      </c>
      <c r="B4199" t="s">
        <v>22</v>
      </c>
      <c r="C4199" t="s">
        <v>6685</v>
      </c>
      <c r="D4199" t="s">
        <v>24</v>
      </c>
      <c r="E4199" t="s">
        <v>254</v>
      </c>
      <c r="F4199" t="s">
        <v>2299</v>
      </c>
      <c r="G4199" t="s">
        <v>8566</v>
      </c>
      <c r="H4199" s="1">
        <f>DATE(YEAR(invoices[[#This Row],[due_date]]),MONTH(invoices[[#This Row],[due_date]]),1)</f>
        <v>45383</v>
      </c>
      <c r="I4199" s="1">
        <v>45389</v>
      </c>
      <c r="J4199">
        <v>13500</v>
      </c>
      <c r="K4199">
        <v>2325</v>
      </c>
      <c r="L4199">
        <v>0</v>
      </c>
      <c r="M4199">
        <f>invoices[[#This Row],[rent_amount]]+invoices[[#This Row],[electricity_amount]]+invoices[[#This Row],[other_charges]]</f>
        <v>15825</v>
      </c>
      <c r="N4199" t="s">
        <v>28</v>
      </c>
      <c r="O4199" t="s">
        <v>677</v>
      </c>
      <c r="P4199">
        <v>0</v>
      </c>
      <c r="Q4199" t="b">
        <v>0</v>
      </c>
      <c r="R4199" t="s">
        <v>151</v>
      </c>
      <c r="S4199">
        <v>0</v>
      </c>
      <c r="T4199">
        <f>invoices[[#This Row],[total_amount]]</f>
        <v>15825</v>
      </c>
      <c r="U4199" t="s">
        <v>6687</v>
      </c>
      <c r="V4199" t="str">
        <f>INDEX([1]!Table1[tenantname],MATCH(invoices[[#This Row],[allotment_id]],[1]!Table1[TenantAllotmentID],0))</f>
        <v>Srilekha Telaprolu (C42-C1)</v>
      </c>
      <c r="W4199" t="s">
        <v>15500</v>
      </c>
      <c r="X4199" t="s">
        <v>15501</v>
      </c>
      <c r="Y4199" s="4">
        <v>45383</v>
      </c>
      <c r="Z4199" t="s">
        <v>15806</v>
      </c>
      <c r="AA4199">
        <v>8775</v>
      </c>
      <c r="AB4199">
        <v>4445</v>
      </c>
      <c r="AC4199">
        <v>280</v>
      </c>
      <c r="AD4199" s="7">
        <f>invoices[[#This Row],[Rent]]+invoices[[#This Row],[Services]]+invoices[[#This Row],[GST]]</f>
        <v>13500</v>
      </c>
      <c r="AE4199" s="7">
        <f>invoices[[#This Row],[Total]]-invoices[[#This Row],[rent_amount]]</f>
        <v>0</v>
      </c>
      <c r="AF4199">
        <v>3524</v>
      </c>
      <c r="AG4199">
        <v>2325</v>
      </c>
      <c r="AH4199">
        <f>invoices[[#This Row],[EB Amount]]-invoices[[#This Row],[electricity_amount]]</f>
        <v>0</v>
      </c>
    </row>
    <row r="4200" spans="1:34">
      <c r="A4200" t="s">
        <v>8628</v>
      </c>
      <c r="B4200" t="s">
        <v>22</v>
      </c>
      <c r="C4200" t="s">
        <v>8629</v>
      </c>
      <c r="D4200" t="s">
        <v>24</v>
      </c>
      <c r="E4200" t="s">
        <v>167</v>
      </c>
      <c r="F4200" t="s">
        <v>2258</v>
      </c>
      <c r="G4200" t="s">
        <v>8630</v>
      </c>
      <c r="H4200" s="1">
        <f>DATE(YEAR(invoices[[#This Row],[due_date]]),MONTH(invoices[[#This Row],[due_date]]),1)</f>
        <v>45383</v>
      </c>
      <c r="I4200" s="1">
        <v>45389</v>
      </c>
      <c r="J4200">
        <v>0</v>
      </c>
      <c r="K4200">
        <v>0</v>
      </c>
      <c r="L4200">
        <v>2250</v>
      </c>
      <c r="M4200">
        <f>invoices[[#This Row],[rent_amount]]+invoices[[#This Row],[electricity_amount]]+invoices[[#This Row],[other_charges]]</f>
        <v>2250</v>
      </c>
      <c r="N4200" t="s">
        <v>28</v>
      </c>
      <c r="O4200" t="s">
        <v>243</v>
      </c>
      <c r="P4200">
        <v>0</v>
      </c>
      <c r="Q4200" t="b">
        <v>0</v>
      </c>
      <c r="R4200" t="s">
        <v>151</v>
      </c>
      <c r="S4200">
        <v>0</v>
      </c>
      <c r="T4200">
        <f>invoices[[#This Row],[total_amount]]</f>
        <v>2250</v>
      </c>
      <c r="U4200" t="s">
        <v>8631</v>
      </c>
      <c r="V4200" t="str">
        <f>INDEX([1]!Table1[tenantname],MATCH(invoices[[#This Row],[allotment_id]],[1]!Table1[TenantAllotmentID],0))</f>
        <v>Kaustubh Kachare (B42-A1)</v>
      </c>
      <c r="W4200" t="s">
        <v>15628</v>
      </c>
      <c r="X4200" t="s">
        <v>15629</v>
      </c>
      <c r="Y4200" s="4">
        <v>45383</v>
      </c>
      <c r="Z4200" t="s">
        <v>15806</v>
      </c>
      <c r="AA4200">
        <v>0</v>
      </c>
      <c r="AB4200">
        <v>0</v>
      </c>
      <c r="AC4200">
        <v>0</v>
      </c>
      <c r="AD4200" s="7">
        <f>invoices[[#This Row],[Rent]]+invoices[[#This Row],[Services]]+invoices[[#This Row],[GST]]</f>
        <v>0</v>
      </c>
      <c r="AE4200" s="7">
        <f>invoices[[#This Row],[Total]]-invoices[[#This Row],[rent_amount]]</f>
        <v>0</v>
      </c>
      <c r="AF4200">
        <v>3559</v>
      </c>
      <c r="AG4200">
        <v>0</v>
      </c>
      <c r="AH4200">
        <f>invoices[[#This Row],[EB Amount]]-invoices[[#This Row],[electricity_amount]]</f>
        <v>0</v>
      </c>
    </row>
    <row r="4201" spans="1:34">
      <c r="A4201" t="s">
        <v>8760</v>
      </c>
      <c r="B4201" t="s">
        <v>22</v>
      </c>
      <c r="C4201" t="s">
        <v>2106</v>
      </c>
      <c r="D4201" t="s">
        <v>24</v>
      </c>
      <c r="E4201" t="s">
        <v>80</v>
      </c>
      <c r="F4201" t="s">
        <v>300</v>
      </c>
      <c r="G4201" t="s">
        <v>8761</v>
      </c>
      <c r="H4201" s="1">
        <f>DATE(YEAR(invoices[[#This Row],[due_date]]),MONTH(invoices[[#This Row],[due_date]]),1)</f>
        <v>45383</v>
      </c>
      <c r="I4201" s="1">
        <v>45389</v>
      </c>
      <c r="J4201">
        <v>14500</v>
      </c>
      <c r="K4201">
        <v>1426</v>
      </c>
      <c r="L4201">
        <v>0</v>
      </c>
      <c r="M4201">
        <f>invoices[[#This Row],[rent_amount]]+invoices[[#This Row],[electricity_amount]]+invoices[[#This Row],[other_charges]]</f>
        <v>15926</v>
      </c>
      <c r="N4201" t="s">
        <v>28</v>
      </c>
      <c r="O4201" t="s">
        <v>677</v>
      </c>
      <c r="P4201">
        <v>0</v>
      </c>
      <c r="Q4201" t="b">
        <v>0</v>
      </c>
      <c r="R4201" t="s">
        <v>151</v>
      </c>
      <c r="S4201">
        <v>0</v>
      </c>
      <c r="T4201">
        <f>invoices[[#This Row],[total_amount]]</f>
        <v>15926</v>
      </c>
      <c r="U4201" t="s">
        <v>2108</v>
      </c>
      <c r="V4201" t="str">
        <f>INDEX([1]!Table1[tenantname],MATCH(invoices[[#This Row],[allotment_id]],[1]!Table1[TenantAllotmentID],0))</f>
        <v>Sri Chandana Nagumothu (D21-B2)</v>
      </c>
      <c r="W4201" t="s">
        <v>14710</v>
      </c>
      <c r="X4201" t="s">
        <v>14711</v>
      </c>
      <c r="Y4201" s="4">
        <v>45383</v>
      </c>
      <c r="Z4201" t="s">
        <v>15806</v>
      </c>
      <c r="AA4201">
        <v>10408</v>
      </c>
      <c r="AB4201">
        <v>3468</v>
      </c>
      <c r="AC4201">
        <v>624</v>
      </c>
      <c r="AD4201" s="7">
        <f>invoices[[#This Row],[Rent]]+invoices[[#This Row],[Services]]+invoices[[#This Row],[GST]]</f>
        <v>14500</v>
      </c>
      <c r="AE4201" s="7">
        <f>invoices[[#This Row],[Total]]-invoices[[#This Row],[rent_amount]]</f>
        <v>0</v>
      </c>
      <c r="AF4201">
        <v>3624</v>
      </c>
      <c r="AG4201">
        <v>1426</v>
      </c>
      <c r="AH4201">
        <f>invoices[[#This Row],[EB Amount]]-invoices[[#This Row],[electricity_amount]]</f>
        <v>0</v>
      </c>
    </row>
    <row r="4202" spans="1:34">
      <c r="A4202" t="s">
        <v>8934</v>
      </c>
      <c r="B4202" t="s">
        <v>22</v>
      </c>
      <c r="C4202" t="s">
        <v>7597</v>
      </c>
      <c r="D4202" t="s">
        <v>24</v>
      </c>
      <c r="E4202" t="s">
        <v>354</v>
      </c>
      <c r="F4202" t="s">
        <v>540</v>
      </c>
      <c r="G4202" t="s">
        <v>8935</v>
      </c>
      <c r="H4202" s="1">
        <f>DATE(YEAR(invoices[[#This Row],[due_date]]),MONTH(invoices[[#This Row],[due_date]]),1)</f>
        <v>45383</v>
      </c>
      <c r="I4202" s="1">
        <v>45389</v>
      </c>
      <c r="J4202">
        <v>2250</v>
      </c>
      <c r="K4202">
        <v>0</v>
      </c>
      <c r="L4202">
        <v>0</v>
      </c>
      <c r="M4202">
        <f>invoices[[#This Row],[rent_amount]]+invoices[[#This Row],[electricity_amount]]+invoices[[#This Row],[other_charges]]</f>
        <v>2250</v>
      </c>
      <c r="N4202" t="s">
        <v>28</v>
      </c>
      <c r="O4202" t="s">
        <v>1097</v>
      </c>
      <c r="P4202">
        <v>0</v>
      </c>
      <c r="Q4202" t="b">
        <v>0</v>
      </c>
      <c r="R4202" t="s">
        <v>151</v>
      </c>
      <c r="S4202">
        <v>0</v>
      </c>
      <c r="T4202">
        <f>invoices[[#This Row],[total_amount]]</f>
        <v>2250</v>
      </c>
      <c r="U4202" t="s">
        <v>7599</v>
      </c>
      <c r="V4202" t="str">
        <f>INDEX([1]!Table1[tenantname],MATCH(invoices[[#This Row],[allotment_id]],[1]!Table1[TenantAllotmentID],0))</f>
        <v>Elijh Yani B (B34-C1)</v>
      </c>
      <c r="W4202" t="s">
        <v>15557</v>
      </c>
      <c r="X4202" t="s">
        <v>15558</v>
      </c>
      <c r="Y4202" s="4">
        <v>45383</v>
      </c>
      <c r="Z4202" t="s">
        <v>15806</v>
      </c>
      <c r="AA4202">
        <v>1575</v>
      </c>
      <c r="AB4202">
        <v>572</v>
      </c>
      <c r="AC4202">
        <v>103</v>
      </c>
      <c r="AD4202" s="7">
        <f>invoices[[#This Row],[Rent]]+invoices[[#This Row],[Services]]+invoices[[#This Row],[GST]]</f>
        <v>2250</v>
      </c>
      <c r="AE4202" s="7">
        <f>invoices[[#This Row],[Total]]-invoices[[#This Row],[rent_amount]]</f>
        <v>0</v>
      </c>
      <c r="AF4202">
        <v>3718</v>
      </c>
      <c r="AG4202">
        <v>0</v>
      </c>
      <c r="AH4202">
        <f>invoices[[#This Row],[EB Amount]]-invoices[[#This Row],[electricity_amount]]</f>
        <v>0</v>
      </c>
    </row>
    <row r="4203" spans="1:34">
      <c r="A4203" t="s">
        <v>9000</v>
      </c>
      <c r="B4203" t="s">
        <v>22</v>
      </c>
      <c r="C4203" t="s">
        <v>451</v>
      </c>
      <c r="D4203" t="s">
        <v>24</v>
      </c>
      <c r="E4203" t="s">
        <v>181</v>
      </c>
      <c r="F4203" t="s">
        <v>452</v>
      </c>
      <c r="G4203" t="s">
        <v>9001</v>
      </c>
      <c r="H4203" s="1">
        <f>DATE(YEAR(invoices[[#This Row],[due_date]]),MONTH(invoices[[#This Row],[due_date]]),1)</f>
        <v>45383</v>
      </c>
      <c r="I4203" s="1">
        <v>45389</v>
      </c>
      <c r="J4203">
        <v>13000</v>
      </c>
      <c r="K4203">
        <v>1736</v>
      </c>
      <c r="L4203">
        <v>0</v>
      </c>
      <c r="M4203">
        <f>invoices[[#This Row],[rent_amount]]+invoices[[#This Row],[electricity_amount]]+invoices[[#This Row],[other_charges]]</f>
        <v>14736</v>
      </c>
      <c r="N4203" t="s">
        <v>28</v>
      </c>
      <c r="O4203" t="s">
        <v>677</v>
      </c>
      <c r="P4203">
        <v>0</v>
      </c>
      <c r="Q4203" t="b">
        <v>0</v>
      </c>
      <c r="R4203" t="s">
        <v>151</v>
      </c>
      <c r="S4203">
        <v>0</v>
      </c>
      <c r="T4203">
        <f>invoices[[#This Row],[total_amount]]</f>
        <v>14736</v>
      </c>
      <c r="U4203" t="s">
        <v>455</v>
      </c>
      <c r="V4203" t="str">
        <f>INDEX([1]!Table1[tenantname],MATCH(invoices[[#This Row],[allotment_id]],[1]!Table1[TenantAllotmentID],0))</f>
        <v>Srivarsha SS (B24-B1)</v>
      </c>
      <c r="W4203" t="s">
        <v>14116</v>
      </c>
      <c r="X4203" t="s">
        <v>14117</v>
      </c>
      <c r="Y4203" s="4">
        <v>45383</v>
      </c>
      <c r="Z4203" t="s">
        <v>15806</v>
      </c>
      <c r="AA4203">
        <v>9332</v>
      </c>
      <c r="AB4203">
        <v>3110</v>
      </c>
      <c r="AC4203">
        <v>558</v>
      </c>
      <c r="AD4203" s="7">
        <f>invoices[[#This Row],[Rent]]+invoices[[#This Row],[Services]]+invoices[[#This Row],[GST]]</f>
        <v>13000</v>
      </c>
      <c r="AE4203" s="7">
        <f>invoices[[#This Row],[Total]]-invoices[[#This Row],[rent_amount]]</f>
        <v>0</v>
      </c>
      <c r="AF4203">
        <v>3759</v>
      </c>
      <c r="AG4203">
        <v>1736</v>
      </c>
      <c r="AH4203">
        <f>invoices[[#This Row],[EB Amount]]-invoices[[#This Row],[electricity_amount]]</f>
        <v>0</v>
      </c>
    </row>
    <row r="4204" spans="1:34">
      <c r="A4204" t="s">
        <v>9056</v>
      </c>
      <c r="B4204" t="s">
        <v>22</v>
      </c>
      <c r="C4204" t="s">
        <v>23</v>
      </c>
      <c r="D4204" t="s">
        <v>24</v>
      </c>
      <c r="E4204" t="s">
        <v>140</v>
      </c>
      <c r="F4204" t="s">
        <v>293</v>
      </c>
      <c r="G4204" t="s">
        <v>9057</v>
      </c>
      <c r="H4204" s="1">
        <f>DATE(YEAR(invoices[[#This Row],[due_date]]),MONTH(invoices[[#This Row],[due_date]]),1)</f>
        <v>45383</v>
      </c>
      <c r="I4204" s="1">
        <v>45389</v>
      </c>
      <c r="J4204">
        <v>10400</v>
      </c>
      <c r="K4204">
        <v>0</v>
      </c>
      <c r="L4204">
        <v>0</v>
      </c>
      <c r="M4204">
        <f>invoices[[#This Row],[rent_amount]]+invoices[[#This Row],[electricity_amount]]+invoices[[#This Row],[other_charges]]</f>
        <v>10400</v>
      </c>
      <c r="N4204" t="s">
        <v>28</v>
      </c>
      <c r="O4204" t="s">
        <v>1097</v>
      </c>
      <c r="P4204">
        <v>0</v>
      </c>
      <c r="Q4204" t="b">
        <v>0</v>
      </c>
      <c r="R4204" t="s">
        <v>151</v>
      </c>
      <c r="S4204">
        <v>0</v>
      </c>
      <c r="T4204">
        <f>invoices[[#This Row],[total_amount]]</f>
        <v>10400</v>
      </c>
      <c r="U4204" t="s">
        <v>5588</v>
      </c>
      <c r="V4204" t="str">
        <f>INDEX([1]!Table1[tenantname],MATCH(invoices[[#This Row],[allotment_id]],[1]!Table1[TenantAllotmentID],0))</f>
        <v>Harsh Ashish (A41-B1)</v>
      </c>
      <c r="W4204" t="s">
        <v>15395</v>
      </c>
      <c r="X4204" t="s">
        <v>15396</v>
      </c>
      <c r="Y4204" s="4">
        <v>45383</v>
      </c>
      <c r="Z4204" t="s">
        <v>15806</v>
      </c>
      <c r="AA4204">
        <v>7280</v>
      </c>
      <c r="AB4204">
        <v>2644</v>
      </c>
      <c r="AC4204">
        <v>476</v>
      </c>
      <c r="AD4204" s="7">
        <f>invoices[[#This Row],[Rent]]+invoices[[#This Row],[Services]]+invoices[[#This Row],[GST]]</f>
        <v>10400</v>
      </c>
      <c r="AE4204" s="7">
        <f>invoices[[#This Row],[Total]]-invoices[[#This Row],[rent_amount]]</f>
        <v>0</v>
      </c>
      <c r="AF4204">
        <v>3788</v>
      </c>
      <c r="AG4204">
        <v>0</v>
      </c>
      <c r="AH4204">
        <f>invoices[[#This Row],[EB Amount]]-invoices[[#This Row],[electricity_amount]]</f>
        <v>0</v>
      </c>
    </row>
    <row r="4205" spans="1:34">
      <c r="A4205" t="s">
        <v>9297</v>
      </c>
      <c r="B4205" t="s">
        <v>22</v>
      </c>
      <c r="C4205" t="s">
        <v>1938</v>
      </c>
      <c r="D4205" t="s">
        <v>24</v>
      </c>
      <c r="E4205" t="s">
        <v>342</v>
      </c>
      <c r="F4205" t="s">
        <v>1768</v>
      </c>
      <c r="G4205" t="s">
        <v>9298</v>
      </c>
      <c r="H4205" s="1">
        <f>DATE(YEAR(invoices[[#This Row],[due_date]]),MONTH(invoices[[#This Row],[due_date]]),1)</f>
        <v>45383</v>
      </c>
      <c r="I4205" s="1">
        <v>45389</v>
      </c>
      <c r="J4205">
        <v>14500</v>
      </c>
      <c r="K4205">
        <v>2170</v>
      </c>
      <c r="L4205">
        <v>0</v>
      </c>
      <c r="M4205">
        <f>invoices[[#This Row],[rent_amount]]+invoices[[#This Row],[electricity_amount]]+invoices[[#This Row],[other_charges]]</f>
        <v>16670</v>
      </c>
      <c r="N4205" t="s">
        <v>28</v>
      </c>
      <c r="O4205" t="s">
        <v>243</v>
      </c>
      <c r="P4205">
        <v>0</v>
      </c>
      <c r="Q4205" t="b">
        <v>0</v>
      </c>
      <c r="R4205" t="s">
        <v>151</v>
      </c>
      <c r="S4205">
        <v>0</v>
      </c>
      <c r="T4205">
        <f>invoices[[#This Row],[total_amount]]</f>
        <v>16670</v>
      </c>
      <c r="U4205" t="s">
        <v>1940</v>
      </c>
      <c r="V4205" t="str">
        <f>INDEX([1]!Table1[tenantname],MATCH(invoices[[#This Row],[allotment_id]],[1]!Table1[TenantAllotmentID],0))</f>
        <v>Mounika C S (D11-C1)</v>
      </c>
      <c r="W4205" t="s">
        <v>14651</v>
      </c>
      <c r="X4205" t="s">
        <v>14652</v>
      </c>
      <c r="Y4205" s="4">
        <v>45383</v>
      </c>
      <c r="Z4205" t="s">
        <v>15806</v>
      </c>
      <c r="AA4205">
        <v>9570</v>
      </c>
      <c r="AB4205">
        <v>4516</v>
      </c>
      <c r="AC4205">
        <v>414</v>
      </c>
      <c r="AD4205" s="7">
        <f>invoices[[#This Row],[Rent]]+invoices[[#This Row],[Services]]+invoices[[#This Row],[GST]]</f>
        <v>14500</v>
      </c>
      <c r="AE4205" s="7">
        <f>invoices[[#This Row],[Total]]-invoices[[#This Row],[rent_amount]]</f>
        <v>0</v>
      </c>
      <c r="AF4205">
        <v>3914</v>
      </c>
      <c r="AG4205">
        <v>2170</v>
      </c>
      <c r="AH4205">
        <f>invoices[[#This Row],[EB Amount]]-invoices[[#This Row],[electricity_amount]]</f>
        <v>0</v>
      </c>
    </row>
    <row r="4206" spans="1:34">
      <c r="A4206" t="s">
        <v>9323</v>
      </c>
      <c r="B4206" t="s">
        <v>22</v>
      </c>
      <c r="C4206" t="s">
        <v>260</v>
      </c>
      <c r="D4206" t="s">
        <v>24</v>
      </c>
      <c r="E4206" t="s">
        <v>226</v>
      </c>
      <c r="F4206" t="s">
        <v>261</v>
      </c>
      <c r="G4206" t="s">
        <v>9324</v>
      </c>
      <c r="H4206" s="1">
        <f>DATE(YEAR(invoices[[#This Row],[due_date]]),MONTH(invoices[[#This Row],[due_date]]),1)</f>
        <v>45383</v>
      </c>
      <c r="I4206" s="1">
        <v>45389</v>
      </c>
      <c r="J4206">
        <v>13500</v>
      </c>
      <c r="K4206">
        <v>1519</v>
      </c>
      <c r="L4206">
        <v>0</v>
      </c>
      <c r="M4206">
        <f>invoices[[#This Row],[rent_amount]]+invoices[[#This Row],[electricity_amount]]+invoices[[#This Row],[other_charges]]</f>
        <v>15019</v>
      </c>
      <c r="N4206" t="s">
        <v>28</v>
      </c>
      <c r="O4206" t="s">
        <v>1097</v>
      </c>
      <c r="P4206">
        <v>0</v>
      </c>
      <c r="Q4206" t="b">
        <v>0</v>
      </c>
      <c r="R4206" t="s">
        <v>151</v>
      </c>
      <c r="S4206">
        <v>0</v>
      </c>
      <c r="T4206">
        <f>invoices[[#This Row],[total_amount]]</f>
        <v>15019</v>
      </c>
      <c r="U4206" t="s">
        <v>265</v>
      </c>
      <c r="V4206" t="str">
        <f>INDEX([1]!Table1[tenantname],MATCH(invoices[[#This Row],[allotment_id]],[1]!Table1[TenantAllotmentID],0))</f>
        <v>Indira Ch (B12-C1)</v>
      </c>
      <c r="W4206" t="s">
        <v>14048</v>
      </c>
      <c r="X4206" t="s">
        <v>14049</v>
      </c>
      <c r="Y4206" s="4">
        <v>45383</v>
      </c>
      <c r="Z4206" t="s">
        <v>15806</v>
      </c>
      <c r="AA4206">
        <v>9690</v>
      </c>
      <c r="AB4206">
        <v>3229</v>
      </c>
      <c r="AC4206">
        <v>581</v>
      </c>
      <c r="AD4206" s="7">
        <f>invoices[[#This Row],[Rent]]+invoices[[#This Row],[Services]]+invoices[[#This Row],[GST]]</f>
        <v>13500</v>
      </c>
      <c r="AE4206" s="7">
        <f>invoices[[#This Row],[Total]]-invoices[[#This Row],[rent_amount]]</f>
        <v>0</v>
      </c>
      <c r="AF4206">
        <v>3930</v>
      </c>
      <c r="AG4206">
        <v>1519</v>
      </c>
      <c r="AH4206">
        <f>invoices[[#This Row],[EB Amount]]-invoices[[#This Row],[electricity_amount]]</f>
        <v>0</v>
      </c>
    </row>
    <row r="4207" spans="1:34">
      <c r="A4207" t="s">
        <v>9325</v>
      </c>
      <c r="B4207" t="s">
        <v>22</v>
      </c>
      <c r="C4207" t="s">
        <v>6957</v>
      </c>
      <c r="D4207" t="s">
        <v>24</v>
      </c>
      <c r="E4207" t="s">
        <v>342</v>
      </c>
      <c r="F4207" t="s">
        <v>343</v>
      </c>
      <c r="G4207" t="s">
        <v>9326</v>
      </c>
      <c r="H4207" s="1">
        <f>DATE(YEAR(invoices[[#This Row],[due_date]]),MONTH(invoices[[#This Row],[due_date]]),1)</f>
        <v>45383</v>
      </c>
      <c r="I4207" s="1">
        <v>45389</v>
      </c>
      <c r="J4207">
        <v>14500</v>
      </c>
      <c r="K4207">
        <v>2170</v>
      </c>
      <c r="L4207">
        <v>0</v>
      </c>
      <c r="M4207">
        <f>invoices[[#This Row],[rent_amount]]+invoices[[#This Row],[electricity_amount]]+invoices[[#This Row],[other_charges]]</f>
        <v>16670</v>
      </c>
      <c r="N4207" t="s">
        <v>28</v>
      </c>
      <c r="O4207" t="s">
        <v>243</v>
      </c>
      <c r="P4207">
        <v>0</v>
      </c>
      <c r="Q4207" t="b">
        <v>0</v>
      </c>
      <c r="R4207" t="s">
        <v>151</v>
      </c>
      <c r="S4207">
        <v>0</v>
      </c>
      <c r="T4207">
        <f>invoices[[#This Row],[total_amount]]</f>
        <v>16670</v>
      </c>
      <c r="U4207" t="s">
        <v>6959</v>
      </c>
      <c r="V4207" t="str">
        <f>INDEX([1]!Table1[tenantname],MATCH(invoices[[#This Row],[allotment_id]],[1]!Table1[TenantAllotmentID],0))</f>
        <v>Matcha Pavani Chandrika (D11-B1)</v>
      </c>
      <c r="W4207" t="s">
        <v>15518</v>
      </c>
      <c r="X4207" t="s">
        <v>15519</v>
      </c>
      <c r="Y4207" s="4">
        <v>45383</v>
      </c>
      <c r="Z4207" t="s">
        <v>15806</v>
      </c>
      <c r="AA4207">
        <v>9570</v>
      </c>
      <c r="AB4207">
        <v>4516</v>
      </c>
      <c r="AC4207">
        <v>414</v>
      </c>
      <c r="AD4207" s="7">
        <f>invoices[[#This Row],[Rent]]+invoices[[#This Row],[Services]]+invoices[[#This Row],[GST]]</f>
        <v>14500</v>
      </c>
      <c r="AE4207" s="7">
        <f>invoices[[#This Row],[Total]]-invoices[[#This Row],[rent_amount]]</f>
        <v>0</v>
      </c>
      <c r="AF4207">
        <v>3931</v>
      </c>
      <c r="AG4207">
        <v>2170</v>
      </c>
      <c r="AH4207">
        <f>invoices[[#This Row],[EB Amount]]-invoices[[#This Row],[electricity_amount]]</f>
        <v>0</v>
      </c>
    </row>
    <row r="4208" spans="1:34">
      <c r="A4208" t="s">
        <v>9347</v>
      </c>
      <c r="B4208" t="s">
        <v>22</v>
      </c>
      <c r="C4208" t="s">
        <v>5793</v>
      </c>
      <c r="D4208" t="s">
        <v>24</v>
      </c>
      <c r="E4208" t="s">
        <v>399</v>
      </c>
      <c r="F4208" t="s">
        <v>2247</v>
      </c>
      <c r="G4208" t="s">
        <v>9348</v>
      </c>
      <c r="H4208" s="1">
        <f>DATE(YEAR(invoices[[#This Row],[due_date]]),MONTH(invoices[[#This Row],[due_date]]),1)</f>
        <v>45383</v>
      </c>
      <c r="I4208" s="1">
        <v>45389</v>
      </c>
      <c r="J4208">
        <v>13500</v>
      </c>
      <c r="K4208">
        <v>555</v>
      </c>
      <c r="L4208">
        <v>0</v>
      </c>
      <c r="M4208">
        <f>invoices[[#This Row],[rent_amount]]+invoices[[#This Row],[electricity_amount]]+invoices[[#This Row],[other_charges]]</f>
        <v>14055</v>
      </c>
      <c r="N4208" t="s">
        <v>28</v>
      </c>
      <c r="O4208" t="s">
        <v>243</v>
      </c>
      <c r="P4208">
        <v>0</v>
      </c>
      <c r="Q4208" t="b">
        <v>0</v>
      </c>
      <c r="R4208" t="s">
        <v>151</v>
      </c>
      <c r="S4208">
        <v>0</v>
      </c>
      <c r="T4208">
        <f>invoices[[#This Row],[total_amount]]</f>
        <v>14055</v>
      </c>
      <c r="U4208" t="s">
        <v>5795</v>
      </c>
      <c r="V4208" t="str">
        <f>INDEX([1]!Table1[tenantname],MATCH(invoices[[#This Row],[allotment_id]],[1]!Table1[TenantAllotmentID],0))</f>
        <v>Lilavati Mhaske (B22-C1)</v>
      </c>
      <c r="W4208" t="s">
        <v>15425</v>
      </c>
      <c r="X4208" t="s">
        <v>15426</v>
      </c>
      <c r="Y4208" s="4">
        <v>45383</v>
      </c>
      <c r="Z4208" t="s">
        <v>15806</v>
      </c>
      <c r="AA4208">
        <v>9690</v>
      </c>
      <c r="AB4208">
        <v>3229</v>
      </c>
      <c r="AC4208">
        <v>581</v>
      </c>
      <c r="AD4208" s="7">
        <f>invoices[[#This Row],[Rent]]+invoices[[#This Row],[Services]]+invoices[[#This Row],[GST]]</f>
        <v>13500</v>
      </c>
      <c r="AE4208" s="7">
        <f>invoices[[#This Row],[Total]]-invoices[[#This Row],[rent_amount]]</f>
        <v>0</v>
      </c>
      <c r="AF4208">
        <v>3943</v>
      </c>
      <c r="AG4208">
        <v>555</v>
      </c>
      <c r="AH4208">
        <f>invoices[[#This Row],[EB Amount]]-invoices[[#This Row],[electricity_amount]]</f>
        <v>0</v>
      </c>
    </row>
    <row r="4209" spans="1:34">
      <c r="A4209" t="s">
        <v>9373</v>
      </c>
      <c r="B4209" t="s">
        <v>22</v>
      </c>
      <c r="C4209" t="s">
        <v>893</v>
      </c>
      <c r="D4209" t="s">
        <v>24</v>
      </c>
      <c r="E4209" t="s">
        <v>104</v>
      </c>
      <c r="F4209" t="s">
        <v>894</v>
      </c>
      <c r="G4209" t="s">
        <v>9374</v>
      </c>
      <c r="H4209" s="1">
        <f>DATE(YEAR(invoices[[#This Row],[due_date]]),MONTH(invoices[[#This Row],[due_date]]),1)</f>
        <v>45383</v>
      </c>
      <c r="I4209" s="1">
        <v>45389</v>
      </c>
      <c r="J4209">
        <v>14500</v>
      </c>
      <c r="K4209">
        <v>868</v>
      </c>
      <c r="L4209">
        <v>0</v>
      </c>
      <c r="M4209">
        <f>invoices[[#This Row],[rent_amount]]+invoices[[#This Row],[electricity_amount]]+invoices[[#This Row],[other_charges]]</f>
        <v>15368</v>
      </c>
      <c r="N4209" t="s">
        <v>28</v>
      </c>
      <c r="O4209" t="s">
        <v>243</v>
      </c>
      <c r="P4209">
        <v>0</v>
      </c>
      <c r="Q4209" t="b">
        <v>0</v>
      </c>
      <c r="R4209" t="s">
        <v>151</v>
      </c>
      <c r="S4209">
        <v>0</v>
      </c>
      <c r="T4209">
        <f>invoices[[#This Row],[total_amount]]</f>
        <v>15368</v>
      </c>
      <c r="U4209" t="s">
        <v>895</v>
      </c>
      <c r="V4209" t="str">
        <f>INDEX([1]!Table1[tenantname],MATCH(invoices[[#This Row],[allotment_id]],[1]!Table1[TenantAllotmentID],0))</f>
        <v>Kumaraswamy K (B14-B1)</v>
      </c>
      <c r="W4209" t="s">
        <v>14271</v>
      </c>
      <c r="X4209" t="s">
        <v>14272</v>
      </c>
      <c r="Y4209" s="4">
        <v>45383</v>
      </c>
      <c r="Z4209" t="s">
        <v>15806</v>
      </c>
      <c r="AA4209">
        <v>10408</v>
      </c>
      <c r="AB4209">
        <v>3468</v>
      </c>
      <c r="AC4209">
        <v>624</v>
      </c>
      <c r="AD4209" s="7">
        <f>invoices[[#This Row],[Rent]]+invoices[[#This Row],[Services]]+invoices[[#This Row],[GST]]</f>
        <v>14500</v>
      </c>
      <c r="AE4209" s="7">
        <f>invoices[[#This Row],[Total]]-invoices[[#This Row],[rent_amount]]</f>
        <v>0</v>
      </c>
      <c r="AF4209">
        <v>3958</v>
      </c>
      <c r="AG4209">
        <v>868</v>
      </c>
      <c r="AH4209">
        <f>invoices[[#This Row],[EB Amount]]-invoices[[#This Row],[electricity_amount]]</f>
        <v>0</v>
      </c>
    </row>
    <row r="4210" spans="1:34">
      <c r="A4210" t="s">
        <v>9395</v>
      </c>
      <c r="B4210" t="s">
        <v>22</v>
      </c>
      <c r="C4210" t="s">
        <v>765</v>
      </c>
      <c r="D4210" t="s">
        <v>24</v>
      </c>
      <c r="E4210" t="s">
        <v>50</v>
      </c>
      <c r="F4210" t="s">
        <v>766</v>
      </c>
      <c r="G4210" t="s">
        <v>9396</v>
      </c>
      <c r="H4210" s="1">
        <f>DATE(YEAR(invoices[[#This Row],[due_date]]),MONTH(invoices[[#This Row],[due_date]]),1)</f>
        <v>45383</v>
      </c>
      <c r="I4210" s="1">
        <v>45389</v>
      </c>
      <c r="J4210">
        <v>19000</v>
      </c>
      <c r="K4210">
        <v>2356</v>
      </c>
      <c r="L4210">
        <v>0</v>
      </c>
      <c r="M4210">
        <f>invoices[[#This Row],[rent_amount]]+invoices[[#This Row],[electricity_amount]]+invoices[[#This Row],[other_charges]]</f>
        <v>21356</v>
      </c>
      <c r="N4210" t="s">
        <v>28</v>
      </c>
      <c r="O4210" t="s">
        <v>1097</v>
      </c>
      <c r="P4210">
        <v>0</v>
      </c>
      <c r="Q4210" t="b">
        <v>0</v>
      </c>
      <c r="R4210" t="s">
        <v>151</v>
      </c>
      <c r="S4210">
        <v>0</v>
      </c>
      <c r="T4210">
        <f>invoices[[#This Row],[total_amount]]</f>
        <v>21356</v>
      </c>
      <c r="U4210" t="s">
        <v>769</v>
      </c>
      <c r="V4210" t="str">
        <f>INDEX([1]!Table1[tenantname],MATCH(invoices[[#This Row],[allotment_id]],[1]!Table1[TenantAllotmentID],0))</f>
        <v>Dhanaganapathy Madhavan (B32-A1)</v>
      </c>
      <c r="W4210" t="s">
        <v>14223</v>
      </c>
      <c r="X4210" t="s">
        <v>14224</v>
      </c>
      <c r="Y4210" s="4">
        <v>45383</v>
      </c>
      <c r="Z4210" t="s">
        <v>15806</v>
      </c>
      <c r="AA4210">
        <v>12350</v>
      </c>
      <c r="AB4210">
        <v>6255</v>
      </c>
      <c r="AC4210">
        <v>395</v>
      </c>
      <c r="AD4210" s="7">
        <f>invoices[[#This Row],[Rent]]+invoices[[#This Row],[Services]]+invoices[[#This Row],[GST]]</f>
        <v>19000</v>
      </c>
      <c r="AE4210" s="7">
        <f>invoices[[#This Row],[Total]]-invoices[[#This Row],[rent_amount]]</f>
        <v>0</v>
      </c>
      <c r="AF4210">
        <v>3969</v>
      </c>
      <c r="AG4210">
        <v>2356</v>
      </c>
      <c r="AH4210">
        <f>invoices[[#This Row],[EB Amount]]-invoices[[#This Row],[electricity_amount]]</f>
        <v>0</v>
      </c>
    </row>
    <row r="4211" spans="1:34">
      <c r="A4211" t="s">
        <v>9421</v>
      </c>
      <c r="B4211" t="s">
        <v>22</v>
      </c>
      <c r="C4211" t="s">
        <v>5579</v>
      </c>
      <c r="D4211" t="s">
        <v>24</v>
      </c>
      <c r="E4211" t="s">
        <v>247</v>
      </c>
      <c r="F4211" t="s">
        <v>2658</v>
      </c>
      <c r="G4211" t="s">
        <v>9422</v>
      </c>
      <c r="H4211" s="1">
        <f>DATE(YEAR(invoices[[#This Row],[due_date]]),MONTH(invoices[[#This Row],[due_date]]),1)</f>
        <v>45383</v>
      </c>
      <c r="I4211" s="1">
        <v>45389</v>
      </c>
      <c r="J4211">
        <v>13500</v>
      </c>
      <c r="K4211">
        <v>1271</v>
      </c>
      <c r="L4211">
        <v>0</v>
      </c>
      <c r="M4211">
        <f>invoices[[#This Row],[rent_amount]]+invoices[[#This Row],[electricity_amount]]+invoices[[#This Row],[other_charges]]</f>
        <v>14771</v>
      </c>
      <c r="N4211" t="s">
        <v>28</v>
      </c>
      <c r="O4211" t="s">
        <v>150</v>
      </c>
      <c r="P4211">
        <v>0</v>
      </c>
      <c r="Q4211" t="b">
        <v>0</v>
      </c>
      <c r="R4211" t="s">
        <v>151</v>
      </c>
      <c r="S4211">
        <v>0</v>
      </c>
      <c r="T4211">
        <f>invoices[[#This Row],[total_amount]]</f>
        <v>14771</v>
      </c>
      <c r="U4211" t="s">
        <v>5581</v>
      </c>
      <c r="V4211" t="str">
        <f>INDEX([1]!Table1[tenantname],MATCH(invoices[[#This Row],[allotment_id]],[1]!Table1[TenantAllotmentID],0))</f>
        <v>Abhinav Putrevu (C11-C2)</v>
      </c>
      <c r="W4211" t="s">
        <v>15393</v>
      </c>
      <c r="X4211" t="s">
        <v>15394</v>
      </c>
      <c r="Y4211" s="4">
        <v>45383</v>
      </c>
      <c r="Z4211" t="s">
        <v>15806</v>
      </c>
      <c r="AA4211">
        <v>9690</v>
      </c>
      <c r="AB4211">
        <v>3229</v>
      </c>
      <c r="AC4211">
        <v>581</v>
      </c>
      <c r="AD4211" s="7">
        <f>invoices[[#This Row],[Rent]]+invoices[[#This Row],[Services]]+invoices[[#This Row],[GST]]</f>
        <v>13500</v>
      </c>
      <c r="AE4211" s="7">
        <f>invoices[[#This Row],[Total]]-invoices[[#This Row],[rent_amount]]</f>
        <v>0</v>
      </c>
      <c r="AF4211">
        <v>3983</v>
      </c>
      <c r="AG4211">
        <v>1271</v>
      </c>
      <c r="AH4211">
        <f>invoices[[#This Row],[EB Amount]]-invoices[[#This Row],[electricity_amount]]</f>
        <v>0</v>
      </c>
    </row>
    <row r="4212" spans="1:34">
      <c r="A4212" t="s">
        <v>9455</v>
      </c>
      <c r="B4212" t="s">
        <v>22</v>
      </c>
      <c r="C4212" t="s">
        <v>847</v>
      </c>
      <c r="D4212" t="s">
        <v>24</v>
      </c>
      <c r="E4212" t="s">
        <v>354</v>
      </c>
      <c r="F4212" t="s">
        <v>812</v>
      </c>
      <c r="G4212" t="s">
        <v>9456</v>
      </c>
      <c r="H4212" s="1">
        <f>DATE(YEAR(invoices[[#This Row],[due_date]]),MONTH(invoices[[#This Row],[due_date]]),1)</f>
        <v>45383</v>
      </c>
      <c r="I4212" s="1">
        <v>45389</v>
      </c>
      <c r="J4212">
        <v>330</v>
      </c>
      <c r="K4212">
        <v>1020</v>
      </c>
      <c r="L4212">
        <v>0</v>
      </c>
      <c r="M4212">
        <f>invoices[[#This Row],[rent_amount]]+invoices[[#This Row],[electricity_amount]]+invoices[[#This Row],[other_charges]]</f>
        <v>1350</v>
      </c>
      <c r="N4212" t="s">
        <v>28</v>
      </c>
      <c r="O4212" t="s">
        <v>243</v>
      </c>
      <c r="P4212">
        <v>0</v>
      </c>
      <c r="Q4212" t="b">
        <v>0</v>
      </c>
      <c r="R4212" t="s">
        <v>151</v>
      </c>
      <c r="S4212">
        <v>0</v>
      </c>
      <c r="T4212">
        <f>invoices[[#This Row],[total_amount]]</f>
        <v>1350</v>
      </c>
      <c r="U4212" t="s">
        <v>849</v>
      </c>
      <c r="V4212" t="str">
        <f>INDEX([1]!Table1[tenantname],MATCH(invoices[[#This Row],[allotment_id]],[1]!Table1[TenantAllotmentID],0))</f>
        <v>Narendhren RR (B34-B2)</v>
      </c>
      <c r="W4212" t="s">
        <v>14253</v>
      </c>
      <c r="X4212" t="s">
        <v>14254</v>
      </c>
      <c r="Y4212" s="4">
        <v>45383</v>
      </c>
      <c r="Z4212" t="s">
        <v>15806</v>
      </c>
      <c r="AA4212">
        <v>231</v>
      </c>
      <c r="AB4212">
        <v>84</v>
      </c>
      <c r="AC4212">
        <v>15</v>
      </c>
      <c r="AD4212" s="7">
        <f>invoices[[#This Row],[Rent]]+invoices[[#This Row],[Services]]+invoices[[#This Row],[GST]]</f>
        <v>330</v>
      </c>
      <c r="AE4212" s="7">
        <f>invoices[[#This Row],[Total]]-invoices[[#This Row],[rent_amount]]</f>
        <v>0</v>
      </c>
      <c r="AF4212">
        <v>4001</v>
      </c>
      <c r="AG4212">
        <v>1020</v>
      </c>
      <c r="AH4212">
        <f>invoices[[#This Row],[EB Amount]]-invoices[[#This Row],[electricity_amount]]</f>
        <v>0</v>
      </c>
    </row>
    <row r="4213" spans="1:34">
      <c r="A4213" t="s">
        <v>9566</v>
      </c>
      <c r="B4213" t="s">
        <v>22</v>
      </c>
      <c r="C4213" t="s">
        <v>1884</v>
      </c>
      <c r="D4213" t="s">
        <v>24</v>
      </c>
      <c r="E4213" t="s">
        <v>96</v>
      </c>
      <c r="F4213" t="s">
        <v>510</v>
      </c>
      <c r="G4213" t="s">
        <v>9567</v>
      </c>
      <c r="H4213" s="1">
        <f>DATE(YEAR(invoices[[#This Row],[due_date]]),MONTH(invoices[[#This Row],[due_date]]),1)</f>
        <v>45383</v>
      </c>
      <c r="I4213" s="1">
        <v>45389</v>
      </c>
      <c r="J4213">
        <v>14500</v>
      </c>
      <c r="K4213">
        <v>1953</v>
      </c>
      <c r="L4213">
        <v>0</v>
      </c>
      <c r="M4213">
        <f>invoices[[#This Row],[rent_amount]]+invoices[[#This Row],[electricity_amount]]+invoices[[#This Row],[other_charges]]</f>
        <v>16453</v>
      </c>
      <c r="N4213" t="s">
        <v>28</v>
      </c>
      <c r="O4213" t="s">
        <v>243</v>
      </c>
      <c r="P4213">
        <v>0</v>
      </c>
      <c r="Q4213" t="b">
        <v>0</v>
      </c>
      <c r="R4213" t="s">
        <v>151</v>
      </c>
      <c r="S4213">
        <v>0</v>
      </c>
      <c r="T4213">
        <f>invoices[[#This Row],[total_amount]]</f>
        <v>16453</v>
      </c>
      <c r="U4213" t="s">
        <v>1886</v>
      </c>
      <c r="V4213" t="str">
        <f>INDEX([1]!Table1[tenantname],MATCH(invoices[[#This Row],[allotment_id]],[1]!Table1[TenantAllotmentID],0))</f>
        <v>Sajith AV (B33-B2)</v>
      </c>
      <c r="W4213" t="s">
        <v>14629</v>
      </c>
      <c r="X4213" t="s">
        <v>14630</v>
      </c>
      <c r="Y4213" s="4">
        <v>45383</v>
      </c>
      <c r="Z4213" t="s">
        <v>15806</v>
      </c>
      <c r="AA4213">
        <v>9425</v>
      </c>
      <c r="AB4213">
        <v>4774</v>
      </c>
      <c r="AC4213">
        <v>301</v>
      </c>
      <c r="AD4213" s="7">
        <f>invoices[[#This Row],[Rent]]+invoices[[#This Row],[Services]]+invoices[[#This Row],[GST]]</f>
        <v>14500</v>
      </c>
      <c r="AE4213" s="7">
        <f>invoices[[#This Row],[Total]]-invoices[[#This Row],[rent_amount]]</f>
        <v>0</v>
      </c>
      <c r="AF4213">
        <v>4056</v>
      </c>
      <c r="AG4213">
        <v>1953</v>
      </c>
      <c r="AH4213">
        <f>invoices[[#This Row],[EB Amount]]-invoices[[#This Row],[electricity_amount]]</f>
        <v>0</v>
      </c>
    </row>
    <row r="4214" spans="1:34">
      <c r="A4214" t="s">
        <v>9610</v>
      </c>
      <c r="B4214" t="s">
        <v>22</v>
      </c>
      <c r="C4214" t="s">
        <v>1121</v>
      </c>
      <c r="D4214" t="s">
        <v>24</v>
      </c>
      <c r="E4214" t="s">
        <v>147</v>
      </c>
      <c r="F4214" t="s">
        <v>1122</v>
      </c>
      <c r="G4214" t="s">
        <v>9611</v>
      </c>
      <c r="H4214" s="1">
        <f>DATE(YEAR(invoices[[#This Row],[due_date]]),MONTH(invoices[[#This Row],[due_date]]),1)</f>
        <v>45383</v>
      </c>
      <c r="I4214" s="1">
        <v>45389</v>
      </c>
      <c r="J4214">
        <v>14500</v>
      </c>
      <c r="K4214">
        <v>840</v>
      </c>
      <c r="L4214">
        <v>0</v>
      </c>
      <c r="M4214">
        <f>invoices[[#This Row],[rent_amount]]+invoices[[#This Row],[electricity_amount]]+invoices[[#This Row],[other_charges]]</f>
        <v>15340</v>
      </c>
      <c r="N4214" t="s">
        <v>28</v>
      </c>
      <c r="O4214" t="s">
        <v>243</v>
      </c>
      <c r="P4214">
        <v>0</v>
      </c>
      <c r="Q4214" t="b">
        <v>0</v>
      </c>
      <c r="R4214" t="s">
        <v>151</v>
      </c>
      <c r="S4214">
        <v>0</v>
      </c>
      <c r="T4214">
        <f>invoices[[#This Row],[total_amount]]</f>
        <v>15340</v>
      </c>
      <c r="U4214" t="s">
        <v>1125</v>
      </c>
      <c r="V4214" t="str">
        <f>INDEX([1]!Table1[tenantname],MATCH(invoices[[#This Row],[allotment_id]],[1]!Table1[TenantAllotmentID],0))</f>
        <v>Navin Joseph (C31-B1)</v>
      </c>
      <c r="W4214" t="s">
        <v>14356</v>
      </c>
      <c r="X4214" t="s">
        <v>14357</v>
      </c>
      <c r="Y4214" s="4">
        <v>45383</v>
      </c>
      <c r="Z4214" t="s">
        <v>15806</v>
      </c>
      <c r="AA4214">
        <v>10408</v>
      </c>
      <c r="AB4214">
        <v>3468</v>
      </c>
      <c r="AC4214">
        <v>624</v>
      </c>
      <c r="AD4214" s="7">
        <f>invoices[[#This Row],[Rent]]+invoices[[#This Row],[Services]]+invoices[[#This Row],[GST]]</f>
        <v>14500</v>
      </c>
      <c r="AE4214" s="7">
        <f>invoices[[#This Row],[Total]]-invoices[[#This Row],[rent_amount]]</f>
        <v>0</v>
      </c>
      <c r="AF4214">
        <v>4080</v>
      </c>
      <c r="AG4214">
        <v>840</v>
      </c>
      <c r="AH4214">
        <f>invoices[[#This Row],[EB Amount]]-invoices[[#This Row],[electricity_amount]]</f>
        <v>0</v>
      </c>
    </row>
    <row r="4215" spans="1:34">
      <c r="A4215" t="s">
        <v>9819</v>
      </c>
      <c r="B4215" t="s">
        <v>22</v>
      </c>
      <c r="C4215" s="2" t="s">
        <v>8457</v>
      </c>
      <c r="D4215" t="s">
        <v>24</v>
      </c>
      <c r="E4215" t="s">
        <v>268</v>
      </c>
      <c r="F4215" t="s">
        <v>269</v>
      </c>
      <c r="G4215" t="s">
        <v>9820</v>
      </c>
      <c r="H4215" s="1">
        <f>DATE(YEAR(invoices[[#This Row],[due_date]]),MONTH(invoices[[#This Row],[due_date]]),1)</f>
        <v>45383</v>
      </c>
      <c r="I4215" s="1">
        <v>45389</v>
      </c>
      <c r="J4215">
        <v>13500</v>
      </c>
      <c r="K4215">
        <v>1482</v>
      </c>
      <c r="L4215">
        <v>2250</v>
      </c>
      <c r="M4215">
        <f>invoices[[#This Row],[rent_amount]]+invoices[[#This Row],[electricity_amount]]+invoices[[#This Row],[other_charges]]</f>
        <v>17232</v>
      </c>
      <c r="N4215" t="s">
        <v>28</v>
      </c>
      <c r="O4215" t="s">
        <v>1097</v>
      </c>
      <c r="P4215">
        <v>0</v>
      </c>
      <c r="Q4215" t="b">
        <v>0</v>
      </c>
      <c r="R4215" t="s">
        <v>151</v>
      </c>
      <c r="S4215">
        <v>0</v>
      </c>
      <c r="T4215">
        <f>invoices[[#This Row],[total_amount]]</f>
        <v>17232</v>
      </c>
      <c r="U4215" t="s">
        <v>8459</v>
      </c>
      <c r="V4215" t="str">
        <f>INDEX([1]!Table1[tenantname],MATCH(invoices[[#This Row],[allotment_id]],[1]!Table1[TenantAllotmentID],0))</f>
        <v>Kannan Nair (C21-C1)</v>
      </c>
      <c r="W4215" t="s">
        <v>15618</v>
      </c>
      <c r="X4215" t="s">
        <v>15619</v>
      </c>
      <c r="Y4215" s="4">
        <v>45383</v>
      </c>
      <c r="Z4215" t="s">
        <v>15806</v>
      </c>
      <c r="AA4215">
        <v>9690</v>
      </c>
      <c r="AB4215">
        <v>3229</v>
      </c>
      <c r="AC4215">
        <v>581</v>
      </c>
      <c r="AD4215" s="7">
        <f>invoices[[#This Row],[Rent]]+invoices[[#This Row],[Services]]+invoices[[#This Row],[GST]]</f>
        <v>13500</v>
      </c>
      <c r="AE4215" s="7">
        <f>invoices[[#This Row],[Total]]-invoices[[#This Row],[rent_amount]]</f>
        <v>0</v>
      </c>
      <c r="AF4215">
        <v>4185</v>
      </c>
      <c r="AG4215">
        <v>1482</v>
      </c>
      <c r="AH4215">
        <f>invoices[[#This Row],[EB Amount]]-invoices[[#This Row],[electricity_amount]]</f>
        <v>0</v>
      </c>
    </row>
    <row r="4216" spans="1:34">
      <c r="A4216" t="s">
        <v>9991</v>
      </c>
      <c r="B4216" t="s">
        <v>22</v>
      </c>
      <c r="C4216" t="s">
        <v>1421</v>
      </c>
      <c r="D4216" t="s">
        <v>24</v>
      </c>
      <c r="E4216" t="s">
        <v>34</v>
      </c>
      <c r="F4216" t="s">
        <v>805</v>
      </c>
      <c r="G4216" t="s">
        <v>9992</v>
      </c>
      <c r="H4216" s="1">
        <f>DATE(YEAR(invoices[[#This Row],[due_date]]),MONTH(invoices[[#This Row],[due_date]]),1)</f>
        <v>45383</v>
      </c>
      <c r="I4216" s="1">
        <v>45389</v>
      </c>
      <c r="J4216">
        <v>8166</v>
      </c>
      <c r="K4216">
        <v>0</v>
      </c>
      <c r="L4216">
        <v>0</v>
      </c>
      <c r="M4216">
        <f>invoices[[#This Row],[rent_amount]]+invoices[[#This Row],[electricity_amount]]+invoices[[#This Row],[other_charges]]</f>
        <v>8166</v>
      </c>
      <c r="N4216" t="s">
        <v>28</v>
      </c>
      <c r="O4216" t="s">
        <v>1097</v>
      </c>
      <c r="P4216">
        <v>0</v>
      </c>
      <c r="Q4216" t="b">
        <v>0</v>
      </c>
      <c r="R4216" t="s">
        <v>151</v>
      </c>
      <c r="S4216">
        <v>0</v>
      </c>
      <c r="T4216">
        <f>invoices[[#This Row],[total_amount]]</f>
        <v>8166</v>
      </c>
      <c r="U4216" t="s">
        <v>2859</v>
      </c>
      <c r="V4216" t="str">
        <f>INDEX([1]!Table1[tenantname],MATCH(invoices[[#This Row],[allotment_id]],[1]!Table1[TenantAllotmentID],0))</f>
        <v>Sai Roshni  Matta (B43-A1)</v>
      </c>
      <c r="W4216" t="s">
        <v>14466</v>
      </c>
      <c r="X4216" t="s">
        <v>14913</v>
      </c>
      <c r="Y4216" s="4">
        <v>45383</v>
      </c>
      <c r="Z4216" t="s">
        <v>15806</v>
      </c>
      <c r="AA4216">
        <v>5862</v>
      </c>
      <c r="AB4216">
        <v>1953</v>
      </c>
      <c r="AC4216">
        <v>351</v>
      </c>
      <c r="AD4216" s="7">
        <f>invoices[[#This Row],[Rent]]+invoices[[#This Row],[Services]]+invoices[[#This Row],[GST]]</f>
        <v>8166</v>
      </c>
      <c r="AE4216" s="7">
        <f>invoices[[#This Row],[Total]]-invoices[[#This Row],[rent_amount]]</f>
        <v>0</v>
      </c>
      <c r="AF4216">
        <v>4274</v>
      </c>
      <c r="AG4216">
        <v>0</v>
      </c>
      <c r="AH4216">
        <f>invoices[[#This Row],[EB Amount]]-invoices[[#This Row],[electricity_amount]]</f>
        <v>0</v>
      </c>
    </row>
    <row r="4217" spans="1:34">
      <c r="A4217" t="s">
        <v>10126</v>
      </c>
      <c r="B4217" t="s">
        <v>22</v>
      </c>
      <c r="C4217" t="s">
        <v>1250</v>
      </c>
      <c r="D4217" t="s">
        <v>24</v>
      </c>
      <c r="E4217" t="s">
        <v>155</v>
      </c>
      <c r="F4217" t="s">
        <v>742</v>
      </c>
      <c r="G4217" t="s">
        <v>10127</v>
      </c>
      <c r="H4217" s="1">
        <f>DATE(YEAR(invoices[[#This Row],[due_date]]),MONTH(invoices[[#This Row],[due_date]]),1)</f>
        <v>45383</v>
      </c>
      <c r="I4217" s="1">
        <v>45389</v>
      </c>
      <c r="J4217">
        <v>2266</v>
      </c>
      <c r="K4217">
        <v>1550</v>
      </c>
      <c r="L4217">
        <v>2250</v>
      </c>
      <c r="M4217">
        <f>invoices[[#This Row],[rent_amount]]+invoices[[#This Row],[electricity_amount]]+invoices[[#This Row],[other_charges]]</f>
        <v>6066</v>
      </c>
      <c r="N4217" t="s">
        <v>28</v>
      </c>
      <c r="O4217" t="s">
        <v>677</v>
      </c>
      <c r="P4217">
        <v>0</v>
      </c>
      <c r="Q4217" t="b">
        <v>0</v>
      </c>
      <c r="R4217" t="s">
        <v>151</v>
      </c>
      <c r="S4217">
        <v>0</v>
      </c>
      <c r="T4217">
        <f>invoices[[#This Row],[total_amount]]</f>
        <v>6066</v>
      </c>
      <c r="U4217" t="s">
        <v>1252</v>
      </c>
      <c r="V4217" t="str">
        <f>INDEX([1]!Table1[tenantname],MATCH(invoices[[#This Row],[allotment_id]],[1]!Table1[TenantAllotmentID],0))</f>
        <v>Adya Rateria (C44-C1)</v>
      </c>
      <c r="W4217" t="s">
        <v>14398</v>
      </c>
      <c r="X4217" t="s">
        <v>14399</v>
      </c>
      <c r="Y4217" s="4">
        <v>45383</v>
      </c>
      <c r="Z4217" t="s">
        <v>15806</v>
      </c>
      <c r="AA4217">
        <v>1419</v>
      </c>
      <c r="AB4217">
        <v>718</v>
      </c>
      <c r="AC4217">
        <v>129</v>
      </c>
      <c r="AD4217" s="7">
        <f>invoices[[#This Row],[Rent]]+invoices[[#This Row],[Services]]+invoices[[#This Row],[GST]]</f>
        <v>2266</v>
      </c>
      <c r="AE4217" s="7">
        <f>invoices[[#This Row],[Total]]-invoices[[#This Row],[rent_amount]]</f>
        <v>0</v>
      </c>
      <c r="AF4217">
        <v>4348</v>
      </c>
      <c r="AG4217">
        <v>1550</v>
      </c>
      <c r="AH4217">
        <f>invoices[[#This Row],[EB Amount]]-invoices[[#This Row],[electricity_amount]]</f>
        <v>0</v>
      </c>
    </row>
    <row r="4218" spans="1:34">
      <c r="A4218" t="s">
        <v>10146</v>
      </c>
      <c r="B4218" t="s">
        <v>22</v>
      </c>
      <c r="C4218" t="s">
        <v>823</v>
      </c>
      <c r="D4218" t="s">
        <v>24</v>
      </c>
      <c r="E4218" t="s">
        <v>519</v>
      </c>
      <c r="F4218" t="s">
        <v>984</v>
      </c>
      <c r="G4218" t="s">
        <v>10147</v>
      </c>
      <c r="H4218" s="1">
        <f>DATE(YEAR(invoices[[#This Row],[due_date]]),MONTH(invoices[[#This Row],[due_date]]),1)</f>
        <v>45383</v>
      </c>
      <c r="I4218" s="1">
        <v>45389</v>
      </c>
      <c r="J4218">
        <v>24266</v>
      </c>
      <c r="K4218">
        <v>0</v>
      </c>
      <c r="L4218">
        <v>2250</v>
      </c>
      <c r="M4218">
        <f>invoices[[#This Row],[rent_amount]]+invoices[[#This Row],[electricity_amount]]+invoices[[#This Row],[other_charges]]</f>
        <v>26516</v>
      </c>
      <c r="N4218" t="s">
        <v>28</v>
      </c>
      <c r="O4218" t="s">
        <v>677</v>
      </c>
      <c r="P4218">
        <v>0</v>
      </c>
      <c r="Q4218" t="b">
        <v>0</v>
      </c>
      <c r="R4218" t="s">
        <v>151</v>
      </c>
      <c r="S4218">
        <v>0</v>
      </c>
      <c r="T4218">
        <f>invoices[[#This Row],[total_amount]]</f>
        <v>26516</v>
      </c>
      <c r="U4218" t="s">
        <v>10148</v>
      </c>
      <c r="V4218" t="str">
        <f>INDEX([1]!Table1[tenantname],MATCH(invoices[[#This Row],[allotment_id]],[1]!Table1[TenantAllotmentID],0))</f>
        <v>Prateek Sharma (C41-B1)</v>
      </c>
      <c r="W4218" t="s">
        <v>14245</v>
      </c>
      <c r="X4218" t="s">
        <v>15685</v>
      </c>
      <c r="Y4218" s="4">
        <v>45383</v>
      </c>
      <c r="Z4218" t="s">
        <v>15806</v>
      </c>
      <c r="AA4218">
        <v>16986</v>
      </c>
      <c r="AB4218">
        <v>6169</v>
      </c>
      <c r="AC4218">
        <v>1111</v>
      </c>
      <c r="AD4218" s="7">
        <f>invoices[[#This Row],[Rent]]+invoices[[#This Row],[Services]]+invoices[[#This Row],[GST]]</f>
        <v>24266</v>
      </c>
      <c r="AE4218" s="7">
        <f>invoices[[#This Row],[Total]]-invoices[[#This Row],[rent_amount]]</f>
        <v>0</v>
      </c>
      <c r="AF4218">
        <v>4359</v>
      </c>
      <c r="AG4218">
        <v>0</v>
      </c>
      <c r="AH4218">
        <f>invoices[[#This Row],[EB Amount]]-invoices[[#This Row],[electricity_amount]]</f>
        <v>0</v>
      </c>
    </row>
    <row r="4219" spans="1:34">
      <c r="A4219" t="s">
        <v>10257</v>
      </c>
      <c r="B4219" t="s">
        <v>22</v>
      </c>
      <c r="C4219" t="s">
        <v>4568</v>
      </c>
      <c r="D4219" t="s">
        <v>24</v>
      </c>
      <c r="E4219" t="s">
        <v>181</v>
      </c>
      <c r="F4219" t="s">
        <v>427</v>
      </c>
      <c r="G4219" t="s">
        <v>10258</v>
      </c>
      <c r="H4219" s="1">
        <f>DATE(YEAR(invoices[[#This Row],[due_date]]),MONTH(invoices[[#This Row],[due_date]]),1)</f>
        <v>45383</v>
      </c>
      <c r="I4219" s="1">
        <v>45389</v>
      </c>
      <c r="J4219">
        <v>12500</v>
      </c>
      <c r="K4219">
        <v>1736</v>
      </c>
      <c r="L4219">
        <v>0</v>
      </c>
      <c r="M4219">
        <f>invoices[[#This Row],[rent_amount]]+invoices[[#This Row],[electricity_amount]]+invoices[[#This Row],[other_charges]]</f>
        <v>14236</v>
      </c>
      <c r="N4219" t="s">
        <v>28</v>
      </c>
      <c r="O4219" t="s">
        <v>243</v>
      </c>
      <c r="P4219">
        <v>0</v>
      </c>
      <c r="Q4219" t="b">
        <v>0</v>
      </c>
      <c r="R4219" t="s">
        <v>151</v>
      </c>
      <c r="S4219">
        <v>0</v>
      </c>
      <c r="T4219">
        <f>invoices[[#This Row],[total_amount]]</f>
        <v>14236</v>
      </c>
      <c r="U4219" t="s">
        <v>4570</v>
      </c>
      <c r="V4219" t="str">
        <f>INDEX([1]!Table1[tenantname],MATCH(invoices[[#This Row],[allotment_id]],[1]!Table1[TenantAllotmentID],0))</f>
        <v>Ayushi Raj (B24-B2)</v>
      </c>
      <c r="W4219" t="s">
        <v>15263</v>
      </c>
      <c r="X4219" t="s">
        <v>15264</v>
      </c>
      <c r="Y4219" s="4">
        <v>45383</v>
      </c>
      <c r="Z4219" t="s">
        <v>15806</v>
      </c>
      <c r="AA4219">
        <v>8832</v>
      </c>
      <c r="AB4219">
        <v>3110</v>
      </c>
      <c r="AC4219">
        <v>558</v>
      </c>
      <c r="AD4219" s="7">
        <f>invoices[[#This Row],[Rent]]+invoices[[#This Row],[Services]]+invoices[[#This Row],[GST]]</f>
        <v>12500</v>
      </c>
      <c r="AE4219" s="7">
        <f>invoices[[#This Row],[Total]]-invoices[[#This Row],[rent_amount]]</f>
        <v>0</v>
      </c>
      <c r="AF4219">
        <v>4418</v>
      </c>
      <c r="AG4219">
        <v>1736</v>
      </c>
      <c r="AH4219">
        <f>invoices[[#This Row],[EB Amount]]-invoices[[#This Row],[electricity_amount]]</f>
        <v>0</v>
      </c>
    </row>
    <row r="4220" spans="1:34">
      <c r="A4220" t="s">
        <v>10357</v>
      </c>
      <c r="B4220" t="s">
        <v>22</v>
      </c>
      <c r="C4220" t="s">
        <v>10358</v>
      </c>
      <c r="D4220" t="s">
        <v>24</v>
      </c>
      <c r="E4220" t="s">
        <v>140</v>
      </c>
      <c r="F4220" t="s">
        <v>938</v>
      </c>
      <c r="G4220" t="s">
        <v>10359</v>
      </c>
      <c r="H4220" s="1">
        <f>DATE(YEAR(invoices[[#This Row],[due_date]]),MONTH(invoices[[#This Row],[due_date]]),1)</f>
        <v>45383</v>
      </c>
      <c r="I4220" s="1">
        <v>45389</v>
      </c>
      <c r="J4220">
        <v>0</v>
      </c>
      <c r="K4220">
        <v>0</v>
      </c>
      <c r="L4220">
        <v>2250</v>
      </c>
      <c r="M4220">
        <f>invoices[[#This Row],[rent_amount]]+invoices[[#This Row],[electricity_amount]]+invoices[[#This Row],[other_charges]]</f>
        <v>2250</v>
      </c>
      <c r="N4220" t="s">
        <v>28</v>
      </c>
      <c r="O4220" t="s">
        <v>243</v>
      </c>
      <c r="P4220">
        <v>0</v>
      </c>
      <c r="Q4220" t="b">
        <v>0</v>
      </c>
      <c r="R4220" t="s">
        <v>151</v>
      </c>
      <c r="S4220">
        <v>0</v>
      </c>
      <c r="T4220">
        <f>invoices[[#This Row],[total_amount]]</f>
        <v>2250</v>
      </c>
      <c r="U4220" t="s">
        <v>10360</v>
      </c>
      <c r="V4220" t="str">
        <f>INDEX([1]!Table1[tenantname],MATCH(invoices[[#This Row],[allotment_id]],[1]!Table1[TenantAllotmentID],0))</f>
        <v>Prabhu  (A41-A1)</v>
      </c>
      <c r="W4220" t="s">
        <v>15694</v>
      </c>
      <c r="X4220" t="s">
        <v>15695</v>
      </c>
      <c r="Y4220" s="4">
        <v>45383</v>
      </c>
      <c r="Z4220" t="s">
        <v>15806</v>
      </c>
      <c r="AA4220">
        <v>0</v>
      </c>
      <c r="AB4220">
        <v>0</v>
      </c>
      <c r="AC4220">
        <v>0</v>
      </c>
      <c r="AD4220" s="7">
        <f>invoices[[#This Row],[Rent]]+invoices[[#This Row],[Services]]+invoices[[#This Row],[GST]]</f>
        <v>0</v>
      </c>
      <c r="AE4220" s="7">
        <f>invoices[[#This Row],[Total]]-invoices[[#This Row],[rent_amount]]</f>
        <v>0</v>
      </c>
      <c r="AF4220">
        <v>4470</v>
      </c>
      <c r="AG4220">
        <v>0</v>
      </c>
      <c r="AH4220">
        <f>invoices[[#This Row],[EB Amount]]-invoices[[#This Row],[electricity_amount]]</f>
        <v>0</v>
      </c>
    </row>
    <row r="4221" spans="1:34">
      <c r="A4221" t="s">
        <v>10414</v>
      </c>
      <c r="B4221" t="s">
        <v>22</v>
      </c>
      <c r="C4221" t="s">
        <v>847</v>
      </c>
      <c r="D4221" t="s">
        <v>24</v>
      </c>
      <c r="E4221" t="s">
        <v>354</v>
      </c>
      <c r="F4221" t="s">
        <v>540</v>
      </c>
      <c r="G4221" t="s">
        <v>10415</v>
      </c>
      <c r="H4221" s="1">
        <f>DATE(YEAR(invoices[[#This Row],[due_date]]),MONTH(invoices[[#This Row],[due_date]]),1)</f>
        <v>45383</v>
      </c>
      <c r="I4221" s="1">
        <v>45389</v>
      </c>
      <c r="J4221">
        <v>13500</v>
      </c>
      <c r="K4221">
        <v>1271</v>
      </c>
      <c r="L4221">
        <v>0</v>
      </c>
      <c r="M4221">
        <f>invoices[[#This Row],[rent_amount]]+invoices[[#This Row],[electricity_amount]]+invoices[[#This Row],[other_charges]]</f>
        <v>14771</v>
      </c>
      <c r="N4221" t="s">
        <v>28</v>
      </c>
      <c r="O4221" t="s">
        <v>243</v>
      </c>
      <c r="P4221">
        <v>0</v>
      </c>
      <c r="Q4221" t="b">
        <v>0</v>
      </c>
      <c r="R4221" t="s">
        <v>151</v>
      </c>
      <c r="S4221">
        <v>0</v>
      </c>
      <c r="T4221">
        <f>invoices[[#This Row],[total_amount]]</f>
        <v>14771</v>
      </c>
      <c r="U4221" t="s">
        <v>2090</v>
      </c>
      <c r="V4221" t="str">
        <f>INDEX([1]!Table1[tenantname],MATCH(invoices[[#This Row],[allotment_id]],[1]!Table1[TenantAllotmentID],0))</f>
        <v>Narendhren RR (B34-C1)</v>
      </c>
      <c r="W4221" t="s">
        <v>14253</v>
      </c>
      <c r="X4221" t="s">
        <v>14704</v>
      </c>
      <c r="Y4221" s="4">
        <v>45383</v>
      </c>
      <c r="Z4221" t="s">
        <v>15806</v>
      </c>
      <c r="AA4221">
        <v>8775</v>
      </c>
      <c r="AB4221">
        <v>4445</v>
      </c>
      <c r="AC4221">
        <v>280</v>
      </c>
      <c r="AD4221" s="7">
        <f>invoices[[#This Row],[Rent]]+invoices[[#This Row],[Services]]+invoices[[#This Row],[GST]]</f>
        <v>13500</v>
      </c>
      <c r="AE4221" s="7">
        <f>invoices[[#This Row],[Total]]-invoices[[#This Row],[rent_amount]]</f>
        <v>0</v>
      </c>
      <c r="AF4221">
        <v>4494</v>
      </c>
      <c r="AG4221">
        <v>1271</v>
      </c>
      <c r="AH4221">
        <f>invoices[[#This Row],[EB Amount]]-invoices[[#This Row],[electricity_amount]]</f>
        <v>0</v>
      </c>
    </row>
    <row r="4222" spans="1:34">
      <c r="A4222" t="s">
        <v>10458</v>
      </c>
      <c r="B4222" t="s">
        <v>22</v>
      </c>
      <c r="C4222" t="s">
        <v>2682</v>
      </c>
      <c r="D4222" t="s">
        <v>24</v>
      </c>
      <c r="E4222" t="s">
        <v>25</v>
      </c>
      <c r="F4222" t="s">
        <v>1865</v>
      </c>
      <c r="G4222" t="s">
        <v>10459</v>
      </c>
      <c r="H4222" s="1">
        <f>DATE(YEAR(invoices[[#This Row],[due_date]]),MONTH(invoices[[#This Row],[due_date]]),1)</f>
        <v>45383</v>
      </c>
      <c r="I4222" s="1">
        <v>45389</v>
      </c>
      <c r="J4222">
        <v>13000</v>
      </c>
      <c r="K4222">
        <v>1767</v>
      </c>
      <c r="L4222">
        <v>0</v>
      </c>
      <c r="M4222">
        <f>invoices[[#This Row],[rent_amount]]+invoices[[#This Row],[electricity_amount]]+invoices[[#This Row],[other_charges]]</f>
        <v>14767</v>
      </c>
      <c r="N4222" t="s">
        <v>28</v>
      </c>
      <c r="O4222" t="s">
        <v>1097</v>
      </c>
      <c r="P4222">
        <v>0</v>
      </c>
      <c r="Q4222" t="b">
        <v>0</v>
      </c>
      <c r="R4222" t="s">
        <v>151</v>
      </c>
      <c r="S4222">
        <v>0</v>
      </c>
      <c r="T4222">
        <f>invoices[[#This Row],[total_amount]]</f>
        <v>14767</v>
      </c>
      <c r="U4222" t="s">
        <v>3315</v>
      </c>
      <c r="V4222" t="str">
        <f>INDEX([1]!Table1[tenantname],MATCH(invoices[[#This Row],[allotment_id]],[1]!Table1[TenantAllotmentID],0))</f>
        <v>Amita Asthana (A24-B2)</v>
      </c>
      <c r="W4222" t="s">
        <v>14866</v>
      </c>
      <c r="X4222" t="s">
        <v>15024</v>
      </c>
      <c r="Y4222" s="4">
        <v>45383</v>
      </c>
      <c r="Z4222" t="s">
        <v>15806</v>
      </c>
      <c r="AA4222">
        <v>9332</v>
      </c>
      <c r="AB4222">
        <v>3110</v>
      </c>
      <c r="AC4222">
        <v>558</v>
      </c>
      <c r="AD4222" s="7">
        <f>invoices[[#This Row],[Rent]]+invoices[[#This Row],[Services]]+invoices[[#This Row],[GST]]</f>
        <v>13000</v>
      </c>
      <c r="AE4222" s="7">
        <f>invoices[[#This Row],[Total]]-invoices[[#This Row],[rent_amount]]</f>
        <v>0</v>
      </c>
      <c r="AF4222">
        <v>4517</v>
      </c>
      <c r="AG4222">
        <v>1767</v>
      </c>
      <c r="AH4222">
        <f>invoices[[#This Row],[EB Amount]]-invoices[[#This Row],[electricity_amount]]</f>
        <v>0</v>
      </c>
    </row>
    <row r="4223" spans="1:34">
      <c r="A4223" t="s">
        <v>10594</v>
      </c>
      <c r="B4223" t="s">
        <v>22</v>
      </c>
      <c r="C4223" t="s">
        <v>1477</v>
      </c>
      <c r="D4223" t="s">
        <v>24</v>
      </c>
      <c r="E4223" t="s">
        <v>569</v>
      </c>
      <c r="F4223" t="s">
        <v>670</v>
      </c>
      <c r="G4223" t="s">
        <v>10595</v>
      </c>
      <c r="H4223" s="1">
        <f>DATE(YEAR(invoices[[#This Row],[due_date]]),MONTH(invoices[[#This Row],[due_date]]),1)</f>
        <v>45383</v>
      </c>
      <c r="I4223" s="1">
        <v>45389</v>
      </c>
      <c r="J4223">
        <v>19000</v>
      </c>
      <c r="K4223">
        <v>2232</v>
      </c>
      <c r="L4223">
        <v>0</v>
      </c>
      <c r="M4223">
        <f>invoices[[#This Row],[rent_amount]]+invoices[[#This Row],[electricity_amount]]+invoices[[#This Row],[other_charges]]</f>
        <v>21232</v>
      </c>
      <c r="N4223" t="s">
        <v>28</v>
      </c>
      <c r="O4223" t="s">
        <v>1097</v>
      </c>
      <c r="P4223">
        <v>0</v>
      </c>
      <c r="Q4223" t="b">
        <v>0</v>
      </c>
      <c r="R4223" t="s">
        <v>151</v>
      </c>
      <c r="S4223">
        <v>0</v>
      </c>
      <c r="T4223">
        <f>invoices[[#This Row],[total_amount]]</f>
        <v>21232</v>
      </c>
      <c r="U4223" t="s">
        <v>3394</v>
      </c>
      <c r="V4223" t="str">
        <f>INDEX([1]!Table1[tenantname],MATCH(invoices[[#This Row],[allotment_id]],[1]!Table1[TenantAllotmentID],0))</f>
        <v>Kalaivani Baskar (C12-A1)</v>
      </c>
      <c r="W4223" t="s">
        <v>14489</v>
      </c>
      <c r="X4223" t="s">
        <v>15046</v>
      </c>
      <c r="Y4223" s="4">
        <v>45383</v>
      </c>
      <c r="Z4223" t="s">
        <v>15806</v>
      </c>
      <c r="AA4223">
        <v>11970</v>
      </c>
      <c r="AB4223">
        <v>5407</v>
      </c>
      <c r="AC4223">
        <v>1623</v>
      </c>
      <c r="AD4223" s="7">
        <f>invoices[[#This Row],[Rent]]+invoices[[#This Row],[Services]]+invoices[[#This Row],[GST]]</f>
        <v>19000</v>
      </c>
      <c r="AE4223" s="7">
        <f>invoices[[#This Row],[Total]]-invoices[[#This Row],[rent_amount]]</f>
        <v>0</v>
      </c>
      <c r="AF4223">
        <v>4589</v>
      </c>
      <c r="AG4223">
        <v>2232</v>
      </c>
      <c r="AH4223">
        <f>invoices[[#This Row],[EB Amount]]-invoices[[#This Row],[electricity_amount]]</f>
        <v>0</v>
      </c>
    </row>
    <row r="4224" spans="1:34">
      <c r="A4224" t="s">
        <v>10620</v>
      </c>
      <c r="B4224" t="s">
        <v>22</v>
      </c>
      <c r="C4224" t="s">
        <v>4457</v>
      </c>
      <c r="D4224" t="s">
        <v>24</v>
      </c>
      <c r="E4224" t="s">
        <v>88</v>
      </c>
      <c r="F4224" t="s">
        <v>442</v>
      </c>
      <c r="G4224" t="s">
        <v>10621</v>
      </c>
      <c r="H4224" s="1">
        <f>DATE(YEAR(invoices[[#This Row],[due_date]]),MONTH(invoices[[#This Row],[due_date]]),1)</f>
        <v>45383</v>
      </c>
      <c r="I4224" s="1">
        <v>45389</v>
      </c>
      <c r="J4224">
        <v>13033</v>
      </c>
      <c r="K4224">
        <v>1178</v>
      </c>
      <c r="L4224">
        <v>2250</v>
      </c>
      <c r="M4224">
        <f>invoices[[#This Row],[rent_amount]]+invoices[[#This Row],[electricity_amount]]+invoices[[#This Row],[other_charges]]</f>
        <v>16461</v>
      </c>
      <c r="N4224" t="s">
        <v>28</v>
      </c>
      <c r="O4224" t="s">
        <v>1097</v>
      </c>
      <c r="P4224">
        <v>0</v>
      </c>
      <c r="Q4224" t="b">
        <v>0</v>
      </c>
      <c r="R4224" t="s">
        <v>151</v>
      </c>
      <c r="S4224">
        <v>0</v>
      </c>
      <c r="T4224">
        <f>invoices[[#This Row],[total_amount]]</f>
        <v>16461</v>
      </c>
      <c r="U4224" t="s">
        <v>4459</v>
      </c>
      <c r="V4224" t="str">
        <f>INDEX([1]!Table1[tenantname],MATCH(invoices[[#This Row],[allotment_id]],[1]!Table1[TenantAllotmentID],0))</f>
        <v>Ishan Achinta (B13-A1)</v>
      </c>
      <c r="W4224" t="s">
        <v>15239</v>
      </c>
      <c r="X4224" t="s">
        <v>15240</v>
      </c>
      <c r="Y4224" s="4">
        <v>45383</v>
      </c>
      <c r="Z4224" t="s">
        <v>15806</v>
      </c>
      <c r="AA4224">
        <v>9123</v>
      </c>
      <c r="AB4224">
        <v>3314</v>
      </c>
      <c r="AC4224">
        <v>596</v>
      </c>
      <c r="AD4224" s="7">
        <f>invoices[[#This Row],[Rent]]+invoices[[#This Row],[Services]]+invoices[[#This Row],[GST]]</f>
        <v>13033</v>
      </c>
      <c r="AE4224" s="7">
        <f>invoices[[#This Row],[Total]]-invoices[[#This Row],[rent_amount]]</f>
        <v>0</v>
      </c>
      <c r="AF4224">
        <v>4602</v>
      </c>
      <c r="AG4224">
        <v>1178</v>
      </c>
      <c r="AH4224">
        <f>invoices[[#This Row],[EB Amount]]-invoices[[#This Row],[electricity_amount]]</f>
        <v>0</v>
      </c>
    </row>
    <row r="4225" spans="1:34">
      <c r="A4225" t="s">
        <v>10715</v>
      </c>
      <c r="B4225" t="s">
        <v>22</v>
      </c>
      <c r="C4225" t="s">
        <v>410</v>
      </c>
      <c r="D4225" t="s">
        <v>24</v>
      </c>
      <c r="E4225" t="s">
        <v>275</v>
      </c>
      <c r="F4225" t="s">
        <v>411</v>
      </c>
      <c r="G4225" t="s">
        <v>10716</v>
      </c>
      <c r="H4225" s="1">
        <f>DATE(YEAR(invoices[[#This Row],[due_date]]),MONTH(invoices[[#This Row],[due_date]]),1)</f>
        <v>45383</v>
      </c>
      <c r="I4225" s="1">
        <v>45389</v>
      </c>
      <c r="J4225">
        <v>13500</v>
      </c>
      <c r="K4225">
        <v>0</v>
      </c>
      <c r="L4225">
        <v>0</v>
      </c>
      <c r="M4225">
        <f>invoices[[#This Row],[rent_amount]]+invoices[[#This Row],[electricity_amount]]+invoices[[#This Row],[other_charges]]</f>
        <v>13500</v>
      </c>
      <c r="N4225" t="s">
        <v>28</v>
      </c>
      <c r="O4225" t="s">
        <v>1097</v>
      </c>
      <c r="P4225">
        <v>0</v>
      </c>
      <c r="Q4225" t="b">
        <v>0</v>
      </c>
      <c r="R4225" t="s">
        <v>151</v>
      </c>
      <c r="S4225">
        <v>0</v>
      </c>
      <c r="T4225">
        <f>invoices[[#This Row],[total_amount]]</f>
        <v>13500</v>
      </c>
      <c r="U4225" t="s">
        <v>414</v>
      </c>
      <c r="V4225" t="str">
        <f>INDEX([1]!Table1[tenantname],MATCH(invoices[[#This Row],[allotment_id]],[1]!Table1[TenantAllotmentID],0))</f>
        <v>Brinda Vivek (B44-B2)</v>
      </c>
      <c r="W4225" t="s">
        <v>14100</v>
      </c>
      <c r="X4225" t="s">
        <v>14101</v>
      </c>
      <c r="Y4225" s="4">
        <v>45383</v>
      </c>
      <c r="Z4225" t="s">
        <v>15806</v>
      </c>
      <c r="AA4225">
        <v>9690</v>
      </c>
      <c r="AB4225">
        <v>3229</v>
      </c>
      <c r="AC4225">
        <v>581</v>
      </c>
      <c r="AD4225" s="7">
        <f>invoices[[#This Row],[Rent]]+invoices[[#This Row],[Services]]+invoices[[#This Row],[GST]]</f>
        <v>13500</v>
      </c>
      <c r="AE4225" s="7">
        <f>invoices[[#This Row],[Total]]-invoices[[#This Row],[rent_amount]]</f>
        <v>0</v>
      </c>
      <c r="AF4225">
        <v>4651</v>
      </c>
      <c r="AG4225">
        <v>0</v>
      </c>
      <c r="AH4225">
        <f>invoices[[#This Row],[EB Amount]]-invoices[[#This Row],[electricity_amount]]</f>
        <v>0</v>
      </c>
    </row>
    <row r="4226" spans="1:34">
      <c r="A4226" t="s">
        <v>10723</v>
      </c>
      <c r="B4226" t="s">
        <v>22</v>
      </c>
      <c r="C4226" t="s">
        <v>1421</v>
      </c>
      <c r="D4226" t="s">
        <v>24</v>
      </c>
      <c r="E4226" t="s">
        <v>34</v>
      </c>
      <c r="F4226" t="s">
        <v>58</v>
      </c>
      <c r="G4226" t="s">
        <v>10724</v>
      </c>
      <c r="H4226" s="1">
        <f>DATE(YEAR(invoices[[#This Row],[due_date]]),MONTH(invoices[[#This Row],[due_date]]),1)</f>
        <v>45383</v>
      </c>
      <c r="I4226" s="1">
        <v>45389</v>
      </c>
      <c r="J4226">
        <v>7250</v>
      </c>
      <c r="K4226">
        <v>2356</v>
      </c>
      <c r="L4226">
        <v>2250</v>
      </c>
      <c r="M4226">
        <f>invoices[[#This Row],[rent_amount]]+invoices[[#This Row],[electricity_amount]]+invoices[[#This Row],[other_charges]]</f>
        <v>11856</v>
      </c>
      <c r="N4226" t="s">
        <v>28</v>
      </c>
      <c r="O4226" t="s">
        <v>243</v>
      </c>
      <c r="P4226">
        <v>0</v>
      </c>
      <c r="Q4226" t="b">
        <v>0</v>
      </c>
      <c r="R4226" t="s">
        <v>151</v>
      </c>
      <c r="S4226">
        <v>0</v>
      </c>
      <c r="T4226">
        <f>invoices[[#This Row],[total_amount]]</f>
        <v>11856</v>
      </c>
      <c r="U4226" t="s">
        <v>1423</v>
      </c>
      <c r="V4226" t="str">
        <f>INDEX([1]!Table1[tenantname],MATCH(invoices[[#This Row],[allotment_id]],[1]!Table1[TenantAllotmentID],0))</f>
        <v>Sai Roshni Matta (B43-B2)</v>
      </c>
      <c r="W4226" t="s">
        <v>14466</v>
      </c>
      <c r="X4226" t="s">
        <v>14467</v>
      </c>
      <c r="Y4226" s="4">
        <v>45383</v>
      </c>
      <c r="Z4226" t="s">
        <v>15806</v>
      </c>
      <c r="AA4226">
        <v>5075</v>
      </c>
      <c r="AB4226">
        <v>1843</v>
      </c>
      <c r="AC4226">
        <v>332</v>
      </c>
      <c r="AD4226" s="7">
        <f>invoices[[#This Row],[Rent]]+invoices[[#This Row],[Services]]+invoices[[#This Row],[GST]]</f>
        <v>7250</v>
      </c>
      <c r="AE4226" s="7">
        <f>invoices[[#This Row],[Total]]-invoices[[#This Row],[rent_amount]]</f>
        <v>0</v>
      </c>
      <c r="AF4226">
        <v>4655</v>
      </c>
      <c r="AG4226">
        <v>2356</v>
      </c>
      <c r="AH4226">
        <f>invoices[[#This Row],[EB Amount]]-invoices[[#This Row],[electricity_amount]]</f>
        <v>0</v>
      </c>
    </row>
    <row r="4227" spans="1:34">
      <c r="A4227" t="s">
        <v>10949</v>
      </c>
      <c r="B4227" t="s">
        <v>22</v>
      </c>
      <c r="C4227" t="s">
        <v>2577</v>
      </c>
      <c r="D4227" t="s">
        <v>24</v>
      </c>
      <c r="E4227" t="s">
        <v>275</v>
      </c>
      <c r="F4227" t="s">
        <v>782</v>
      </c>
      <c r="G4227" t="s">
        <v>10950</v>
      </c>
      <c r="H4227" s="1">
        <f>DATE(YEAR(invoices[[#This Row],[due_date]]),MONTH(invoices[[#This Row],[due_date]]),1)</f>
        <v>45383</v>
      </c>
      <c r="I4227" s="1">
        <v>45389</v>
      </c>
      <c r="J4227">
        <v>19000</v>
      </c>
      <c r="K4227">
        <v>2542</v>
      </c>
      <c r="L4227">
        <v>0</v>
      </c>
      <c r="M4227">
        <f>invoices[[#This Row],[rent_amount]]+invoices[[#This Row],[electricity_amount]]+invoices[[#This Row],[other_charges]]</f>
        <v>21542</v>
      </c>
      <c r="N4227" t="s">
        <v>28</v>
      </c>
      <c r="O4227" t="s">
        <v>677</v>
      </c>
      <c r="P4227">
        <v>0</v>
      </c>
      <c r="Q4227" t="b">
        <v>0</v>
      </c>
      <c r="R4227" t="s">
        <v>151</v>
      </c>
      <c r="S4227">
        <v>0</v>
      </c>
      <c r="T4227">
        <f>invoices[[#This Row],[total_amount]]</f>
        <v>21542</v>
      </c>
      <c r="U4227" t="s">
        <v>2579</v>
      </c>
      <c r="V4227" t="str">
        <f>INDEX([1]!Table1[tenantname],MATCH(invoices[[#This Row],[allotment_id]],[1]!Table1[TenantAllotmentID],0))</f>
        <v>Supritha A (B44-A1)</v>
      </c>
      <c r="W4227" t="s">
        <v>14841</v>
      </c>
      <c r="X4227" t="s">
        <v>14842</v>
      </c>
      <c r="Y4227" s="4">
        <v>45383</v>
      </c>
      <c r="Z4227" t="s">
        <v>15806</v>
      </c>
      <c r="AA4227">
        <v>13639</v>
      </c>
      <c r="AB4227">
        <v>4545</v>
      </c>
      <c r="AC4227">
        <v>816</v>
      </c>
      <c r="AD4227" s="7">
        <f>invoices[[#This Row],[Rent]]+invoices[[#This Row],[Services]]+invoices[[#This Row],[GST]]</f>
        <v>19000</v>
      </c>
      <c r="AE4227" s="7">
        <f>invoices[[#This Row],[Total]]-invoices[[#This Row],[rent_amount]]</f>
        <v>0</v>
      </c>
      <c r="AF4227">
        <v>4772</v>
      </c>
      <c r="AG4227">
        <v>2542</v>
      </c>
      <c r="AH4227">
        <f>invoices[[#This Row],[EB Amount]]-invoices[[#This Row],[electricity_amount]]</f>
        <v>0</v>
      </c>
    </row>
    <row r="4228" spans="1:34">
      <c r="A4228" t="s">
        <v>10985</v>
      </c>
      <c r="B4228" t="s">
        <v>22</v>
      </c>
      <c r="C4228" t="s">
        <v>212</v>
      </c>
      <c r="D4228" t="s">
        <v>24</v>
      </c>
      <c r="E4228" t="s">
        <v>140</v>
      </c>
      <c r="F4228" t="s">
        <v>213</v>
      </c>
      <c r="G4228" t="s">
        <v>10986</v>
      </c>
      <c r="H4228" s="1">
        <f>DATE(YEAR(invoices[[#This Row],[due_date]]),MONTH(invoices[[#This Row],[due_date]]),1)</f>
        <v>45383</v>
      </c>
      <c r="I4228" s="1">
        <v>45389</v>
      </c>
      <c r="J4228">
        <v>12133</v>
      </c>
      <c r="K4228">
        <v>0</v>
      </c>
      <c r="L4228">
        <v>0</v>
      </c>
      <c r="M4228">
        <f>invoices[[#This Row],[rent_amount]]+invoices[[#This Row],[electricity_amount]]+invoices[[#This Row],[other_charges]]</f>
        <v>12133</v>
      </c>
      <c r="N4228" t="s">
        <v>28</v>
      </c>
      <c r="O4228" t="s">
        <v>1097</v>
      </c>
      <c r="P4228">
        <v>0</v>
      </c>
      <c r="Q4228" t="b">
        <v>0</v>
      </c>
      <c r="R4228" t="s">
        <v>151</v>
      </c>
      <c r="S4228">
        <v>0</v>
      </c>
      <c r="T4228">
        <f>invoices[[#This Row],[total_amount]]</f>
        <v>12133</v>
      </c>
      <c r="U4228" t="s">
        <v>215</v>
      </c>
      <c r="V4228" t="str">
        <f>INDEX([1]!Table1[tenantname],MATCH(invoices[[#This Row],[allotment_id]],[1]!Table1[TenantAllotmentID],0))</f>
        <v>Arnav Raj (A41-B2)</v>
      </c>
      <c r="W4228" t="s">
        <v>14034</v>
      </c>
      <c r="X4228" t="s">
        <v>14035</v>
      </c>
      <c r="Y4228" s="4">
        <v>45383</v>
      </c>
      <c r="Z4228" t="s">
        <v>15806</v>
      </c>
      <c r="AA4228">
        <v>8493</v>
      </c>
      <c r="AB4228">
        <v>3085</v>
      </c>
      <c r="AC4228">
        <v>555</v>
      </c>
      <c r="AD4228" s="7">
        <f>invoices[[#This Row],[Rent]]+invoices[[#This Row],[Services]]+invoices[[#This Row],[GST]]</f>
        <v>12133</v>
      </c>
      <c r="AE4228" s="7">
        <f>invoices[[#This Row],[Total]]-invoices[[#This Row],[rent_amount]]</f>
        <v>0</v>
      </c>
      <c r="AF4228">
        <v>4790</v>
      </c>
      <c r="AG4228">
        <v>0</v>
      </c>
      <c r="AH4228">
        <f>invoices[[#This Row],[EB Amount]]-invoices[[#This Row],[electricity_amount]]</f>
        <v>0</v>
      </c>
    </row>
    <row r="4229" spans="1:34">
      <c r="A4229" t="s">
        <v>11003</v>
      </c>
      <c r="B4229" t="s">
        <v>22</v>
      </c>
      <c r="C4229" t="s">
        <v>1981</v>
      </c>
      <c r="D4229" t="s">
        <v>24</v>
      </c>
      <c r="E4229" t="s">
        <v>96</v>
      </c>
      <c r="F4229" t="s">
        <v>1982</v>
      </c>
      <c r="G4229" t="s">
        <v>11004</v>
      </c>
      <c r="H4229" s="1">
        <f>DATE(YEAR(invoices[[#This Row],[due_date]]),MONTH(invoices[[#This Row],[due_date]]),1)</f>
        <v>45383</v>
      </c>
      <c r="I4229" s="1">
        <v>45389</v>
      </c>
      <c r="J4229">
        <v>13500</v>
      </c>
      <c r="K4229">
        <v>1323</v>
      </c>
      <c r="L4229">
        <v>0</v>
      </c>
      <c r="M4229">
        <f>invoices[[#This Row],[rent_amount]]+invoices[[#This Row],[electricity_amount]]+invoices[[#This Row],[other_charges]]</f>
        <v>14823</v>
      </c>
      <c r="N4229" t="s">
        <v>28</v>
      </c>
      <c r="O4229" t="s">
        <v>243</v>
      </c>
      <c r="P4229">
        <v>0</v>
      </c>
      <c r="Q4229" t="b">
        <v>0</v>
      </c>
      <c r="R4229" t="s">
        <v>151</v>
      </c>
      <c r="S4229">
        <v>0</v>
      </c>
      <c r="T4229">
        <f>invoices[[#This Row],[total_amount]]</f>
        <v>14823</v>
      </c>
      <c r="U4229" t="s">
        <v>1984</v>
      </c>
      <c r="V4229" t="str">
        <f>INDEX([1]!Table1[tenantname],MATCH(invoices[[#This Row],[allotment_id]],[1]!Table1[TenantAllotmentID],0))</f>
        <v>Nitin Chanpuriya (B33-C1)</v>
      </c>
      <c r="W4229" t="s">
        <v>14667</v>
      </c>
      <c r="X4229" t="s">
        <v>14668</v>
      </c>
      <c r="Y4229" s="4">
        <v>45383</v>
      </c>
      <c r="Z4229" t="s">
        <v>15806</v>
      </c>
      <c r="AA4229">
        <v>8775</v>
      </c>
      <c r="AB4229">
        <v>4445</v>
      </c>
      <c r="AC4229">
        <v>280</v>
      </c>
      <c r="AD4229" s="7">
        <f>invoices[[#This Row],[Rent]]+invoices[[#This Row],[Services]]+invoices[[#This Row],[GST]]</f>
        <v>13500</v>
      </c>
      <c r="AE4229" s="7">
        <f>invoices[[#This Row],[Total]]-invoices[[#This Row],[rent_amount]]</f>
        <v>0</v>
      </c>
      <c r="AF4229">
        <v>4799</v>
      </c>
      <c r="AG4229">
        <v>1323</v>
      </c>
      <c r="AH4229">
        <f>invoices[[#This Row],[EB Amount]]-invoices[[#This Row],[electricity_amount]]</f>
        <v>0</v>
      </c>
    </row>
    <row r="4230" spans="1:34">
      <c r="A4230" t="s">
        <v>11250</v>
      </c>
      <c r="B4230" t="s">
        <v>22</v>
      </c>
      <c r="C4230" t="s">
        <v>311</v>
      </c>
      <c r="D4230" t="s">
        <v>24</v>
      </c>
      <c r="E4230" t="s">
        <v>34</v>
      </c>
      <c r="F4230" t="s">
        <v>35</v>
      </c>
      <c r="G4230" t="s">
        <v>11251</v>
      </c>
      <c r="H4230" s="1">
        <f>DATE(YEAR(invoices[[#This Row],[due_date]]),MONTH(invoices[[#This Row],[due_date]]),1)</f>
        <v>45383</v>
      </c>
      <c r="I4230" s="1">
        <v>45389</v>
      </c>
      <c r="J4230">
        <v>14500</v>
      </c>
      <c r="K4230">
        <v>2356</v>
      </c>
      <c r="L4230">
        <v>0</v>
      </c>
      <c r="M4230">
        <f>invoices[[#This Row],[rent_amount]]+invoices[[#This Row],[electricity_amount]]+invoices[[#This Row],[other_charges]]</f>
        <v>16856</v>
      </c>
      <c r="N4230" t="s">
        <v>28</v>
      </c>
      <c r="O4230" t="s">
        <v>677</v>
      </c>
      <c r="P4230">
        <v>0</v>
      </c>
      <c r="Q4230" t="b">
        <v>0</v>
      </c>
      <c r="R4230" t="s">
        <v>151</v>
      </c>
      <c r="S4230">
        <v>0</v>
      </c>
      <c r="T4230">
        <f>invoices[[#This Row],[total_amount]]</f>
        <v>16856</v>
      </c>
      <c r="U4230" t="s">
        <v>313</v>
      </c>
      <c r="V4230" t="str">
        <f>INDEX([1]!Table1[tenantname],MATCH(invoices[[#This Row],[allotment_id]],[1]!Table1[TenantAllotmentID],0))</f>
        <v>Thahseenah Begam (B43-B1)</v>
      </c>
      <c r="W4230" t="s">
        <v>14064</v>
      </c>
      <c r="X4230" t="s">
        <v>14065</v>
      </c>
      <c r="Y4230" s="4">
        <v>45383</v>
      </c>
      <c r="Z4230" t="s">
        <v>15806</v>
      </c>
      <c r="AA4230">
        <v>10408</v>
      </c>
      <c r="AB4230">
        <v>3468</v>
      </c>
      <c r="AC4230">
        <v>624</v>
      </c>
      <c r="AD4230" s="7">
        <f>invoices[[#This Row],[Rent]]+invoices[[#This Row],[Services]]+invoices[[#This Row],[GST]]</f>
        <v>14500</v>
      </c>
      <c r="AE4230" s="7">
        <f>invoices[[#This Row],[Total]]-invoices[[#This Row],[rent_amount]]</f>
        <v>0</v>
      </c>
      <c r="AF4230">
        <v>4925</v>
      </c>
      <c r="AG4230">
        <v>2356</v>
      </c>
      <c r="AH4230">
        <f>invoices[[#This Row],[EB Amount]]-invoices[[#This Row],[electricity_amount]]</f>
        <v>0</v>
      </c>
    </row>
    <row r="4231" spans="1:34">
      <c r="A4231" t="s">
        <v>11267</v>
      </c>
      <c r="B4231" t="s">
        <v>22</v>
      </c>
      <c r="C4231" t="s">
        <v>64</v>
      </c>
      <c r="D4231" t="s">
        <v>24</v>
      </c>
      <c r="E4231" t="s">
        <v>25</v>
      </c>
      <c r="F4231" t="s">
        <v>65</v>
      </c>
      <c r="G4231" t="s">
        <v>11268</v>
      </c>
      <c r="H4231" s="1">
        <f>DATE(YEAR(invoices[[#This Row],[due_date]]),MONTH(invoices[[#This Row],[due_date]]),1)</f>
        <v>45383</v>
      </c>
      <c r="I4231" s="1">
        <v>45389</v>
      </c>
      <c r="J4231">
        <v>13500</v>
      </c>
      <c r="K4231">
        <v>1767</v>
      </c>
      <c r="L4231">
        <v>0</v>
      </c>
      <c r="M4231">
        <f>invoices[[#This Row],[rent_amount]]+invoices[[#This Row],[electricity_amount]]+invoices[[#This Row],[other_charges]]</f>
        <v>15267</v>
      </c>
      <c r="N4231" t="s">
        <v>28</v>
      </c>
      <c r="O4231" t="s">
        <v>677</v>
      </c>
      <c r="P4231">
        <v>0</v>
      </c>
      <c r="Q4231" t="b">
        <v>0</v>
      </c>
      <c r="R4231" t="s">
        <v>151</v>
      </c>
      <c r="S4231">
        <v>0</v>
      </c>
      <c r="T4231">
        <f>invoices[[#This Row],[total_amount]]</f>
        <v>15267</v>
      </c>
      <c r="U4231" t="s">
        <v>69</v>
      </c>
      <c r="V4231" t="str">
        <f>INDEX([1]!Table1[tenantname],MATCH(invoices[[#This Row],[allotment_id]],[1]!Table1[TenantAllotmentID],0))</f>
        <v>Sarabdi Swain (A24-C2)</v>
      </c>
      <c r="W4231" t="s">
        <v>13994</v>
      </c>
      <c r="X4231" t="s">
        <v>13995</v>
      </c>
      <c r="Y4231" s="4">
        <v>45383</v>
      </c>
      <c r="Z4231" t="s">
        <v>15806</v>
      </c>
      <c r="AA4231">
        <v>9690</v>
      </c>
      <c r="AB4231">
        <v>3229</v>
      </c>
      <c r="AC4231">
        <v>581</v>
      </c>
      <c r="AD4231" s="7">
        <f>invoices[[#This Row],[Rent]]+invoices[[#This Row],[Services]]+invoices[[#This Row],[GST]]</f>
        <v>13500</v>
      </c>
      <c r="AE4231" s="7">
        <f>invoices[[#This Row],[Total]]-invoices[[#This Row],[rent_amount]]</f>
        <v>0</v>
      </c>
      <c r="AF4231">
        <v>4932</v>
      </c>
      <c r="AG4231">
        <v>1767</v>
      </c>
      <c r="AH4231">
        <f>invoices[[#This Row],[EB Amount]]-invoices[[#This Row],[electricity_amount]]</f>
        <v>0</v>
      </c>
    </row>
    <row r="4232" spans="1:34">
      <c r="A4232" t="s">
        <v>11285</v>
      </c>
      <c r="B4232" t="s">
        <v>22</v>
      </c>
      <c r="C4232" t="s">
        <v>2262</v>
      </c>
      <c r="D4232" t="s">
        <v>24</v>
      </c>
      <c r="E4232" t="s">
        <v>88</v>
      </c>
      <c r="F4232" t="s">
        <v>126</v>
      </c>
      <c r="G4232" t="s">
        <v>11286</v>
      </c>
      <c r="H4232" s="1">
        <f>DATE(YEAR(invoices[[#This Row],[due_date]]),MONTH(invoices[[#This Row],[due_date]]),1)</f>
        <v>45383</v>
      </c>
      <c r="I4232" s="1">
        <v>45389</v>
      </c>
      <c r="J4232">
        <v>12600</v>
      </c>
      <c r="K4232">
        <v>1922</v>
      </c>
      <c r="L4232">
        <v>0</v>
      </c>
      <c r="M4232">
        <f>invoices[[#This Row],[rent_amount]]+invoices[[#This Row],[electricity_amount]]+invoices[[#This Row],[other_charges]]</f>
        <v>14522</v>
      </c>
      <c r="N4232" t="s">
        <v>28</v>
      </c>
      <c r="O4232" t="s">
        <v>243</v>
      </c>
      <c r="P4232">
        <v>0</v>
      </c>
      <c r="Q4232" t="b">
        <v>0</v>
      </c>
      <c r="R4232" t="s">
        <v>151</v>
      </c>
      <c r="S4232">
        <v>0</v>
      </c>
      <c r="T4232">
        <f>invoices[[#This Row],[total_amount]]</f>
        <v>14522</v>
      </c>
      <c r="U4232" t="s">
        <v>2264</v>
      </c>
      <c r="V4232" t="str">
        <f>INDEX([1]!Table1[tenantname],MATCH(invoices[[#This Row],[allotment_id]],[1]!Table1[TenantAllotmentID],0))</f>
        <v>Dayanithi  (B13-C2)</v>
      </c>
      <c r="W4232" t="s">
        <v>14756</v>
      </c>
      <c r="X4232" t="s">
        <v>14757</v>
      </c>
      <c r="Y4232" s="4">
        <v>45383</v>
      </c>
      <c r="Z4232" t="s">
        <v>15806</v>
      </c>
      <c r="AA4232">
        <v>9044</v>
      </c>
      <c r="AB4232">
        <v>3014</v>
      </c>
      <c r="AC4232">
        <v>542</v>
      </c>
      <c r="AD4232" s="7">
        <f>invoices[[#This Row],[Rent]]+invoices[[#This Row],[Services]]+invoices[[#This Row],[GST]]</f>
        <v>12600</v>
      </c>
      <c r="AE4232" s="7">
        <f>invoices[[#This Row],[Total]]-invoices[[#This Row],[rent_amount]]</f>
        <v>0</v>
      </c>
      <c r="AF4232">
        <v>4941</v>
      </c>
      <c r="AG4232">
        <v>1922</v>
      </c>
      <c r="AH4232">
        <f>invoices[[#This Row],[EB Amount]]-invoices[[#This Row],[electricity_amount]]</f>
        <v>0</v>
      </c>
    </row>
    <row r="4233" spans="1:34">
      <c r="A4233" t="s">
        <v>11323</v>
      </c>
      <c r="B4233" t="s">
        <v>22</v>
      </c>
      <c r="C4233" t="s">
        <v>1274</v>
      </c>
      <c r="D4233" t="s">
        <v>24</v>
      </c>
      <c r="E4233" t="s">
        <v>195</v>
      </c>
      <c r="F4233" t="s">
        <v>1753</v>
      </c>
      <c r="G4233" t="s">
        <v>11324</v>
      </c>
      <c r="H4233" s="1">
        <f>DATE(YEAR(invoices[[#This Row],[due_date]]),MONTH(invoices[[#This Row],[due_date]]),1)</f>
        <v>45383</v>
      </c>
      <c r="I4233" s="1">
        <v>45389</v>
      </c>
      <c r="J4233">
        <v>17700</v>
      </c>
      <c r="K4233">
        <v>343</v>
      </c>
      <c r="L4233">
        <v>0</v>
      </c>
      <c r="M4233">
        <f>invoices[[#This Row],[rent_amount]]+invoices[[#This Row],[electricity_amount]]+invoices[[#This Row],[other_charges]]</f>
        <v>18043</v>
      </c>
      <c r="N4233" t="s">
        <v>28</v>
      </c>
      <c r="O4233" t="s">
        <v>1097</v>
      </c>
      <c r="P4233">
        <v>0</v>
      </c>
      <c r="Q4233" t="b">
        <v>0</v>
      </c>
      <c r="R4233" t="s">
        <v>151</v>
      </c>
      <c r="S4233">
        <v>0</v>
      </c>
      <c r="T4233">
        <f>invoices[[#This Row],[total_amount]]</f>
        <v>18043</v>
      </c>
      <c r="U4233" t="s">
        <v>1755</v>
      </c>
      <c r="V4233" t="str">
        <f>INDEX([1]!Table1[tenantname],MATCH(invoices[[#This Row],[allotment_id]],[1]!Table1[TenantAllotmentID],0))</f>
        <v>Sreyashi Chowdhury (D41-A1)</v>
      </c>
      <c r="W4233" t="s">
        <v>14409</v>
      </c>
      <c r="X4233" t="s">
        <v>14584</v>
      </c>
      <c r="Y4233" s="4">
        <v>45383</v>
      </c>
      <c r="Z4233" t="s">
        <v>15806</v>
      </c>
      <c r="AA4233">
        <v>12705</v>
      </c>
      <c r="AB4233">
        <v>4234</v>
      </c>
      <c r="AC4233">
        <v>761</v>
      </c>
      <c r="AD4233" s="7">
        <f>invoices[[#This Row],[Rent]]+invoices[[#This Row],[Services]]+invoices[[#This Row],[GST]]</f>
        <v>17700</v>
      </c>
      <c r="AE4233" s="7">
        <f>invoices[[#This Row],[Total]]-invoices[[#This Row],[rent_amount]]</f>
        <v>0</v>
      </c>
      <c r="AF4233">
        <v>4958</v>
      </c>
      <c r="AG4233">
        <v>343</v>
      </c>
      <c r="AH4233">
        <f>invoices[[#This Row],[EB Amount]]-invoices[[#This Row],[electricity_amount]]</f>
        <v>0</v>
      </c>
    </row>
    <row r="4234" spans="1:34">
      <c r="A4234" t="s">
        <v>11357</v>
      </c>
      <c r="B4234" t="s">
        <v>22</v>
      </c>
      <c r="C4234" t="s">
        <v>9266</v>
      </c>
      <c r="D4234" t="s">
        <v>24</v>
      </c>
      <c r="E4234" t="s">
        <v>268</v>
      </c>
      <c r="F4234" t="s">
        <v>447</v>
      </c>
      <c r="G4234" t="s">
        <v>11358</v>
      </c>
      <c r="H4234" s="1">
        <f>DATE(YEAR(invoices[[#This Row],[due_date]]),MONTH(invoices[[#This Row],[due_date]]),1)</f>
        <v>45383</v>
      </c>
      <c r="I4234" s="1">
        <v>45389</v>
      </c>
      <c r="J4234">
        <v>900</v>
      </c>
      <c r="K4234">
        <v>0</v>
      </c>
      <c r="L4234">
        <v>0</v>
      </c>
      <c r="M4234">
        <f>invoices[[#This Row],[rent_amount]]+invoices[[#This Row],[electricity_amount]]+invoices[[#This Row],[other_charges]]</f>
        <v>900</v>
      </c>
      <c r="N4234" t="s">
        <v>28</v>
      </c>
      <c r="O4234" t="s">
        <v>243</v>
      </c>
      <c r="P4234">
        <v>0</v>
      </c>
      <c r="Q4234" t="b">
        <v>0</v>
      </c>
      <c r="R4234" t="s">
        <v>151</v>
      </c>
      <c r="S4234">
        <v>0</v>
      </c>
      <c r="T4234">
        <f>invoices[[#This Row],[total_amount]]</f>
        <v>900</v>
      </c>
      <c r="U4234" t="s">
        <v>9268</v>
      </c>
      <c r="V4234" t="str">
        <f>INDEX([1]!Table1[tenantname],MATCH(invoices[[#This Row],[allotment_id]],[1]!Table1[TenantAllotmentID],0))</f>
        <v>Ranganath Praveen Harinath Prithiv (C21-C2)</v>
      </c>
      <c r="W4234" t="s">
        <v>15654</v>
      </c>
      <c r="X4234" t="s">
        <v>15655</v>
      </c>
      <c r="Y4234" s="4">
        <v>45383</v>
      </c>
      <c r="Z4234" t="s">
        <v>15806</v>
      </c>
      <c r="AA4234">
        <v>630</v>
      </c>
      <c r="AB4234">
        <v>229</v>
      </c>
      <c r="AC4234">
        <v>41</v>
      </c>
      <c r="AD4234" s="7">
        <f>invoices[[#This Row],[Rent]]+invoices[[#This Row],[Services]]+invoices[[#This Row],[GST]]</f>
        <v>900</v>
      </c>
      <c r="AE4234" s="7">
        <f>invoices[[#This Row],[Total]]-invoices[[#This Row],[rent_amount]]</f>
        <v>0</v>
      </c>
      <c r="AF4234">
        <v>4976</v>
      </c>
      <c r="AG4234">
        <v>0</v>
      </c>
      <c r="AH4234">
        <f>invoices[[#This Row],[EB Amount]]-invoices[[#This Row],[electricity_amount]]</f>
        <v>0</v>
      </c>
    </row>
    <row r="4235" spans="1:34">
      <c r="A4235" t="s">
        <v>11455</v>
      </c>
      <c r="B4235" t="s">
        <v>22</v>
      </c>
      <c r="C4235" t="s">
        <v>1304</v>
      </c>
      <c r="D4235" t="s">
        <v>24</v>
      </c>
      <c r="E4235" t="s">
        <v>112</v>
      </c>
      <c r="F4235" t="s">
        <v>1305</v>
      </c>
      <c r="G4235" t="s">
        <v>11456</v>
      </c>
      <c r="H4235" s="1">
        <f>DATE(YEAR(invoices[[#This Row],[due_date]]),MONTH(invoices[[#This Row],[due_date]]),1)</f>
        <v>45383</v>
      </c>
      <c r="I4235" s="1">
        <v>45389</v>
      </c>
      <c r="J4235">
        <v>14500</v>
      </c>
      <c r="K4235">
        <v>938</v>
      </c>
      <c r="L4235">
        <v>0</v>
      </c>
      <c r="M4235">
        <f>invoices[[#This Row],[rent_amount]]+invoices[[#This Row],[electricity_amount]]+invoices[[#This Row],[other_charges]]</f>
        <v>15438</v>
      </c>
      <c r="N4235" t="s">
        <v>28</v>
      </c>
      <c r="O4235" t="s">
        <v>1097</v>
      </c>
      <c r="P4235">
        <v>0</v>
      </c>
      <c r="Q4235" t="b">
        <v>0</v>
      </c>
      <c r="R4235" t="s">
        <v>151</v>
      </c>
      <c r="S4235">
        <v>0</v>
      </c>
      <c r="T4235">
        <f>invoices[[#This Row],[total_amount]]</f>
        <v>15438</v>
      </c>
      <c r="U4235" t="s">
        <v>1307</v>
      </c>
      <c r="V4235" t="str">
        <f>INDEX([1]!Table1[tenantname],MATCH(invoices[[#This Row],[allotment_id]],[1]!Table1[TenantAllotmentID],0))</f>
        <v>Jay Murjani (A23-B1)</v>
      </c>
      <c r="W4235" t="s">
        <v>14420</v>
      </c>
      <c r="X4235" t="s">
        <v>14421</v>
      </c>
      <c r="Y4235" s="4">
        <v>45383</v>
      </c>
      <c r="Z4235" t="s">
        <v>15806</v>
      </c>
      <c r="AA4235">
        <v>10150</v>
      </c>
      <c r="AB4235">
        <v>3686</v>
      </c>
      <c r="AC4235">
        <v>664</v>
      </c>
      <c r="AD4235" s="7">
        <f>invoices[[#This Row],[Rent]]+invoices[[#This Row],[Services]]+invoices[[#This Row],[GST]]</f>
        <v>14500</v>
      </c>
      <c r="AE4235" s="7">
        <f>invoices[[#This Row],[Total]]-invoices[[#This Row],[rent_amount]]</f>
        <v>0</v>
      </c>
      <c r="AF4235">
        <v>5024</v>
      </c>
      <c r="AG4235">
        <v>938</v>
      </c>
      <c r="AH4235">
        <f>invoices[[#This Row],[EB Amount]]-invoices[[#This Row],[electricity_amount]]</f>
        <v>0</v>
      </c>
    </row>
    <row r="4236" spans="1:34">
      <c r="A4236" t="s">
        <v>11523</v>
      </c>
      <c r="B4236" t="s">
        <v>22</v>
      </c>
      <c r="C4236" t="s">
        <v>475</v>
      </c>
      <c r="D4236" t="s">
        <v>24</v>
      </c>
      <c r="E4236" t="s">
        <v>476</v>
      </c>
      <c r="F4236" t="s">
        <v>477</v>
      </c>
      <c r="G4236" t="s">
        <v>11524</v>
      </c>
      <c r="H4236" s="1">
        <f>DATE(YEAR(invoices[[#This Row],[due_date]]),MONTH(invoices[[#This Row],[due_date]]),1)</f>
        <v>45383</v>
      </c>
      <c r="I4236" s="1">
        <v>45389</v>
      </c>
      <c r="J4236">
        <v>22000</v>
      </c>
      <c r="K4236">
        <v>2511</v>
      </c>
      <c r="L4236">
        <v>0</v>
      </c>
      <c r="M4236">
        <f>invoices[[#This Row],[rent_amount]]+invoices[[#This Row],[electricity_amount]]+invoices[[#This Row],[other_charges]]</f>
        <v>24511</v>
      </c>
      <c r="N4236" t="s">
        <v>28</v>
      </c>
      <c r="O4236" t="s">
        <v>150</v>
      </c>
      <c r="P4236">
        <v>0</v>
      </c>
      <c r="Q4236" t="b">
        <v>0</v>
      </c>
      <c r="R4236" t="s">
        <v>151</v>
      </c>
      <c r="S4236">
        <v>0</v>
      </c>
      <c r="T4236">
        <f>invoices[[#This Row],[total_amount]]</f>
        <v>24511</v>
      </c>
      <c r="U4236" t="s">
        <v>479</v>
      </c>
      <c r="V4236" t="str">
        <f>INDEX([1]!Table1[tenantname],MATCH(invoices[[#This Row],[allotment_id]],[1]!Table1[TenantAllotmentID],0))</f>
        <v>Aurobinda Bharat Maharana (B41-D1)</v>
      </c>
      <c r="W4236" t="s">
        <v>14124</v>
      </c>
      <c r="X4236" t="s">
        <v>14125</v>
      </c>
      <c r="Y4236" s="4">
        <v>45383</v>
      </c>
      <c r="Z4236" t="s">
        <v>15806</v>
      </c>
      <c r="AA4236">
        <v>15792</v>
      </c>
      <c r="AB4236">
        <v>5263</v>
      </c>
      <c r="AC4236">
        <v>945</v>
      </c>
      <c r="AD4236" s="7">
        <f>invoices[[#This Row],[Rent]]+invoices[[#This Row],[Services]]+invoices[[#This Row],[GST]]</f>
        <v>22000</v>
      </c>
      <c r="AE4236" s="7">
        <f>invoices[[#This Row],[Total]]-invoices[[#This Row],[rent_amount]]</f>
        <v>0</v>
      </c>
      <c r="AF4236">
        <v>5059</v>
      </c>
      <c r="AG4236">
        <v>2511</v>
      </c>
      <c r="AH4236">
        <f>invoices[[#This Row],[EB Amount]]-invoices[[#This Row],[electricity_amount]]</f>
        <v>0</v>
      </c>
    </row>
    <row r="4237" spans="1:34">
      <c r="A4237" t="s">
        <v>11559</v>
      </c>
      <c r="B4237" t="s">
        <v>22</v>
      </c>
      <c r="C4237" t="s">
        <v>5417</v>
      </c>
      <c r="D4237" t="s">
        <v>24</v>
      </c>
      <c r="E4237" t="s">
        <v>268</v>
      </c>
      <c r="F4237" t="s">
        <v>359</v>
      </c>
      <c r="G4237" t="s">
        <v>11560</v>
      </c>
      <c r="H4237" s="1">
        <f>DATE(YEAR(invoices[[#This Row],[due_date]]),MONTH(invoices[[#This Row],[due_date]]),1)</f>
        <v>45383</v>
      </c>
      <c r="I4237" s="1">
        <v>45389</v>
      </c>
      <c r="J4237">
        <v>23200</v>
      </c>
      <c r="K4237">
        <v>0</v>
      </c>
      <c r="L4237">
        <v>0</v>
      </c>
      <c r="M4237">
        <f>invoices[[#This Row],[rent_amount]]+invoices[[#This Row],[electricity_amount]]+invoices[[#This Row],[other_charges]]</f>
        <v>23200</v>
      </c>
      <c r="N4237" t="s">
        <v>28</v>
      </c>
      <c r="O4237" t="s">
        <v>1097</v>
      </c>
      <c r="P4237">
        <v>0</v>
      </c>
      <c r="Q4237" t="b">
        <v>0</v>
      </c>
      <c r="R4237" t="s">
        <v>151</v>
      </c>
      <c r="S4237">
        <v>0</v>
      </c>
      <c r="T4237">
        <f>invoices[[#This Row],[total_amount]]</f>
        <v>23200</v>
      </c>
      <c r="U4237" t="s">
        <v>5419</v>
      </c>
      <c r="V4237" t="str">
        <f>INDEX([1]!Table1[tenantname],MATCH(invoices[[#This Row],[allotment_id]],[1]!Table1[TenantAllotmentID],0))</f>
        <v>Jayanthan Ramesh (C21-D1)</v>
      </c>
      <c r="W4237" t="s">
        <v>15372</v>
      </c>
      <c r="X4237" t="s">
        <v>15373</v>
      </c>
      <c r="Y4237" s="4">
        <v>45383</v>
      </c>
      <c r="Z4237" t="s">
        <v>15806</v>
      </c>
      <c r="AA4237">
        <v>16240</v>
      </c>
      <c r="AB4237">
        <v>5898</v>
      </c>
      <c r="AC4237">
        <v>1062</v>
      </c>
      <c r="AD4237" s="7">
        <f>invoices[[#This Row],[Rent]]+invoices[[#This Row],[Services]]+invoices[[#This Row],[GST]]</f>
        <v>23200</v>
      </c>
      <c r="AE4237" s="7">
        <f>invoices[[#This Row],[Total]]-invoices[[#This Row],[rent_amount]]</f>
        <v>0</v>
      </c>
      <c r="AF4237">
        <v>5080</v>
      </c>
      <c r="AG4237">
        <v>0</v>
      </c>
      <c r="AH4237">
        <f>invoices[[#This Row],[EB Amount]]-invoices[[#This Row],[electricity_amount]]</f>
        <v>0</v>
      </c>
    </row>
    <row r="4238" spans="1:34">
      <c r="A4238" t="s">
        <v>11573</v>
      </c>
      <c r="B4238" t="s">
        <v>22</v>
      </c>
      <c r="C4238" t="s">
        <v>5468</v>
      </c>
      <c r="D4238" t="s">
        <v>24</v>
      </c>
      <c r="E4238" t="s">
        <v>147</v>
      </c>
      <c r="F4238" t="s">
        <v>336</v>
      </c>
      <c r="G4238" t="s">
        <v>11574</v>
      </c>
      <c r="H4238" s="1">
        <f>DATE(YEAR(invoices[[#This Row],[due_date]]),MONTH(invoices[[#This Row],[due_date]]),1)</f>
        <v>45383</v>
      </c>
      <c r="I4238" s="1">
        <v>45389</v>
      </c>
      <c r="J4238">
        <v>22000</v>
      </c>
      <c r="K4238">
        <v>1302</v>
      </c>
      <c r="L4238">
        <v>0</v>
      </c>
      <c r="M4238">
        <f>invoices[[#This Row],[rent_amount]]+invoices[[#This Row],[electricity_amount]]+invoices[[#This Row],[other_charges]]</f>
        <v>23302</v>
      </c>
      <c r="N4238" t="s">
        <v>28</v>
      </c>
      <c r="O4238" t="s">
        <v>1097</v>
      </c>
      <c r="P4238">
        <v>0</v>
      </c>
      <c r="Q4238" t="b">
        <v>0</v>
      </c>
      <c r="R4238" t="s">
        <v>151</v>
      </c>
      <c r="S4238">
        <v>0</v>
      </c>
      <c r="T4238">
        <f>invoices[[#This Row],[total_amount]]</f>
        <v>23302</v>
      </c>
      <c r="U4238" t="s">
        <v>5470</v>
      </c>
      <c r="V4238" t="str">
        <f>INDEX([1]!Table1[tenantname],MATCH(invoices[[#This Row],[allotment_id]],[1]!Table1[TenantAllotmentID],0))</f>
        <v>Anurag Yarlagadda (C31-D1)</v>
      </c>
      <c r="W4238" t="s">
        <v>15379</v>
      </c>
      <c r="X4238" t="s">
        <v>15380</v>
      </c>
      <c r="Y4238" s="4">
        <v>45383</v>
      </c>
      <c r="Z4238" t="s">
        <v>15806</v>
      </c>
      <c r="AA4238">
        <v>15792</v>
      </c>
      <c r="AB4238">
        <v>5263</v>
      </c>
      <c r="AC4238">
        <v>945</v>
      </c>
      <c r="AD4238" s="7">
        <f>invoices[[#This Row],[Rent]]+invoices[[#This Row],[Services]]+invoices[[#This Row],[GST]]</f>
        <v>22000</v>
      </c>
      <c r="AE4238" s="7">
        <f>invoices[[#This Row],[Total]]-invoices[[#This Row],[rent_amount]]</f>
        <v>0</v>
      </c>
      <c r="AF4238">
        <v>5089</v>
      </c>
      <c r="AG4238">
        <v>1302</v>
      </c>
      <c r="AH4238">
        <f>invoices[[#This Row],[EB Amount]]-invoices[[#This Row],[electricity_amount]]</f>
        <v>0</v>
      </c>
    </row>
    <row r="4239" spans="1:34">
      <c r="A4239" t="s">
        <v>11575</v>
      </c>
      <c r="B4239" t="s">
        <v>22</v>
      </c>
      <c r="C4239" t="s">
        <v>1202</v>
      </c>
      <c r="D4239" t="s">
        <v>24</v>
      </c>
      <c r="E4239" t="s">
        <v>167</v>
      </c>
      <c r="F4239" t="s">
        <v>1203</v>
      </c>
      <c r="G4239" t="s">
        <v>11576</v>
      </c>
      <c r="H4239" s="1">
        <f>DATE(YEAR(invoices[[#This Row],[due_date]]),MONTH(invoices[[#This Row],[due_date]]),1)</f>
        <v>45383</v>
      </c>
      <c r="I4239" s="1">
        <v>45389</v>
      </c>
      <c r="J4239">
        <v>14500</v>
      </c>
      <c r="K4239">
        <v>1643</v>
      </c>
      <c r="L4239">
        <v>0</v>
      </c>
      <c r="M4239">
        <f>invoices[[#This Row],[rent_amount]]+invoices[[#This Row],[electricity_amount]]+invoices[[#This Row],[other_charges]]</f>
        <v>16143</v>
      </c>
      <c r="N4239" t="s">
        <v>28</v>
      </c>
      <c r="O4239" t="s">
        <v>677</v>
      </c>
      <c r="P4239">
        <v>0</v>
      </c>
      <c r="Q4239" t="b">
        <v>0</v>
      </c>
      <c r="R4239" t="s">
        <v>151</v>
      </c>
      <c r="S4239">
        <v>0</v>
      </c>
      <c r="T4239">
        <f>invoices[[#This Row],[total_amount]]</f>
        <v>16143</v>
      </c>
      <c r="U4239" t="s">
        <v>1205</v>
      </c>
      <c r="V4239" t="str">
        <f>INDEX([1]!Table1[tenantname],MATCH(invoices[[#This Row],[allotment_id]],[1]!Table1[TenantAllotmentID],0))</f>
        <v>Surya Nikhil Mallampalli (B42-B1)</v>
      </c>
      <c r="W4239" t="s">
        <v>14380</v>
      </c>
      <c r="X4239" t="s">
        <v>14381</v>
      </c>
      <c r="Y4239" s="4">
        <v>45383</v>
      </c>
      <c r="Z4239" t="s">
        <v>15806</v>
      </c>
      <c r="AA4239">
        <v>10408</v>
      </c>
      <c r="AB4239">
        <v>3468</v>
      </c>
      <c r="AC4239">
        <v>624</v>
      </c>
      <c r="AD4239" s="7">
        <f>invoices[[#This Row],[Rent]]+invoices[[#This Row],[Services]]+invoices[[#This Row],[GST]]</f>
        <v>14500</v>
      </c>
      <c r="AE4239" s="7">
        <f>invoices[[#This Row],[Total]]-invoices[[#This Row],[rent_amount]]</f>
        <v>0</v>
      </c>
      <c r="AF4239">
        <v>5090</v>
      </c>
      <c r="AG4239">
        <v>1643</v>
      </c>
      <c r="AH4239">
        <f>invoices[[#This Row],[EB Amount]]-invoices[[#This Row],[electricity_amount]]</f>
        <v>0</v>
      </c>
    </row>
    <row r="4240" spans="1:34">
      <c r="A4240" t="s">
        <v>11681</v>
      </c>
      <c r="B4240" t="s">
        <v>22</v>
      </c>
      <c r="C4240" t="s">
        <v>7975</v>
      </c>
      <c r="D4240" t="s">
        <v>24</v>
      </c>
      <c r="E4240" t="s">
        <v>592</v>
      </c>
      <c r="F4240" t="s">
        <v>992</v>
      </c>
      <c r="G4240" t="s">
        <v>11682</v>
      </c>
      <c r="H4240" s="1">
        <f>DATE(YEAR(invoices[[#This Row],[due_date]]),MONTH(invoices[[#This Row],[due_date]]),1)</f>
        <v>45383</v>
      </c>
      <c r="I4240" s="1">
        <v>45389</v>
      </c>
      <c r="J4240">
        <v>13000</v>
      </c>
      <c r="K4240">
        <v>1519</v>
      </c>
      <c r="L4240">
        <v>0</v>
      </c>
      <c r="M4240">
        <f>invoices[[#This Row],[rent_amount]]+invoices[[#This Row],[electricity_amount]]+invoices[[#This Row],[other_charges]]</f>
        <v>14519</v>
      </c>
      <c r="N4240" t="s">
        <v>28</v>
      </c>
      <c r="O4240" t="s">
        <v>1097</v>
      </c>
      <c r="P4240">
        <v>0</v>
      </c>
      <c r="Q4240" t="b">
        <v>0</v>
      </c>
      <c r="R4240" t="s">
        <v>151</v>
      </c>
      <c r="S4240">
        <v>0</v>
      </c>
      <c r="T4240">
        <f>invoices[[#This Row],[total_amount]]</f>
        <v>14519</v>
      </c>
      <c r="U4240" t="s">
        <v>7977</v>
      </c>
      <c r="V4240" t="str">
        <f>INDEX([1]!Table1[tenantname],MATCH(invoices[[#This Row],[allotment_id]],[1]!Table1[TenantAllotmentID],0))</f>
        <v>Alfred Melwin S (A44-B2)</v>
      </c>
      <c r="W4240" t="s">
        <v>15583</v>
      </c>
      <c r="X4240" t="s">
        <v>15584</v>
      </c>
      <c r="Y4240" s="4">
        <v>45383</v>
      </c>
      <c r="Z4240" t="s">
        <v>15806</v>
      </c>
      <c r="AA4240">
        <v>9332</v>
      </c>
      <c r="AB4240">
        <v>3110</v>
      </c>
      <c r="AC4240">
        <v>558</v>
      </c>
      <c r="AD4240" s="7">
        <f>invoices[[#This Row],[Rent]]+invoices[[#This Row],[Services]]+invoices[[#This Row],[GST]]</f>
        <v>13000</v>
      </c>
      <c r="AE4240" s="7">
        <f>invoices[[#This Row],[Total]]-invoices[[#This Row],[rent_amount]]</f>
        <v>0</v>
      </c>
      <c r="AF4240">
        <v>5148</v>
      </c>
      <c r="AG4240">
        <v>1519</v>
      </c>
      <c r="AH4240">
        <f>invoices[[#This Row],[EB Amount]]-invoices[[#This Row],[electricity_amount]]</f>
        <v>0</v>
      </c>
    </row>
    <row r="4241" spans="1:34">
      <c r="A4241" t="s">
        <v>11697</v>
      </c>
      <c r="B4241" t="s">
        <v>22</v>
      </c>
      <c r="C4241" t="s">
        <v>71</v>
      </c>
      <c r="D4241" t="s">
        <v>24</v>
      </c>
      <c r="E4241" t="s">
        <v>72</v>
      </c>
      <c r="F4241" t="s">
        <v>73</v>
      </c>
      <c r="G4241" t="s">
        <v>11698</v>
      </c>
      <c r="H4241" s="1">
        <f>DATE(YEAR(invoices[[#This Row],[due_date]]),MONTH(invoices[[#This Row],[due_date]]),1)</f>
        <v>45383</v>
      </c>
      <c r="I4241" s="1">
        <v>45389</v>
      </c>
      <c r="J4241">
        <v>7250</v>
      </c>
      <c r="K4241">
        <v>0</v>
      </c>
      <c r="L4241">
        <v>0</v>
      </c>
      <c r="M4241">
        <f>invoices[[#This Row],[rent_amount]]+invoices[[#This Row],[electricity_amount]]+invoices[[#This Row],[other_charges]]</f>
        <v>7250</v>
      </c>
      <c r="N4241" t="s">
        <v>28</v>
      </c>
      <c r="O4241" t="s">
        <v>243</v>
      </c>
      <c r="P4241">
        <v>0</v>
      </c>
      <c r="Q4241" t="b">
        <v>0</v>
      </c>
      <c r="R4241" t="s">
        <v>151</v>
      </c>
      <c r="S4241">
        <v>0</v>
      </c>
      <c r="T4241">
        <f>invoices[[#This Row],[total_amount]]</f>
        <v>7250</v>
      </c>
      <c r="U4241" t="s">
        <v>77</v>
      </c>
      <c r="V4241" t="str">
        <f>INDEX([1]!Table1[tenantname],MATCH(invoices[[#This Row],[allotment_id]],[1]!Table1[TenantAllotmentID],0))</f>
        <v>Nirmala  A (C34-B1)</v>
      </c>
      <c r="W4241" t="s">
        <v>13996</v>
      </c>
      <c r="X4241" t="s">
        <v>13997</v>
      </c>
      <c r="Y4241" s="4">
        <v>45383</v>
      </c>
      <c r="Z4241" t="s">
        <v>15806</v>
      </c>
      <c r="AA4241">
        <v>5075</v>
      </c>
      <c r="AB4241">
        <v>1843</v>
      </c>
      <c r="AC4241">
        <v>332</v>
      </c>
      <c r="AD4241" s="7">
        <f>invoices[[#This Row],[Rent]]+invoices[[#This Row],[Services]]+invoices[[#This Row],[GST]]</f>
        <v>7250</v>
      </c>
      <c r="AE4241" s="7">
        <f>invoices[[#This Row],[Total]]-invoices[[#This Row],[rent_amount]]</f>
        <v>0</v>
      </c>
      <c r="AF4241">
        <v>5156</v>
      </c>
      <c r="AG4241">
        <v>0</v>
      </c>
      <c r="AH4241">
        <f>invoices[[#This Row],[EB Amount]]-invoices[[#This Row],[electricity_amount]]</f>
        <v>0</v>
      </c>
    </row>
    <row r="4242" spans="1:34">
      <c r="A4242" t="s">
        <v>11709</v>
      </c>
      <c r="B4242" t="s">
        <v>22</v>
      </c>
      <c r="C4242" t="s">
        <v>95</v>
      </c>
      <c r="D4242" t="s">
        <v>24</v>
      </c>
      <c r="E4242" t="s">
        <v>96</v>
      </c>
      <c r="F4242" t="s">
        <v>97</v>
      </c>
      <c r="G4242" t="s">
        <v>11710</v>
      </c>
      <c r="H4242" s="1">
        <f>DATE(YEAR(invoices[[#This Row],[due_date]]),MONTH(invoices[[#This Row],[due_date]]),1)</f>
        <v>45383</v>
      </c>
      <c r="I4242" s="1">
        <v>45389</v>
      </c>
      <c r="J4242">
        <v>13500</v>
      </c>
      <c r="K4242">
        <v>1953</v>
      </c>
      <c r="L4242">
        <v>0</v>
      </c>
      <c r="M4242">
        <f>invoices[[#This Row],[rent_amount]]+invoices[[#This Row],[electricity_amount]]+invoices[[#This Row],[other_charges]]</f>
        <v>15453</v>
      </c>
      <c r="N4242" t="s">
        <v>28</v>
      </c>
      <c r="O4242" t="s">
        <v>1097</v>
      </c>
      <c r="P4242">
        <v>0</v>
      </c>
      <c r="Q4242" t="b">
        <v>0</v>
      </c>
      <c r="R4242" t="s">
        <v>151</v>
      </c>
      <c r="S4242">
        <v>0</v>
      </c>
      <c r="T4242">
        <f>invoices[[#This Row],[total_amount]]</f>
        <v>15453</v>
      </c>
      <c r="U4242" t="s">
        <v>101</v>
      </c>
      <c r="V4242" t="str">
        <f>INDEX([1]!Table1[tenantname],MATCH(invoices[[#This Row],[allotment_id]],[1]!Table1[TenantAllotmentID],0))</f>
        <v>Athreya Guru (B33-C2)</v>
      </c>
      <c r="W4242" t="s">
        <v>14002</v>
      </c>
      <c r="X4242" t="s">
        <v>14003</v>
      </c>
      <c r="Y4242" s="4">
        <v>45383</v>
      </c>
      <c r="Z4242" t="s">
        <v>15806</v>
      </c>
      <c r="AA4242">
        <v>8775</v>
      </c>
      <c r="AB4242">
        <v>4445</v>
      </c>
      <c r="AC4242">
        <v>280</v>
      </c>
      <c r="AD4242" s="7">
        <f>invoices[[#This Row],[Rent]]+invoices[[#This Row],[Services]]+invoices[[#This Row],[GST]]</f>
        <v>13500</v>
      </c>
      <c r="AE4242" s="7">
        <f>invoices[[#This Row],[Total]]-invoices[[#This Row],[rent_amount]]</f>
        <v>0</v>
      </c>
      <c r="AF4242">
        <v>5162</v>
      </c>
      <c r="AG4242">
        <v>1953</v>
      </c>
      <c r="AH4242">
        <f>invoices[[#This Row],[EB Amount]]-invoices[[#This Row],[electricity_amount]]</f>
        <v>0</v>
      </c>
    </row>
    <row r="4243" spans="1:34">
      <c r="A4243" t="s">
        <v>11832</v>
      </c>
      <c r="B4243" t="s">
        <v>22</v>
      </c>
      <c r="C4243" t="s">
        <v>1571</v>
      </c>
      <c r="D4243" t="s">
        <v>24</v>
      </c>
      <c r="E4243" t="s">
        <v>104</v>
      </c>
      <c r="F4243" t="s">
        <v>1572</v>
      </c>
      <c r="G4243" t="s">
        <v>11833</v>
      </c>
      <c r="H4243" s="1">
        <f>DATE(YEAR(invoices[[#This Row],[due_date]]),MONTH(invoices[[#This Row],[due_date]]),1)</f>
        <v>45383</v>
      </c>
      <c r="I4243" s="1">
        <v>45389</v>
      </c>
      <c r="J4243">
        <v>13600</v>
      </c>
      <c r="K4243">
        <v>868</v>
      </c>
      <c r="L4243">
        <v>0</v>
      </c>
      <c r="M4243">
        <f>invoices[[#This Row],[rent_amount]]+invoices[[#This Row],[electricity_amount]]+invoices[[#This Row],[other_charges]]</f>
        <v>14468</v>
      </c>
      <c r="N4243" t="s">
        <v>28</v>
      </c>
      <c r="O4243" t="s">
        <v>243</v>
      </c>
      <c r="P4243">
        <v>0</v>
      </c>
      <c r="Q4243" t="b">
        <v>0</v>
      </c>
      <c r="R4243" t="s">
        <v>151</v>
      </c>
      <c r="S4243">
        <v>0</v>
      </c>
      <c r="T4243">
        <f>invoices[[#This Row],[total_amount]]</f>
        <v>14468</v>
      </c>
      <c r="U4243" t="s">
        <v>1574</v>
      </c>
      <c r="V4243" t="str">
        <f>INDEX([1]!Table1[tenantname],MATCH(invoices[[#This Row],[allotment_id]],[1]!Table1[TenantAllotmentID],0))</f>
        <v>Ravi S (B14-B2)</v>
      </c>
      <c r="W4243" t="s">
        <v>14522</v>
      </c>
      <c r="X4243" t="s">
        <v>14523</v>
      </c>
      <c r="Y4243" s="4">
        <v>45383</v>
      </c>
      <c r="Z4243" t="s">
        <v>15806</v>
      </c>
      <c r="AA4243">
        <v>9762</v>
      </c>
      <c r="AB4243">
        <v>3253</v>
      </c>
      <c r="AC4243">
        <v>585</v>
      </c>
      <c r="AD4243" s="7">
        <f>invoices[[#This Row],[Rent]]+invoices[[#This Row],[Services]]+invoices[[#This Row],[GST]]</f>
        <v>13600</v>
      </c>
      <c r="AE4243" s="7">
        <f>invoices[[#This Row],[Total]]-invoices[[#This Row],[rent_amount]]</f>
        <v>0</v>
      </c>
      <c r="AF4243">
        <v>5227</v>
      </c>
      <c r="AG4243">
        <v>868</v>
      </c>
      <c r="AH4243">
        <f>invoices[[#This Row],[EB Amount]]-invoices[[#This Row],[electricity_amount]]</f>
        <v>0</v>
      </c>
    </row>
    <row r="4244" spans="1:34">
      <c r="A4244" t="s">
        <v>11844</v>
      </c>
      <c r="B4244" t="s">
        <v>22</v>
      </c>
      <c r="C4244" t="s">
        <v>859</v>
      </c>
      <c r="D4244" t="s">
        <v>24</v>
      </c>
      <c r="E4244" t="s">
        <v>268</v>
      </c>
      <c r="F4244" t="s">
        <v>860</v>
      </c>
      <c r="G4244" t="s">
        <v>11845</v>
      </c>
      <c r="H4244" s="1">
        <f>DATE(YEAR(invoices[[#This Row],[due_date]]),MONTH(invoices[[#This Row],[due_date]]),1)</f>
        <v>45383</v>
      </c>
      <c r="I4244" s="1">
        <v>45389</v>
      </c>
      <c r="J4244">
        <v>14500</v>
      </c>
      <c r="K4244">
        <v>1767</v>
      </c>
      <c r="L4244">
        <v>0</v>
      </c>
      <c r="M4244">
        <f>invoices[[#This Row],[rent_amount]]+invoices[[#This Row],[electricity_amount]]+invoices[[#This Row],[other_charges]]</f>
        <v>16267</v>
      </c>
      <c r="N4244" t="s">
        <v>28</v>
      </c>
      <c r="O4244" t="s">
        <v>677</v>
      </c>
      <c r="P4244">
        <v>0</v>
      </c>
      <c r="Q4244" t="b">
        <v>0</v>
      </c>
      <c r="R4244" t="s">
        <v>151</v>
      </c>
      <c r="S4244">
        <v>0</v>
      </c>
      <c r="T4244">
        <f>invoices[[#This Row],[total_amount]]</f>
        <v>16267</v>
      </c>
      <c r="U4244" t="s">
        <v>862</v>
      </c>
      <c r="V4244" t="str">
        <f>INDEX([1]!Table1[tenantname],MATCH(invoices[[#This Row],[allotment_id]],[1]!Table1[TenantAllotmentID],0))</f>
        <v>Ramkumar Ganesan (C21-B2)</v>
      </c>
      <c r="W4244" t="s">
        <v>14259</v>
      </c>
      <c r="X4244" t="s">
        <v>14260</v>
      </c>
      <c r="Y4244" s="4">
        <v>45383</v>
      </c>
      <c r="Z4244" t="s">
        <v>15806</v>
      </c>
      <c r="AA4244">
        <v>10408</v>
      </c>
      <c r="AB4244">
        <v>3468</v>
      </c>
      <c r="AC4244">
        <v>624</v>
      </c>
      <c r="AD4244" s="7">
        <f>invoices[[#This Row],[Rent]]+invoices[[#This Row],[Services]]+invoices[[#This Row],[GST]]</f>
        <v>14500</v>
      </c>
      <c r="AE4244" s="7">
        <f>invoices[[#This Row],[Total]]-invoices[[#This Row],[rent_amount]]</f>
        <v>0</v>
      </c>
      <c r="AF4244">
        <v>5233</v>
      </c>
      <c r="AG4244">
        <v>1767</v>
      </c>
      <c r="AH4244">
        <f>invoices[[#This Row],[EB Amount]]-invoices[[#This Row],[electricity_amount]]</f>
        <v>0</v>
      </c>
    </row>
    <row r="4245" spans="1:34">
      <c r="A4245" t="s">
        <v>11884</v>
      </c>
      <c r="B4245" t="s">
        <v>22</v>
      </c>
      <c r="C4245" t="s">
        <v>2179</v>
      </c>
      <c r="D4245" t="s">
        <v>24</v>
      </c>
      <c r="E4245" t="s">
        <v>592</v>
      </c>
      <c r="F4245" t="s">
        <v>1294</v>
      </c>
      <c r="G4245" t="s">
        <v>11885</v>
      </c>
      <c r="H4245" s="1">
        <f>DATE(YEAR(invoices[[#This Row],[due_date]]),MONTH(invoices[[#This Row],[due_date]]),1)</f>
        <v>45383</v>
      </c>
      <c r="I4245" s="1">
        <v>45389</v>
      </c>
      <c r="J4245">
        <v>19000</v>
      </c>
      <c r="K4245">
        <v>1519</v>
      </c>
      <c r="L4245">
        <v>0</v>
      </c>
      <c r="M4245">
        <f>invoices[[#This Row],[rent_amount]]+invoices[[#This Row],[electricity_amount]]+invoices[[#This Row],[other_charges]]</f>
        <v>20519</v>
      </c>
      <c r="N4245" t="s">
        <v>28</v>
      </c>
      <c r="O4245" t="s">
        <v>1097</v>
      </c>
      <c r="P4245">
        <v>0</v>
      </c>
      <c r="Q4245" t="b">
        <v>0</v>
      </c>
      <c r="R4245" t="s">
        <v>151</v>
      </c>
      <c r="S4245">
        <v>0</v>
      </c>
      <c r="T4245">
        <f>invoices[[#This Row],[total_amount]]</f>
        <v>20519</v>
      </c>
      <c r="U4245" t="s">
        <v>2181</v>
      </c>
      <c r="V4245" t="str">
        <f>INDEX([1]!Table1[tenantname],MATCH(invoices[[#This Row],[allotment_id]],[1]!Table1[TenantAllotmentID],0))</f>
        <v>Indrodeep Chakraborty (A44-A1)</v>
      </c>
      <c r="W4245" t="s">
        <v>14732</v>
      </c>
      <c r="X4245" t="s">
        <v>14733</v>
      </c>
      <c r="Y4245" s="4">
        <v>45383</v>
      </c>
      <c r="Z4245" t="s">
        <v>15806</v>
      </c>
      <c r="AA4245">
        <v>13639</v>
      </c>
      <c r="AB4245">
        <v>4545</v>
      </c>
      <c r="AC4245">
        <v>816</v>
      </c>
      <c r="AD4245" s="7">
        <f>invoices[[#This Row],[Rent]]+invoices[[#This Row],[Services]]+invoices[[#This Row],[GST]]</f>
        <v>19000</v>
      </c>
      <c r="AE4245" s="7">
        <f>invoices[[#This Row],[Total]]-invoices[[#This Row],[rent_amount]]</f>
        <v>0</v>
      </c>
      <c r="AF4245">
        <v>5256</v>
      </c>
      <c r="AG4245">
        <v>1519</v>
      </c>
      <c r="AH4245">
        <f>invoices[[#This Row],[EB Amount]]-invoices[[#This Row],[electricity_amount]]</f>
        <v>0</v>
      </c>
    </row>
    <row r="4246" spans="1:34">
      <c r="A4246" t="s">
        <v>11968</v>
      </c>
      <c r="B4246" t="s">
        <v>22</v>
      </c>
      <c r="C4246" t="s">
        <v>946</v>
      </c>
      <c r="D4246" t="s">
        <v>24</v>
      </c>
      <c r="E4246" t="s">
        <v>349</v>
      </c>
      <c r="F4246" t="s">
        <v>947</v>
      </c>
      <c r="G4246" t="s">
        <v>11969</v>
      </c>
      <c r="H4246" s="1">
        <f>DATE(YEAR(invoices[[#This Row],[due_date]]),MONTH(invoices[[#This Row],[due_date]]),1)</f>
        <v>45383</v>
      </c>
      <c r="I4246" s="1">
        <v>45389</v>
      </c>
      <c r="J4246">
        <v>8216</v>
      </c>
      <c r="K4246">
        <v>0</v>
      </c>
      <c r="L4246">
        <v>0</v>
      </c>
      <c r="M4246">
        <f>invoices[[#This Row],[rent_amount]]+invoices[[#This Row],[electricity_amount]]+invoices[[#This Row],[other_charges]]</f>
        <v>8216</v>
      </c>
      <c r="N4246" t="s">
        <v>28</v>
      </c>
      <c r="O4246" t="s">
        <v>1097</v>
      </c>
      <c r="P4246">
        <v>0</v>
      </c>
      <c r="Q4246" t="b">
        <v>0</v>
      </c>
      <c r="R4246" t="s">
        <v>151</v>
      </c>
      <c r="S4246">
        <v>0</v>
      </c>
      <c r="T4246">
        <f>invoices[[#This Row],[total_amount]]</f>
        <v>8216</v>
      </c>
      <c r="U4246" t="s">
        <v>949</v>
      </c>
      <c r="V4246" t="str">
        <f>INDEX([1]!Table1[tenantname],MATCH(invoices[[#This Row],[allotment_id]],[1]!Table1[TenantAllotmentID],0))</f>
        <v>Harikrishnan P (B11-B1)</v>
      </c>
      <c r="W4246" t="s">
        <v>14288</v>
      </c>
      <c r="X4246" t="s">
        <v>14289</v>
      </c>
      <c r="Y4246" s="4">
        <v>45383</v>
      </c>
      <c r="Z4246" t="s">
        <v>15806</v>
      </c>
      <c r="AA4246">
        <v>5751</v>
      </c>
      <c r="AB4246">
        <v>2089</v>
      </c>
      <c r="AC4246">
        <v>376</v>
      </c>
      <c r="AD4246" s="7">
        <f>invoices[[#This Row],[Rent]]+invoices[[#This Row],[Services]]+invoices[[#This Row],[GST]]</f>
        <v>8216</v>
      </c>
      <c r="AE4246" s="7">
        <f>invoices[[#This Row],[Total]]-invoices[[#This Row],[rent_amount]]</f>
        <v>0</v>
      </c>
      <c r="AF4246">
        <v>5300</v>
      </c>
      <c r="AG4246">
        <v>0</v>
      </c>
      <c r="AH4246">
        <f>invoices[[#This Row],[EB Amount]]-invoices[[#This Row],[electricity_amount]]</f>
        <v>0</v>
      </c>
    </row>
    <row r="4247" spans="1:34">
      <c r="A4247" t="s">
        <v>12177</v>
      </c>
      <c r="B4247" t="s">
        <v>22</v>
      </c>
      <c r="C4247" t="s">
        <v>87</v>
      </c>
      <c r="D4247" t="s">
        <v>24</v>
      </c>
      <c r="E4247" t="s">
        <v>88</v>
      </c>
      <c r="F4247" t="s">
        <v>89</v>
      </c>
      <c r="G4247" t="s">
        <v>12178</v>
      </c>
      <c r="H4247" s="1">
        <f>DATE(YEAR(invoices[[#This Row],[due_date]]),MONTH(invoices[[#This Row],[due_date]]),1)</f>
        <v>45383</v>
      </c>
      <c r="I4247" s="1">
        <v>45389</v>
      </c>
      <c r="J4247">
        <v>7250</v>
      </c>
      <c r="K4247">
        <v>1922</v>
      </c>
      <c r="L4247">
        <v>2250</v>
      </c>
      <c r="M4247">
        <f>invoices[[#This Row],[rent_amount]]+invoices[[#This Row],[electricity_amount]]+invoices[[#This Row],[other_charges]]</f>
        <v>11422</v>
      </c>
      <c r="N4247" t="s">
        <v>28</v>
      </c>
      <c r="O4247" t="s">
        <v>1097</v>
      </c>
      <c r="P4247">
        <v>0</v>
      </c>
      <c r="Q4247" t="b">
        <v>0</v>
      </c>
      <c r="R4247" t="s">
        <v>151</v>
      </c>
      <c r="S4247">
        <v>0</v>
      </c>
      <c r="T4247">
        <f>invoices[[#This Row],[total_amount]]</f>
        <v>11422</v>
      </c>
      <c r="U4247" t="s">
        <v>93</v>
      </c>
      <c r="V4247" t="str">
        <f>INDEX([1]!Table1[tenantname],MATCH(invoices[[#This Row],[allotment_id]],[1]!Table1[TenantAllotmentID],0))</f>
        <v>Archit Kumar (B13-B2)</v>
      </c>
      <c r="W4247" t="s">
        <v>14000</v>
      </c>
      <c r="X4247" t="s">
        <v>14001</v>
      </c>
      <c r="Y4247" s="4">
        <v>45383</v>
      </c>
      <c r="Z4247" t="s">
        <v>15806</v>
      </c>
      <c r="AA4247">
        <v>5204</v>
      </c>
      <c r="AB4247">
        <v>1734</v>
      </c>
      <c r="AC4247">
        <v>312</v>
      </c>
      <c r="AD4247" s="7">
        <f>invoices[[#This Row],[Rent]]+invoices[[#This Row],[Services]]+invoices[[#This Row],[GST]]</f>
        <v>7250</v>
      </c>
      <c r="AE4247" s="7">
        <f>invoices[[#This Row],[Total]]-invoices[[#This Row],[rent_amount]]</f>
        <v>0</v>
      </c>
      <c r="AF4247">
        <v>5414</v>
      </c>
      <c r="AG4247">
        <v>1922</v>
      </c>
      <c r="AH4247">
        <f>invoices[[#This Row],[EB Amount]]-invoices[[#This Row],[electricity_amount]]</f>
        <v>0</v>
      </c>
    </row>
    <row r="4248" spans="1:34">
      <c r="A4248" t="s">
        <v>12188</v>
      </c>
      <c r="B4248" t="s">
        <v>22</v>
      </c>
      <c r="C4248" t="s">
        <v>732</v>
      </c>
      <c r="D4248" t="s">
        <v>24</v>
      </c>
      <c r="E4248" t="s">
        <v>147</v>
      </c>
      <c r="F4248" t="s">
        <v>733</v>
      </c>
      <c r="G4248" t="s">
        <v>12189</v>
      </c>
      <c r="H4248" s="1">
        <f>DATE(YEAR(invoices[[#This Row],[due_date]]),MONTH(invoices[[#This Row],[due_date]]),1)</f>
        <v>45383</v>
      </c>
      <c r="I4248" s="1">
        <v>45389</v>
      </c>
      <c r="J4248">
        <v>14500</v>
      </c>
      <c r="K4248">
        <v>882</v>
      </c>
      <c r="L4248">
        <v>0</v>
      </c>
      <c r="M4248">
        <f>invoices[[#This Row],[rent_amount]]+invoices[[#This Row],[electricity_amount]]+invoices[[#This Row],[other_charges]]</f>
        <v>15382</v>
      </c>
      <c r="N4248" t="s">
        <v>28</v>
      </c>
      <c r="O4248" t="s">
        <v>243</v>
      </c>
      <c r="P4248">
        <v>0</v>
      </c>
      <c r="Q4248" t="b">
        <v>0</v>
      </c>
      <c r="R4248" t="s">
        <v>151</v>
      </c>
      <c r="S4248">
        <v>0</v>
      </c>
      <c r="T4248">
        <f>invoices[[#This Row],[total_amount]]</f>
        <v>15382</v>
      </c>
      <c r="U4248" t="s">
        <v>735</v>
      </c>
      <c r="V4248" t="str">
        <f>INDEX([1]!Table1[tenantname],MATCH(invoices[[#This Row],[allotment_id]],[1]!Table1[TenantAllotmentID],0))</f>
        <v>Harshith Gavaka (C31-B2)</v>
      </c>
      <c r="W4248" t="s">
        <v>14211</v>
      </c>
      <c r="X4248" t="s">
        <v>14212</v>
      </c>
      <c r="Y4248" s="4">
        <v>45383</v>
      </c>
      <c r="Z4248" t="s">
        <v>15806</v>
      </c>
      <c r="AA4248">
        <v>10408</v>
      </c>
      <c r="AB4248">
        <v>3468</v>
      </c>
      <c r="AC4248">
        <v>624</v>
      </c>
      <c r="AD4248" s="7">
        <f>invoices[[#This Row],[Rent]]+invoices[[#This Row],[Services]]+invoices[[#This Row],[GST]]</f>
        <v>14500</v>
      </c>
      <c r="AE4248" s="7">
        <f>invoices[[#This Row],[Total]]-invoices[[#This Row],[rent_amount]]</f>
        <v>0</v>
      </c>
      <c r="AF4248">
        <v>5419</v>
      </c>
      <c r="AG4248">
        <v>882</v>
      </c>
      <c r="AH4248">
        <f>invoices[[#This Row],[EB Amount]]-invoices[[#This Row],[electricity_amount]]</f>
        <v>0</v>
      </c>
    </row>
    <row r="4249" spans="1:34">
      <c r="A4249" t="s">
        <v>12213</v>
      </c>
      <c r="B4249" t="s">
        <v>22</v>
      </c>
      <c r="C4249" t="s">
        <v>789</v>
      </c>
      <c r="D4249" t="s">
        <v>24</v>
      </c>
      <c r="E4249" t="s">
        <v>254</v>
      </c>
      <c r="F4249" t="s">
        <v>790</v>
      </c>
      <c r="G4249" t="s">
        <v>12214</v>
      </c>
      <c r="H4249" s="1">
        <f>DATE(YEAR(invoices[[#This Row],[due_date]]),MONTH(invoices[[#This Row],[due_date]]),1)</f>
        <v>45383</v>
      </c>
      <c r="I4249" s="1">
        <v>45389</v>
      </c>
      <c r="J4249">
        <v>13500</v>
      </c>
      <c r="K4249">
        <v>2325</v>
      </c>
      <c r="L4249">
        <v>0</v>
      </c>
      <c r="M4249">
        <f>invoices[[#This Row],[rent_amount]]+invoices[[#This Row],[electricity_amount]]+invoices[[#This Row],[other_charges]]</f>
        <v>15825</v>
      </c>
      <c r="N4249" t="s">
        <v>28</v>
      </c>
      <c r="O4249" t="s">
        <v>677</v>
      </c>
      <c r="P4249">
        <v>0</v>
      </c>
      <c r="Q4249" t="b">
        <v>0</v>
      </c>
      <c r="R4249" t="s">
        <v>151</v>
      </c>
      <c r="S4249">
        <v>0</v>
      </c>
      <c r="T4249">
        <f>invoices[[#This Row],[total_amount]]</f>
        <v>15825</v>
      </c>
      <c r="U4249" t="s">
        <v>792</v>
      </c>
      <c r="V4249" t="str">
        <f>INDEX([1]!Table1[tenantname],MATCH(invoices[[#This Row],[allotment_id]],[1]!Table1[TenantAllotmentID],0))</f>
        <v>Srilasya Siripurapu (C42-C2)</v>
      </c>
      <c r="W4249" t="s">
        <v>14233</v>
      </c>
      <c r="X4249" t="s">
        <v>14234</v>
      </c>
      <c r="Y4249" s="4">
        <v>45383</v>
      </c>
      <c r="Z4249" t="s">
        <v>15806</v>
      </c>
      <c r="AA4249">
        <v>8775</v>
      </c>
      <c r="AB4249">
        <v>4445</v>
      </c>
      <c r="AC4249">
        <v>280</v>
      </c>
      <c r="AD4249" s="7">
        <f>invoices[[#This Row],[Rent]]+invoices[[#This Row],[Services]]+invoices[[#This Row],[GST]]</f>
        <v>13500</v>
      </c>
      <c r="AE4249" s="7">
        <f>invoices[[#This Row],[Total]]-invoices[[#This Row],[rent_amount]]</f>
        <v>0</v>
      </c>
      <c r="AF4249">
        <v>5431</v>
      </c>
      <c r="AG4249">
        <v>2325</v>
      </c>
      <c r="AH4249">
        <f>invoices[[#This Row],[EB Amount]]-invoices[[#This Row],[electricity_amount]]</f>
        <v>0</v>
      </c>
    </row>
    <row r="4250" spans="1:34">
      <c r="A4250" t="s">
        <v>12259</v>
      </c>
      <c r="B4250" t="s">
        <v>22</v>
      </c>
      <c r="C4250" t="s">
        <v>4008</v>
      </c>
      <c r="D4250" t="s">
        <v>24</v>
      </c>
      <c r="E4250" t="s">
        <v>140</v>
      </c>
      <c r="F4250" t="s">
        <v>1166</v>
      </c>
      <c r="G4250" t="s">
        <v>12260</v>
      </c>
      <c r="H4250" s="1">
        <f>DATE(YEAR(invoices[[#This Row],[due_date]]),MONTH(invoices[[#This Row],[due_date]]),1)</f>
        <v>45383</v>
      </c>
      <c r="I4250" s="1">
        <v>45389</v>
      </c>
      <c r="J4250">
        <v>10825</v>
      </c>
      <c r="K4250">
        <v>0</v>
      </c>
      <c r="L4250">
        <v>0</v>
      </c>
      <c r="M4250">
        <f>invoices[[#This Row],[rent_amount]]+invoices[[#This Row],[electricity_amount]]+invoices[[#This Row],[other_charges]]</f>
        <v>10825</v>
      </c>
      <c r="N4250" t="s">
        <v>28</v>
      </c>
      <c r="O4250" t="s">
        <v>677</v>
      </c>
      <c r="P4250">
        <v>0</v>
      </c>
      <c r="Q4250" t="b">
        <v>0</v>
      </c>
      <c r="R4250" t="s">
        <v>151</v>
      </c>
      <c r="S4250">
        <v>0</v>
      </c>
      <c r="T4250">
        <f>invoices[[#This Row],[total_amount]]</f>
        <v>10825</v>
      </c>
      <c r="U4250" t="s">
        <v>4010</v>
      </c>
      <c r="V4250" t="str">
        <f>INDEX([1]!Table1[tenantname],MATCH(invoices[[#This Row],[allotment_id]],[1]!Table1[TenantAllotmentID],0))</f>
        <v>Vaibhav Aggarwal (A41-B3)</v>
      </c>
      <c r="W4250" t="s">
        <v>15167</v>
      </c>
      <c r="X4250" t="s">
        <v>15168</v>
      </c>
      <c r="Y4250" s="4">
        <v>45383</v>
      </c>
      <c r="Z4250" t="s">
        <v>15806</v>
      </c>
      <c r="AA4250">
        <v>7578</v>
      </c>
      <c r="AB4250">
        <v>2752</v>
      </c>
      <c r="AC4250">
        <v>495</v>
      </c>
      <c r="AD4250" s="7">
        <f>invoices[[#This Row],[Rent]]+invoices[[#This Row],[Services]]+invoices[[#This Row],[GST]]</f>
        <v>10825</v>
      </c>
      <c r="AE4250" s="7">
        <f>invoices[[#This Row],[Total]]-invoices[[#This Row],[rent_amount]]</f>
        <v>0</v>
      </c>
      <c r="AF4250">
        <v>5455</v>
      </c>
      <c r="AG4250">
        <v>0</v>
      </c>
      <c r="AH4250">
        <f>invoices[[#This Row],[EB Amount]]-invoices[[#This Row],[electricity_amount]]</f>
        <v>0</v>
      </c>
    </row>
    <row r="4251" spans="1:34">
      <c r="A4251" t="s">
        <v>12287</v>
      </c>
      <c r="B4251" t="s">
        <v>22</v>
      </c>
      <c r="C4251" t="s">
        <v>1538</v>
      </c>
      <c r="D4251" t="s">
        <v>24</v>
      </c>
      <c r="E4251" t="s">
        <v>592</v>
      </c>
      <c r="F4251" t="s">
        <v>1184</v>
      </c>
      <c r="G4251" t="s">
        <v>12288</v>
      </c>
      <c r="H4251" s="1">
        <f>DATE(YEAR(invoices[[#This Row],[due_date]]),MONTH(invoices[[#This Row],[due_date]]),1)</f>
        <v>45383</v>
      </c>
      <c r="I4251" s="1">
        <v>45389</v>
      </c>
      <c r="J4251">
        <v>23500</v>
      </c>
      <c r="K4251">
        <v>1519</v>
      </c>
      <c r="L4251">
        <v>0</v>
      </c>
      <c r="M4251">
        <f>invoices[[#This Row],[rent_amount]]+invoices[[#This Row],[electricity_amount]]+invoices[[#This Row],[other_charges]]</f>
        <v>25019</v>
      </c>
      <c r="N4251" t="s">
        <v>28</v>
      </c>
      <c r="O4251" t="s">
        <v>677</v>
      </c>
      <c r="P4251">
        <v>0</v>
      </c>
      <c r="Q4251" t="b">
        <v>0</v>
      </c>
      <c r="R4251" t="s">
        <v>151</v>
      </c>
      <c r="S4251">
        <v>0</v>
      </c>
      <c r="T4251">
        <f>invoices[[#This Row],[total_amount]]</f>
        <v>25019</v>
      </c>
      <c r="U4251" t="s">
        <v>1541</v>
      </c>
      <c r="V4251" t="str">
        <f>INDEX([1]!Table1[tenantname],MATCH(invoices[[#This Row],[allotment_id]],[1]!Table1[TenantAllotmentID],0))</f>
        <v>Raguram R S (A44-D1)</v>
      </c>
      <c r="W4251" t="s">
        <v>14509</v>
      </c>
      <c r="X4251" t="s">
        <v>14510</v>
      </c>
      <c r="Y4251" s="4">
        <v>45383</v>
      </c>
      <c r="Z4251" t="s">
        <v>15806</v>
      </c>
      <c r="AA4251">
        <v>16869</v>
      </c>
      <c r="AB4251">
        <v>5621</v>
      </c>
      <c r="AC4251">
        <v>1010</v>
      </c>
      <c r="AD4251" s="7">
        <f>invoices[[#This Row],[Rent]]+invoices[[#This Row],[Services]]+invoices[[#This Row],[GST]]</f>
        <v>23500</v>
      </c>
      <c r="AE4251" s="7">
        <f>invoices[[#This Row],[Total]]-invoices[[#This Row],[rent_amount]]</f>
        <v>0</v>
      </c>
      <c r="AF4251">
        <v>5471</v>
      </c>
      <c r="AG4251">
        <v>1519</v>
      </c>
      <c r="AH4251">
        <f>invoices[[#This Row],[EB Amount]]-invoices[[#This Row],[electricity_amount]]</f>
        <v>0</v>
      </c>
    </row>
    <row r="4252" spans="1:34">
      <c r="A4252" t="s">
        <v>12318</v>
      </c>
      <c r="B4252" t="s">
        <v>22</v>
      </c>
      <c r="C4252" t="s">
        <v>4691</v>
      </c>
      <c r="D4252" t="s">
        <v>24</v>
      </c>
      <c r="E4252" t="s">
        <v>247</v>
      </c>
      <c r="F4252" t="s">
        <v>870</v>
      </c>
      <c r="G4252" t="s">
        <v>12319</v>
      </c>
      <c r="H4252" s="1">
        <f>DATE(YEAR(invoices[[#This Row],[due_date]]),MONTH(invoices[[#This Row],[due_date]]),1)</f>
        <v>45383</v>
      </c>
      <c r="I4252" s="1">
        <v>45389</v>
      </c>
      <c r="J4252">
        <v>14500</v>
      </c>
      <c r="K4252">
        <v>1271</v>
      </c>
      <c r="L4252">
        <v>0</v>
      </c>
      <c r="M4252">
        <f>invoices[[#This Row],[rent_amount]]+invoices[[#This Row],[electricity_amount]]+invoices[[#This Row],[other_charges]]</f>
        <v>15771</v>
      </c>
      <c r="N4252" t="s">
        <v>28</v>
      </c>
      <c r="O4252" t="s">
        <v>677</v>
      </c>
      <c r="P4252">
        <v>0</v>
      </c>
      <c r="Q4252" t="b">
        <v>0</v>
      </c>
      <c r="R4252" t="s">
        <v>151</v>
      </c>
      <c r="S4252">
        <v>0</v>
      </c>
      <c r="T4252">
        <f>invoices[[#This Row],[total_amount]]</f>
        <v>15771</v>
      </c>
      <c r="U4252" t="s">
        <v>4693</v>
      </c>
      <c r="V4252" t="str">
        <f>INDEX([1]!Table1[tenantname],MATCH(invoices[[#This Row],[allotment_id]],[1]!Table1[TenantAllotmentID],0))</f>
        <v>Veda Agaswi (C11-B1)</v>
      </c>
      <c r="W4252" t="s">
        <v>15277</v>
      </c>
      <c r="X4252" t="s">
        <v>15278</v>
      </c>
      <c r="Y4252" s="4">
        <v>45383</v>
      </c>
      <c r="Z4252" t="s">
        <v>15806</v>
      </c>
      <c r="AA4252">
        <v>10408</v>
      </c>
      <c r="AB4252">
        <v>3468</v>
      </c>
      <c r="AC4252">
        <v>624</v>
      </c>
      <c r="AD4252" s="7">
        <f>invoices[[#This Row],[Rent]]+invoices[[#This Row],[Services]]+invoices[[#This Row],[GST]]</f>
        <v>14500</v>
      </c>
      <c r="AE4252" s="7">
        <f>invoices[[#This Row],[Total]]-invoices[[#This Row],[rent_amount]]</f>
        <v>0</v>
      </c>
      <c r="AF4252">
        <v>5488</v>
      </c>
      <c r="AG4252">
        <v>1271</v>
      </c>
      <c r="AH4252">
        <f>invoices[[#This Row],[EB Amount]]-invoices[[#This Row],[electricity_amount]]</f>
        <v>0</v>
      </c>
    </row>
    <row r="4253" spans="1:34">
      <c r="A4253" t="s">
        <v>12334</v>
      </c>
      <c r="B4253" t="s">
        <v>22</v>
      </c>
      <c r="C4253" t="s">
        <v>1142</v>
      </c>
      <c r="D4253" t="s">
        <v>24</v>
      </c>
      <c r="E4253" t="s">
        <v>50</v>
      </c>
      <c r="F4253" t="s">
        <v>51</v>
      </c>
      <c r="G4253" t="s">
        <v>12335</v>
      </c>
      <c r="H4253" s="1">
        <f>DATE(YEAR(invoices[[#This Row],[due_date]]),MONTH(invoices[[#This Row],[due_date]]),1)</f>
        <v>45383</v>
      </c>
      <c r="I4253" s="1">
        <v>45389</v>
      </c>
      <c r="J4253">
        <v>13500</v>
      </c>
      <c r="K4253">
        <v>2356</v>
      </c>
      <c r="L4253">
        <v>0</v>
      </c>
      <c r="M4253">
        <f>invoices[[#This Row],[rent_amount]]+invoices[[#This Row],[electricity_amount]]+invoices[[#This Row],[other_charges]]</f>
        <v>15856</v>
      </c>
      <c r="N4253" t="s">
        <v>28</v>
      </c>
      <c r="O4253" t="s">
        <v>677</v>
      </c>
      <c r="P4253">
        <v>0</v>
      </c>
      <c r="Q4253" t="b">
        <v>0</v>
      </c>
      <c r="R4253" t="s">
        <v>151</v>
      </c>
      <c r="S4253">
        <v>0</v>
      </c>
      <c r="T4253">
        <f>invoices[[#This Row],[total_amount]]</f>
        <v>15856</v>
      </c>
      <c r="U4253" t="s">
        <v>1144</v>
      </c>
      <c r="V4253" t="str">
        <f>INDEX([1]!Table1[tenantname],MATCH(invoices[[#This Row],[allotment_id]],[1]!Table1[TenantAllotmentID],0))</f>
        <v>Shalmaan B (B32-C2)</v>
      </c>
      <c r="W4253" t="s">
        <v>14360</v>
      </c>
      <c r="X4253" t="s">
        <v>14361</v>
      </c>
      <c r="Y4253" s="4">
        <v>45383</v>
      </c>
      <c r="Z4253" t="s">
        <v>15806</v>
      </c>
      <c r="AA4253">
        <v>8775</v>
      </c>
      <c r="AB4253">
        <v>4445</v>
      </c>
      <c r="AC4253">
        <v>280</v>
      </c>
      <c r="AD4253" s="7">
        <f>invoices[[#This Row],[Rent]]+invoices[[#This Row],[Services]]+invoices[[#This Row],[GST]]</f>
        <v>13500</v>
      </c>
      <c r="AE4253" s="7">
        <f>invoices[[#This Row],[Total]]-invoices[[#This Row],[rent_amount]]</f>
        <v>0</v>
      </c>
      <c r="AF4253">
        <v>5496</v>
      </c>
      <c r="AG4253">
        <v>2356</v>
      </c>
      <c r="AH4253">
        <f>invoices[[#This Row],[EB Amount]]-invoices[[#This Row],[electricity_amount]]</f>
        <v>0</v>
      </c>
    </row>
    <row r="4254" spans="1:34">
      <c r="A4254" t="s">
        <v>12483</v>
      </c>
      <c r="B4254" t="s">
        <v>22</v>
      </c>
      <c r="C4254" t="s">
        <v>1396</v>
      </c>
      <c r="D4254" t="s">
        <v>24</v>
      </c>
      <c r="E4254" t="s">
        <v>275</v>
      </c>
      <c r="F4254" t="s">
        <v>1397</v>
      </c>
      <c r="G4254" t="s">
        <v>12484</v>
      </c>
      <c r="H4254" s="1">
        <f>DATE(YEAR(invoices[[#This Row],[due_date]]),MONTH(invoices[[#This Row],[due_date]]),1)</f>
        <v>45383</v>
      </c>
      <c r="I4254" s="1">
        <v>45389</v>
      </c>
      <c r="J4254">
        <v>13500</v>
      </c>
      <c r="K4254">
        <v>2542</v>
      </c>
      <c r="L4254">
        <v>0</v>
      </c>
      <c r="M4254">
        <f>invoices[[#This Row],[rent_amount]]+invoices[[#This Row],[electricity_amount]]+invoices[[#This Row],[other_charges]]</f>
        <v>16042</v>
      </c>
      <c r="N4254" t="s">
        <v>28</v>
      </c>
      <c r="O4254" t="s">
        <v>243</v>
      </c>
      <c r="P4254">
        <v>0</v>
      </c>
      <c r="Q4254" t="b">
        <v>0</v>
      </c>
      <c r="R4254" t="s">
        <v>151</v>
      </c>
      <c r="S4254">
        <v>0</v>
      </c>
      <c r="T4254">
        <f>invoices[[#This Row],[total_amount]]</f>
        <v>16042</v>
      </c>
      <c r="U4254" t="s">
        <v>1399</v>
      </c>
      <c r="V4254" t="str">
        <f>INDEX([1]!Table1[tenantname],MATCH(invoices[[#This Row],[allotment_id]],[1]!Table1[TenantAllotmentID],0))</f>
        <v>Nivetha Sekar (B44-B1)</v>
      </c>
      <c r="W4254" t="s">
        <v>14458</v>
      </c>
      <c r="X4254" t="s">
        <v>14459</v>
      </c>
      <c r="Y4254" s="4">
        <v>45383</v>
      </c>
      <c r="Z4254" t="s">
        <v>15806</v>
      </c>
      <c r="AA4254">
        <v>9690</v>
      </c>
      <c r="AB4254">
        <v>3229</v>
      </c>
      <c r="AC4254">
        <v>581</v>
      </c>
      <c r="AD4254" s="7">
        <f>invoices[[#This Row],[Rent]]+invoices[[#This Row],[Services]]+invoices[[#This Row],[GST]]</f>
        <v>13500</v>
      </c>
      <c r="AE4254" s="7">
        <f>invoices[[#This Row],[Total]]-invoices[[#This Row],[rent_amount]]</f>
        <v>0</v>
      </c>
      <c r="AF4254">
        <v>5578</v>
      </c>
      <c r="AG4254">
        <v>2542</v>
      </c>
      <c r="AH4254">
        <f>invoices[[#This Row],[EB Amount]]-invoices[[#This Row],[electricity_amount]]</f>
        <v>0</v>
      </c>
    </row>
    <row r="4255" spans="1:34">
      <c r="A4255" t="s">
        <v>12694</v>
      </c>
      <c r="B4255" t="s">
        <v>22</v>
      </c>
      <c r="C4255" t="s">
        <v>1392</v>
      </c>
      <c r="D4255" t="s">
        <v>24</v>
      </c>
      <c r="E4255" t="s">
        <v>88</v>
      </c>
      <c r="F4255" t="s">
        <v>921</v>
      </c>
      <c r="G4255" t="s">
        <v>12695</v>
      </c>
      <c r="H4255" s="1">
        <f>DATE(YEAR(invoices[[#This Row],[due_date]]),MONTH(invoices[[#This Row],[due_date]]),1)</f>
        <v>45383</v>
      </c>
      <c r="I4255" s="1">
        <v>45389</v>
      </c>
      <c r="J4255">
        <v>13500</v>
      </c>
      <c r="K4255">
        <v>434</v>
      </c>
      <c r="L4255">
        <v>0</v>
      </c>
      <c r="M4255">
        <f>invoices[[#This Row],[rent_amount]]+invoices[[#This Row],[electricity_amount]]+invoices[[#This Row],[other_charges]]</f>
        <v>13934</v>
      </c>
      <c r="N4255" t="s">
        <v>28</v>
      </c>
      <c r="O4255" t="s">
        <v>150</v>
      </c>
      <c r="P4255">
        <v>0</v>
      </c>
      <c r="Q4255" t="b">
        <v>0</v>
      </c>
      <c r="R4255" t="s">
        <v>151</v>
      </c>
      <c r="S4255">
        <v>0</v>
      </c>
      <c r="T4255">
        <f>invoices[[#This Row],[total_amount]]</f>
        <v>13934</v>
      </c>
      <c r="U4255" t="s">
        <v>1394</v>
      </c>
      <c r="V4255" t="str">
        <f>INDEX([1]!Table1[tenantname],MATCH(invoices[[#This Row],[allotment_id]],[1]!Table1[TenantAllotmentID],0))</f>
        <v>Abhishek Meena (B13-C1)</v>
      </c>
      <c r="W4255" t="s">
        <v>14456</v>
      </c>
      <c r="X4255" t="s">
        <v>14457</v>
      </c>
      <c r="Y4255" s="4">
        <v>45383</v>
      </c>
      <c r="Z4255" t="s">
        <v>15806</v>
      </c>
      <c r="AA4255">
        <v>9690</v>
      </c>
      <c r="AB4255">
        <v>3229</v>
      </c>
      <c r="AC4255">
        <v>581</v>
      </c>
      <c r="AD4255" s="7">
        <f>invoices[[#This Row],[Rent]]+invoices[[#This Row],[Services]]+invoices[[#This Row],[GST]]</f>
        <v>13500</v>
      </c>
      <c r="AE4255" s="7">
        <f>invoices[[#This Row],[Total]]-invoices[[#This Row],[rent_amount]]</f>
        <v>0</v>
      </c>
      <c r="AF4255">
        <v>5691</v>
      </c>
      <c r="AG4255">
        <v>434</v>
      </c>
      <c r="AH4255">
        <f>invoices[[#This Row],[EB Amount]]-invoices[[#This Row],[electricity_amount]]</f>
        <v>0</v>
      </c>
    </row>
    <row r="4256" spans="1:34">
      <c r="A4256" t="s">
        <v>12714</v>
      </c>
      <c r="B4256" t="s">
        <v>22</v>
      </c>
      <c r="C4256" t="s">
        <v>504</v>
      </c>
      <c r="D4256" t="s">
        <v>24</v>
      </c>
      <c r="E4256" t="s">
        <v>275</v>
      </c>
      <c r="F4256" t="s">
        <v>505</v>
      </c>
      <c r="G4256" t="s">
        <v>12715</v>
      </c>
      <c r="H4256" s="1">
        <f>DATE(YEAR(invoices[[#This Row],[due_date]]),MONTH(invoices[[#This Row],[due_date]]),1)</f>
        <v>45383</v>
      </c>
      <c r="I4256" s="1">
        <v>45389</v>
      </c>
      <c r="J4256">
        <v>12600</v>
      </c>
      <c r="K4256">
        <v>2542</v>
      </c>
      <c r="L4256">
        <v>0</v>
      </c>
      <c r="M4256">
        <f>invoices[[#This Row],[rent_amount]]+invoices[[#This Row],[electricity_amount]]+invoices[[#This Row],[other_charges]]</f>
        <v>15142</v>
      </c>
      <c r="N4256" t="s">
        <v>28</v>
      </c>
      <c r="O4256" t="s">
        <v>243</v>
      </c>
      <c r="P4256">
        <v>0</v>
      </c>
      <c r="Q4256" t="b">
        <v>0</v>
      </c>
      <c r="R4256" t="s">
        <v>151</v>
      </c>
      <c r="S4256">
        <v>0</v>
      </c>
      <c r="T4256">
        <f>invoices[[#This Row],[total_amount]]</f>
        <v>15142</v>
      </c>
      <c r="U4256" t="s">
        <v>507</v>
      </c>
      <c r="V4256" t="str">
        <f>INDEX([1]!Table1[tenantname],MATCH(invoices[[#This Row],[allotment_id]],[1]!Table1[TenantAllotmentID],0))</f>
        <v>Jhanvi Pandey (B44-C1)</v>
      </c>
      <c r="W4256" t="s">
        <v>14134</v>
      </c>
      <c r="X4256" t="s">
        <v>14135</v>
      </c>
      <c r="Y4256" s="4">
        <v>45383</v>
      </c>
      <c r="Z4256" t="s">
        <v>15806</v>
      </c>
      <c r="AA4256">
        <v>9044</v>
      </c>
      <c r="AB4256">
        <v>3014</v>
      </c>
      <c r="AC4256">
        <v>542</v>
      </c>
      <c r="AD4256" s="7">
        <f>invoices[[#This Row],[Rent]]+invoices[[#This Row],[Services]]+invoices[[#This Row],[GST]]</f>
        <v>12600</v>
      </c>
      <c r="AE4256" s="7">
        <f>invoices[[#This Row],[Total]]-invoices[[#This Row],[rent_amount]]</f>
        <v>0</v>
      </c>
      <c r="AF4256">
        <v>5702</v>
      </c>
      <c r="AG4256">
        <v>2542</v>
      </c>
      <c r="AH4256">
        <f>invoices[[#This Row],[EB Amount]]-invoices[[#This Row],[electricity_amount]]</f>
        <v>0</v>
      </c>
    </row>
    <row r="4257" spans="1:34">
      <c r="A4257" t="s">
        <v>12780</v>
      </c>
      <c r="B4257" t="s">
        <v>22</v>
      </c>
      <c r="C4257" t="s">
        <v>2189</v>
      </c>
      <c r="D4257" t="s">
        <v>24</v>
      </c>
      <c r="E4257" t="s">
        <v>399</v>
      </c>
      <c r="F4257" t="s">
        <v>933</v>
      </c>
      <c r="G4257" t="s">
        <v>12781</v>
      </c>
      <c r="H4257" s="1">
        <f>DATE(YEAR(invoices[[#This Row],[due_date]]),MONTH(invoices[[#This Row],[due_date]]),1)</f>
        <v>45383</v>
      </c>
      <c r="I4257" s="1">
        <v>45389</v>
      </c>
      <c r="J4257">
        <v>13500</v>
      </c>
      <c r="K4257">
        <v>573</v>
      </c>
      <c r="L4257">
        <v>0</v>
      </c>
      <c r="M4257">
        <f>invoices[[#This Row],[rent_amount]]+invoices[[#This Row],[electricity_amount]]+invoices[[#This Row],[other_charges]]</f>
        <v>14073</v>
      </c>
      <c r="N4257" t="s">
        <v>28</v>
      </c>
      <c r="O4257" t="s">
        <v>677</v>
      </c>
      <c r="P4257">
        <v>0</v>
      </c>
      <c r="Q4257" t="b">
        <v>0</v>
      </c>
      <c r="R4257" t="s">
        <v>151</v>
      </c>
      <c r="S4257">
        <v>0</v>
      </c>
      <c r="T4257">
        <f>invoices[[#This Row],[total_amount]]</f>
        <v>14073</v>
      </c>
      <c r="U4257" t="s">
        <v>2191</v>
      </c>
      <c r="V4257" t="str">
        <f>INDEX([1]!Table1[tenantname],MATCH(invoices[[#This Row],[allotment_id]],[1]!Table1[TenantAllotmentID],0))</f>
        <v>Shamruthi R (B22-C2)</v>
      </c>
      <c r="W4257" t="s">
        <v>14734</v>
      </c>
      <c r="X4257" t="s">
        <v>14735</v>
      </c>
      <c r="Y4257" s="4">
        <v>45383</v>
      </c>
      <c r="Z4257" t="s">
        <v>15806</v>
      </c>
      <c r="AA4257">
        <v>9690</v>
      </c>
      <c r="AB4257">
        <v>3229</v>
      </c>
      <c r="AC4257">
        <v>581</v>
      </c>
      <c r="AD4257" s="7">
        <f>invoices[[#This Row],[Rent]]+invoices[[#This Row],[Services]]+invoices[[#This Row],[GST]]</f>
        <v>13500</v>
      </c>
      <c r="AE4257" s="7">
        <f>invoices[[#This Row],[Total]]-invoices[[#This Row],[rent_amount]]</f>
        <v>0</v>
      </c>
      <c r="AF4257">
        <v>5734</v>
      </c>
      <c r="AG4257">
        <v>573</v>
      </c>
      <c r="AH4257">
        <f>invoices[[#This Row],[EB Amount]]-invoices[[#This Row],[electricity_amount]]</f>
        <v>0</v>
      </c>
    </row>
    <row r="4258" spans="1:34">
      <c r="A4258" t="s">
        <v>12782</v>
      </c>
      <c r="B4258" t="s">
        <v>22</v>
      </c>
      <c r="C4258" t="s">
        <v>1185</v>
      </c>
      <c r="D4258" t="s">
        <v>24</v>
      </c>
      <c r="E4258" t="s">
        <v>247</v>
      </c>
      <c r="F4258" t="s">
        <v>417</v>
      </c>
      <c r="G4258" t="s">
        <v>12783</v>
      </c>
      <c r="H4258" s="1">
        <f>DATE(YEAR(invoices[[#This Row],[due_date]]),MONTH(invoices[[#This Row],[due_date]]),1)</f>
        <v>45383</v>
      </c>
      <c r="I4258" s="1">
        <v>45389</v>
      </c>
      <c r="J4258">
        <v>14500</v>
      </c>
      <c r="K4258">
        <v>1189</v>
      </c>
      <c r="L4258">
        <v>2250</v>
      </c>
      <c r="M4258">
        <f>invoices[[#This Row],[rent_amount]]+invoices[[#This Row],[electricity_amount]]+invoices[[#This Row],[other_charges]]</f>
        <v>17939</v>
      </c>
      <c r="N4258" t="s">
        <v>28</v>
      </c>
      <c r="O4258" t="s">
        <v>677</v>
      </c>
      <c r="P4258">
        <v>0</v>
      </c>
      <c r="Q4258" t="b">
        <v>0</v>
      </c>
      <c r="R4258" t="s">
        <v>151</v>
      </c>
      <c r="S4258">
        <v>0</v>
      </c>
      <c r="T4258">
        <f>invoices[[#This Row],[total_amount]]</f>
        <v>17939</v>
      </c>
      <c r="U4258" t="s">
        <v>5387</v>
      </c>
      <c r="V4258" t="str">
        <f>INDEX([1]!Table1[tenantname],MATCH(invoices[[#This Row],[allotment_id]],[1]!Table1[TenantAllotmentID],0))</f>
        <v>Surya Parthipan (C11-B2)</v>
      </c>
      <c r="W4258" t="s">
        <v>14372</v>
      </c>
      <c r="X4258" t="s">
        <v>15369</v>
      </c>
      <c r="Y4258" s="4">
        <v>45383</v>
      </c>
      <c r="Z4258" t="s">
        <v>15806</v>
      </c>
      <c r="AA4258">
        <v>10408</v>
      </c>
      <c r="AB4258">
        <v>3468</v>
      </c>
      <c r="AC4258">
        <v>624</v>
      </c>
      <c r="AD4258" s="7">
        <f>invoices[[#This Row],[Rent]]+invoices[[#This Row],[Services]]+invoices[[#This Row],[GST]]</f>
        <v>14500</v>
      </c>
      <c r="AE4258" s="7">
        <f>invoices[[#This Row],[Total]]-invoices[[#This Row],[rent_amount]]</f>
        <v>0</v>
      </c>
      <c r="AF4258">
        <v>5735</v>
      </c>
      <c r="AG4258">
        <v>1189</v>
      </c>
      <c r="AH4258">
        <f>invoices[[#This Row],[EB Amount]]-invoices[[#This Row],[electricity_amount]]</f>
        <v>0</v>
      </c>
    </row>
    <row r="4259" spans="1:34">
      <c r="A4259" t="s">
        <v>12859</v>
      </c>
      <c r="B4259" t="s">
        <v>22</v>
      </c>
      <c r="C4259" t="s">
        <v>7793</v>
      </c>
      <c r="D4259" t="s">
        <v>24</v>
      </c>
      <c r="E4259" t="s">
        <v>112</v>
      </c>
      <c r="F4259" t="s">
        <v>2320</v>
      </c>
      <c r="G4259" t="s">
        <v>12860</v>
      </c>
      <c r="H4259" s="1">
        <f>DATE(YEAR(invoices[[#This Row],[due_date]]),MONTH(invoices[[#This Row],[due_date]]),1)</f>
        <v>45383</v>
      </c>
      <c r="I4259" s="1">
        <v>45389</v>
      </c>
      <c r="J4259">
        <v>14499</v>
      </c>
      <c r="K4259">
        <v>2077</v>
      </c>
      <c r="L4259">
        <v>2250</v>
      </c>
      <c r="M4259">
        <f>invoices[[#This Row],[rent_amount]]+invoices[[#This Row],[electricity_amount]]+invoices[[#This Row],[other_charges]]</f>
        <v>18826</v>
      </c>
      <c r="N4259" t="s">
        <v>28</v>
      </c>
      <c r="O4259" t="s">
        <v>677</v>
      </c>
      <c r="P4259">
        <v>0</v>
      </c>
      <c r="Q4259" t="b">
        <v>0</v>
      </c>
      <c r="R4259" t="s">
        <v>151</v>
      </c>
      <c r="S4259">
        <v>0</v>
      </c>
      <c r="T4259">
        <f>invoices[[#This Row],[total_amount]]</f>
        <v>18826</v>
      </c>
      <c r="U4259" t="s">
        <v>7795</v>
      </c>
      <c r="V4259" t="str">
        <f>INDEX([1]!Table1[tenantname],MATCH(invoices[[#This Row],[allotment_id]],[1]!Table1[TenantAllotmentID],0))</f>
        <v>Sriram Rajeev (A23-B2)</v>
      </c>
      <c r="W4259" t="s">
        <v>15573</v>
      </c>
      <c r="X4259" t="s">
        <v>15574</v>
      </c>
      <c r="Y4259" s="4">
        <v>45383</v>
      </c>
      <c r="Z4259" t="s">
        <v>15806</v>
      </c>
      <c r="AA4259">
        <v>10150</v>
      </c>
      <c r="AB4259">
        <v>3686</v>
      </c>
      <c r="AC4259">
        <v>663</v>
      </c>
      <c r="AD4259" s="7">
        <f>invoices[[#This Row],[Rent]]+invoices[[#This Row],[Services]]+invoices[[#This Row],[GST]]</f>
        <v>14499</v>
      </c>
      <c r="AE4259" s="7">
        <f>invoices[[#This Row],[Total]]-invoices[[#This Row],[rent_amount]]</f>
        <v>0</v>
      </c>
      <c r="AF4259">
        <v>5773</v>
      </c>
      <c r="AG4259">
        <v>2077</v>
      </c>
      <c r="AH4259">
        <f>invoices[[#This Row],[EB Amount]]-invoices[[#This Row],[electricity_amount]]</f>
        <v>0</v>
      </c>
    </row>
    <row r="4260" spans="1:34">
      <c r="A4260" t="s">
        <v>12901</v>
      </c>
      <c r="B4260" t="s">
        <v>22</v>
      </c>
      <c r="C4260" t="s">
        <v>4247</v>
      </c>
      <c r="D4260" t="s">
        <v>24</v>
      </c>
      <c r="E4260" t="s">
        <v>569</v>
      </c>
      <c r="F4260" t="s">
        <v>727</v>
      </c>
      <c r="G4260" t="s">
        <v>12902</v>
      </c>
      <c r="H4260" s="1">
        <f>DATE(YEAR(invoices[[#This Row],[due_date]]),MONTH(invoices[[#This Row],[due_date]]),1)</f>
        <v>45383</v>
      </c>
      <c r="I4260" s="1">
        <v>45389</v>
      </c>
      <c r="J4260">
        <v>13000</v>
      </c>
      <c r="K4260">
        <v>2232</v>
      </c>
      <c r="L4260">
        <v>0</v>
      </c>
      <c r="M4260">
        <f>invoices[[#This Row],[rent_amount]]+invoices[[#This Row],[electricity_amount]]+invoices[[#This Row],[other_charges]]</f>
        <v>15232</v>
      </c>
      <c r="N4260" t="s">
        <v>28</v>
      </c>
      <c r="O4260" t="s">
        <v>677</v>
      </c>
      <c r="P4260">
        <v>0</v>
      </c>
      <c r="Q4260" t="b">
        <v>0</v>
      </c>
      <c r="R4260" t="s">
        <v>151</v>
      </c>
      <c r="S4260">
        <v>0</v>
      </c>
      <c r="T4260">
        <f>invoices[[#This Row],[total_amount]]</f>
        <v>15232</v>
      </c>
      <c r="U4260" t="s">
        <v>4249</v>
      </c>
      <c r="V4260" t="str">
        <f>INDEX([1]!Table1[tenantname],MATCH(invoices[[#This Row],[allotment_id]],[1]!Table1[TenantAllotmentID],0))</f>
        <v>Swarali Kadam (C12-C3)</v>
      </c>
      <c r="W4260" t="s">
        <v>15195</v>
      </c>
      <c r="X4260" t="s">
        <v>15196</v>
      </c>
      <c r="Y4260" s="4">
        <v>45383</v>
      </c>
      <c r="Z4260" t="s">
        <v>15806</v>
      </c>
      <c r="AA4260">
        <v>8190</v>
      </c>
      <c r="AB4260">
        <v>3700</v>
      </c>
      <c r="AC4260">
        <v>1110</v>
      </c>
      <c r="AD4260" s="7">
        <f>invoices[[#This Row],[Rent]]+invoices[[#This Row],[Services]]+invoices[[#This Row],[GST]]</f>
        <v>13000</v>
      </c>
      <c r="AE4260" s="7">
        <f>invoices[[#This Row],[Total]]-invoices[[#This Row],[rent_amount]]</f>
        <v>0</v>
      </c>
      <c r="AF4260">
        <v>5797</v>
      </c>
      <c r="AG4260">
        <v>2232</v>
      </c>
      <c r="AH4260">
        <f>invoices[[#This Row],[EB Amount]]-invoices[[#This Row],[electricity_amount]]</f>
        <v>0</v>
      </c>
    </row>
    <row r="4261" spans="1:34">
      <c r="A4261" t="s">
        <v>12975</v>
      </c>
      <c r="B4261" t="s">
        <v>22</v>
      </c>
      <c r="C4261" t="s">
        <v>3081</v>
      </c>
      <c r="D4261" t="s">
        <v>24</v>
      </c>
      <c r="E4261" t="s">
        <v>140</v>
      </c>
      <c r="F4261" t="s">
        <v>938</v>
      </c>
      <c r="G4261" t="s">
        <v>12976</v>
      </c>
      <c r="H4261" s="1">
        <f>DATE(YEAR(invoices[[#This Row],[due_date]]),MONTH(invoices[[#This Row],[due_date]]),1)</f>
        <v>45383</v>
      </c>
      <c r="I4261" s="1">
        <v>45389</v>
      </c>
      <c r="J4261">
        <v>19000</v>
      </c>
      <c r="K4261">
        <v>0</v>
      </c>
      <c r="L4261">
        <v>0</v>
      </c>
      <c r="M4261">
        <f>invoices[[#This Row],[rent_amount]]+invoices[[#This Row],[electricity_amount]]+invoices[[#This Row],[other_charges]]</f>
        <v>19000</v>
      </c>
      <c r="N4261" t="s">
        <v>28</v>
      </c>
      <c r="O4261" t="s">
        <v>677</v>
      </c>
      <c r="P4261">
        <v>0</v>
      </c>
      <c r="Q4261" t="b">
        <v>0</v>
      </c>
      <c r="R4261" t="s">
        <v>151</v>
      </c>
      <c r="S4261">
        <v>0</v>
      </c>
      <c r="T4261">
        <f>invoices[[#This Row],[total_amount]]</f>
        <v>19000</v>
      </c>
      <c r="U4261" t="s">
        <v>3083</v>
      </c>
      <c r="V4261" t="str">
        <f>INDEX([1]!Table1[tenantname],MATCH(invoices[[#This Row],[allotment_id]],[1]!Table1[TenantAllotmentID],0))</f>
        <v>Subramanya S (A41-A1)</v>
      </c>
      <c r="W4261" t="s">
        <v>14966</v>
      </c>
      <c r="X4261" t="s">
        <v>14967</v>
      </c>
      <c r="Y4261" s="4">
        <v>45383</v>
      </c>
      <c r="Z4261" t="s">
        <v>15806</v>
      </c>
      <c r="AA4261">
        <v>13639</v>
      </c>
      <c r="AB4261">
        <v>4545</v>
      </c>
      <c r="AC4261">
        <v>816</v>
      </c>
      <c r="AD4261" s="7">
        <f>invoices[[#This Row],[Rent]]+invoices[[#This Row],[Services]]+invoices[[#This Row],[GST]]</f>
        <v>19000</v>
      </c>
      <c r="AE4261" s="7">
        <f>invoices[[#This Row],[Total]]-invoices[[#This Row],[rent_amount]]</f>
        <v>0</v>
      </c>
      <c r="AF4261">
        <v>5838</v>
      </c>
      <c r="AG4261">
        <v>0</v>
      </c>
      <c r="AH4261">
        <f>invoices[[#This Row],[EB Amount]]-invoices[[#This Row],[electricity_amount]]</f>
        <v>0</v>
      </c>
    </row>
    <row r="4262" spans="1:34">
      <c r="A4262" t="s">
        <v>13021</v>
      </c>
      <c r="B4262" t="s">
        <v>22</v>
      </c>
      <c r="C4262" t="s">
        <v>12158</v>
      </c>
      <c r="D4262" t="s">
        <v>24</v>
      </c>
      <c r="E4262" t="s">
        <v>268</v>
      </c>
      <c r="F4262" t="s">
        <v>323</v>
      </c>
      <c r="G4262" t="s">
        <v>13022</v>
      </c>
      <c r="H4262" s="1">
        <f>DATE(YEAR(invoices[[#This Row],[due_date]]),MONTH(invoices[[#This Row],[due_date]]),1)</f>
        <v>45383</v>
      </c>
      <c r="I4262" s="1">
        <v>45389</v>
      </c>
      <c r="J4262">
        <v>10766</v>
      </c>
      <c r="K4262">
        <v>0</v>
      </c>
      <c r="L4262">
        <v>0</v>
      </c>
      <c r="M4262">
        <f>invoices[[#This Row],[rent_amount]]+invoices[[#This Row],[electricity_amount]]+invoices[[#This Row],[other_charges]]</f>
        <v>10766</v>
      </c>
      <c r="N4262" t="s">
        <v>28</v>
      </c>
      <c r="O4262" t="s">
        <v>1097</v>
      </c>
      <c r="P4262">
        <v>0</v>
      </c>
      <c r="Q4262" t="b">
        <v>0</v>
      </c>
      <c r="R4262" t="s">
        <v>151</v>
      </c>
      <c r="S4262">
        <v>0</v>
      </c>
      <c r="T4262">
        <f>invoices[[#This Row],[total_amount]]</f>
        <v>10766</v>
      </c>
      <c r="U4262" t="s">
        <v>12160</v>
      </c>
      <c r="V4262" t="str">
        <f>INDEX([1]!Table1[tenantname],MATCH(invoices[[#This Row],[allotment_id]],[1]!Table1[TenantAllotmentID],0))</f>
        <v>Dikshanth Jain (C21-A1)</v>
      </c>
      <c r="W4262" t="s">
        <v>15754</v>
      </c>
      <c r="X4262" t="s">
        <v>15755</v>
      </c>
      <c r="Y4262" s="4">
        <v>45383</v>
      </c>
      <c r="Z4262" t="s">
        <v>15806</v>
      </c>
      <c r="AA4262">
        <v>7728</v>
      </c>
      <c r="AB4262">
        <v>2575</v>
      </c>
      <c r="AC4262">
        <v>463</v>
      </c>
      <c r="AD4262" s="7">
        <f>invoices[[#This Row],[Rent]]+invoices[[#This Row],[Services]]+invoices[[#This Row],[GST]]</f>
        <v>10766</v>
      </c>
      <c r="AE4262" s="7">
        <f>invoices[[#This Row],[Total]]-invoices[[#This Row],[rent_amount]]</f>
        <v>0</v>
      </c>
      <c r="AF4262">
        <v>5864</v>
      </c>
      <c r="AG4262">
        <v>0</v>
      </c>
      <c r="AH4262">
        <f>invoices[[#This Row],[EB Amount]]-invoices[[#This Row],[electricity_amount]]</f>
        <v>0</v>
      </c>
    </row>
    <row r="4263" spans="1:34">
      <c r="A4263" t="s">
        <v>13081</v>
      </c>
      <c r="B4263" t="s">
        <v>22</v>
      </c>
      <c r="C4263" t="s">
        <v>6336</v>
      </c>
      <c r="D4263" t="s">
        <v>24</v>
      </c>
      <c r="E4263" t="s">
        <v>592</v>
      </c>
      <c r="F4263" t="s">
        <v>593</v>
      </c>
      <c r="G4263" t="s">
        <v>13082</v>
      </c>
      <c r="H4263" s="1">
        <f>DATE(YEAR(invoices[[#This Row],[due_date]]),MONTH(invoices[[#This Row],[due_date]]),1)</f>
        <v>45383</v>
      </c>
      <c r="I4263" s="1">
        <v>45389</v>
      </c>
      <c r="J4263">
        <v>13500</v>
      </c>
      <c r="K4263">
        <v>1519</v>
      </c>
      <c r="L4263">
        <v>0</v>
      </c>
      <c r="M4263">
        <f>invoices[[#This Row],[rent_amount]]+invoices[[#This Row],[electricity_amount]]+invoices[[#This Row],[other_charges]]</f>
        <v>15019</v>
      </c>
      <c r="N4263" t="s">
        <v>28</v>
      </c>
      <c r="O4263" t="s">
        <v>243</v>
      </c>
      <c r="P4263">
        <v>0</v>
      </c>
      <c r="Q4263" t="b">
        <v>0</v>
      </c>
      <c r="R4263" t="s">
        <v>151</v>
      </c>
      <c r="S4263">
        <v>0</v>
      </c>
      <c r="T4263">
        <f>invoices[[#This Row],[total_amount]]</f>
        <v>15019</v>
      </c>
      <c r="U4263" s="2" t="s">
        <v>6338</v>
      </c>
      <c r="V4263" t="str">
        <f>INDEX([1]!Table1[tenantname],MATCH(invoices[[#This Row],[allotment_id]],[1]!Table1[TenantAllotmentID],0))</f>
        <v>Keshav Lalit (A44-C2)</v>
      </c>
      <c r="W4263" t="s">
        <v>15467</v>
      </c>
      <c r="X4263" t="s">
        <v>15468</v>
      </c>
      <c r="Y4263" s="4">
        <v>45383</v>
      </c>
      <c r="Z4263" t="s">
        <v>15806</v>
      </c>
      <c r="AA4263">
        <v>9690</v>
      </c>
      <c r="AB4263">
        <v>3229</v>
      </c>
      <c r="AC4263">
        <v>581</v>
      </c>
      <c r="AD4263" s="7">
        <f>invoices[[#This Row],[Rent]]+invoices[[#This Row],[Services]]+invoices[[#This Row],[GST]]</f>
        <v>13500</v>
      </c>
      <c r="AE4263" s="7">
        <f>invoices[[#This Row],[Total]]-invoices[[#This Row],[rent_amount]]</f>
        <v>0</v>
      </c>
      <c r="AF4263">
        <v>5898</v>
      </c>
      <c r="AG4263">
        <v>1519</v>
      </c>
      <c r="AH4263">
        <f>invoices[[#This Row],[EB Amount]]-invoices[[#This Row],[electricity_amount]]</f>
        <v>0</v>
      </c>
    </row>
    <row r="4264" spans="1:34">
      <c r="A4264" t="s">
        <v>13117</v>
      </c>
      <c r="B4264" t="s">
        <v>22</v>
      </c>
      <c r="C4264" t="s">
        <v>173</v>
      </c>
      <c r="D4264" t="s">
        <v>24</v>
      </c>
      <c r="E4264" t="s">
        <v>140</v>
      </c>
      <c r="F4264" t="s">
        <v>174</v>
      </c>
      <c r="G4264" t="s">
        <v>13118</v>
      </c>
      <c r="H4264" s="1">
        <f>DATE(YEAR(invoices[[#This Row],[due_date]]),MONTH(invoices[[#This Row],[due_date]]),1)</f>
        <v>45383</v>
      </c>
      <c r="I4264" s="1">
        <v>45389</v>
      </c>
      <c r="J4264">
        <v>14007</v>
      </c>
      <c r="K4264">
        <v>0</v>
      </c>
      <c r="L4264">
        <v>0</v>
      </c>
      <c r="M4264">
        <f>invoices[[#This Row],[rent_amount]]+invoices[[#This Row],[electricity_amount]]+invoices[[#This Row],[other_charges]]</f>
        <v>14007</v>
      </c>
      <c r="N4264" t="s">
        <v>28</v>
      </c>
      <c r="O4264" t="s">
        <v>677</v>
      </c>
      <c r="P4264">
        <v>0</v>
      </c>
      <c r="Q4264" t="b">
        <v>0</v>
      </c>
      <c r="R4264" t="s">
        <v>151</v>
      </c>
      <c r="S4264">
        <v>0</v>
      </c>
      <c r="T4264">
        <f>invoices[[#This Row],[total_amount]]</f>
        <v>14007</v>
      </c>
      <c r="U4264" t="s">
        <v>178</v>
      </c>
      <c r="V4264" t="str">
        <f>INDEX([1]!Table1[tenantname],MATCH(invoices[[#This Row],[allotment_id]],[1]!Table1[TenantAllotmentID],0))</f>
        <v>VijayaSekar P (A41-D1)</v>
      </c>
      <c r="W4264" t="s">
        <v>14024</v>
      </c>
      <c r="X4264" t="s">
        <v>14025</v>
      </c>
      <c r="Y4264" s="4">
        <v>45383</v>
      </c>
      <c r="Z4264" t="s">
        <v>15806</v>
      </c>
      <c r="AA4264">
        <v>9804</v>
      </c>
      <c r="AB4264">
        <v>3561</v>
      </c>
      <c r="AC4264">
        <v>642</v>
      </c>
      <c r="AD4264" s="7">
        <f>invoices[[#This Row],[Rent]]+invoices[[#This Row],[Services]]+invoices[[#This Row],[GST]]</f>
        <v>14007</v>
      </c>
      <c r="AE4264" s="7">
        <f>invoices[[#This Row],[Total]]-invoices[[#This Row],[rent_amount]]</f>
        <v>0</v>
      </c>
      <c r="AF4264">
        <v>5918</v>
      </c>
      <c r="AG4264">
        <v>0</v>
      </c>
      <c r="AH4264">
        <f>invoices[[#This Row],[EB Amount]]-invoices[[#This Row],[electricity_amount]]</f>
        <v>0</v>
      </c>
    </row>
    <row r="4265" spans="1:34">
      <c r="A4265" t="s">
        <v>13141</v>
      </c>
      <c r="B4265" t="s">
        <v>22</v>
      </c>
      <c r="C4265" t="s">
        <v>246</v>
      </c>
      <c r="D4265" t="s">
        <v>24</v>
      </c>
      <c r="E4265" t="s">
        <v>476</v>
      </c>
      <c r="F4265" t="s">
        <v>1087</v>
      </c>
      <c r="G4265" t="s">
        <v>13142</v>
      </c>
      <c r="H4265" s="1">
        <f>DATE(YEAR(invoices[[#This Row],[due_date]]),MONTH(invoices[[#This Row],[due_date]]),1)</f>
        <v>45383</v>
      </c>
      <c r="I4265" s="1">
        <v>45389</v>
      </c>
      <c r="J4265">
        <v>19000</v>
      </c>
      <c r="K4265">
        <v>2511</v>
      </c>
      <c r="L4265">
        <v>0</v>
      </c>
      <c r="M4265">
        <f>invoices[[#This Row],[rent_amount]]+invoices[[#This Row],[electricity_amount]]+invoices[[#This Row],[other_charges]]</f>
        <v>21511</v>
      </c>
      <c r="N4265" t="s">
        <v>28</v>
      </c>
      <c r="O4265" t="s">
        <v>1097</v>
      </c>
      <c r="P4265">
        <v>0</v>
      </c>
      <c r="Q4265" t="b">
        <v>0</v>
      </c>
      <c r="R4265" t="s">
        <v>151</v>
      </c>
      <c r="S4265">
        <v>0</v>
      </c>
      <c r="T4265">
        <f>invoices[[#This Row],[total_amount]]</f>
        <v>21511</v>
      </c>
      <c r="U4265" t="s">
        <v>1089</v>
      </c>
      <c r="V4265" t="str">
        <f>INDEX([1]!Table1[tenantname],MATCH(invoices[[#This Row],[allotment_id]],[1]!Table1[TenantAllotmentID],0))</f>
        <v>Dinesh kumar (B41-A1)</v>
      </c>
      <c r="W4265" t="s">
        <v>14044</v>
      </c>
      <c r="X4265" t="s">
        <v>14343</v>
      </c>
      <c r="Y4265" s="4">
        <v>45383</v>
      </c>
      <c r="Z4265" t="s">
        <v>15806</v>
      </c>
      <c r="AA4265">
        <v>13639</v>
      </c>
      <c r="AB4265">
        <v>4545</v>
      </c>
      <c r="AC4265">
        <v>816</v>
      </c>
      <c r="AD4265" s="7">
        <f>invoices[[#This Row],[Rent]]+invoices[[#This Row],[Services]]+invoices[[#This Row],[GST]]</f>
        <v>19000</v>
      </c>
      <c r="AE4265" s="7">
        <f>invoices[[#This Row],[Total]]-invoices[[#This Row],[rent_amount]]</f>
        <v>0</v>
      </c>
      <c r="AF4265">
        <v>5931</v>
      </c>
      <c r="AG4265">
        <v>2511</v>
      </c>
      <c r="AH4265">
        <f>invoices[[#This Row],[EB Amount]]-invoices[[#This Row],[electricity_amount]]</f>
        <v>0</v>
      </c>
    </row>
    <row r="4266" spans="1:34">
      <c r="A4266" t="s">
        <v>13192</v>
      </c>
      <c r="B4266" t="s">
        <v>22</v>
      </c>
      <c r="C4266" t="s">
        <v>1270</v>
      </c>
      <c r="D4266" t="s">
        <v>24</v>
      </c>
      <c r="E4266" t="s">
        <v>275</v>
      </c>
      <c r="F4266" t="s">
        <v>276</v>
      </c>
      <c r="G4266" t="s">
        <v>13193</v>
      </c>
      <c r="H4266" s="1">
        <f>DATE(YEAR(invoices[[#This Row],[due_date]]),MONTH(invoices[[#This Row],[due_date]]),1)</f>
        <v>45383</v>
      </c>
      <c r="I4266" s="1">
        <v>45389</v>
      </c>
      <c r="J4266">
        <v>13500</v>
      </c>
      <c r="K4266">
        <v>2542</v>
      </c>
      <c r="L4266">
        <v>0</v>
      </c>
      <c r="M4266">
        <f>invoices[[#This Row],[rent_amount]]+invoices[[#This Row],[electricity_amount]]+invoices[[#This Row],[other_charges]]</f>
        <v>16042</v>
      </c>
      <c r="N4266" t="s">
        <v>28</v>
      </c>
      <c r="O4266" t="s">
        <v>677</v>
      </c>
      <c r="P4266">
        <v>0</v>
      </c>
      <c r="Q4266" t="b">
        <v>0</v>
      </c>
      <c r="R4266" t="s">
        <v>151</v>
      </c>
      <c r="S4266">
        <v>0</v>
      </c>
      <c r="T4266">
        <f>invoices[[#This Row],[total_amount]]</f>
        <v>16042</v>
      </c>
      <c r="U4266" t="s">
        <v>1272</v>
      </c>
      <c r="V4266" t="str">
        <f>INDEX([1]!Table1[tenantname],MATCH(invoices[[#This Row],[allotment_id]],[1]!Table1[TenantAllotmentID],0))</f>
        <v>Smita Parial (B44-C2)</v>
      </c>
      <c r="W4266" t="s">
        <v>14407</v>
      </c>
      <c r="X4266" t="s">
        <v>14408</v>
      </c>
      <c r="Y4266" s="4">
        <v>45383</v>
      </c>
      <c r="Z4266" t="s">
        <v>15806</v>
      </c>
      <c r="AA4266">
        <v>9690</v>
      </c>
      <c r="AB4266">
        <v>3229</v>
      </c>
      <c r="AC4266">
        <v>581</v>
      </c>
      <c r="AD4266" s="7">
        <f>invoices[[#This Row],[Rent]]+invoices[[#This Row],[Services]]+invoices[[#This Row],[GST]]</f>
        <v>13500</v>
      </c>
      <c r="AE4266" s="7">
        <f>invoices[[#This Row],[Total]]-invoices[[#This Row],[rent_amount]]</f>
        <v>0</v>
      </c>
      <c r="AF4266">
        <v>5957</v>
      </c>
      <c r="AG4266">
        <v>2542</v>
      </c>
      <c r="AH4266">
        <f>invoices[[#This Row],[EB Amount]]-invoices[[#This Row],[electricity_amount]]</f>
        <v>0</v>
      </c>
    </row>
    <row r="4267" spans="1:34">
      <c r="A4267" t="s">
        <v>13224</v>
      </c>
      <c r="B4267" t="s">
        <v>22</v>
      </c>
      <c r="C4267" t="s">
        <v>1015</v>
      </c>
      <c r="D4267" t="s">
        <v>24</v>
      </c>
      <c r="E4267" t="s">
        <v>592</v>
      </c>
      <c r="F4267" t="s">
        <v>1016</v>
      </c>
      <c r="G4267" t="s">
        <v>13225</v>
      </c>
      <c r="H4267" s="1">
        <f>DATE(YEAR(invoices[[#This Row],[due_date]]),MONTH(invoices[[#This Row],[due_date]]),1)</f>
        <v>45383</v>
      </c>
      <c r="I4267" s="1">
        <v>45389</v>
      </c>
      <c r="J4267">
        <v>13500</v>
      </c>
      <c r="K4267">
        <v>1519</v>
      </c>
      <c r="L4267">
        <v>0</v>
      </c>
      <c r="M4267">
        <f>invoices[[#This Row],[rent_amount]]+invoices[[#This Row],[electricity_amount]]+invoices[[#This Row],[other_charges]]</f>
        <v>15019</v>
      </c>
      <c r="N4267" t="s">
        <v>28</v>
      </c>
      <c r="O4267" t="s">
        <v>677</v>
      </c>
      <c r="P4267">
        <v>0</v>
      </c>
      <c r="Q4267" t="b">
        <v>0</v>
      </c>
      <c r="R4267" t="s">
        <v>151</v>
      </c>
      <c r="S4267">
        <v>0</v>
      </c>
      <c r="T4267">
        <f>invoices[[#This Row],[total_amount]]</f>
        <v>15019</v>
      </c>
      <c r="U4267" t="s">
        <v>1018</v>
      </c>
      <c r="V4267" t="str">
        <f>INDEX([1]!Table1[tenantname],MATCH(invoices[[#This Row],[allotment_id]],[1]!Table1[TenantAllotmentID],0))</f>
        <v>Sanketh P Mahale (A44-C1)</v>
      </c>
      <c r="W4267" t="s">
        <v>14316</v>
      </c>
      <c r="X4267" t="s">
        <v>14317</v>
      </c>
      <c r="Y4267" s="4">
        <v>45383</v>
      </c>
      <c r="Z4267" t="s">
        <v>15806</v>
      </c>
      <c r="AA4267">
        <v>9690</v>
      </c>
      <c r="AB4267">
        <v>3229</v>
      </c>
      <c r="AC4267">
        <v>581</v>
      </c>
      <c r="AD4267" s="7">
        <f>invoices[[#This Row],[Rent]]+invoices[[#This Row],[Services]]+invoices[[#This Row],[GST]]</f>
        <v>13500</v>
      </c>
      <c r="AE4267" s="7">
        <f>invoices[[#This Row],[Total]]-invoices[[#This Row],[rent_amount]]</f>
        <v>0</v>
      </c>
      <c r="AF4267">
        <v>5977</v>
      </c>
      <c r="AG4267">
        <v>1519</v>
      </c>
      <c r="AH4267">
        <f>invoices[[#This Row],[EB Amount]]-invoices[[#This Row],[electricity_amount]]</f>
        <v>0</v>
      </c>
    </row>
    <row r="4268" spans="1:34">
      <c r="A4268" t="s">
        <v>13321</v>
      </c>
      <c r="B4268" t="s">
        <v>22</v>
      </c>
      <c r="C4268" t="s">
        <v>8957</v>
      </c>
      <c r="D4268" t="s">
        <v>24</v>
      </c>
      <c r="E4268" t="s">
        <v>349</v>
      </c>
      <c r="F4268" t="s">
        <v>350</v>
      </c>
      <c r="G4268" t="s">
        <v>13322</v>
      </c>
      <c r="H4268" s="1">
        <f>DATE(YEAR(invoices[[#This Row],[due_date]]),MONTH(invoices[[#This Row],[due_date]]),1)</f>
        <v>45383</v>
      </c>
      <c r="I4268" s="1">
        <v>45389</v>
      </c>
      <c r="J4268">
        <v>4050</v>
      </c>
      <c r="K4268">
        <v>0</v>
      </c>
      <c r="L4268">
        <v>2250</v>
      </c>
      <c r="M4268">
        <f>invoices[[#This Row],[rent_amount]]+invoices[[#This Row],[electricity_amount]]+invoices[[#This Row],[other_charges]]</f>
        <v>6300</v>
      </c>
      <c r="N4268" t="s">
        <v>28</v>
      </c>
      <c r="O4268" t="s">
        <v>677</v>
      </c>
      <c r="P4268">
        <v>0</v>
      </c>
      <c r="Q4268" t="b">
        <v>0</v>
      </c>
      <c r="R4268" t="s">
        <v>151</v>
      </c>
      <c r="S4268">
        <v>0</v>
      </c>
      <c r="T4268">
        <f>invoices[[#This Row],[total_amount]]</f>
        <v>6300</v>
      </c>
      <c r="U4268" t="s">
        <v>13323</v>
      </c>
      <c r="V4268" t="str">
        <f>INDEX([1]!Table1[tenantname],MATCH(invoices[[#This Row],[allotment_id]],[1]!Table1[TenantAllotmentID],0))</f>
        <v>Sai Krishna Kuppili (B11-C1)</v>
      </c>
      <c r="W4268" t="s">
        <v>15641</v>
      </c>
      <c r="X4268" t="s">
        <v>15796</v>
      </c>
      <c r="Y4268" s="4">
        <v>45383</v>
      </c>
      <c r="Z4268" t="s">
        <v>15806</v>
      </c>
      <c r="AA4268">
        <v>2835</v>
      </c>
      <c r="AB4268">
        <v>1030</v>
      </c>
      <c r="AC4268">
        <v>185</v>
      </c>
      <c r="AD4268" s="7">
        <f>invoices[[#This Row],[Rent]]+invoices[[#This Row],[Services]]+invoices[[#This Row],[GST]]</f>
        <v>4050</v>
      </c>
      <c r="AE4268" s="7">
        <f>invoices[[#This Row],[Total]]-invoices[[#This Row],[rent_amount]]</f>
        <v>0</v>
      </c>
      <c r="AF4268">
        <v>6029</v>
      </c>
      <c r="AG4268">
        <v>0</v>
      </c>
      <c r="AH4268">
        <f>invoices[[#This Row],[EB Amount]]-invoices[[#This Row],[electricity_amount]]</f>
        <v>0</v>
      </c>
    </row>
    <row r="4269" spans="1:34">
      <c r="A4269" t="s">
        <v>13336</v>
      </c>
      <c r="B4269" t="s">
        <v>22</v>
      </c>
      <c r="C4269" t="s">
        <v>2889</v>
      </c>
      <c r="D4269" t="s">
        <v>24</v>
      </c>
      <c r="E4269" t="s">
        <v>104</v>
      </c>
      <c r="F4269" t="s">
        <v>380</v>
      </c>
      <c r="G4269" t="s">
        <v>13337</v>
      </c>
      <c r="H4269" s="1">
        <f>DATE(YEAR(invoices[[#This Row],[due_date]]),MONTH(invoices[[#This Row],[due_date]]),1)</f>
        <v>45383</v>
      </c>
      <c r="I4269" s="1">
        <v>45389</v>
      </c>
      <c r="J4269">
        <v>19000</v>
      </c>
      <c r="K4269">
        <v>784</v>
      </c>
      <c r="L4269">
        <v>0</v>
      </c>
      <c r="M4269">
        <f>invoices[[#This Row],[rent_amount]]+invoices[[#This Row],[electricity_amount]]+invoices[[#This Row],[other_charges]]</f>
        <v>19784</v>
      </c>
      <c r="N4269" t="s">
        <v>28</v>
      </c>
      <c r="O4269" t="s">
        <v>677</v>
      </c>
      <c r="P4269">
        <v>0</v>
      </c>
      <c r="Q4269" t="b">
        <v>0</v>
      </c>
      <c r="R4269" t="s">
        <v>151</v>
      </c>
      <c r="S4269">
        <v>0</v>
      </c>
      <c r="T4269">
        <f>invoices[[#This Row],[total_amount]]</f>
        <v>19784</v>
      </c>
      <c r="U4269" t="s">
        <v>2891</v>
      </c>
      <c r="V4269" t="str">
        <f>INDEX([1]!Table1[tenantname],MATCH(invoices[[#This Row],[allotment_id]],[1]!Table1[TenantAllotmentID],0))</f>
        <v>Whesley Anburaj (B14-A1)</v>
      </c>
      <c r="W4269" t="s">
        <v>14918</v>
      </c>
      <c r="X4269" t="s">
        <v>14919</v>
      </c>
      <c r="Y4269" s="4">
        <v>45383</v>
      </c>
      <c r="Z4269" t="s">
        <v>15806</v>
      </c>
      <c r="AA4269">
        <v>13639</v>
      </c>
      <c r="AB4269">
        <v>4545</v>
      </c>
      <c r="AC4269">
        <v>816</v>
      </c>
      <c r="AD4269" s="7">
        <f>invoices[[#This Row],[Rent]]+invoices[[#This Row],[Services]]+invoices[[#This Row],[GST]]</f>
        <v>19000</v>
      </c>
      <c r="AE4269" s="7">
        <f>invoices[[#This Row],[Total]]-invoices[[#This Row],[rent_amount]]</f>
        <v>0</v>
      </c>
      <c r="AF4269">
        <v>6036</v>
      </c>
      <c r="AG4269">
        <v>784</v>
      </c>
      <c r="AH4269">
        <f>invoices[[#This Row],[EB Amount]]-invoices[[#This Row],[electricity_amount]]</f>
        <v>0</v>
      </c>
    </row>
    <row r="4270" spans="1:34">
      <c r="A4270" t="s">
        <v>13346</v>
      </c>
      <c r="B4270" t="s">
        <v>22</v>
      </c>
      <c r="C4270" t="s">
        <v>955</v>
      </c>
      <c r="D4270" t="s">
        <v>24</v>
      </c>
      <c r="E4270" t="s">
        <v>329</v>
      </c>
      <c r="F4270" t="s">
        <v>956</v>
      </c>
      <c r="G4270" t="s">
        <v>13347</v>
      </c>
      <c r="H4270" s="1">
        <f>DATE(YEAR(invoices[[#This Row],[due_date]]),MONTH(invoices[[#This Row],[due_date]]),1)</f>
        <v>45383</v>
      </c>
      <c r="I4270" s="1">
        <v>45389</v>
      </c>
      <c r="J4270">
        <v>13500</v>
      </c>
      <c r="K4270">
        <v>0</v>
      </c>
      <c r="L4270">
        <v>0</v>
      </c>
      <c r="M4270">
        <f>invoices[[#This Row],[rent_amount]]+invoices[[#This Row],[electricity_amount]]+invoices[[#This Row],[other_charges]]</f>
        <v>13500</v>
      </c>
      <c r="N4270" t="s">
        <v>28</v>
      </c>
      <c r="O4270" t="s">
        <v>150</v>
      </c>
      <c r="P4270">
        <v>0</v>
      </c>
      <c r="Q4270" t="b">
        <v>0</v>
      </c>
      <c r="R4270" t="s">
        <v>151</v>
      </c>
      <c r="S4270">
        <v>0</v>
      </c>
      <c r="T4270">
        <f>invoices[[#This Row],[total_amount]]</f>
        <v>13500</v>
      </c>
      <c r="U4270" t="s">
        <v>959</v>
      </c>
      <c r="V4270" t="str">
        <f>INDEX([1]!Table1[tenantname],MATCH(invoices[[#This Row],[allotment_id]],[1]!Table1[TenantAllotmentID],0))</f>
        <v>Anjali Saluja (C43-C1)</v>
      </c>
      <c r="W4270" t="s">
        <v>14292</v>
      </c>
      <c r="X4270" t="s">
        <v>14293</v>
      </c>
      <c r="Y4270" s="4">
        <v>45383</v>
      </c>
      <c r="Z4270" t="s">
        <v>15806</v>
      </c>
      <c r="AA4270">
        <v>8775</v>
      </c>
      <c r="AB4270">
        <v>4445</v>
      </c>
      <c r="AC4270">
        <v>280</v>
      </c>
      <c r="AD4270" s="7">
        <f>invoices[[#This Row],[Rent]]+invoices[[#This Row],[Services]]+invoices[[#This Row],[GST]]</f>
        <v>13500</v>
      </c>
      <c r="AE4270" s="7">
        <f>invoices[[#This Row],[Total]]-invoices[[#This Row],[rent_amount]]</f>
        <v>0</v>
      </c>
      <c r="AF4270">
        <v>6041</v>
      </c>
      <c r="AG4270">
        <v>0</v>
      </c>
      <c r="AH4270">
        <f>invoices[[#This Row],[EB Amount]]-invoices[[#This Row],[electricity_amount]]</f>
        <v>0</v>
      </c>
    </row>
    <row r="4271" spans="1:34">
      <c r="A4271" t="s">
        <v>13408</v>
      </c>
      <c r="B4271" t="s">
        <v>22</v>
      </c>
      <c r="C4271" t="s">
        <v>285</v>
      </c>
      <c r="D4271" t="s">
        <v>24</v>
      </c>
      <c r="E4271" t="s">
        <v>234</v>
      </c>
      <c r="F4271" t="s">
        <v>286</v>
      </c>
      <c r="G4271" t="s">
        <v>13409</v>
      </c>
      <c r="H4271" s="1">
        <f>DATE(YEAR(invoices[[#This Row],[due_date]]),MONTH(invoices[[#This Row],[due_date]]),1)</f>
        <v>45383</v>
      </c>
      <c r="I4271" s="1">
        <v>45389</v>
      </c>
      <c r="J4271">
        <v>14500</v>
      </c>
      <c r="K4271">
        <v>1147</v>
      </c>
      <c r="L4271">
        <v>0</v>
      </c>
      <c r="M4271">
        <f>invoices[[#This Row],[rent_amount]]+invoices[[#This Row],[electricity_amount]]+invoices[[#This Row],[other_charges]]</f>
        <v>15647</v>
      </c>
      <c r="N4271" t="s">
        <v>28</v>
      </c>
      <c r="O4271" t="s">
        <v>243</v>
      </c>
      <c r="P4271">
        <v>0</v>
      </c>
      <c r="Q4271" t="b">
        <v>0</v>
      </c>
      <c r="R4271" t="s">
        <v>151</v>
      </c>
      <c r="S4271">
        <v>0</v>
      </c>
      <c r="T4271">
        <f>invoices[[#This Row],[total_amount]]</f>
        <v>15647</v>
      </c>
      <c r="U4271" t="s">
        <v>290</v>
      </c>
      <c r="V4271" t="str">
        <f>INDEX([1]!Table1[tenantname],MATCH(invoices[[#This Row],[allotment_id]],[1]!Table1[TenantAllotmentID],0))</f>
        <v>Mahima Shree (D12-B1)</v>
      </c>
      <c r="W4271" t="s">
        <v>14056</v>
      </c>
      <c r="X4271" t="s">
        <v>14057</v>
      </c>
      <c r="Y4271" s="4">
        <v>45383</v>
      </c>
      <c r="Z4271" t="s">
        <v>15806</v>
      </c>
      <c r="AA4271">
        <v>10408</v>
      </c>
      <c r="AB4271">
        <v>3468</v>
      </c>
      <c r="AC4271">
        <v>624</v>
      </c>
      <c r="AD4271" s="7">
        <f>invoices[[#This Row],[Rent]]+invoices[[#This Row],[Services]]+invoices[[#This Row],[GST]]</f>
        <v>14500</v>
      </c>
      <c r="AE4271" s="7">
        <f>invoices[[#This Row],[Total]]-invoices[[#This Row],[rent_amount]]</f>
        <v>0</v>
      </c>
      <c r="AF4271">
        <v>6075</v>
      </c>
      <c r="AG4271">
        <v>1147</v>
      </c>
      <c r="AH4271">
        <f>invoices[[#This Row],[EB Amount]]-invoices[[#This Row],[electricity_amount]]</f>
        <v>0</v>
      </c>
    </row>
    <row r="4272" spans="1:34">
      <c r="A4272" t="s">
        <v>13428</v>
      </c>
      <c r="B4272" t="s">
        <v>22</v>
      </c>
      <c r="C4272" t="s">
        <v>3263</v>
      </c>
      <c r="D4272" t="s">
        <v>24</v>
      </c>
      <c r="E4272" t="s">
        <v>167</v>
      </c>
      <c r="F4272" t="s">
        <v>2258</v>
      </c>
      <c r="G4272" t="s">
        <v>13429</v>
      </c>
      <c r="H4272" s="1">
        <f>DATE(YEAR(invoices[[#This Row],[due_date]]),MONTH(invoices[[#This Row],[due_date]]),1)</f>
        <v>45383</v>
      </c>
      <c r="I4272" s="1">
        <v>45389</v>
      </c>
      <c r="J4272">
        <v>10766</v>
      </c>
      <c r="K4272">
        <v>1643</v>
      </c>
      <c r="L4272">
        <v>0</v>
      </c>
      <c r="M4272">
        <f>invoices[[#This Row],[rent_amount]]+invoices[[#This Row],[electricity_amount]]+invoices[[#This Row],[other_charges]]</f>
        <v>12409</v>
      </c>
      <c r="N4272" t="s">
        <v>28</v>
      </c>
      <c r="O4272" t="s">
        <v>243</v>
      </c>
      <c r="P4272">
        <v>0</v>
      </c>
      <c r="Q4272" t="b">
        <v>0</v>
      </c>
      <c r="R4272" t="s">
        <v>151</v>
      </c>
      <c r="S4272">
        <v>0</v>
      </c>
      <c r="T4272">
        <f>invoices[[#This Row],[total_amount]]</f>
        <v>12409</v>
      </c>
      <c r="U4272" t="s">
        <v>3265</v>
      </c>
      <c r="V4272" t="str">
        <f>INDEX([1]!Table1[tenantname],MATCH(invoices[[#This Row],[allotment_id]],[1]!Table1[TenantAllotmentID],0))</f>
        <v>Rituraj Sarma (B42-A1)</v>
      </c>
      <c r="W4272" t="s">
        <v>15010</v>
      </c>
      <c r="X4272" t="s">
        <v>15011</v>
      </c>
      <c r="Y4272" s="4">
        <v>45383</v>
      </c>
      <c r="Z4272" t="s">
        <v>15806</v>
      </c>
      <c r="AA4272">
        <v>7728</v>
      </c>
      <c r="AB4272">
        <v>2575</v>
      </c>
      <c r="AC4272">
        <v>463</v>
      </c>
      <c r="AD4272" s="7">
        <f>invoices[[#This Row],[Rent]]+invoices[[#This Row],[Services]]+invoices[[#This Row],[GST]]</f>
        <v>10766</v>
      </c>
      <c r="AE4272" s="7">
        <f>invoices[[#This Row],[Total]]-invoices[[#This Row],[rent_amount]]</f>
        <v>0</v>
      </c>
      <c r="AF4272">
        <v>6088</v>
      </c>
      <c r="AG4272">
        <v>1643</v>
      </c>
      <c r="AH4272">
        <f>invoices[[#This Row],[EB Amount]]-invoices[[#This Row],[electricity_amount]]</f>
        <v>0</v>
      </c>
    </row>
    <row r="4273" spans="1:34">
      <c r="A4273" t="s">
        <v>13526</v>
      </c>
      <c r="B4273" t="s">
        <v>22</v>
      </c>
      <c r="C4273" t="s">
        <v>389</v>
      </c>
      <c r="D4273" t="s">
        <v>24</v>
      </c>
      <c r="E4273" t="s">
        <v>96</v>
      </c>
      <c r="F4273" t="s">
        <v>390</v>
      </c>
      <c r="G4273" t="s">
        <v>13527</v>
      </c>
      <c r="H4273" s="1">
        <f>DATE(YEAR(invoices[[#This Row],[due_date]]),MONTH(invoices[[#This Row],[due_date]]),1)</f>
        <v>45383</v>
      </c>
      <c r="I4273" s="1">
        <v>45389</v>
      </c>
      <c r="J4273">
        <v>16700</v>
      </c>
      <c r="K4273">
        <v>1953</v>
      </c>
      <c r="L4273">
        <v>0</v>
      </c>
      <c r="M4273">
        <f>invoices[[#This Row],[rent_amount]]+invoices[[#This Row],[electricity_amount]]+invoices[[#This Row],[other_charges]]</f>
        <v>18653</v>
      </c>
      <c r="N4273" t="s">
        <v>28</v>
      </c>
      <c r="O4273" t="s">
        <v>150</v>
      </c>
      <c r="P4273">
        <v>0</v>
      </c>
      <c r="Q4273" t="b">
        <v>0</v>
      </c>
      <c r="R4273" t="s">
        <v>151</v>
      </c>
      <c r="S4273">
        <v>0</v>
      </c>
      <c r="T4273">
        <f>invoices[[#This Row],[total_amount]]</f>
        <v>18653</v>
      </c>
      <c r="U4273" t="s">
        <v>392</v>
      </c>
      <c r="V4273" t="str">
        <f>INDEX([1]!Table1[tenantname],MATCH(invoices[[#This Row],[allotment_id]],[1]!Table1[TenantAllotmentID],0))</f>
        <v>Vikram Shingadi (B33-A1)</v>
      </c>
      <c r="W4273" t="s">
        <v>14092</v>
      </c>
      <c r="X4273" t="s">
        <v>14093</v>
      </c>
      <c r="Y4273" s="4">
        <v>45383</v>
      </c>
      <c r="Z4273" t="s">
        <v>15806</v>
      </c>
      <c r="AA4273">
        <v>10855</v>
      </c>
      <c r="AB4273">
        <v>5498</v>
      </c>
      <c r="AC4273">
        <v>347</v>
      </c>
      <c r="AD4273" s="7">
        <f>invoices[[#This Row],[Rent]]+invoices[[#This Row],[Services]]+invoices[[#This Row],[GST]]</f>
        <v>16700</v>
      </c>
      <c r="AE4273" s="7">
        <f>invoices[[#This Row],[Total]]-invoices[[#This Row],[rent_amount]]</f>
        <v>0</v>
      </c>
      <c r="AF4273">
        <v>6141</v>
      </c>
      <c r="AG4273">
        <v>1953</v>
      </c>
      <c r="AH4273">
        <f>invoices[[#This Row],[EB Amount]]-invoices[[#This Row],[electricity_amount]]</f>
        <v>0</v>
      </c>
    </row>
    <row r="4274" spans="1:34">
      <c r="A4274" t="s">
        <v>13590</v>
      </c>
      <c r="B4274" t="s">
        <v>22</v>
      </c>
      <c r="C4274" t="s">
        <v>1138</v>
      </c>
      <c r="D4274" t="s">
        <v>24</v>
      </c>
      <c r="E4274" t="s">
        <v>167</v>
      </c>
      <c r="F4274" t="s">
        <v>930</v>
      </c>
      <c r="G4274" t="s">
        <v>13591</v>
      </c>
      <c r="H4274" s="1">
        <f>DATE(YEAR(invoices[[#This Row],[due_date]]),MONTH(invoices[[#This Row],[due_date]]),1)</f>
        <v>45383</v>
      </c>
      <c r="I4274" s="1">
        <v>45389</v>
      </c>
      <c r="J4274">
        <v>14500</v>
      </c>
      <c r="K4274">
        <v>1643</v>
      </c>
      <c r="L4274">
        <v>0</v>
      </c>
      <c r="M4274">
        <f>invoices[[#This Row],[rent_amount]]+invoices[[#This Row],[electricity_amount]]+invoices[[#This Row],[other_charges]]</f>
        <v>16143</v>
      </c>
      <c r="N4274" t="s">
        <v>28</v>
      </c>
      <c r="O4274" t="s">
        <v>150</v>
      </c>
      <c r="P4274">
        <v>0</v>
      </c>
      <c r="Q4274" t="b">
        <v>0</v>
      </c>
      <c r="R4274" t="s">
        <v>151</v>
      </c>
      <c r="S4274">
        <v>0</v>
      </c>
      <c r="T4274">
        <f>invoices[[#This Row],[total_amount]]</f>
        <v>16143</v>
      </c>
      <c r="U4274" t="s">
        <v>1140</v>
      </c>
      <c r="V4274" t="str">
        <f>INDEX([1]!Table1[tenantname],MATCH(invoices[[#This Row],[allotment_id]],[1]!Table1[TenantAllotmentID],0))</f>
        <v>Akshit Pulluri (B42-B2)</v>
      </c>
      <c r="W4274" t="s">
        <v>14358</v>
      </c>
      <c r="X4274" t="s">
        <v>14359</v>
      </c>
      <c r="Y4274" s="4">
        <v>45383</v>
      </c>
      <c r="Z4274" t="s">
        <v>15806</v>
      </c>
      <c r="AA4274">
        <v>10408</v>
      </c>
      <c r="AB4274">
        <v>3468</v>
      </c>
      <c r="AC4274">
        <v>624</v>
      </c>
      <c r="AD4274" s="7">
        <f>invoices[[#This Row],[Rent]]+invoices[[#This Row],[Services]]+invoices[[#This Row],[GST]]</f>
        <v>14500</v>
      </c>
      <c r="AE4274" s="7">
        <f>invoices[[#This Row],[Total]]-invoices[[#This Row],[rent_amount]]</f>
        <v>0</v>
      </c>
      <c r="AF4274">
        <v>6177</v>
      </c>
      <c r="AG4274">
        <v>1643</v>
      </c>
      <c r="AH4274">
        <f>invoices[[#This Row],[EB Amount]]-invoices[[#This Row],[electricity_amount]]</f>
        <v>0</v>
      </c>
    </row>
    <row r="4275" spans="1:34">
      <c r="A4275" t="s">
        <v>13626</v>
      </c>
      <c r="B4275" t="s">
        <v>22</v>
      </c>
      <c r="C4275" t="s">
        <v>974</v>
      </c>
      <c r="D4275" t="s">
        <v>24</v>
      </c>
      <c r="E4275" t="s">
        <v>50</v>
      </c>
      <c r="F4275" t="s">
        <v>485</v>
      </c>
      <c r="G4275" t="s">
        <v>13627</v>
      </c>
      <c r="H4275" s="1">
        <f>DATE(YEAR(invoices[[#This Row],[due_date]]),MONTH(invoices[[#This Row],[due_date]]),1)</f>
        <v>45383</v>
      </c>
      <c r="I4275" s="1">
        <v>45389</v>
      </c>
      <c r="J4275">
        <v>7215</v>
      </c>
      <c r="K4275">
        <v>1140</v>
      </c>
      <c r="L4275">
        <v>2250</v>
      </c>
      <c r="M4275">
        <f>invoices[[#This Row],[rent_amount]]+invoices[[#This Row],[electricity_amount]]+invoices[[#This Row],[other_charges]]</f>
        <v>10605</v>
      </c>
      <c r="N4275" t="s">
        <v>28</v>
      </c>
      <c r="O4275" t="s">
        <v>677</v>
      </c>
      <c r="P4275">
        <v>0</v>
      </c>
      <c r="Q4275" t="b">
        <v>0</v>
      </c>
      <c r="R4275" t="s">
        <v>151</v>
      </c>
      <c r="S4275">
        <v>0</v>
      </c>
      <c r="T4275">
        <f>invoices[[#This Row],[total_amount]]</f>
        <v>10605</v>
      </c>
      <c r="U4275" s="2" t="s">
        <v>7204</v>
      </c>
      <c r="V4275" t="str">
        <f>INDEX([1]!Table1[tenantname],MATCH(invoices[[#This Row],[allotment_id]],[1]!Table1[TenantAllotmentID],0))</f>
        <v>Utkarsh  De (B32-B2)</v>
      </c>
      <c r="W4275" t="s">
        <v>14300</v>
      </c>
      <c r="X4275" t="s">
        <v>15541</v>
      </c>
      <c r="Y4275" s="4">
        <v>45383</v>
      </c>
      <c r="Z4275" t="s">
        <v>15806</v>
      </c>
      <c r="AA4275">
        <v>5051</v>
      </c>
      <c r="AB4275">
        <v>1834</v>
      </c>
      <c r="AC4275">
        <v>330</v>
      </c>
      <c r="AD4275" s="7">
        <f>invoices[[#This Row],[Rent]]+invoices[[#This Row],[Services]]+invoices[[#This Row],[GST]]</f>
        <v>7215</v>
      </c>
      <c r="AE4275" s="7">
        <f>invoices[[#This Row],[Total]]-invoices[[#This Row],[rent_amount]]</f>
        <v>0</v>
      </c>
      <c r="AF4275">
        <v>6196</v>
      </c>
      <c r="AG4275">
        <v>1140</v>
      </c>
      <c r="AH4275">
        <f>invoices[[#This Row],[EB Amount]]-invoices[[#This Row],[electricity_amount]]</f>
        <v>0</v>
      </c>
    </row>
    <row r="4276" spans="1:34">
      <c r="A4276" t="s">
        <v>13738</v>
      </c>
      <c r="B4276" t="s">
        <v>22</v>
      </c>
      <c r="C4276" t="s">
        <v>1492</v>
      </c>
      <c r="D4276" t="s">
        <v>24</v>
      </c>
      <c r="E4276" t="s">
        <v>569</v>
      </c>
      <c r="F4276" t="s">
        <v>1493</v>
      </c>
      <c r="G4276" t="s">
        <v>13739</v>
      </c>
      <c r="H4276" s="1">
        <f>DATE(YEAR(invoices[[#This Row],[due_date]]),MONTH(invoices[[#This Row],[due_date]]),1)</f>
        <v>45383</v>
      </c>
      <c r="I4276" s="1">
        <v>45389</v>
      </c>
      <c r="J4276">
        <v>13000</v>
      </c>
      <c r="K4276">
        <v>2232</v>
      </c>
      <c r="L4276">
        <v>0</v>
      </c>
      <c r="M4276">
        <f>invoices[[#This Row],[rent_amount]]+invoices[[#This Row],[electricity_amount]]+invoices[[#This Row],[other_charges]]</f>
        <v>15232</v>
      </c>
      <c r="N4276" t="s">
        <v>28</v>
      </c>
      <c r="O4276" t="s">
        <v>243</v>
      </c>
      <c r="P4276">
        <v>0</v>
      </c>
      <c r="Q4276" t="b">
        <v>0</v>
      </c>
      <c r="R4276" t="s">
        <v>151</v>
      </c>
      <c r="S4276">
        <v>0</v>
      </c>
      <c r="T4276">
        <f>invoices[[#This Row],[total_amount]]</f>
        <v>15232</v>
      </c>
      <c r="U4276" t="s">
        <v>1495</v>
      </c>
      <c r="V4276" t="str">
        <f>INDEX([1]!Table1[tenantname],MATCH(invoices[[#This Row],[allotment_id]],[1]!Table1[TenantAllotmentID],0))</f>
        <v>Kritika Patwary (C12-C1)</v>
      </c>
      <c r="W4276" t="s">
        <v>14493</v>
      </c>
      <c r="X4276" t="s">
        <v>14494</v>
      </c>
      <c r="Y4276" s="4">
        <v>45383</v>
      </c>
      <c r="Z4276" t="s">
        <v>15806</v>
      </c>
      <c r="AA4276">
        <v>8190</v>
      </c>
      <c r="AB4276">
        <v>3700</v>
      </c>
      <c r="AC4276">
        <v>1110</v>
      </c>
      <c r="AD4276" s="7">
        <f>invoices[[#This Row],[Rent]]+invoices[[#This Row],[Services]]+invoices[[#This Row],[GST]]</f>
        <v>13000</v>
      </c>
      <c r="AE4276" s="7">
        <f>invoices[[#This Row],[Total]]-invoices[[#This Row],[rent_amount]]</f>
        <v>0</v>
      </c>
      <c r="AF4276">
        <v>6253</v>
      </c>
      <c r="AG4276">
        <v>2232</v>
      </c>
      <c r="AH4276">
        <f>invoices[[#This Row],[EB Amount]]-invoices[[#This Row],[electricity_amount]]</f>
        <v>0</v>
      </c>
    </row>
    <row r="4277" spans="1:34">
      <c r="A4277" t="s">
        <v>13748</v>
      </c>
      <c r="B4277" t="s">
        <v>22</v>
      </c>
      <c r="C4277" t="s">
        <v>3117</v>
      </c>
      <c r="D4277" t="s">
        <v>24</v>
      </c>
      <c r="E4277" t="s">
        <v>147</v>
      </c>
      <c r="F4277" t="s">
        <v>1605</v>
      </c>
      <c r="G4277" t="s">
        <v>13749</v>
      </c>
      <c r="H4277" s="1">
        <f>DATE(YEAR(invoices[[#This Row],[due_date]]),MONTH(invoices[[#This Row],[due_date]]),1)</f>
        <v>45383</v>
      </c>
      <c r="I4277" s="1">
        <v>45389</v>
      </c>
      <c r="J4277">
        <v>13500</v>
      </c>
      <c r="K4277">
        <v>1302</v>
      </c>
      <c r="L4277">
        <v>0</v>
      </c>
      <c r="M4277">
        <f>invoices[[#This Row],[rent_amount]]+invoices[[#This Row],[electricity_amount]]+invoices[[#This Row],[other_charges]]</f>
        <v>14802</v>
      </c>
      <c r="N4277" t="s">
        <v>28</v>
      </c>
      <c r="O4277" t="s">
        <v>1097</v>
      </c>
      <c r="P4277">
        <v>0</v>
      </c>
      <c r="Q4277" t="b">
        <v>0</v>
      </c>
      <c r="R4277" t="s">
        <v>151</v>
      </c>
      <c r="S4277">
        <v>0</v>
      </c>
      <c r="T4277">
        <f>invoices[[#This Row],[total_amount]]</f>
        <v>14802</v>
      </c>
      <c r="U4277" t="s">
        <v>3119</v>
      </c>
      <c r="V4277" t="str">
        <f>INDEX([1]!Table1[tenantname],MATCH(invoices[[#This Row],[allotment_id]],[1]!Table1[TenantAllotmentID],0))</f>
        <v>Jayakanth S (C31-C2)</v>
      </c>
      <c r="W4277" t="s">
        <v>14978</v>
      </c>
      <c r="X4277" t="s">
        <v>14979</v>
      </c>
      <c r="Y4277" s="4">
        <v>45383</v>
      </c>
      <c r="Z4277" t="s">
        <v>15806</v>
      </c>
      <c r="AA4277">
        <v>9690</v>
      </c>
      <c r="AB4277">
        <v>3229</v>
      </c>
      <c r="AC4277">
        <v>581</v>
      </c>
      <c r="AD4277" s="7">
        <f>invoices[[#This Row],[Rent]]+invoices[[#This Row],[Services]]+invoices[[#This Row],[GST]]</f>
        <v>13500</v>
      </c>
      <c r="AE4277" s="7">
        <f>invoices[[#This Row],[Total]]-invoices[[#This Row],[rent_amount]]</f>
        <v>0</v>
      </c>
      <c r="AF4277">
        <v>6258</v>
      </c>
      <c r="AG4277">
        <v>1302</v>
      </c>
      <c r="AH4277">
        <f>invoices[[#This Row],[EB Amount]]-invoices[[#This Row],[electricity_amount]]</f>
        <v>0</v>
      </c>
    </row>
    <row r="4278" spans="1:34">
      <c r="A4278" t="s">
        <v>13770</v>
      </c>
      <c r="B4278" t="s">
        <v>22</v>
      </c>
      <c r="C4278" t="s">
        <v>509</v>
      </c>
      <c r="D4278" t="s">
        <v>24</v>
      </c>
      <c r="E4278" t="s">
        <v>96</v>
      </c>
      <c r="F4278" t="s">
        <v>1426</v>
      </c>
      <c r="G4278" t="s">
        <v>13771</v>
      </c>
      <c r="H4278" s="1">
        <f>DATE(YEAR(invoices[[#This Row],[due_date]]),MONTH(invoices[[#This Row],[due_date]]),1)</f>
        <v>45383</v>
      </c>
      <c r="I4278" s="1">
        <v>45389</v>
      </c>
      <c r="J4278">
        <v>14500</v>
      </c>
      <c r="K4278">
        <v>1953</v>
      </c>
      <c r="L4278">
        <v>0</v>
      </c>
      <c r="M4278">
        <f>invoices[[#This Row],[rent_amount]]+invoices[[#This Row],[electricity_amount]]+invoices[[#This Row],[other_charges]]</f>
        <v>16453</v>
      </c>
      <c r="N4278" t="s">
        <v>28</v>
      </c>
      <c r="O4278" t="s">
        <v>1097</v>
      </c>
      <c r="P4278">
        <v>0</v>
      </c>
      <c r="Q4278" t="b">
        <v>0</v>
      </c>
      <c r="R4278" t="s">
        <v>151</v>
      </c>
      <c r="S4278">
        <v>0</v>
      </c>
      <c r="T4278">
        <f>invoices[[#This Row],[total_amount]]</f>
        <v>16453</v>
      </c>
      <c r="U4278" t="s">
        <v>3175</v>
      </c>
      <c r="V4278" t="str">
        <f>INDEX([1]!Table1[tenantname],MATCH(invoices[[#This Row],[allotment_id]],[1]!Table1[TenantAllotmentID],0))</f>
        <v>Harsh Gupta (B33-B1)</v>
      </c>
      <c r="W4278" t="s">
        <v>14136</v>
      </c>
      <c r="X4278" t="s">
        <v>14991</v>
      </c>
      <c r="Y4278" s="4">
        <v>45383</v>
      </c>
      <c r="Z4278" t="s">
        <v>15806</v>
      </c>
      <c r="AA4278">
        <v>9425</v>
      </c>
      <c r="AB4278">
        <v>4774</v>
      </c>
      <c r="AC4278">
        <v>301</v>
      </c>
      <c r="AD4278" s="7">
        <f>invoices[[#This Row],[Rent]]+invoices[[#This Row],[Services]]+invoices[[#This Row],[GST]]</f>
        <v>14500</v>
      </c>
      <c r="AE4278" s="7">
        <f>invoices[[#This Row],[Total]]-invoices[[#This Row],[rent_amount]]</f>
        <v>0</v>
      </c>
      <c r="AF4278">
        <v>6269</v>
      </c>
      <c r="AG4278">
        <v>1953</v>
      </c>
      <c r="AH4278">
        <f>invoices[[#This Row],[EB Amount]]-invoices[[#This Row],[electricity_amount]]</f>
        <v>0</v>
      </c>
    </row>
    <row r="4279" spans="1:34">
      <c r="A4279" t="s">
        <v>13926</v>
      </c>
      <c r="B4279" t="s">
        <v>22</v>
      </c>
      <c r="C4279" t="s">
        <v>1642</v>
      </c>
      <c r="D4279" t="s">
        <v>24</v>
      </c>
      <c r="E4279" t="s">
        <v>399</v>
      </c>
      <c r="F4279" t="s">
        <v>400</v>
      </c>
      <c r="G4279" t="s">
        <v>13927</v>
      </c>
      <c r="H4279" s="1">
        <f>DATE(YEAR(invoices[[#This Row],[due_date]]),MONTH(invoices[[#This Row],[due_date]]),1)</f>
        <v>45383</v>
      </c>
      <c r="I4279" s="1">
        <v>45389</v>
      </c>
      <c r="J4279">
        <v>14500</v>
      </c>
      <c r="K4279">
        <v>481</v>
      </c>
      <c r="L4279">
        <v>0</v>
      </c>
      <c r="M4279">
        <f>invoices[[#This Row],[rent_amount]]+invoices[[#This Row],[electricity_amount]]+invoices[[#This Row],[other_charges]]</f>
        <v>14981</v>
      </c>
      <c r="N4279" t="s">
        <v>28</v>
      </c>
      <c r="O4279" t="s">
        <v>1097</v>
      </c>
      <c r="P4279">
        <v>0</v>
      </c>
      <c r="Q4279" t="b">
        <v>0</v>
      </c>
      <c r="R4279" t="s">
        <v>151</v>
      </c>
      <c r="S4279">
        <v>0</v>
      </c>
      <c r="T4279">
        <f>invoices[[#This Row],[total_amount]]</f>
        <v>14981</v>
      </c>
      <c r="U4279" t="s">
        <v>3189</v>
      </c>
      <c r="V4279" t="str">
        <f>INDEX([1]!Table1[tenantname],MATCH(invoices[[#This Row],[allotment_id]],[1]!Table1[TenantAllotmentID],0))</f>
        <v>Greeshma  Krishna (B22-B2)</v>
      </c>
      <c r="W4279" t="s">
        <v>14549</v>
      </c>
      <c r="X4279" t="s">
        <v>14993</v>
      </c>
      <c r="Y4279" s="4">
        <v>45383</v>
      </c>
      <c r="Z4279" t="s">
        <v>15806</v>
      </c>
      <c r="AA4279">
        <v>10408</v>
      </c>
      <c r="AB4279">
        <v>3468</v>
      </c>
      <c r="AC4279">
        <v>624</v>
      </c>
      <c r="AD4279" s="7">
        <f>invoices[[#This Row],[Rent]]+invoices[[#This Row],[Services]]+invoices[[#This Row],[GST]]</f>
        <v>14500</v>
      </c>
      <c r="AE4279" s="7">
        <f>invoices[[#This Row],[Total]]-invoices[[#This Row],[rent_amount]]</f>
        <v>0</v>
      </c>
      <c r="AF4279">
        <v>6355</v>
      </c>
      <c r="AG4279">
        <v>481</v>
      </c>
      <c r="AH4279">
        <f>invoices[[#This Row],[EB Amount]]-invoices[[#This Row],[electricity_amount]]</f>
        <v>0</v>
      </c>
    </row>
    <row r="4280" spans="1:34">
      <c r="A4280" t="s">
        <v>13938</v>
      </c>
      <c r="B4280" t="s">
        <v>22</v>
      </c>
      <c r="C4280" t="s">
        <v>3654</v>
      </c>
      <c r="D4280" t="s">
        <v>24</v>
      </c>
      <c r="E4280" t="s">
        <v>195</v>
      </c>
      <c r="F4280" t="s">
        <v>196</v>
      </c>
      <c r="G4280" t="s">
        <v>13939</v>
      </c>
      <c r="H4280" s="1">
        <f>DATE(YEAR(invoices[[#This Row],[due_date]]),MONTH(invoices[[#This Row],[due_date]]),1)</f>
        <v>45383</v>
      </c>
      <c r="I4280" s="1">
        <v>45389</v>
      </c>
      <c r="J4280">
        <v>2416</v>
      </c>
      <c r="K4280">
        <v>980</v>
      </c>
      <c r="L4280">
        <v>2250</v>
      </c>
      <c r="M4280">
        <f>invoices[[#This Row],[rent_amount]]+invoices[[#This Row],[electricity_amount]]+invoices[[#This Row],[other_charges]]</f>
        <v>5646</v>
      </c>
      <c r="N4280" t="s">
        <v>28</v>
      </c>
      <c r="O4280" t="s">
        <v>677</v>
      </c>
      <c r="P4280">
        <v>0</v>
      </c>
      <c r="Q4280" t="b">
        <v>0</v>
      </c>
      <c r="R4280" t="s">
        <v>151</v>
      </c>
      <c r="S4280">
        <v>0</v>
      </c>
      <c r="T4280">
        <f>invoices[[#This Row],[total_amount]]</f>
        <v>5646</v>
      </c>
      <c r="U4280" t="s">
        <v>3656</v>
      </c>
      <c r="V4280" t="str">
        <f>INDEX([1]!Table1[tenantname],MATCH(invoices[[#This Row],[allotment_id]],[1]!Table1[TenantAllotmentID],0))</f>
        <v>Srividya Bannaravuri (D41-B1)</v>
      </c>
      <c r="W4280" t="s">
        <v>15100</v>
      </c>
      <c r="X4280" t="s">
        <v>15101</v>
      </c>
      <c r="Y4280" s="4">
        <v>45383</v>
      </c>
      <c r="Z4280" t="s">
        <v>15806</v>
      </c>
      <c r="AA4280">
        <v>1734</v>
      </c>
      <c r="AB4280">
        <v>578</v>
      </c>
      <c r="AC4280">
        <v>104</v>
      </c>
      <c r="AD4280" s="7">
        <f>invoices[[#This Row],[Rent]]+invoices[[#This Row],[Services]]+invoices[[#This Row],[GST]]</f>
        <v>2416</v>
      </c>
      <c r="AE4280" s="7">
        <f>invoices[[#This Row],[Total]]-invoices[[#This Row],[rent_amount]]</f>
        <v>0</v>
      </c>
      <c r="AF4280">
        <v>6361</v>
      </c>
      <c r="AG4280">
        <v>980</v>
      </c>
      <c r="AH4280">
        <f>invoices[[#This Row],[EB Amount]]-invoices[[#This Row],[electricity_amount]]</f>
        <v>0</v>
      </c>
    </row>
    <row r="4281" spans="1:34">
      <c r="A4281" t="s">
        <v>94</v>
      </c>
      <c r="B4281" t="s">
        <v>22</v>
      </c>
      <c r="C4281" t="s">
        <v>95</v>
      </c>
      <c r="D4281" t="s">
        <v>24</v>
      </c>
      <c r="E4281" t="s">
        <v>96</v>
      </c>
      <c r="F4281" t="s">
        <v>97</v>
      </c>
      <c r="G4281" t="s">
        <v>98</v>
      </c>
      <c r="H4281" s="1">
        <f>DATE(YEAR(invoices[[#This Row],[due_date]]),MONTH(invoices[[#This Row],[due_date]]),1)</f>
        <v>45352</v>
      </c>
      <c r="I4281" s="1">
        <v>45358</v>
      </c>
      <c r="J4281">
        <v>13500</v>
      </c>
      <c r="K4281">
        <v>1392</v>
      </c>
      <c r="L4281">
        <v>0</v>
      </c>
      <c r="M4281">
        <f>invoices[[#This Row],[rent_amount]]+invoices[[#This Row],[electricity_amount]]+invoices[[#This Row],[other_charges]]</f>
        <v>14892</v>
      </c>
      <c r="N4281" t="s">
        <v>28</v>
      </c>
      <c r="O4281" t="s">
        <v>99</v>
      </c>
      <c r="P4281">
        <v>0</v>
      </c>
      <c r="Q4281" t="b">
        <v>0</v>
      </c>
      <c r="R4281" t="s">
        <v>100</v>
      </c>
      <c r="S4281">
        <v>0</v>
      </c>
      <c r="T4281">
        <f>invoices[[#This Row],[total_amount]]</f>
        <v>14892</v>
      </c>
      <c r="U4281" t="s">
        <v>101</v>
      </c>
      <c r="V4281" t="str">
        <f>INDEX([1]!Table1[tenantname],MATCH(invoices[[#This Row],[allotment_id]],[1]!Table1[TenantAllotmentID],0))</f>
        <v>Athreya Guru (B33-C2)</v>
      </c>
      <c r="W4281" t="s">
        <v>14002</v>
      </c>
      <c r="X4281" t="s">
        <v>14003</v>
      </c>
      <c r="Y4281" s="4">
        <v>45352</v>
      </c>
      <c r="Z4281" t="s">
        <v>15808</v>
      </c>
      <c r="AA4281">
        <v>8775</v>
      </c>
      <c r="AB4281">
        <v>4445</v>
      </c>
      <c r="AC4281">
        <v>280</v>
      </c>
      <c r="AD4281" s="7">
        <f>invoices[[#This Row],[Rent]]+invoices[[#This Row],[Services]]+invoices[[#This Row],[GST]]</f>
        <v>13500</v>
      </c>
      <c r="AE4281" s="7">
        <f>invoices[[#This Row],[Total]]-invoices[[#This Row],[rent_amount]]</f>
        <v>0</v>
      </c>
      <c r="AF4281">
        <v>10</v>
      </c>
      <c r="AG4281">
        <v>1392</v>
      </c>
      <c r="AH4281">
        <f>invoices[[#This Row],[EB Amount]]-invoices[[#This Row],[electricity_amount]]</f>
        <v>0</v>
      </c>
    </row>
    <row r="4282" spans="1:34">
      <c r="A4282" t="s">
        <v>493</v>
      </c>
      <c r="B4282" t="s">
        <v>22</v>
      </c>
      <c r="C4282" t="s">
        <v>494</v>
      </c>
      <c r="D4282" t="s">
        <v>24</v>
      </c>
      <c r="E4282" t="s">
        <v>167</v>
      </c>
      <c r="F4282" t="s">
        <v>495</v>
      </c>
      <c r="G4282" t="s">
        <v>496</v>
      </c>
      <c r="H4282" s="1">
        <f>DATE(YEAR(invoices[[#This Row],[due_date]]),MONTH(invoices[[#This Row],[due_date]]),1)</f>
        <v>45352</v>
      </c>
      <c r="I4282" s="1">
        <v>45358</v>
      </c>
      <c r="J4282">
        <v>13500</v>
      </c>
      <c r="K4282">
        <v>1450</v>
      </c>
      <c r="L4282">
        <v>0</v>
      </c>
      <c r="M4282">
        <f>invoices[[#This Row],[rent_amount]]+invoices[[#This Row],[electricity_amount]]+invoices[[#This Row],[other_charges]]</f>
        <v>14950</v>
      </c>
      <c r="N4282" t="s">
        <v>28</v>
      </c>
      <c r="O4282" t="s">
        <v>497</v>
      </c>
      <c r="P4282">
        <v>0</v>
      </c>
      <c r="Q4282" t="b">
        <v>0</v>
      </c>
      <c r="R4282" t="s">
        <v>100</v>
      </c>
      <c r="S4282">
        <v>0</v>
      </c>
      <c r="T4282">
        <f>invoices[[#This Row],[total_amount]]</f>
        <v>14950</v>
      </c>
      <c r="U4282" t="s">
        <v>498</v>
      </c>
      <c r="V4282" t="str">
        <f>INDEX([1]!Table1[tenantname],MATCH(invoices[[#This Row],[allotment_id]],[1]!Table1[TenantAllotmentID],0))</f>
        <v>TANVEER MUSTAFA (B42-C1)</v>
      </c>
      <c r="W4282" t="s">
        <v>14130</v>
      </c>
      <c r="X4282" t="s">
        <v>14131</v>
      </c>
      <c r="Y4282" s="4">
        <v>45352</v>
      </c>
      <c r="Z4282" t="s">
        <v>15808</v>
      </c>
      <c r="AA4282">
        <v>9690</v>
      </c>
      <c r="AB4282">
        <v>3229</v>
      </c>
      <c r="AC4282">
        <v>581</v>
      </c>
      <c r="AD4282" s="7">
        <f>invoices[[#This Row],[Rent]]+invoices[[#This Row],[Services]]+invoices[[#This Row],[GST]]</f>
        <v>13500</v>
      </c>
      <c r="AE4282" s="7">
        <f>invoices[[#This Row],[Total]]-invoices[[#This Row],[rent_amount]]</f>
        <v>0</v>
      </c>
      <c r="AF4282">
        <v>77</v>
      </c>
      <c r="AG4282">
        <v>1450</v>
      </c>
      <c r="AH4282">
        <f>invoices[[#This Row],[EB Amount]]-invoices[[#This Row],[electricity_amount]]</f>
        <v>0</v>
      </c>
    </row>
    <row r="4283" spans="1:34">
      <c r="A4283" t="s">
        <v>634</v>
      </c>
      <c r="B4283" t="s">
        <v>22</v>
      </c>
      <c r="C4283" t="s">
        <v>616</v>
      </c>
      <c r="D4283" t="s">
        <v>24</v>
      </c>
      <c r="E4283" t="s">
        <v>226</v>
      </c>
      <c r="F4283" t="s">
        <v>586</v>
      </c>
      <c r="G4283" t="s">
        <v>635</v>
      </c>
      <c r="H4283" s="1">
        <f>DATE(YEAR(invoices[[#This Row],[due_date]]),MONTH(invoices[[#This Row],[due_date]]),1)</f>
        <v>45352</v>
      </c>
      <c r="I4283" s="1">
        <v>45358</v>
      </c>
      <c r="J4283">
        <v>13500</v>
      </c>
      <c r="K4283">
        <v>799</v>
      </c>
      <c r="L4283">
        <v>0</v>
      </c>
      <c r="M4283">
        <f>invoices[[#This Row],[rent_amount]]+invoices[[#This Row],[electricity_amount]]+invoices[[#This Row],[other_charges]]</f>
        <v>14299</v>
      </c>
      <c r="N4283" t="s">
        <v>28</v>
      </c>
      <c r="O4283" t="s">
        <v>636</v>
      </c>
      <c r="P4283">
        <v>0</v>
      </c>
      <c r="Q4283" t="b">
        <v>0</v>
      </c>
      <c r="R4283" t="s">
        <v>100</v>
      </c>
      <c r="S4283">
        <v>0</v>
      </c>
      <c r="T4283">
        <f>invoices[[#This Row],[total_amount]]</f>
        <v>14299</v>
      </c>
      <c r="U4283" t="s">
        <v>617</v>
      </c>
      <c r="V4283" t="str">
        <f>INDEX([1]!Table1[tenantname],MATCH(invoices[[#This Row],[allotment_id]],[1]!Table1[TenantAllotmentID],0))</f>
        <v>Naveena Ravichandran (B12-C2)</v>
      </c>
      <c r="W4283" t="s">
        <v>14173</v>
      </c>
      <c r="X4283" t="s">
        <v>14174</v>
      </c>
      <c r="Y4283" s="4">
        <v>45352</v>
      </c>
      <c r="Z4283" t="s">
        <v>15808</v>
      </c>
      <c r="AA4283">
        <v>9690</v>
      </c>
      <c r="AB4283">
        <v>3229</v>
      </c>
      <c r="AC4283">
        <v>581</v>
      </c>
      <c r="AD4283" s="7">
        <f>invoices[[#This Row],[Rent]]+invoices[[#This Row],[Services]]+invoices[[#This Row],[GST]]</f>
        <v>13500</v>
      </c>
      <c r="AE4283" s="7">
        <f>invoices[[#This Row],[Total]]-invoices[[#This Row],[rent_amount]]</f>
        <v>0</v>
      </c>
      <c r="AF4283">
        <v>107</v>
      </c>
      <c r="AG4283">
        <v>799</v>
      </c>
      <c r="AH4283">
        <f>invoices[[#This Row],[EB Amount]]-invoices[[#This Row],[electricity_amount]]</f>
        <v>0</v>
      </c>
    </row>
    <row r="4284" spans="1:34">
      <c r="A4284" t="s">
        <v>731</v>
      </c>
      <c r="B4284" t="s">
        <v>22</v>
      </c>
      <c r="C4284" t="s">
        <v>732</v>
      </c>
      <c r="D4284" t="s">
        <v>24</v>
      </c>
      <c r="E4284" t="s">
        <v>147</v>
      </c>
      <c r="F4284" t="s">
        <v>733</v>
      </c>
      <c r="G4284" t="s">
        <v>734</v>
      </c>
      <c r="H4284" s="1">
        <f>DATE(YEAR(invoices[[#This Row],[due_date]]),MONTH(invoices[[#This Row],[due_date]]),1)</f>
        <v>45352</v>
      </c>
      <c r="I4284" s="1">
        <v>45358</v>
      </c>
      <c r="J4284">
        <v>10290</v>
      </c>
      <c r="K4284">
        <v>0</v>
      </c>
      <c r="L4284">
        <v>0</v>
      </c>
      <c r="M4284">
        <f>invoices[[#This Row],[rent_amount]]+invoices[[#This Row],[electricity_amount]]+invoices[[#This Row],[other_charges]]</f>
        <v>10290</v>
      </c>
      <c r="N4284" t="s">
        <v>28</v>
      </c>
      <c r="O4284" t="s">
        <v>636</v>
      </c>
      <c r="P4284">
        <v>0</v>
      </c>
      <c r="Q4284" t="b">
        <v>0</v>
      </c>
      <c r="R4284" t="s">
        <v>100</v>
      </c>
      <c r="S4284">
        <v>0</v>
      </c>
      <c r="T4284">
        <f>invoices[[#This Row],[total_amount]]</f>
        <v>10290</v>
      </c>
      <c r="U4284" t="s">
        <v>735</v>
      </c>
      <c r="V4284" t="str">
        <f>INDEX([1]!Table1[tenantname],MATCH(invoices[[#This Row],[allotment_id]],[1]!Table1[TenantAllotmentID],0))</f>
        <v>Harshith Gavaka (C31-B2)</v>
      </c>
      <c r="W4284" t="s">
        <v>14211</v>
      </c>
      <c r="X4284" t="s">
        <v>14212</v>
      </c>
      <c r="Y4284" s="4">
        <v>45352</v>
      </c>
      <c r="Z4284" t="s">
        <v>15808</v>
      </c>
      <c r="AA4284">
        <v>7204</v>
      </c>
      <c r="AB4284">
        <v>2616</v>
      </c>
      <c r="AC4284">
        <v>470</v>
      </c>
      <c r="AD4284" s="7">
        <f>invoices[[#This Row],[Rent]]+invoices[[#This Row],[Services]]+invoices[[#This Row],[GST]]</f>
        <v>10290</v>
      </c>
      <c r="AE4284" s="7">
        <f>invoices[[#This Row],[Total]]-invoices[[#This Row],[rent_amount]]</f>
        <v>0</v>
      </c>
      <c r="AF4284">
        <v>129</v>
      </c>
      <c r="AG4284">
        <v>0</v>
      </c>
      <c r="AH4284">
        <f>invoices[[#This Row],[EB Amount]]-invoices[[#This Row],[electricity_amount]]</f>
        <v>0</v>
      </c>
    </row>
    <row r="4285" spans="1:34">
      <c r="A4285" t="s">
        <v>788</v>
      </c>
      <c r="B4285" t="s">
        <v>22</v>
      </c>
      <c r="C4285" t="s">
        <v>789</v>
      </c>
      <c r="D4285" t="s">
        <v>24</v>
      </c>
      <c r="E4285" t="s">
        <v>254</v>
      </c>
      <c r="F4285" t="s">
        <v>790</v>
      </c>
      <c r="G4285" t="s">
        <v>791</v>
      </c>
      <c r="H4285" s="1">
        <f>DATE(YEAR(invoices[[#This Row],[due_date]]),MONTH(invoices[[#This Row],[due_date]]),1)</f>
        <v>45352</v>
      </c>
      <c r="I4285" s="1">
        <v>45358</v>
      </c>
      <c r="J4285">
        <v>13500</v>
      </c>
      <c r="K4285">
        <v>1056</v>
      </c>
      <c r="L4285">
        <v>0</v>
      </c>
      <c r="M4285">
        <f>invoices[[#This Row],[rent_amount]]+invoices[[#This Row],[electricity_amount]]+invoices[[#This Row],[other_charges]]</f>
        <v>14556</v>
      </c>
      <c r="N4285" t="s">
        <v>28</v>
      </c>
      <c r="O4285" t="s">
        <v>497</v>
      </c>
      <c r="P4285">
        <v>0</v>
      </c>
      <c r="Q4285" t="b">
        <v>0</v>
      </c>
      <c r="R4285" t="s">
        <v>100</v>
      </c>
      <c r="S4285">
        <v>0</v>
      </c>
      <c r="T4285">
        <f>invoices[[#This Row],[total_amount]]</f>
        <v>14556</v>
      </c>
      <c r="U4285" t="s">
        <v>792</v>
      </c>
      <c r="V4285" t="str">
        <f>INDEX([1]!Table1[tenantname],MATCH(invoices[[#This Row],[allotment_id]],[1]!Table1[TenantAllotmentID],0))</f>
        <v>Srilasya Siripurapu (C42-C2)</v>
      </c>
      <c r="W4285" t="s">
        <v>14233</v>
      </c>
      <c r="X4285" t="s">
        <v>14234</v>
      </c>
      <c r="Y4285" s="4">
        <v>45352</v>
      </c>
      <c r="Z4285" t="s">
        <v>15808</v>
      </c>
      <c r="AA4285">
        <v>8775</v>
      </c>
      <c r="AB4285">
        <v>4445</v>
      </c>
      <c r="AC4285">
        <v>280</v>
      </c>
      <c r="AD4285" s="7">
        <f>invoices[[#This Row],[Rent]]+invoices[[#This Row],[Services]]+invoices[[#This Row],[GST]]</f>
        <v>13500</v>
      </c>
      <c r="AE4285" s="7">
        <f>invoices[[#This Row],[Total]]-invoices[[#This Row],[rent_amount]]</f>
        <v>0</v>
      </c>
      <c r="AF4285">
        <v>142</v>
      </c>
      <c r="AG4285">
        <v>1056</v>
      </c>
      <c r="AH4285">
        <f>invoices[[#This Row],[EB Amount]]-invoices[[#This Row],[electricity_amount]]</f>
        <v>0</v>
      </c>
    </row>
    <row r="4286" spans="1:34">
      <c r="A4286" t="s">
        <v>1014</v>
      </c>
      <c r="B4286" t="s">
        <v>22</v>
      </c>
      <c r="C4286" t="s">
        <v>1015</v>
      </c>
      <c r="D4286" t="s">
        <v>24</v>
      </c>
      <c r="E4286" t="s">
        <v>592</v>
      </c>
      <c r="F4286" t="s">
        <v>1016</v>
      </c>
      <c r="G4286" t="s">
        <v>1017</v>
      </c>
      <c r="H4286" s="1">
        <f>DATE(YEAR(invoices[[#This Row],[due_date]]),MONTH(invoices[[#This Row],[due_date]]),1)</f>
        <v>45352</v>
      </c>
      <c r="I4286" s="1">
        <v>45358</v>
      </c>
      <c r="J4286">
        <v>13500</v>
      </c>
      <c r="K4286">
        <v>270</v>
      </c>
      <c r="L4286">
        <v>0</v>
      </c>
      <c r="M4286">
        <f>invoices[[#This Row],[rent_amount]]+invoices[[#This Row],[electricity_amount]]+invoices[[#This Row],[other_charges]]</f>
        <v>13770</v>
      </c>
      <c r="N4286" t="s">
        <v>28</v>
      </c>
      <c r="O4286" t="s">
        <v>497</v>
      </c>
      <c r="P4286">
        <v>0</v>
      </c>
      <c r="Q4286" t="b">
        <v>0</v>
      </c>
      <c r="R4286" t="s">
        <v>100</v>
      </c>
      <c r="S4286">
        <v>0</v>
      </c>
      <c r="T4286">
        <f>invoices[[#This Row],[total_amount]]</f>
        <v>13770</v>
      </c>
      <c r="U4286" t="s">
        <v>1018</v>
      </c>
      <c r="V4286" t="str">
        <f>INDEX([1]!Table1[tenantname],MATCH(invoices[[#This Row],[allotment_id]],[1]!Table1[TenantAllotmentID],0))</f>
        <v>Sanketh P Mahale (A44-C1)</v>
      </c>
      <c r="W4286" t="s">
        <v>14316</v>
      </c>
      <c r="X4286" t="s">
        <v>14317</v>
      </c>
      <c r="Y4286" s="4">
        <v>45352</v>
      </c>
      <c r="Z4286" t="s">
        <v>15808</v>
      </c>
      <c r="AA4286">
        <v>9690</v>
      </c>
      <c r="AB4286">
        <v>3229</v>
      </c>
      <c r="AC4286">
        <v>581</v>
      </c>
      <c r="AD4286" s="7">
        <f>invoices[[#This Row],[Rent]]+invoices[[#This Row],[Services]]+invoices[[#This Row],[GST]]</f>
        <v>13500</v>
      </c>
      <c r="AE4286" s="7">
        <f>invoices[[#This Row],[Total]]-invoices[[#This Row],[rent_amount]]</f>
        <v>0</v>
      </c>
      <c r="AF4286">
        <v>198</v>
      </c>
      <c r="AG4286">
        <v>270</v>
      </c>
      <c r="AH4286">
        <f>invoices[[#This Row],[EB Amount]]-invoices[[#This Row],[electricity_amount]]</f>
        <v>0</v>
      </c>
    </row>
    <row r="4287" spans="1:34">
      <c r="A4287" t="s">
        <v>1201</v>
      </c>
      <c r="B4287" t="s">
        <v>22</v>
      </c>
      <c r="C4287" t="s">
        <v>1202</v>
      </c>
      <c r="D4287" t="s">
        <v>24</v>
      </c>
      <c r="E4287" t="s">
        <v>167</v>
      </c>
      <c r="F4287" t="s">
        <v>1203</v>
      </c>
      <c r="G4287" t="s">
        <v>1204</v>
      </c>
      <c r="H4287" s="1">
        <f>DATE(YEAR(invoices[[#This Row],[due_date]]),MONTH(invoices[[#This Row],[due_date]]),1)</f>
        <v>45352</v>
      </c>
      <c r="I4287" s="1">
        <v>45358</v>
      </c>
      <c r="J4287">
        <v>14500</v>
      </c>
      <c r="K4287">
        <v>1450</v>
      </c>
      <c r="L4287">
        <v>0</v>
      </c>
      <c r="M4287">
        <f>invoices[[#This Row],[rent_amount]]+invoices[[#This Row],[electricity_amount]]+invoices[[#This Row],[other_charges]]</f>
        <v>15950</v>
      </c>
      <c r="N4287" t="s">
        <v>28</v>
      </c>
      <c r="O4287" t="s">
        <v>497</v>
      </c>
      <c r="P4287">
        <v>0</v>
      </c>
      <c r="Q4287" t="b">
        <v>0</v>
      </c>
      <c r="R4287" t="s">
        <v>100</v>
      </c>
      <c r="S4287">
        <v>0</v>
      </c>
      <c r="T4287">
        <f>invoices[[#This Row],[total_amount]]</f>
        <v>15950</v>
      </c>
      <c r="U4287" t="s">
        <v>1205</v>
      </c>
      <c r="V4287" t="str">
        <f>INDEX([1]!Table1[tenantname],MATCH(invoices[[#This Row],[allotment_id]],[1]!Table1[TenantAllotmentID],0))</f>
        <v>Surya Nikhil Mallampalli (B42-B1)</v>
      </c>
      <c r="W4287" t="s">
        <v>14380</v>
      </c>
      <c r="X4287" t="s">
        <v>14381</v>
      </c>
      <c r="Y4287" s="4">
        <v>45352</v>
      </c>
      <c r="Z4287" t="s">
        <v>15808</v>
      </c>
      <c r="AA4287">
        <v>10408</v>
      </c>
      <c r="AB4287">
        <v>3468</v>
      </c>
      <c r="AC4287">
        <v>624</v>
      </c>
      <c r="AD4287" s="7">
        <f>invoices[[#This Row],[Rent]]+invoices[[#This Row],[Services]]+invoices[[#This Row],[GST]]</f>
        <v>14500</v>
      </c>
      <c r="AE4287" s="7">
        <f>invoices[[#This Row],[Total]]-invoices[[#This Row],[rent_amount]]</f>
        <v>0</v>
      </c>
      <c r="AF4287">
        <v>251</v>
      </c>
      <c r="AG4287">
        <v>1450</v>
      </c>
      <c r="AH4287">
        <f>invoices[[#This Row],[EB Amount]]-invoices[[#This Row],[electricity_amount]]</f>
        <v>0</v>
      </c>
    </row>
    <row r="4288" spans="1:34">
      <c r="A4288" t="s">
        <v>1391</v>
      </c>
      <c r="B4288" t="s">
        <v>22</v>
      </c>
      <c r="C4288" t="s">
        <v>1392</v>
      </c>
      <c r="D4288" t="s">
        <v>24</v>
      </c>
      <c r="E4288" t="s">
        <v>88</v>
      </c>
      <c r="F4288" t="s">
        <v>921</v>
      </c>
      <c r="G4288" t="s">
        <v>1393</v>
      </c>
      <c r="H4288" s="1">
        <f>DATE(YEAR(invoices[[#This Row],[due_date]]),MONTH(invoices[[#This Row],[due_date]]),1)</f>
        <v>45352</v>
      </c>
      <c r="I4288" s="1">
        <v>45358</v>
      </c>
      <c r="J4288">
        <v>3483</v>
      </c>
      <c r="K4288">
        <v>0</v>
      </c>
      <c r="L4288">
        <v>0</v>
      </c>
      <c r="M4288">
        <f>invoices[[#This Row],[rent_amount]]+invoices[[#This Row],[electricity_amount]]+invoices[[#This Row],[other_charges]]</f>
        <v>3483</v>
      </c>
      <c r="N4288" t="s">
        <v>28</v>
      </c>
      <c r="O4288" t="s">
        <v>99</v>
      </c>
      <c r="P4288">
        <v>0</v>
      </c>
      <c r="Q4288" t="b">
        <v>0</v>
      </c>
      <c r="R4288" t="s">
        <v>100</v>
      </c>
      <c r="S4288">
        <v>0</v>
      </c>
      <c r="T4288">
        <f>invoices[[#This Row],[total_amount]]</f>
        <v>3483</v>
      </c>
      <c r="U4288" t="s">
        <v>1394</v>
      </c>
      <c r="V4288" t="str">
        <f>INDEX([1]!Table1[tenantname],MATCH(invoices[[#This Row],[allotment_id]],[1]!Table1[TenantAllotmentID],0))</f>
        <v>Abhishek Meena (B13-C1)</v>
      </c>
      <c r="W4288" t="s">
        <v>14456</v>
      </c>
      <c r="X4288" t="s">
        <v>14457</v>
      </c>
      <c r="Y4288" s="4">
        <v>45352</v>
      </c>
      <c r="Z4288" t="s">
        <v>15808</v>
      </c>
      <c r="AA4288">
        <v>2438</v>
      </c>
      <c r="AB4288">
        <v>886</v>
      </c>
      <c r="AC4288">
        <v>159</v>
      </c>
      <c r="AD4288" s="7">
        <f>invoices[[#This Row],[Rent]]+invoices[[#This Row],[Services]]+invoices[[#This Row],[GST]]</f>
        <v>3483</v>
      </c>
      <c r="AE4288" s="7">
        <f>invoices[[#This Row],[Total]]-invoices[[#This Row],[rent_amount]]</f>
        <v>0</v>
      </c>
      <c r="AF4288">
        <v>301</v>
      </c>
      <c r="AG4288">
        <v>0</v>
      </c>
      <c r="AH4288">
        <f>invoices[[#This Row],[EB Amount]]-invoices[[#This Row],[electricity_amount]]</f>
        <v>0</v>
      </c>
    </row>
    <row r="4289" spans="1:34">
      <c r="A4289" t="s">
        <v>1408</v>
      </c>
      <c r="B4289" t="s">
        <v>22</v>
      </c>
      <c r="C4289" t="s">
        <v>658</v>
      </c>
      <c r="D4289" t="s">
        <v>24</v>
      </c>
      <c r="E4289" t="s">
        <v>72</v>
      </c>
      <c r="F4289" t="s">
        <v>659</v>
      </c>
      <c r="G4289" t="s">
        <v>1409</v>
      </c>
      <c r="H4289" s="1">
        <f>DATE(YEAR(invoices[[#This Row],[due_date]]),MONTH(invoices[[#This Row],[due_date]]),1)</f>
        <v>45352</v>
      </c>
      <c r="I4289" s="1">
        <v>45358</v>
      </c>
      <c r="J4289">
        <v>13500</v>
      </c>
      <c r="K4289">
        <v>957</v>
      </c>
      <c r="L4289">
        <v>0</v>
      </c>
      <c r="M4289">
        <f>invoices[[#This Row],[rent_amount]]+invoices[[#This Row],[electricity_amount]]+invoices[[#This Row],[other_charges]]</f>
        <v>14457</v>
      </c>
      <c r="N4289" t="s">
        <v>28</v>
      </c>
      <c r="O4289" t="s">
        <v>636</v>
      </c>
      <c r="P4289">
        <v>0</v>
      </c>
      <c r="Q4289" t="b">
        <v>0</v>
      </c>
      <c r="R4289" t="s">
        <v>100</v>
      </c>
      <c r="S4289">
        <v>0</v>
      </c>
      <c r="T4289">
        <f>invoices[[#This Row],[total_amount]]</f>
        <v>14457</v>
      </c>
      <c r="U4289" t="s">
        <v>662</v>
      </c>
      <c r="V4289" t="str">
        <f>INDEX([1]!Table1[tenantname],MATCH(invoices[[#This Row],[allotment_id]],[1]!Table1[TenantAllotmentID],0))</f>
        <v>Raghavi C (C34-C1)</v>
      </c>
      <c r="W4289" t="s">
        <v>14187</v>
      </c>
      <c r="X4289" t="s">
        <v>14188</v>
      </c>
      <c r="Y4289" s="4">
        <v>45352</v>
      </c>
      <c r="Z4289" t="s">
        <v>15808</v>
      </c>
      <c r="AA4289">
        <v>9690</v>
      </c>
      <c r="AB4289">
        <v>3229</v>
      </c>
      <c r="AC4289">
        <v>581</v>
      </c>
      <c r="AD4289" s="7">
        <f>invoices[[#This Row],[Rent]]+invoices[[#This Row],[Services]]+invoices[[#This Row],[GST]]</f>
        <v>13500</v>
      </c>
      <c r="AE4289" s="7">
        <f>invoices[[#This Row],[Total]]-invoices[[#This Row],[rent_amount]]</f>
        <v>0</v>
      </c>
      <c r="AF4289">
        <v>305</v>
      </c>
      <c r="AG4289">
        <v>957</v>
      </c>
      <c r="AH4289">
        <f>invoices[[#This Row],[EB Amount]]-invoices[[#This Row],[electricity_amount]]</f>
        <v>0</v>
      </c>
    </row>
    <row r="4290" spans="1:34">
      <c r="A4290" t="s">
        <v>1682</v>
      </c>
      <c r="B4290" t="s">
        <v>22</v>
      </c>
      <c r="C4290" t="s">
        <v>1683</v>
      </c>
      <c r="D4290" t="s">
        <v>24</v>
      </c>
      <c r="E4290" t="s">
        <v>155</v>
      </c>
      <c r="F4290" t="s">
        <v>188</v>
      </c>
      <c r="G4290" t="s">
        <v>1684</v>
      </c>
      <c r="H4290" s="1">
        <f>DATE(YEAR(invoices[[#This Row],[due_date]]),MONTH(invoices[[#This Row],[due_date]]),1)</f>
        <v>45352</v>
      </c>
      <c r="I4290" s="1">
        <v>45358</v>
      </c>
      <c r="J4290">
        <v>5425</v>
      </c>
      <c r="K4290">
        <v>0</v>
      </c>
      <c r="L4290">
        <v>0</v>
      </c>
      <c r="M4290">
        <f>invoices[[#This Row],[rent_amount]]+invoices[[#This Row],[electricity_amount]]+invoices[[#This Row],[other_charges]]</f>
        <v>5425</v>
      </c>
      <c r="N4290" t="s">
        <v>28</v>
      </c>
      <c r="O4290" t="s">
        <v>636</v>
      </c>
      <c r="P4290">
        <v>0</v>
      </c>
      <c r="Q4290" t="b">
        <v>0</v>
      </c>
      <c r="R4290" t="s">
        <v>100</v>
      </c>
      <c r="S4290">
        <v>0</v>
      </c>
      <c r="T4290">
        <f>invoices[[#This Row],[total_amount]]</f>
        <v>5425</v>
      </c>
      <c r="U4290" t="s">
        <v>1685</v>
      </c>
      <c r="V4290" t="str">
        <f>INDEX([1]!Table1[tenantname],MATCH(invoices[[#This Row],[allotment_id]],[1]!Table1[TenantAllotmentID],0))</f>
        <v>Naga Anjana Ainam (C44-C2)</v>
      </c>
      <c r="W4290" t="s">
        <v>14558</v>
      </c>
      <c r="X4290" t="s">
        <v>14559</v>
      </c>
      <c r="Y4290" s="4">
        <v>45352</v>
      </c>
      <c r="Z4290" t="s">
        <v>15808</v>
      </c>
      <c r="AA4290">
        <v>3396</v>
      </c>
      <c r="AB4290">
        <v>1720</v>
      </c>
      <c r="AC4290">
        <v>309</v>
      </c>
      <c r="AD4290" s="7">
        <f>invoices[[#This Row],[Rent]]+invoices[[#This Row],[Services]]+invoices[[#This Row],[GST]]</f>
        <v>5425</v>
      </c>
      <c r="AE4290" s="7">
        <f>invoices[[#This Row],[Total]]-invoices[[#This Row],[rent_amount]]</f>
        <v>0</v>
      </c>
      <c r="AF4290">
        <v>387</v>
      </c>
      <c r="AG4290">
        <v>0</v>
      </c>
      <c r="AH4290">
        <f>invoices[[#This Row],[EB Amount]]-invoices[[#This Row],[electricity_amount]]</f>
        <v>0</v>
      </c>
    </row>
    <row r="4291" spans="1:34">
      <c r="A4291" t="s">
        <v>1726</v>
      </c>
      <c r="B4291" t="s">
        <v>22</v>
      </c>
      <c r="C4291" t="s">
        <v>71</v>
      </c>
      <c r="D4291" t="s">
        <v>24</v>
      </c>
      <c r="E4291" t="s">
        <v>72</v>
      </c>
      <c r="F4291" t="s">
        <v>73</v>
      </c>
      <c r="G4291" t="s">
        <v>1727</v>
      </c>
      <c r="H4291" s="1">
        <f>DATE(YEAR(invoices[[#This Row],[due_date]]),MONTH(invoices[[#This Row],[due_date]]),1)</f>
        <v>45352</v>
      </c>
      <c r="I4291" s="1">
        <v>45358</v>
      </c>
      <c r="J4291">
        <v>7250</v>
      </c>
      <c r="K4291">
        <v>0</v>
      </c>
      <c r="L4291">
        <v>0</v>
      </c>
      <c r="M4291">
        <f>invoices[[#This Row],[rent_amount]]+invoices[[#This Row],[electricity_amount]]+invoices[[#This Row],[other_charges]]</f>
        <v>7250</v>
      </c>
      <c r="N4291" t="s">
        <v>28</v>
      </c>
      <c r="O4291" t="s">
        <v>636</v>
      </c>
      <c r="P4291">
        <v>0</v>
      </c>
      <c r="Q4291" t="b">
        <v>0</v>
      </c>
      <c r="R4291" t="s">
        <v>100</v>
      </c>
      <c r="S4291">
        <v>0</v>
      </c>
      <c r="T4291">
        <f>invoices[[#This Row],[total_amount]]</f>
        <v>7250</v>
      </c>
      <c r="U4291" t="s">
        <v>77</v>
      </c>
      <c r="V4291" t="str">
        <f>INDEX([1]!Table1[tenantname],MATCH(invoices[[#This Row],[allotment_id]],[1]!Table1[TenantAllotmentID],0))</f>
        <v>Nirmala  A (C34-B1)</v>
      </c>
      <c r="W4291" t="s">
        <v>13996</v>
      </c>
      <c r="X4291" t="s">
        <v>13997</v>
      </c>
      <c r="Y4291" s="4">
        <v>45352</v>
      </c>
      <c r="Z4291" t="s">
        <v>15808</v>
      </c>
      <c r="AA4291">
        <v>5075</v>
      </c>
      <c r="AB4291">
        <v>1843</v>
      </c>
      <c r="AC4291">
        <v>332</v>
      </c>
      <c r="AD4291" s="7">
        <f>invoices[[#This Row],[Rent]]+invoices[[#This Row],[Services]]+invoices[[#This Row],[GST]]</f>
        <v>7250</v>
      </c>
      <c r="AE4291" s="7">
        <f>invoices[[#This Row],[Total]]-invoices[[#This Row],[rent_amount]]</f>
        <v>0</v>
      </c>
      <c r="AF4291">
        <v>401</v>
      </c>
      <c r="AG4291">
        <v>0</v>
      </c>
      <c r="AH4291">
        <f>invoices[[#This Row],[EB Amount]]-invoices[[#This Row],[electricity_amount]]</f>
        <v>0</v>
      </c>
    </row>
    <row r="4292" spans="1:34">
      <c r="A4292" t="s">
        <v>1883</v>
      </c>
      <c r="B4292" t="s">
        <v>22</v>
      </c>
      <c r="C4292" t="s">
        <v>1884</v>
      </c>
      <c r="D4292" t="s">
        <v>24</v>
      </c>
      <c r="E4292" t="s">
        <v>96</v>
      </c>
      <c r="F4292" t="s">
        <v>510</v>
      </c>
      <c r="G4292" t="s">
        <v>1885</v>
      </c>
      <c r="H4292" s="1">
        <f>DATE(YEAR(invoices[[#This Row],[due_date]]),MONTH(invoices[[#This Row],[due_date]]),1)</f>
        <v>45352</v>
      </c>
      <c r="I4292" s="1">
        <v>45358</v>
      </c>
      <c r="J4292">
        <v>14500</v>
      </c>
      <c r="K4292">
        <v>720</v>
      </c>
      <c r="L4292">
        <v>0</v>
      </c>
      <c r="M4292">
        <f>invoices[[#This Row],[rent_amount]]+invoices[[#This Row],[electricity_amount]]+invoices[[#This Row],[other_charges]]</f>
        <v>15220</v>
      </c>
      <c r="N4292" t="s">
        <v>28</v>
      </c>
      <c r="O4292" t="s">
        <v>636</v>
      </c>
      <c r="P4292">
        <v>0</v>
      </c>
      <c r="Q4292" t="b">
        <v>0</v>
      </c>
      <c r="R4292" t="s">
        <v>100</v>
      </c>
      <c r="S4292">
        <v>0</v>
      </c>
      <c r="T4292">
        <f>invoices[[#This Row],[total_amount]]</f>
        <v>15220</v>
      </c>
      <c r="U4292" t="s">
        <v>1886</v>
      </c>
      <c r="V4292" t="str">
        <f>INDEX([1]!Table1[tenantname],MATCH(invoices[[#This Row],[allotment_id]],[1]!Table1[TenantAllotmentID],0))</f>
        <v>Sajith AV (B33-B2)</v>
      </c>
      <c r="W4292" t="s">
        <v>14629</v>
      </c>
      <c r="X4292" t="s">
        <v>14630</v>
      </c>
      <c r="Y4292" s="4">
        <v>45352</v>
      </c>
      <c r="Z4292" t="s">
        <v>15808</v>
      </c>
      <c r="AA4292">
        <v>9425</v>
      </c>
      <c r="AB4292">
        <v>4774</v>
      </c>
      <c r="AC4292">
        <v>301</v>
      </c>
      <c r="AD4292" s="7">
        <f>invoices[[#This Row],[Rent]]+invoices[[#This Row],[Services]]+invoices[[#This Row],[GST]]</f>
        <v>14500</v>
      </c>
      <c r="AE4292" s="7">
        <f>invoices[[#This Row],[Total]]-invoices[[#This Row],[rent_amount]]</f>
        <v>0</v>
      </c>
      <c r="AF4292">
        <v>452</v>
      </c>
      <c r="AG4292">
        <v>720</v>
      </c>
      <c r="AH4292">
        <f>invoices[[#This Row],[EB Amount]]-invoices[[#This Row],[electricity_amount]]</f>
        <v>0</v>
      </c>
    </row>
    <row r="4293" spans="1:34">
      <c r="A4293" t="s">
        <v>1931</v>
      </c>
      <c r="B4293" t="s">
        <v>22</v>
      </c>
      <c r="C4293" t="s">
        <v>1932</v>
      </c>
      <c r="D4293" t="s">
        <v>24</v>
      </c>
      <c r="E4293" t="s">
        <v>112</v>
      </c>
      <c r="F4293" t="s">
        <v>1343</v>
      </c>
      <c r="G4293" t="s">
        <v>1933</v>
      </c>
      <c r="H4293" s="1">
        <f>DATE(YEAR(invoices[[#This Row],[due_date]]),MONTH(invoices[[#This Row],[due_date]]),1)</f>
        <v>45352</v>
      </c>
      <c r="I4293" s="1">
        <v>45358</v>
      </c>
      <c r="J4293">
        <v>1225</v>
      </c>
      <c r="K4293">
        <v>0</v>
      </c>
      <c r="L4293">
        <v>0</v>
      </c>
      <c r="M4293">
        <f>invoices[[#This Row],[rent_amount]]+invoices[[#This Row],[electricity_amount]]+invoices[[#This Row],[other_charges]]</f>
        <v>1225</v>
      </c>
      <c r="N4293" t="s">
        <v>28</v>
      </c>
      <c r="O4293" t="s">
        <v>497</v>
      </c>
      <c r="P4293">
        <v>0</v>
      </c>
      <c r="Q4293" t="b">
        <v>0</v>
      </c>
      <c r="R4293" t="s">
        <v>100</v>
      </c>
      <c r="S4293">
        <v>0</v>
      </c>
      <c r="T4293">
        <f>invoices[[#This Row],[total_amount]]</f>
        <v>1225</v>
      </c>
      <c r="U4293" t="s">
        <v>1934</v>
      </c>
      <c r="V4293" t="str">
        <f>INDEX([1]!Table1[tenantname],MATCH(invoices[[#This Row],[allotment_id]],[1]!Table1[TenantAllotmentID],0))</f>
        <v>Siddanth Vaibhav (A23-A1)</v>
      </c>
      <c r="W4293" t="s">
        <v>14649</v>
      </c>
      <c r="X4293" t="s">
        <v>14650</v>
      </c>
      <c r="Y4293" s="4">
        <v>45352</v>
      </c>
      <c r="Z4293" t="s">
        <v>15808</v>
      </c>
      <c r="AA4293">
        <v>858</v>
      </c>
      <c r="AB4293">
        <v>311</v>
      </c>
      <c r="AC4293">
        <v>56</v>
      </c>
      <c r="AD4293" s="7">
        <f>invoices[[#This Row],[Rent]]+invoices[[#This Row],[Services]]+invoices[[#This Row],[GST]]</f>
        <v>1225</v>
      </c>
      <c r="AE4293" s="7">
        <f>invoices[[#This Row],[Total]]-invoices[[#This Row],[rent_amount]]</f>
        <v>0</v>
      </c>
      <c r="AF4293">
        <v>467</v>
      </c>
      <c r="AG4293">
        <v>0</v>
      </c>
      <c r="AH4293">
        <f>invoices[[#This Row],[EB Amount]]-invoices[[#This Row],[electricity_amount]]</f>
        <v>0</v>
      </c>
    </row>
    <row r="4294" spans="1:34">
      <c r="A4294" t="s">
        <v>1991</v>
      </c>
      <c r="B4294" t="s">
        <v>22</v>
      </c>
      <c r="C4294" t="s">
        <v>1992</v>
      </c>
      <c r="D4294" t="s">
        <v>24</v>
      </c>
      <c r="E4294" t="s">
        <v>147</v>
      </c>
      <c r="F4294" t="s">
        <v>370</v>
      </c>
      <c r="G4294" t="s">
        <v>1993</v>
      </c>
      <c r="H4294" s="1">
        <f>DATE(YEAR(invoices[[#This Row],[due_date]]),MONTH(invoices[[#This Row],[due_date]]),1)</f>
        <v>45352</v>
      </c>
      <c r="I4294" s="1">
        <v>45358</v>
      </c>
      <c r="J4294">
        <v>19000</v>
      </c>
      <c r="K4294">
        <v>1131</v>
      </c>
      <c r="L4294">
        <v>0</v>
      </c>
      <c r="M4294">
        <f>invoices[[#This Row],[rent_amount]]+invoices[[#This Row],[electricity_amount]]+invoices[[#This Row],[other_charges]]</f>
        <v>20131</v>
      </c>
      <c r="N4294" t="s">
        <v>28</v>
      </c>
      <c r="O4294" t="s">
        <v>636</v>
      </c>
      <c r="P4294">
        <v>0</v>
      </c>
      <c r="Q4294" t="b">
        <v>0</v>
      </c>
      <c r="R4294" t="s">
        <v>100</v>
      </c>
      <c r="S4294">
        <v>0</v>
      </c>
      <c r="T4294">
        <f>invoices[[#This Row],[total_amount]]</f>
        <v>20131</v>
      </c>
      <c r="U4294" t="s">
        <v>1994</v>
      </c>
      <c r="V4294" t="str">
        <f>INDEX([1]!Table1[tenantname],MATCH(invoices[[#This Row],[allotment_id]],[1]!Table1[TenantAllotmentID],0))</f>
        <v>Parag Kaundil (C31-A1)</v>
      </c>
      <c r="W4294" t="s">
        <v>14671</v>
      </c>
      <c r="X4294" t="s">
        <v>14672</v>
      </c>
      <c r="Y4294" s="4">
        <v>45352</v>
      </c>
      <c r="Z4294" t="s">
        <v>15808</v>
      </c>
      <c r="AA4294">
        <v>13639</v>
      </c>
      <c r="AB4294">
        <v>4545</v>
      </c>
      <c r="AC4294">
        <v>816</v>
      </c>
      <c r="AD4294" s="7">
        <f>invoices[[#This Row],[Rent]]+invoices[[#This Row],[Services]]+invoices[[#This Row],[GST]]</f>
        <v>19000</v>
      </c>
      <c r="AE4294" s="7">
        <f>invoices[[#This Row],[Total]]-invoices[[#This Row],[rent_amount]]</f>
        <v>0</v>
      </c>
      <c r="AF4294">
        <v>490</v>
      </c>
      <c r="AG4294">
        <v>1131</v>
      </c>
      <c r="AH4294">
        <f>invoices[[#This Row],[EB Amount]]-invoices[[#This Row],[electricity_amount]]</f>
        <v>0</v>
      </c>
    </row>
    <row r="4295" spans="1:34">
      <c r="A4295" t="s">
        <v>2105</v>
      </c>
      <c r="B4295" t="s">
        <v>22</v>
      </c>
      <c r="C4295" t="s">
        <v>2106</v>
      </c>
      <c r="D4295" t="s">
        <v>24</v>
      </c>
      <c r="E4295" t="s">
        <v>80</v>
      </c>
      <c r="F4295" t="s">
        <v>300</v>
      </c>
      <c r="G4295" t="s">
        <v>2107</v>
      </c>
      <c r="H4295" s="1">
        <f>DATE(YEAR(invoices[[#This Row],[due_date]]),MONTH(invoices[[#This Row],[due_date]]),1)</f>
        <v>45352</v>
      </c>
      <c r="I4295" s="1">
        <v>45358</v>
      </c>
      <c r="J4295">
        <v>14500</v>
      </c>
      <c r="K4295">
        <v>150</v>
      </c>
      <c r="L4295">
        <v>0</v>
      </c>
      <c r="M4295">
        <f>invoices[[#This Row],[rent_amount]]+invoices[[#This Row],[electricity_amount]]+invoices[[#This Row],[other_charges]]</f>
        <v>14650</v>
      </c>
      <c r="N4295" t="s">
        <v>28</v>
      </c>
      <c r="O4295" t="s">
        <v>497</v>
      </c>
      <c r="P4295">
        <v>0</v>
      </c>
      <c r="Q4295" t="b">
        <v>0</v>
      </c>
      <c r="R4295" t="s">
        <v>100</v>
      </c>
      <c r="S4295">
        <v>0</v>
      </c>
      <c r="T4295">
        <f>invoices[[#This Row],[total_amount]]</f>
        <v>14650</v>
      </c>
      <c r="U4295" t="s">
        <v>2108</v>
      </c>
      <c r="V4295" t="str">
        <f>INDEX([1]!Table1[tenantname],MATCH(invoices[[#This Row],[allotment_id]],[1]!Table1[TenantAllotmentID],0))</f>
        <v>Sri Chandana Nagumothu (D21-B2)</v>
      </c>
      <c r="W4295" t="s">
        <v>14710</v>
      </c>
      <c r="X4295" t="s">
        <v>14711</v>
      </c>
      <c r="Y4295" s="4">
        <v>45352</v>
      </c>
      <c r="Z4295" t="s">
        <v>15808</v>
      </c>
      <c r="AA4295">
        <v>10408</v>
      </c>
      <c r="AB4295">
        <v>3468</v>
      </c>
      <c r="AC4295">
        <v>624</v>
      </c>
      <c r="AD4295" s="7">
        <f>invoices[[#This Row],[Rent]]+invoices[[#This Row],[Services]]+invoices[[#This Row],[GST]]</f>
        <v>14500</v>
      </c>
      <c r="AE4295" s="7">
        <f>invoices[[#This Row],[Total]]-invoices[[#This Row],[rent_amount]]</f>
        <v>0</v>
      </c>
      <c r="AF4295">
        <v>528</v>
      </c>
      <c r="AG4295">
        <v>150</v>
      </c>
      <c r="AH4295">
        <f>invoices[[#This Row],[EB Amount]]-invoices[[#This Row],[electricity_amount]]</f>
        <v>0</v>
      </c>
    </row>
    <row r="4296" spans="1:34">
      <c r="A4296" t="s">
        <v>2254</v>
      </c>
      <c r="B4296" t="s">
        <v>22</v>
      </c>
      <c r="C4296" t="s">
        <v>1638</v>
      </c>
      <c r="D4296" t="s">
        <v>24</v>
      </c>
      <c r="E4296" t="s">
        <v>476</v>
      </c>
      <c r="F4296" t="s">
        <v>1186</v>
      </c>
      <c r="G4296" t="s">
        <v>2255</v>
      </c>
      <c r="H4296" s="1">
        <f>DATE(YEAR(invoices[[#This Row],[due_date]]),MONTH(invoices[[#This Row],[due_date]]),1)</f>
        <v>45352</v>
      </c>
      <c r="I4296" s="1">
        <v>45358</v>
      </c>
      <c r="J4296">
        <v>1402</v>
      </c>
      <c r="K4296">
        <v>1885</v>
      </c>
      <c r="L4296">
        <v>2250</v>
      </c>
      <c r="M4296">
        <f>invoices[[#This Row],[rent_amount]]+invoices[[#This Row],[electricity_amount]]+invoices[[#This Row],[other_charges]]</f>
        <v>5537</v>
      </c>
      <c r="N4296" t="s">
        <v>28</v>
      </c>
      <c r="O4296" t="s">
        <v>636</v>
      </c>
      <c r="P4296">
        <v>0</v>
      </c>
      <c r="Q4296" t="b">
        <v>0</v>
      </c>
      <c r="R4296" t="s">
        <v>100</v>
      </c>
      <c r="S4296">
        <v>0</v>
      </c>
      <c r="T4296">
        <f>invoices[[#This Row],[total_amount]]</f>
        <v>5537</v>
      </c>
      <c r="U4296" t="s">
        <v>1640</v>
      </c>
      <c r="V4296" t="str">
        <f>INDEX([1]!Table1[tenantname],MATCH(invoices[[#This Row],[allotment_id]],[1]!Table1[TenantAllotmentID],0))</f>
        <v>Niket Shah (B41-B2)</v>
      </c>
      <c r="W4296" t="s">
        <v>14547</v>
      </c>
      <c r="X4296" t="s">
        <v>14548</v>
      </c>
      <c r="Y4296" s="4">
        <v>45352</v>
      </c>
      <c r="Z4296" t="s">
        <v>15808</v>
      </c>
      <c r="AA4296">
        <v>1007</v>
      </c>
      <c r="AB4296">
        <v>335</v>
      </c>
      <c r="AC4296">
        <v>60</v>
      </c>
      <c r="AD4296" s="7">
        <f>invoices[[#This Row],[Rent]]+invoices[[#This Row],[Services]]+invoices[[#This Row],[GST]]</f>
        <v>1402</v>
      </c>
      <c r="AE4296" s="7">
        <f>invoices[[#This Row],[Total]]-invoices[[#This Row],[rent_amount]]</f>
        <v>0</v>
      </c>
      <c r="AF4296">
        <v>580</v>
      </c>
      <c r="AG4296">
        <v>1885</v>
      </c>
      <c r="AH4296">
        <f>invoices[[#This Row],[EB Amount]]-invoices[[#This Row],[electricity_amount]]</f>
        <v>0</v>
      </c>
    </row>
    <row r="4297" spans="1:34">
      <c r="A4297" t="s">
        <v>2261</v>
      </c>
      <c r="B4297" t="s">
        <v>22</v>
      </c>
      <c r="C4297" t="s">
        <v>2262</v>
      </c>
      <c r="D4297" t="s">
        <v>24</v>
      </c>
      <c r="E4297" t="s">
        <v>88</v>
      </c>
      <c r="F4297" t="s">
        <v>126</v>
      </c>
      <c r="G4297" t="s">
        <v>2263</v>
      </c>
      <c r="H4297" s="1">
        <f>DATE(YEAR(invoices[[#This Row],[due_date]]),MONTH(invoices[[#This Row],[due_date]]),1)</f>
        <v>45352</v>
      </c>
      <c r="I4297" s="1">
        <v>45358</v>
      </c>
      <c r="J4297">
        <v>12600</v>
      </c>
      <c r="K4297">
        <v>1189</v>
      </c>
      <c r="L4297">
        <v>0</v>
      </c>
      <c r="M4297">
        <f>invoices[[#This Row],[rent_amount]]+invoices[[#This Row],[electricity_amount]]+invoices[[#This Row],[other_charges]]</f>
        <v>13789</v>
      </c>
      <c r="N4297" t="s">
        <v>28</v>
      </c>
      <c r="O4297" t="s">
        <v>636</v>
      </c>
      <c r="P4297">
        <v>0</v>
      </c>
      <c r="Q4297" t="b">
        <v>0</v>
      </c>
      <c r="R4297" t="s">
        <v>100</v>
      </c>
      <c r="S4297">
        <v>0</v>
      </c>
      <c r="T4297">
        <f>invoices[[#This Row],[total_amount]]</f>
        <v>13789</v>
      </c>
      <c r="U4297" t="s">
        <v>2264</v>
      </c>
      <c r="V4297" t="str">
        <f>INDEX([1]!Table1[tenantname],MATCH(invoices[[#This Row],[allotment_id]],[1]!Table1[TenantAllotmentID],0))</f>
        <v>Dayanithi  (B13-C2)</v>
      </c>
      <c r="W4297" t="s">
        <v>14756</v>
      </c>
      <c r="X4297" t="s">
        <v>14757</v>
      </c>
      <c r="Y4297" s="4">
        <v>45352</v>
      </c>
      <c r="Z4297" t="s">
        <v>15808</v>
      </c>
      <c r="AA4297">
        <v>9044</v>
      </c>
      <c r="AB4297">
        <v>3014</v>
      </c>
      <c r="AC4297">
        <v>542</v>
      </c>
      <c r="AD4297" s="7">
        <f>invoices[[#This Row],[Rent]]+invoices[[#This Row],[Services]]+invoices[[#This Row],[GST]]</f>
        <v>12600</v>
      </c>
      <c r="AE4297" s="7">
        <f>invoices[[#This Row],[Total]]-invoices[[#This Row],[rent_amount]]</f>
        <v>0</v>
      </c>
      <c r="AF4297">
        <v>582</v>
      </c>
      <c r="AG4297">
        <v>1189</v>
      </c>
      <c r="AH4297">
        <f>invoices[[#This Row],[EB Amount]]-invoices[[#This Row],[electricity_amount]]</f>
        <v>0</v>
      </c>
    </row>
    <row r="4298" spans="1:34">
      <c r="A4298" t="s">
        <v>2419</v>
      </c>
      <c r="B4298" t="s">
        <v>22</v>
      </c>
      <c r="C4298" t="s">
        <v>1560</v>
      </c>
      <c r="D4298" t="s">
        <v>24</v>
      </c>
      <c r="E4298" t="s">
        <v>268</v>
      </c>
      <c r="F4298" t="s">
        <v>359</v>
      </c>
      <c r="G4298" t="s">
        <v>2420</v>
      </c>
      <c r="H4298" s="1">
        <f>DATE(YEAR(invoices[[#This Row],[due_date]]),MONTH(invoices[[#This Row],[due_date]]),1)</f>
        <v>45352</v>
      </c>
      <c r="I4298" s="1">
        <v>45358</v>
      </c>
      <c r="J4298">
        <v>16259</v>
      </c>
      <c r="K4298">
        <v>1624</v>
      </c>
      <c r="L4298">
        <v>2250</v>
      </c>
      <c r="M4298">
        <f>invoices[[#This Row],[rent_amount]]+invoices[[#This Row],[electricity_amount]]+invoices[[#This Row],[other_charges]]</f>
        <v>20133</v>
      </c>
      <c r="N4298" t="s">
        <v>28</v>
      </c>
      <c r="O4298" t="s">
        <v>497</v>
      </c>
      <c r="P4298">
        <v>0</v>
      </c>
      <c r="Q4298" t="b">
        <v>0</v>
      </c>
      <c r="R4298" t="s">
        <v>100</v>
      </c>
      <c r="S4298">
        <v>0</v>
      </c>
      <c r="T4298">
        <f>invoices[[#This Row],[total_amount]]</f>
        <v>20133</v>
      </c>
      <c r="U4298" t="s">
        <v>1562</v>
      </c>
      <c r="V4298" t="str">
        <f>INDEX([1]!Table1[tenantname],MATCH(invoices[[#This Row],[allotment_id]],[1]!Table1[TenantAllotmentID],0))</f>
        <v>Shreyas Srikanth (C21-D1)</v>
      </c>
      <c r="W4298" t="s">
        <v>14518</v>
      </c>
      <c r="X4298" t="s">
        <v>14519</v>
      </c>
      <c r="Y4298" s="4">
        <v>45352</v>
      </c>
      <c r="Z4298" t="s">
        <v>15808</v>
      </c>
      <c r="AA4298">
        <v>11670</v>
      </c>
      <c r="AB4298">
        <v>3889</v>
      </c>
      <c r="AC4298">
        <v>700</v>
      </c>
      <c r="AD4298" s="7">
        <f>invoices[[#This Row],[Rent]]+invoices[[#This Row],[Services]]+invoices[[#This Row],[GST]]</f>
        <v>16259</v>
      </c>
      <c r="AE4298" s="7">
        <f>invoices[[#This Row],[Total]]-invoices[[#This Row],[rent_amount]]</f>
        <v>0</v>
      </c>
      <c r="AF4298">
        <v>639</v>
      </c>
      <c r="AG4298">
        <v>1624</v>
      </c>
      <c r="AH4298">
        <f>invoices[[#This Row],[EB Amount]]-invoices[[#This Row],[electricity_amount]]</f>
        <v>0</v>
      </c>
    </row>
    <row r="4299" spans="1:34">
      <c r="A4299" t="s">
        <v>2523</v>
      </c>
      <c r="B4299" t="s">
        <v>22</v>
      </c>
      <c r="C4299" t="s">
        <v>2524</v>
      </c>
      <c r="D4299" t="s">
        <v>24</v>
      </c>
      <c r="E4299" t="s">
        <v>247</v>
      </c>
      <c r="F4299" t="s">
        <v>417</v>
      </c>
      <c r="G4299" t="s">
        <v>2525</v>
      </c>
      <c r="H4299" s="1">
        <f>DATE(YEAR(invoices[[#This Row],[due_date]]),MONTH(invoices[[#This Row],[due_date]]),1)</f>
        <v>45352</v>
      </c>
      <c r="I4299" s="1">
        <v>45358</v>
      </c>
      <c r="J4299">
        <v>465</v>
      </c>
      <c r="K4299">
        <v>1218</v>
      </c>
      <c r="L4299">
        <v>2250</v>
      </c>
      <c r="M4299">
        <f>invoices[[#This Row],[rent_amount]]+invoices[[#This Row],[electricity_amount]]+invoices[[#This Row],[other_charges]]</f>
        <v>3933</v>
      </c>
      <c r="N4299" t="s">
        <v>28</v>
      </c>
      <c r="O4299" t="s">
        <v>497</v>
      </c>
      <c r="P4299">
        <v>0</v>
      </c>
      <c r="Q4299" t="b">
        <v>0</v>
      </c>
      <c r="R4299" t="s">
        <v>100</v>
      </c>
      <c r="S4299">
        <v>0</v>
      </c>
      <c r="T4299">
        <f>invoices[[#This Row],[total_amount]]</f>
        <v>3933</v>
      </c>
      <c r="U4299" t="s">
        <v>2526</v>
      </c>
      <c r="V4299" t="str">
        <f>INDEX([1]!Table1[tenantname],MATCH(invoices[[#This Row],[allotment_id]],[1]!Table1[TenantAllotmentID],0))</f>
        <v>Yogesh Nandarapu (C11-B2)</v>
      </c>
      <c r="W4299" t="s">
        <v>14828</v>
      </c>
      <c r="X4299" t="s">
        <v>14829</v>
      </c>
      <c r="Y4299" s="4">
        <v>45352</v>
      </c>
      <c r="Z4299" t="s">
        <v>15808</v>
      </c>
      <c r="AA4299">
        <v>335</v>
      </c>
      <c r="AB4299">
        <v>111</v>
      </c>
      <c r="AC4299">
        <v>19</v>
      </c>
      <c r="AD4299" s="7">
        <f>invoices[[#This Row],[Rent]]+invoices[[#This Row],[Services]]+invoices[[#This Row],[GST]]</f>
        <v>465</v>
      </c>
      <c r="AE4299" s="7">
        <f>invoices[[#This Row],[Total]]-invoices[[#This Row],[rent_amount]]</f>
        <v>0</v>
      </c>
      <c r="AF4299">
        <v>681</v>
      </c>
      <c r="AG4299">
        <v>1218</v>
      </c>
      <c r="AH4299">
        <f>invoices[[#This Row],[EB Amount]]-invoices[[#This Row],[electricity_amount]]</f>
        <v>0</v>
      </c>
    </row>
    <row r="4300" spans="1:34">
      <c r="A4300" t="s">
        <v>2551</v>
      </c>
      <c r="B4300" t="s">
        <v>22</v>
      </c>
      <c r="C4300" t="s">
        <v>260</v>
      </c>
      <c r="D4300" t="s">
        <v>24</v>
      </c>
      <c r="E4300" t="s">
        <v>226</v>
      </c>
      <c r="F4300" t="s">
        <v>261</v>
      </c>
      <c r="G4300" t="s">
        <v>2552</v>
      </c>
      <c r="H4300" s="1">
        <f>DATE(YEAR(invoices[[#This Row],[due_date]]),MONTH(invoices[[#This Row],[due_date]]),1)</f>
        <v>45352</v>
      </c>
      <c r="I4300" s="1">
        <v>45358</v>
      </c>
      <c r="J4300">
        <v>13500</v>
      </c>
      <c r="K4300">
        <v>1363</v>
      </c>
      <c r="L4300">
        <v>0</v>
      </c>
      <c r="M4300">
        <f>invoices[[#This Row],[rent_amount]]+invoices[[#This Row],[electricity_amount]]+invoices[[#This Row],[other_charges]]</f>
        <v>14863</v>
      </c>
      <c r="N4300" t="s">
        <v>28</v>
      </c>
      <c r="O4300" t="s">
        <v>636</v>
      </c>
      <c r="P4300">
        <v>0</v>
      </c>
      <c r="Q4300" t="b">
        <v>0</v>
      </c>
      <c r="R4300" t="s">
        <v>100</v>
      </c>
      <c r="S4300">
        <v>0</v>
      </c>
      <c r="T4300">
        <f>invoices[[#This Row],[total_amount]]</f>
        <v>14863</v>
      </c>
      <c r="U4300" t="s">
        <v>265</v>
      </c>
      <c r="V4300" t="str">
        <f>INDEX([1]!Table1[tenantname],MATCH(invoices[[#This Row],[allotment_id]],[1]!Table1[TenantAllotmentID],0))</f>
        <v>Indira Ch (B12-C1)</v>
      </c>
      <c r="W4300" t="s">
        <v>14048</v>
      </c>
      <c r="X4300" t="s">
        <v>14049</v>
      </c>
      <c r="Y4300" s="4">
        <v>45352</v>
      </c>
      <c r="Z4300" t="s">
        <v>15808</v>
      </c>
      <c r="AA4300">
        <v>9690</v>
      </c>
      <c r="AB4300">
        <v>3229</v>
      </c>
      <c r="AC4300">
        <v>581</v>
      </c>
      <c r="AD4300" s="7">
        <f>invoices[[#This Row],[Rent]]+invoices[[#This Row],[Services]]+invoices[[#This Row],[GST]]</f>
        <v>13500</v>
      </c>
      <c r="AE4300" s="7">
        <f>invoices[[#This Row],[Total]]-invoices[[#This Row],[rent_amount]]</f>
        <v>0</v>
      </c>
      <c r="AF4300">
        <v>692</v>
      </c>
      <c r="AG4300">
        <v>1363</v>
      </c>
      <c r="AH4300">
        <f>invoices[[#This Row],[EB Amount]]-invoices[[#This Row],[electricity_amount]]</f>
        <v>0</v>
      </c>
    </row>
    <row r="4301" spans="1:34">
      <c r="A4301" t="s">
        <v>2622</v>
      </c>
      <c r="B4301" t="s">
        <v>22</v>
      </c>
      <c r="C4301" t="s">
        <v>1421</v>
      </c>
      <c r="D4301" t="s">
        <v>24</v>
      </c>
      <c r="E4301" t="s">
        <v>34</v>
      </c>
      <c r="F4301" t="s">
        <v>58</v>
      </c>
      <c r="G4301" t="s">
        <v>2623</v>
      </c>
      <c r="H4301" s="1">
        <f>DATE(YEAR(invoices[[#This Row],[due_date]]),MONTH(invoices[[#This Row],[due_date]]),1)</f>
        <v>45352</v>
      </c>
      <c r="I4301" s="1">
        <v>45358</v>
      </c>
      <c r="J4301">
        <v>14500</v>
      </c>
      <c r="K4301">
        <v>1856</v>
      </c>
      <c r="L4301">
        <v>0</v>
      </c>
      <c r="M4301">
        <f>invoices[[#This Row],[rent_amount]]+invoices[[#This Row],[electricity_amount]]+invoices[[#This Row],[other_charges]]</f>
        <v>16356</v>
      </c>
      <c r="N4301" t="s">
        <v>28</v>
      </c>
      <c r="O4301" t="s">
        <v>636</v>
      </c>
      <c r="P4301">
        <v>0</v>
      </c>
      <c r="Q4301" t="b">
        <v>0</v>
      </c>
      <c r="R4301" t="s">
        <v>100</v>
      </c>
      <c r="S4301">
        <v>0</v>
      </c>
      <c r="T4301">
        <f>invoices[[#This Row],[total_amount]]</f>
        <v>16356</v>
      </c>
      <c r="U4301" t="s">
        <v>1423</v>
      </c>
      <c r="V4301" t="str">
        <f>INDEX([1]!Table1[tenantname],MATCH(invoices[[#This Row],[allotment_id]],[1]!Table1[TenantAllotmentID],0))</f>
        <v>Sai Roshni Matta (B43-B2)</v>
      </c>
      <c r="W4301" t="s">
        <v>14466</v>
      </c>
      <c r="X4301" t="s">
        <v>14467</v>
      </c>
      <c r="Y4301" s="4">
        <v>45352</v>
      </c>
      <c r="Z4301" t="s">
        <v>15808</v>
      </c>
      <c r="AA4301">
        <v>10408</v>
      </c>
      <c r="AB4301">
        <v>3468</v>
      </c>
      <c r="AC4301">
        <v>624</v>
      </c>
      <c r="AD4301" s="7">
        <f>invoices[[#This Row],[Rent]]+invoices[[#This Row],[Services]]+invoices[[#This Row],[GST]]</f>
        <v>14500</v>
      </c>
      <c r="AE4301" s="7">
        <f>invoices[[#This Row],[Total]]-invoices[[#This Row],[rent_amount]]</f>
        <v>0</v>
      </c>
      <c r="AF4301">
        <v>722</v>
      </c>
      <c r="AG4301">
        <v>1856</v>
      </c>
      <c r="AH4301">
        <f>invoices[[#This Row],[EB Amount]]-invoices[[#This Row],[electricity_amount]]</f>
        <v>0</v>
      </c>
    </row>
    <row r="4302" spans="1:34">
      <c r="A4302" t="s">
        <v>2725</v>
      </c>
      <c r="B4302" t="s">
        <v>22</v>
      </c>
      <c r="C4302" t="s">
        <v>955</v>
      </c>
      <c r="D4302" t="s">
        <v>24</v>
      </c>
      <c r="E4302" t="s">
        <v>329</v>
      </c>
      <c r="F4302" t="s">
        <v>956</v>
      </c>
      <c r="G4302" t="s">
        <v>2726</v>
      </c>
      <c r="H4302" s="1">
        <f>DATE(YEAR(invoices[[#This Row],[due_date]]),MONTH(invoices[[#This Row],[due_date]]),1)</f>
        <v>45352</v>
      </c>
      <c r="I4302" s="1">
        <v>45358</v>
      </c>
      <c r="J4302">
        <v>0</v>
      </c>
      <c r="K4302">
        <v>1392</v>
      </c>
      <c r="L4302">
        <v>0</v>
      </c>
      <c r="M4302">
        <f>invoices[[#This Row],[rent_amount]]+invoices[[#This Row],[electricity_amount]]+invoices[[#This Row],[other_charges]]</f>
        <v>1392</v>
      </c>
      <c r="N4302" t="s">
        <v>28</v>
      </c>
      <c r="O4302" t="s">
        <v>99</v>
      </c>
      <c r="P4302">
        <v>0</v>
      </c>
      <c r="Q4302" t="b">
        <v>0</v>
      </c>
      <c r="R4302" t="s">
        <v>100</v>
      </c>
      <c r="S4302">
        <v>0</v>
      </c>
      <c r="T4302">
        <f>invoices[[#This Row],[total_amount]]</f>
        <v>1392</v>
      </c>
      <c r="U4302" t="s">
        <v>959</v>
      </c>
      <c r="V4302" t="str">
        <f>INDEX([1]!Table1[tenantname],MATCH(invoices[[#This Row],[allotment_id]],[1]!Table1[TenantAllotmentID],0))</f>
        <v>Anjali Saluja (C43-C1)</v>
      </c>
      <c r="W4302" t="s">
        <v>14292</v>
      </c>
      <c r="X4302" t="s">
        <v>14293</v>
      </c>
      <c r="Y4302" s="4">
        <v>45352</v>
      </c>
      <c r="Z4302" t="s">
        <v>15808</v>
      </c>
      <c r="AA4302">
        <v>0</v>
      </c>
      <c r="AB4302">
        <v>0</v>
      </c>
      <c r="AC4302">
        <v>0</v>
      </c>
      <c r="AD4302" s="7">
        <f>invoices[[#This Row],[Rent]]+invoices[[#This Row],[Services]]+invoices[[#This Row],[GST]]</f>
        <v>0</v>
      </c>
      <c r="AE4302" s="7">
        <f>invoices[[#This Row],[Total]]-invoices[[#This Row],[rent_amount]]</f>
        <v>0</v>
      </c>
      <c r="AF4302">
        <v>763</v>
      </c>
      <c r="AG4302">
        <v>1392</v>
      </c>
      <c r="AH4302">
        <f>invoices[[#This Row],[EB Amount]]-invoices[[#This Row],[electricity_amount]]</f>
        <v>0</v>
      </c>
    </row>
    <row r="4303" spans="1:34">
      <c r="A4303" t="s">
        <v>2733</v>
      </c>
      <c r="B4303" t="s">
        <v>22</v>
      </c>
      <c r="C4303" t="s">
        <v>328</v>
      </c>
      <c r="D4303" t="s">
        <v>24</v>
      </c>
      <c r="E4303" t="s">
        <v>329</v>
      </c>
      <c r="F4303" t="s">
        <v>330</v>
      </c>
      <c r="G4303" t="s">
        <v>2734</v>
      </c>
      <c r="H4303" s="1">
        <f>DATE(YEAR(invoices[[#This Row],[due_date]]),MONTH(invoices[[#This Row],[due_date]]),1)</f>
        <v>45352</v>
      </c>
      <c r="I4303" s="1">
        <v>45358</v>
      </c>
      <c r="J4303">
        <v>574</v>
      </c>
      <c r="K4303">
        <v>1392</v>
      </c>
      <c r="L4303">
        <v>2250</v>
      </c>
      <c r="M4303">
        <f>invoices[[#This Row],[rent_amount]]+invoices[[#This Row],[electricity_amount]]+invoices[[#This Row],[other_charges]]</f>
        <v>4216</v>
      </c>
      <c r="N4303" t="s">
        <v>28</v>
      </c>
      <c r="O4303" t="s">
        <v>99</v>
      </c>
      <c r="P4303">
        <v>0</v>
      </c>
      <c r="Q4303" t="b">
        <v>0</v>
      </c>
      <c r="R4303" t="s">
        <v>100</v>
      </c>
      <c r="S4303">
        <v>0</v>
      </c>
      <c r="T4303">
        <f>invoices[[#This Row],[total_amount]]</f>
        <v>4216</v>
      </c>
      <c r="U4303" t="s">
        <v>333</v>
      </c>
      <c r="V4303" t="str">
        <f>INDEX([1]!Table1[tenantname],MATCH(invoices[[#This Row],[allotment_id]],[1]!Table1[TenantAllotmentID],0))</f>
        <v>Purvaja Vashistha (C43-A1)</v>
      </c>
      <c r="W4303" t="s">
        <v>14070</v>
      </c>
      <c r="X4303" t="s">
        <v>14071</v>
      </c>
      <c r="Y4303" s="4">
        <v>45352</v>
      </c>
      <c r="Z4303" t="s">
        <v>15808</v>
      </c>
      <c r="AA4303">
        <v>360</v>
      </c>
      <c r="AB4303">
        <v>182</v>
      </c>
      <c r="AC4303">
        <v>32</v>
      </c>
      <c r="AD4303" s="7">
        <f>invoices[[#This Row],[Rent]]+invoices[[#This Row],[Services]]+invoices[[#This Row],[GST]]</f>
        <v>574</v>
      </c>
      <c r="AE4303" s="7">
        <f>invoices[[#This Row],[Total]]-invoices[[#This Row],[rent_amount]]</f>
        <v>0</v>
      </c>
      <c r="AF4303">
        <v>766</v>
      </c>
      <c r="AG4303">
        <v>1392</v>
      </c>
      <c r="AH4303">
        <f>invoices[[#This Row],[EB Amount]]-invoices[[#This Row],[electricity_amount]]</f>
        <v>0</v>
      </c>
    </row>
    <row r="4304" spans="1:34">
      <c r="A4304" t="s">
        <v>2781</v>
      </c>
      <c r="B4304" t="s">
        <v>22</v>
      </c>
      <c r="C4304" t="s">
        <v>649</v>
      </c>
      <c r="D4304" t="s">
        <v>24</v>
      </c>
      <c r="E4304" t="s">
        <v>195</v>
      </c>
      <c r="F4304" t="s">
        <v>650</v>
      </c>
      <c r="G4304" t="s">
        <v>2782</v>
      </c>
      <c r="H4304" s="1">
        <f>DATE(YEAR(invoices[[#This Row],[due_date]]),MONTH(invoices[[#This Row],[due_date]]),1)</f>
        <v>45352</v>
      </c>
      <c r="I4304" s="1">
        <v>45358</v>
      </c>
      <c r="J4304">
        <v>14500</v>
      </c>
      <c r="K4304">
        <v>1104</v>
      </c>
      <c r="L4304">
        <v>0</v>
      </c>
      <c r="M4304">
        <f>invoices[[#This Row],[rent_amount]]+invoices[[#This Row],[electricity_amount]]+invoices[[#This Row],[other_charges]]</f>
        <v>15604</v>
      </c>
      <c r="N4304" t="s">
        <v>28</v>
      </c>
      <c r="O4304" t="s">
        <v>636</v>
      </c>
      <c r="P4304">
        <v>0</v>
      </c>
      <c r="Q4304" t="b">
        <v>0</v>
      </c>
      <c r="R4304" t="s">
        <v>100</v>
      </c>
      <c r="S4304">
        <v>0</v>
      </c>
      <c r="T4304">
        <f>invoices[[#This Row],[total_amount]]</f>
        <v>15604</v>
      </c>
      <c r="U4304" t="s">
        <v>652</v>
      </c>
      <c r="V4304" t="str">
        <f>INDEX([1]!Table1[tenantname],MATCH(invoices[[#This Row],[allotment_id]],[1]!Table1[TenantAllotmentID],0))</f>
        <v>Sai Prasanna Sape (D41-B2)</v>
      </c>
      <c r="W4304" t="s">
        <v>14183</v>
      </c>
      <c r="X4304" t="s">
        <v>14184</v>
      </c>
      <c r="Y4304" s="4">
        <v>45352</v>
      </c>
      <c r="Z4304" t="s">
        <v>15808</v>
      </c>
      <c r="AA4304">
        <v>10408</v>
      </c>
      <c r="AB4304">
        <v>3468</v>
      </c>
      <c r="AC4304">
        <v>624</v>
      </c>
      <c r="AD4304" s="7">
        <f>invoices[[#This Row],[Rent]]+invoices[[#This Row],[Services]]+invoices[[#This Row],[GST]]</f>
        <v>14500</v>
      </c>
      <c r="AE4304" s="7">
        <f>invoices[[#This Row],[Total]]-invoices[[#This Row],[rent_amount]]</f>
        <v>0</v>
      </c>
      <c r="AF4304">
        <v>786</v>
      </c>
      <c r="AG4304">
        <v>1104</v>
      </c>
      <c r="AH4304">
        <f>invoices[[#This Row],[EB Amount]]-invoices[[#This Row],[electricity_amount]]</f>
        <v>0</v>
      </c>
    </row>
    <row r="4305" spans="1:34">
      <c r="A4305" t="s">
        <v>2897</v>
      </c>
      <c r="B4305" t="s">
        <v>22</v>
      </c>
      <c r="C4305" t="s">
        <v>951</v>
      </c>
      <c r="D4305" t="s">
        <v>24</v>
      </c>
      <c r="E4305" t="s">
        <v>155</v>
      </c>
      <c r="F4305" t="s">
        <v>865</v>
      </c>
      <c r="G4305" t="s">
        <v>2898</v>
      </c>
      <c r="H4305" s="1">
        <f>DATE(YEAR(invoices[[#This Row],[due_date]]),MONTH(invoices[[#This Row],[due_date]]),1)</f>
        <v>45352</v>
      </c>
      <c r="I4305" s="1">
        <v>45358</v>
      </c>
      <c r="J4305">
        <v>14500</v>
      </c>
      <c r="K4305">
        <v>2233</v>
      </c>
      <c r="L4305">
        <v>0</v>
      </c>
      <c r="M4305">
        <f>invoices[[#This Row],[rent_amount]]+invoices[[#This Row],[electricity_amount]]+invoices[[#This Row],[other_charges]]</f>
        <v>16733</v>
      </c>
      <c r="N4305" t="s">
        <v>28</v>
      </c>
      <c r="O4305" t="s">
        <v>99</v>
      </c>
      <c r="P4305">
        <v>0</v>
      </c>
      <c r="Q4305" t="b">
        <v>0</v>
      </c>
      <c r="R4305" t="s">
        <v>100</v>
      </c>
      <c r="S4305">
        <v>0</v>
      </c>
      <c r="T4305">
        <f>invoices[[#This Row],[total_amount]]</f>
        <v>16733</v>
      </c>
      <c r="U4305" t="s">
        <v>953</v>
      </c>
      <c r="V4305" t="str">
        <f>INDEX([1]!Table1[tenantname],MATCH(invoices[[#This Row],[allotment_id]],[1]!Table1[TenantAllotmentID],0))</f>
        <v>Gauri Singh (C44-B2)</v>
      </c>
      <c r="W4305" t="s">
        <v>14290</v>
      </c>
      <c r="X4305" t="s">
        <v>14291</v>
      </c>
      <c r="Y4305" s="4">
        <v>45352</v>
      </c>
      <c r="Z4305" t="s">
        <v>15808</v>
      </c>
      <c r="AA4305">
        <v>9425</v>
      </c>
      <c r="AB4305">
        <v>4774</v>
      </c>
      <c r="AC4305">
        <v>301</v>
      </c>
      <c r="AD4305" s="7">
        <f>invoices[[#This Row],[Rent]]+invoices[[#This Row],[Services]]+invoices[[#This Row],[GST]]</f>
        <v>14500</v>
      </c>
      <c r="AE4305" s="7">
        <f>invoices[[#This Row],[Total]]-invoices[[#This Row],[rent_amount]]</f>
        <v>0</v>
      </c>
      <c r="AF4305">
        <v>832</v>
      </c>
      <c r="AG4305">
        <v>2233</v>
      </c>
      <c r="AH4305">
        <f>invoices[[#This Row],[EB Amount]]-invoices[[#This Row],[electricity_amount]]</f>
        <v>0</v>
      </c>
    </row>
    <row r="4306" spans="1:34">
      <c r="A4306" t="s">
        <v>2901</v>
      </c>
      <c r="B4306" t="s">
        <v>22</v>
      </c>
      <c r="C4306" t="s">
        <v>2902</v>
      </c>
      <c r="D4306" t="s">
        <v>24</v>
      </c>
      <c r="E4306" t="s">
        <v>25</v>
      </c>
      <c r="F4306" t="s">
        <v>908</v>
      </c>
      <c r="G4306" t="s">
        <v>2903</v>
      </c>
      <c r="H4306" s="1">
        <f>DATE(YEAR(invoices[[#This Row],[due_date]]),MONTH(invoices[[#This Row],[due_date]]),1)</f>
        <v>45352</v>
      </c>
      <c r="I4306" s="1">
        <v>45358</v>
      </c>
      <c r="J4306">
        <v>13000</v>
      </c>
      <c r="K4306">
        <v>1102</v>
      </c>
      <c r="L4306">
        <v>0</v>
      </c>
      <c r="M4306">
        <f>invoices[[#This Row],[rent_amount]]+invoices[[#This Row],[electricity_amount]]+invoices[[#This Row],[other_charges]]</f>
        <v>14102</v>
      </c>
      <c r="N4306" t="s">
        <v>28</v>
      </c>
      <c r="O4306" t="s">
        <v>497</v>
      </c>
      <c r="P4306">
        <v>0</v>
      </c>
      <c r="Q4306" t="b">
        <v>0</v>
      </c>
      <c r="R4306" t="s">
        <v>100</v>
      </c>
      <c r="S4306">
        <v>0</v>
      </c>
      <c r="T4306">
        <f>invoices[[#This Row],[total_amount]]</f>
        <v>14102</v>
      </c>
      <c r="U4306" t="s">
        <v>2904</v>
      </c>
      <c r="V4306" t="str">
        <f>INDEX([1]!Table1[tenantname],MATCH(invoices[[#This Row],[allotment_id]],[1]!Table1[TenantAllotmentID],0))</f>
        <v>Swetha Prabakar (A24-B1)</v>
      </c>
      <c r="W4306" t="s">
        <v>14921</v>
      </c>
      <c r="X4306" t="s">
        <v>14922</v>
      </c>
      <c r="Y4306" s="4">
        <v>45352</v>
      </c>
      <c r="Z4306" t="s">
        <v>15808</v>
      </c>
      <c r="AA4306">
        <v>9332</v>
      </c>
      <c r="AB4306">
        <v>3110</v>
      </c>
      <c r="AC4306">
        <v>558</v>
      </c>
      <c r="AD4306" s="7">
        <f>invoices[[#This Row],[Rent]]+invoices[[#This Row],[Services]]+invoices[[#This Row],[GST]]</f>
        <v>13000</v>
      </c>
      <c r="AE4306" s="7">
        <f>invoices[[#This Row],[Total]]-invoices[[#This Row],[rent_amount]]</f>
        <v>0</v>
      </c>
      <c r="AF4306">
        <v>834</v>
      </c>
      <c r="AG4306">
        <v>1102</v>
      </c>
      <c r="AH4306">
        <f>invoices[[#This Row],[EB Amount]]-invoices[[#This Row],[electricity_amount]]</f>
        <v>0</v>
      </c>
    </row>
    <row r="4307" spans="1:34">
      <c r="A4307" t="s">
        <v>2931</v>
      </c>
      <c r="B4307" t="s">
        <v>22</v>
      </c>
      <c r="C4307" t="s">
        <v>1492</v>
      </c>
      <c r="D4307" t="s">
        <v>24</v>
      </c>
      <c r="E4307" t="s">
        <v>569</v>
      </c>
      <c r="F4307" t="s">
        <v>1493</v>
      </c>
      <c r="G4307" t="s">
        <v>2932</v>
      </c>
      <c r="H4307" s="1">
        <f>DATE(YEAR(invoices[[#This Row],[due_date]]),MONTH(invoices[[#This Row],[due_date]]),1)</f>
        <v>45352</v>
      </c>
      <c r="I4307" s="1">
        <v>45358</v>
      </c>
      <c r="J4307">
        <v>13000</v>
      </c>
      <c r="K4307">
        <v>320</v>
      </c>
      <c r="L4307">
        <v>0</v>
      </c>
      <c r="M4307">
        <f>invoices[[#This Row],[rent_amount]]+invoices[[#This Row],[electricity_amount]]+invoices[[#This Row],[other_charges]]</f>
        <v>13320</v>
      </c>
      <c r="N4307" t="s">
        <v>28</v>
      </c>
      <c r="O4307" t="s">
        <v>636</v>
      </c>
      <c r="P4307">
        <v>0</v>
      </c>
      <c r="Q4307" t="b">
        <v>0</v>
      </c>
      <c r="R4307" t="s">
        <v>100</v>
      </c>
      <c r="S4307">
        <v>0</v>
      </c>
      <c r="T4307">
        <f>invoices[[#This Row],[total_amount]]</f>
        <v>13320</v>
      </c>
      <c r="U4307" t="s">
        <v>1495</v>
      </c>
      <c r="V4307" t="str">
        <f>INDEX([1]!Table1[tenantname],MATCH(invoices[[#This Row],[allotment_id]],[1]!Table1[TenantAllotmentID],0))</f>
        <v>Kritika Patwary (C12-C1)</v>
      </c>
      <c r="W4307" t="s">
        <v>14493</v>
      </c>
      <c r="X4307" t="s">
        <v>14494</v>
      </c>
      <c r="Y4307" s="4">
        <v>45352</v>
      </c>
      <c r="Z4307" t="s">
        <v>15808</v>
      </c>
      <c r="AA4307">
        <v>9100</v>
      </c>
      <c r="AB4307">
        <v>3700</v>
      </c>
      <c r="AC4307">
        <v>200</v>
      </c>
      <c r="AD4307" s="7">
        <f>invoices[[#This Row],[Rent]]+invoices[[#This Row],[Services]]+invoices[[#This Row],[GST]]</f>
        <v>13000</v>
      </c>
      <c r="AE4307" s="7">
        <f>invoices[[#This Row],[Total]]-invoices[[#This Row],[rent_amount]]</f>
        <v>0</v>
      </c>
      <c r="AF4307">
        <v>847</v>
      </c>
      <c r="AG4307">
        <v>320</v>
      </c>
      <c r="AH4307">
        <f>invoices[[#This Row],[EB Amount]]-invoices[[#This Row],[electricity_amount]]</f>
        <v>0</v>
      </c>
    </row>
    <row r="4308" spans="1:34">
      <c r="A4308" t="s">
        <v>3187</v>
      </c>
      <c r="B4308" t="s">
        <v>22</v>
      </c>
      <c r="C4308" t="s">
        <v>1642</v>
      </c>
      <c r="D4308" t="s">
        <v>24</v>
      </c>
      <c r="E4308" t="s">
        <v>399</v>
      </c>
      <c r="F4308" t="s">
        <v>400</v>
      </c>
      <c r="G4308" t="s">
        <v>3188</v>
      </c>
      <c r="H4308" s="1">
        <f>DATE(YEAR(invoices[[#This Row],[due_date]]),MONTH(invoices[[#This Row],[due_date]]),1)</f>
        <v>45352</v>
      </c>
      <c r="I4308" s="1">
        <v>45358</v>
      </c>
      <c r="J4308">
        <v>6079</v>
      </c>
      <c r="K4308">
        <v>0</v>
      </c>
      <c r="L4308">
        <v>0</v>
      </c>
      <c r="M4308">
        <f>invoices[[#This Row],[rent_amount]]+invoices[[#This Row],[electricity_amount]]+invoices[[#This Row],[other_charges]]</f>
        <v>6079</v>
      </c>
      <c r="N4308" t="s">
        <v>28</v>
      </c>
      <c r="O4308" t="s">
        <v>99</v>
      </c>
      <c r="P4308">
        <v>0</v>
      </c>
      <c r="Q4308" t="b">
        <v>0</v>
      </c>
      <c r="R4308" t="s">
        <v>100</v>
      </c>
      <c r="S4308">
        <v>0</v>
      </c>
      <c r="T4308">
        <f>invoices[[#This Row],[total_amount]]</f>
        <v>6079</v>
      </c>
      <c r="U4308" t="s">
        <v>3189</v>
      </c>
      <c r="V4308" t="str">
        <f>INDEX([1]!Table1[tenantname],MATCH(invoices[[#This Row],[allotment_id]],[1]!Table1[TenantAllotmentID],0))</f>
        <v>Greeshma  Krishna (B22-B2)</v>
      </c>
      <c r="W4308" t="s">
        <v>14549</v>
      </c>
      <c r="X4308" t="s">
        <v>14993</v>
      </c>
      <c r="Y4308" s="4">
        <v>45352</v>
      </c>
      <c r="Z4308" t="s">
        <v>15808</v>
      </c>
      <c r="AA4308">
        <v>4364</v>
      </c>
      <c r="AB4308">
        <v>1454</v>
      </c>
      <c r="AC4308">
        <v>261</v>
      </c>
      <c r="AD4308" s="7">
        <f>invoices[[#This Row],[Rent]]+invoices[[#This Row],[Services]]+invoices[[#This Row],[GST]]</f>
        <v>6079</v>
      </c>
      <c r="AE4308" s="7">
        <f>invoices[[#This Row],[Total]]-invoices[[#This Row],[rent_amount]]</f>
        <v>0</v>
      </c>
      <c r="AF4308">
        <v>948</v>
      </c>
      <c r="AG4308">
        <v>0</v>
      </c>
      <c r="AH4308">
        <f>invoices[[#This Row],[EB Amount]]-invoices[[#This Row],[electricity_amount]]</f>
        <v>0</v>
      </c>
    </row>
    <row r="4309" spans="1:34">
      <c r="A4309" t="s">
        <v>3311</v>
      </c>
      <c r="B4309" t="s">
        <v>22</v>
      </c>
      <c r="C4309" t="s">
        <v>166</v>
      </c>
      <c r="D4309" t="s">
        <v>24</v>
      </c>
      <c r="E4309" t="s">
        <v>167</v>
      </c>
      <c r="F4309" t="s">
        <v>168</v>
      </c>
      <c r="G4309" t="s">
        <v>3312</v>
      </c>
      <c r="H4309" s="1">
        <f>DATE(YEAR(invoices[[#This Row],[due_date]]),MONTH(invoices[[#This Row],[due_date]]),1)</f>
        <v>45352</v>
      </c>
      <c r="I4309" s="1">
        <v>45358</v>
      </c>
      <c r="J4309">
        <v>13500</v>
      </c>
      <c r="K4309">
        <v>1450</v>
      </c>
      <c r="L4309">
        <v>0</v>
      </c>
      <c r="M4309">
        <f>invoices[[#This Row],[rent_amount]]+invoices[[#This Row],[electricity_amount]]+invoices[[#This Row],[other_charges]]</f>
        <v>14950</v>
      </c>
      <c r="N4309" t="s">
        <v>28</v>
      </c>
      <c r="O4309" t="s">
        <v>497</v>
      </c>
      <c r="P4309">
        <v>0</v>
      </c>
      <c r="Q4309" t="b">
        <v>0</v>
      </c>
      <c r="R4309" t="s">
        <v>100</v>
      </c>
      <c r="S4309">
        <v>0</v>
      </c>
      <c r="T4309">
        <f>invoices[[#This Row],[total_amount]]</f>
        <v>14950</v>
      </c>
      <c r="U4309" t="s">
        <v>171</v>
      </c>
      <c r="V4309" t="str">
        <f>INDEX([1]!Table1[tenantname],MATCH(invoices[[#This Row],[allotment_id]],[1]!Table1[TenantAllotmentID],0))</f>
        <v>Shubhashish . (B42-C2)</v>
      </c>
      <c r="W4309" t="s">
        <v>14022</v>
      </c>
      <c r="X4309" t="s">
        <v>14023</v>
      </c>
      <c r="Y4309" s="4">
        <v>45352</v>
      </c>
      <c r="Z4309" t="s">
        <v>15808</v>
      </c>
      <c r="AA4309">
        <v>9690</v>
      </c>
      <c r="AB4309">
        <v>3229</v>
      </c>
      <c r="AC4309">
        <v>581</v>
      </c>
      <c r="AD4309" s="7">
        <f>invoices[[#This Row],[Rent]]+invoices[[#This Row],[Services]]+invoices[[#This Row],[GST]]</f>
        <v>13500</v>
      </c>
      <c r="AE4309" s="7">
        <f>invoices[[#This Row],[Total]]-invoices[[#This Row],[rent_amount]]</f>
        <v>0</v>
      </c>
      <c r="AF4309">
        <v>997</v>
      </c>
      <c r="AG4309">
        <v>1450</v>
      </c>
      <c r="AH4309">
        <f>invoices[[#This Row],[EB Amount]]-invoices[[#This Row],[electricity_amount]]</f>
        <v>0</v>
      </c>
    </row>
    <row r="4310" spans="1:34">
      <c r="A4310" t="s">
        <v>3313</v>
      </c>
      <c r="B4310" t="s">
        <v>22</v>
      </c>
      <c r="C4310" t="s">
        <v>2682</v>
      </c>
      <c r="D4310" t="s">
        <v>24</v>
      </c>
      <c r="E4310" t="s">
        <v>25</v>
      </c>
      <c r="F4310" t="s">
        <v>1865</v>
      </c>
      <c r="G4310" t="s">
        <v>3314</v>
      </c>
      <c r="H4310" s="1">
        <f>DATE(YEAR(invoices[[#This Row],[due_date]]),MONTH(invoices[[#This Row],[due_date]]),1)</f>
        <v>45352</v>
      </c>
      <c r="I4310" s="1">
        <v>45358</v>
      </c>
      <c r="J4310">
        <v>13000</v>
      </c>
      <c r="K4310">
        <v>988</v>
      </c>
      <c r="L4310">
        <v>0</v>
      </c>
      <c r="M4310">
        <f>invoices[[#This Row],[rent_amount]]+invoices[[#This Row],[electricity_amount]]+invoices[[#This Row],[other_charges]]</f>
        <v>13988</v>
      </c>
      <c r="N4310" t="s">
        <v>28</v>
      </c>
      <c r="O4310" t="s">
        <v>99</v>
      </c>
      <c r="P4310">
        <v>0</v>
      </c>
      <c r="Q4310" t="b">
        <v>0</v>
      </c>
      <c r="R4310" t="s">
        <v>100</v>
      </c>
      <c r="S4310">
        <v>0</v>
      </c>
      <c r="T4310">
        <f>invoices[[#This Row],[total_amount]]</f>
        <v>13988</v>
      </c>
      <c r="U4310" t="s">
        <v>3315</v>
      </c>
      <c r="V4310" t="str">
        <f>INDEX([1]!Table1[tenantname],MATCH(invoices[[#This Row],[allotment_id]],[1]!Table1[TenantAllotmentID],0))</f>
        <v>Amita Asthana (A24-B2)</v>
      </c>
      <c r="W4310" t="s">
        <v>14866</v>
      </c>
      <c r="X4310" t="s">
        <v>15024</v>
      </c>
      <c r="Y4310" s="4">
        <v>45352</v>
      </c>
      <c r="Z4310" t="s">
        <v>15808</v>
      </c>
      <c r="AA4310">
        <v>9332</v>
      </c>
      <c r="AB4310">
        <v>3110</v>
      </c>
      <c r="AC4310">
        <v>558</v>
      </c>
      <c r="AD4310" s="7">
        <f>invoices[[#This Row],[Rent]]+invoices[[#This Row],[Services]]+invoices[[#This Row],[GST]]</f>
        <v>13000</v>
      </c>
      <c r="AE4310" s="7">
        <f>invoices[[#This Row],[Total]]-invoices[[#This Row],[rent_amount]]</f>
        <v>0</v>
      </c>
      <c r="AF4310">
        <v>998</v>
      </c>
      <c r="AG4310">
        <v>988</v>
      </c>
      <c r="AH4310">
        <f>invoices[[#This Row],[EB Amount]]-invoices[[#This Row],[electricity_amount]]</f>
        <v>0</v>
      </c>
    </row>
    <row r="4311" spans="1:34">
      <c r="A4311" t="s">
        <v>3331</v>
      </c>
      <c r="B4311" t="s">
        <v>22</v>
      </c>
      <c r="C4311" t="s">
        <v>2889</v>
      </c>
      <c r="D4311" t="s">
        <v>24</v>
      </c>
      <c r="E4311" t="s">
        <v>104</v>
      </c>
      <c r="F4311" t="s">
        <v>380</v>
      </c>
      <c r="G4311" t="s">
        <v>3332</v>
      </c>
      <c r="H4311" s="1">
        <f>DATE(YEAR(invoices[[#This Row],[due_date]]),MONTH(invoices[[#This Row],[due_date]]),1)</f>
        <v>45352</v>
      </c>
      <c r="I4311" s="1">
        <v>45358</v>
      </c>
      <c r="J4311">
        <v>18357</v>
      </c>
      <c r="K4311">
        <v>0</v>
      </c>
      <c r="L4311">
        <v>0</v>
      </c>
      <c r="M4311">
        <f>invoices[[#This Row],[rent_amount]]+invoices[[#This Row],[electricity_amount]]+invoices[[#This Row],[other_charges]]</f>
        <v>18357</v>
      </c>
      <c r="N4311" t="s">
        <v>28</v>
      </c>
      <c r="O4311" t="s">
        <v>497</v>
      </c>
      <c r="P4311">
        <v>0</v>
      </c>
      <c r="Q4311" t="b">
        <v>0</v>
      </c>
      <c r="R4311" t="s">
        <v>100</v>
      </c>
      <c r="S4311">
        <v>0</v>
      </c>
      <c r="T4311">
        <f>invoices[[#This Row],[total_amount]]</f>
        <v>18357</v>
      </c>
      <c r="U4311" t="s">
        <v>2891</v>
      </c>
      <c r="V4311" t="str">
        <f>INDEX([1]!Table1[tenantname],MATCH(invoices[[#This Row],[allotment_id]],[1]!Table1[TenantAllotmentID],0))</f>
        <v>Whesley Anburaj (B14-A1)</v>
      </c>
      <c r="W4311" t="s">
        <v>14918</v>
      </c>
      <c r="X4311" t="s">
        <v>14919</v>
      </c>
      <c r="Y4311" s="4">
        <v>45352</v>
      </c>
      <c r="Z4311" t="s">
        <v>15808</v>
      </c>
      <c r="AA4311">
        <v>12850</v>
      </c>
      <c r="AB4311">
        <v>4667</v>
      </c>
      <c r="AC4311">
        <v>840</v>
      </c>
      <c r="AD4311" s="7">
        <f>invoices[[#This Row],[Rent]]+invoices[[#This Row],[Services]]+invoices[[#This Row],[GST]]</f>
        <v>18357</v>
      </c>
      <c r="AE4311" s="7">
        <f>invoices[[#This Row],[Total]]-invoices[[#This Row],[rent_amount]]</f>
        <v>0</v>
      </c>
      <c r="AF4311">
        <v>1010</v>
      </c>
      <c r="AG4311">
        <v>0</v>
      </c>
      <c r="AH4311">
        <f>invoices[[#This Row],[EB Amount]]-invoices[[#This Row],[electricity_amount]]</f>
        <v>0</v>
      </c>
    </row>
    <row r="4312" spans="1:34">
      <c r="A4312" t="s">
        <v>3373</v>
      </c>
      <c r="B4312" t="s">
        <v>22</v>
      </c>
      <c r="C4312" t="s">
        <v>146</v>
      </c>
      <c r="D4312" t="s">
        <v>24</v>
      </c>
      <c r="E4312" t="s">
        <v>147</v>
      </c>
      <c r="F4312" t="s">
        <v>148</v>
      </c>
      <c r="G4312" t="s">
        <v>3374</v>
      </c>
      <c r="H4312" s="1">
        <f>DATE(YEAR(invoices[[#This Row],[due_date]]),MONTH(invoices[[#This Row],[due_date]]),1)</f>
        <v>45352</v>
      </c>
      <c r="I4312" s="1">
        <v>45358</v>
      </c>
      <c r="J4312">
        <v>13500</v>
      </c>
      <c r="K4312">
        <v>1131</v>
      </c>
      <c r="L4312">
        <v>0</v>
      </c>
      <c r="M4312">
        <f>invoices[[#This Row],[rent_amount]]+invoices[[#This Row],[electricity_amount]]+invoices[[#This Row],[other_charges]]</f>
        <v>14631</v>
      </c>
      <c r="N4312" t="s">
        <v>28</v>
      </c>
      <c r="O4312" t="s">
        <v>99</v>
      </c>
      <c r="P4312">
        <v>0</v>
      </c>
      <c r="Q4312" t="b">
        <v>0</v>
      </c>
      <c r="R4312" t="s">
        <v>100</v>
      </c>
      <c r="S4312">
        <v>0</v>
      </c>
      <c r="T4312">
        <f>invoices[[#This Row],[total_amount]]</f>
        <v>14631</v>
      </c>
      <c r="U4312" t="s">
        <v>152</v>
      </c>
      <c r="V4312" t="str">
        <f>INDEX([1]!Table1[tenantname],MATCH(invoices[[#This Row],[allotment_id]],[1]!Table1[TenantAllotmentID],0))</f>
        <v>Akshay R (C31-C1)</v>
      </c>
      <c r="W4312" t="s">
        <v>14016</v>
      </c>
      <c r="X4312" t="s">
        <v>14017</v>
      </c>
      <c r="Y4312" s="4">
        <v>45352</v>
      </c>
      <c r="Z4312" t="s">
        <v>15808</v>
      </c>
      <c r="AA4312">
        <v>9690</v>
      </c>
      <c r="AB4312">
        <v>3229</v>
      </c>
      <c r="AC4312">
        <v>581</v>
      </c>
      <c r="AD4312" s="7">
        <f>invoices[[#This Row],[Rent]]+invoices[[#This Row],[Services]]+invoices[[#This Row],[GST]]</f>
        <v>13500</v>
      </c>
      <c r="AE4312" s="7">
        <f>invoices[[#This Row],[Total]]-invoices[[#This Row],[rent_amount]]</f>
        <v>0</v>
      </c>
      <c r="AF4312">
        <v>1026</v>
      </c>
      <c r="AG4312">
        <v>1131</v>
      </c>
      <c r="AH4312">
        <f>invoices[[#This Row],[EB Amount]]-invoices[[#This Row],[electricity_amount]]</f>
        <v>0</v>
      </c>
    </row>
    <row r="4313" spans="1:34">
      <c r="A4313" t="s">
        <v>3563</v>
      </c>
      <c r="B4313" t="s">
        <v>22</v>
      </c>
      <c r="C4313" t="s">
        <v>1447</v>
      </c>
      <c r="D4313" t="s">
        <v>24</v>
      </c>
      <c r="E4313" t="s">
        <v>349</v>
      </c>
      <c r="F4313" t="s">
        <v>1218</v>
      </c>
      <c r="G4313" t="s">
        <v>3564</v>
      </c>
      <c r="H4313" s="1">
        <f>DATE(YEAR(invoices[[#This Row],[due_date]]),MONTH(invoices[[#This Row],[due_date]]),1)</f>
        <v>45352</v>
      </c>
      <c r="I4313" s="1">
        <v>45358</v>
      </c>
      <c r="J4313">
        <v>13500</v>
      </c>
      <c r="K4313">
        <v>1305</v>
      </c>
      <c r="L4313">
        <v>0</v>
      </c>
      <c r="M4313">
        <f>invoices[[#This Row],[rent_amount]]+invoices[[#This Row],[electricity_amount]]+invoices[[#This Row],[other_charges]]</f>
        <v>14805</v>
      </c>
      <c r="N4313" t="s">
        <v>28</v>
      </c>
      <c r="O4313" t="s">
        <v>636</v>
      </c>
      <c r="P4313">
        <v>0</v>
      </c>
      <c r="Q4313" t="b">
        <v>0</v>
      </c>
      <c r="R4313" t="s">
        <v>100</v>
      </c>
      <c r="S4313">
        <v>0</v>
      </c>
      <c r="T4313">
        <f>invoices[[#This Row],[total_amount]]</f>
        <v>14805</v>
      </c>
      <c r="U4313" t="s">
        <v>1449</v>
      </c>
      <c r="V4313" t="str">
        <f>INDEX([1]!Table1[tenantname],MATCH(invoices[[#This Row],[allotment_id]],[1]!Table1[TenantAllotmentID],0))</f>
        <v>Manan Jain (B11-C2)</v>
      </c>
      <c r="W4313" t="s">
        <v>14476</v>
      </c>
      <c r="X4313" t="s">
        <v>14477</v>
      </c>
      <c r="Y4313" s="4">
        <v>45352</v>
      </c>
      <c r="Z4313" t="s">
        <v>15808</v>
      </c>
      <c r="AA4313">
        <v>9690</v>
      </c>
      <c r="AB4313">
        <v>3229</v>
      </c>
      <c r="AC4313">
        <v>581</v>
      </c>
      <c r="AD4313" s="7">
        <f>invoices[[#This Row],[Rent]]+invoices[[#This Row],[Services]]+invoices[[#This Row],[GST]]</f>
        <v>13500</v>
      </c>
      <c r="AE4313" s="7">
        <f>invoices[[#This Row],[Total]]-invoices[[#This Row],[rent_amount]]</f>
        <v>0</v>
      </c>
      <c r="AF4313">
        <v>1107</v>
      </c>
      <c r="AG4313">
        <v>1305</v>
      </c>
      <c r="AH4313">
        <f>invoices[[#This Row],[EB Amount]]-invoices[[#This Row],[electricity_amount]]</f>
        <v>0</v>
      </c>
    </row>
    <row r="4314" spans="1:34">
      <c r="A4314" t="s">
        <v>3603</v>
      </c>
      <c r="B4314" t="s">
        <v>22</v>
      </c>
      <c r="C4314" t="s">
        <v>2946</v>
      </c>
      <c r="D4314" t="s">
        <v>24</v>
      </c>
      <c r="E4314" t="s">
        <v>50</v>
      </c>
      <c r="F4314" t="s">
        <v>1942</v>
      </c>
      <c r="G4314" t="s">
        <v>3604</v>
      </c>
      <c r="H4314" s="1">
        <f>DATE(YEAR(invoices[[#This Row],[due_date]]),MONTH(invoices[[#This Row],[due_date]]),1)</f>
        <v>45352</v>
      </c>
      <c r="I4314" s="1">
        <v>45358</v>
      </c>
      <c r="J4314">
        <v>14500</v>
      </c>
      <c r="K4314">
        <v>1943</v>
      </c>
      <c r="L4314">
        <v>0</v>
      </c>
      <c r="M4314">
        <f>invoices[[#This Row],[rent_amount]]+invoices[[#This Row],[electricity_amount]]+invoices[[#This Row],[other_charges]]</f>
        <v>16443</v>
      </c>
      <c r="N4314" t="s">
        <v>28</v>
      </c>
      <c r="O4314" t="s">
        <v>497</v>
      </c>
      <c r="P4314">
        <v>0</v>
      </c>
      <c r="Q4314" t="b">
        <v>0</v>
      </c>
      <c r="R4314" t="s">
        <v>100</v>
      </c>
      <c r="S4314">
        <v>0</v>
      </c>
      <c r="T4314">
        <f>invoices[[#This Row],[total_amount]]</f>
        <v>16443</v>
      </c>
      <c r="U4314" t="s">
        <v>2948</v>
      </c>
      <c r="V4314" t="str">
        <f>INDEX([1]!Table1[tenantname],MATCH(invoices[[#This Row],[allotment_id]],[1]!Table1[TenantAllotmentID],0))</f>
        <v>Udyan Mahanta (B32-B1)</v>
      </c>
      <c r="W4314" t="s">
        <v>14929</v>
      </c>
      <c r="X4314" t="s">
        <v>14930</v>
      </c>
      <c r="Y4314" s="4">
        <v>45352</v>
      </c>
      <c r="Z4314" t="s">
        <v>15808</v>
      </c>
      <c r="AA4314">
        <v>9425</v>
      </c>
      <c r="AB4314">
        <v>4774</v>
      </c>
      <c r="AC4314">
        <v>301</v>
      </c>
      <c r="AD4314" s="7">
        <f>invoices[[#This Row],[Rent]]+invoices[[#This Row],[Services]]+invoices[[#This Row],[GST]]</f>
        <v>14500</v>
      </c>
      <c r="AE4314" s="7">
        <f>invoices[[#This Row],[Total]]-invoices[[#This Row],[rent_amount]]</f>
        <v>0</v>
      </c>
      <c r="AF4314">
        <v>1123</v>
      </c>
      <c r="AG4314">
        <v>1943</v>
      </c>
      <c r="AH4314">
        <f>invoices[[#This Row],[EB Amount]]-invoices[[#This Row],[electricity_amount]]</f>
        <v>0</v>
      </c>
    </row>
    <row r="4315" spans="1:34">
      <c r="A4315" t="s">
        <v>3720</v>
      </c>
      <c r="B4315" t="s">
        <v>22</v>
      </c>
      <c r="C4315" t="s">
        <v>3263</v>
      </c>
      <c r="D4315" t="s">
        <v>24</v>
      </c>
      <c r="E4315" t="s">
        <v>167</v>
      </c>
      <c r="F4315" t="s">
        <v>2258</v>
      </c>
      <c r="G4315" t="s">
        <v>3721</v>
      </c>
      <c r="H4315" s="1">
        <f>DATE(YEAR(invoices[[#This Row],[due_date]]),MONTH(invoices[[#This Row],[due_date]]),1)</f>
        <v>45352</v>
      </c>
      <c r="I4315" s="1">
        <v>45358</v>
      </c>
      <c r="J4315">
        <v>19000</v>
      </c>
      <c r="K4315">
        <v>1450</v>
      </c>
      <c r="L4315">
        <v>0</v>
      </c>
      <c r="M4315">
        <f>invoices[[#This Row],[rent_amount]]+invoices[[#This Row],[electricity_amount]]+invoices[[#This Row],[other_charges]]</f>
        <v>20450</v>
      </c>
      <c r="N4315" t="s">
        <v>28</v>
      </c>
      <c r="O4315" t="s">
        <v>497</v>
      </c>
      <c r="P4315">
        <v>0</v>
      </c>
      <c r="Q4315" t="b">
        <v>0</v>
      </c>
      <c r="R4315" t="s">
        <v>100</v>
      </c>
      <c r="S4315">
        <v>0</v>
      </c>
      <c r="T4315">
        <f>invoices[[#This Row],[total_amount]]</f>
        <v>20450</v>
      </c>
      <c r="U4315" t="s">
        <v>3265</v>
      </c>
      <c r="V4315" t="str">
        <f>INDEX([1]!Table1[tenantname],MATCH(invoices[[#This Row],[allotment_id]],[1]!Table1[TenantAllotmentID],0))</f>
        <v>Rituraj Sarma (B42-A1)</v>
      </c>
      <c r="W4315" t="s">
        <v>15010</v>
      </c>
      <c r="X4315" t="s">
        <v>15011</v>
      </c>
      <c r="Y4315" s="4">
        <v>45352</v>
      </c>
      <c r="Z4315" t="s">
        <v>15808</v>
      </c>
      <c r="AA4315">
        <v>13639</v>
      </c>
      <c r="AB4315">
        <v>4545</v>
      </c>
      <c r="AC4315">
        <v>816</v>
      </c>
      <c r="AD4315" s="7">
        <f>invoices[[#This Row],[Rent]]+invoices[[#This Row],[Services]]+invoices[[#This Row],[GST]]</f>
        <v>19000</v>
      </c>
      <c r="AE4315" s="7">
        <f>invoices[[#This Row],[Total]]-invoices[[#This Row],[rent_amount]]</f>
        <v>0</v>
      </c>
      <c r="AF4315">
        <v>1170</v>
      </c>
      <c r="AG4315">
        <v>1450</v>
      </c>
      <c r="AH4315">
        <f>invoices[[#This Row],[EB Amount]]-invoices[[#This Row],[electricity_amount]]</f>
        <v>0</v>
      </c>
    </row>
    <row r="4316" spans="1:34">
      <c r="A4316" t="s">
        <v>3726</v>
      </c>
      <c r="B4316" t="s">
        <v>22</v>
      </c>
      <c r="C4316" t="s">
        <v>2950</v>
      </c>
      <c r="D4316" t="s">
        <v>24</v>
      </c>
      <c r="E4316" t="s">
        <v>349</v>
      </c>
      <c r="F4316" t="s">
        <v>716</v>
      </c>
      <c r="G4316" t="s">
        <v>3727</v>
      </c>
      <c r="H4316" s="1">
        <f>DATE(YEAR(invoices[[#This Row],[due_date]]),MONTH(invoices[[#This Row],[due_date]]),1)</f>
        <v>45352</v>
      </c>
      <c r="I4316" s="1">
        <v>45358</v>
      </c>
      <c r="J4316">
        <v>22000</v>
      </c>
      <c r="K4316">
        <v>1305</v>
      </c>
      <c r="L4316">
        <v>0</v>
      </c>
      <c r="M4316">
        <f>invoices[[#This Row],[rent_amount]]+invoices[[#This Row],[electricity_amount]]+invoices[[#This Row],[other_charges]]</f>
        <v>23305</v>
      </c>
      <c r="N4316" t="s">
        <v>28</v>
      </c>
      <c r="O4316" t="s">
        <v>99</v>
      </c>
      <c r="P4316">
        <v>0</v>
      </c>
      <c r="Q4316" t="b">
        <v>0</v>
      </c>
      <c r="R4316" t="s">
        <v>100</v>
      </c>
      <c r="S4316">
        <v>0</v>
      </c>
      <c r="T4316">
        <f>invoices[[#This Row],[total_amount]]</f>
        <v>23305</v>
      </c>
      <c r="U4316" t="s">
        <v>2952</v>
      </c>
      <c r="V4316" t="str">
        <f>INDEX([1]!Table1[tenantname],MATCH(invoices[[#This Row],[allotment_id]],[1]!Table1[TenantAllotmentID],0))</f>
        <v>Sandeep K (B11-D1)</v>
      </c>
      <c r="W4316" t="s">
        <v>14931</v>
      </c>
      <c r="X4316" t="s">
        <v>14932</v>
      </c>
      <c r="Y4316" s="4">
        <v>45352</v>
      </c>
      <c r="Z4316" t="s">
        <v>15808</v>
      </c>
      <c r="AA4316">
        <v>15792</v>
      </c>
      <c r="AB4316">
        <v>5263</v>
      </c>
      <c r="AC4316">
        <v>945</v>
      </c>
      <c r="AD4316" s="7">
        <f>invoices[[#This Row],[Rent]]+invoices[[#This Row],[Services]]+invoices[[#This Row],[GST]]</f>
        <v>22000</v>
      </c>
      <c r="AE4316" s="7">
        <f>invoices[[#This Row],[Total]]-invoices[[#This Row],[rent_amount]]</f>
        <v>0</v>
      </c>
      <c r="AF4316">
        <v>1173</v>
      </c>
      <c r="AG4316">
        <v>1305</v>
      </c>
      <c r="AH4316">
        <f>invoices[[#This Row],[EB Amount]]-invoices[[#This Row],[electricity_amount]]</f>
        <v>0</v>
      </c>
    </row>
    <row r="4317" spans="1:34">
      <c r="A4317" t="s">
        <v>3824</v>
      </c>
      <c r="B4317" t="s">
        <v>22</v>
      </c>
      <c r="C4317" t="s">
        <v>693</v>
      </c>
      <c r="D4317" t="s">
        <v>24</v>
      </c>
      <c r="E4317" t="s">
        <v>268</v>
      </c>
      <c r="F4317" t="s">
        <v>447</v>
      </c>
      <c r="G4317" t="s">
        <v>3825</v>
      </c>
      <c r="H4317" s="1">
        <f>DATE(YEAR(invoices[[#This Row],[due_date]]),MONTH(invoices[[#This Row],[due_date]]),1)</f>
        <v>45352</v>
      </c>
      <c r="I4317" s="1">
        <v>45358</v>
      </c>
      <c r="J4317">
        <v>13500</v>
      </c>
      <c r="K4317">
        <v>1288</v>
      </c>
      <c r="L4317">
        <v>0</v>
      </c>
      <c r="M4317">
        <f>invoices[[#This Row],[rent_amount]]+invoices[[#This Row],[electricity_amount]]+invoices[[#This Row],[other_charges]]</f>
        <v>14788</v>
      </c>
      <c r="N4317" t="s">
        <v>28</v>
      </c>
      <c r="O4317" t="s">
        <v>99</v>
      </c>
      <c r="P4317">
        <v>0</v>
      </c>
      <c r="Q4317" t="b">
        <v>0</v>
      </c>
      <c r="R4317" t="s">
        <v>100</v>
      </c>
      <c r="S4317">
        <v>0</v>
      </c>
      <c r="T4317">
        <f>invoices[[#This Row],[total_amount]]</f>
        <v>14788</v>
      </c>
      <c r="U4317" t="s">
        <v>696</v>
      </c>
      <c r="V4317" t="str">
        <f>INDEX([1]!Table1[tenantname],MATCH(invoices[[#This Row],[allotment_id]],[1]!Table1[TenantAllotmentID],0))</f>
        <v>Aryan Garg (C21-C2)</v>
      </c>
      <c r="W4317" t="s">
        <v>14199</v>
      </c>
      <c r="X4317" t="s">
        <v>14200</v>
      </c>
      <c r="Y4317" s="4">
        <v>45352</v>
      </c>
      <c r="Z4317" t="s">
        <v>15808</v>
      </c>
      <c r="AA4317">
        <v>9690</v>
      </c>
      <c r="AB4317">
        <v>3229</v>
      </c>
      <c r="AC4317">
        <v>581</v>
      </c>
      <c r="AD4317" s="7">
        <f>invoices[[#This Row],[Rent]]+invoices[[#This Row],[Services]]+invoices[[#This Row],[GST]]</f>
        <v>13500</v>
      </c>
      <c r="AE4317" s="7">
        <f>invoices[[#This Row],[Total]]-invoices[[#This Row],[rent_amount]]</f>
        <v>0</v>
      </c>
      <c r="AF4317">
        <v>1217</v>
      </c>
      <c r="AG4317">
        <v>1288</v>
      </c>
      <c r="AH4317">
        <f>invoices[[#This Row],[EB Amount]]-invoices[[#This Row],[electricity_amount]]</f>
        <v>0</v>
      </c>
    </row>
    <row r="4318" spans="1:34">
      <c r="A4318" t="s">
        <v>3850</v>
      </c>
      <c r="B4318" t="s">
        <v>22</v>
      </c>
      <c r="C4318" t="s">
        <v>1744</v>
      </c>
      <c r="D4318" t="s">
        <v>24</v>
      </c>
      <c r="E4318" t="s">
        <v>195</v>
      </c>
      <c r="F4318" s="2" t="s">
        <v>1745</v>
      </c>
      <c r="G4318" t="s">
        <v>3851</v>
      </c>
      <c r="H4318" s="1">
        <f>DATE(YEAR(invoices[[#This Row],[due_date]]),MONTH(invoices[[#This Row],[due_date]]),1)</f>
        <v>45352</v>
      </c>
      <c r="I4318" s="1">
        <v>45358</v>
      </c>
      <c r="J4318">
        <v>13500</v>
      </c>
      <c r="K4318">
        <v>2001</v>
      </c>
      <c r="L4318">
        <v>0</v>
      </c>
      <c r="M4318">
        <f>invoices[[#This Row],[rent_amount]]+invoices[[#This Row],[electricity_amount]]+invoices[[#This Row],[other_charges]]</f>
        <v>15501</v>
      </c>
      <c r="N4318" t="s">
        <v>28</v>
      </c>
      <c r="O4318" t="s">
        <v>497</v>
      </c>
      <c r="P4318">
        <v>0</v>
      </c>
      <c r="Q4318" t="b">
        <v>0</v>
      </c>
      <c r="R4318" t="s">
        <v>100</v>
      </c>
      <c r="S4318">
        <v>0</v>
      </c>
      <c r="T4318">
        <f>invoices[[#This Row],[total_amount]]</f>
        <v>15501</v>
      </c>
      <c r="U4318" t="s">
        <v>1747</v>
      </c>
      <c r="V4318" t="str">
        <f>INDEX([1]!Table1[tenantname],MATCH(invoices[[#This Row],[allotment_id]],[1]!Table1[TenantAllotmentID],0))</f>
        <v>Siya Sharma (D41-C1)</v>
      </c>
      <c r="W4318" t="s">
        <v>14580</v>
      </c>
      <c r="X4318" t="s">
        <v>14581</v>
      </c>
      <c r="Y4318" s="4">
        <v>45352</v>
      </c>
      <c r="Z4318" t="s">
        <v>15808</v>
      </c>
      <c r="AA4318">
        <v>9690</v>
      </c>
      <c r="AB4318">
        <v>3229</v>
      </c>
      <c r="AC4318">
        <v>581</v>
      </c>
      <c r="AD4318" s="7">
        <f>invoices[[#This Row],[Rent]]+invoices[[#This Row],[Services]]+invoices[[#This Row],[GST]]</f>
        <v>13500</v>
      </c>
      <c r="AE4318" s="7">
        <f>invoices[[#This Row],[Total]]-invoices[[#This Row],[rent_amount]]</f>
        <v>0</v>
      </c>
      <c r="AF4318">
        <v>1228</v>
      </c>
      <c r="AG4318">
        <v>2001</v>
      </c>
      <c r="AH4318">
        <f>invoices[[#This Row],[EB Amount]]-invoices[[#This Row],[electricity_amount]]</f>
        <v>0</v>
      </c>
    </row>
    <row r="4319" spans="1:34">
      <c r="A4319" t="s">
        <v>3938</v>
      </c>
      <c r="B4319" t="s">
        <v>22</v>
      </c>
      <c r="C4319" t="s">
        <v>3054</v>
      </c>
      <c r="D4319" t="s">
        <v>24</v>
      </c>
      <c r="E4319" t="s">
        <v>275</v>
      </c>
      <c r="F4319" t="s">
        <v>411</v>
      </c>
      <c r="G4319" t="s">
        <v>3939</v>
      </c>
      <c r="H4319" s="1">
        <f>DATE(YEAR(invoices[[#This Row],[due_date]]),MONTH(invoices[[#This Row],[due_date]]),1)</f>
        <v>45352</v>
      </c>
      <c r="I4319" s="1">
        <v>45358</v>
      </c>
      <c r="J4319">
        <v>12629</v>
      </c>
      <c r="K4319">
        <v>1914</v>
      </c>
      <c r="L4319">
        <v>2250</v>
      </c>
      <c r="M4319">
        <f>invoices[[#This Row],[rent_amount]]+invoices[[#This Row],[electricity_amount]]+invoices[[#This Row],[other_charges]]</f>
        <v>16793</v>
      </c>
      <c r="N4319" t="s">
        <v>28</v>
      </c>
      <c r="O4319" t="s">
        <v>99</v>
      </c>
      <c r="P4319">
        <v>0</v>
      </c>
      <c r="Q4319" t="b">
        <v>0</v>
      </c>
      <c r="R4319" t="s">
        <v>100</v>
      </c>
      <c r="S4319">
        <v>0</v>
      </c>
      <c r="T4319">
        <f>invoices[[#This Row],[total_amount]]</f>
        <v>16793</v>
      </c>
      <c r="U4319" t="s">
        <v>3940</v>
      </c>
      <c r="V4319" t="str">
        <f>INDEX([1]!Table1[tenantname],MATCH(invoices[[#This Row],[allotment_id]],[1]!Table1[TenantAllotmentID],0))</f>
        <v>Bidisha Das (B44-B2)</v>
      </c>
      <c r="W4319" t="s">
        <v>14959</v>
      </c>
      <c r="X4319" t="s">
        <v>15152</v>
      </c>
      <c r="Y4319" s="4">
        <v>45352</v>
      </c>
      <c r="Z4319" t="s">
        <v>15808</v>
      </c>
      <c r="AA4319">
        <v>9065</v>
      </c>
      <c r="AB4319">
        <v>3021</v>
      </c>
      <c r="AC4319">
        <v>543</v>
      </c>
      <c r="AD4319" s="7">
        <f>invoices[[#This Row],[Rent]]+invoices[[#This Row],[Services]]+invoices[[#This Row],[GST]]</f>
        <v>12629</v>
      </c>
      <c r="AE4319" s="7">
        <f>invoices[[#This Row],[Total]]-invoices[[#This Row],[rent_amount]]</f>
        <v>0</v>
      </c>
      <c r="AF4319">
        <v>1269</v>
      </c>
      <c r="AG4319">
        <v>1914</v>
      </c>
      <c r="AH4319">
        <f>invoices[[#This Row],[EB Amount]]-invoices[[#This Row],[electricity_amount]]</f>
        <v>0</v>
      </c>
    </row>
    <row r="4320" spans="1:34">
      <c r="A4320" t="s">
        <v>4021</v>
      </c>
      <c r="B4320" t="s">
        <v>22</v>
      </c>
      <c r="C4320" t="s">
        <v>132</v>
      </c>
      <c r="D4320" t="s">
        <v>24</v>
      </c>
      <c r="E4320" t="s">
        <v>50</v>
      </c>
      <c r="F4320" t="s">
        <v>133</v>
      </c>
      <c r="G4320" t="s">
        <v>4022</v>
      </c>
      <c r="H4320" s="1">
        <f>DATE(YEAR(invoices[[#This Row],[due_date]]),MONTH(invoices[[#This Row],[due_date]]),1)</f>
        <v>45352</v>
      </c>
      <c r="I4320" s="1">
        <v>45358</v>
      </c>
      <c r="J4320">
        <v>13500</v>
      </c>
      <c r="K4320">
        <v>1943</v>
      </c>
      <c r="L4320">
        <v>0</v>
      </c>
      <c r="M4320">
        <f>invoices[[#This Row],[rent_amount]]+invoices[[#This Row],[electricity_amount]]+invoices[[#This Row],[other_charges]]</f>
        <v>15443</v>
      </c>
      <c r="N4320" t="s">
        <v>28</v>
      </c>
      <c r="O4320" t="s">
        <v>497</v>
      </c>
      <c r="P4320">
        <v>0</v>
      </c>
      <c r="Q4320" t="b">
        <v>0</v>
      </c>
      <c r="R4320" t="s">
        <v>100</v>
      </c>
      <c r="S4320">
        <v>0</v>
      </c>
      <c r="T4320">
        <f>invoices[[#This Row],[total_amount]]</f>
        <v>15443</v>
      </c>
      <c r="U4320" t="s">
        <v>137</v>
      </c>
      <c r="V4320" t="str">
        <f>INDEX([1]!Table1[tenantname],MATCH(invoices[[#This Row],[allotment_id]],[1]!Table1[TenantAllotmentID],0))</f>
        <v>Uma Saikumar Torikonda (B32-C1)</v>
      </c>
      <c r="W4320" t="s">
        <v>14012</v>
      </c>
      <c r="X4320" t="s">
        <v>14013</v>
      </c>
      <c r="Y4320" s="4">
        <v>45352</v>
      </c>
      <c r="Z4320" t="s">
        <v>15808</v>
      </c>
      <c r="AA4320">
        <v>8775</v>
      </c>
      <c r="AB4320">
        <v>4445</v>
      </c>
      <c r="AC4320">
        <v>280</v>
      </c>
      <c r="AD4320" s="7">
        <f>invoices[[#This Row],[Rent]]+invoices[[#This Row],[Services]]+invoices[[#This Row],[GST]]</f>
        <v>13500</v>
      </c>
      <c r="AE4320" s="7">
        <f>invoices[[#This Row],[Total]]-invoices[[#This Row],[rent_amount]]</f>
        <v>0</v>
      </c>
      <c r="AF4320">
        <v>1302</v>
      </c>
      <c r="AG4320">
        <v>1943</v>
      </c>
      <c r="AH4320">
        <f>invoices[[#This Row],[EB Amount]]-invoices[[#This Row],[electricity_amount]]</f>
        <v>0</v>
      </c>
    </row>
    <row r="4321" spans="1:34">
      <c r="A4321" s="2" t="s">
        <v>4067</v>
      </c>
      <c r="B4321" t="s">
        <v>22</v>
      </c>
      <c r="C4321" t="s">
        <v>1701</v>
      </c>
      <c r="D4321" t="s">
        <v>24</v>
      </c>
      <c r="E4321" t="s">
        <v>476</v>
      </c>
      <c r="F4321" t="s">
        <v>1186</v>
      </c>
      <c r="G4321" t="s">
        <v>4068</v>
      </c>
      <c r="H4321" s="1">
        <f>DATE(YEAR(invoices[[#This Row],[due_date]]),MONTH(invoices[[#This Row],[due_date]]),1)</f>
        <v>45352</v>
      </c>
      <c r="I4321" s="1">
        <v>45358</v>
      </c>
      <c r="J4321">
        <v>3864</v>
      </c>
      <c r="K4321">
        <v>0</v>
      </c>
      <c r="L4321">
        <v>0</v>
      </c>
      <c r="M4321">
        <f>invoices[[#This Row],[rent_amount]]+invoices[[#This Row],[electricity_amount]]+invoices[[#This Row],[other_charges]]</f>
        <v>3864</v>
      </c>
      <c r="N4321" t="s">
        <v>28</v>
      </c>
      <c r="O4321" t="s">
        <v>497</v>
      </c>
      <c r="P4321">
        <v>0</v>
      </c>
      <c r="Q4321" t="b">
        <v>0</v>
      </c>
      <c r="R4321" t="s">
        <v>100</v>
      </c>
      <c r="S4321">
        <v>0</v>
      </c>
      <c r="T4321">
        <f>invoices[[#This Row],[total_amount]]</f>
        <v>3864</v>
      </c>
      <c r="U4321" t="s">
        <v>1703</v>
      </c>
      <c r="V4321" t="str">
        <f>INDEX([1]!Table1[tenantname],MATCH(invoices[[#This Row],[allotment_id]],[1]!Table1[TenantAllotmentID],0))</f>
        <v>Shasank Dalvi (B41-B2)</v>
      </c>
      <c r="W4321" t="s">
        <v>14566</v>
      </c>
      <c r="X4321" t="s">
        <v>14567</v>
      </c>
      <c r="Y4321" s="4">
        <v>45352</v>
      </c>
      <c r="Z4321" t="s">
        <v>15808</v>
      </c>
      <c r="AA4321">
        <v>2705</v>
      </c>
      <c r="AB4321">
        <v>982</v>
      </c>
      <c r="AC4321">
        <v>177</v>
      </c>
      <c r="AD4321" s="7">
        <f>invoices[[#This Row],[Rent]]+invoices[[#This Row],[Services]]+invoices[[#This Row],[GST]]</f>
        <v>3864</v>
      </c>
      <c r="AE4321" s="7">
        <f>invoices[[#This Row],[Total]]-invoices[[#This Row],[rent_amount]]</f>
        <v>0</v>
      </c>
      <c r="AF4321">
        <v>1324</v>
      </c>
      <c r="AG4321">
        <v>0</v>
      </c>
      <c r="AH4321">
        <f>invoices[[#This Row],[EB Amount]]-invoices[[#This Row],[electricity_amount]]</f>
        <v>0</v>
      </c>
    </row>
    <row r="4322" spans="1:34">
      <c r="A4322" s="2" t="s">
        <v>4157</v>
      </c>
      <c r="B4322" t="s">
        <v>22</v>
      </c>
      <c r="C4322" t="s">
        <v>1342</v>
      </c>
      <c r="D4322" t="s">
        <v>24</v>
      </c>
      <c r="E4322" t="s">
        <v>112</v>
      </c>
      <c r="F4322" t="s">
        <v>1343</v>
      </c>
      <c r="G4322" t="s">
        <v>4158</v>
      </c>
      <c r="H4322" s="1">
        <f>DATE(YEAR(invoices[[#This Row],[due_date]]),MONTH(invoices[[#This Row],[due_date]]),1)</f>
        <v>45352</v>
      </c>
      <c r="I4322" s="1">
        <v>45358</v>
      </c>
      <c r="J4322">
        <v>8620</v>
      </c>
      <c r="K4322">
        <v>1328</v>
      </c>
      <c r="L4322">
        <v>2250</v>
      </c>
      <c r="M4322">
        <f>invoices[[#This Row],[rent_amount]]+invoices[[#This Row],[electricity_amount]]+invoices[[#This Row],[other_charges]]</f>
        <v>12198</v>
      </c>
      <c r="N4322" t="s">
        <v>28</v>
      </c>
      <c r="O4322" t="s">
        <v>99</v>
      </c>
      <c r="P4322">
        <v>0</v>
      </c>
      <c r="Q4322" t="b">
        <v>0</v>
      </c>
      <c r="R4322" t="s">
        <v>100</v>
      </c>
      <c r="S4322">
        <v>0</v>
      </c>
      <c r="T4322">
        <f>invoices[[#This Row],[total_amount]]</f>
        <v>12198</v>
      </c>
      <c r="U4322" t="s">
        <v>1345</v>
      </c>
      <c r="V4322" t="str">
        <f>INDEX([1]!Table1[tenantname],MATCH(invoices[[#This Row],[allotment_id]],[1]!Table1[TenantAllotmentID],0))</f>
        <v>Tabreez Ahamed (A23-A1)</v>
      </c>
      <c r="W4322" t="s">
        <v>14436</v>
      </c>
      <c r="X4322" t="s">
        <v>14437</v>
      </c>
      <c r="Y4322" s="4">
        <v>45352</v>
      </c>
      <c r="Z4322" t="s">
        <v>15808</v>
      </c>
      <c r="AA4322">
        <v>6187</v>
      </c>
      <c r="AB4322">
        <v>2062</v>
      </c>
      <c r="AC4322">
        <v>371</v>
      </c>
      <c r="AD4322" s="7">
        <f>invoices[[#This Row],[Rent]]+invoices[[#This Row],[Services]]+invoices[[#This Row],[GST]]</f>
        <v>8620</v>
      </c>
      <c r="AE4322" s="7">
        <f>invoices[[#This Row],[Total]]-invoices[[#This Row],[rent_amount]]</f>
        <v>0</v>
      </c>
      <c r="AF4322">
        <v>1369</v>
      </c>
      <c r="AG4322">
        <v>1328</v>
      </c>
      <c r="AH4322">
        <f>invoices[[#This Row],[EB Amount]]-invoices[[#This Row],[electricity_amount]]</f>
        <v>0</v>
      </c>
    </row>
    <row r="4323" spans="1:34">
      <c r="A4323" t="s">
        <v>4177</v>
      </c>
      <c r="B4323" t="s">
        <v>22</v>
      </c>
      <c r="C4323" t="s">
        <v>430</v>
      </c>
      <c r="D4323" t="s">
        <v>24</v>
      </c>
      <c r="E4323" t="s">
        <v>354</v>
      </c>
      <c r="F4323" t="s">
        <v>431</v>
      </c>
      <c r="G4323" t="s">
        <v>4178</v>
      </c>
      <c r="H4323" s="1">
        <f>DATE(YEAR(invoices[[#This Row],[due_date]]),MONTH(invoices[[#This Row],[due_date]]),1)</f>
        <v>45352</v>
      </c>
      <c r="I4323" s="1">
        <v>45358</v>
      </c>
      <c r="J4323">
        <v>18000</v>
      </c>
      <c r="K4323">
        <v>779</v>
      </c>
      <c r="L4323">
        <v>0</v>
      </c>
      <c r="M4323">
        <f>invoices[[#This Row],[rent_amount]]+invoices[[#This Row],[electricity_amount]]+invoices[[#This Row],[other_charges]]</f>
        <v>18779</v>
      </c>
      <c r="N4323" t="s">
        <v>28</v>
      </c>
      <c r="O4323" t="s">
        <v>636</v>
      </c>
      <c r="P4323">
        <v>0</v>
      </c>
      <c r="Q4323" t="b">
        <v>0</v>
      </c>
      <c r="R4323" t="s">
        <v>100</v>
      </c>
      <c r="S4323">
        <v>0</v>
      </c>
      <c r="T4323">
        <f>invoices[[#This Row],[total_amount]]</f>
        <v>18779</v>
      </c>
      <c r="U4323" t="s">
        <v>434</v>
      </c>
      <c r="V4323" t="str">
        <f>INDEX([1]!Table1[tenantname],MATCH(invoices[[#This Row],[allotment_id]],[1]!Table1[TenantAllotmentID],0))</f>
        <v>Aswin Kumaran M (B34-A1)</v>
      </c>
      <c r="W4323" t="s">
        <v>14108</v>
      </c>
      <c r="X4323" t="s">
        <v>14109</v>
      </c>
      <c r="Y4323" s="4">
        <v>45352</v>
      </c>
      <c r="Z4323" t="s">
        <v>15808</v>
      </c>
      <c r="AA4323">
        <v>11700</v>
      </c>
      <c r="AB4323">
        <v>5926</v>
      </c>
      <c r="AC4323">
        <v>374</v>
      </c>
      <c r="AD4323" s="7">
        <f>invoices[[#This Row],[Rent]]+invoices[[#This Row],[Services]]+invoices[[#This Row],[GST]]</f>
        <v>18000</v>
      </c>
      <c r="AE4323" s="7">
        <f>invoices[[#This Row],[Total]]-invoices[[#This Row],[rent_amount]]</f>
        <v>0</v>
      </c>
      <c r="AF4323">
        <v>1377</v>
      </c>
      <c r="AG4323">
        <v>779</v>
      </c>
      <c r="AH4323">
        <f>invoices[[#This Row],[EB Amount]]-invoices[[#This Row],[electricity_amount]]</f>
        <v>0</v>
      </c>
    </row>
    <row r="4324" spans="1:34">
      <c r="A4324" t="s">
        <v>4278</v>
      </c>
      <c r="B4324" t="s">
        <v>22</v>
      </c>
      <c r="C4324" t="s">
        <v>1938</v>
      </c>
      <c r="D4324" t="s">
        <v>24</v>
      </c>
      <c r="E4324" t="s">
        <v>342</v>
      </c>
      <c r="F4324" t="s">
        <v>1768</v>
      </c>
      <c r="G4324" t="s">
        <v>4279</v>
      </c>
      <c r="H4324" s="1">
        <f>DATE(YEAR(invoices[[#This Row],[due_date]]),MONTH(invoices[[#This Row],[due_date]]),1)</f>
        <v>45352</v>
      </c>
      <c r="I4324" s="1">
        <v>45358</v>
      </c>
      <c r="J4324">
        <v>14500</v>
      </c>
      <c r="K4324">
        <v>1595</v>
      </c>
      <c r="L4324">
        <v>0</v>
      </c>
      <c r="M4324">
        <f>invoices[[#This Row],[rent_amount]]+invoices[[#This Row],[electricity_amount]]+invoices[[#This Row],[other_charges]]</f>
        <v>16095</v>
      </c>
      <c r="N4324" t="s">
        <v>28</v>
      </c>
      <c r="O4324" t="s">
        <v>636</v>
      </c>
      <c r="P4324">
        <v>0</v>
      </c>
      <c r="Q4324" t="b">
        <v>0</v>
      </c>
      <c r="R4324" t="s">
        <v>100</v>
      </c>
      <c r="S4324">
        <v>0</v>
      </c>
      <c r="T4324">
        <f>invoices[[#This Row],[total_amount]]</f>
        <v>16095</v>
      </c>
      <c r="U4324" t="s">
        <v>1940</v>
      </c>
      <c r="V4324" t="str">
        <f>INDEX([1]!Table1[tenantname],MATCH(invoices[[#This Row],[allotment_id]],[1]!Table1[TenantAllotmentID],0))</f>
        <v>Mounika C S (D11-C1)</v>
      </c>
      <c r="W4324" t="s">
        <v>14651</v>
      </c>
      <c r="X4324" t="s">
        <v>14652</v>
      </c>
      <c r="Y4324" s="4">
        <v>45352</v>
      </c>
      <c r="Z4324" t="s">
        <v>15808</v>
      </c>
      <c r="AA4324">
        <v>9715</v>
      </c>
      <c r="AB4324">
        <v>4516</v>
      </c>
      <c r="AC4324">
        <v>269</v>
      </c>
      <c r="AD4324" s="7">
        <f>invoices[[#This Row],[Rent]]+invoices[[#This Row],[Services]]+invoices[[#This Row],[GST]]</f>
        <v>14500</v>
      </c>
      <c r="AE4324" s="7">
        <f>invoices[[#This Row],[Total]]-invoices[[#This Row],[rent_amount]]</f>
        <v>0</v>
      </c>
      <c r="AF4324">
        <v>1419</v>
      </c>
      <c r="AG4324">
        <v>1595</v>
      </c>
      <c r="AH4324">
        <f>invoices[[#This Row],[EB Amount]]-invoices[[#This Row],[electricity_amount]]</f>
        <v>0</v>
      </c>
    </row>
    <row r="4325" spans="1:34">
      <c r="A4325" t="s">
        <v>4346</v>
      </c>
      <c r="B4325" t="s">
        <v>22</v>
      </c>
      <c r="C4325" t="s">
        <v>1401</v>
      </c>
      <c r="D4325" t="s">
        <v>24</v>
      </c>
      <c r="E4325" t="s">
        <v>88</v>
      </c>
      <c r="F4325" t="s">
        <v>1314</v>
      </c>
      <c r="G4325" t="s">
        <v>4347</v>
      </c>
      <c r="H4325" s="1">
        <f>DATE(YEAR(invoices[[#This Row],[due_date]]),MONTH(invoices[[#This Row],[due_date]]),1)</f>
        <v>45352</v>
      </c>
      <c r="I4325" s="1">
        <v>45358</v>
      </c>
      <c r="J4325">
        <v>14500</v>
      </c>
      <c r="K4325">
        <v>1189</v>
      </c>
      <c r="L4325">
        <v>0</v>
      </c>
      <c r="M4325">
        <f>invoices[[#This Row],[rent_amount]]+invoices[[#This Row],[electricity_amount]]+invoices[[#This Row],[other_charges]]</f>
        <v>15689</v>
      </c>
      <c r="N4325" t="s">
        <v>28</v>
      </c>
      <c r="O4325" t="s">
        <v>497</v>
      </c>
      <c r="P4325">
        <v>0</v>
      </c>
      <c r="Q4325" t="b">
        <v>0</v>
      </c>
      <c r="R4325" t="s">
        <v>100</v>
      </c>
      <c r="S4325">
        <v>0</v>
      </c>
      <c r="T4325">
        <f>invoices[[#This Row],[total_amount]]</f>
        <v>15689</v>
      </c>
      <c r="U4325" t="s">
        <v>1403</v>
      </c>
      <c r="V4325" t="str">
        <f>INDEX([1]!Table1[tenantname],MATCH(invoices[[#This Row],[allotment_id]],[1]!Table1[TenantAllotmentID],0))</f>
        <v>Sparsh Kanak Sinha (B13-B1)</v>
      </c>
      <c r="W4325" t="s">
        <v>14460</v>
      </c>
      <c r="X4325" t="s">
        <v>14461</v>
      </c>
      <c r="Y4325" s="4">
        <v>45352</v>
      </c>
      <c r="Z4325" t="s">
        <v>15808</v>
      </c>
      <c r="AA4325">
        <v>10408</v>
      </c>
      <c r="AB4325">
        <v>3468</v>
      </c>
      <c r="AC4325">
        <v>624</v>
      </c>
      <c r="AD4325" s="7">
        <f>invoices[[#This Row],[Rent]]+invoices[[#This Row],[Services]]+invoices[[#This Row],[GST]]</f>
        <v>14500</v>
      </c>
      <c r="AE4325" s="7">
        <f>invoices[[#This Row],[Total]]-invoices[[#This Row],[rent_amount]]</f>
        <v>0</v>
      </c>
      <c r="AF4325">
        <v>1447</v>
      </c>
      <c r="AG4325">
        <v>1189</v>
      </c>
      <c r="AH4325">
        <f>invoices[[#This Row],[EB Amount]]-invoices[[#This Row],[electricity_amount]]</f>
        <v>0</v>
      </c>
    </row>
    <row r="4326" spans="1:34">
      <c r="A4326" t="s">
        <v>4456</v>
      </c>
      <c r="B4326" t="s">
        <v>22</v>
      </c>
      <c r="C4326" t="s">
        <v>4457</v>
      </c>
      <c r="D4326" t="s">
        <v>24</v>
      </c>
      <c r="E4326" t="s">
        <v>88</v>
      </c>
      <c r="F4326" t="s">
        <v>442</v>
      </c>
      <c r="G4326" t="s">
        <v>4458</v>
      </c>
      <c r="H4326" s="1">
        <f>DATE(YEAR(invoices[[#This Row],[due_date]]),MONTH(invoices[[#This Row],[due_date]]),1)</f>
        <v>45352</v>
      </c>
      <c r="I4326" s="1">
        <v>45358</v>
      </c>
      <c r="J4326">
        <v>11320</v>
      </c>
      <c r="K4326">
        <v>0</v>
      </c>
      <c r="L4326">
        <v>0</v>
      </c>
      <c r="M4326">
        <f>invoices[[#This Row],[rent_amount]]+invoices[[#This Row],[electricity_amount]]+invoices[[#This Row],[other_charges]]</f>
        <v>11320</v>
      </c>
      <c r="N4326" t="s">
        <v>28</v>
      </c>
      <c r="O4326" t="s">
        <v>99</v>
      </c>
      <c r="P4326">
        <v>0</v>
      </c>
      <c r="Q4326" t="b">
        <v>0</v>
      </c>
      <c r="R4326" t="s">
        <v>100</v>
      </c>
      <c r="S4326">
        <v>0</v>
      </c>
      <c r="T4326">
        <f>invoices[[#This Row],[total_amount]]</f>
        <v>11320</v>
      </c>
      <c r="U4326" t="s">
        <v>4459</v>
      </c>
      <c r="V4326" t="str">
        <f>INDEX([1]!Table1[tenantname],MATCH(invoices[[#This Row],[allotment_id]],[1]!Table1[TenantAllotmentID],0))</f>
        <v>Ishan Achinta (B13-A1)</v>
      </c>
      <c r="W4326" t="s">
        <v>15239</v>
      </c>
      <c r="X4326" t="s">
        <v>15240</v>
      </c>
      <c r="Y4326" s="4">
        <v>45352</v>
      </c>
      <c r="Z4326" t="s">
        <v>15808</v>
      </c>
      <c r="AA4326">
        <v>7924</v>
      </c>
      <c r="AB4326">
        <v>2878</v>
      </c>
      <c r="AC4326">
        <v>518</v>
      </c>
      <c r="AD4326" s="7">
        <f>invoices[[#This Row],[Rent]]+invoices[[#This Row],[Services]]+invoices[[#This Row],[GST]]</f>
        <v>11320</v>
      </c>
      <c r="AE4326" s="7">
        <f>invoices[[#This Row],[Total]]-invoices[[#This Row],[rent_amount]]</f>
        <v>0</v>
      </c>
      <c r="AF4326">
        <v>1492</v>
      </c>
      <c r="AG4326">
        <v>0</v>
      </c>
      <c r="AH4326">
        <f>invoices[[#This Row],[EB Amount]]-invoices[[#This Row],[electricity_amount]]</f>
        <v>0</v>
      </c>
    </row>
    <row r="4327" spans="1:34">
      <c r="A4327" t="s">
        <v>4521</v>
      </c>
      <c r="B4327" t="s">
        <v>22</v>
      </c>
      <c r="C4327" t="s">
        <v>3271</v>
      </c>
      <c r="D4327" t="s">
        <v>24</v>
      </c>
      <c r="E4327" t="s">
        <v>226</v>
      </c>
      <c r="F4327" t="s">
        <v>1238</v>
      </c>
      <c r="G4327" t="s">
        <v>4522</v>
      </c>
      <c r="H4327" s="1">
        <f>DATE(YEAR(invoices[[#This Row],[due_date]]),MONTH(invoices[[#This Row],[due_date]]),1)</f>
        <v>45352</v>
      </c>
      <c r="I4327" s="1">
        <v>45358</v>
      </c>
      <c r="J4327">
        <v>19000</v>
      </c>
      <c r="K4327">
        <v>235</v>
      </c>
      <c r="L4327">
        <v>0</v>
      </c>
      <c r="M4327">
        <f>invoices[[#This Row],[rent_amount]]+invoices[[#This Row],[electricity_amount]]+invoices[[#This Row],[other_charges]]</f>
        <v>19235</v>
      </c>
      <c r="N4327" t="s">
        <v>28</v>
      </c>
      <c r="O4327" t="s">
        <v>636</v>
      </c>
      <c r="P4327">
        <v>0</v>
      </c>
      <c r="Q4327" t="b">
        <v>0</v>
      </c>
      <c r="R4327" t="s">
        <v>100</v>
      </c>
      <c r="S4327">
        <v>0</v>
      </c>
      <c r="T4327">
        <f>invoices[[#This Row],[total_amount]]</f>
        <v>19235</v>
      </c>
      <c r="U4327" t="s">
        <v>3273</v>
      </c>
      <c r="V4327" t="str">
        <f>INDEX([1]!Table1[tenantname],MATCH(invoices[[#This Row],[allotment_id]],[1]!Table1[TenantAllotmentID],0))</f>
        <v>Nida Jawaid (B12-A1)</v>
      </c>
      <c r="W4327" t="s">
        <v>15014</v>
      </c>
      <c r="X4327" t="s">
        <v>15015</v>
      </c>
      <c r="Y4327" s="4">
        <v>45352</v>
      </c>
      <c r="Z4327" t="s">
        <v>15808</v>
      </c>
      <c r="AA4327">
        <v>13639</v>
      </c>
      <c r="AB4327">
        <v>4545</v>
      </c>
      <c r="AC4327">
        <v>816</v>
      </c>
      <c r="AD4327" s="7">
        <f>invoices[[#This Row],[Rent]]+invoices[[#This Row],[Services]]+invoices[[#This Row],[GST]]</f>
        <v>19000</v>
      </c>
      <c r="AE4327" s="7">
        <f>invoices[[#This Row],[Total]]-invoices[[#This Row],[rent_amount]]</f>
        <v>0</v>
      </c>
      <c r="AF4327">
        <v>1523</v>
      </c>
      <c r="AG4327">
        <v>235</v>
      </c>
      <c r="AH4327">
        <f>invoices[[#This Row],[EB Amount]]-invoices[[#This Row],[electricity_amount]]</f>
        <v>0</v>
      </c>
    </row>
    <row r="4328" spans="1:34">
      <c r="A4328" t="s">
        <v>4757</v>
      </c>
      <c r="B4328" t="s">
        <v>22</v>
      </c>
      <c r="C4328" t="s">
        <v>1142</v>
      </c>
      <c r="D4328" t="s">
        <v>24</v>
      </c>
      <c r="E4328" t="s">
        <v>50</v>
      </c>
      <c r="F4328" t="s">
        <v>51</v>
      </c>
      <c r="G4328" t="s">
        <v>4758</v>
      </c>
      <c r="H4328" s="1">
        <f>DATE(YEAR(invoices[[#This Row],[due_date]]),MONTH(invoices[[#This Row],[due_date]]),1)</f>
        <v>45352</v>
      </c>
      <c r="I4328" s="1">
        <v>45358</v>
      </c>
      <c r="J4328">
        <v>13500</v>
      </c>
      <c r="K4328">
        <v>1943</v>
      </c>
      <c r="L4328">
        <v>0</v>
      </c>
      <c r="M4328">
        <f>invoices[[#This Row],[rent_amount]]+invoices[[#This Row],[electricity_amount]]+invoices[[#This Row],[other_charges]]</f>
        <v>15443</v>
      </c>
      <c r="N4328" t="s">
        <v>28</v>
      </c>
      <c r="O4328" t="s">
        <v>497</v>
      </c>
      <c r="P4328">
        <v>0</v>
      </c>
      <c r="Q4328" t="b">
        <v>0</v>
      </c>
      <c r="R4328" t="s">
        <v>100</v>
      </c>
      <c r="S4328">
        <v>0</v>
      </c>
      <c r="T4328">
        <f>invoices[[#This Row],[total_amount]]</f>
        <v>15443</v>
      </c>
      <c r="U4328" t="s">
        <v>1144</v>
      </c>
      <c r="V4328" t="str">
        <f>INDEX([1]!Table1[tenantname],MATCH(invoices[[#This Row],[allotment_id]],[1]!Table1[TenantAllotmentID],0))</f>
        <v>Shalmaan B (B32-C2)</v>
      </c>
      <c r="W4328" t="s">
        <v>14360</v>
      </c>
      <c r="X4328" t="s">
        <v>14361</v>
      </c>
      <c r="Y4328" s="4">
        <v>45352</v>
      </c>
      <c r="Z4328" t="s">
        <v>15808</v>
      </c>
      <c r="AA4328">
        <v>8775</v>
      </c>
      <c r="AB4328">
        <v>4445</v>
      </c>
      <c r="AC4328">
        <v>280</v>
      </c>
      <c r="AD4328" s="7">
        <f>invoices[[#This Row],[Rent]]+invoices[[#This Row],[Services]]+invoices[[#This Row],[GST]]</f>
        <v>13500</v>
      </c>
      <c r="AE4328" s="7">
        <f>invoices[[#This Row],[Total]]-invoices[[#This Row],[rent_amount]]</f>
        <v>0</v>
      </c>
      <c r="AF4328">
        <v>1629</v>
      </c>
      <c r="AG4328">
        <v>1943</v>
      </c>
      <c r="AH4328">
        <f>invoices[[#This Row],[EB Amount]]-invoices[[#This Row],[electricity_amount]]</f>
        <v>0</v>
      </c>
    </row>
    <row r="4329" spans="1:34">
      <c r="A4329" t="s">
        <v>4775</v>
      </c>
      <c r="B4329" t="s">
        <v>22</v>
      </c>
      <c r="C4329" t="s">
        <v>4776</v>
      </c>
      <c r="D4329" t="s">
        <v>24</v>
      </c>
      <c r="E4329" t="s">
        <v>349</v>
      </c>
      <c r="F4329" t="s">
        <v>947</v>
      </c>
      <c r="G4329" t="s">
        <v>4777</v>
      </c>
      <c r="H4329" s="1">
        <f>DATE(YEAR(invoices[[#This Row],[due_date]]),MONTH(invoices[[#This Row],[due_date]]),1)</f>
        <v>45352</v>
      </c>
      <c r="I4329" s="1">
        <v>45358</v>
      </c>
      <c r="J4329">
        <v>13566</v>
      </c>
      <c r="K4329">
        <v>1305</v>
      </c>
      <c r="L4329">
        <v>2250</v>
      </c>
      <c r="M4329">
        <f>invoices[[#This Row],[rent_amount]]+invoices[[#This Row],[electricity_amount]]+invoices[[#This Row],[other_charges]]</f>
        <v>17121</v>
      </c>
      <c r="N4329" t="s">
        <v>28</v>
      </c>
      <c r="O4329" t="s">
        <v>497</v>
      </c>
      <c r="P4329">
        <v>0</v>
      </c>
      <c r="Q4329" t="b">
        <v>0</v>
      </c>
      <c r="R4329" t="s">
        <v>100</v>
      </c>
      <c r="S4329">
        <v>0</v>
      </c>
      <c r="T4329">
        <f>invoices[[#This Row],[total_amount]]</f>
        <v>17121</v>
      </c>
      <c r="U4329" t="s">
        <v>4778</v>
      </c>
      <c r="V4329" t="str">
        <f>INDEX([1]!Table1[tenantname],MATCH(invoices[[#This Row],[allotment_id]],[1]!Table1[TenantAllotmentID],0))</f>
        <v>Sathyam Dwivedi (B11-B1)</v>
      </c>
      <c r="W4329" t="s">
        <v>15285</v>
      </c>
      <c r="X4329" t="s">
        <v>15286</v>
      </c>
      <c r="Y4329" s="4">
        <v>45352</v>
      </c>
      <c r="Z4329" t="s">
        <v>15808</v>
      </c>
      <c r="AA4329">
        <v>9737</v>
      </c>
      <c r="AB4329">
        <v>3245</v>
      </c>
      <c r="AC4329">
        <v>584</v>
      </c>
      <c r="AD4329" s="7">
        <f>invoices[[#This Row],[Rent]]+invoices[[#This Row],[Services]]+invoices[[#This Row],[GST]]</f>
        <v>13566</v>
      </c>
      <c r="AE4329" s="7">
        <f>invoices[[#This Row],[Total]]-invoices[[#This Row],[rent_amount]]</f>
        <v>0</v>
      </c>
      <c r="AF4329">
        <v>1638</v>
      </c>
      <c r="AG4329">
        <v>1305</v>
      </c>
      <c r="AH4329">
        <f>invoices[[#This Row],[EB Amount]]-invoices[[#This Row],[electricity_amount]]</f>
        <v>0</v>
      </c>
    </row>
    <row r="4330" spans="1:34">
      <c r="A4330" t="s">
        <v>4791</v>
      </c>
      <c r="B4330" t="s">
        <v>22</v>
      </c>
      <c r="C4330" t="s">
        <v>2027</v>
      </c>
      <c r="D4330" t="s">
        <v>24</v>
      </c>
      <c r="E4330" t="s">
        <v>254</v>
      </c>
      <c r="F4330" t="s">
        <v>575</v>
      </c>
      <c r="G4330" t="s">
        <v>4792</v>
      </c>
      <c r="H4330" s="1">
        <f>DATE(YEAR(invoices[[#This Row],[due_date]]),MONTH(invoices[[#This Row],[due_date]]),1)</f>
        <v>45352</v>
      </c>
      <c r="I4330" s="1">
        <v>45358</v>
      </c>
      <c r="J4330">
        <v>14500</v>
      </c>
      <c r="K4330">
        <v>2552</v>
      </c>
      <c r="L4330">
        <v>0</v>
      </c>
      <c r="M4330">
        <f>invoices[[#This Row],[rent_amount]]+invoices[[#This Row],[electricity_amount]]+invoices[[#This Row],[other_charges]]</f>
        <v>17052</v>
      </c>
      <c r="N4330" t="s">
        <v>28</v>
      </c>
      <c r="O4330" t="s">
        <v>497</v>
      </c>
      <c r="P4330">
        <v>0</v>
      </c>
      <c r="Q4330" t="b">
        <v>0</v>
      </c>
      <c r="R4330" t="s">
        <v>100</v>
      </c>
      <c r="S4330">
        <v>0</v>
      </c>
      <c r="T4330">
        <f>invoices[[#This Row],[total_amount]]</f>
        <v>17052</v>
      </c>
      <c r="U4330" t="s">
        <v>2214</v>
      </c>
      <c r="V4330" t="str">
        <f>INDEX([1]!Table1[tenantname],MATCH(invoices[[#This Row],[allotment_id]],[1]!Table1[TenantAllotmentID],0))</f>
        <v>Sagarika Das (C42-B1)</v>
      </c>
      <c r="W4330" t="s">
        <v>14679</v>
      </c>
      <c r="X4330" t="s">
        <v>14744</v>
      </c>
      <c r="Y4330" s="4">
        <v>45352</v>
      </c>
      <c r="Z4330" t="s">
        <v>15808</v>
      </c>
      <c r="AA4330">
        <v>9425</v>
      </c>
      <c r="AB4330">
        <v>4774</v>
      </c>
      <c r="AC4330">
        <v>301</v>
      </c>
      <c r="AD4330" s="7">
        <f>invoices[[#This Row],[Rent]]+invoices[[#This Row],[Services]]+invoices[[#This Row],[GST]]</f>
        <v>14500</v>
      </c>
      <c r="AE4330" s="7">
        <f>invoices[[#This Row],[Total]]-invoices[[#This Row],[rent_amount]]</f>
        <v>0</v>
      </c>
      <c r="AF4330">
        <v>1644</v>
      </c>
      <c r="AG4330">
        <v>2552</v>
      </c>
      <c r="AH4330">
        <f>invoices[[#This Row],[EB Amount]]-invoices[[#This Row],[electricity_amount]]</f>
        <v>0</v>
      </c>
    </row>
    <row r="4331" spans="1:34">
      <c r="A4331" t="s">
        <v>4799</v>
      </c>
      <c r="B4331" t="s">
        <v>22</v>
      </c>
      <c r="C4331" t="s">
        <v>1538</v>
      </c>
      <c r="D4331" t="s">
        <v>24</v>
      </c>
      <c r="E4331" t="s">
        <v>592</v>
      </c>
      <c r="F4331" t="s">
        <v>1184</v>
      </c>
      <c r="G4331" t="s">
        <v>4800</v>
      </c>
      <c r="H4331" s="1">
        <f>DATE(YEAR(invoices[[#This Row],[due_date]]),MONTH(invoices[[#This Row],[due_date]]),1)</f>
        <v>45352</v>
      </c>
      <c r="I4331" s="1">
        <v>45358</v>
      </c>
      <c r="J4331">
        <v>23500</v>
      </c>
      <c r="K4331">
        <v>648</v>
      </c>
      <c r="L4331">
        <v>0</v>
      </c>
      <c r="M4331">
        <f>invoices[[#This Row],[rent_amount]]+invoices[[#This Row],[electricity_amount]]+invoices[[#This Row],[other_charges]]</f>
        <v>24148</v>
      </c>
      <c r="N4331" t="s">
        <v>28</v>
      </c>
      <c r="O4331" t="s">
        <v>497</v>
      </c>
      <c r="P4331">
        <v>0</v>
      </c>
      <c r="Q4331" t="b">
        <v>0</v>
      </c>
      <c r="R4331" t="s">
        <v>100</v>
      </c>
      <c r="S4331">
        <v>0</v>
      </c>
      <c r="T4331">
        <f>invoices[[#This Row],[total_amount]]</f>
        <v>24148</v>
      </c>
      <c r="U4331" t="s">
        <v>1541</v>
      </c>
      <c r="V4331" t="str">
        <f>INDEX([1]!Table1[tenantname],MATCH(invoices[[#This Row],[allotment_id]],[1]!Table1[TenantAllotmentID],0))</f>
        <v>Raguram R S (A44-D1)</v>
      </c>
      <c r="W4331" t="s">
        <v>14509</v>
      </c>
      <c r="X4331" t="s">
        <v>14510</v>
      </c>
      <c r="Y4331" s="4">
        <v>45352</v>
      </c>
      <c r="Z4331" t="s">
        <v>15808</v>
      </c>
      <c r="AA4331">
        <v>16869</v>
      </c>
      <c r="AB4331">
        <v>5621</v>
      </c>
      <c r="AC4331">
        <v>1010</v>
      </c>
      <c r="AD4331" s="7">
        <f>invoices[[#This Row],[Rent]]+invoices[[#This Row],[Services]]+invoices[[#This Row],[GST]]</f>
        <v>23500</v>
      </c>
      <c r="AE4331" s="7">
        <f>invoices[[#This Row],[Total]]-invoices[[#This Row],[rent_amount]]</f>
        <v>0</v>
      </c>
      <c r="AF4331">
        <v>1647</v>
      </c>
      <c r="AG4331">
        <v>648</v>
      </c>
      <c r="AH4331">
        <f>invoices[[#This Row],[EB Amount]]-invoices[[#This Row],[electricity_amount]]</f>
        <v>0</v>
      </c>
    </row>
    <row r="4332" spans="1:34">
      <c r="A4332" t="s">
        <v>4835</v>
      </c>
      <c r="B4332" t="s">
        <v>22</v>
      </c>
      <c r="C4332" t="s">
        <v>509</v>
      </c>
      <c r="D4332" t="s">
        <v>24</v>
      </c>
      <c r="E4332" t="s">
        <v>96</v>
      </c>
      <c r="F4332" t="s">
        <v>1426</v>
      </c>
      <c r="G4332" t="s">
        <v>4836</v>
      </c>
      <c r="H4332" s="1">
        <f>DATE(YEAR(invoices[[#This Row],[due_date]]),MONTH(invoices[[#This Row],[due_date]]),1)</f>
        <v>45352</v>
      </c>
      <c r="I4332" s="1">
        <v>45358</v>
      </c>
      <c r="J4332">
        <v>14500</v>
      </c>
      <c r="K4332">
        <v>1392</v>
      </c>
      <c r="L4332">
        <v>0</v>
      </c>
      <c r="M4332">
        <f>invoices[[#This Row],[rent_amount]]+invoices[[#This Row],[electricity_amount]]+invoices[[#This Row],[other_charges]]</f>
        <v>15892</v>
      </c>
      <c r="N4332" t="s">
        <v>28</v>
      </c>
      <c r="O4332" t="s">
        <v>99</v>
      </c>
      <c r="P4332">
        <v>0</v>
      </c>
      <c r="Q4332" t="b">
        <v>0</v>
      </c>
      <c r="R4332" t="s">
        <v>100</v>
      </c>
      <c r="S4332">
        <v>0</v>
      </c>
      <c r="T4332">
        <f>invoices[[#This Row],[total_amount]]</f>
        <v>15892</v>
      </c>
      <c r="U4332" t="s">
        <v>3175</v>
      </c>
      <c r="V4332" t="str">
        <f>INDEX([1]!Table1[tenantname],MATCH(invoices[[#This Row],[allotment_id]],[1]!Table1[TenantAllotmentID],0))</f>
        <v>Harsh Gupta (B33-B1)</v>
      </c>
      <c r="W4332" t="s">
        <v>14136</v>
      </c>
      <c r="X4332" t="s">
        <v>14991</v>
      </c>
      <c r="Y4332" s="4">
        <v>45352</v>
      </c>
      <c r="Z4332" t="s">
        <v>15808</v>
      </c>
      <c r="AA4332">
        <v>9425</v>
      </c>
      <c r="AB4332">
        <v>4774</v>
      </c>
      <c r="AC4332">
        <v>301</v>
      </c>
      <c r="AD4332" s="7">
        <f>invoices[[#This Row],[Rent]]+invoices[[#This Row],[Services]]+invoices[[#This Row],[GST]]</f>
        <v>14500</v>
      </c>
      <c r="AE4332" s="7">
        <f>invoices[[#This Row],[Total]]-invoices[[#This Row],[rent_amount]]</f>
        <v>0</v>
      </c>
      <c r="AF4332">
        <v>1663</v>
      </c>
      <c r="AG4332">
        <v>1392</v>
      </c>
      <c r="AH4332">
        <f>invoices[[#This Row],[EB Amount]]-invoices[[#This Row],[electricity_amount]]</f>
        <v>0</v>
      </c>
    </row>
    <row r="4333" spans="1:34">
      <c r="A4333" t="s">
        <v>4895</v>
      </c>
      <c r="B4333" t="s">
        <v>22</v>
      </c>
      <c r="C4333" t="s">
        <v>384</v>
      </c>
      <c r="D4333" t="s">
        <v>24</v>
      </c>
      <c r="E4333" t="s">
        <v>25</v>
      </c>
      <c r="F4333" t="s">
        <v>385</v>
      </c>
      <c r="G4333" t="s">
        <v>4896</v>
      </c>
      <c r="H4333" s="1">
        <f>DATE(YEAR(invoices[[#This Row],[due_date]]),MONTH(invoices[[#This Row],[due_date]]),1)</f>
        <v>45352</v>
      </c>
      <c r="I4333" s="1">
        <v>45358</v>
      </c>
      <c r="J4333">
        <v>13000</v>
      </c>
      <c r="K4333">
        <v>1102</v>
      </c>
      <c r="L4333">
        <v>0</v>
      </c>
      <c r="M4333">
        <f>invoices[[#This Row],[rent_amount]]+invoices[[#This Row],[electricity_amount]]+invoices[[#This Row],[other_charges]]</f>
        <v>14102</v>
      </c>
      <c r="N4333" t="s">
        <v>28</v>
      </c>
      <c r="O4333" t="s">
        <v>99</v>
      </c>
      <c r="P4333">
        <v>0</v>
      </c>
      <c r="Q4333" t="b">
        <v>0</v>
      </c>
      <c r="R4333" t="s">
        <v>100</v>
      </c>
      <c r="S4333">
        <v>0</v>
      </c>
      <c r="T4333">
        <f>invoices[[#This Row],[total_amount]]</f>
        <v>14102</v>
      </c>
      <c r="U4333" t="s">
        <v>387</v>
      </c>
      <c r="V4333" t="str">
        <f>INDEX([1]!Table1[tenantname],MATCH(invoices[[#This Row],[allotment_id]],[1]!Table1[TenantAllotmentID],0))</f>
        <v>Aruna Govindarajan (A24-B3)</v>
      </c>
      <c r="W4333" t="s">
        <v>14090</v>
      </c>
      <c r="X4333" t="s">
        <v>14091</v>
      </c>
      <c r="Y4333" s="4">
        <v>45352</v>
      </c>
      <c r="Z4333" t="s">
        <v>15808</v>
      </c>
      <c r="AA4333">
        <v>9332</v>
      </c>
      <c r="AB4333">
        <v>3110</v>
      </c>
      <c r="AC4333">
        <v>558</v>
      </c>
      <c r="AD4333" s="7">
        <f>invoices[[#This Row],[Rent]]+invoices[[#This Row],[Services]]+invoices[[#This Row],[GST]]</f>
        <v>13000</v>
      </c>
      <c r="AE4333" s="7">
        <f>invoices[[#This Row],[Total]]-invoices[[#This Row],[rent_amount]]</f>
        <v>0</v>
      </c>
      <c r="AF4333">
        <v>1690</v>
      </c>
      <c r="AG4333">
        <v>1102</v>
      </c>
      <c r="AH4333">
        <f>invoices[[#This Row],[EB Amount]]-invoices[[#This Row],[electricity_amount]]</f>
        <v>0</v>
      </c>
    </row>
    <row r="4334" spans="1:34">
      <c r="A4334" t="s">
        <v>5034</v>
      </c>
      <c r="B4334" t="s">
        <v>22</v>
      </c>
      <c r="C4334" t="s">
        <v>4247</v>
      </c>
      <c r="D4334" t="s">
        <v>24</v>
      </c>
      <c r="E4334" t="s">
        <v>569</v>
      </c>
      <c r="F4334" t="s">
        <v>727</v>
      </c>
      <c r="G4334" t="s">
        <v>5035</v>
      </c>
      <c r="H4334" s="1">
        <f>DATE(YEAR(invoices[[#This Row],[due_date]]),MONTH(invoices[[#This Row],[due_date]]),1)</f>
        <v>45352</v>
      </c>
      <c r="I4334" s="1">
        <v>45358</v>
      </c>
      <c r="J4334">
        <v>13000</v>
      </c>
      <c r="K4334">
        <v>1856</v>
      </c>
      <c r="L4334">
        <v>0</v>
      </c>
      <c r="M4334">
        <f>invoices[[#This Row],[rent_amount]]+invoices[[#This Row],[electricity_amount]]+invoices[[#This Row],[other_charges]]</f>
        <v>14856</v>
      </c>
      <c r="N4334" t="s">
        <v>28</v>
      </c>
      <c r="O4334" t="s">
        <v>497</v>
      </c>
      <c r="P4334">
        <v>0</v>
      </c>
      <c r="Q4334" t="b">
        <v>0</v>
      </c>
      <c r="R4334" t="s">
        <v>100</v>
      </c>
      <c r="S4334">
        <v>0</v>
      </c>
      <c r="T4334">
        <f>invoices[[#This Row],[total_amount]]</f>
        <v>14856</v>
      </c>
      <c r="U4334" t="s">
        <v>4249</v>
      </c>
      <c r="V4334" t="str">
        <f>INDEX([1]!Table1[tenantname],MATCH(invoices[[#This Row],[allotment_id]],[1]!Table1[TenantAllotmentID],0))</f>
        <v>Swarali Kadam (C12-C3)</v>
      </c>
      <c r="W4334" t="s">
        <v>15195</v>
      </c>
      <c r="X4334" t="s">
        <v>15196</v>
      </c>
      <c r="Y4334" s="4">
        <v>45352</v>
      </c>
      <c r="Z4334" t="s">
        <v>15808</v>
      </c>
      <c r="AA4334">
        <v>9100</v>
      </c>
      <c r="AB4334">
        <v>3700</v>
      </c>
      <c r="AC4334">
        <v>200</v>
      </c>
      <c r="AD4334" s="7">
        <f>invoices[[#This Row],[Rent]]+invoices[[#This Row],[Services]]+invoices[[#This Row],[GST]]</f>
        <v>13000</v>
      </c>
      <c r="AE4334" s="7">
        <f>invoices[[#This Row],[Total]]-invoices[[#This Row],[rent_amount]]</f>
        <v>0</v>
      </c>
      <c r="AF4334">
        <v>1755</v>
      </c>
      <c r="AG4334">
        <v>1856</v>
      </c>
      <c r="AH4334">
        <f>invoices[[#This Row],[EB Amount]]-invoices[[#This Row],[electricity_amount]]</f>
        <v>0</v>
      </c>
    </row>
    <row r="4335" spans="1:34">
      <c r="A4335" t="s">
        <v>5117</v>
      </c>
      <c r="B4335" t="s">
        <v>22</v>
      </c>
      <c r="C4335" t="s">
        <v>847</v>
      </c>
      <c r="D4335" t="s">
        <v>24</v>
      </c>
      <c r="E4335" t="s">
        <v>354</v>
      </c>
      <c r="F4335" t="s">
        <v>540</v>
      </c>
      <c r="G4335" t="s">
        <v>5118</v>
      </c>
      <c r="H4335" s="1">
        <f>DATE(YEAR(invoices[[#This Row],[due_date]]),MONTH(invoices[[#This Row],[due_date]]),1)</f>
        <v>45352</v>
      </c>
      <c r="I4335" s="1">
        <v>45358</v>
      </c>
      <c r="J4335">
        <v>13500</v>
      </c>
      <c r="K4335">
        <v>1189</v>
      </c>
      <c r="L4335">
        <v>0</v>
      </c>
      <c r="M4335">
        <f>invoices[[#This Row],[rent_amount]]+invoices[[#This Row],[electricity_amount]]+invoices[[#This Row],[other_charges]]</f>
        <v>14689</v>
      </c>
      <c r="N4335" t="s">
        <v>28</v>
      </c>
      <c r="O4335" t="s">
        <v>636</v>
      </c>
      <c r="P4335">
        <v>0</v>
      </c>
      <c r="Q4335" t="b">
        <v>0</v>
      </c>
      <c r="R4335" t="s">
        <v>100</v>
      </c>
      <c r="S4335">
        <v>0</v>
      </c>
      <c r="T4335">
        <f>invoices[[#This Row],[total_amount]]</f>
        <v>14689</v>
      </c>
      <c r="U4335" t="s">
        <v>2090</v>
      </c>
      <c r="V4335" t="str">
        <f>INDEX([1]!Table1[tenantname],MATCH(invoices[[#This Row],[allotment_id]],[1]!Table1[TenantAllotmentID],0))</f>
        <v>Narendhren RR (B34-C1)</v>
      </c>
      <c r="W4335" t="s">
        <v>14253</v>
      </c>
      <c r="X4335" t="s">
        <v>14704</v>
      </c>
      <c r="Y4335" s="4">
        <v>45352</v>
      </c>
      <c r="Z4335" t="s">
        <v>15808</v>
      </c>
      <c r="AA4335">
        <v>8775</v>
      </c>
      <c r="AB4335">
        <v>4445</v>
      </c>
      <c r="AC4335">
        <v>280</v>
      </c>
      <c r="AD4335" s="7">
        <f>invoices[[#This Row],[Rent]]+invoices[[#This Row],[Services]]+invoices[[#This Row],[GST]]</f>
        <v>13500</v>
      </c>
      <c r="AE4335" s="7">
        <f>invoices[[#This Row],[Total]]-invoices[[#This Row],[rent_amount]]</f>
        <v>0</v>
      </c>
      <c r="AF4335">
        <v>1797</v>
      </c>
      <c r="AG4335">
        <v>1189</v>
      </c>
      <c r="AH4335">
        <f>invoices[[#This Row],[EB Amount]]-invoices[[#This Row],[electricity_amount]]</f>
        <v>0</v>
      </c>
    </row>
    <row r="4336" spans="1:34">
      <c r="A4336" t="s">
        <v>5217</v>
      </c>
      <c r="B4336" t="s">
        <v>22</v>
      </c>
      <c r="C4336" t="s">
        <v>1020</v>
      </c>
      <c r="D4336" t="s">
        <v>24</v>
      </c>
      <c r="E4336" t="s">
        <v>329</v>
      </c>
      <c r="F4336" t="s">
        <v>1021</v>
      </c>
      <c r="G4336" t="s">
        <v>5218</v>
      </c>
      <c r="H4336" s="1">
        <f>DATE(YEAR(invoices[[#This Row],[due_date]]),MONTH(invoices[[#This Row],[due_date]]),1)</f>
        <v>45352</v>
      </c>
      <c r="I4336" s="1">
        <v>45358</v>
      </c>
      <c r="J4336">
        <v>14500</v>
      </c>
      <c r="K4336">
        <v>1392</v>
      </c>
      <c r="L4336">
        <v>0</v>
      </c>
      <c r="M4336">
        <f>invoices[[#This Row],[rent_amount]]+invoices[[#This Row],[electricity_amount]]+invoices[[#This Row],[other_charges]]</f>
        <v>15892</v>
      </c>
      <c r="N4336" t="s">
        <v>28</v>
      </c>
      <c r="O4336" t="s">
        <v>497</v>
      </c>
      <c r="P4336">
        <v>0</v>
      </c>
      <c r="Q4336" t="b">
        <v>0</v>
      </c>
      <c r="R4336" t="s">
        <v>100</v>
      </c>
      <c r="S4336">
        <v>0</v>
      </c>
      <c r="T4336">
        <f>invoices[[#This Row],[total_amount]]</f>
        <v>15892</v>
      </c>
      <c r="U4336" t="s">
        <v>1024</v>
      </c>
      <c r="V4336" t="str">
        <f>INDEX([1]!Table1[tenantname],MATCH(invoices[[#This Row],[allotment_id]],[1]!Table1[TenantAllotmentID],0))</f>
        <v>Sruthi Naya P (C43-B2)</v>
      </c>
      <c r="W4336" t="s">
        <v>14318</v>
      </c>
      <c r="X4336" t="s">
        <v>14318</v>
      </c>
      <c r="Y4336" s="4">
        <v>45352</v>
      </c>
      <c r="Z4336" t="s">
        <v>15808</v>
      </c>
      <c r="AA4336">
        <v>9425</v>
      </c>
      <c r="AB4336">
        <v>4774</v>
      </c>
      <c r="AC4336">
        <v>301</v>
      </c>
      <c r="AD4336" s="7">
        <f>invoices[[#This Row],[Rent]]+invoices[[#This Row],[Services]]+invoices[[#This Row],[GST]]</f>
        <v>14500</v>
      </c>
      <c r="AE4336" s="7">
        <f>invoices[[#This Row],[Total]]-invoices[[#This Row],[rent_amount]]</f>
        <v>0</v>
      </c>
      <c r="AF4336">
        <v>1843</v>
      </c>
      <c r="AG4336">
        <v>1392</v>
      </c>
      <c r="AH4336">
        <f>invoices[[#This Row],[EB Amount]]-invoices[[#This Row],[electricity_amount]]</f>
        <v>0</v>
      </c>
    </row>
    <row r="4337" spans="1:34">
      <c r="A4337" t="s">
        <v>5385</v>
      </c>
      <c r="B4337" t="s">
        <v>22</v>
      </c>
      <c r="C4337" t="s">
        <v>1185</v>
      </c>
      <c r="D4337" t="s">
        <v>24</v>
      </c>
      <c r="E4337" t="s">
        <v>247</v>
      </c>
      <c r="F4337" t="s">
        <v>417</v>
      </c>
      <c r="G4337" t="s">
        <v>5386</v>
      </c>
      <c r="H4337" s="1">
        <f>DATE(YEAR(invoices[[#This Row],[due_date]]),MONTH(invoices[[#This Row],[due_date]]),1)</f>
        <v>45352</v>
      </c>
      <c r="I4337" s="1">
        <v>45358</v>
      </c>
      <c r="J4337">
        <v>13566</v>
      </c>
      <c r="K4337">
        <v>0</v>
      </c>
      <c r="L4337">
        <v>0</v>
      </c>
      <c r="M4337">
        <f>invoices[[#This Row],[rent_amount]]+invoices[[#This Row],[electricity_amount]]+invoices[[#This Row],[other_charges]]</f>
        <v>13566</v>
      </c>
      <c r="N4337" t="s">
        <v>28</v>
      </c>
      <c r="O4337" t="s">
        <v>497</v>
      </c>
      <c r="P4337">
        <v>0</v>
      </c>
      <c r="Q4337" t="b">
        <v>0</v>
      </c>
      <c r="R4337" t="s">
        <v>100</v>
      </c>
      <c r="S4337">
        <v>0</v>
      </c>
      <c r="T4337">
        <f>invoices[[#This Row],[total_amount]]</f>
        <v>13566</v>
      </c>
      <c r="U4337" t="s">
        <v>5387</v>
      </c>
      <c r="V4337" t="str">
        <f>INDEX([1]!Table1[tenantname],MATCH(invoices[[#This Row],[allotment_id]],[1]!Table1[TenantAllotmentID],0))</f>
        <v>Surya Parthipan (C11-B2)</v>
      </c>
      <c r="W4337" t="s">
        <v>14372</v>
      </c>
      <c r="X4337" t="s">
        <v>15369</v>
      </c>
      <c r="Y4337" s="4">
        <v>45352</v>
      </c>
      <c r="Z4337" t="s">
        <v>15808</v>
      </c>
      <c r="AA4337">
        <v>9737</v>
      </c>
      <c r="AB4337">
        <v>3245</v>
      </c>
      <c r="AC4337">
        <v>584</v>
      </c>
      <c r="AD4337" s="7">
        <f>invoices[[#This Row],[Rent]]+invoices[[#This Row],[Services]]+invoices[[#This Row],[GST]]</f>
        <v>13566</v>
      </c>
      <c r="AE4337" s="7">
        <f>invoices[[#This Row],[Total]]-invoices[[#This Row],[rent_amount]]</f>
        <v>0</v>
      </c>
      <c r="AF4337">
        <v>1928</v>
      </c>
      <c r="AG4337">
        <v>0</v>
      </c>
      <c r="AH4337">
        <f>invoices[[#This Row],[EB Amount]]-invoices[[#This Row],[electricity_amount]]</f>
        <v>0</v>
      </c>
    </row>
    <row r="4338" spans="1:34">
      <c r="A4338" t="s">
        <v>5467</v>
      </c>
      <c r="B4338" t="s">
        <v>22</v>
      </c>
      <c r="C4338" t="s">
        <v>5468</v>
      </c>
      <c r="D4338" t="s">
        <v>24</v>
      </c>
      <c r="E4338" t="s">
        <v>147</v>
      </c>
      <c r="F4338" t="s">
        <v>336</v>
      </c>
      <c r="G4338" t="s">
        <v>5469</v>
      </c>
      <c r="H4338" s="1">
        <f>DATE(YEAR(invoices[[#This Row],[due_date]]),MONTH(invoices[[#This Row],[due_date]]),1)</f>
        <v>45352</v>
      </c>
      <c r="I4338" s="1">
        <v>45358</v>
      </c>
      <c r="J4338">
        <v>22000</v>
      </c>
      <c r="K4338">
        <v>975</v>
      </c>
      <c r="L4338">
        <v>0</v>
      </c>
      <c r="M4338">
        <f>invoices[[#This Row],[rent_amount]]+invoices[[#This Row],[electricity_amount]]+invoices[[#This Row],[other_charges]]</f>
        <v>22975</v>
      </c>
      <c r="N4338" t="s">
        <v>28</v>
      </c>
      <c r="O4338" t="s">
        <v>99</v>
      </c>
      <c r="P4338">
        <v>0</v>
      </c>
      <c r="Q4338" t="b">
        <v>0</v>
      </c>
      <c r="R4338" t="s">
        <v>100</v>
      </c>
      <c r="S4338">
        <v>0</v>
      </c>
      <c r="T4338">
        <f>invoices[[#This Row],[total_amount]]</f>
        <v>22975</v>
      </c>
      <c r="U4338" t="s">
        <v>5470</v>
      </c>
      <c r="V4338" t="str">
        <f>INDEX([1]!Table1[tenantname],MATCH(invoices[[#This Row],[allotment_id]],[1]!Table1[TenantAllotmentID],0))</f>
        <v>Anurag Yarlagadda (C31-D1)</v>
      </c>
      <c r="W4338" t="s">
        <v>15379</v>
      </c>
      <c r="X4338" t="s">
        <v>15380</v>
      </c>
      <c r="Y4338" s="4">
        <v>45352</v>
      </c>
      <c r="Z4338" t="s">
        <v>15808</v>
      </c>
      <c r="AA4338">
        <v>15792</v>
      </c>
      <c r="AB4338">
        <v>5263</v>
      </c>
      <c r="AC4338">
        <v>945</v>
      </c>
      <c r="AD4338" s="7">
        <f>invoices[[#This Row],[Rent]]+invoices[[#This Row],[Services]]+invoices[[#This Row],[GST]]</f>
        <v>22000</v>
      </c>
      <c r="AE4338" s="7">
        <f>invoices[[#This Row],[Total]]-invoices[[#This Row],[rent_amount]]</f>
        <v>0</v>
      </c>
      <c r="AF4338">
        <v>1966</v>
      </c>
      <c r="AG4338">
        <v>975</v>
      </c>
      <c r="AH4338">
        <f>invoices[[#This Row],[EB Amount]]-invoices[[#This Row],[electricity_amount]]</f>
        <v>0</v>
      </c>
    </row>
    <row r="4339" spans="1:34">
      <c r="A4339" t="s">
        <v>5509</v>
      </c>
      <c r="B4339" t="s">
        <v>22</v>
      </c>
      <c r="C4339" t="s">
        <v>253</v>
      </c>
      <c r="D4339" t="s">
        <v>24</v>
      </c>
      <c r="E4339" t="s">
        <v>254</v>
      </c>
      <c r="F4339" t="s">
        <v>255</v>
      </c>
      <c r="G4339" t="s">
        <v>5510</v>
      </c>
      <c r="H4339" s="1">
        <f>DATE(YEAR(invoices[[#This Row],[due_date]]),MONTH(invoices[[#This Row],[due_date]]),1)</f>
        <v>45352</v>
      </c>
      <c r="I4339" s="1">
        <v>45358</v>
      </c>
      <c r="J4339">
        <v>19000</v>
      </c>
      <c r="K4339">
        <v>2552</v>
      </c>
      <c r="L4339">
        <v>0</v>
      </c>
      <c r="M4339">
        <f>invoices[[#This Row],[rent_amount]]+invoices[[#This Row],[electricity_amount]]+invoices[[#This Row],[other_charges]]</f>
        <v>21552</v>
      </c>
      <c r="N4339" t="s">
        <v>28</v>
      </c>
      <c r="O4339" t="s">
        <v>99</v>
      </c>
      <c r="P4339">
        <v>0</v>
      </c>
      <c r="Q4339" t="b">
        <v>0</v>
      </c>
      <c r="R4339" t="s">
        <v>100</v>
      </c>
      <c r="S4339">
        <v>0</v>
      </c>
      <c r="T4339">
        <f>invoices[[#This Row],[total_amount]]</f>
        <v>21552</v>
      </c>
      <c r="U4339" t="s">
        <v>258</v>
      </c>
      <c r="V4339" t="str">
        <f>INDEX([1]!Table1[tenantname],MATCH(invoices[[#This Row],[allotment_id]],[1]!Table1[TenantAllotmentID],0))</f>
        <v>Akshuni Raghuwanshi (C42-A1)</v>
      </c>
      <c r="W4339" t="s">
        <v>14046</v>
      </c>
      <c r="X4339" t="s">
        <v>14047</v>
      </c>
      <c r="Y4339" s="4">
        <v>45352</v>
      </c>
      <c r="Z4339" t="s">
        <v>15808</v>
      </c>
      <c r="AA4339">
        <v>12350</v>
      </c>
      <c r="AB4339">
        <v>6255</v>
      </c>
      <c r="AC4339">
        <v>395</v>
      </c>
      <c r="AD4339" s="7">
        <f>invoices[[#This Row],[Rent]]+invoices[[#This Row],[Services]]+invoices[[#This Row],[GST]]</f>
        <v>19000</v>
      </c>
      <c r="AE4339" s="7">
        <f>invoices[[#This Row],[Total]]-invoices[[#This Row],[rent_amount]]</f>
        <v>0</v>
      </c>
      <c r="AF4339">
        <v>1986</v>
      </c>
      <c r="AG4339">
        <v>2552</v>
      </c>
      <c r="AH4339">
        <f>invoices[[#This Row],[EB Amount]]-invoices[[#This Row],[electricity_amount]]</f>
        <v>0</v>
      </c>
    </row>
    <row r="4340" spans="1:34">
      <c r="A4340" t="s">
        <v>5615</v>
      </c>
      <c r="B4340" t="s">
        <v>22</v>
      </c>
      <c r="C4340" t="s">
        <v>558</v>
      </c>
      <c r="D4340" t="s">
        <v>24</v>
      </c>
      <c r="E4340" t="s">
        <v>72</v>
      </c>
      <c r="F4340" t="s">
        <v>559</v>
      </c>
      <c r="G4340" t="s">
        <v>5616</v>
      </c>
      <c r="H4340" s="1">
        <f>DATE(YEAR(invoices[[#This Row],[due_date]]),MONTH(invoices[[#This Row],[due_date]]),1)</f>
        <v>45352</v>
      </c>
      <c r="I4340" s="1">
        <v>45358</v>
      </c>
      <c r="J4340">
        <v>14500</v>
      </c>
      <c r="K4340">
        <v>957</v>
      </c>
      <c r="L4340">
        <v>0</v>
      </c>
      <c r="M4340">
        <f>invoices[[#This Row],[rent_amount]]+invoices[[#This Row],[electricity_amount]]+invoices[[#This Row],[other_charges]]</f>
        <v>15457</v>
      </c>
      <c r="N4340" t="s">
        <v>28</v>
      </c>
      <c r="O4340" t="s">
        <v>636</v>
      </c>
      <c r="P4340">
        <v>0</v>
      </c>
      <c r="Q4340" t="b">
        <v>0</v>
      </c>
      <c r="R4340" t="s">
        <v>100</v>
      </c>
      <c r="S4340">
        <v>0</v>
      </c>
      <c r="T4340">
        <f>invoices[[#This Row],[total_amount]]</f>
        <v>15457</v>
      </c>
      <c r="U4340" t="s">
        <v>561</v>
      </c>
      <c r="V4340" t="str">
        <f>INDEX([1]!Table1[tenantname],MATCH(invoices[[#This Row],[allotment_id]],[1]!Table1[TenantAllotmentID],0))</f>
        <v>Nithya Rajendran (C34-B2)</v>
      </c>
      <c r="W4340" t="s">
        <v>14151</v>
      </c>
      <c r="X4340" t="s">
        <v>14152</v>
      </c>
      <c r="Y4340" s="4">
        <v>45352</v>
      </c>
      <c r="Z4340" t="s">
        <v>15808</v>
      </c>
      <c r="AA4340">
        <v>10408</v>
      </c>
      <c r="AB4340">
        <v>3468</v>
      </c>
      <c r="AC4340">
        <v>624</v>
      </c>
      <c r="AD4340" s="7">
        <f>invoices[[#This Row],[Rent]]+invoices[[#This Row],[Services]]+invoices[[#This Row],[GST]]</f>
        <v>14500</v>
      </c>
      <c r="AE4340" s="7">
        <f>invoices[[#This Row],[Total]]-invoices[[#This Row],[rent_amount]]</f>
        <v>0</v>
      </c>
      <c r="AF4340">
        <v>2033</v>
      </c>
      <c r="AG4340">
        <v>957</v>
      </c>
      <c r="AH4340">
        <f>invoices[[#This Row],[EB Amount]]-invoices[[#This Row],[electricity_amount]]</f>
        <v>0</v>
      </c>
    </row>
    <row r="4341" spans="1:34">
      <c r="A4341" t="s">
        <v>5670</v>
      </c>
      <c r="B4341" t="s">
        <v>22</v>
      </c>
      <c r="C4341" t="s">
        <v>1121</v>
      </c>
      <c r="D4341" t="s">
        <v>24</v>
      </c>
      <c r="E4341" t="s">
        <v>147</v>
      </c>
      <c r="F4341" t="s">
        <v>1122</v>
      </c>
      <c r="G4341" t="s">
        <v>5671</v>
      </c>
      <c r="H4341" s="1">
        <f>DATE(YEAR(invoices[[#This Row],[due_date]]),MONTH(invoices[[#This Row],[due_date]]),1)</f>
        <v>45352</v>
      </c>
      <c r="I4341" s="1">
        <v>45358</v>
      </c>
      <c r="J4341">
        <v>14500</v>
      </c>
      <c r="K4341">
        <v>507</v>
      </c>
      <c r="L4341">
        <v>0</v>
      </c>
      <c r="M4341">
        <f>invoices[[#This Row],[rent_amount]]+invoices[[#This Row],[electricity_amount]]+invoices[[#This Row],[other_charges]]</f>
        <v>15007</v>
      </c>
      <c r="N4341" t="s">
        <v>28</v>
      </c>
      <c r="O4341" t="s">
        <v>636</v>
      </c>
      <c r="P4341">
        <v>0</v>
      </c>
      <c r="Q4341" t="b">
        <v>0</v>
      </c>
      <c r="R4341" t="s">
        <v>100</v>
      </c>
      <c r="S4341">
        <v>0</v>
      </c>
      <c r="T4341">
        <f>invoices[[#This Row],[total_amount]]</f>
        <v>15007</v>
      </c>
      <c r="U4341" t="s">
        <v>1125</v>
      </c>
      <c r="V4341" t="str">
        <f>INDEX([1]!Table1[tenantname],MATCH(invoices[[#This Row],[allotment_id]],[1]!Table1[TenantAllotmentID],0))</f>
        <v>Navin Joseph (C31-B1)</v>
      </c>
      <c r="W4341" t="s">
        <v>14356</v>
      </c>
      <c r="X4341" t="s">
        <v>14357</v>
      </c>
      <c r="Y4341" s="4">
        <v>45352</v>
      </c>
      <c r="Z4341" t="s">
        <v>15808</v>
      </c>
      <c r="AA4341">
        <v>10408</v>
      </c>
      <c r="AB4341">
        <v>3468</v>
      </c>
      <c r="AC4341">
        <v>624</v>
      </c>
      <c r="AD4341" s="7">
        <f>invoices[[#This Row],[Rent]]+invoices[[#This Row],[Services]]+invoices[[#This Row],[GST]]</f>
        <v>14500</v>
      </c>
      <c r="AE4341" s="7">
        <f>invoices[[#This Row],[Total]]-invoices[[#This Row],[rent_amount]]</f>
        <v>0</v>
      </c>
      <c r="AF4341">
        <v>2060</v>
      </c>
      <c r="AG4341">
        <v>507</v>
      </c>
      <c r="AH4341">
        <f>invoices[[#This Row],[EB Amount]]-invoices[[#This Row],[electricity_amount]]</f>
        <v>0</v>
      </c>
    </row>
    <row r="4342" spans="1:34">
      <c r="A4342" t="s">
        <v>5685</v>
      </c>
      <c r="B4342" t="s">
        <v>22</v>
      </c>
      <c r="C4342" t="s">
        <v>1674</v>
      </c>
      <c r="D4342" t="s">
        <v>24</v>
      </c>
      <c r="E4342" t="s">
        <v>329</v>
      </c>
      <c r="F4342" t="s">
        <v>1352</v>
      </c>
      <c r="G4342" t="s">
        <v>5686</v>
      </c>
      <c r="H4342" s="1">
        <f>DATE(YEAR(invoices[[#This Row],[due_date]]),MONTH(invoices[[#This Row],[due_date]]),1)</f>
        <v>45352</v>
      </c>
      <c r="I4342" s="1">
        <v>45358</v>
      </c>
      <c r="J4342">
        <v>14500</v>
      </c>
      <c r="K4342">
        <v>1392</v>
      </c>
      <c r="L4342">
        <v>0</v>
      </c>
      <c r="M4342">
        <f>invoices[[#This Row],[rent_amount]]+invoices[[#This Row],[electricity_amount]]+invoices[[#This Row],[other_charges]]</f>
        <v>15892</v>
      </c>
      <c r="N4342" t="s">
        <v>28</v>
      </c>
      <c r="O4342" t="s">
        <v>636</v>
      </c>
      <c r="P4342">
        <v>0</v>
      </c>
      <c r="Q4342" t="b">
        <v>0</v>
      </c>
      <c r="R4342" t="s">
        <v>100</v>
      </c>
      <c r="S4342">
        <v>0</v>
      </c>
      <c r="T4342">
        <f>invoices[[#This Row],[total_amount]]</f>
        <v>15892</v>
      </c>
      <c r="U4342" t="s">
        <v>1677</v>
      </c>
      <c r="V4342" t="str">
        <f>INDEX([1]!Table1[tenantname],MATCH(invoices[[#This Row],[allotment_id]],[1]!Table1[TenantAllotmentID],0))</f>
        <v>Oviya S (C43-B1)</v>
      </c>
      <c r="W4342" t="s">
        <v>14557</v>
      </c>
      <c r="X4342" t="s">
        <v>14557</v>
      </c>
      <c r="Y4342" s="4">
        <v>45352</v>
      </c>
      <c r="Z4342" t="s">
        <v>15808</v>
      </c>
      <c r="AA4342">
        <v>9425</v>
      </c>
      <c r="AB4342">
        <v>4774</v>
      </c>
      <c r="AC4342">
        <v>301</v>
      </c>
      <c r="AD4342" s="7">
        <f>invoices[[#This Row],[Rent]]+invoices[[#This Row],[Services]]+invoices[[#This Row],[GST]]</f>
        <v>14500</v>
      </c>
      <c r="AE4342" s="7">
        <f>invoices[[#This Row],[Total]]-invoices[[#This Row],[rent_amount]]</f>
        <v>0</v>
      </c>
      <c r="AF4342">
        <v>2068</v>
      </c>
      <c r="AG4342">
        <v>1392</v>
      </c>
      <c r="AH4342">
        <f>invoices[[#This Row],[EB Amount]]-invoices[[#This Row],[electricity_amount]]</f>
        <v>0</v>
      </c>
    </row>
    <row r="4343" spans="1:34">
      <c r="A4343" t="s">
        <v>5718</v>
      </c>
      <c r="B4343" t="s">
        <v>22</v>
      </c>
      <c r="C4343" t="s">
        <v>1517</v>
      </c>
      <c r="D4343" t="s">
        <v>24</v>
      </c>
      <c r="E4343" t="s">
        <v>349</v>
      </c>
      <c r="F4343" t="s">
        <v>878</v>
      </c>
      <c r="G4343" t="s">
        <v>5719</v>
      </c>
      <c r="H4343" s="1">
        <f>DATE(YEAR(invoices[[#This Row],[due_date]]),MONTH(invoices[[#This Row],[due_date]]),1)</f>
        <v>45352</v>
      </c>
      <c r="I4343" s="1">
        <v>45358</v>
      </c>
      <c r="J4343">
        <v>19000</v>
      </c>
      <c r="K4343">
        <v>675</v>
      </c>
      <c r="L4343">
        <v>0</v>
      </c>
      <c r="M4343">
        <f>invoices[[#This Row],[rent_amount]]+invoices[[#This Row],[electricity_amount]]+invoices[[#This Row],[other_charges]]</f>
        <v>19675</v>
      </c>
      <c r="N4343" t="s">
        <v>28</v>
      </c>
      <c r="O4343" t="s">
        <v>99</v>
      </c>
      <c r="P4343">
        <v>0</v>
      </c>
      <c r="Q4343" t="b">
        <v>0</v>
      </c>
      <c r="R4343" t="s">
        <v>100</v>
      </c>
      <c r="S4343">
        <v>0</v>
      </c>
      <c r="T4343">
        <f>invoices[[#This Row],[total_amount]]</f>
        <v>19675</v>
      </c>
      <c r="U4343" t="s">
        <v>1518</v>
      </c>
      <c r="V4343" t="str">
        <f>INDEX([1]!Table1[tenantname],MATCH(invoices[[#This Row],[allotment_id]],[1]!Table1[TenantAllotmentID],0))</f>
        <v>Binayak Debgupta (B11-A1)</v>
      </c>
      <c r="W4343" t="s">
        <v>14504</v>
      </c>
      <c r="X4343" t="s">
        <v>14505</v>
      </c>
      <c r="Y4343" s="4">
        <v>45352</v>
      </c>
      <c r="Z4343" t="s">
        <v>15808</v>
      </c>
      <c r="AA4343">
        <v>13639</v>
      </c>
      <c r="AB4343">
        <v>4545</v>
      </c>
      <c r="AC4343">
        <v>816</v>
      </c>
      <c r="AD4343" s="7">
        <f>invoices[[#This Row],[Rent]]+invoices[[#This Row],[Services]]+invoices[[#This Row],[GST]]</f>
        <v>19000</v>
      </c>
      <c r="AE4343" s="7">
        <f>invoices[[#This Row],[Total]]-invoices[[#This Row],[rent_amount]]</f>
        <v>0</v>
      </c>
      <c r="AF4343">
        <v>2082</v>
      </c>
      <c r="AG4343">
        <v>675</v>
      </c>
      <c r="AH4343">
        <f>invoices[[#This Row],[EB Amount]]-invoices[[#This Row],[electricity_amount]]</f>
        <v>0</v>
      </c>
    </row>
    <row r="4344" spans="1:34">
      <c r="A4344" t="s">
        <v>5750</v>
      </c>
      <c r="B4344" t="s">
        <v>22</v>
      </c>
      <c r="C4344" t="s">
        <v>4568</v>
      </c>
      <c r="D4344" t="s">
        <v>24</v>
      </c>
      <c r="E4344" t="s">
        <v>181</v>
      </c>
      <c r="F4344" t="s">
        <v>427</v>
      </c>
      <c r="G4344" t="s">
        <v>5751</v>
      </c>
      <c r="H4344" s="1">
        <f>DATE(YEAR(invoices[[#This Row],[due_date]]),MONTH(invoices[[#This Row],[due_date]]),1)</f>
        <v>45352</v>
      </c>
      <c r="I4344" s="1">
        <v>45358</v>
      </c>
      <c r="J4344">
        <v>13000</v>
      </c>
      <c r="K4344">
        <v>1595</v>
      </c>
      <c r="L4344">
        <v>0</v>
      </c>
      <c r="M4344">
        <f>invoices[[#This Row],[rent_amount]]+invoices[[#This Row],[electricity_amount]]+invoices[[#This Row],[other_charges]]</f>
        <v>14595</v>
      </c>
      <c r="N4344" t="s">
        <v>28</v>
      </c>
      <c r="O4344" t="s">
        <v>636</v>
      </c>
      <c r="P4344">
        <v>0</v>
      </c>
      <c r="Q4344" t="b">
        <v>0</v>
      </c>
      <c r="R4344" t="s">
        <v>100</v>
      </c>
      <c r="S4344">
        <v>0</v>
      </c>
      <c r="T4344">
        <f>invoices[[#This Row],[total_amount]]</f>
        <v>14595</v>
      </c>
      <c r="U4344" t="s">
        <v>4570</v>
      </c>
      <c r="V4344" t="str">
        <f>INDEX([1]!Table1[tenantname],MATCH(invoices[[#This Row],[allotment_id]],[1]!Table1[TenantAllotmentID],0))</f>
        <v>Ayushi Raj (B24-B2)</v>
      </c>
      <c r="W4344" t="s">
        <v>15263</v>
      </c>
      <c r="X4344" t="s">
        <v>15264</v>
      </c>
      <c r="Y4344" s="4">
        <v>45352</v>
      </c>
      <c r="Z4344" t="s">
        <v>15808</v>
      </c>
      <c r="AA4344">
        <v>9332</v>
      </c>
      <c r="AB4344">
        <v>3110</v>
      </c>
      <c r="AC4344">
        <v>558</v>
      </c>
      <c r="AD4344" s="7">
        <f>invoices[[#This Row],[Rent]]+invoices[[#This Row],[Services]]+invoices[[#This Row],[GST]]</f>
        <v>13000</v>
      </c>
      <c r="AE4344" s="7">
        <f>invoices[[#This Row],[Total]]-invoices[[#This Row],[rent_amount]]</f>
        <v>0</v>
      </c>
      <c r="AF4344">
        <v>2099</v>
      </c>
      <c r="AG4344">
        <v>1595</v>
      </c>
      <c r="AH4344">
        <f>invoices[[#This Row],[EB Amount]]-invoices[[#This Row],[electricity_amount]]</f>
        <v>0</v>
      </c>
    </row>
    <row r="4345" spans="1:34">
      <c r="A4345" s="2" t="s">
        <v>5978</v>
      </c>
      <c r="B4345" t="s">
        <v>22</v>
      </c>
      <c r="C4345" t="s">
        <v>4070</v>
      </c>
      <c r="D4345" t="s">
        <v>24</v>
      </c>
      <c r="E4345" t="s">
        <v>592</v>
      </c>
      <c r="F4345" t="s">
        <v>883</v>
      </c>
      <c r="G4345" t="s">
        <v>5979</v>
      </c>
      <c r="H4345" s="1">
        <f>DATE(YEAR(invoices[[#This Row],[due_date]]),MONTH(invoices[[#This Row],[due_date]]),1)</f>
        <v>45352</v>
      </c>
      <c r="I4345" s="1">
        <v>45358</v>
      </c>
      <c r="J4345">
        <v>13000</v>
      </c>
      <c r="K4345">
        <v>216</v>
      </c>
      <c r="L4345">
        <v>0</v>
      </c>
      <c r="M4345">
        <f>invoices[[#This Row],[rent_amount]]+invoices[[#This Row],[electricity_amount]]+invoices[[#This Row],[other_charges]]</f>
        <v>13216</v>
      </c>
      <c r="N4345" t="s">
        <v>28</v>
      </c>
      <c r="O4345" t="s">
        <v>636</v>
      </c>
      <c r="P4345">
        <v>0</v>
      </c>
      <c r="Q4345" t="b">
        <v>0</v>
      </c>
      <c r="R4345" t="s">
        <v>100</v>
      </c>
      <c r="S4345">
        <v>0</v>
      </c>
      <c r="T4345">
        <f>invoices[[#This Row],[total_amount]]</f>
        <v>13216</v>
      </c>
      <c r="U4345" t="s">
        <v>4072</v>
      </c>
      <c r="V4345" t="str">
        <f>INDEX([1]!Table1[tenantname],MATCH(invoices[[#This Row],[allotment_id]],[1]!Table1[TenantAllotmentID],0))</f>
        <v>Raam Nachiyappan (A44-B1)</v>
      </c>
      <c r="W4345" t="s">
        <v>15177</v>
      </c>
      <c r="X4345" t="s">
        <v>15178</v>
      </c>
      <c r="Y4345" s="4">
        <v>45352</v>
      </c>
      <c r="Z4345" t="s">
        <v>15808</v>
      </c>
      <c r="AA4345">
        <v>9332</v>
      </c>
      <c r="AB4345">
        <v>3110</v>
      </c>
      <c r="AC4345">
        <v>558</v>
      </c>
      <c r="AD4345" s="7">
        <f>invoices[[#This Row],[Rent]]+invoices[[#This Row],[Services]]+invoices[[#This Row],[GST]]</f>
        <v>13000</v>
      </c>
      <c r="AE4345" s="7">
        <f>invoices[[#This Row],[Total]]-invoices[[#This Row],[rent_amount]]</f>
        <v>0</v>
      </c>
      <c r="AF4345">
        <v>2215</v>
      </c>
      <c r="AG4345">
        <v>216</v>
      </c>
      <c r="AH4345">
        <f>invoices[[#This Row],[EB Amount]]-invoices[[#This Row],[electricity_amount]]</f>
        <v>0</v>
      </c>
    </row>
    <row r="4346" spans="1:34">
      <c r="A4346" t="s">
        <v>5998</v>
      </c>
      <c r="B4346" t="s">
        <v>22</v>
      </c>
      <c r="C4346" t="s">
        <v>1396</v>
      </c>
      <c r="D4346" t="s">
        <v>24</v>
      </c>
      <c r="E4346" t="s">
        <v>275</v>
      </c>
      <c r="F4346" t="s">
        <v>1397</v>
      </c>
      <c r="G4346" t="s">
        <v>5999</v>
      </c>
      <c r="H4346" s="1">
        <f>DATE(YEAR(invoices[[#This Row],[due_date]]),MONTH(invoices[[#This Row],[due_date]]),1)</f>
        <v>45352</v>
      </c>
      <c r="I4346" s="1">
        <v>45358</v>
      </c>
      <c r="J4346">
        <v>13500</v>
      </c>
      <c r="K4346">
        <v>1650</v>
      </c>
      <c r="L4346">
        <v>0</v>
      </c>
      <c r="M4346">
        <f>invoices[[#This Row],[rent_amount]]+invoices[[#This Row],[electricity_amount]]+invoices[[#This Row],[other_charges]]</f>
        <v>15150</v>
      </c>
      <c r="N4346" t="s">
        <v>28</v>
      </c>
      <c r="O4346" t="s">
        <v>636</v>
      </c>
      <c r="P4346">
        <v>0</v>
      </c>
      <c r="Q4346" t="b">
        <v>0</v>
      </c>
      <c r="R4346" t="s">
        <v>100</v>
      </c>
      <c r="S4346">
        <v>0</v>
      </c>
      <c r="T4346">
        <f>invoices[[#This Row],[total_amount]]</f>
        <v>15150</v>
      </c>
      <c r="U4346" t="s">
        <v>1399</v>
      </c>
      <c r="V4346" t="str">
        <f>INDEX([1]!Table1[tenantname],MATCH(invoices[[#This Row],[allotment_id]],[1]!Table1[TenantAllotmentID],0))</f>
        <v>Nivetha Sekar (B44-B1)</v>
      </c>
      <c r="W4346" t="s">
        <v>14458</v>
      </c>
      <c r="X4346" t="s">
        <v>14459</v>
      </c>
      <c r="Y4346" s="4">
        <v>45352</v>
      </c>
      <c r="Z4346" t="s">
        <v>15808</v>
      </c>
      <c r="AA4346">
        <v>9690</v>
      </c>
      <c r="AB4346">
        <v>3229</v>
      </c>
      <c r="AC4346">
        <v>581</v>
      </c>
      <c r="AD4346" s="7">
        <f>invoices[[#This Row],[Rent]]+invoices[[#This Row],[Services]]+invoices[[#This Row],[GST]]</f>
        <v>13500</v>
      </c>
      <c r="AE4346" s="7">
        <f>invoices[[#This Row],[Total]]-invoices[[#This Row],[rent_amount]]</f>
        <v>0</v>
      </c>
      <c r="AF4346">
        <v>2223</v>
      </c>
      <c r="AG4346">
        <v>1650</v>
      </c>
      <c r="AH4346">
        <f>invoices[[#This Row],[EB Amount]]-invoices[[#This Row],[electricity_amount]]</f>
        <v>0</v>
      </c>
    </row>
    <row r="4347" spans="1:34">
      <c r="A4347" t="s">
        <v>6167</v>
      </c>
      <c r="B4347" t="s">
        <v>22</v>
      </c>
      <c r="C4347" t="s">
        <v>504</v>
      </c>
      <c r="D4347" t="s">
        <v>24</v>
      </c>
      <c r="E4347" t="s">
        <v>275</v>
      </c>
      <c r="F4347" t="s">
        <v>505</v>
      </c>
      <c r="G4347" t="s">
        <v>6168</v>
      </c>
      <c r="H4347" s="1">
        <f>DATE(YEAR(invoices[[#This Row],[due_date]]),MONTH(invoices[[#This Row],[due_date]]),1)</f>
        <v>45352</v>
      </c>
      <c r="I4347" s="1">
        <v>45358</v>
      </c>
      <c r="J4347">
        <v>12600</v>
      </c>
      <c r="K4347">
        <v>1914</v>
      </c>
      <c r="L4347">
        <v>0</v>
      </c>
      <c r="M4347">
        <f>invoices[[#This Row],[rent_amount]]+invoices[[#This Row],[electricity_amount]]+invoices[[#This Row],[other_charges]]</f>
        <v>14514</v>
      </c>
      <c r="N4347" t="s">
        <v>28</v>
      </c>
      <c r="O4347" t="s">
        <v>636</v>
      </c>
      <c r="P4347">
        <v>0</v>
      </c>
      <c r="Q4347" t="b">
        <v>0</v>
      </c>
      <c r="R4347" t="s">
        <v>100</v>
      </c>
      <c r="S4347">
        <v>0</v>
      </c>
      <c r="T4347">
        <f>invoices[[#This Row],[total_amount]]</f>
        <v>14514</v>
      </c>
      <c r="U4347" t="s">
        <v>507</v>
      </c>
      <c r="V4347" t="str">
        <f>INDEX([1]!Table1[tenantname],MATCH(invoices[[#This Row],[allotment_id]],[1]!Table1[TenantAllotmentID],0))</f>
        <v>Jhanvi Pandey (B44-C1)</v>
      </c>
      <c r="W4347" t="s">
        <v>14134</v>
      </c>
      <c r="X4347" t="s">
        <v>14135</v>
      </c>
      <c r="Y4347" s="4">
        <v>45352</v>
      </c>
      <c r="Z4347" t="s">
        <v>15808</v>
      </c>
      <c r="AA4347">
        <v>9044</v>
      </c>
      <c r="AB4347">
        <v>3014</v>
      </c>
      <c r="AC4347">
        <v>542</v>
      </c>
      <c r="AD4347" s="7">
        <f>invoices[[#This Row],[Rent]]+invoices[[#This Row],[Services]]+invoices[[#This Row],[GST]]</f>
        <v>12600</v>
      </c>
      <c r="AE4347" s="7">
        <f>invoices[[#This Row],[Total]]-invoices[[#This Row],[rent_amount]]</f>
        <v>0</v>
      </c>
      <c r="AF4347">
        <v>2306</v>
      </c>
      <c r="AG4347">
        <v>1914</v>
      </c>
      <c r="AH4347">
        <f>invoices[[#This Row],[EB Amount]]-invoices[[#This Row],[electricity_amount]]</f>
        <v>0</v>
      </c>
    </row>
    <row r="4348" spans="1:34">
      <c r="A4348" t="s">
        <v>6440</v>
      </c>
      <c r="B4348" t="s">
        <v>22</v>
      </c>
      <c r="C4348" t="s">
        <v>514</v>
      </c>
      <c r="D4348" t="s">
        <v>24</v>
      </c>
      <c r="E4348" t="s">
        <v>25</v>
      </c>
      <c r="F4348" t="s">
        <v>26</v>
      </c>
      <c r="G4348" t="s">
        <v>6441</v>
      </c>
      <c r="H4348" s="1">
        <f>DATE(YEAR(invoices[[#This Row],[due_date]]),MONTH(invoices[[#This Row],[due_date]]),1)</f>
        <v>45352</v>
      </c>
      <c r="I4348" s="1">
        <v>45358</v>
      </c>
      <c r="J4348">
        <v>13500</v>
      </c>
      <c r="K4348">
        <v>1102</v>
      </c>
      <c r="L4348">
        <v>0</v>
      </c>
      <c r="M4348">
        <f>invoices[[#This Row],[rent_amount]]+invoices[[#This Row],[electricity_amount]]+invoices[[#This Row],[other_charges]]</f>
        <v>14602</v>
      </c>
      <c r="N4348" t="s">
        <v>28</v>
      </c>
      <c r="O4348" t="s">
        <v>636</v>
      </c>
      <c r="P4348">
        <v>0</v>
      </c>
      <c r="Q4348" t="b">
        <v>0</v>
      </c>
      <c r="R4348" t="s">
        <v>100</v>
      </c>
      <c r="S4348">
        <v>0</v>
      </c>
      <c r="T4348">
        <f>invoices[[#This Row],[total_amount]]</f>
        <v>14602</v>
      </c>
      <c r="U4348" t="s">
        <v>516</v>
      </c>
      <c r="V4348" t="str">
        <f>INDEX([1]!Table1[tenantname],MATCH(invoices[[#This Row],[allotment_id]],[1]!Table1[TenantAllotmentID],0))</f>
        <v>Jyotsna PV (A24-C1)</v>
      </c>
      <c r="W4348" t="s">
        <v>14138</v>
      </c>
      <c r="X4348" t="s">
        <v>14139</v>
      </c>
      <c r="Y4348" s="4">
        <v>45352</v>
      </c>
      <c r="Z4348" t="s">
        <v>15808</v>
      </c>
      <c r="AA4348">
        <v>9690</v>
      </c>
      <c r="AB4348">
        <v>3229</v>
      </c>
      <c r="AC4348">
        <v>581</v>
      </c>
      <c r="AD4348" s="7">
        <f>invoices[[#This Row],[Rent]]+invoices[[#This Row],[Services]]+invoices[[#This Row],[GST]]</f>
        <v>13500</v>
      </c>
      <c r="AE4348" s="7">
        <f>invoices[[#This Row],[Total]]-invoices[[#This Row],[rent_amount]]</f>
        <v>0</v>
      </c>
      <c r="AF4348">
        <v>2451</v>
      </c>
      <c r="AG4348">
        <v>1102</v>
      </c>
      <c r="AH4348">
        <f>invoices[[#This Row],[EB Amount]]-invoices[[#This Row],[electricity_amount]]</f>
        <v>0</v>
      </c>
    </row>
    <row r="4349" spans="1:34">
      <c r="A4349" t="s">
        <v>6670</v>
      </c>
      <c r="B4349" t="s">
        <v>22</v>
      </c>
      <c r="C4349" t="s">
        <v>836</v>
      </c>
      <c r="D4349" t="s">
        <v>24</v>
      </c>
      <c r="E4349" t="s">
        <v>34</v>
      </c>
      <c r="F4349" t="s">
        <v>837</v>
      </c>
      <c r="G4349" t="s">
        <v>6671</v>
      </c>
      <c r="H4349" s="1">
        <f>DATE(YEAR(invoices[[#This Row],[due_date]]),MONTH(invoices[[#This Row],[due_date]]),1)</f>
        <v>45352</v>
      </c>
      <c r="I4349" s="1">
        <v>45358</v>
      </c>
      <c r="J4349">
        <v>13500</v>
      </c>
      <c r="K4349">
        <v>1856</v>
      </c>
      <c r="L4349">
        <v>0</v>
      </c>
      <c r="M4349">
        <f>invoices[[#This Row],[rent_amount]]+invoices[[#This Row],[electricity_amount]]+invoices[[#This Row],[other_charges]]</f>
        <v>15356</v>
      </c>
      <c r="N4349" t="s">
        <v>28</v>
      </c>
      <c r="O4349" t="s">
        <v>497</v>
      </c>
      <c r="P4349">
        <v>0</v>
      </c>
      <c r="Q4349" t="b">
        <v>0</v>
      </c>
      <c r="R4349" t="s">
        <v>100</v>
      </c>
      <c r="S4349">
        <v>0</v>
      </c>
      <c r="T4349">
        <f>invoices[[#This Row],[total_amount]]</f>
        <v>15356</v>
      </c>
      <c r="U4349" t="s">
        <v>840</v>
      </c>
      <c r="V4349" t="str">
        <f>INDEX([1]!Table1[tenantname],MATCH(invoices[[#This Row],[allotment_id]],[1]!Table1[TenantAllotmentID],0))</f>
        <v>Samudyatha Devalla (B43-C1)</v>
      </c>
      <c r="W4349" t="s">
        <v>14249</v>
      </c>
      <c r="X4349" t="s">
        <v>14250</v>
      </c>
      <c r="Y4349" s="4">
        <v>45352</v>
      </c>
      <c r="Z4349" t="s">
        <v>15808</v>
      </c>
      <c r="AA4349">
        <v>9690</v>
      </c>
      <c r="AB4349">
        <v>3229</v>
      </c>
      <c r="AC4349">
        <v>581</v>
      </c>
      <c r="AD4349" s="7">
        <f>invoices[[#This Row],[Rent]]+invoices[[#This Row],[Services]]+invoices[[#This Row],[GST]]</f>
        <v>13500</v>
      </c>
      <c r="AE4349" s="7">
        <f>invoices[[#This Row],[Total]]-invoices[[#This Row],[rent_amount]]</f>
        <v>0</v>
      </c>
      <c r="AF4349">
        <v>2564</v>
      </c>
      <c r="AG4349">
        <v>1856</v>
      </c>
      <c r="AH4349">
        <f>invoices[[#This Row],[EB Amount]]-invoices[[#This Row],[electricity_amount]]</f>
        <v>0</v>
      </c>
    </row>
    <row r="4350" spans="1:34">
      <c r="A4350" t="s">
        <v>6798</v>
      </c>
      <c r="B4350" t="s">
        <v>22</v>
      </c>
      <c r="C4350" t="s">
        <v>5459</v>
      </c>
      <c r="D4350" t="s">
        <v>24</v>
      </c>
      <c r="E4350" t="s">
        <v>112</v>
      </c>
      <c r="F4350" t="s">
        <v>1305</v>
      </c>
      <c r="G4350" t="s">
        <v>6799</v>
      </c>
      <c r="H4350" s="1">
        <f>DATE(YEAR(invoices[[#This Row],[due_date]]),MONTH(invoices[[#This Row],[due_date]]),1)</f>
        <v>45352</v>
      </c>
      <c r="I4350" s="1">
        <v>45358</v>
      </c>
      <c r="J4350">
        <v>2805</v>
      </c>
      <c r="K4350">
        <v>1224</v>
      </c>
      <c r="L4350">
        <v>2250</v>
      </c>
      <c r="M4350">
        <f>invoices[[#This Row],[rent_amount]]+invoices[[#This Row],[electricity_amount]]+invoices[[#This Row],[other_charges]]</f>
        <v>6279</v>
      </c>
      <c r="N4350" t="s">
        <v>28</v>
      </c>
      <c r="O4350" t="s">
        <v>497</v>
      </c>
      <c r="P4350">
        <v>0</v>
      </c>
      <c r="Q4350" t="b">
        <v>0</v>
      </c>
      <c r="R4350" t="s">
        <v>100</v>
      </c>
      <c r="S4350">
        <v>0</v>
      </c>
      <c r="T4350">
        <f>invoices[[#This Row],[total_amount]]</f>
        <v>6279</v>
      </c>
      <c r="U4350" t="s">
        <v>5461</v>
      </c>
      <c r="V4350" t="str">
        <f>INDEX([1]!Table1[tenantname],MATCH(invoices[[#This Row],[allotment_id]],[1]!Table1[TenantAllotmentID],0))</f>
        <v>Saswat Panigrahi (A23-B1)</v>
      </c>
      <c r="W4350" t="s">
        <v>15376</v>
      </c>
      <c r="X4350" t="s">
        <v>15377</v>
      </c>
      <c r="Y4350" s="4">
        <v>45352</v>
      </c>
      <c r="Z4350" t="s">
        <v>15808</v>
      </c>
      <c r="AA4350">
        <v>2014</v>
      </c>
      <c r="AB4350">
        <v>671</v>
      </c>
      <c r="AC4350">
        <v>120</v>
      </c>
      <c r="AD4350" s="7">
        <f>invoices[[#This Row],[Rent]]+invoices[[#This Row],[Services]]+invoices[[#This Row],[GST]]</f>
        <v>2805</v>
      </c>
      <c r="AE4350" s="7">
        <f>invoices[[#This Row],[Total]]-invoices[[#This Row],[rent_amount]]</f>
        <v>0</v>
      </c>
      <c r="AF4350">
        <v>2630</v>
      </c>
      <c r="AG4350">
        <v>1224</v>
      </c>
      <c r="AH4350">
        <f>invoices[[#This Row],[EB Amount]]-invoices[[#This Row],[electricity_amount]]</f>
        <v>0</v>
      </c>
    </row>
    <row r="4351" spans="1:34">
      <c r="A4351" t="s">
        <v>7060</v>
      </c>
      <c r="B4351" t="s">
        <v>22</v>
      </c>
      <c r="C4351" t="s">
        <v>1347</v>
      </c>
      <c r="D4351" t="s">
        <v>24</v>
      </c>
      <c r="E4351" t="s">
        <v>104</v>
      </c>
      <c r="F4351" t="s">
        <v>105</v>
      </c>
      <c r="G4351" t="s">
        <v>7061</v>
      </c>
      <c r="H4351" s="1">
        <f>DATE(YEAR(invoices[[#This Row],[due_date]]),MONTH(invoices[[#This Row],[due_date]]),1)</f>
        <v>45352</v>
      </c>
      <c r="I4351" s="1">
        <v>45358</v>
      </c>
      <c r="J4351">
        <v>13500</v>
      </c>
      <c r="K4351">
        <v>580</v>
      </c>
      <c r="L4351">
        <v>0</v>
      </c>
      <c r="M4351">
        <f>invoices[[#This Row],[rent_amount]]+invoices[[#This Row],[electricity_amount]]+invoices[[#This Row],[other_charges]]</f>
        <v>14080</v>
      </c>
      <c r="N4351" t="s">
        <v>28</v>
      </c>
      <c r="O4351" t="s">
        <v>99</v>
      </c>
      <c r="P4351">
        <v>0</v>
      </c>
      <c r="Q4351" t="b">
        <v>0</v>
      </c>
      <c r="R4351" t="s">
        <v>100</v>
      </c>
      <c r="S4351">
        <v>0</v>
      </c>
      <c r="T4351">
        <f>invoices[[#This Row],[total_amount]]</f>
        <v>14080</v>
      </c>
      <c r="U4351" t="s">
        <v>1349</v>
      </c>
      <c r="V4351" t="str">
        <f>INDEX([1]!Table1[tenantname],MATCH(invoices[[#This Row],[allotment_id]],[1]!Table1[TenantAllotmentID],0))</f>
        <v>Binu John (B14-C1)</v>
      </c>
      <c r="W4351" t="s">
        <v>14438</v>
      </c>
      <c r="X4351" t="s">
        <v>14439</v>
      </c>
      <c r="Y4351" s="4">
        <v>45352</v>
      </c>
      <c r="Z4351" t="s">
        <v>15808</v>
      </c>
      <c r="AA4351">
        <v>9690</v>
      </c>
      <c r="AB4351">
        <v>3229</v>
      </c>
      <c r="AC4351">
        <v>581</v>
      </c>
      <c r="AD4351" s="7">
        <f>invoices[[#This Row],[Rent]]+invoices[[#This Row],[Services]]+invoices[[#This Row],[GST]]</f>
        <v>13500</v>
      </c>
      <c r="AE4351" s="7">
        <f>invoices[[#This Row],[Total]]-invoices[[#This Row],[rent_amount]]</f>
        <v>0</v>
      </c>
      <c r="AF4351">
        <v>2764</v>
      </c>
      <c r="AG4351">
        <v>580</v>
      </c>
      <c r="AH4351">
        <f>invoices[[#This Row],[EB Amount]]-invoices[[#This Row],[electricity_amount]]</f>
        <v>0</v>
      </c>
    </row>
    <row r="4352" spans="1:34">
      <c r="A4352" t="s">
        <v>7113</v>
      </c>
      <c r="B4352" t="s">
        <v>22</v>
      </c>
      <c r="C4352" t="s">
        <v>2577</v>
      </c>
      <c r="D4352" t="s">
        <v>24</v>
      </c>
      <c r="E4352" t="s">
        <v>275</v>
      </c>
      <c r="F4352" t="s">
        <v>782</v>
      </c>
      <c r="G4352" t="s">
        <v>7114</v>
      </c>
      <c r="H4352" s="1">
        <f>DATE(YEAR(invoices[[#This Row],[due_date]]),MONTH(invoices[[#This Row],[due_date]]),1)</f>
        <v>45352</v>
      </c>
      <c r="I4352" s="1">
        <v>45358</v>
      </c>
      <c r="J4352">
        <v>19000</v>
      </c>
      <c r="K4352">
        <v>1914</v>
      </c>
      <c r="L4352">
        <v>0</v>
      </c>
      <c r="M4352">
        <f>invoices[[#This Row],[rent_amount]]+invoices[[#This Row],[electricity_amount]]+invoices[[#This Row],[other_charges]]</f>
        <v>20914</v>
      </c>
      <c r="N4352" t="s">
        <v>28</v>
      </c>
      <c r="O4352" t="s">
        <v>497</v>
      </c>
      <c r="P4352">
        <v>0</v>
      </c>
      <c r="Q4352" t="b">
        <v>0</v>
      </c>
      <c r="R4352" t="s">
        <v>100</v>
      </c>
      <c r="S4352">
        <v>0</v>
      </c>
      <c r="T4352">
        <f>invoices[[#This Row],[total_amount]]</f>
        <v>20914</v>
      </c>
      <c r="U4352" t="s">
        <v>2579</v>
      </c>
      <c r="V4352" t="str">
        <f>INDEX([1]!Table1[tenantname],MATCH(invoices[[#This Row],[allotment_id]],[1]!Table1[TenantAllotmentID],0))</f>
        <v>Supritha A (B44-A1)</v>
      </c>
      <c r="W4352" t="s">
        <v>14841</v>
      </c>
      <c r="X4352" t="s">
        <v>14842</v>
      </c>
      <c r="Y4352" s="4">
        <v>45352</v>
      </c>
      <c r="Z4352" t="s">
        <v>15808</v>
      </c>
      <c r="AA4352">
        <v>13639</v>
      </c>
      <c r="AB4352">
        <v>4545</v>
      </c>
      <c r="AC4352">
        <v>816</v>
      </c>
      <c r="AD4352" s="7">
        <f>invoices[[#This Row],[Rent]]+invoices[[#This Row],[Services]]+invoices[[#This Row],[GST]]</f>
        <v>19000</v>
      </c>
      <c r="AE4352" s="7">
        <f>invoices[[#This Row],[Total]]-invoices[[#This Row],[rent_amount]]</f>
        <v>0</v>
      </c>
      <c r="AF4352">
        <v>2791</v>
      </c>
      <c r="AG4352">
        <v>1914</v>
      </c>
      <c r="AH4352">
        <f>invoices[[#This Row],[EB Amount]]-invoices[[#This Row],[electricity_amount]]</f>
        <v>0</v>
      </c>
    </row>
    <row r="4353" spans="1:34">
      <c r="A4353" t="s">
        <v>7186</v>
      </c>
      <c r="B4353" t="s">
        <v>22</v>
      </c>
      <c r="C4353" t="s">
        <v>1250</v>
      </c>
      <c r="D4353" t="s">
        <v>24</v>
      </c>
      <c r="E4353" t="s">
        <v>155</v>
      </c>
      <c r="F4353" t="s">
        <v>742</v>
      </c>
      <c r="G4353" t="s">
        <v>7187</v>
      </c>
      <c r="H4353" s="1">
        <f>DATE(YEAR(invoices[[#This Row],[due_date]]),MONTH(invoices[[#This Row],[due_date]]),1)</f>
        <v>45352</v>
      </c>
      <c r="I4353" s="1">
        <v>45358</v>
      </c>
      <c r="J4353">
        <v>13100</v>
      </c>
      <c r="K4353">
        <v>2233</v>
      </c>
      <c r="L4353">
        <v>0</v>
      </c>
      <c r="M4353">
        <f>invoices[[#This Row],[rent_amount]]+invoices[[#This Row],[electricity_amount]]+invoices[[#This Row],[other_charges]]</f>
        <v>15333</v>
      </c>
      <c r="N4353" t="s">
        <v>28</v>
      </c>
      <c r="O4353" t="s">
        <v>497</v>
      </c>
      <c r="P4353">
        <v>0</v>
      </c>
      <c r="Q4353" t="b">
        <v>0</v>
      </c>
      <c r="R4353" t="s">
        <v>100</v>
      </c>
      <c r="S4353">
        <v>0</v>
      </c>
      <c r="T4353">
        <f>invoices[[#This Row],[total_amount]]</f>
        <v>15333</v>
      </c>
      <c r="U4353" t="s">
        <v>1252</v>
      </c>
      <c r="V4353" t="str">
        <f>INDEX([1]!Table1[tenantname],MATCH(invoices[[#This Row],[allotment_id]],[1]!Table1[TenantAllotmentID],0))</f>
        <v>Adya Rateria (C44-C1)</v>
      </c>
      <c r="W4353" t="s">
        <v>14398</v>
      </c>
      <c r="X4353" t="s">
        <v>14399</v>
      </c>
      <c r="Y4353" s="4">
        <v>45352</v>
      </c>
      <c r="Z4353" t="s">
        <v>15808</v>
      </c>
      <c r="AA4353">
        <v>8515</v>
      </c>
      <c r="AB4353">
        <v>4313</v>
      </c>
      <c r="AC4353">
        <v>272</v>
      </c>
      <c r="AD4353" s="7">
        <f>invoices[[#This Row],[Rent]]+invoices[[#This Row],[Services]]+invoices[[#This Row],[GST]]</f>
        <v>13100</v>
      </c>
      <c r="AE4353" s="7">
        <f>invoices[[#This Row],[Total]]-invoices[[#This Row],[rent_amount]]</f>
        <v>0</v>
      </c>
      <c r="AF4353">
        <v>2826</v>
      </c>
      <c r="AG4353">
        <v>2233</v>
      </c>
      <c r="AH4353">
        <f>invoices[[#This Row],[EB Amount]]-invoices[[#This Row],[electricity_amount]]</f>
        <v>0</v>
      </c>
    </row>
    <row r="4354" spans="1:34">
      <c r="A4354" t="s">
        <v>7188</v>
      </c>
      <c r="B4354" t="s">
        <v>22</v>
      </c>
      <c r="C4354" t="s">
        <v>451</v>
      </c>
      <c r="D4354" t="s">
        <v>24</v>
      </c>
      <c r="E4354" t="s">
        <v>181</v>
      </c>
      <c r="F4354" t="s">
        <v>452</v>
      </c>
      <c r="G4354" t="s">
        <v>7189</v>
      </c>
      <c r="H4354" s="1">
        <f>DATE(YEAR(invoices[[#This Row],[due_date]]),MONTH(invoices[[#This Row],[due_date]]),1)</f>
        <v>45352</v>
      </c>
      <c r="I4354" s="1">
        <v>45358</v>
      </c>
      <c r="J4354">
        <v>13000</v>
      </c>
      <c r="K4354">
        <v>1595</v>
      </c>
      <c r="L4354">
        <v>0</v>
      </c>
      <c r="M4354">
        <f>invoices[[#This Row],[rent_amount]]+invoices[[#This Row],[electricity_amount]]+invoices[[#This Row],[other_charges]]</f>
        <v>14595</v>
      </c>
      <c r="N4354" t="s">
        <v>28</v>
      </c>
      <c r="O4354" t="s">
        <v>497</v>
      </c>
      <c r="P4354">
        <v>0</v>
      </c>
      <c r="Q4354" t="b">
        <v>0</v>
      </c>
      <c r="R4354" t="s">
        <v>100</v>
      </c>
      <c r="S4354">
        <v>0</v>
      </c>
      <c r="T4354">
        <f>invoices[[#This Row],[total_amount]]</f>
        <v>14595</v>
      </c>
      <c r="U4354" t="s">
        <v>455</v>
      </c>
      <c r="V4354" t="str">
        <f>INDEX([1]!Table1[tenantname],MATCH(invoices[[#This Row],[allotment_id]],[1]!Table1[TenantAllotmentID],0))</f>
        <v>Srivarsha SS (B24-B1)</v>
      </c>
      <c r="W4354" t="s">
        <v>14116</v>
      </c>
      <c r="X4354" t="s">
        <v>14117</v>
      </c>
      <c r="Y4354" s="4">
        <v>45352</v>
      </c>
      <c r="Z4354" t="s">
        <v>15808</v>
      </c>
      <c r="AA4354">
        <v>9332</v>
      </c>
      <c r="AB4354">
        <v>3110</v>
      </c>
      <c r="AC4354">
        <v>558</v>
      </c>
      <c r="AD4354" s="7">
        <f>invoices[[#This Row],[Rent]]+invoices[[#This Row],[Services]]+invoices[[#This Row],[GST]]</f>
        <v>13000</v>
      </c>
      <c r="AE4354" s="7">
        <f>invoices[[#This Row],[Total]]-invoices[[#This Row],[rent_amount]]</f>
        <v>0</v>
      </c>
      <c r="AF4354">
        <v>2827</v>
      </c>
      <c r="AG4354">
        <v>1595</v>
      </c>
      <c r="AH4354">
        <f>invoices[[#This Row],[EB Amount]]-invoices[[#This Row],[electricity_amount]]</f>
        <v>0</v>
      </c>
    </row>
    <row r="4355" spans="1:34">
      <c r="A4355" t="s">
        <v>7202</v>
      </c>
      <c r="B4355" t="s">
        <v>22</v>
      </c>
      <c r="C4355" t="s">
        <v>974</v>
      </c>
      <c r="D4355" t="s">
        <v>24</v>
      </c>
      <c r="E4355" t="s">
        <v>50</v>
      </c>
      <c r="F4355" t="s">
        <v>485</v>
      </c>
      <c r="G4355" t="s">
        <v>7203</v>
      </c>
      <c r="H4355" s="1">
        <f>DATE(YEAR(invoices[[#This Row],[due_date]]),MONTH(invoices[[#This Row],[due_date]]),1)</f>
        <v>45352</v>
      </c>
      <c r="I4355" s="1">
        <v>45358</v>
      </c>
      <c r="J4355">
        <v>7285</v>
      </c>
      <c r="K4355">
        <v>0</v>
      </c>
      <c r="L4355">
        <v>0</v>
      </c>
      <c r="M4355">
        <f>invoices[[#This Row],[rent_amount]]+invoices[[#This Row],[electricity_amount]]+invoices[[#This Row],[other_charges]]</f>
        <v>7285</v>
      </c>
      <c r="N4355" t="s">
        <v>28</v>
      </c>
      <c r="O4355" t="s">
        <v>497</v>
      </c>
      <c r="P4355">
        <v>0</v>
      </c>
      <c r="Q4355" t="b">
        <v>0</v>
      </c>
      <c r="R4355" t="s">
        <v>100</v>
      </c>
      <c r="S4355">
        <v>0</v>
      </c>
      <c r="T4355">
        <f>invoices[[#This Row],[total_amount]]</f>
        <v>7285</v>
      </c>
      <c r="U4355" s="2" t="s">
        <v>7204</v>
      </c>
      <c r="V4355" t="str">
        <f>INDEX([1]!Table1[tenantname],MATCH(invoices[[#This Row],[allotment_id]],[1]!Table1[TenantAllotmentID],0))</f>
        <v>Utkarsh  De (B32-B2)</v>
      </c>
      <c r="W4355" t="s">
        <v>14300</v>
      </c>
      <c r="X4355" t="s">
        <v>15541</v>
      </c>
      <c r="Y4355" s="4">
        <v>45352</v>
      </c>
      <c r="Z4355" t="s">
        <v>15808</v>
      </c>
      <c r="AA4355">
        <v>4560</v>
      </c>
      <c r="AB4355">
        <v>2310</v>
      </c>
      <c r="AC4355">
        <v>415</v>
      </c>
      <c r="AD4355" s="7">
        <f>invoices[[#This Row],[Rent]]+invoices[[#This Row],[Services]]+invoices[[#This Row],[GST]]</f>
        <v>7285</v>
      </c>
      <c r="AE4355" s="7">
        <f>invoices[[#This Row],[Total]]-invoices[[#This Row],[rent_amount]]</f>
        <v>0</v>
      </c>
      <c r="AF4355">
        <v>2834</v>
      </c>
      <c r="AG4355">
        <v>0</v>
      </c>
      <c r="AH4355">
        <f>invoices[[#This Row],[EB Amount]]-invoices[[#This Row],[electricity_amount]]</f>
        <v>0</v>
      </c>
    </row>
    <row r="4356" spans="1:34">
      <c r="A4356" t="s">
        <v>7213</v>
      </c>
      <c r="B4356" t="s">
        <v>22</v>
      </c>
      <c r="C4356" t="s">
        <v>1524</v>
      </c>
      <c r="D4356" t="s">
        <v>24</v>
      </c>
      <c r="E4356" t="s">
        <v>399</v>
      </c>
      <c r="F4356" t="s">
        <v>1525</v>
      </c>
      <c r="G4356" t="s">
        <v>7214</v>
      </c>
      <c r="H4356" s="1">
        <f>DATE(YEAR(invoices[[#This Row],[due_date]]),MONTH(invoices[[#This Row],[due_date]]),1)</f>
        <v>45352</v>
      </c>
      <c r="I4356" s="1">
        <v>45358</v>
      </c>
      <c r="J4356">
        <v>14500</v>
      </c>
      <c r="K4356">
        <v>1305</v>
      </c>
      <c r="L4356">
        <v>0</v>
      </c>
      <c r="M4356">
        <f>invoices[[#This Row],[rent_amount]]+invoices[[#This Row],[electricity_amount]]+invoices[[#This Row],[other_charges]]</f>
        <v>15805</v>
      </c>
      <c r="N4356" t="s">
        <v>28</v>
      </c>
      <c r="O4356" t="s">
        <v>99</v>
      </c>
      <c r="P4356">
        <v>0</v>
      </c>
      <c r="Q4356" t="b">
        <v>0</v>
      </c>
      <c r="R4356" t="s">
        <v>100</v>
      </c>
      <c r="S4356">
        <v>0</v>
      </c>
      <c r="T4356">
        <f>invoices[[#This Row],[total_amount]]</f>
        <v>15805</v>
      </c>
      <c r="U4356" t="s">
        <v>1527</v>
      </c>
      <c r="V4356" t="str">
        <f>INDEX([1]!Table1[tenantname],MATCH(invoices[[#This Row],[allotment_id]],[1]!Table1[TenantAllotmentID],0))</f>
        <v>Ananya Bompalli (B22-B1)</v>
      </c>
      <c r="W4356" t="s">
        <v>14506</v>
      </c>
      <c r="X4356" t="s">
        <v>14507</v>
      </c>
      <c r="Y4356" s="4">
        <v>45352</v>
      </c>
      <c r="Z4356" t="s">
        <v>15808</v>
      </c>
      <c r="AA4356">
        <v>10408</v>
      </c>
      <c r="AB4356">
        <v>3468</v>
      </c>
      <c r="AC4356">
        <v>624</v>
      </c>
      <c r="AD4356" s="7">
        <f>invoices[[#This Row],[Rent]]+invoices[[#This Row],[Services]]+invoices[[#This Row],[GST]]</f>
        <v>14500</v>
      </c>
      <c r="AE4356" s="7">
        <f>invoices[[#This Row],[Total]]-invoices[[#This Row],[rent_amount]]</f>
        <v>0</v>
      </c>
      <c r="AF4356">
        <v>2839</v>
      </c>
      <c r="AG4356">
        <v>1305</v>
      </c>
      <c r="AH4356">
        <f>invoices[[#This Row],[EB Amount]]-invoices[[#This Row],[electricity_amount]]</f>
        <v>0</v>
      </c>
    </row>
    <row r="4357" spans="1:34">
      <c r="A4357" t="s">
        <v>7245</v>
      </c>
      <c r="B4357" t="s">
        <v>22</v>
      </c>
      <c r="C4357" t="s">
        <v>3117</v>
      </c>
      <c r="D4357" t="s">
        <v>24</v>
      </c>
      <c r="E4357" t="s">
        <v>147</v>
      </c>
      <c r="F4357" t="s">
        <v>1605</v>
      </c>
      <c r="G4357" t="s">
        <v>7246</v>
      </c>
      <c r="H4357" s="1">
        <f>DATE(YEAR(invoices[[#This Row],[due_date]]),MONTH(invoices[[#This Row],[due_date]]),1)</f>
        <v>45352</v>
      </c>
      <c r="I4357" s="1">
        <v>45358</v>
      </c>
      <c r="J4357">
        <v>13500</v>
      </c>
      <c r="K4357">
        <v>1131</v>
      </c>
      <c r="L4357">
        <v>0</v>
      </c>
      <c r="M4357">
        <f>invoices[[#This Row],[rent_amount]]+invoices[[#This Row],[electricity_amount]]+invoices[[#This Row],[other_charges]]</f>
        <v>14631</v>
      </c>
      <c r="N4357" t="s">
        <v>28</v>
      </c>
      <c r="O4357" t="s">
        <v>636</v>
      </c>
      <c r="P4357">
        <v>0</v>
      </c>
      <c r="Q4357" t="b">
        <v>0</v>
      </c>
      <c r="R4357" t="s">
        <v>100</v>
      </c>
      <c r="S4357">
        <v>0</v>
      </c>
      <c r="T4357">
        <f>invoices[[#This Row],[total_amount]]</f>
        <v>14631</v>
      </c>
      <c r="U4357" t="s">
        <v>3119</v>
      </c>
      <c r="V4357" t="str">
        <f>INDEX([1]!Table1[tenantname],MATCH(invoices[[#This Row],[allotment_id]],[1]!Table1[TenantAllotmentID],0))</f>
        <v>Jayakanth S (C31-C2)</v>
      </c>
      <c r="W4357" t="s">
        <v>14978</v>
      </c>
      <c r="X4357" t="s">
        <v>14979</v>
      </c>
      <c r="Y4357" s="4">
        <v>45352</v>
      </c>
      <c r="Z4357" t="s">
        <v>15808</v>
      </c>
      <c r="AA4357">
        <v>9690</v>
      </c>
      <c r="AB4357">
        <v>3229</v>
      </c>
      <c r="AC4357">
        <v>581</v>
      </c>
      <c r="AD4357" s="7">
        <f>invoices[[#This Row],[Rent]]+invoices[[#This Row],[Services]]+invoices[[#This Row],[GST]]</f>
        <v>13500</v>
      </c>
      <c r="AE4357" s="7">
        <f>invoices[[#This Row],[Total]]-invoices[[#This Row],[rent_amount]]</f>
        <v>0</v>
      </c>
      <c r="AF4357">
        <v>2854</v>
      </c>
      <c r="AG4357">
        <v>1131</v>
      </c>
      <c r="AH4357">
        <f>invoices[[#This Row],[EB Amount]]-invoices[[#This Row],[electricity_amount]]</f>
        <v>0</v>
      </c>
    </row>
    <row r="4358" spans="1:34">
      <c r="A4358" t="s">
        <v>7265</v>
      </c>
      <c r="B4358" t="s">
        <v>22</v>
      </c>
      <c r="C4358" t="s">
        <v>1853</v>
      </c>
      <c r="D4358" t="s">
        <v>24</v>
      </c>
      <c r="E4358" t="s">
        <v>234</v>
      </c>
      <c r="F4358" t="s">
        <v>1854</v>
      </c>
      <c r="G4358" t="s">
        <v>7266</v>
      </c>
      <c r="H4358" s="1">
        <f>DATE(YEAR(invoices[[#This Row],[due_date]]),MONTH(invoices[[#This Row],[due_date]]),1)</f>
        <v>45352</v>
      </c>
      <c r="I4358" s="1">
        <v>45358</v>
      </c>
      <c r="J4358">
        <v>13500</v>
      </c>
      <c r="K4358">
        <v>986</v>
      </c>
      <c r="L4358">
        <v>0</v>
      </c>
      <c r="M4358">
        <f>invoices[[#This Row],[rent_amount]]+invoices[[#This Row],[electricity_amount]]+invoices[[#This Row],[other_charges]]</f>
        <v>14486</v>
      </c>
      <c r="N4358" t="s">
        <v>28</v>
      </c>
      <c r="O4358" t="s">
        <v>99</v>
      </c>
      <c r="P4358">
        <v>0</v>
      </c>
      <c r="Q4358" t="b">
        <v>0</v>
      </c>
      <c r="R4358" t="s">
        <v>100</v>
      </c>
      <c r="S4358">
        <v>0</v>
      </c>
      <c r="T4358">
        <f>invoices[[#This Row],[total_amount]]</f>
        <v>14486</v>
      </c>
      <c r="U4358" t="s">
        <v>1856</v>
      </c>
      <c r="V4358" t="str">
        <f>INDEX([1]!Table1[tenantname],MATCH(invoices[[#This Row],[allotment_id]],[1]!Table1[TenantAllotmentID],0))</f>
        <v>Hema Varshini Gnanavel (D12-C1)</v>
      </c>
      <c r="W4358" t="s">
        <v>14619</v>
      </c>
      <c r="X4358" t="s">
        <v>14620</v>
      </c>
      <c r="Y4358" s="4">
        <v>45352</v>
      </c>
      <c r="Z4358" t="s">
        <v>15808</v>
      </c>
      <c r="AA4358">
        <v>9690</v>
      </c>
      <c r="AB4358">
        <v>3229</v>
      </c>
      <c r="AC4358">
        <v>581</v>
      </c>
      <c r="AD4358" s="7">
        <f>invoices[[#This Row],[Rent]]+invoices[[#This Row],[Services]]+invoices[[#This Row],[GST]]</f>
        <v>13500</v>
      </c>
      <c r="AE4358" s="7">
        <f>invoices[[#This Row],[Total]]-invoices[[#This Row],[rent_amount]]</f>
        <v>0</v>
      </c>
      <c r="AF4358">
        <v>2864</v>
      </c>
      <c r="AG4358">
        <v>986</v>
      </c>
      <c r="AH4358">
        <f>invoices[[#This Row],[EB Amount]]-invoices[[#This Row],[electricity_amount]]</f>
        <v>0</v>
      </c>
    </row>
    <row r="4359" spans="1:34">
      <c r="A4359" t="s">
        <v>7323</v>
      </c>
      <c r="B4359" t="s">
        <v>22</v>
      </c>
      <c r="C4359" t="s">
        <v>1091</v>
      </c>
      <c r="D4359" t="s">
        <v>24</v>
      </c>
      <c r="E4359" t="s">
        <v>254</v>
      </c>
      <c r="F4359" t="s">
        <v>1092</v>
      </c>
      <c r="G4359" t="s">
        <v>7324</v>
      </c>
      <c r="H4359" s="1">
        <f>DATE(YEAR(invoices[[#This Row],[due_date]]),MONTH(invoices[[#This Row],[due_date]]),1)</f>
        <v>45352</v>
      </c>
      <c r="I4359" s="1">
        <v>45358</v>
      </c>
      <c r="J4359">
        <v>13600</v>
      </c>
      <c r="K4359">
        <v>2552</v>
      </c>
      <c r="L4359">
        <v>0</v>
      </c>
      <c r="M4359">
        <f>invoices[[#This Row],[rent_amount]]+invoices[[#This Row],[electricity_amount]]+invoices[[#This Row],[other_charges]]</f>
        <v>16152</v>
      </c>
      <c r="N4359" t="s">
        <v>28</v>
      </c>
      <c r="O4359" t="s">
        <v>636</v>
      </c>
      <c r="P4359">
        <v>0</v>
      </c>
      <c r="Q4359" t="b">
        <v>0</v>
      </c>
      <c r="R4359" t="s">
        <v>100</v>
      </c>
      <c r="S4359">
        <v>0</v>
      </c>
      <c r="T4359">
        <f>invoices[[#This Row],[total_amount]]</f>
        <v>16152</v>
      </c>
      <c r="U4359" t="s">
        <v>1094</v>
      </c>
      <c r="V4359" t="str">
        <f>INDEX([1]!Table1[tenantname],MATCH(invoices[[#This Row],[allotment_id]],[1]!Table1[TenantAllotmentID],0))</f>
        <v>Meghna Ravuru (C42-B2)</v>
      </c>
      <c r="W4359" t="s">
        <v>14344</v>
      </c>
      <c r="X4359" t="s">
        <v>14345</v>
      </c>
      <c r="Y4359" s="4">
        <v>45352</v>
      </c>
      <c r="Z4359" t="s">
        <v>15808</v>
      </c>
      <c r="AA4359">
        <v>8840</v>
      </c>
      <c r="AB4359">
        <v>4477</v>
      </c>
      <c r="AC4359">
        <v>283</v>
      </c>
      <c r="AD4359" s="7">
        <f>invoices[[#This Row],[Rent]]+invoices[[#This Row],[Services]]+invoices[[#This Row],[GST]]</f>
        <v>13600</v>
      </c>
      <c r="AE4359" s="7">
        <f>invoices[[#This Row],[Total]]-invoices[[#This Row],[rent_amount]]</f>
        <v>0</v>
      </c>
      <c r="AF4359">
        <v>2894</v>
      </c>
      <c r="AG4359">
        <v>2552</v>
      </c>
      <c r="AH4359">
        <f>invoices[[#This Row],[EB Amount]]-invoices[[#This Row],[electricity_amount]]</f>
        <v>0</v>
      </c>
    </row>
    <row r="4360" spans="1:34">
      <c r="A4360" t="s">
        <v>7391</v>
      </c>
      <c r="B4360" t="s">
        <v>22</v>
      </c>
      <c r="C4360" t="s">
        <v>441</v>
      </c>
      <c r="D4360" t="s">
        <v>24</v>
      </c>
      <c r="E4360" t="s">
        <v>88</v>
      </c>
      <c r="F4360" t="s">
        <v>442</v>
      </c>
      <c r="G4360" t="s">
        <v>7392</v>
      </c>
      <c r="H4360" s="1">
        <f>DATE(YEAR(invoices[[#This Row],[due_date]]),MONTH(invoices[[#This Row],[due_date]]),1)</f>
        <v>45352</v>
      </c>
      <c r="I4360" s="1">
        <v>45358</v>
      </c>
      <c r="J4360">
        <v>6128</v>
      </c>
      <c r="K4360">
        <v>1189</v>
      </c>
      <c r="L4360">
        <v>2250</v>
      </c>
      <c r="M4360">
        <f>invoices[[#This Row],[rent_amount]]+invoices[[#This Row],[electricity_amount]]+invoices[[#This Row],[other_charges]]</f>
        <v>9567</v>
      </c>
      <c r="N4360" t="s">
        <v>28</v>
      </c>
      <c r="O4360" t="s">
        <v>636</v>
      </c>
      <c r="P4360">
        <v>0</v>
      </c>
      <c r="Q4360" t="b">
        <v>0</v>
      </c>
      <c r="R4360" t="s">
        <v>100</v>
      </c>
      <c r="S4360">
        <v>0</v>
      </c>
      <c r="T4360">
        <f>invoices[[#This Row],[total_amount]]</f>
        <v>9567</v>
      </c>
      <c r="U4360" t="s">
        <v>444</v>
      </c>
      <c r="V4360" t="str">
        <f>INDEX([1]!Table1[tenantname],MATCH(invoices[[#This Row],[allotment_id]],[1]!Table1[TenantAllotmentID],0))</f>
        <v>Nikhil Jayanth (B13-A1)</v>
      </c>
      <c r="W4360" t="s">
        <v>14112</v>
      </c>
      <c r="X4360" t="s">
        <v>14113</v>
      </c>
      <c r="Y4360" s="4">
        <v>45352</v>
      </c>
      <c r="Z4360" t="s">
        <v>15808</v>
      </c>
      <c r="AA4360">
        <v>4399</v>
      </c>
      <c r="AB4360">
        <v>1466</v>
      </c>
      <c r="AC4360">
        <v>263</v>
      </c>
      <c r="AD4360" s="7">
        <f>invoices[[#This Row],[Rent]]+invoices[[#This Row],[Services]]+invoices[[#This Row],[GST]]</f>
        <v>6128</v>
      </c>
      <c r="AE4360" s="7">
        <f>invoices[[#This Row],[Total]]-invoices[[#This Row],[rent_amount]]</f>
        <v>0</v>
      </c>
      <c r="AF4360">
        <v>2927</v>
      </c>
      <c r="AG4360">
        <v>1189</v>
      </c>
      <c r="AH4360">
        <f>invoices[[#This Row],[EB Amount]]-invoices[[#This Row],[electricity_amount]]</f>
        <v>0</v>
      </c>
    </row>
    <row r="4361" spans="1:34">
      <c r="A4361" t="s">
        <v>7509</v>
      </c>
      <c r="B4361" t="s">
        <v>22</v>
      </c>
      <c r="C4361" t="s">
        <v>747</v>
      </c>
      <c r="D4361" t="s">
        <v>24</v>
      </c>
      <c r="E4361" t="s">
        <v>268</v>
      </c>
      <c r="F4361" t="s">
        <v>748</v>
      </c>
      <c r="G4361" t="s">
        <v>7510</v>
      </c>
      <c r="H4361" s="1">
        <f>DATE(YEAR(invoices[[#This Row],[due_date]]),MONTH(invoices[[#This Row],[due_date]]),1)</f>
        <v>45352</v>
      </c>
      <c r="I4361" s="1">
        <v>45358</v>
      </c>
      <c r="J4361">
        <v>14500</v>
      </c>
      <c r="K4361">
        <v>1624</v>
      </c>
      <c r="L4361">
        <v>0</v>
      </c>
      <c r="M4361">
        <f>invoices[[#This Row],[rent_amount]]+invoices[[#This Row],[electricity_amount]]+invoices[[#This Row],[other_charges]]</f>
        <v>16124</v>
      </c>
      <c r="N4361" t="s">
        <v>28</v>
      </c>
      <c r="O4361" t="s">
        <v>99</v>
      </c>
      <c r="P4361">
        <v>0</v>
      </c>
      <c r="Q4361" t="b">
        <v>0</v>
      </c>
      <c r="R4361" t="s">
        <v>100</v>
      </c>
      <c r="S4361">
        <v>0</v>
      </c>
      <c r="T4361">
        <f>invoices[[#This Row],[total_amount]]</f>
        <v>16124</v>
      </c>
      <c r="U4361" t="s">
        <v>750</v>
      </c>
      <c r="V4361" t="str">
        <f>INDEX([1]!Table1[tenantname],MATCH(invoices[[#This Row],[allotment_id]],[1]!Table1[TenantAllotmentID],0))</f>
        <v>Arjjun  Sellamuthu (C21-B1)</v>
      </c>
      <c r="W4361" t="s">
        <v>14217</v>
      </c>
      <c r="X4361" t="s">
        <v>14218</v>
      </c>
      <c r="Y4361" s="4">
        <v>45352</v>
      </c>
      <c r="Z4361" t="s">
        <v>15808</v>
      </c>
      <c r="AA4361">
        <v>10408</v>
      </c>
      <c r="AB4361">
        <v>3468</v>
      </c>
      <c r="AC4361">
        <v>624</v>
      </c>
      <c r="AD4361" s="7">
        <f>invoices[[#This Row],[Rent]]+invoices[[#This Row],[Services]]+invoices[[#This Row],[GST]]</f>
        <v>14500</v>
      </c>
      <c r="AE4361" s="7">
        <f>invoices[[#This Row],[Total]]-invoices[[#This Row],[rent_amount]]</f>
        <v>0</v>
      </c>
      <c r="AF4361">
        <v>2986</v>
      </c>
      <c r="AG4361">
        <v>1624</v>
      </c>
      <c r="AH4361">
        <f>invoices[[#This Row],[EB Amount]]-invoices[[#This Row],[electricity_amount]]</f>
        <v>0</v>
      </c>
    </row>
    <row r="4362" spans="1:34">
      <c r="A4362" t="s">
        <v>7669</v>
      </c>
      <c r="B4362" t="s">
        <v>22</v>
      </c>
      <c r="C4362" t="s">
        <v>5793</v>
      </c>
      <c r="D4362" t="s">
        <v>24</v>
      </c>
      <c r="E4362" t="s">
        <v>399</v>
      </c>
      <c r="F4362" t="s">
        <v>2247</v>
      </c>
      <c r="G4362" t="s">
        <v>7670</v>
      </c>
      <c r="H4362" s="1">
        <f>DATE(YEAR(invoices[[#This Row],[due_date]]),MONTH(invoices[[#This Row],[due_date]]),1)</f>
        <v>45352</v>
      </c>
      <c r="I4362" s="1">
        <v>45358</v>
      </c>
      <c r="J4362">
        <v>13500</v>
      </c>
      <c r="K4362">
        <v>1305</v>
      </c>
      <c r="L4362">
        <v>0</v>
      </c>
      <c r="M4362">
        <f>invoices[[#This Row],[rent_amount]]+invoices[[#This Row],[electricity_amount]]+invoices[[#This Row],[other_charges]]</f>
        <v>14805</v>
      </c>
      <c r="N4362" t="s">
        <v>28</v>
      </c>
      <c r="O4362" t="s">
        <v>636</v>
      </c>
      <c r="P4362">
        <v>0</v>
      </c>
      <c r="Q4362" t="b">
        <v>0</v>
      </c>
      <c r="R4362" t="s">
        <v>100</v>
      </c>
      <c r="S4362">
        <v>0</v>
      </c>
      <c r="T4362">
        <f>invoices[[#This Row],[total_amount]]</f>
        <v>14805</v>
      </c>
      <c r="U4362" t="s">
        <v>5795</v>
      </c>
      <c r="V4362" t="str">
        <f>INDEX([1]!Table1[tenantname],MATCH(invoices[[#This Row],[allotment_id]],[1]!Table1[TenantAllotmentID],0))</f>
        <v>Lilavati Mhaske (B22-C1)</v>
      </c>
      <c r="W4362" t="s">
        <v>15425</v>
      </c>
      <c r="X4362" t="s">
        <v>15426</v>
      </c>
      <c r="Y4362" s="4">
        <v>45352</v>
      </c>
      <c r="Z4362" t="s">
        <v>15808</v>
      </c>
      <c r="AA4362">
        <v>9690</v>
      </c>
      <c r="AB4362">
        <v>3229</v>
      </c>
      <c r="AC4362">
        <v>581</v>
      </c>
      <c r="AD4362" s="7">
        <f>invoices[[#This Row],[Rent]]+invoices[[#This Row],[Services]]+invoices[[#This Row],[GST]]</f>
        <v>13500</v>
      </c>
      <c r="AE4362" s="7">
        <f>invoices[[#This Row],[Total]]-invoices[[#This Row],[rent_amount]]</f>
        <v>0</v>
      </c>
      <c r="AF4362">
        <v>3067</v>
      </c>
      <c r="AG4362">
        <v>1305</v>
      </c>
      <c r="AH4362">
        <f>invoices[[#This Row],[EB Amount]]-invoices[[#This Row],[electricity_amount]]</f>
        <v>0</v>
      </c>
    </row>
    <row r="4363" spans="1:34">
      <c r="A4363" t="s">
        <v>7715</v>
      </c>
      <c r="B4363" t="s">
        <v>22</v>
      </c>
      <c r="C4363" t="s">
        <v>3957</v>
      </c>
      <c r="D4363" t="s">
        <v>24</v>
      </c>
      <c r="E4363" t="s">
        <v>112</v>
      </c>
      <c r="F4363" s="2" t="s">
        <v>1471</v>
      </c>
      <c r="G4363" t="s">
        <v>7716</v>
      </c>
      <c r="H4363" s="1">
        <f>DATE(YEAR(invoices[[#This Row],[due_date]]),MONTH(invoices[[#This Row],[due_date]]),1)</f>
        <v>45352</v>
      </c>
      <c r="I4363" s="1">
        <v>45358</v>
      </c>
      <c r="J4363">
        <v>2700</v>
      </c>
      <c r="K4363">
        <v>0</v>
      </c>
      <c r="L4363">
        <v>0</v>
      </c>
      <c r="M4363">
        <f>invoices[[#This Row],[rent_amount]]+invoices[[#This Row],[electricity_amount]]+invoices[[#This Row],[other_charges]]</f>
        <v>2700</v>
      </c>
      <c r="N4363" t="s">
        <v>28</v>
      </c>
      <c r="O4363" t="s">
        <v>99</v>
      </c>
      <c r="P4363">
        <v>0</v>
      </c>
      <c r="Q4363" t="b">
        <v>0</v>
      </c>
      <c r="R4363" t="s">
        <v>100</v>
      </c>
      <c r="S4363">
        <v>0</v>
      </c>
      <c r="T4363">
        <f>invoices[[#This Row],[total_amount]]</f>
        <v>2700</v>
      </c>
      <c r="U4363" t="s">
        <v>3959</v>
      </c>
      <c r="V4363" t="str">
        <f>INDEX([1]!Table1[tenantname],MATCH(invoices[[#This Row],[allotment_id]],[1]!Table1[TenantAllotmentID],0))</f>
        <v>Dheeraj Bhardwaj (A23-C2)</v>
      </c>
      <c r="W4363" t="s">
        <v>15155</v>
      </c>
      <c r="X4363" t="s">
        <v>15156</v>
      </c>
      <c r="Y4363" s="4">
        <v>45352</v>
      </c>
      <c r="Z4363" t="s">
        <v>15808</v>
      </c>
      <c r="AA4363">
        <v>1890</v>
      </c>
      <c r="AB4363">
        <v>686</v>
      </c>
      <c r="AC4363">
        <v>124</v>
      </c>
      <c r="AD4363" s="7">
        <f>invoices[[#This Row],[Rent]]+invoices[[#This Row],[Services]]+invoices[[#This Row],[GST]]</f>
        <v>2700</v>
      </c>
      <c r="AE4363" s="7">
        <f>invoices[[#This Row],[Total]]-invoices[[#This Row],[rent_amount]]</f>
        <v>0</v>
      </c>
      <c r="AF4363">
        <v>3093</v>
      </c>
      <c r="AG4363">
        <v>0</v>
      </c>
      <c r="AH4363">
        <f>invoices[[#This Row],[EB Amount]]-invoices[[#This Row],[electricity_amount]]</f>
        <v>0</v>
      </c>
    </row>
    <row r="4364" spans="1:34">
      <c r="A4364" t="s">
        <v>7743</v>
      </c>
      <c r="B4364" t="s">
        <v>22</v>
      </c>
      <c r="C4364" t="s">
        <v>3253</v>
      </c>
      <c r="D4364" t="s">
        <v>24</v>
      </c>
      <c r="E4364" t="s">
        <v>155</v>
      </c>
      <c r="F4364" t="s">
        <v>156</v>
      </c>
      <c r="G4364" t="s">
        <v>7744</v>
      </c>
      <c r="H4364" s="1">
        <f>DATE(YEAR(invoices[[#This Row],[due_date]]),MONTH(invoices[[#This Row],[due_date]]),1)</f>
        <v>45352</v>
      </c>
      <c r="I4364" s="1">
        <v>45358</v>
      </c>
      <c r="J4364">
        <v>10188</v>
      </c>
      <c r="K4364">
        <v>0</v>
      </c>
      <c r="L4364">
        <v>0</v>
      </c>
      <c r="M4364">
        <f>invoices[[#This Row],[rent_amount]]+invoices[[#This Row],[electricity_amount]]+invoices[[#This Row],[other_charges]]</f>
        <v>10188</v>
      </c>
      <c r="N4364" t="s">
        <v>28</v>
      </c>
      <c r="O4364" t="s">
        <v>99</v>
      </c>
      <c r="P4364">
        <v>0</v>
      </c>
      <c r="Q4364" t="b">
        <v>0</v>
      </c>
      <c r="R4364" t="s">
        <v>100</v>
      </c>
      <c r="S4364">
        <v>0</v>
      </c>
      <c r="T4364">
        <f>invoices[[#This Row],[total_amount]]</f>
        <v>10188</v>
      </c>
      <c r="U4364" t="s">
        <v>5107</v>
      </c>
      <c r="V4364" t="str">
        <f>INDEX([1]!Table1[tenantname],MATCH(invoices[[#This Row],[allotment_id]],[1]!Table1[TenantAllotmentID],0))</f>
        <v>Aishwarya E V (C44-A1)</v>
      </c>
      <c r="W4364" t="s">
        <v>15006</v>
      </c>
      <c r="X4364" t="s">
        <v>15334</v>
      </c>
      <c r="Y4364" s="4">
        <v>45352</v>
      </c>
      <c r="Z4364" t="s">
        <v>15808</v>
      </c>
      <c r="AA4364">
        <v>7132</v>
      </c>
      <c r="AB4364">
        <v>2590</v>
      </c>
      <c r="AC4364">
        <v>466</v>
      </c>
      <c r="AD4364" s="7">
        <f>invoices[[#This Row],[Rent]]+invoices[[#This Row],[Services]]+invoices[[#This Row],[GST]]</f>
        <v>10188</v>
      </c>
      <c r="AE4364" s="7">
        <f>invoices[[#This Row],[Total]]-invoices[[#This Row],[rent_amount]]</f>
        <v>0</v>
      </c>
      <c r="AF4364">
        <v>3106</v>
      </c>
      <c r="AG4364">
        <v>0</v>
      </c>
      <c r="AH4364">
        <f>invoices[[#This Row],[EB Amount]]-invoices[[#This Row],[electricity_amount]]</f>
        <v>0</v>
      </c>
    </row>
    <row r="4365" spans="1:34">
      <c r="A4365" t="s">
        <v>7892</v>
      </c>
      <c r="B4365" t="s">
        <v>22</v>
      </c>
      <c r="C4365" t="s">
        <v>1571</v>
      </c>
      <c r="D4365" t="s">
        <v>24</v>
      </c>
      <c r="E4365" t="s">
        <v>104</v>
      </c>
      <c r="F4365" t="s">
        <v>1572</v>
      </c>
      <c r="G4365" t="s">
        <v>7893</v>
      </c>
      <c r="H4365" s="1">
        <f>DATE(YEAR(invoices[[#This Row],[due_date]]),MONTH(invoices[[#This Row],[due_date]]),1)</f>
        <v>45352</v>
      </c>
      <c r="I4365" s="1">
        <v>45358</v>
      </c>
      <c r="J4365">
        <v>13600</v>
      </c>
      <c r="K4365">
        <v>580</v>
      </c>
      <c r="L4365">
        <v>0</v>
      </c>
      <c r="M4365">
        <f>invoices[[#This Row],[rent_amount]]+invoices[[#This Row],[electricity_amount]]+invoices[[#This Row],[other_charges]]</f>
        <v>14180</v>
      </c>
      <c r="N4365" t="s">
        <v>28</v>
      </c>
      <c r="O4365" t="s">
        <v>636</v>
      </c>
      <c r="P4365">
        <v>0</v>
      </c>
      <c r="Q4365" t="b">
        <v>0</v>
      </c>
      <c r="R4365" t="s">
        <v>100</v>
      </c>
      <c r="S4365">
        <v>0</v>
      </c>
      <c r="T4365">
        <f>invoices[[#This Row],[total_amount]]</f>
        <v>14180</v>
      </c>
      <c r="U4365" t="s">
        <v>1574</v>
      </c>
      <c r="V4365" t="str">
        <f>INDEX([1]!Table1[tenantname],MATCH(invoices[[#This Row],[allotment_id]],[1]!Table1[TenantAllotmentID],0))</f>
        <v>Ravi S (B14-B2)</v>
      </c>
      <c r="W4365" t="s">
        <v>14522</v>
      </c>
      <c r="X4365" t="s">
        <v>14523</v>
      </c>
      <c r="Y4365" s="4">
        <v>45352</v>
      </c>
      <c r="Z4365" t="s">
        <v>15808</v>
      </c>
      <c r="AA4365">
        <v>9762</v>
      </c>
      <c r="AB4365">
        <v>3253</v>
      </c>
      <c r="AC4365">
        <v>585</v>
      </c>
      <c r="AD4365" s="7">
        <f>invoices[[#This Row],[Rent]]+invoices[[#This Row],[Services]]+invoices[[#This Row],[GST]]</f>
        <v>13600</v>
      </c>
      <c r="AE4365" s="7">
        <f>invoices[[#This Row],[Total]]-invoices[[#This Row],[rent_amount]]</f>
        <v>0</v>
      </c>
      <c r="AF4365">
        <v>3183</v>
      </c>
      <c r="AG4365">
        <v>580</v>
      </c>
      <c r="AH4365">
        <f>invoices[[#This Row],[EB Amount]]-invoices[[#This Row],[electricity_amount]]</f>
        <v>0</v>
      </c>
    </row>
    <row r="4366" spans="1:34">
      <c r="A4366" t="s">
        <v>7904</v>
      </c>
      <c r="B4366" t="s">
        <v>22</v>
      </c>
      <c r="C4366" t="s">
        <v>2189</v>
      </c>
      <c r="D4366" t="s">
        <v>24</v>
      </c>
      <c r="E4366" t="s">
        <v>399</v>
      </c>
      <c r="F4366" t="s">
        <v>933</v>
      </c>
      <c r="G4366" t="s">
        <v>7905</v>
      </c>
      <c r="H4366" s="1">
        <f>DATE(YEAR(invoices[[#This Row],[due_date]]),MONTH(invoices[[#This Row],[due_date]]),1)</f>
        <v>45352</v>
      </c>
      <c r="I4366" s="1">
        <v>45358</v>
      </c>
      <c r="J4366">
        <v>13500</v>
      </c>
      <c r="K4366">
        <v>630</v>
      </c>
      <c r="L4366">
        <v>0</v>
      </c>
      <c r="M4366">
        <f>invoices[[#This Row],[rent_amount]]+invoices[[#This Row],[electricity_amount]]+invoices[[#This Row],[other_charges]]</f>
        <v>14130</v>
      </c>
      <c r="N4366" t="s">
        <v>28</v>
      </c>
      <c r="O4366" t="s">
        <v>497</v>
      </c>
      <c r="P4366">
        <v>0</v>
      </c>
      <c r="Q4366" t="b">
        <v>0</v>
      </c>
      <c r="R4366" t="s">
        <v>100</v>
      </c>
      <c r="S4366">
        <v>0</v>
      </c>
      <c r="T4366">
        <f>invoices[[#This Row],[total_amount]]</f>
        <v>14130</v>
      </c>
      <c r="U4366" t="s">
        <v>2191</v>
      </c>
      <c r="V4366" t="str">
        <f>INDEX([1]!Table1[tenantname],MATCH(invoices[[#This Row],[allotment_id]],[1]!Table1[TenantAllotmentID],0))</f>
        <v>Shamruthi R (B22-C2)</v>
      </c>
      <c r="W4366" t="s">
        <v>14734</v>
      </c>
      <c r="X4366" t="s">
        <v>14735</v>
      </c>
      <c r="Y4366" s="4">
        <v>45352</v>
      </c>
      <c r="Z4366" t="s">
        <v>15808</v>
      </c>
      <c r="AA4366">
        <v>9690</v>
      </c>
      <c r="AB4366">
        <v>3229</v>
      </c>
      <c r="AC4366">
        <v>581</v>
      </c>
      <c r="AD4366" s="7">
        <f>invoices[[#This Row],[Rent]]+invoices[[#This Row],[Services]]+invoices[[#This Row],[GST]]</f>
        <v>13500</v>
      </c>
      <c r="AE4366" s="7">
        <f>invoices[[#This Row],[Total]]-invoices[[#This Row],[rent_amount]]</f>
        <v>0</v>
      </c>
      <c r="AF4366">
        <v>3188</v>
      </c>
      <c r="AG4366">
        <v>630</v>
      </c>
      <c r="AH4366">
        <f>invoices[[#This Row],[EB Amount]]-invoices[[#This Row],[electricity_amount]]</f>
        <v>0</v>
      </c>
    </row>
    <row r="4367" spans="1:34">
      <c r="A4367" t="s">
        <v>7938</v>
      </c>
      <c r="B4367" t="s">
        <v>22</v>
      </c>
      <c r="C4367" t="s">
        <v>2365</v>
      </c>
      <c r="D4367" t="s">
        <v>24</v>
      </c>
      <c r="E4367" t="s">
        <v>234</v>
      </c>
      <c r="F4367" t="s">
        <v>2143</v>
      </c>
      <c r="G4367" t="s">
        <v>7939</v>
      </c>
      <c r="H4367" s="1">
        <f>DATE(YEAR(invoices[[#This Row],[due_date]]),MONTH(invoices[[#This Row],[due_date]]),1)</f>
        <v>45352</v>
      </c>
      <c r="I4367" s="1">
        <v>45358</v>
      </c>
      <c r="J4367">
        <v>13500</v>
      </c>
      <c r="K4367">
        <v>408</v>
      </c>
      <c r="L4367">
        <v>0</v>
      </c>
      <c r="M4367">
        <f>invoices[[#This Row],[rent_amount]]+invoices[[#This Row],[electricity_amount]]+invoices[[#This Row],[other_charges]]</f>
        <v>13908</v>
      </c>
      <c r="N4367" t="s">
        <v>28</v>
      </c>
      <c r="O4367" t="s">
        <v>99</v>
      </c>
      <c r="P4367">
        <v>0</v>
      </c>
      <c r="Q4367" t="b">
        <v>0</v>
      </c>
      <c r="R4367" t="s">
        <v>100</v>
      </c>
      <c r="S4367">
        <v>0</v>
      </c>
      <c r="T4367">
        <f>invoices[[#This Row],[total_amount]]</f>
        <v>13908</v>
      </c>
      <c r="U4367" t="s">
        <v>2367</v>
      </c>
      <c r="V4367" t="str">
        <f>INDEX([1]!Table1[tenantname],MATCH(invoices[[#This Row],[allotment_id]],[1]!Table1[TenantAllotmentID],0))</f>
        <v>Padmaja Ananthalakshmi (D12-C2)</v>
      </c>
      <c r="W4367" t="s">
        <v>14788</v>
      </c>
      <c r="X4367" t="s">
        <v>14789</v>
      </c>
      <c r="Y4367" s="4">
        <v>45352</v>
      </c>
      <c r="Z4367" t="s">
        <v>15808</v>
      </c>
      <c r="AA4367">
        <v>9690</v>
      </c>
      <c r="AB4367">
        <v>3229</v>
      </c>
      <c r="AC4367">
        <v>581</v>
      </c>
      <c r="AD4367" s="7">
        <f>invoices[[#This Row],[Rent]]+invoices[[#This Row],[Services]]+invoices[[#This Row],[GST]]</f>
        <v>13500</v>
      </c>
      <c r="AE4367" s="7">
        <f>invoices[[#This Row],[Total]]-invoices[[#This Row],[rent_amount]]</f>
        <v>0</v>
      </c>
      <c r="AF4367">
        <v>3206</v>
      </c>
      <c r="AG4367">
        <v>408</v>
      </c>
      <c r="AH4367">
        <f>invoices[[#This Row],[EB Amount]]-invoices[[#This Row],[electricity_amount]]</f>
        <v>0</v>
      </c>
    </row>
    <row r="4368" spans="1:34">
      <c r="A4368" t="s">
        <v>8032</v>
      </c>
      <c r="B4368" t="s">
        <v>22</v>
      </c>
      <c r="C4368" t="s">
        <v>2179</v>
      </c>
      <c r="D4368" t="s">
        <v>24</v>
      </c>
      <c r="E4368" t="s">
        <v>592</v>
      </c>
      <c r="F4368" t="s">
        <v>1294</v>
      </c>
      <c r="G4368" t="s">
        <v>8033</v>
      </c>
      <c r="H4368" s="1">
        <f>DATE(YEAR(invoices[[#This Row],[due_date]]),MONTH(invoices[[#This Row],[due_date]]),1)</f>
        <v>45352</v>
      </c>
      <c r="I4368" s="1">
        <v>45358</v>
      </c>
      <c r="J4368">
        <v>19000</v>
      </c>
      <c r="K4368">
        <v>270</v>
      </c>
      <c r="L4368">
        <v>0</v>
      </c>
      <c r="M4368">
        <f>invoices[[#This Row],[rent_amount]]+invoices[[#This Row],[electricity_amount]]+invoices[[#This Row],[other_charges]]</f>
        <v>19270</v>
      </c>
      <c r="N4368" t="s">
        <v>28</v>
      </c>
      <c r="O4368" t="s">
        <v>99</v>
      </c>
      <c r="P4368">
        <v>0</v>
      </c>
      <c r="Q4368" t="b">
        <v>0</v>
      </c>
      <c r="R4368" t="s">
        <v>100</v>
      </c>
      <c r="S4368">
        <v>0</v>
      </c>
      <c r="T4368">
        <f>invoices[[#This Row],[total_amount]]</f>
        <v>19270</v>
      </c>
      <c r="U4368" t="s">
        <v>2181</v>
      </c>
      <c r="V4368" t="str">
        <f>INDEX([1]!Table1[tenantname],MATCH(invoices[[#This Row],[allotment_id]],[1]!Table1[TenantAllotmentID],0))</f>
        <v>Indrodeep Chakraborty (A44-A1)</v>
      </c>
      <c r="W4368" t="s">
        <v>14732</v>
      </c>
      <c r="X4368" t="s">
        <v>14733</v>
      </c>
      <c r="Y4368" s="4">
        <v>45352</v>
      </c>
      <c r="Z4368" t="s">
        <v>15808</v>
      </c>
      <c r="AA4368">
        <v>13639</v>
      </c>
      <c r="AB4368">
        <v>4545</v>
      </c>
      <c r="AC4368">
        <v>816</v>
      </c>
      <c r="AD4368" s="7">
        <f>invoices[[#This Row],[Rent]]+invoices[[#This Row],[Services]]+invoices[[#This Row],[GST]]</f>
        <v>19000</v>
      </c>
      <c r="AE4368" s="7">
        <f>invoices[[#This Row],[Total]]-invoices[[#This Row],[rent_amount]]</f>
        <v>0</v>
      </c>
      <c r="AF4368">
        <v>3253</v>
      </c>
      <c r="AG4368">
        <v>270</v>
      </c>
      <c r="AH4368">
        <f>invoices[[#This Row],[EB Amount]]-invoices[[#This Row],[electricity_amount]]</f>
        <v>0</v>
      </c>
    </row>
    <row r="4369" spans="1:34">
      <c r="A4369" t="s">
        <v>8096</v>
      </c>
      <c r="B4369" t="s">
        <v>22</v>
      </c>
      <c r="C4369" t="s">
        <v>285</v>
      </c>
      <c r="D4369" t="s">
        <v>24</v>
      </c>
      <c r="E4369" t="s">
        <v>234</v>
      </c>
      <c r="F4369" t="s">
        <v>286</v>
      </c>
      <c r="G4369" t="s">
        <v>8097</v>
      </c>
      <c r="H4369" s="1">
        <f>DATE(YEAR(invoices[[#This Row],[due_date]]),MONTH(invoices[[#This Row],[due_date]]),1)</f>
        <v>45352</v>
      </c>
      <c r="I4369" s="1">
        <v>45358</v>
      </c>
      <c r="J4369">
        <v>14500</v>
      </c>
      <c r="K4369">
        <v>918</v>
      </c>
      <c r="L4369">
        <v>0</v>
      </c>
      <c r="M4369">
        <f>invoices[[#This Row],[rent_amount]]+invoices[[#This Row],[electricity_amount]]+invoices[[#This Row],[other_charges]]</f>
        <v>15418</v>
      </c>
      <c r="N4369" t="s">
        <v>28</v>
      </c>
      <c r="O4369" t="s">
        <v>636</v>
      </c>
      <c r="P4369">
        <v>0</v>
      </c>
      <c r="Q4369" t="b">
        <v>0</v>
      </c>
      <c r="R4369" t="s">
        <v>100</v>
      </c>
      <c r="S4369">
        <v>0</v>
      </c>
      <c r="T4369">
        <f>invoices[[#This Row],[total_amount]]</f>
        <v>15418</v>
      </c>
      <c r="U4369" t="s">
        <v>290</v>
      </c>
      <c r="V4369" t="str">
        <f>INDEX([1]!Table1[tenantname],MATCH(invoices[[#This Row],[allotment_id]],[1]!Table1[TenantAllotmentID],0))</f>
        <v>Mahima Shree (D12-B1)</v>
      </c>
      <c r="W4369" t="s">
        <v>14056</v>
      </c>
      <c r="X4369" t="s">
        <v>14057</v>
      </c>
      <c r="Y4369" s="4">
        <v>45352</v>
      </c>
      <c r="Z4369" t="s">
        <v>15808</v>
      </c>
      <c r="AA4369">
        <v>10408</v>
      </c>
      <c r="AB4369">
        <v>3468</v>
      </c>
      <c r="AC4369">
        <v>624</v>
      </c>
      <c r="AD4369" s="7">
        <f>invoices[[#This Row],[Rent]]+invoices[[#This Row],[Services]]+invoices[[#This Row],[GST]]</f>
        <v>14500</v>
      </c>
      <c r="AE4369" s="7">
        <f>invoices[[#This Row],[Total]]-invoices[[#This Row],[rent_amount]]</f>
        <v>0</v>
      </c>
      <c r="AF4369">
        <v>3285</v>
      </c>
      <c r="AG4369">
        <v>918</v>
      </c>
      <c r="AH4369">
        <f>invoices[[#This Row],[EB Amount]]-invoices[[#This Row],[electricity_amount]]</f>
        <v>0</v>
      </c>
    </row>
    <row r="4370" spans="1:34">
      <c r="A4370" t="s">
        <v>8222</v>
      </c>
      <c r="B4370" t="s">
        <v>22</v>
      </c>
      <c r="C4370" t="s">
        <v>626</v>
      </c>
      <c r="D4370" t="s">
        <v>24</v>
      </c>
      <c r="E4370" t="s">
        <v>342</v>
      </c>
      <c r="F4370" t="s">
        <v>1279</v>
      </c>
      <c r="G4370" t="s">
        <v>8223</v>
      </c>
      <c r="H4370" s="1">
        <f>DATE(YEAR(invoices[[#This Row],[due_date]]),MONTH(invoices[[#This Row],[due_date]]),1)</f>
        <v>45352</v>
      </c>
      <c r="I4370" s="1">
        <v>45358</v>
      </c>
      <c r="J4370">
        <v>14500</v>
      </c>
      <c r="K4370">
        <v>1595</v>
      </c>
      <c r="L4370">
        <v>0</v>
      </c>
      <c r="M4370">
        <f>invoices[[#This Row],[rent_amount]]+invoices[[#This Row],[electricity_amount]]+invoices[[#This Row],[other_charges]]</f>
        <v>16095</v>
      </c>
      <c r="N4370" t="s">
        <v>28</v>
      </c>
      <c r="O4370" t="s">
        <v>636</v>
      </c>
      <c r="P4370">
        <v>0</v>
      </c>
      <c r="Q4370" t="b">
        <v>0</v>
      </c>
      <c r="R4370" t="s">
        <v>100</v>
      </c>
      <c r="S4370">
        <v>0</v>
      </c>
      <c r="T4370">
        <f>invoices[[#This Row],[total_amount]]</f>
        <v>16095</v>
      </c>
      <c r="U4370" t="s">
        <v>1619</v>
      </c>
      <c r="V4370" t="str">
        <f>INDEX([1]!Table1[tenantname],MATCH(invoices[[#This Row],[allotment_id]],[1]!Table1[TenantAllotmentID],0))</f>
        <v>Rishita Tulsyan (D11-C2)</v>
      </c>
      <c r="W4370" t="s">
        <v>14177</v>
      </c>
      <c r="X4370" t="s">
        <v>14538</v>
      </c>
      <c r="Y4370" s="4">
        <v>45352</v>
      </c>
      <c r="Z4370" t="s">
        <v>15808</v>
      </c>
      <c r="AA4370">
        <v>9715</v>
      </c>
      <c r="AB4370">
        <v>4516</v>
      </c>
      <c r="AC4370">
        <v>269</v>
      </c>
      <c r="AD4370" s="7">
        <f>invoices[[#This Row],[Rent]]+invoices[[#This Row],[Services]]+invoices[[#This Row],[GST]]</f>
        <v>14500</v>
      </c>
      <c r="AE4370" s="7">
        <f>invoices[[#This Row],[Total]]-invoices[[#This Row],[rent_amount]]</f>
        <v>0</v>
      </c>
      <c r="AF4370">
        <v>3345</v>
      </c>
      <c r="AG4370">
        <v>1595</v>
      </c>
      <c r="AH4370">
        <f>invoices[[#This Row],[EB Amount]]-invoices[[#This Row],[electricity_amount]]</f>
        <v>0</v>
      </c>
    </row>
    <row r="4371" spans="1:34">
      <c r="A4371" t="s">
        <v>8314</v>
      </c>
      <c r="B4371" t="s">
        <v>22</v>
      </c>
      <c r="C4371" t="s">
        <v>353</v>
      </c>
      <c r="D4371" t="s">
        <v>24</v>
      </c>
      <c r="E4371" t="s">
        <v>354</v>
      </c>
      <c r="F4371" t="s">
        <v>355</v>
      </c>
      <c r="G4371" t="s">
        <v>8315</v>
      </c>
      <c r="H4371" s="1">
        <f>DATE(YEAR(invoices[[#This Row],[due_date]]),MONTH(invoices[[#This Row],[due_date]]),1)</f>
        <v>45352</v>
      </c>
      <c r="I4371" s="1">
        <v>45358</v>
      </c>
      <c r="J4371">
        <v>14500</v>
      </c>
      <c r="K4371">
        <v>779</v>
      </c>
      <c r="L4371">
        <v>0</v>
      </c>
      <c r="M4371">
        <f>invoices[[#This Row],[rent_amount]]+invoices[[#This Row],[electricity_amount]]+invoices[[#This Row],[other_charges]]</f>
        <v>15279</v>
      </c>
      <c r="N4371" t="s">
        <v>28</v>
      </c>
      <c r="O4371" t="s">
        <v>636</v>
      </c>
      <c r="P4371">
        <v>0</v>
      </c>
      <c r="Q4371" t="b">
        <v>0</v>
      </c>
      <c r="R4371" t="s">
        <v>100</v>
      </c>
      <c r="S4371">
        <v>0</v>
      </c>
      <c r="T4371">
        <f>invoices[[#This Row],[total_amount]]</f>
        <v>15279</v>
      </c>
      <c r="U4371" t="s">
        <v>356</v>
      </c>
      <c r="V4371" t="str">
        <f>INDEX([1]!Table1[tenantname],MATCH(invoices[[#This Row],[allotment_id]],[1]!Table1[TenantAllotmentID],0))</f>
        <v>Sai Sundeep (B34-B1)</v>
      </c>
      <c r="W4371" t="s">
        <v>14078</v>
      </c>
      <c r="X4371" t="s">
        <v>14079</v>
      </c>
      <c r="Y4371" s="4">
        <v>45352</v>
      </c>
      <c r="Z4371" t="s">
        <v>15808</v>
      </c>
      <c r="AA4371">
        <v>9425</v>
      </c>
      <c r="AB4371">
        <v>4774</v>
      </c>
      <c r="AC4371">
        <v>301</v>
      </c>
      <c r="AD4371" s="7">
        <f>invoices[[#This Row],[Rent]]+invoices[[#This Row],[Services]]+invoices[[#This Row],[GST]]</f>
        <v>14500</v>
      </c>
      <c r="AE4371" s="7">
        <f>invoices[[#This Row],[Total]]-invoices[[#This Row],[rent_amount]]</f>
        <v>0</v>
      </c>
      <c r="AF4371">
        <v>3388</v>
      </c>
      <c r="AG4371">
        <v>779</v>
      </c>
      <c r="AH4371">
        <f>invoices[[#This Row],[EB Amount]]-invoices[[#This Row],[electricity_amount]]</f>
        <v>0</v>
      </c>
    </row>
    <row r="4372" spans="1:34">
      <c r="A4372" t="s">
        <v>8456</v>
      </c>
      <c r="B4372" t="s">
        <v>22</v>
      </c>
      <c r="C4372" s="2" t="s">
        <v>8457</v>
      </c>
      <c r="D4372" t="s">
        <v>24</v>
      </c>
      <c r="E4372" t="s">
        <v>268</v>
      </c>
      <c r="F4372" t="s">
        <v>269</v>
      </c>
      <c r="G4372" t="s">
        <v>8458</v>
      </c>
      <c r="H4372" s="1">
        <f>DATE(YEAR(invoices[[#This Row],[due_date]]),MONTH(invoices[[#This Row],[due_date]]),1)</f>
        <v>45352</v>
      </c>
      <c r="I4372" s="1">
        <v>45358</v>
      </c>
      <c r="J4372">
        <v>11322</v>
      </c>
      <c r="K4372">
        <v>0</v>
      </c>
      <c r="L4372">
        <v>0</v>
      </c>
      <c r="M4372">
        <f>invoices[[#This Row],[rent_amount]]+invoices[[#This Row],[electricity_amount]]+invoices[[#This Row],[other_charges]]</f>
        <v>11322</v>
      </c>
      <c r="N4372" t="s">
        <v>28</v>
      </c>
      <c r="O4372" t="s">
        <v>636</v>
      </c>
      <c r="P4372">
        <v>0</v>
      </c>
      <c r="Q4372" t="b">
        <v>0</v>
      </c>
      <c r="R4372" t="s">
        <v>100</v>
      </c>
      <c r="S4372">
        <v>0</v>
      </c>
      <c r="T4372">
        <f>invoices[[#This Row],[total_amount]]</f>
        <v>11322</v>
      </c>
      <c r="U4372" t="s">
        <v>8459</v>
      </c>
      <c r="V4372" t="str">
        <f>INDEX([1]!Table1[tenantname],MATCH(invoices[[#This Row],[allotment_id]],[1]!Table1[TenantAllotmentID],0))</f>
        <v>Kannan Nair (C21-C1)</v>
      </c>
      <c r="W4372" t="s">
        <v>15618</v>
      </c>
      <c r="X4372" t="s">
        <v>15619</v>
      </c>
      <c r="Y4372" s="4">
        <v>45352</v>
      </c>
      <c r="Z4372" t="s">
        <v>15808</v>
      </c>
      <c r="AA4372">
        <v>8127</v>
      </c>
      <c r="AB4372">
        <v>2708</v>
      </c>
      <c r="AC4372">
        <v>487</v>
      </c>
      <c r="AD4372" s="7">
        <f>invoices[[#This Row],[Rent]]+invoices[[#This Row],[Services]]+invoices[[#This Row],[GST]]</f>
        <v>11322</v>
      </c>
      <c r="AE4372" s="7">
        <f>invoices[[#This Row],[Total]]-invoices[[#This Row],[rent_amount]]</f>
        <v>0</v>
      </c>
      <c r="AF4372">
        <v>3467</v>
      </c>
      <c r="AG4372">
        <v>0</v>
      </c>
      <c r="AH4372">
        <f>invoices[[#This Row],[EB Amount]]-invoices[[#This Row],[electricity_amount]]</f>
        <v>0</v>
      </c>
    </row>
    <row r="4373" spans="1:34">
      <c r="A4373" t="s">
        <v>8480</v>
      </c>
      <c r="B4373" t="s">
        <v>22</v>
      </c>
      <c r="C4373" t="s">
        <v>4760</v>
      </c>
      <c r="D4373" t="s">
        <v>24</v>
      </c>
      <c r="E4373" t="s">
        <v>476</v>
      </c>
      <c r="F4373" t="s">
        <v>1069</v>
      </c>
      <c r="G4373" t="s">
        <v>8481</v>
      </c>
      <c r="H4373" s="1">
        <f>DATE(YEAR(invoices[[#This Row],[due_date]]),MONTH(invoices[[#This Row],[due_date]]),1)</f>
        <v>45352</v>
      </c>
      <c r="I4373" s="1">
        <v>45358</v>
      </c>
      <c r="J4373">
        <v>13500</v>
      </c>
      <c r="K4373">
        <v>195</v>
      </c>
      <c r="L4373">
        <v>0</v>
      </c>
      <c r="M4373">
        <f>invoices[[#This Row],[rent_amount]]+invoices[[#This Row],[electricity_amount]]+invoices[[#This Row],[other_charges]]</f>
        <v>13695</v>
      </c>
      <c r="N4373" t="s">
        <v>28</v>
      </c>
      <c r="O4373" t="s">
        <v>99</v>
      </c>
      <c r="P4373">
        <v>0</v>
      </c>
      <c r="Q4373" t="b">
        <v>0</v>
      </c>
      <c r="R4373" t="s">
        <v>100</v>
      </c>
      <c r="S4373">
        <v>0</v>
      </c>
      <c r="T4373">
        <f>invoices[[#This Row],[total_amount]]</f>
        <v>13695</v>
      </c>
      <c r="U4373" t="s">
        <v>4762</v>
      </c>
      <c r="V4373" t="str">
        <f>INDEX([1]!Table1[tenantname],MATCH(invoices[[#This Row],[allotment_id]],[1]!Table1[TenantAllotmentID],0))</f>
        <v>Harshit Rajwar (B41-C2)</v>
      </c>
      <c r="W4373" t="s">
        <v>15283</v>
      </c>
      <c r="X4373" t="s">
        <v>15284</v>
      </c>
      <c r="Y4373" s="4">
        <v>45352</v>
      </c>
      <c r="Z4373" t="s">
        <v>15808</v>
      </c>
      <c r="AA4373">
        <v>9690</v>
      </c>
      <c r="AB4373">
        <v>3229</v>
      </c>
      <c r="AC4373">
        <v>581</v>
      </c>
      <c r="AD4373" s="7">
        <f>invoices[[#This Row],[Rent]]+invoices[[#This Row],[Services]]+invoices[[#This Row],[GST]]</f>
        <v>13500</v>
      </c>
      <c r="AE4373" s="7">
        <f>invoices[[#This Row],[Total]]-invoices[[#This Row],[rent_amount]]</f>
        <v>0</v>
      </c>
      <c r="AF4373">
        <v>3478</v>
      </c>
      <c r="AG4373">
        <v>195</v>
      </c>
      <c r="AH4373">
        <f>invoices[[#This Row],[EB Amount]]-invoices[[#This Row],[electricity_amount]]</f>
        <v>0</v>
      </c>
    </row>
    <row r="4374" spans="1:34">
      <c r="A4374" t="s">
        <v>8533</v>
      </c>
      <c r="B4374" t="s">
        <v>22</v>
      </c>
      <c r="C4374" t="s">
        <v>311</v>
      </c>
      <c r="D4374" t="s">
        <v>24</v>
      </c>
      <c r="E4374" t="s">
        <v>34</v>
      </c>
      <c r="F4374" t="s">
        <v>35</v>
      </c>
      <c r="G4374" t="s">
        <v>8534</v>
      </c>
      <c r="H4374" s="1">
        <f>DATE(YEAR(invoices[[#This Row],[due_date]]),MONTH(invoices[[#This Row],[due_date]]),1)</f>
        <v>45352</v>
      </c>
      <c r="I4374" s="1">
        <v>45358</v>
      </c>
      <c r="J4374">
        <v>14500</v>
      </c>
      <c r="K4374">
        <v>1856</v>
      </c>
      <c r="L4374">
        <v>0</v>
      </c>
      <c r="M4374">
        <f>invoices[[#This Row],[rent_amount]]+invoices[[#This Row],[electricity_amount]]+invoices[[#This Row],[other_charges]]</f>
        <v>16356</v>
      </c>
      <c r="N4374" t="s">
        <v>28</v>
      </c>
      <c r="O4374" t="s">
        <v>497</v>
      </c>
      <c r="P4374">
        <v>0</v>
      </c>
      <c r="Q4374" t="b">
        <v>0</v>
      </c>
      <c r="R4374" t="s">
        <v>100</v>
      </c>
      <c r="S4374">
        <v>0</v>
      </c>
      <c r="T4374">
        <f>invoices[[#This Row],[total_amount]]</f>
        <v>16356</v>
      </c>
      <c r="U4374" t="s">
        <v>313</v>
      </c>
      <c r="V4374" t="str">
        <f>INDEX([1]!Table1[tenantname],MATCH(invoices[[#This Row],[allotment_id]],[1]!Table1[TenantAllotmentID],0))</f>
        <v>Thahseenah Begam (B43-B1)</v>
      </c>
      <c r="W4374" t="s">
        <v>14064</v>
      </c>
      <c r="X4374" t="s">
        <v>14065</v>
      </c>
      <c r="Y4374" s="4">
        <v>45352</v>
      </c>
      <c r="Z4374" t="s">
        <v>15808</v>
      </c>
      <c r="AA4374">
        <v>10408</v>
      </c>
      <c r="AB4374">
        <v>3468</v>
      </c>
      <c r="AC4374">
        <v>624</v>
      </c>
      <c r="AD4374" s="7">
        <f>invoices[[#This Row],[Rent]]+invoices[[#This Row],[Services]]+invoices[[#This Row],[GST]]</f>
        <v>14500</v>
      </c>
      <c r="AE4374" s="7">
        <f>invoices[[#This Row],[Total]]-invoices[[#This Row],[rent_amount]]</f>
        <v>0</v>
      </c>
      <c r="AF4374">
        <v>3504</v>
      </c>
      <c r="AG4374">
        <v>1856</v>
      </c>
      <c r="AH4374">
        <f>invoices[[#This Row],[EB Amount]]-invoices[[#This Row],[electricity_amount]]</f>
        <v>0</v>
      </c>
    </row>
    <row r="4375" spans="1:34">
      <c r="A4375" t="s">
        <v>8820</v>
      </c>
      <c r="B4375" t="s">
        <v>22</v>
      </c>
      <c r="C4375" t="s">
        <v>4881</v>
      </c>
      <c r="D4375" t="s">
        <v>24</v>
      </c>
      <c r="E4375" t="s">
        <v>72</v>
      </c>
      <c r="F4375" t="s">
        <v>665</v>
      </c>
      <c r="G4375" t="s">
        <v>8821</v>
      </c>
      <c r="H4375" s="1">
        <f>DATE(YEAR(invoices[[#This Row],[due_date]]),MONTH(invoices[[#This Row],[due_date]]),1)</f>
        <v>45352</v>
      </c>
      <c r="I4375" s="1">
        <v>45358</v>
      </c>
      <c r="J4375">
        <v>17000</v>
      </c>
      <c r="K4375">
        <v>165</v>
      </c>
      <c r="L4375">
        <v>0</v>
      </c>
      <c r="M4375">
        <f>invoices[[#This Row],[rent_amount]]+invoices[[#This Row],[electricity_amount]]+invoices[[#This Row],[other_charges]]</f>
        <v>17165</v>
      </c>
      <c r="N4375" t="s">
        <v>28</v>
      </c>
      <c r="O4375" t="s">
        <v>99</v>
      </c>
      <c r="P4375">
        <v>0</v>
      </c>
      <c r="Q4375" t="b">
        <v>0</v>
      </c>
      <c r="R4375" t="s">
        <v>100</v>
      </c>
      <c r="S4375">
        <v>0</v>
      </c>
      <c r="T4375">
        <f>invoices[[#This Row],[total_amount]]</f>
        <v>17165</v>
      </c>
      <c r="U4375" t="s">
        <v>4883</v>
      </c>
      <c r="V4375" t="str">
        <f>INDEX([1]!Table1[tenantname],MATCH(invoices[[#This Row],[allotment_id]],[1]!Table1[TenantAllotmentID],0))</f>
        <v>Kalyani Ganesh (C34-A1)</v>
      </c>
      <c r="W4375" t="s">
        <v>15307</v>
      </c>
      <c r="X4375" t="s">
        <v>15308</v>
      </c>
      <c r="Y4375" s="4">
        <v>45352</v>
      </c>
      <c r="Z4375" t="s">
        <v>15808</v>
      </c>
      <c r="AA4375">
        <v>12203</v>
      </c>
      <c r="AB4375">
        <v>4066</v>
      </c>
      <c r="AC4375">
        <v>731</v>
      </c>
      <c r="AD4375" s="7">
        <f>invoices[[#This Row],[Rent]]+invoices[[#This Row],[Services]]+invoices[[#This Row],[GST]]</f>
        <v>17000</v>
      </c>
      <c r="AE4375" s="7">
        <f>invoices[[#This Row],[Total]]-invoices[[#This Row],[rent_amount]]</f>
        <v>0</v>
      </c>
      <c r="AF4375">
        <v>3658</v>
      </c>
      <c r="AG4375">
        <v>165</v>
      </c>
      <c r="AH4375">
        <f>invoices[[#This Row],[EB Amount]]-invoices[[#This Row],[electricity_amount]]</f>
        <v>0</v>
      </c>
    </row>
    <row r="4376" spans="1:34">
      <c r="A4376" s="2" t="s">
        <v>8846</v>
      </c>
      <c r="B4376" t="s">
        <v>22</v>
      </c>
      <c r="C4376" t="s">
        <v>1274</v>
      </c>
      <c r="D4376" t="s">
        <v>24</v>
      </c>
      <c r="E4376" t="s">
        <v>195</v>
      </c>
      <c r="F4376" t="s">
        <v>1753</v>
      </c>
      <c r="G4376" t="s">
        <v>8847</v>
      </c>
      <c r="H4376" s="1">
        <f>DATE(YEAR(invoices[[#This Row],[due_date]]),MONTH(invoices[[#This Row],[due_date]]),1)</f>
        <v>45352</v>
      </c>
      <c r="I4376" s="1">
        <v>45358</v>
      </c>
      <c r="J4376">
        <v>17700</v>
      </c>
      <c r="K4376">
        <v>2001</v>
      </c>
      <c r="L4376">
        <v>0</v>
      </c>
      <c r="M4376">
        <f>invoices[[#This Row],[rent_amount]]+invoices[[#This Row],[electricity_amount]]+invoices[[#This Row],[other_charges]]</f>
        <v>19701</v>
      </c>
      <c r="N4376" t="s">
        <v>28</v>
      </c>
      <c r="O4376" t="s">
        <v>99</v>
      </c>
      <c r="P4376">
        <v>0</v>
      </c>
      <c r="Q4376" t="b">
        <v>0</v>
      </c>
      <c r="R4376" t="s">
        <v>100</v>
      </c>
      <c r="S4376">
        <v>0</v>
      </c>
      <c r="T4376">
        <f>invoices[[#This Row],[total_amount]]</f>
        <v>19701</v>
      </c>
      <c r="U4376" t="s">
        <v>1755</v>
      </c>
      <c r="V4376" t="str">
        <f>INDEX([1]!Table1[tenantname],MATCH(invoices[[#This Row],[allotment_id]],[1]!Table1[TenantAllotmentID],0))</f>
        <v>Sreyashi Chowdhury (D41-A1)</v>
      </c>
      <c r="W4376" t="s">
        <v>14409</v>
      </c>
      <c r="X4376" t="s">
        <v>14584</v>
      </c>
      <c r="Y4376" s="4">
        <v>45352</v>
      </c>
      <c r="Z4376" t="s">
        <v>15808</v>
      </c>
      <c r="AA4376">
        <v>12705</v>
      </c>
      <c r="AB4376">
        <v>4234</v>
      </c>
      <c r="AC4376">
        <v>761</v>
      </c>
      <c r="AD4376" s="7">
        <f>invoices[[#This Row],[Rent]]+invoices[[#This Row],[Services]]+invoices[[#This Row],[GST]]</f>
        <v>17700</v>
      </c>
      <c r="AE4376" s="7">
        <f>invoices[[#This Row],[Total]]-invoices[[#This Row],[rent_amount]]</f>
        <v>0</v>
      </c>
      <c r="AF4376">
        <v>3673</v>
      </c>
      <c r="AG4376">
        <v>2001</v>
      </c>
      <c r="AH4376">
        <f>invoices[[#This Row],[EB Amount]]-invoices[[#This Row],[electricity_amount]]</f>
        <v>0</v>
      </c>
    </row>
    <row r="4377" spans="1:34">
      <c r="A4377" t="s">
        <v>8948</v>
      </c>
      <c r="B4377" t="s">
        <v>22</v>
      </c>
      <c r="C4377" t="s">
        <v>111</v>
      </c>
      <c r="D4377" t="s">
        <v>24</v>
      </c>
      <c r="E4377" t="s">
        <v>112</v>
      </c>
      <c r="F4377" t="s">
        <v>113</v>
      </c>
      <c r="G4377" t="s">
        <v>8949</v>
      </c>
      <c r="H4377" s="1">
        <f>DATE(YEAR(invoices[[#This Row],[due_date]]),MONTH(invoices[[#This Row],[due_date]]),1)</f>
        <v>45352</v>
      </c>
      <c r="I4377" s="1">
        <v>45358</v>
      </c>
      <c r="J4377">
        <v>13500</v>
      </c>
      <c r="K4377">
        <v>306</v>
      </c>
      <c r="L4377">
        <v>0</v>
      </c>
      <c r="M4377">
        <f>invoices[[#This Row],[rent_amount]]+invoices[[#This Row],[electricity_amount]]+invoices[[#This Row],[other_charges]]</f>
        <v>13806</v>
      </c>
      <c r="N4377" t="s">
        <v>28</v>
      </c>
      <c r="O4377" t="s">
        <v>636</v>
      </c>
      <c r="P4377">
        <v>0</v>
      </c>
      <c r="Q4377" t="b">
        <v>0</v>
      </c>
      <c r="R4377" t="s">
        <v>100</v>
      </c>
      <c r="S4377">
        <v>0</v>
      </c>
      <c r="T4377">
        <f>invoices[[#This Row],[total_amount]]</f>
        <v>13806</v>
      </c>
      <c r="U4377" t="s">
        <v>117</v>
      </c>
      <c r="V4377" t="str">
        <f>INDEX([1]!Table1[tenantname],MATCH(invoices[[#This Row],[allotment_id]],[1]!Table1[TenantAllotmentID],0))</f>
        <v>Ramvishnu R (A23-C1)</v>
      </c>
      <c r="W4377" t="s">
        <v>14006</v>
      </c>
      <c r="X4377" t="s">
        <v>14007</v>
      </c>
      <c r="Y4377" s="4">
        <v>45352</v>
      </c>
      <c r="Z4377" t="s">
        <v>15808</v>
      </c>
      <c r="AA4377">
        <v>9690</v>
      </c>
      <c r="AB4377">
        <v>3229</v>
      </c>
      <c r="AC4377">
        <v>581</v>
      </c>
      <c r="AD4377" s="7">
        <f>invoices[[#This Row],[Rent]]+invoices[[#This Row],[Services]]+invoices[[#This Row],[GST]]</f>
        <v>13500</v>
      </c>
      <c r="AE4377" s="7">
        <f>invoices[[#This Row],[Total]]-invoices[[#This Row],[rent_amount]]</f>
        <v>0</v>
      </c>
      <c r="AF4377">
        <v>3729</v>
      </c>
      <c r="AG4377">
        <v>306</v>
      </c>
      <c r="AH4377">
        <f>invoices[[#This Row],[EB Amount]]-invoices[[#This Row],[electricity_amount]]</f>
        <v>0</v>
      </c>
    </row>
    <row r="4378" spans="1:34">
      <c r="A4378" t="s">
        <v>9236</v>
      </c>
      <c r="B4378" t="s">
        <v>22</v>
      </c>
      <c r="C4378" t="s">
        <v>233</v>
      </c>
      <c r="D4378" t="s">
        <v>24</v>
      </c>
      <c r="E4378" t="s">
        <v>234</v>
      </c>
      <c r="F4378" t="s">
        <v>235</v>
      </c>
      <c r="G4378" t="s">
        <v>9237</v>
      </c>
      <c r="H4378" s="1">
        <f>DATE(YEAR(invoices[[#This Row],[due_date]]),MONTH(invoices[[#This Row],[due_date]]),1)</f>
        <v>45352</v>
      </c>
      <c r="I4378" s="1">
        <v>45358</v>
      </c>
      <c r="J4378">
        <v>19000</v>
      </c>
      <c r="K4378">
        <v>0</v>
      </c>
      <c r="L4378">
        <v>0</v>
      </c>
      <c r="M4378">
        <f>invoices[[#This Row],[rent_amount]]+invoices[[#This Row],[electricity_amount]]+invoices[[#This Row],[other_charges]]</f>
        <v>19000</v>
      </c>
      <c r="N4378" t="s">
        <v>28</v>
      </c>
      <c r="O4378" t="s">
        <v>99</v>
      </c>
      <c r="P4378">
        <v>0</v>
      </c>
      <c r="Q4378" t="b">
        <v>0</v>
      </c>
      <c r="R4378" t="s">
        <v>100</v>
      </c>
      <c r="S4378">
        <v>0</v>
      </c>
      <c r="T4378">
        <f>invoices[[#This Row],[total_amount]]</f>
        <v>19000</v>
      </c>
      <c r="U4378" t="s">
        <v>238</v>
      </c>
      <c r="V4378" t="str">
        <f>INDEX([1]!Table1[tenantname],MATCH(invoices[[#This Row],[allotment_id]],[1]!Table1[TenantAllotmentID],0))</f>
        <v>Aldreena Dsouza (D12-A1)</v>
      </c>
      <c r="W4378" t="s">
        <v>14040</v>
      </c>
      <c r="X4378" t="s">
        <v>14041</v>
      </c>
      <c r="Y4378" s="4">
        <v>45352</v>
      </c>
      <c r="Z4378" t="s">
        <v>15808</v>
      </c>
      <c r="AA4378">
        <v>13639</v>
      </c>
      <c r="AB4378">
        <v>4545</v>
      </c>
      <c r="AC4378">
        <v>816</v>
      </c>
      <c r="AD4378" s="7">
        <f>invoices[[#This Row],[Rent]]+invoices[[#This Row],[Services]]+invoices[[#This Row],[GST]]</f>
        <v>19000</v>
      </c>
      <c r="AE4378" s="7">
        <f>invoices[[#This Row],[Total]]-invoices[[#This Row],[rent_amount]]</f>
        <v>0</v>
      </c>
      <c r="AF4378">
        <v>3884</v>
      </c>
      <c r="AG4378">
        <v>0</v>
      </c>
      <c r="AH4378">
        <f>invoices[[#This Row],[EB Amount]]-invoices[[#This Row],[electricity_amount]]</f>
        <v>0</v>
      </c>
    </row>
    <row r="4379" spans="1:34">
      <c r="A4379" t="s">
        <v>9343</v>
      </c>
      <c r="B4379" t="s">
        <v>22</v>
      </c>
      <c r="C4379" t="s">
        <v>7793</v>
      </c>
      <c r="D4379" t="s">
        <v>24</v>
      </c>
      <c r="E4379" t="s">
        <v>112</v>
      </c>
      <c r="F4379" t="s">
        <v>2320</v>
      </c>
      <c r="G4379" t="s">
        <v>9344</v>
      </c>
      <c r="H4379" s="1">
        <f>DATE(YEAR(invoices[[#This Row],[due_date]]),MONTH(invoices[[#This Row],[due_date]]),1)</f>
        <v>45352</v>
      </c>
      <c r="I4379" s="1">
        <v>45358</v>
      </c>
      <c r="J4379">
        <v>14500</v>
      </c>
      <c r="K4379">
        <v>1479</v>
      </c>
      <c r="L4379">
        <v>0</v>
      </c>
      <c r="M4379">
        <f>invoices[[#This Row],[rent_amount]]+invoices[[#This Row],[electricity_amount]]+invoices[[#This Row],[other_charges]]</f>
        <v>15979</v>
      </c>
      <c r="N4379" t="s">
        <v>28</v>
      </c>
      <c r="O4379" t="s">
        <v>497</v>
      </c>
      <c r="P4379">
        <v>0</v>
      </c>
      <c r="Q4379" t="b">
        <v>0</v>
      </c>
      <c r="R4379" t="s">
        <v>100</v>
      </c>
      <c r="S4379">
        <v>0</v>
      </c>
      <c r="T4379">
        <f>invoices[[#This Row],[total_amount]]</f>
        <v>15979</v>
      </c>
      <c r="U4379" t="s">
        <v>7795</v>
      </c>
      <c r="V4379" t="str">
        <f>INDEX([1]!Table1[tenantname],MATCH(invoices[[#This Row],[allotment_id]],[1]!Table1[TenantAllotmentID],0))</f>
        <v>Sriram Rajeev (A23-B2)</v>
      </c>
      <c r="W4379" t="s">
        <v>15573</v>
      </c>
      <c r="X4379" t="s">
        <v>15574</v>
      </c>
      <c r="Y4379" s="4">
        <v>45352</v>
      </c>
      <c r="Z4379" t="s">
        <v>15808</v>
      </c>
      <c r="AA4379">
        <v>10408</v>
      </c>
      <c r="AB4379">
        <v>3468</v>
      </c>
      <c r="AC4379">
        <v>624</v>
      </c>
      <c r="AD4379" s="7">
        <f>invoices[[#This Row],[Rent]]+invoices[[#This Row],[Services]]+invoices[[#This Row],[GST]]</f>
        <v>14500</v>
      </c>
      <c r="AE4379" s="7">
        <f>invoices[[#This Row],[Total]]-invoices[[#This Row],[rent_amount]]</f>
        <v>0</v>
      </c>
      <c r="AF4379">
        <v>3941</v>
      </c>
      <c r="AG4379">
        <v>1479</v>
      </c>
      <c r="AH4379">
        <f>invoices[[#This Row],[EB Amount]]-invoices[[#This Row],[electricity_amount]]</f>
        <v>0</v>
      </c>
    </row>
    <row r="4380" spans="1:34">
      <c r="A4380" t="s">
        <v>9620</v>
      </c>
      <c r="B4380" t="s">
        <v>22</v>
      </c>
      <c r="C4380" t="s">
        <v>2085</v>
      </c>
      <c r="D4380" t="s">
        <v>24</v>
      </c>
      <c r="E4380" t="s">
        <v>34</v>
      </c>
      <c r="F4380" t="s">
        <v>805</v>
      </c>
      <c r="G4380" t="s">
        <v>9621</v>
      </c>
      <c r="H4380" s="1">
        <f>DATE(YEAR(invoices[[#This Row],[due_date]]),MONTH(invoices[[#This Row],[due_date]]),1)</f>
        <v>45352</v>
      </c>
      <c r="I4380" s="1">
        <v>45358</v>
      </c>
      <c r="J4380">
        <v>17000</v>
      </c>
      <c r="K4380">
        <v>1856</v>
      </c>
      <c r="L4380">
        <v>2250</v>
      </c>
      <c r="M4380">
        <f>invoices[[#This Row],[rent_amount]]+invoices[[#This Row],[electricity_amount]]+invoices[[#This Row],[other_charges]]</f>
        <v>21106</v>
      </c>
      <c r="N4380" t="s">
        <v>28</v>
      </c>
      <c r="O4380" t="s">
        <v>99</v>
      </c>
      <c r="P4380">
        <v>0</v>
      </c>
      <c r="Q4380" t="b">
        <v>0</v>
      </c>
      <c r="R4380" t="s">
        <v>100</v>
      </c>
      <c r="S4380">
        <v>0</v>
      </c>
      <c r="T4380">
        <f>invoices[[#This Row],[total_amount]]</f>
        <v>21106</v>
      </c>
      <c r="U4380" t="s">
        <v>2087</v>
      </c>
      <c r="V4380" t="str">
        <f>INDEX([1]!Table1[tenantname],MATCH(invoices[[#This Row],[allotment_id]],[1]!Table1[TenantAllotmentID],0))</f>
        <v>Poorvi Mittal (B43-A1)</v>
      </c>
      <c r="W4380" t="s">
        <v>14702</v>
      </c>
      <c r="X4380" t="s">
        <v>14703</v>
      </c>
      <c r="Y4380" s="4">
        <v>45352</v>
      </c>
      <c r="Z4380" t="s">
        <v>15808</v>
      </c>
      <c r="AA4380">
        <v>12203</v>
      </c>
      <c r="AB4380">
        <v>4066</v>
      </c>
      <c r="AC4380">
        <v>731</v>
      </c>
      <c r="AD4380" s="7">
        <f>invoices[[#This Row],[Rent]]+invoices[[#This Row],[Services]]+invoices[[#This Row],[GST]]</f>
        <v>17000</v>
      </c>
      <c r="AE4380" s="7">
        <f>invoices[[#This Row],[Total]]-invoices[[#This Row],[rent_amount]]</f>
        <v>0</v>
      </c>
      <c r="AF4380">
        <v>4085</v>
      </c>
      <c r="AG4380">
        <v>1856</v>
      </c>
      <c r="AH4380">
        <f>invoices[[#This Row],[EB Amount]]-invoices[[#This Row],[electricity_amount]]</f>
        <v>0</v>
      </c>
    </row>
    <row r="4381" spans="1:34">
      <c r="A4381" t="s">
        <v>9658</v>
      </c>
      <c r="B4381" t="s">
        <v>22</v>
      </c>
      <c r="C4381" t="s">
        <v>550</v>
      </c>
      <c r="D4381" t="s">
        <v>24</v>
      </c>
      <c r="E4381" t="s">
        <v>104</v>
      </c>
      <c r="F4381" t="s">
        <v>551</v>
      </c>
      <c r="G4381" t="s">
        <v>9659</v>
      </c>
      <c r="H4381" s="1">
        <f>DATE(YEAR(invoices[[#This Row],[due_date]]),MONTH(invoices[[#This Row],[due_date]]),1)</f>
        <v>45352</v>
      </c>
      <c r="I4381" s="1">
        <v>45358</v>
      </c>
      <c r="J4381">
        <v>13500</v>
      </c>
      <c r="K4381">
        <v>580</v>
      </c>
      <c r="L4381">
        <v>0</v>
      </c>
      <c r="M4381">
        <f>invoices[[#This Row],[rent_amount]]+invoices[[#This Row],[electricity_amount]]+invoices[[#This Row],[other_charges]]</f>
        <v>14080</v>
      </c>
      <c r="N4381" t="s">
        <v>28</v>
      </c>
      <c r="O4381" t="s">
        <v>99</v>
      </c>
      <c r="P4381">
        <v>0</v>
      </c>
      <c r="Q4381" t="b">
        <v>0</v>
      </c>
      <c r="R4381" t="s">
        <v>100</v>
      </c>
      <c r="S4381">
        <v>0</v>
      </c>
      <c r="T4381">
        <f>invoices[[#This Row],[total_amount]]</f>
        <v>14080</v>
      </c>
      <c r="U4381" t="s">
        <v>554</v>
      </c>
      <c r="V4381" t="str">
        <f>INDEX([1]!Table1[tenantname],MATCH(invoices[[#This Row],[allotment_id]],[1]!Table1[TenantAllotmentID],0))</f>
        <v>Gokul Prakash (B14-C2)</v>
      </c>
      <c r="W4381" t="s">
        <v>14149</v>
      </c>
      <c r="X4381" t="s">
        <v>14150</v>
      </c>
      <c r="Y4381" s="4">
        <v>45352</v>
      </c>
      <c r="Z4381" t="s">
        <v>15808</v>
      </c>
      <c r="AA4381">
        <v>9690</v>
      </c>
      <c r="AB4381">
        <v>3229</v>
      </c>
      <c r="AC4381">
        <v>581</v>
      </c>
      <c r="AD4381" s="7">
        <f>invoices[[#This Row],[Rent]]+invoices[[#This Row],[Services]]+invoices[[#This Row],[GST]]</f>
        <v>13500</v>
      </c>
      <c r="AE4381" s="7">
        <f>invoices[[#This Row],[Total]]-invoices[[#This Row],[rent_amount]]</f>
        <v>0</v>
      </c>
      <c r="AF4381">
        <v>4105</v>
      </c>
      <c r="AG4381">
        <v>580</v>
      </c>
      <c r="AH4381">
        <f>invoices[[#This Row],[EB Amount]]-invoices[[#This Row],[electricity_amount]]</f>
        <v>0</v>
      </c>
    </row>
    <row r="4382" spans="1:34">
      <c r="A4382" t="s">
        <v>9690</v>
      </c>
      <c r="B4382" t="s">
        <v>22</v>
      </c>
      <c r="C4382" t="s">
        <v>1304</v>
      </c>
      <c r="D4382" t="s">
        <v>24</v>
      </c>
      <c r="E4382" t="s">
        <v>112</v>
      </c>
      <c r="F4382" t="s">
        <v>1305</v>
      </c>
      <c r="G4382" t="s">
        <v>9691</v>
      </c>
      <c r="H4382" s="1">
        <f>DATE(YEAR(invoices[[#This Row],[due_date]]),MONTH(invoices[[#This Row],[due_date]]),1)</f>
        <v>45352</v>
      </c>
      <c r="I4382" s="1">
        <v>45358</v>
      </c>
      <c r="J4382">
        <v>6547</v>
      </c>
      <c r="K4382">
        <v>0</v>
      </c>
      <c r="L4382">
        <v>0</v>
      </c>
      <c r="M4382">
        <f>invoices[[#This Row],[rent_amount]]+invoices[[#This Row],[electricity_amount]]+invoices[[#This Row],[other_charges]]</f>
        <v>6547</v>
      </c>
      <c r="N4382" t="s">
        <v>28</v>
      </c>
      <c r="O4382" t="s">
        <v>636</v>
      </c>
      <c r="P4382">
        <v>0</v>
      </c>
      <c r="Q4382" t="b">
        <v>0</v>
      </c>
      <c r="R4382" t="s">
        <v>100</v>
      </c>
      <c r="S4382">
        <v>0</v>
      </c>
      <c r="T4382">
        <f>invoices[[#This Row],[total_amount]]</f>
        <v>6547</v>
      </c>
      <c r="U4382" t="s">
        <v>1307</v>
      </c>
      <c r="V4382" t="str">
        <f>INDEX([1]!Table1[tenantname],MATCH(invoices[[#This Row],[allotment_id]],[1]!Table1[TenantAllotmentID],0))</f>
        <v>Jay Murjani (A23-B1)</v>
      </c>
      <c r="W4382" t="s">
        <v>14420</v>
      </c>
      <c r="X4382" t="s">
        <v>14421</v>
      </c>
      <c r="Y4382" s="4">
        <v>45352</v>
      </c>
      <c r="Z4382" t="s">
        <v>15808</v>
      </c>
      <c r="AA4382">
        <v>4700</v>
      </c>
      <c r="AB4382">
        <v>1566</v>
      </c>
      <c r="AC4382">
        <v>281</v>
      </c>
      <c r="AD4382" s="7">
        <f>invoices[[#This Row],[Rent]]+invoices[[#This Row],[Services]]+invoices[[#This Row],[GST]]</f>
        <v>6547</v>
      </c>
      <c r="AE4382" s="7">
        <f>invoices[[#This Row],[Total]]-invoices[[#This Row],[rent_amount]]</f>
        <v>0</v>
      </c>
      <c r="AF4382">
        <v>4119</v>
      </c>
      <c r="AG4382">
        <v>0</v>
      </c>
      <c r="AH4382">
        <f>invoices[[#This Row],[EB Amount]]-invoices[[#This Row],[electricity_amount]]</f>
        <v>0</v>
      </c>
    </row>
    <row r="4383" spans="1:34">
      <c r="A4383" t="s">
        <v>9871</v>
      </c>
      <c r="B4383" t="s">
        <v>22</v>
      </c>
      <c r="C4383" t="s">
        <v>1505</v>
      </c>
      <c r="D4383" t="s">
        <v>24</v>
      </c>
      <c r="E4383" t="s">
        <v>354</v>
      </c>
      <c r="F4383" t="s">
        <v>1506</v>
      </c>
      <c r="G4383" t="s">
        <v>9872</v>
      </c>
      <c r="H4383" s="1">
        <f>DATE(YEAR(invoices[[#This Row],[due_date]]),MONTH(invoices[[#This Row],[due_date]]),1)</f>
        <v>45352</v>
      </c>
      <c r="I4383" s="1">
        <v>45358</v>
      </c>
      <c r="J4383">
        <v>12600</v>
      </c>
      <c r="K4383">
        <v>1189</v>
      </c>
      <c r="L4383">
        <v>0</v>
      </c>
      <c r="M4383">
        <f>invoices[[#This Row],[rent_amount]]+invoices[[#This Row],[electricity_amount]]+invoices[[#This Row],[other_charges]]</f>
        <v>13789</v>
      </c>
      <c r="N4383" t="s">
        <v>28</v>
      </c>
      <c r="O4383" t="s">
        <v>636</v>
      </c>
      <c r="P4383">
        <v>0</v>
      </c>
      <c r="Q4383" t="b">
        <v>0</v>
      </c>
      <c r="R4383" t="s">
        <v>100</v>
      </c>
      <c r="S4383">
        <v>0</v>
      </c>
      <c r="T4383">
        <f>invoices[[#This Row],[total_amount]]</f>
        <v>13789</v>
      </c>
      <c r="U4383" t="s">
        <v>1508</v>
      </c>
      <c r="V4383" t="str">
        <f>INDEX([1]!Table1[tenantname],MATCH(invoices[[#This Row],[allotment_id]],[1]!Table1[TenantAllotmentID],0))</f>
        <v>Mudassir Ali (B34-C2)</v>
      </c>
      <c r="W4383" t="s">
        <v>14499</v>
      </c>
      <c r="X4383" t="s">
        <v>14500</v>
      </c>
      <c r="Y4383" s="4">
        <v>45352</v>
      </c>
      <c r="Z4383" t="s">
        <v>15808</v>
      </c>
      <c r="AA4383">
        <v>8190</v>
      </c>
      <c r="AB4383">
        <v>4148</v>
      </c>
      <c r="AC4383">
        <v>262</v>
      </c>
      <c r="AD4383" s="7">
        <f>invoices[[#This Row],[Rent]]+invoices[[#This Row],[Services]]+invoices[[#This Row],[GST]]</f>
        <v>12600</v>
      </c>
      <c r="AE4383" s="7">
        <f>invoices[[#This Row],[Total]]-invoices[[#This Row],[rent_amount]]</f>
        <v>0</v>
      </c>
      <c r="AF4383">
        <v>4211</v>
      </c>
      <c r="AG4383">
        <v>1189</v>
      </c>
      <c r="AH4383">
        <f>invoices[[#This Row],[EB Amount]]-invoices[[#This Row],[electricity_amount]]</f>
        <v>0</v>
      </c>
    </row>
    <row r="4384" spans="1:34">
      <c r="A4384" t="s">
        <v>9915</v>
      </c>
      <c r="B4384" t="s">
        <v>22</v>
      </c>
      <c r="C4384" t="s">
        <v>304</v>
      </c>
      <c r="D4384" t="s">
        <v>24</v>
      </c>
      <c r="E4384" t="s">
        <v>181</v>
      </c>
      <c r="F4384" t="s">
        <v>305</v>
      </c>
      <c r="G4384" t="s">
        <v>9916</v>
      </c>
      <c r="H4384" s="1">
        <f>DATE(YEAR(invoices[[#This Row],[due_date]]),MONTH(invoices[[#This Row],[due_date]]),1)</f>
        <v>45352</v>
      </c>
      <c r="I4384" s="1">
        <v>45358</v>
      </c>
      <c r="J4384">
        <v>13500</v>
      </c>
      <c r="K4384">
        <v>1595</v>
      </c>
      <c r="L4384">
        <v>0</v>
      </c>
      <c r="M4384">
        <f>invoices[[#This Row],[rent_amount]]+invoices[[#This Row],[electricity_amount]]+invoices[[#This Row],[other_charges]]</f>
        <v>15095</v>
      </c>
      <c r="N4384" t="s">
        <v>28</v>
      </c>
      <c r="O4384" t="s">
        <v>99</v>
      </c>
      <c r="P4384">
        <v>0</v>
      </c>
      <c r="Q4384" t="b">
        <v>0</v>
      </c>
      <c r="R4384" t="s">
        <v>100</v>
      </c>
      <c r="S4384">
        <v>0</v>
      </c>
      <c r="T4384">
        <f>invoices[[#This Row],[total_amount]]</f>
        <v>15095</v>
      </c>
      <c r="U4384" t="s">
        <v>309</v>
      </c>
      <c r="V4384" t="str">
        <f>INDEX([1]!Table1[tenantname],MATCH(invoices[[#This Row],[allotment_id]],[1]!Table1[TenantAllotmentID],0))</f>
        <v>Chandana Sai Bade (B24-C1)</v>
      </c>
      <c r="W4384" t="s">
        <v>14062</v>
      </c>
      <c r="X4384" t="s">
        <v>14063</v>
      </c>
      <c r="Y4384" s="4">
        <v>45352</v>
      </c>
      <c r="Z4384" t="s">
        <v>15808</v>
      </c>
      <c r="AA4384">
        <v>9690</v>
      </c>
      <c r="AB4384">
        <v>3229</v>
      </c>
      <c r="AC4384">
        <v>581</v>
      </c>
      <c r="AD4384" s="7">
        <f>invoices[[#This Row],[Rent]]+invoices[[#This Row],[Services]]+invoices[[#This Row],[GST]]</f>
        <v>13500</v>
      </c>
      <c r="AE4384" s="7">
        <f>invoices[[#This Row],[Total]]-invoices[[#This Row],[rent_amount]]</f>
        <v>0</v>
      </c>
      <c r="AF4384">
        <v>4235</v>
      </c>
      <c r="AG4384">
        <v>1595</v>
      </c>
      <c r="AH4384">
        <f>invoices[[#This Row],[EB Amount]]-invoices[[#This Row],[electricity_amount]]</f>
        <v>0</v>
      </c>
    </row>
    <row r="4385" spans="1:34">
      <c r="A4385" t="s">
        <v>9995</v>
      </c>
      <c r="B4385" t="s">
        <v>22</v>
      </c>
      <c r="C4385" t="s">
        <v>389</v>
      </c>
      <c r="D4385" t="s">
        <v>24</v>
      </c>
      <c r="E4385" t="s">
        <v>96</v>
      </c>
      <c r="F4385" t="s">
        <v>390</v>
      </c>
      <c r="G4385" t="s">
        <v>9996</v>
      </c>
      <c r="H4385" s="1">
        <f>DATE(YEAR(invoices[[#This Row],[due_date]]),MONTH(invoices[[#This Row],[due_date]]),1)</f>
        <v>45352</v>
      </c>
      <c r="I4385" s="1">
        <v>45358</v>
      </c>
      <c r="J4385">
        <v>16700</v>
      </c>
      <c r="K4385">
        <v>144</v>
      </c>
      <c r="L4385">
        <v>0</v>
      </c>
      <c r="M4385">
        <f>invoices[[#This Row],[rent_amount]]+invoices[[#This Row],[electricity_amount]]+invoices[[#This Row],[other_charges]]</f>
        <v>16844</v>
      </c>
      <c r="N4385" t="s">
        <v>28</v>
      </c>
      <c r="O4385" t="s">
        <v>99</v>
      </c>
      <c r="P4385">
        <v>0</v>
      </c>
      <c r="Q4385" t="b">
        <v>0</v>
      </c>
      <c r="R4385" t="s">
        <v>100</v>
      </c>
      <c r="S4385">
        <v>0</v>
      </c>
      <c r="T4385">
        <f>invoices[[#This Row],[total_amount]]</f>
        <v>16844</v>
      </c>
      <c r="U4385" t="s">
        <v>392</v>
      </c>
      <c r="V4385" t="str">
        <f>INDEX([1]!Table1[tenantname],MATCH(invoices[[#This Row],[allotment_id]],[1]!Table1[TenantAllotmentID],0))</f>
        <v>Vikram Shingadi (B33-A1)</v>
      </c>
      <c r="W4385" t="s">
        <v>14092</v>
      </c>
      <c r="X4385" t="s">
        <v>14093</v>
      </c>
      <c r="Y4385" s="4">
        <v>45352</v>
      </c>
      <c r="Z4385" t="s">
        <v>15808</v>
      </c>
      <c r="AA4385">
        <v>10855</v>
      </c>
      <c r="AB4385">
        <v>5498</v>
      </c>
      <c r="AC4385">
        <v>347</v>
      </c>
      <c r="AD4385" s="7">
        <f>invoices[[#This Row],[Rent]]+invoices[[#This Row],[Services]]+invoices[[#This Row],[GST]]</f>
        <v>16700</v>
      </c>
      <c r="AE4385" s="7">
        <f>invoices[[#This Row],[Total]]-invoices[[#This Row],[rent_amount]]</f>
        <v>0</v>
      </c>
      <c r="AF4385">
        <v>4276</v>
      </c>
      <c r="AG4385">
        <v>144</v>
      </c>
      <c r="AH4385">
        <f>invoices[[#This Row],[EB Amount]]-invoices[[#This Row],[electricity_amount]]</f>
        <v>0</v>
      </c>
    </row>
    <row r="4386" spans="1:34">
      <c r="A4386" t="s">
        <v>10009</v>
      </c>
      <c r="B4386" t="s">
        <v>22</v>
      </c>
      <c r="C4386" t="s">
        <v>246</v>
      </c>
      <c r="D4386" t="s">
        <v>24</v>
      </c>
      <c r="E4386" t="s">
        <v>476</v>
      </c>
      <c r="F4386" t="s">
        <v>1087</v>
      </c>
      <c r="G4386" t="s">
        <v>10010</v>
      </c>
      <c r="H4386" s="1">
        <f>DATE(YEAR(invoices[[#This Row],[due_date]]),MONTH(invoices[[#This Row],[due_date]]),1)</f>
        <v>45352</v>
      </c>
      <c r="I4386" s="1">
        <v>45358</v>
      </c>
      <c r="J4386">
        <v>19000</v>
      </c>
      <c r="K4386">
        <v>1885</v>
      </c>
      <c r="L4386">
        <v>0</v>
      </c>
      <c r="M4386">
        <f>invoices[[#This Row],[rent_amount]]+invoices[[#This Row],[electricity_amount]]+invoices[[#This Row],[other_charges]]</f>
        <v>20885</v>
      </c>
      <c r="N4386" t="s">
        <v>28</v>
      </c>
      <c r="O4386" t="s">
        <v>99</v>
      </c>
      <c r="P4386">
        <v>0</v>
      </c>
      <c r="Q4386" t="b">
        <v>0</v>
      </c>
      <c r="R4386" t="s">
        <v>100</v>
      </c>
      <c r="S4386">
        <v>0</v>
      </c>
      <c r="T4386">
        <f>invoices[[#This Row],[total_amount]]</f>
        <v>20885</v>
      </c>
      <c r="U4386" t="s">
        <v>1089</v>
      </c>
      <c r="V4386" t="str">
        <f>INDEX([1]!Table1[tenantname],MATCH(invoices[[#This Row],[allotment_id]],[1]!Table1[TenantAllotmentID],0))</f>
        <v>Dinesh kumar (B41-A1)</v>
      </c>
      <c r="W4386" t="s">
        <v>14044</v>
      </c>
      <c r="X4386" t="s">
        <v>14343</v>
      </c>
      <c r="Y4386" s="4">
        <v>45352</v>
      </c>
      <c r="Z4386" t="s">
        <v>15808</v>
      </c>
      <c r="AA4386">
        <v>13639</v>
      </c>
      <c r="AB4386">
        <v>4545</v>
      </c>
      <c r="AC4386">
        <v>816</v>
      </c>
      <c r="AD4386" s="7">
        <f>invoices[[#This Row],[Rent]]+invoices[[#This Row],[Services]]+invoices[[#This Row],[GST]]</f>
        <v>19000</v>
      </c>
      <c r="AE4386" s="7">
        <f>invoices[[#This Row],[Total]]-invoices[[#This Row],[rent_amount]]</f>
        <v>0</v>
      </c>
      <c r="AF4386">
        <v>4284</v>
      </c>
      <c r="AG4386">
        <v>1885</v>
      </c>
      <c r="AH4386">
        <f>invoices[[#This Row],[EB Amount]]-invoices[[#This Row],[electricity_amount]]</f>
        <v>0</v>
      </c>
    </row>
    <row r="4387" spans="1:34">
      <c r="A4387" t="s">
        <v>10015</v>
      </c>
      <c r="B4387" t="s">
        <v>22</v>
      </c>
      <c r="C4387" t="s">
        <v>87</v>
      </c>
      <c r="D4387" t="s">
        <v>24</v>
      </c>
      <c r="E4387" t="s">
        <v>88</v>
      </c>
      <c r="F4387" t="s">
        <v>89</v>
      </c>
      <c r="G4387" t="s">
        <v>10016</v>
      </c>
      <c r="H4387" s="1">
        <f>DATE(YEAR(invoices[[#This Row],[due_date]]),MONTH(invoices[[#This Row],[due_date]]),1)</f>
        <v>45352</v>
      </c>
      <c r="I4387" s="1">
        <v>45358</v>
      </c>
      <c r="J4387">
        <v>14500</v>
      </c>
      <c r="K4387">
        <v>1189</v>
      </c>
      <c r="L4387">
        <v>0</v>
      </c>
      <c r="M4387">
        <f>invoices[[#This Row],[rent_amount]]+invoices[[#This Row],[electricity_amount]]+invoices[[#This Row],[other_charges]]</f>
        <v>15689</v>
      </c>
      <c r="N4387" t="s">
        <v>28</v>
      </c>
      <c r="O4387" t="s">
        <v>99</v>
      </c>
      <c r="P4387">
        <v>0</v>
      </c>
      <c r="Q4387" t="b">
        <v>0</v>
      </c>
      <c r="R4387" t="s">
        <v>100</v>
      </c>
      <c r="S4387">
        <v>0</v>
      </c>
      <c r="T4387">
        <f>invoices[[#This Row],[total_amount]]</f>
        <v>15689</v>
      </c>
      <c r="U4387" t="s">
        <v>93</v>
      </c>
      <c r="V4387" t="str">
        <f>INDEX([1]!Table1[tenantname],MATCH(invoices[[#This Row],[allotment_id]],[1]!Table1[TenantAllotmentID],0))</f>
        <v>Archit Kumar (B13-B2)</v>
      </c>
      <c r="W4387" t="s">
        <v>14000</v>
      </c>
      <c r="X4387" t="s">
        <v>14001</v>
      </c>
      <c r="Y4387" s="4">
        <v>45352</v>
      </c>
      <c r="Z4387" t="s">
        <v>15808</v>
      </c>
      <c r="AA4387">
        <v>10408</v>
      </c>
      <c r="AB4387">
        <v>3468</v>
      </c>
      <c r="AC4387">
        <v>624</v>
      </c>
      <c r="AD4387" s="7">
        <f>invoices[[#This Row],[Rent]]+invoices[[#This Row],[Services]]+invoices[[#This Row],[GST]]</f>
        <v>14500</v>
      </c>
      <c r="AE4387" s="7">
        <f>invoices[[#This Row],[Total]]-invoices[[#This Row],[rent_amount]]</f>
        <v>0</v>
      </c>
      <c r="AF4387">
        <v>4288</v>
      </c>
      <c r="AG4387">
        <v>1189</v>
      </c>
      <c r="AH4387">
        <f>invoices[[#This Row],[EB Amount]]-invoices[[#This Row],[electricity_amount]]</f>
        <v>0</v>
      </c>
    </row>
    <row r="4388" spans="1:34">
      <c r="A4388" t="s">
        <v>10106</v>
      </c>
      <c r="B4388" t="s">
        <v>22</v>
      </c>
      <c r="C4388" t="s">
        <v>757</v>
      </c>
      <c r="D4388" t="s">
        <v>24</v>
      </c>
      <c r="E4388" t="s">
        <v>181</v>
      </c>
      <c r="F4388" t="s">
        <v>758</v>
      </c>
      <c r="G4388" t="s">
        <v>10107</v>
      </c>
      <c r="H4388" s="1">
        <f>DATE(YEAR(invoices[[#This Row],[due_date]]),MONTH(invoices[[#This Row],[due_date]]),1)</f>
        <v>45352</v>
      </c>
      <c r="I4388" s="1">
        <v>45358</v>
      </c>
      <c r="J4388">
        <v>6532</v>
      </c>
      <c r="K4388">
        <v>0</v>
      </c>
      <c r="L4388">
        <v>0</v>
      </c>
      <c r="M4388">
        <f>invoices[[#This Row],[rent_amount]]+invoices[[#This Row],[electricity_amount]]+invoices[[#This Row],[other_charges]]</f>
        <v>6532</v>
      </c>
      <c r="N4388" t="s">
        <v>28</v>
      </c>
      <c r="O4388" t="s">
        <v>497</v>
      </c>
      <c r="P4388">
        <v>0</v>
      </c>
      <c r="Q4388" t="b">
        <v>0</v>
      </c>
      <c r="R4388" t="s">
        <v>100</v>
      </c>
      <c r="S4388">
        <v>0</v>
      </c>
      <c r="T4388">
        <f>invoices[[#This Row],[total_amount]]</f>
        <v>6532</v>
      </c>
      <c r="U4388" t="s">
        <v>761</v>
      </c>
      <c r="V4388" t="str">
        <f>INDEX([1]!Table1[tenantname],MATCH(invoices[[#This Row],[allotment_id]],[1]!Table1[TenantAllotmentID],0))</f>
        <v>Shivani Kumari (B24-C2)</v>
      </c>
      <c r="W4388" t="s">
        <v>14221</v>
      </c>
      <c r="X4388" t="s">
        <v>14222</v>
      </c>
      <c r="Y4388" s="4">
        <v>45352</v>
      </c>
      <c r="Z4388" t="s">
        <v>15808</v>
      </c>
      <c r="AA4388">
        <v>4572</v>
      </c>
      <c r="AB4388">
        <v>1661</v>
      </c>
      <c r="AC4388">
        <v>299</v>
      </c>
      <c r="AD4388" s="7">
        <f>invoices[[#This Row],[Rent]]+invoices[[#This Row],[Services]]+invoices[[#This Row],[GST]]</f>
        <v>6532</v>
      </c>
      <c r="AE4388" s="7">
        <f>invoices[[#This Row],[Total]]-invoices[[#This Row],[rent_amount]]</f>
        <v>0</v>
      </c>
      <c r="AF4388">
        <v>4338</v>
      </c>
      <c r="AG4388">
        <v>0</v>
      </c>
      <c r="AH4388">
        <f>invoices[[#This Row],[EB Amount]]-invoices[[#This Row],[electricity_amount]]</f>
        <v>0</v>
      </c>
    </row>
    <row r="4389" spans="1:34">
      <c r="A4389" t="s">
        <v>10132</v>
      </c>
      <c r="B4389" t="s">
        <v>22</v>
      </c>
      <c r="C4389" t="s">
        <v>1256</v>
      </c>
      <c r="D4389" t="s">
        <v>24</v>
      </c>
      <c r="E4389" t="s">
        <v>329</v>
      </c>
      <c r="F4389" t="s">
        <v>956</v>
      </c>
      <c r="G4389" t="s">
        <v>10133</v>
      </c>
      <c r="H4389" s="1">
        <f>DATE(YEAR(invoices[[#This Row],[due_date]]),MONTH(invoices[[#This Row],[due_date]]),1)</f>
        <v>45352</v>
      </c>
      <c r="I4389" s="1">
        <v>45358</v>
      </c>
      <c r="J4389">
        <v>13500</v>
      </c>
      <c r="K4389">
        <v>1392</v>
      </c>
      <c r="L4389">
        <v>2250</v>
      </c>
      <c r="M4389">
        <f>invoices[[#This Row],[rent_amount]]+invoices[[#This Row],[electricity_amount]]+invoices[[#This Row],[other_charges]]</f>
        <v>17142</v>
      </c>
      <c r="N4389" t="s">
        <v>28</v>
      </c>
      <c r="O4389" t="s">
        <v>497</v>
      </c>
      <c r="P4389">
        <v>0</v>
      </c>
      <c r="Q4389" t="b">
        <v>0</v>
      </c>
      <c r="R4389" t="s">
        <v>100</v>
      </c>
      <c r="S4389">
        <v>0</v>
      </c>
      <c r="T4389">
        <f>invoices[[#This Row],[total_amount]]</f>
        <v>17142</v>
      </c>
      <c r="U4389" t="s">
        <v>1258</v>
      </c>
      <c r="V4389" t="str">
        <f>INDEX([1]!Table1[tenantname],MATCH(invoices[[#This Row],[allotment_id]],[1]!Table1[TenantAllotmentID],0))</f>
        <v>Swetha Murugan (C43-C1)</v>
      </c>
      <c r="W4389" t="s">
        <v>14402</v>
      </c>
      <c r="X4389" t="s">
        <v>14402</v>
      </c>
      <c r="Y4389" s="4">
        <v>45352</v>
      </c>
      <c r="Z4389" t="s">
        <v>15808</v>
      </c>
      <c r="AA4389">
        <v>8775</v>
      </c>
      <c r="AB4389">
        <v>4445</v>
      </c>
      <c r="AC4389">
        <v>280</v>
      </c>
      <c r="AD4389" s="7">
        <f>invoices[[#This Row],[Rent]]+invoices[[#This Row],[Services]]+invoices[[#This Row],[GST]]</f>
        <v>13500</v>
      </c>
      <c r="AE4389" s="7">
        <f>invoices[[#This Row],[Total]]-invoices[[#This Row],[rent_amount]]</f>
        <v>0</v>
      </c>
      <c r="AF4389">
        <v>4351</v>
      </c>
      <c r="AG4389">
        <v>1392</v>
      </c>
      <c r="AH4389">
        <f>invoices[[#This Row],[EB Amount]]-invoices[[#This Row],[electricity_amount]]</f>
        <v>0</v>
      </c>
    </row>
    <row r="4390" spans="1:34">
      <c r="A4390" t="s">
        <v>10265</v>
      </c>
      <c r="B4390" t="s">
        <v>22</v>
      </c>
      <c r="C4390" t="s">
        <v>6336</v>
      </c>
      <c r="D4390" t="s">
        <v>24</v>
      </c>
      <c r="E4390" t="s">
        <v>592</v>
      </c>
      <c r="F4390" t="s">
        <v>593</v>
      </c>
      <c r="G4390" t="s">
        <v>10266</v>
      </c>
      <c r="H4390" s="1">
        <f>DATE(YEAR(invoices[[#This Row],[due_date]]),MONTH(invoices[[#This Row],[due_date]]),1)</f>
        <v>45352</v>
      </c>
      <c r="I4390" s="1">
        <v>45358</v>
      </c>
      <c r="J4390">
        <v>13500</v>
      </c>
      <c r="K4390">
        <v>270</v>
      </c>
      <c r="L4390">
        <v>0</v>
      </c>
      <c r="M4390">
        <f>invoices[[#This Row],[rent_amount]]+invoices[[#This Row],[electricity_amount]]+invoices[[#This Row],[other_charges]]</f>
        <v>13770</v>
      </c>
      <c r="N4390" t="s">
        <v>28</v>
      </c>
      <c r="O4390" t="s">
        <v>636</v>
      </c>
      <c r="P4390">
        <v>0</v>
      </c>
      <c r="Q4390" t="b">
        <v>0</v>
      </c>
      <c r="R4390" t="s">
        <v>100</v>
      </c>
      <c r="S4390">
        <v>0</v>
      </c>
      <c r="T4390">
        <f>invoices[[#This Row],[total_amount]]</f>
        <v>13770</v>
      </c>
      <c r="U4390" s="2" t="s">
        <v>6338</v>
      </c>
      <c r="V4390" t="str">
        <f>INDEX([1]!Table1[tenantname],MATCH(invoices[[#This Row],[allotment_id]],[1]!Table1[TenantAllotmentID],0))</f>
        <v>Keshav Lalit (A44-C2)</v>
      </c>
      <c r="W4390" t="s">
        <v>15467</v>
      </c>
      <c r="X4390" t="s">
        <v>15468</v>
      </c>
      <c r="Y4390" s="4">
        <v>45352</v>
      </c>
      <c r="Z4390" t="s">
        <v>15808</v>
      </c>
      <c r="AA4390">
        <v>9690</v>
      </c>
      <c r="AB4390">
        <v>3229</v>
      </c>
      <c r="AC4390">
        <v>581</v>
      </c>
      <c r="AD4390" s="7">
        <f>invoices[[#This Row],[Rent]]+invoices[[#This Row],[Services]]+invoices[[#This Row],[GST]]</f>
        <v>13500</v>
      </c>
      <c r="AE4390" s="7">
        <f>invoices[[#This Row],[Total]]-invoices[[#This Row],[rent_amount]]</f>
        <v>0</v>
      </c>
      <c r="AF4390">
        <v>4422</v>
      </c>
      <c r="AG4390">
        <v>270</v>
      </c>
      <c r="AH4390">
        <f>invoices[[#This Row],[EB Amount]]-invoices[[#This Row],[electricity_amount]]</f>
        <v>0</v>
      </c>
    </row>
    <row r="4391" spans="1:34">
      <c r="A4391" t="s">
        <v>10323</v>
      </c>
      <c r="B4391" t="s">
        <v>22</v>
      </c>
      <c r="C4391" t="s">
        <v>2835</v>
      </c>
      <c r="D4391" t="s">
        <v>24</v>
      </c>
      <c r="E4391" t="s">
        <v>226</v>
      </c>
      <c r="F4391" t="s">
        <v>2836</v>
      </c>
      <c r="G4391" t="s">
        <v>10324</v>
      </c>
      <c r="H4391" s="1">
        <f>DATE(YEAR(invoices[[#This Row],[due_date]]),MONTH(invoices[[#This Row],[due_date]]),1)</f>
        <v>45352</v>
      </c>
      <c r="I4391" s="1">
        <v>45358</v>
      </c>
      <c r="J4391">
        <v>14500</v>
      </c>
      <c r="K4391">
        <v>1363</v>
      </c>
      <c r="L4391">
        <v>0</v>
      </c>
      <c r="M4391">
        <f>invoices[[#This Row],[rent_amount]]+invoices[[#This Row],[electricity_amount]]+invoices[[#This Row],[other_charges]]</f>
        <v>15863</v>
      </c>
      <c r="N4391" t="s">
        <v>28</v>
      </c>
      <c r="O4391" t="s">
        <v>636</v>
      </c>
      <c r="P4391">
        <v>0</v>
      </c>
      <c r="Q4391" t="b">
        <v>0</v>
      </c>
      <c r="R4391" t="s">
        <v>100</v>
      </c>
      <c r="S4391">
        <v>0</v>
      </c>
      <c r="T4391">
        <f>invoices[[#This Row],[total_amount]]</f>
        <v>15863</v>
      </c>
      <c r="U4391" s="2" t="s">
        <v>2838</v>
      </c>
      <c r="V4391" t="str">
        <f>INDEX([1]!Table1[tenantname],MATCH(invoices[[#This Row],[allotment_id]],[1]!Table1[TenantAllotmentID],0))</f>
        <v>Nivetha Marimuthu (B12-B1)</v>
      </c>
      <c r="W4391" t="s">
        <v>14907</v>
      </c>
      <c r="X4391" t="s">
        <v>14908</v>
      </c>
      <c r="Y4391" s="4">
        <v>45352</v>
      </c>
      <c r="Z4391" t="s">
        <v>15808</v>
      </c>
      <c r="AA4391">
        <v>10408</v>
      </c>
      <c r="AB4391">
        <v>3468</v>
      </c>
      <c r="AC4391">
        <v>624</v>
      </c>
      <c r="AD4391" s="7">
        <f>invoices[[#This Row],[Rent]]+invoices[[#This Row],[Services]]+invoices[[#This Row],[GST]]</f>
        <v>14500</v>
      </c>
      <c r="AE4391" s="7">
        <f>invoices[[#This Row],[Total]]-invoices[[#This Row],[rent_amount]]</f>
        <v>0</v>
      </c>
      <c r="AF4391">
        <v>4452</v>
      </c>
      <c r="AG4391">
        <v>1363</v>
      </c>
      <c r="AH4391">
        <f>invoices[[#This Row],[EB Amount]]-invoices[[#This Row],[electricity_amount]]</f>
        <v>0</v>
      </c>
    </row>
    <row r="4392" spans="1:34">
      <c r="A4392" t="s">
        <v>10337</v>
      </c>
      <c r="B4392" t="s">
        <v>22</v>
      </c>
      <c r="C4392" t="s">
        <v>4691</v>
      </c>
      <c r="D4392" t="s">
        <v>24</v>
      </c>
      <c r="E4392" t="s">
        <v>247</v>
      </c>
      <c r="F4392" t="s">
        <v>870</v>
      </c>
      <c r="G4392" t="s">
        <v>10338</v>
      </c>
      <c r="H4392" s="1">
        <f>DATE(YEAR(invoices[[#This Row],[due_date]]),MONTH(invoices[[#This Row],[due_date]]),1)</f>
        <v>45352</v>
      </c>
      <c r="I4392" s="1">
        <v>45358</v>
      </c>
      <c r="J4392">
        <v>14500</v>
      </c>
      <c r="K4392">
        <v>1218</v>
      </c>
      <c r="L4392">
        <v>0</v>
      </c>
      <c r="M4392">
        <f>invoices[[#This Row],[rent_amount]]+invoices[[#This Row],[electricity_amount]]+invoices[[#This Row],[other_charges]]</f>
        <v>15718</v>
      </c>
      <c r="N4392" t="s">
        <v>28</v>
      </c>
      <c r="O4392" t="s">
        <v>497</v>
      </c>
      <c r="P4392">
        <v>0</v>
      </c>
      <c r="Q4392" t="b">
        <v>0</v>
      </c>
      <c r="R4392" t="s">
        <v>100</v>
      </c>
      <c r="S4392">
        <v>0</v>
      </c>
      <c r="T4392">
        <f>invoices[[#This Row],[total_amount]]</f>
        <v>15718</v>
      </c>
      <c r="U4392" t="s">
        <v>4693</v>
      </c>
      <c r="V4392" t="str">
        <f>INDEX([1]!Table1[tenantname],MATCH(invoices[[#This Row],[allotment_id]],[1]!Table1[TenantAllotmentID],0))</f>
        <v>Veda Agaswi (C11-B1)</v>
      </c>
      <c r="W4392" t="s">
        <v>15277</v>
      </c>
      <c r="X4392" t="s">
        <v>15278</v>
      </c>
      <c r="Y4392" s="4">
        <v>45352</v>
      </c>
      <c r="Z4392" t="s">
        <v>15808</v>
      </c>
      <c r="AA4392">
        <v>10408</v>
      </c>
      <c r="AB4392">
        <v>3468</v>
      </c>
      <c r="AC4392">
        <v>624</v>
      </c>
      <c r="AD4392" s="7">
        <f>invoices[[#This Row],[Rent]]+invoices[[#This Row],[Services]]+invoices[[#This Row],[GST]]</f>
        <v>14500</v>
      </c>
      <c r="AE4392" s="7">
        <f>invoices[[#This Row],[Total]]-invoices[[#This Row],[rent_amount]]</f>
        <v>0</v>
      </c>
      <c r="AF4392">
        <v>4460</v>
      </c>
      <c r="AG4392">
        <v>1218</v>
      </c>
      <c r="AH4392">
        <f>invoices[[#This Row],[EB Amount]]-invoices[[#This Row],[electricity_amount]]</f>
        <v>0</v>
      </c>
    </row>
    <row r="4393" spans="1:34">
      <c r="A4393" t="s">
        <v>10393</v>
      </c>
      <c r="B4393" t="s">
        <v>22</v>
      </c>
      <c r="C4393" t="s">
        <v>1781</v>
      </c>
      <c r="D4393" t="s">
        <v>24</v>
      </c>
      <c r="E4393" t="s">
        <v>349</v>
      </c>
      <c r="F4393" t="s">
        <v>1626</v>
      </c>
      <c r="G4393" t="s">
        <v>10394</v>
      </c>
      <c r="H4393" s="1">
        <f>DATE(YEAR(invoices[[#This Row],[due_date]]),MONTH(invoices[[#This Row],[due_date]]),1)</f>
        <v>45352</v>
      </c>
      <c r="I4393" s="1">
        <v>45358</v>
      </c>
      <c r="J4393">
        <v>14500</v>
      </c>
      <c r="K4393">
        <v>1305</v>
      </c>
      <c r="L4393">
        <v>0</v>
      </c>
      <c r="M4393">
        <f>invoices[[#This Row],[rent_amount]]+invoices[[#This Row],[electricity_amount]]+invoices[[#This Row],[other_charges]]</f>
        <v>15805</v>
      </c>
      <c r="N4393" t="s">
        <v>28</v>
      </c>
      <c r="O4393" t="s">
        <v>497</v>
      </c>
      <c r="P4393">
        <v>0</v>
      </c>
      <c r="Q4393" t="b">
        <v>0</v>
      </c>
      <c r="R4393" t="s">
        <v>100</v>
      </c>
      <c r="S4393">
        <v>0</v>
      </c>
      <c r="T4393">
        <f>invoices[[#This Row],[total_amount]]</f>
        <v>15805</v>
      </c>
      <c r="U4393" t="s">
        <v>1783</v>
      </c>
      <c r="V4393" t="str">
        <f>INDEX([1]!Table1[tenantname],MATCH(invoices[[#This Row],[allotment_id]],[1]!Table1[TenantAllotmentID],0))</f>
        <v>Rushikesh Kushare (B11-B2)</v>
      </c>
      <c r="W4393" t="s">
        <v>14593</v>
      </c>
      <c r="X4393" t="s">
        <v>14594</v>
      </c>
      <c r="Y4393" s="4">
        <v>45352</v>
      </c>
      <c r="Z4393" t="s">
        <v>15808</v>
      </c>
      <c r="AA4393">
        <v>10408</v>
      </c>
      <c r="AB4393">
        <v>3468</v>
      </c>
      <c r="AC4393">
        <v>624</v>
      </c>
      <c r="AD4393" s="7">
        <f>invoices[[#This Row],[Rent]]+invoices[[#This Row],[Services]]+invoices[[#This Row],[GST]]</f>
        <v>14500</v>
      </c>
      <c r="AE4393" s="7">
        <f>invoices[[#This Row],[Total]]-invoices[[#This Row],[rent_amount]]</f>
        <v>0</v>
      </c>
      <c r="AF4393">
        <v>4485</v>
      </c>
      <c r="AG4393">
        <v>1305</v>
      </c>
      <c r="AH4393">
        <f>invoices[[#This Row],[EB Amount]]-invoices[[#This Row],[electricity_amount]]</f>
        <v>0</v>
      </c>
    </row>
    <row r="4394" spans="1:34">
      <c r="A4394" t="s">
        <v>10442</v>
      </c>
      <c r="B4394" t="s">
        <v>22</v>
      </c>
      <c r="C4394" t="s">
        <v>6685</v>
      </c>
      <c r="D4394" t="s">
        <v>24</v>
      </c>
      <c r="E4394" t="s">
        <v>254</v>
      </c>
      <c r="F4394" t="s">
        <v>2299</v>
      </c>
      <c r="G4394" t="s">
        <v>10443</v>
      </c>
      <c r="H4394" s="1">
        <f>DATE(YEAR(invoices[[#This Row],[due_date]]),MONTH(invoices[[#This Row],[due_date]]),1)</f>
        <v>45352</v>
      </c>
      <c r="I4394" s="1">
        <v>45358</v>
      </c>
      <c r="J4394">
        <v>13500</v>
      </c>
      <c r="K4394">
        <v>968</v>
      </c>
      <c r="L4394">
        <v>0</v>
      </c>
      <c r="M4394">
        <f>invoices[[#This Row],[rent_amount]]+invoices[[#This Row],[electricity_amount]]+invoices[[#This Row],[other_charges]]</f>
        <v>14468</v>
      </c>
      <c r="N4394" t="s">
        <v>28</v>
      </c>
      <c r="O4394" t="s">
        <v>497</v>
      </c>
      <c r="P4394">
        <v>0</v>
      </c>
      <c r="Q4394" t="b">
        <v>0</v>
      </c>
      <c r="R4394" t="s">
        <v>100</v>
      </c>
      <c r="S4394">
        <v>0</v>
      </c>
      <c r="T4394">
        <f>invoices[[#This Row],[total_amount]]</f>
        <v>14468</v>
      </c>
      <c r="U4394" t="s">
        <v>6687</v>
      </c>
      <c r="V4394" t="str">
        <f>INDEX([1]!Table1[tenantname],MATCH(invoices[[#This Row],[allotment_id]],[1]!Table1[TenantAllotmentID],0))</f>
        <v>Srilekha Telaprolu (C42-C1)</v>
      </c>
      <c r="W4394" t="s">
        <v>15500</v>
      </c>
      <c r="X4394" t="s">
        <v>15501</v>
      </c>
      <c r="Y4394" s="4">
        <v>45352</v>
      </c>
      <c r="Z4394" t="s">
        <v>15808</v>
      </c>
      <c r="AA4394">
        <v>8775</v>
      </c>
      <c r="AB4394">
        <v>4445</v>
      </c>
      <c r="AC4394">
        <v>280</v>
      </c>
      <c r="AD4394" s="7">
        <f>invoices[[#This Row],[Rent]]+invoices[[#This Row],[Services]]+invoices[[#This Row],[GST]]</f>
        <v>13500</v>
      </c>
      <c r="AE4394" s="7">
        <f>invoices[[#This Row],[Total]]-invoices[[#This Row],[rent_amount]]</f>
        <v>0</v>
      </c>
      <c r="AF4394">
        <v>4509</v>
      </c>
      <c r="AG4394">
        <v>968</v>
      </c>
      <c r="AH4394">
        <f>invoices[[#This Row],[EB Amount]]-invoices[[#This Row],[electricity_amount]]</f>
        <v>0</v>
      </c>
    </row>
    <row r="4395" spans="1:34">
      <c r="A4395" t="s">
        <v>10460</v>
      </c>
      <c r="B4395" t="s">
        <v>22</v>
      </c>
      <c r="C4395" t="s">
        <v>2441</v>
      </c>
      <c r="D4395" t="s">
        <v>24</v>
      </c>
      <c r="E4395" t="s">
        <v>80</v>
      </c>
      <c r="F4395" t="s">
        <v>81</v>
      </c>
      <c r="G4395" t="s">
        <v>10461</v>
      </c>
      <c r="H4395" s="1">
        <f>DATE(YEAR(invoices[[#This Row],[due_date]]),MONTH(invoices[[#This Row],[due_date]]),1)</f>
        <v>45352</v>
      </c>
      <c r="I4395" s="1">
        <v>45358</v>
      </c>
      <c r="J4395">
        <v>14500</v>
      </c>
      <c r="K4395">
        <v>360</v>
      </c>
      <c r="L4395">
        <v>0</v>
      </c>
      <c r="M4395">
        <f>invoices[[#This Row],[rent_amount]]+invoices[[#This Row],[electricity_amount]]+invoices[[#This Row],[other_charges]]</f>
        <v>14860</v>
      </c>
      <c r="N4395" t="s">
        <v>28</v>
      </c>
      <c r="O4395" t="s">
        <v>497</v>
      </c>
      <c r="P4395">
        <v>0</v>
      </c>
      <c r="Q4395" t="b">
        <v>0</v>
      </c>
      <c r="R4395" t="s">
        <v>100</v>
      </c>
      <c r="S4395">
        <v>0</v>
      </c>
      <c r="T4395">
        <f>invoices[[#This Row],[total_amount]]</f>
        <v>14860</v>
      </c>
      <c r="U4395" t="s">
        <v>2443</v>
      </c>
      <c r="V4395" t="str">
        <f>INDEX([1]!Table1[tenantname],MATCH(invoices[[#This Row],[allotment_id]],[1]!Table1[TenantAllotmentID],0))</f>
        <v>Sree Shravanya Ragunath (D21-B1)</v>
      </c>
      <c r="W4395" t="s">
        <v>14805</v>
      </c>
      <c r="X4395" t="s">
        <v>14806</v>
      </c>
      <c r="Y4395" s="4">
        <v>45352</v>
      </c>
      <c r="Z4395" t="s">
        <v>15808</v>
      </c>
      <c r="AA4395">
        <v>10408</v>
      </c>
      <c r="AB4395">
        <v>3468</v>
      </c>
      <c r="AC4395">
        <v>624</v>
      </c>
      <c r="AD4395" s="7">
        <f>invoices[[#This Row],[Rent]]+invoices[[#This Row],[Services]]+invoices[[#This Row],[GST]]</f>
        <v>14500</v>
      </c>
      <c r="AE4395" s="7">
        <f>invoices[[#This Row],[Total]]-invoices[[#This Row],[rent_amount]]</f>
        <v>0</v>
      </c>
      <c r="AF4395">
        <v>4518</v>
      </c>
      <c r="AG4395">
        <v>360</v>
      </c>
      <c r="AH4395">
        <f>invoices[[#This Row],[EB Amount]]-invoices[[#This Row],[electricity_amount]]</f>
        <v>0</v>
      </c>
    </row>
    <row r="4396" spans="1:34">
      <c r="A4396" t="s">
        <v>10486</v>
      </c>
      <c r="B4396" t="s">
        <v>22</v>
      </c>
      <c r="C4396" t="s">
        <v>1111</v>
      </c>
      <c r="D4396" t="s">
        <v>24</v>
      </c>
      <c r="E4396" t="s">
        <v>569</v>
      </c>
      <c r="F4396" t="s">
        <v>1112</v>
      </c>
      <c r="G4396" t="s">
        <v>10487</v>
      </c>
      <c r="H4396" s="1">
        <f>DATE(YEAR(invoices[[#This Row],[due_date]]),MONTH(invoices[[#This Row],[due_date]]),1)</f>
        <v>45352</v>
      </c>
      <c r="I4396" s="1">
        <v>45358</v>
      </c>
      <c r="J4396">
        <v>13000</v>
      </c>
      <c r="K4396">
        <v>1856</v>
      </c>
      <c r="L4396">
        <v>0</v>
      </c>
      <c r="M4396">
        <f>invoices[[#This Row],[rent_amount]]+invoices[[#This Row],[electricity_amount]]+invoices[[#This Row],[other_charges]]</f>
        <v>14856</v>
      </c>
      <c r="N4396" t="s">
        <v>28</v>
      </c>
      <c r="O4396" t="s">
        <v>636</v>
      </c>
      <c r="P4396">
        <v>0</v>
      </c>
      <c r="Q4396" t="b">
        <v>0</v>
      </c>
      <c r="R4396" t="s">
        <v>100</v>
      </c>
      <c r="S4396">
        <v>0</v>
      </c>
      <c r="T4396">
        <f>invoices[[#This Row],[total_amount]]</f>
        <v>14856</v>
      </c>
      <c r="U4396" t="s">
        <v>1114</v>
      </c>
      <c r="V4396" t="str">
        <f>INDEX([1]!Table1[tenantname],MATCH(invoices[[#This Row],[allotment_id]],[1]!Table1[TenantAllotmentID],0))</f>
        <v>Muskan Goyal (C12-C2)</v>
      </c>
      <c r="W4396" t="s">
        <v>14352</v>
      </c>
      <c r="X4396" t="s">
        <v>14353</v>
      </c>
      <c r="Y4396" s="4">
        <v>45352</v>
      </c>
      <c r="Z4396" t="s">
        <v>15808</v>
      </c>
      <c r="AA4396">
        <v>9100</v>
      </c>
      <c r="AB4396">
        <v>3700</v>
      </c>
      <c r="AC4396">
        <v>200</v>
      </c>
      <c r="AD4396" s="7">
        <f>invoices[[#This Row],[Rent]]+invoices[[#This Row],[Services]]+invoices[[#This Row],[GST]]</f>
        <v>13000</v>
      </c>
      <c r="AE4396" s="7">
        <f>invoices[[#This Row],[Total]]-invoices[[#This Row],[rent_amount]]</f>
        <v>0</v>
      </c>
      <c r="AF4396">
        <v>4533</v>
      </c>
      <c r="AG4396">
        <v>1856</v>
      </c>
      <c r="AH4396">
        <f>invoices[[#This Row],[EB Amount]]-invoices[[#This Row],[electricity_amount]]</f>
        <v>0</v>
      </c>
    </row>
    <row r="4397" spans="1:34">
      <c r="A4397" t="s">
        <v>10538</v>
      </c>
      <c r="B4397" t="s">
        <v>22</v>
      </c>
      <c r="C4397" t="s">
        <v>1847</v>
      </c>
      <c r="D4397" t="s">
        <v>24</v>
      </c>
      <c r="E4397" t="s">
        <v>399</v>
      </c>
      <c r="F4397" t="s">
        <v>2169</v>
      </c>
      <c r="G4397" t="s">
        <v>10539</v>
      </c>
      <c r="H4397" s="1">
        <f>DATE(YEAR(invoices[[#This Row],[due_date]]),MONTH(invoices[[#This Row],[due_date]]),1)</f>
        <v>45352</v>
      </c>
      <c r="I4397" s="1">
        <v>45358</v>
      </c>
      <c r="J4397">
        <v>16200</v>
      </c>
      <c r="K4397">
        <v>1363</v>
      </c>
      <c r="L4397">
        <v>0</v>
      </c>
      <c r="M4397">
        <f>invoices[[#This Row],[rent_amount]]+invoices[[#This Row],[electricity_amount]]+invoices[[#This Row],[other_charges]]</f>
        <v>17563</v>
      </c>
      <c r="N4397" t="s">
        <v>28</v>
      </c>
      <c r="O4397" t="s">
        <v>99</v>
      </c>
      <c r="P4397">
        <v>0</v>
      </c>
      <c r="Q4397" t="b">
        <v>0</v>
      </c>
      <c r="R4397" t="s">
        <v>100</v>
      </c>
      <c r="S4397">
        <v>0</v>
      </c>
      <c r="T4397">
        <f>invoices[[#This Row],[total_amount]]</f>
        <v>17563</v>
      </c>
      <c r="U4397" t="s">
        <v>2695</v>
      </c>
      <c r="V4397" t="str">
        <f>INDEX([1]!Table1[tenantname],MATCH(invoices[[#This Row],[allotment_id]],[1]!Table1[TenantAllotmentID],0))</f>
        <v>Aditi Maurya (B22-A1)</v>
      </c>
      <c r="W4397" t="s">
        <v>14617</v>
      </c>
      <c r="X4397" t="s">
        <v>14868</v>
      </c>
      <c r="Y4397" s="4">
        <v>45352</v>
      </c>
      <c r="Z4397" t="s">
        <v>15808</v>
      </c>
      <c r="AA4397">
        <v>11629</v>
      </c>
      <c r="AB4397">
        <v>3875</v>
      </c>
      <c r="AC4397">
        <v>696</v>
      </c>
      <c r="AD4397" s="7">
        <f>invoices[[#This Row],[Rent]]+invoices[[#This Row],[Services]]+invoices[[#This Row],[GST]]</f>
        <v>16200</v>
      </c>
      <c r="AE4397" s="7">
        <f>invoices[[#This Row],[Total]]-invoices[[#This Row],[rent_amount]]</f>
        <v>0</v>
      </c>
      <c r="AF4397">
        <v>4561</v>
      </c>
      <c r="AG4397">
        <v>1363</v>
      </c>
      <c r="AH4397">
        <f>invoices[[#This Row],[EB Amount]]-invoices[[#This Row],[electricity_amount]]</f>
        <v>0</v>
      </c>
    </row>
    <row r="4398" spans="1:34">
      <c r="A4398" t="s">
        <v>10697</v>
      </c>
      <c r="B4398" t="s">
        <v>22</v>
      </c>
      <c r="C4398" t="s">
        <v>1981</v>
      </c>
      <c r="D4398" t="s">
        <v>24</v>
      </c>
      <c r="E4398" t="s">
        <v>96</v>
      </c>
      <c r="F4398" t="s">
        <v>1982</v>
      </c>
      <c r="G4398" t="s">
        <v>10698</v>
      </c>
      <c r="H4398" s="1">
        <f>DATE(YEAR(invoices[[#This Row],[due_date]]),MONTH(invoices[[#This Row],[due_date]]),1)</f>
        <v>45352</v>
      </c>
      <c r="I4398" s="1">
        <v>45358</v>
      </c>
      <c r="J4398">
        <v>13500</v>
      </c>
      <c r="K4398">
        <v>720</v>
      </c>
      <c r="L4398">
        <v>0</v>
      </c>
      <c r="M4398">
        <f>invoices[[#This Row],[rent_amount]]+invoices[[#This Row],[electricity_amount]]+invoices[[#This Row],[other_charges]]</f>
        <v>14220</v>
      </c>
      <c r="N4398" t="s">
        <v>28</v>
      </c>
      <c r="O4398" t="s">
        <v>636</v>
      </c>
      <c r="P4398">
        <v>0</v>
      </c>
      <c r="Q4398" t="b">
        <v>0</v>
      </c>
      <c r="R4398" t="s">
        <v>100</v>
      </c>
      <c r="S4398">
        <v>0</v>
      </c>
      <c r="T4398">
        <f>invoices[[#This Row],[total_amount]]</f>
        <v>14220</v>
      </c>
      <c r="U4398" t="s">
        <v>1984</v>
      </c>
      <c r="V4398" t="str">
        <f>INDEX([1]!Table1[tenantname],MATCH(invoices[[#This Row],[allotment_id]],[1]!Table1[TenantAllotmentID],0))</f>
        <v>Nitin Chanpuriya (B33-C1)</v>
      </c>
      <c r="W4398" t="s">
        <v>14667</v>
      </c>
      <c r="X4398" t="s">
        <v>14668</v>
      </c>
      <c r="Y4398" s="4">
        <v>45352</v>
      </c>
      <c r="Z4398" t="s">
        <v>15808</v>
      </c>
      <c r="AA4398">
        <v>8775</v>
      </c>
      <c r="AB4398">
        <v>4445</v>
      </c>
      <c r="AC4398">
        <v>280</v>
      </c>
      <c r="AD4398" s="7">
        <f>invoices[[#This Row],[Rent]]+invoices[[#This Row],[Services]]+invoices[[#This Row],[GST]]</f>
        <v>13500</v>
      </c>
      <c r="AE4398" s="7">
        <f>invoices[[#This Row],[Total]]-invoices[[#This Row],[rent_amount]]</f>
        <v>0</v>
      </c>
      <c r="AF4398">
        <v>4642</v>
      </c>
      <c r="AG4398">
        <v>720</v>
      </c>
      <c r="AH4398">
        <f>invoices[[#This Row],[EB Amount]]-invoices[[#This Row],[electricity_amount]]</f>
        <v>0</v>
      </c>
    </row>
    <row r="4399" spans="1:34">
      <c r="A4399" t="s">
        <v>10731</v>
      </c>
      <c r="B4399" t="s">
        <v>22</v>
      </c>
      <c r="C4399" t="s">
        <v>1387</v>
      </c>
      <c r="D4399" t="s">
        <v>24</v>
      </c>
      <c r="E4399" t="s">
        <v>476</v>
      </c>
      <c r="F4399" t="s">
        <v>1388</v>
      </c>
      <c r="G4399" t="s">
        <v>10732</v>
      </c>
      <c r="H4399" s="1">
        <f>DATE(YEAR(invoices[[#This Row],[due_date]]),MONTH(invoices[[#This Row],[due_date]]),1)</f>
        <v>45352</v>
      </c>
      <c r="I4399" s="1">
        <v>45358</v>
      </c>
      <c r="J4399">
        <v>14500</v>
      </c>
      <c r="K4399">
        <v>1885</v>
      </c>
      <c r="L4399">
        <v>0</v>
      </c>
      <c r="M4399">
        <f>invoices[[#This Row],[rent_amount]]+invoices[[#This Row],[electricity_amount]]+invoices[[#This Row],[other_charges]]</f>
        <v>16385</v>
      </c>
      <c r="N4399" t="s">
        <v>28</v>
      </c>
      <c r="O4399" t="s">
        <v>497</v>
      </c>
      <c r="P4399">
        <v>0</v>
      </c>
      <c r="Q4399" t="b">
        <v>0</v>
      </c>
      <c r="R4399" t="s">
        <v>100</v>
      </c>
      <c r="S4399">
        <v>0</v>
      </c>
      <c r="T4399">
        <f>invoices[[#This Row],[total_amount]]</f>
        <v>16385</v>
      </c>
      <c r="U4399" t="s">
        <v>1390</v>
      </c>
      <c r="V4399" t="str">
        <f>INDEX([1]!Table1[tenantname],MATCH(invoices[[#This Row],[allotment_id]],[1]!Table1[TenantAllotmentID],0))</f>
        <v>Tushar Ankit (B41-B1)</v>
      </c>
      <c r="W4399" t="s">
        <v>14454</v>
      </c>
      <c r="X4399" t="s">
        <v>14455</v>
      </c>
      <c r="Y4399" s="4">
        <v>45352</v>
      </c>
      <c r="Z4399" t="s">
        <v>15808</v>
      </c>
      <c r="AA4399">
        <v>10408</v>
      </c>
      <c r="AB4399">
        <v>3468</v>
      </c>
      <c r="AC4399">
        <v>624</v>
      </c>
      <c r="AD4399" s="7">
        <f>invoices[[#This Row],[Rent]]+invoices[[#This Row],[Services]]+invoices[[#This Row],[GST]]</f>
        <v>14500</v>
      </c>
      <c r="AE4399" s="7">
        <f>invoices[[#This Row],[Total]]-invoices[[#This Row],[rent_amount]]</f>
        <v>0</v>
      </c>
      <c r="AF4399">
        <v>4659</v>
      </c>
      <c r="AG4399">
        <v>1885</v>
      </c>
      <c r="AH4399">
        <f>invoices[[#This Row],[EB Amount]]-invoices[[#This Row],[electricity_amount]]</f>
        <v>0</v>
      </c>
    </row>
    <row r="4400" spans="1:34">
      <c r="A4400" t="s">
        <v>10858</v>
      </c>
      <c r="B4400" t="s">
        <v>22</v>
      </c>
      <c r="C4400" t="s">
        <v>1270</v>
      </c>
      <c r="D4400" t="s">
        <v>24</v>
      </c>
      <c r="E4400" t="s">
        <v>275</v>
      </c>
      <c r="F4400" t="s">
        <v>276</v>
      </c>
      <c r="G4400" t="s">
        <v>10859</v>
      </c>
      <c r="H4400" s="1">
        <f>DATE(YEAR(invoices[[#This Row],[due_date]]),MONTH(invoices[[#This Row],[due_date]]),1)</f>
        <v>45352</v>
      </c>
      <c r="I4400" s="1">
        <v>45358</v>
      </c>
      <c r="J4400">
        <v>13500</v>
      </c>
      <c r="K4400">
        <v>1914</v>
      </c>
      <c r="L4400">
        <v>0</v>
      </c>
      <c r="M4400">
        <f>invoices[[#This Row],[rent_amount]]+invoices[[#This Row],[electricity_amount]]+invoices[[#This Row],[other_charges]]</f>
        <v>15414</v>
      </c>
      <c r="N4400" t="s">
        <v>28</v>
      </c>
      <c r="O4400" t="s">
        <v>497</v>
      </c>
      <c r="P4400">
        <v>0</v>
      </c>
      <c r="Q4400" t="b">
        <v>0</v>
      </c>
      <c r="R4400" t="s">
        <v>100</v>
      </c>
      <c r="S4400">
        <v>0</v>
      </c>
      <c r="T4400">
        <f>invoices[[#This Row],[total_amount]]</f>
        <v>15414</v>
      </c>
      <c r="U4400" t="s">
        <v>1272</v>
      </c>
      <c r="V4400" t="str">
        <f>INDEX([1]!Table1[tenantname],MATCH(invoices[[#This Row],[allotment_id]],[1]!Table1[TenantAllotmentID],0))</f>
        <v>Smita Parial (B44-C2)</v>
      </c>
      <c r="W4400" t="s">
        <v>14407</v>
      </c>
      <c r="X4400" t="s">
        <v>14408</v>
      </c>
      <c r="Y4400" s="4">
        <v>45352</v>
      </c>
      <c r="Z4400" t="s">
        <v>15808</v>
      </c>
      <c r="AA4400">
        <v>9690</v>
      </c>
      <c r="AB4400">
        <v>3229</v>
      </c>
      <c r="AC4400">
        <v>581</v>
      </c>
      <c r="AD4400" s="7">
        <f>invoices[[#This Row],[Rent]]+invoices[[#This Row],[Services]]+invoices[[#This Row],[GST]]</f>
        <v>13500</v>
      </c>
      <c r="AE4400" s="7">
        <f>invoices[[#This Row],[Total]]-invoices[[#This Row],[rent_amount]]</f>
        <v>0</v>
      </c>
      <c r="AF4400">
        <v>4724</v>
      </c>
      <c r="AG4400">
        <v>1914</v>
      </c>
      <c r="AH4400">
        <f>invoices[[#This Row],[EB Amount]]-invoices[[#This Row],[electricity_amount]]</f>
        <v>0</v>
      </c>
    </row>
    <row r="4401" spans="1:34">
      <c r="A4401" t="s">
        <v>10884</v>
      </c>
      <c r="B4401" t="s">
        <v>22</v>
      </c>
      <c r="C4401" t="s">
        <v>3028</v>
      </c>
      <c r="D4401" t="s">
        <v>24</v>
      </c>
      <c r="E4401" t="s">
        <v>226</v>
      </c>
      <c r="F4401" t="s">
        <v>227</v>
      </c>
      <c r="G4401" t="s">
        <v>10885</v>
      </c>
      <c r="H4401" s="1">
        <f>DATE(YEAR(invoices[[#This Row],[due_date]]),MONTH(invoices[[#This Row],[due_date]]),1)</f>
        <v>45352</v>
      </c>
      <c r="I4401" s="1">
        <v>45358</v>
      </c>
      <c r="J4401">
        <v>14500</v>
      </c>
      <c r="K4401">
        <v>1269</v>
      </c>
      <c r="L4401">
        <v>0</v>
      </c>
      <c r="M4401">
        <f>invoices[[#This Row],[rent_amount]]+invoices[[#This Row],[electricity_amount]]+invoices[[#This Row],[other_charges]]</f>
        <v>15769</v>
      </c>
      <c r="N4401" t="s">
        <v>28</v>
      </c>
      <c r="O4401" t="s">
        <v>636</v>
      </c>
      <c r="P4401">
        <v>0</v>
      </c>
      <c r="Q4401" t="b">
        <v>0</v>
      </c>
      <c r="R4401" t="s">
        <v>100</v>
      </c>
      <c r="S4401">
        <v>0</v>
      </c>
      <c r="T4401">
        <f>invoices[[#This Row],[total_amount]]</f>
        <v>15769</v>
      </c>
      <c r="U4401" t="s">
        <v>3030</v>
      </c>
      <c r="V4401" t="str">
        <f>INDEX([1]!Table1[tenantname],MATCH(invoices[[#This Row],[allotment_id]],[1]!Table1[TenantAllotmentID],0))</f>
        <v>Pragathi Patilkulkarni (B12-B2)</v>
      </c>
      <c r="W4401" t="s">
        <v>14953</v>
      </c>
      <c r="X4401" t="s">
        <v>14954</v>
      </c>
      <c r="Y4401" s="4">
        <v>45352</v>
      </c>
      <c r="Z4401" t="s">
        <v>15808</v>
      </c>
      <c r="AA4401">
        <v>10408</v>
      </c>
      <c r="AB4401">
        <v>3468</v>
      </c>
      <c r="AC4401">
        <v>624</v>
      </c>
      <c r="AD4401" s="7">
        <f>invoices[[#This Row],[Rent]]+invoices[[#This Row],[Services]]+invoices[[#This Row],[GST]]</f>
        <v>14500</v>
      </c>
      <c r="AE4401" s="7">
        <f>invoices[[#This Row],[Total]]-invoices[[#This Row],[rent_amount]]</f>
        <v>0</v>
      </c>
      <c r="AF4401">
        <v>4737</v>
      </c>
      <c r="AG4401">
        <v>1269</v>
      </c>
      <c r="AH4401">
        <f>invoices[[#This Row],[EB Amount]]-invoices[[#This Row],[electricity_amount]]</f>
        <v>0</v>
      </c>
    </row>
    <row r="4402" spans="1:34">
      <c r="A4402" t="s">
        <v>10906</v>
      </c>
      <c r="B4402" t="s">
        <v>22</v>
      </c>
      <c r="C4402" t="s">
        <v>475</v>
      </c>
      <c r="D4402" t="s">
        <v>24</v>
      </c>
      <c r="E4402" t="s">
        <v>476</v>
      </c>
      <c r="F4402" t="s">
        <v>477</v>
      </c>
      <c r="G4402" t="s">
        <v>10907</v>
      </c>
      <c r="H4402" s="1">
        <f>DATE(YEAR(invoices[[#This Row],[due_date]]),MONTH(invoices[[#This Row],[due_date]]),1)</f>
        <v>45352</v>
      </c>
      <c r="I4402" s="1">
        <v>45358</v>
      </c>
      <c r="J4402">
        <v>22000</v>
      </c>
      <c r="K4402">
        <v>1885</v>
      </c>
      <c r="L4402">
        <v>0</v>
      </c>
      <c r="M4402">
        <f>invoices[[#This Row],[rent_amount]]+invoices[[#This Row],[electricity_amount]]+invoices[[#This Row],[other_charges]]</f>
        <v>23885</v>
      </c>
      <c r="N4402" t="s">
        <v>28</v>
      </c>
      <c r="O4402" t="s">
        <v>99</v>
      </c>
      <c r="P4402">
        <v>0</v>
      </c>
      <c r="Q4402" t="b">
        <v>0</v>
      </c>
      <c r="R4402" t="s">
        <v>100</v>
      </c>
      <c r="S4402">
        <v>0</v>
      </c>
      <c r="T4402">
        <f>invoices[[#This Row],[total_amount]]</f>
        <v>23885</v>
      </c>
      <c r="U4402" t="s">
        <v>479</v>
      </c>
      <c r="V4402" t="str">
        <f>INDEX([1]!Table1[tenantname],MATCH(invoices[[#This Row],[allotment_id]],[1]!Table1[TenantAllotmentID],0))</f>
        <v>Aurobinda Bharat Maharana (B41-D1)</v>
      </c>
      <c r="W4402" t="s">
        <v>14124</v>
      </c>
      <c r="X4402" t="s">
        <v>14125</v>
      </c>
      <c r="Y4402" s="4">
        <v>45352</v>
      </c>
      <c r="Z4402" t="s">
        <v>15808</v>
      </c>
      <c r="AA4402">
        <v>15792</v>
      </c>
      <c r="AB4402">
        <v>5263</v>
      </c>
      <c r="AC4402">
        <v>945</v>
      </c>
      <c r="AD4402" s="7">
        <f>invoices[[#This Row],[Rent]]+invoices[[#This Row],[Services]]+invoices[[#This Row],[GST]]</f>
        <v>22000</v>
      </c>
      <c r="AE4402" s="7">
        <f>invoices[[#This Row],[Total]]-invoices[[#This Row],[rent_amount]]</f>
        <v>0</v>
      </c>
      <c r="AF4402">
        <v>4750</v>
      </c>
      <c r="AG4402">
        <v>1885</v>
      </c>
      <c r="AH4402">
        <f>invoices[[#This Row],[EB Amount]]-invoices[[#This Row],[electricity_amount]]</f>
        <v>0</v>
      </c>
    </row>
    <row r="4403" spans="1:34">
      <c r="A4403" t="s">
        <v>11132</v>
      </c>
      <c r="B4403" t="s">
        <v>22</v>
      </c>
      <c r="C4403" t="s">
        <v>1705</v>
      </c>
      <c r="D4403" t="s">
        <v>24</v>
      </c>
      <c r="E4403" t="s">
        <v>247</v>
      </c>
      <c r="F4403" t="s">
        <v>248</v>
      </c>
      <c r="G4403" t="s">
        <v>11133</v>
      </c>
      <c r="H4403" s="1">
        <f>DATE(YEAR(invoices[[#This Row],[due_date]]),MONTH(invoices[[#This Row],[due_date]]),1)</f>
        <v>45352</v>
      </c>
      <c r="I4403" s="1">
        <v>45358</v>
      </c>
      <c r="J4403">
        <v>16200</v>
      </c>
      <c r="K4403">
        <v>1218</v>
      </c>
      <c r="L4403">
        <v>0</v>
      </c>
      <c r="M4403">
        <f>invoices[[#This Row],[rent_amount]]+invoices[[#This Row],[electricity_amount]]+invoices[[#This Row],[other_charges]]</f>
        <v>17418</v>
      </c>
      <c r="N4403" t="s">
        <v>28</v>
      </c>
      <c r="O4403" t="s">
        <v>99</v>
      </c>
      <c r="P4403">
        <v>0</v>
      </c>
      <c r="Q4403" t="b">
        <v>0</v>
      </c>
      <c r="R4403" t="s">
        <v>100</v>
      </c>
      <c r="S4403">
        <v>0</v>
      </c>
      <c r="T4403">
        <f>invoices[[#This Row],[total_amount]]</f>
        <v>17418</v>
      </c>
      <c r="U4403" s="2" t="s">
        <v>1707</v>
      </c>
      <c r="V4403" t="str">
        <f>INDEX([1]!Table1[tenantname],MATCH(invoices[[#This Row],[allotment_id]],[1]!Table1[TenantAllotmentID],0))</f>
        <v>Deepanshu Tahalramani (C11-A1)</v>
      </c>
      <c r="W4403" t="s">
        <v>14568</v>
      </c>
      <c r="X4403" t="s">
        <v>14569</v>
      </c>
      <c r="Y4403" s="4">
        <v>45352</v>
      </c>
      <c r="Z4403" t="s">
        <v>15808</v>
      </c>
      <c r="AA4403">
        <v>11629</v>
      </c>
      <c r="AB4403">
        <v>3875</v>
      </c>
      <c r="AC4403">
        <v>696</v>
      </c>
      <c r="AD4403" s="7">
        <f>invoices[[#This Row],[Rent]]+invoices[[#This Row],[Services]]+invoices[[#This Row],[GST]]</f>
        <v>16200</v>
      </c>
      <c r="AE4403" s="7">
        <f>invoices[[#This Row],[Total]]-invoices[[#This Row],[rent_amount]]</f>
        <v>0</v>
      </c>
      <c r="AF4403">
        <v>4868</v>
      </c>
      <c r="AG4403">
        <v>1218</v>
      </c>
      <c r="AH4403">
        <f>invoices[[#This Row],[EB Amount]]-invoices[[#This Row],[electricity_amount]]</f>
        <v>0</v>
      </c>
    </row>
    <row r="4404" spans="1:34">
      <c r="A4404" t="s">
        <v>11206</v>
      </c>
      <c r="B4404" t="s">
        <v>22</v>
      </c>
      <c r="C4404" t="s">
        <v>64</v>
      </c>
      <c r="D4404" t="s">
        <v>24</v>
      </c>
      <c r="E4404" t="s">
        <v>25</v>
      </c>
      <c r="F4404" t="s">
        <v>65</v>
      </c>
      <c r="G4404" t="s">
        <v>11207</v>
      </c>
      <c r="H4404" s="1">
        <f>DATE(YEAR(invoices[[#This Row],[due_date]]),MONTH(invoices[[#This Row],[due_date]]),1)</f>
        <v>45352</v>
      </c>
      <c r="I4404" s="1">
        <v>45358</v>
      </c>
      <c r="J4404">
        <v>13500</v>
      </c>
      <c r="K4404">
        <v>1102</v>
      </c>
      <c r="L4404">
        <v>0</v>
      </c>
      <c r="M4404">
        <f>invoices[[#This Row],[rent_amount]]+invoices[[#This Row],[electricity_amount]]+invoices[[#This Row],[other_charges]]</f>
        <v>14602</v>
      </c>
      <c r="N4404" t="s">
        <v>28</v>
      </c>
      <c r="O4404" t="s">
        <v>497</v>
      </c>
      <c r="P4404">
        <v>0</v>
      </c>
      <c r="Q4404" t="b">
        <v>0</v>
      </c>
      <c r="R4404" t="s">
        <v>100</v>
      </c>
      <c r="S4404">
        <v>0</v>
      </c>
      <c r="T4404">
        <f>invoices[[#This Row],[total_amount]]</f>
        <v>14602</v>
      </c>
      <c r="U4404" t="s">
        <v>69</v>
      </c>
      <c r="V4404" t="str">
        <f>INDEX([1]!Table1[tenantname],MATCH(invoices[[#This Row],[allotment_id]],[1]!Table1[TenantAllotmentID],0))</f>
        <v>Sarabdi Swain (A24-C2)</v>
      </c>
      <c r="W4404" t="s">
        <v>13994</v>
      </c>
      <c r="X4404" t="s">
        <v>13995</v>
      </c>
      <c r="Y4404" s="4">
        <v>45352</v>
      </c>
      <c r="Z4404" t="s">
        <v>15808</v>
      </c>
      <c r="AA4404">
        <v>9690</v>
      </c>
      <c r="AB4404">
        <v>3229</v>
      </c>
      <c r="AC4404">
        <v>581</v>
      </c>
      <c r="AD4404" s="7">
        <f>invoices[[#This Row],[Rent]]+invoices[[#This Row],[Services]]+invoices[[#This Row],[GST]]</f>
        <v>13500</v>
      </c>
      <c r="AE4404" s="7">
        <f>invoices[[#This Row],[Total]]-invoices[[#This Row],[rent_amount]]</f>
        <v>0</v>
      </c>
      <c r="AF4404">
        <v>4903</v>
      </c>
      <c r="AG4404">
        <v>1102</v>
      </c>
      <c r="AH4404">
        <f>invoices[[#This Row],[EB Amount]]-invoices[[#This Row],[electricity_amount]]</f>
        <v>0</v>
      </c>
    </row>
    <row r="4405" spans="1:34">
      <c r="A4405" t="s">
        <v>11303</v>
      </c>
      <c r="B4405" t="s">
        <v>22</v>
      </c>
      <c r="C4405" t="s">
        <v>811</v>
      </c>
      <c r="D4405" t="s">
        <v>24</v>
      </c>
      <c r="E4405" t="s">
        <v>354</v>
      </c>
      <c r="F4405" t="s">
        <v>812</v>
      </c>
      <c r="G4405" t="s">
        <v>11304</v>
      </c>
      <c r="H4405" s="1">
        <f>DATE(YEAR(invoices[[#This Row],[due_date]]),MONTH(invoices[[#This Row],[due_date]]),1)</f>
        <v>45352</v>
      </c>
      <c r="I4405" s="1">
        <v>45358</v>
      </c>
      <c r="J4405">
        <v>14500</v>
      </c>
      <c r="K4405">
        <v>1189</v>
      </c>
      <c r="L4405">
        <v>0</v>
      </c>
      <c r="M4405">
        <f>invoices[[#This Row],[rent_amount]]+invoices[[#This Row],[electricity_amount]]+invoices[[#This Row],[other_charges]]</f>
        <v>15689</v>
      </c>
      <c r="N4405" t="s">
        <v>28</v>
      </c>
      <c r="O4405" t="s">
        <v>497</v>
      </c>
      <c r="P4405">
        <v>0</v>
      </c>
      <c r="Q4405" t="b">
        <v>0</v>
      </c>
      <c r="R4405" t="s">
        <v>100</v>
      </c>
      <c r="S4405">
        <v>0</v>
      </c>
      <c r="T4405">
        <f>invoices[[#This Row],[total_amount]]</f>
        <v>15689</v>
      </c>
      <c r="U4405" t="s">
        <v>815</v>
      </c>
      <c r="V4405" t="str">
        <f>INDEX([1]!Table1[tenantname],MATCH(invoices[[#This Row],[allotment_id]],[1]!Table1[TenantAllotmentID],0))</f>
        <v>Santosh  nath (B34-B2)</v>
      </c>
      <c r="W4405" t="s">
        <v>14241</v>
      </c>
      <c r="X4405" t="s">
        <v>14242</v>
      </c>
      <c r="Y4405" s="4">
        <v>45352</v>
      </c>
      <c r="Z4405" t="s">
        <v>15808</v>
      </c>
      <c r="AA4405">
        <v>9425</v>
      </c>
      <c r="AB4405">
        <v>4774</v>
      </c>
      <c r="AC4405">
        <v>301</v>
      </c>
      <c r="AD4405" s="7">
        <f>invoices[[#This Row],[Rent]]+invoices[[#This Row],[Services]]+invoices[[#This Row],[GST]]</f>
        <v>14500</v>
      </c>
      <c r="AE4405" s="7">
        <f>invoices[[#This Row],[Total]]-invoices[[#This Row],[rent_amount]]</f>
        <v>0</v>
      </c>
      <c r="AF4405">
        <v>4950</v>
      </c>
      <c r="AG4405">
        <v>1189</v>
      </c>
      <c r="AH4405">
        <f>invoices[[#This Row],[EB Amount]]-invoices[[#This Row],[electricity_amount]]</f>
        <v>0</v>
      </c>
    </row>
    <row r="4406" spans="1:34">
      <c r="A4406" t="s">
        <v>11511</v>
      </c>
      <c r="B4406" t="s">
        <v>22</v>
      </c>
      <c r="C4406" t="s">
        <v>2011</v>
      </c>
      <c r="D4406" t="s">
        <v>24</v>
      </c>
      <c r="E4406" t="s">
        <v>155</v>
      </c>
      <c r="F4406" t="s">
        <v>1928</v>
      </c>
      <c r="G4406" t="s">
        <v>11512</v>
      </c>
      <c r="H4406" s="1">
        <f>DATE(YEAR(invoices[[#This Row],[due_date]]),MONTH(invoices[[#This Row],[due_date]]),1)</f>
        <v>45352</v>
      </c>
      <c r="I4406" s="1">
        <v>45358</v>
      </c>
      <c r="J4406">
        <v>14100</v>
      </c>
      <c r="K4406">
        <v>2233</v>
      </c>
      <c r="L4406">
        <v>0</v>
      </c>
      <c r="M4406">
        <f>invoices[[#This Row],[rent_amount]]+invoices[[#This Row],[electricity_amount]]+invoices[[#This Row],[other_charges]]</f>
        <v>16333</v>
      </c>
      <c r="N4406" t="s">
        <v>28</v>
      </c>
      <c r="O4406" t="s">
        <v>497</v>
      </c>
      <c r="P4406">
        <v>0</v>
      </c>
      <c r="Q4406" t="b">
        <v>0</v>
      </c>
      <c r="R4406" t="s">
        <v>100</v>
      </c>
      <c r="S4406">
        <v>0</v>
      </c>
      <c r="T4406">
        <f>invoices[[#This Row],[total_amount]]</f>
        <v>16333</v>
      </c>
      <c r="U4406" t="s">
        <v>2013</v>
      </c>
      <c r="V4406" t="str">
        <f>INDEX([1]!Table1[tenantname],MATCH(invoices[[#This Row],[allotment_id]],[1]!Table1[TenantAllotmentID],0))</f>
        <v>Arti Rastogi (C44-B1)</v>
      </c>
      <c r="W4406" t="s">
        <v>14675</v>
      </c>
      <c r="X4406" t="s">
        <v>14676</v>
      </c>
      <c r="Y4406" s="4">
        <v>45352</v>
      </c>
      <c r="Z4406" t="s">
        <v>15808</v>
      </c>
      <c r="AA4406">
        <v>9165</v>
      </c>
      <c r="AB4406">
        <v>4642</v>
      </c>
      <c r="AC4406">
        <v>293</v>
      </c>
      <c r="AD4406" s="7">
        <f>invoices[[#This Row],[Rent]]+invoices[[#This Row],[Services]]+invoices[[#This Row],[GST]]</f>
        <v>14100</v>
      </c>
      <c r="AE4406" s="7">
        <f>invoices[[#This Row],[Total]]-invoices[[#This Row],[rent_amount]]</f>
        <v>0</v>
      </c>
      <c r="AF4406">
        <v>5053</v>
      </c>
      <c r="AG4406">
        <v>2233</v>
      </c>
      <c r="AH4406">
        <f>invoices[[#This Row],[EB Amount]]-invoices[[#This Row],[electricity_amount]]</f>
        <v>0</v>
      </c>
    </row>
    <row r="4407" spans="1:34">
      <c r="A4407" t="s">
        <v>11886</v>
      </c>
      <c r="B4407" t="s">
        <v>22</v>
      </c>
      <c r="C4407" t="s">
        <v>2426</v>
      </c>
      <c r="D4407" t="s">
        <v>24</v>
      </c>
      <c r="E4407" t="s">
        <v>88</v>
      </c>
      <c r="F4407" t="s">
        <v>921</v>
      </c>
      <c r="G4407" t="s">
        <v>11887</v>
      </c>
      <c r="H4407" s="1">
        <f>DATE(YEAR(invoices[[#This Row],[due_date]]),MONTH(invoices[[#This Row],[due_date]]),1)</f>
        <v>45352</v>
      </c>
      <c r="I4407" s="1">
        <v>45358</v>
      </c>
      <c r="J4407">
        <v>10974</v>
      </c>
      <c r="K4407">
        <v>1189</v>
      </c>
      <c r="L4407">
        <v>2250</v>
      </c>
      <c r="M4407">
        <f>invoices[[#This Row],[rent_amount]]+invoices[[#This Row],[electricity_amount]]+invoices[[#This Row],[other_charges]]</f>
        <v>14413</v>
      </c>
      <c r="N4407" t="s">
        <v>28</v>
      </c>
      <c r="O4407" t="s">
        <v>636</v>
      </c>
      <c r="P4407">
        <v>0</v>
      </c>
      <c r="Q4407" t="b">
        <v>0</v>
      </c>
      <c r="R4407" t="s">
        <v>100</v>
      </c>
      <c r="S4407">
        <v>0</v>
      </c>
      <c r="T4407">
        <f>invoices[[#This Row],[total_amount]]</f>
        <v>14413</v>
      </c>
      <c r="U4407" t="s">
        <v>2428</v>
      </c>
      <c r="V4407" t="str">
        <f>INDEX([1]!Table1[tenantname],MATCH(invoices[[#This Row],[allotment_id]],[1]!Table1[TenantAllotmentID],0))</f>
        <v>Srinivas VNS (B13-C1)</v>
      </c>
      <c r="W4407" t="s">
        <v>14803</v>
      </c>
      <c r="X4407" t="s">
        <v>14804</v>
      </c>
      <c r="Y4407" s="4">
        <v>45352</v>
      </c>
      <c r="Z4407" t="s">
        <v>15808</v>
      </c>
      <c r="AA4407">
        <v>7877</v>
      </c>
      <c r="AB4407">
        <v>2625</v>
      </c>
      <c r="AC4407">
        <v>472</v>
      </c>
      <c r="AD4407" s="7">
        <f>invoices[[#This Row],[Rent]]+invoices[[#This Row],[Services]]+invoices[[#This Row],[GST]]</f>
        <v>10974</v>
      </c>
      <c r="AE4407" s="7">
        <f>invoices[[#This Row],[Total]]-invoices[[#This Row],[rent_amount]]</f>
        <v>0</v>
      </c>
      <c r="AF4407">
        <v>5257</v>
      </c>
      <c r="AG4407">
        <v>1189</v>
      </c>
      <c r="AH4407">
        <f>invoices[[#This Row],[EB Amount]]-invoices[[#This Row],[electricity_amount]]</f>
        <v>0</v>
      </c>
    </row>
    <row r="4408" spans="1:34">
      <c r="A4408" t="s">
        <v>11902</v>
      </c>
      <c r="B4408" t="s">
        <v>22</v>
      </c>
      <c r="C4408" t="s">
        <v>5579</v>
      </c>
      <c r="D4408" t="s">
        <v>24</v>
      </c>
      <c r="E4408" t="s">
        <v>247</v>
      </c>
      <c r="F4408" t="s">
        <v>2658</v>
      </c>
      <c r="G4408" t="s">
        <v>11903</v>
      </c>
      <c r="H4408" s="1">
        <f>DATE(YEAR(invoices[[#This Row],[due_date]]),MONTH(invoices[[#This Row],[due_date]]),1)</f>
        <v>45352</v>
      </c>
      <c r="I4408" s="1">
        <v>45358</v>
      </c>
      <c r="J4408">
        <v>13500</v>
      </c>
      <c r="K4408">
        <v>210</v>
      </c>
      <c r="L4408">
        <v>0</v>
      </c>
      <c r="M4408">
        <f>invoices[[#This Row],[rent_amount]]+invoices[[#This Row],[electricity_amount]]+invoices[[#This Row],[other_charges]]</f>
        <v>13710</v>
      </c>
      <c r="N4408" t="s">
        <v>28</v>
      </c>
      <c r="O4408" t="s">
        <v>99</v>
      </c>
      <c r="P4408">
        <v>0</v>
      </c>
      <c r="Q4408" t="b">
        <v>0</v>
      </c>
      <c r="R4408" t="s">
        <v>100</v>
      </c>
      <c r="S4408">
        <v>0</v>
      </c>
      <c r="T4408">
        <f>invoices[[#This Row],[total_amount]]</f>
        <v>13710</v>
      </c>
      <c r="U4408" t="s">
        <v>5581</v>
      </c>
      <c r="V4408" t="str">
        <f>INDEX([1]!Table1[tenantname],MATCH(invoices[[#This Row],[allotment_id]],[1]!Table1[TenantAllotmentID],0))</f>
        <v>Abhinav Putrevu (C11-C2)</v>
      </c>
      <c r="W4408" t="s">
        <v>15393</v>
      </c>
      <c r="X4408" t="s">
        <v>15394</v>
      </c>
      <c r="Y4408" s="4">
        <v>45352</v>
      </c>
      <c r="Z4408" t="s">
        <v>15808</v>
      </c>
      <c r="AA4408">
        <v>9690</v>
      </c>
      <c r="AB4408">
        <v>3229</v>
      </c>
      <c r="AC4408">
        <v>581</v>
      </c>
      <c r="AD4408" s="7">
        <f>invoices[[#This Row],[Rent]]+invoices[[#This Row],[Services]]+invoices[[#This Row],[GST]]</f>
        <v>13500</v>
      </c>
      <c r="AE4408" s="7">
        <f>invoices[[#This Row],[Total]]-invoices[[#This Row],[rent_amount]]</f>
        <v>0</v>
      </c>
      <c r="AF4408">
        <v>5265</v>
      </c>
      <c r="AG4408">
        <v>210</v>
      </c>
      <c r="AH4408">
        <f>invoices[[#This Row],[EB Amount]]-invoices[[#This Row],[electricity_amount]]</f>
        <v>0</v>
      </c>
    </row>
    <row r="4409" spans="1:34">
      <c r="A4409" t="s">
        <v>12073</v>
      </c>
      <c r="B4409" t="s">
        <v>22</v>
      </c>
      <c r="C4409" t="s">
        <v>1749</v>
      </c>
      <c r="D4409" t="s">
        <v>24</v>
      </c>
      <c r="E4409" t="s">
        <v>247</v>
      </c>
      <c r="F4409" t="s">
        <v>365</v>
      </c>
      <c r="G4409" t="s">
        <v>12074</v>
      </c>
      <c r="H4409" s="1">
        <f>DATE(YEAR(invoices[[#This Row],[due_date]]),MONTH(invoices[[#This Row],[due_date]]),1)</f>
        <v>45352</v>
      </c>
      <c r="I4409" s="1">
        <v>45358</v>
      </c>
      <c r="J4409">
        <v>13500</v>
      </c>
      <c r="K4409">
        <v>210</v>
      </c>
      <c r="L4409">
        <v>0</v>
      </c>
      <c r="M4409">
        <f>invoices[[#This Row],[rent_amount]]+invoices[[#This Row],[electricity_amount]]+invoices[[#This Row],[other_charges]]</f>
        <v>13710</v>
      </c>
      <c r="N4409" t="s">
        <v>28</v>
      </c>
      <c r="O4409" t="s">
        <v>497</v>
      </c>
      <c r="P4409">
        <v>0</v>
      </c>
      <c r="Q4409" t="b">
        <v>0</v>
      </c>
      <c r="R4409" t="s">
        <v>100</v>
      </c>
      <c r="S4409">
        <v>0</v>
      </c>
      <c r="T4409">
        <f>invoices[[#This Row],[total_amount]]</f>
        <v>13710</v>
      </c>
      <c r="U4409" t="s">
        <v>1751</v>
      </c>
      <c r="V4409" t="str">
        <f>INDEX([1]!Table1[tenantname],MATCH(invoices[[#This Row],[allotment_id]],[1]!Table1[TenantAllotmentID],0))</f>
        <v>Sinchan H (C11-C1)</v>
      </c>
      <c r="W4409" t="s">
        <v>14582</v>
      </c>
      <c r="X4409" t="s">
        <v>14583</v>
      </c>
      <c r="Y4409" s="4">
        <v>45352</v>
      </c>
      <c r="Z4409" t="s">
        <v>15808</v>
      </c>
      <c r="AA4409">
        <v>9690</v>
      </c>
      <c r="AB4409">
        <v>3229</v>
      </c>
      <c r="AC4409">
        <v>581</v>
      </c>
      <c r="AD4409" s="7">
        <f>invoices[[#This Row],[Rent]]+invoices[[#This Row],[Services]]+invoices[[#This Row],[GST]]</f>
        <v>13500</v>
      </c>
      <c r="AE4409" s="7">
        <f>invoices[[#This Row],[Total]]-invoices[[#This Row],[rent_amount]]</f>
        <v>0</v>
      </c>
      <c r="AF4409">
        <v>5359</v>
      </c>
      <c r="AG4409">
        <v>210</v>
      </c>
      <c r="AH4409">
        <f>invoices[[#This Row],[EB Amount]]-invoices[[#This Row],[electricity_amount]]</f>
        <v>0</v>
      </c>
    </row>
    <row r="4410" spans="1:34">
      <c r="A4410" t="s">
        <v>12241</v>
      </c>
      <c r="B4410" t="s">
        <v>22</v>
      </c>
      <c r="C4410" t="s">
        <v>1053</v>
      </c>
      <c r="D4410" t="s">
        <v>24</v>
      </c>
      <c r="E4410" t="s">
        <v>234</v>
      </c>
      <c r="F4410" t="s">
        <v>544</v>
      </c>
      <c r="G4410" t="s">
        <v>12242</v>
      </c>
      <c r="H4410" s="1">
        <f>DATE(YEAR(invoices[[#This Row],[due_date]]),MONTH(invoices[[#This Row],[due_date]]),1)</f>
        <v>45352</v>
      </c>
      <c r="I4410" s="1">
        <v>45358</v>
      </c>
      <c r="J4410">
        <v>14500</v>
      </c>
      <c r="K4410">
        <v>783</v>
      </c>
      <c r="L4410">
        <v>0</v>
      </c>
      <c r="M4410">
        <f>invoices[[#This Row],[rent_amount]]+invoices[[#This Row],[electricity_amount]]+invoices[[#This Row],[other_charges]]</f>
        <v>15283</v>
      </c>
      <c r="N4410" t="s">
        <v>28</v>
      </c>
      <c r="O4410" t="s">
        <v>497</v>
      </c>
      <c r="P4410">
        <v>0</v>
      </c>
      <c r="Q4410" t="b">
        <v>0</v>
      </c>
      <c r="R4410" t="s">
        <v>100</v>
      </c>
      <c r="S4410">
        <v>0</v>
      </c>
      <c r="T4410">
        <f>invoices[[#This Row],[total_amount]]</f>
        <v>15283</v>
      </c>
      <c r="U4410" t="s">
        <v>1055</v>
      </c>
      <c r="V4410" t="str">
        <f>INDEX([1]!Table1[tenantname],MATCH(invoices[[#This Row],[allotment_id]],[1]!Table1[TenantAllotmentID],0))</f>
        <v>Shwetha Lakshmanan (D12-B2)</v>
      </c>
      <c r="W4410" t="s">
        <v>14331</v>
      </c>
      <c r="X4410" t="s">
        <v>14332</v>
      </c>
      <c r="Y4410" s="4">
        <v>45352</v>
      </c>
      <c r="Z4410" t="s">
        <v>15808</v>
      </c>
      <c r="AA4410">
        <v>10408</v>
      </c>
      <c r="AB4410">
        <v>3468</v>
      </c>
      <c r="AC4410">
        <v>624</v>
      </c>
      <c r="AD4410" s="7">
        <f>invoices[[#This Row],[Rent]]+invoices[[#This Row],[Services]]+invoices[[#This Row],[GST]]</f>
        <v>14500</v>
      </c>
      <c r="AE4410" s="7">
        <f>invoices[[#This Row],[Total]]-invoices[[#This Row],[rent_amount]]</f>
        <v>0</v>
      </c>
      <c r="AF4410">
        <v>5445</v>
      </c>
      <c r="AG4410">
        <v>783</v>
      </c>
      <c r="AH4410">
        <f>invoices[[#This Row],[EB Amount]]-invoices[[#This Row],[electricity_amount]]</f>
        <v>0</v>
      </c>
    </row>
    <row r="4411" spans="1:34">
      <c r="A4411" t="s">
        <v>12332</v>
      </c>
      <c r="B4411" t="s">
        <v>22</v>
      </c>
      <c r="C4411" t="s">
        <v>1823</v>
      </c>
      <c r="D4411" t="s">
        <v>24</v>
      </c>
      <c r="E4411" t="s">
        <v>80</v>
      </c>
      <c r="F4411" t="s">
        <v>1824</v>
      </c>
      <c r="G4411" t="s">
        <v>12333</v>
      </c>
      <c r="H4411" s="1">
        <f>DATE(YEAR(invoices[[#This Row],[due_date]]),MONTH(invoices[[#This Row],[due_date]]),1)</f>
        <v>45352</v>
      </c>
      <c r="I4411" s="1">
        <v>45358</v>
      </c>
      <c r="J4411">
        <v>7418</v>
      </c>
      <c r="K4411">
        <v>870</v>
      </c>
      <c r="L4411">
        <v>2250</v>
      </c>
      <c r="M4411">
        <f>invoices[[#This Row],[rent_amount]]+invoices[[#This Row],[electricity_amount]]+invoices[[#This Row],[other_charges]]</f>
        <v>10538</v>
      </c>
      <c r="N4411" t="s">
        <v>28</v>
      </c>
      <c r="O4411" t="s">
        <v>636</v>
      </c>
      <c r="P4411">
        <v>0</v>
      </c>
      <c r="Q4411" t="b">
        <v>0</v>
      </c>
      <c r="R4411" t="s">
        <v>100</v>
      </c>
      <c r="S4411">
        <v>0</v>
      </c>
      <c r="T4411">
        <f>invoices[[#This Row],[total_amount]]</f>
        <v>10538</v>
      </c>
      <c r="U4411" t="s">
        <v>1826</v>
      </c>
      <c r="V4411" t="str">
        <f>INDEX([1]!Table1[tenantname],MATCH(invoices[[#This Row],[allotment_id]],[1]!Table1[TenantAllotmentID],0))</f>
        <v>Grace Roshini (D21-A1)</v>
      </c>
      <c r="W4411" t="s">
        <v>14607</v>
      </c>
      <c r="X4411" t="s">
        <v>14608</v>
      </c>
      <c r="Y4411" s="4">
        <v>45352</v>
      </c>
      <c r="Z4411" t="s">
        <v>15808</v>
      </c>
      <c r="AA4411">
        <v>5325</v>
      </c>
      <c r="AB4411">
        <v>1774</v>
      </c>
      <c r="AC4411">
        <v>319</v>
      </c>
      <c r="AD4411" s="7">
        <f>invoices[[#This Row],[Rent]]+invoices[[#This Row],[Services]]+invoices[[#This Row],[GST]]</f>
        <v>7418</v>
      </c>
      <c r="AE4411" s="7">
        <f>invoices[[#This Row],[Total]]-invoices[[#This Row],[rent_amount]]</f>
        <v>0</v>
      </c>
      <c r="AF4411">
        <v>5495</v>
      </c>
      <c r="AG4411">
        <v>870</v>
      </c>
      <c r="AH4411">
        <f>invoices[[#This Row],[EB Amount]]-invoices[[#This Row],[electricity_amount]]</f>
        <v>0</v>
      </c>
    </row>
    <row r="4412" spans="1:34">
      <c r="A4412" t="s">
        <v>12348</v>
      </c>
      <c r="B4412" t="s">
        <v>22</v>
      </c>
      <c r="C4412" t="s">
        <v>6957</v>
      </c>
      <c r="D4412" t="s">
        <v>24</v>
      </c>
      <c r="E4412" t="s">
        <v>342</v>
      </c>
      <c r="F4412" t="s">
        <v>343</v>
      </c>
      <c r="G4412" t="s">
        <v>12349</v>
      </c>
      <c r="H4412" s="1">
        <f>DATE(YEAR(invoices[[#This Row],[due_date]]),MONTH(invoices[[#This Row],[due_date]]),1)</f>
        <v>45352</v>
      </c>
      <c r="I4412" s="1">
        <v>45358</v>
      </c>
      <c r="J4412">
        <v>14500</v>
      </c>
      <c r="K4412">
        <v>1595</v>
      </c>
      <c r="L4412">
        <v>0</v>
      </c>
      <c r="M4412">
        <f>invoices[[#This Row],[rent_amount]]+invoices[[#This Row],[electricity_amount]]+invoices[[#This Row],[other_charges]]</f>
        <v>16095</v>
      </c>
      <c r="N4412" t="s">
        <v>28</v>
      </c>
      <c r="O4412" t="s">
        <v>636</v>
      </c>
      <c r="P4412">
        <v>0</v>
      </c>
      <c r="Q4412" t="b">
        <v>0</v>
      </c>
      <c r="R4412" t="s">
        <v>100</v>
      </c>
      <c r="S4412">
        <v>0</v>
      </c>
      <c r="T4412">
        <f>invoices[[#This Row],[total_amount]]</f>
        <v>16095</v>
      </c>
      <c r="U4412" t="s">
        <v>6959</v>
      </c>
      <c r="V4412" t="str">
        <f>INDEX([1]!Table1[tenantname],MATCH(invoices[[#This Row],[allotment_id]],[1]!Table1[TenantAllotmentID],0))</f>
        <v>Matcha Pavani Chandrika (D11-B1)</v>
      </c>
      <c r="W4412" t="s">
        <v>15518</v>
      </c>
      <c r="X4412" t="s">
        <v>15519</v>
      </c>
      <c r="Y4412" s="4">
        <v>45352</v>
      </c>
      <c r="Z4412" t="s">
        <v>15808</v>
      </c>
      <c r="AA4412">
        <v>9715</v>
      </c>
      <c r="AB4412">
        <v>4516</v>
      </c>
      <c r="AC4412">
        <v>269</v>
      </c>
      <c r="AD4412" s="7">
        <f>invoices[[#This Row],[Rent]]+invoices[[#This Row],[Services]]+invoices[[#This Row],[GST]]</f>
        <v>14500</v>
      </c>
      <c r="AE4412" s="7">
        <f>invoices[[#This Row],[Total]]-invoices[[#This Row],[rent_amount]]</f>
        <v>0</v>
      </c>
      <c r="AF4412">
        <v>5504</v>
      </c>
      <c r="AG4412">
        <v>1595</v>
      </c>
      <c r="AH4412">
        <f>invoices[[#This Row],[EB Amount]]-invoices[[#This Row],[electricity_amount]]</f>
        <v>0</v>
      </c>
    </row>
    <row r="4413" spans="1:34">
      <c r="A4413" t="s">
        <v>12527</v>
      </c>
      <c r="B4413" t="s">
        <v>22</v>
      </c>
      <c r="C4413" t="s">
        <v>893</v>
      </c>
      <c r="D4413" t="s">
        <v>24</v>
      </c>
      <c r="E4413" t="s">
        <v>104</v>
      </c>
      <c r="F4413" t="s">
        <v>894</v>
      </c>
      <c r="G4413" t="s">
        <v>12528</v>
      </c>
      <c r="H4413" s="1">
        <f>DATE(YEAR(invoices[[#This Row],[due_date]]),MONTH(invoices[[#This Row],[due_date]]),1)</f>
        <v>45352</v>
      </c>
      <c r="I4413" s="1">
        <v>45358</v>
      </c>
      <c r="J4413">
        <v>14500</v>
      </c>
      <c r="K4413">
        <v>580</v>
      </c>
      <c r="L4413">
        <v>0</v>
      </c>
      <c r="M4413">
        <f>invoices[[#This Row],[rent_amount]]+invoices[[#This Row],[electricity_amount]]+invoices[[#This Row],[other_charges]]</f>
        <v>15080</v>
      </c>
      <c r="N4413" t="s">
        <v>28</v>
      </c>
      <c r="O4413" t="s">
        <v>636</v>
      </c>
      <c r="P4413">
        <v>0</v>
      </c>
      <c r="Q4413" t="b">
        <v>0</v>
      </c>
      <c r="R4413" t="s">
        <v>100</v>
      </c>
      <c r="S4413">
        <v>0</v>
      </c>
      <c r="T4413">
        <f>invoices[[#This Row],[total_amount]]</f>
        <v>15080</v>
      </c>
      <c r="U4413" t="s">
        <v>895</v>
      </c>
      <c r="V4413" t="str">
        <f>INDEX([1]!Table1[tenantname],MATCH(invoices[[#This Row],[allotment_id]],[1]!Table1[TenantAllotmentID],0))</f>
        <v>Kumaraswamy K (B14-B1)</v>
      </c>
      <c r="W4413" t="s">
        <v>14271</v>
      </c>
      <c r="X4413" t="s">
        <v>14272</v>
      </c>
      <c r="Y4413" s="4">
        <v>45352</v>
      </c>
      <c r="Z4413" t="s">
        <v>15808</v>
      </c>
      <c r="AA4413">
        <v>10408</v>
      </c>
      <c r="AB4413">
        <v>3468</v>
      </c>
      <c r="AC4413">
        <v>624</v>
      </c>
      <c r="AD4413" s="7">
        <f>invoices[[#This Row],[Rent]]+invoices[[#This Row],[Services]]+invoices[[#This Row],[GST]]</f>
        <v>14500</v>
      </c>
      <c r="AE4413" s="7">
        <f>invoices[[#This Row],[Total]]-invoices[[#This Row],[rent_amount]]</f>
        <v>0</v>
      </c>
      <c r="AF4413">
        <v>5602</v>
      </c>
      <c r="AG4413">
        <v>580</v>
      </c>
      <c r="AH4413">
        <f>invoices[[#This Row],[EB Amount]]-invoices[[#This Row],[electricity_amount]]</f>
        <v>0</v>
      </c>
    </row>
    <row r="4414" spans="1:34">
      <c r="A4414" t="s">
        <v>12591</v>
      </c>
      <c r="B4414" t="s">
        <v>22</v>
      </c>
      <c r="C4414" t="s">
        <v>7975</v>
      </c>
      <c r="D4414" t="s">
        <v>24</v>
      </c>
      <c r="E4414" t="s">
        <v>592</v>
      </c>
      <c r="F4414" t="s">
        <v>992</v>
      </c>
      <c r="G4414" t="s">
        <v>12592</v>
      </c>
      <c r="H4414" s="1">
        <f>DATE(YEAR(invoices[[#This Row],[due_date]]),MONTH(invoices[[#This Row],[due_date]]),1)</f>
        <v>45352</v>
      </c>
      <c r="I4414" s="1">
        <v>45358</v>
      </c>
      <c r="J4414">
        <v>13000</v>
      </c>
      <c r="K4414">
        <v>216</v>
      </c>
      <c r="L4414">
        <v>0</v>
      </c>
      <c r="M4414">
        <f>invoices[[#This Row],[rent_amount]]+invoices[[#This Row],[electricity_amount]]+invoices[[#This Row],[other_charges]]</f>
        <v>13216</v>
      </c>
      <c r="N4414" t="s">
        <v>28</v>
      </c>
      <c r="O4414" t="s">
        <v>99</v>
      </c>
      <c r="P4414">
        <v>0</v>
      </c>
      <c r="Q4414" t="b">
        <v>0</v>
      </c>
      <c r="R4414" t="s">
        <v>100</v>
      </c>
      <c r="S4414">
        <v>0</v>
      </c>
      <c r="T4414">
        <f>invoices[[#This Row],[total_amount]]</f>
        <v>13216</v>
      </c>
      <c r="U4414" t="s">
        <v>7977</v>
      </c>
      <c r="V4414" t="str">
        <f>INDEX([1]!Table1[tenantname],MATCH(invoices[[#This Row],[allotment_id]],[1]!Table1[TenantAllotmentID],0))</f>
        <v>Alfred Melwin S (A44-B2)</v>
      </c>
      <c r="W4414" t="s">
        <v>15583</v>
      </c>
      <c r="X4414" t="s">
        <v>15584</v>
      </c>
      <c r="Y4414" s="4">
        <v>45352</v>
      </c>
      <c r="Z4414" t="s">
        <v>15808</v>
      </c>
      <c r="AA4414">
        <v>9332</v>
      </c>
      <c r="AB4414">
        <v>3110</v>
      </c>
      <c r="AC4414">
        <v>558</v>
      </c>
      <c r="AD4414" s="7">
        <f>invoices[[#This Row],[Rent]]+invoices[[#This Row],[Services]]+invoices[[#This Row],[GST]]</f>
        <v>13000</v>
      </c>
      <c r="AE4414" s="7">
        <f>invoices[[#This Row],[Total]]-invoices[[#This Row],[rent_amount]]</f>
        <v>0</v>
      </c>
      <c r="AF4414">
        <v>5636</v>
      </c>
      <c r="AG4414">
        <v>216</v>
      </c>
      <c r="AH4414">
        <f>invoices[[#This Row],[EB Amount]]-invoices[[#This Row],[electricity_amount]]</f>
        <v>0</v>
      </c>
    </row>
    <row r="4415" spans="1:34">
      <c r="A4415" t="s">
        <v>12671</v>
      </c>
      <c r="B4415" t="s">
        <v>22</v>
      </c>
      <c r="C4415" t="s">
        <v>410</v>
      </c>
      <c r="D4415" t="s">
        <v>24</v>
      </c>
      <c r="E4415" t="s">
        <v>72</v>
      </c>
      <c r="F4415" t="s">
        <v>241</v>
      </c>
      <c r="G4415" t="s">
        <v>12672</v>
      </c>
      <c r="H4415" s="1">
        <f>DATE(YEAR(invoices[[#This Row],[due_date]]),MONTH(invoices[[#This Row],[due_date]]),1)</f>
        <v>45352</v>
      </c>
      <c r="I4415" s="1">
        <v>45358</v>
      </c>
      <c r="J4415">
        <v>3919</v>
      </c>
      <c r="K4415">
        <v>0</v>
      </c>
      <c r="L4415">
        <v>2250</v>
      </c>
      <c r="M4415">
        <f>invoices[[#This Row],[rent_amount]]+invoices[[#This Row],[electricity_amount]]+invoices[[#This Row],[other_charges]]</f>
        <v>6169</v>
      </c>
      <c r="N4415" t="s">
        <v>28</v>
      </c>
      <c r="O4415" t="s">
        <v>99</v>
      </c>
      <c r="P4415">
        <v>0</v>
      </c>
      <c r="Q4415" t="b">
        <v>0</v>
      </c>
      <c r="R4415" t="s">
        <v>100</v>
      </c>
      <c r="S4415">
        <v>0</v>
      </c>
      <c r="T4415">
        <f>invoices[[#This Row],[total_amount]]</f>
        <v>6169</v>
      </c>
      <c r="U4415" t="s">
        <v>12673</v>
      </c>
      <c r="V4415" t="str">
        <f>INDEX([1]!Table1[tenantname],MATCH(invoices[[#This Row],[allotment_id]],[1]!Table1[TenantAllotmentID],0))</f>
        <v>Brinda Vivek (C34-C2)</v>
      </c>
      <c r="W4415" t="s">
        <v>14100</v>
      </c>
      <c r="X4415" t="s">
        <v>15771</v>
      </c>
      <c r="Y4415" s="4">
        <v>45352</v>
      </c>
      <c r="Z4415" t="s">
        <v>15808</v>
      </c>
      <c r="AA4415">
        <v>2744</v>
      </c>
      <c r="AB4415">
        <v>996</v>
      </c>
      <c r="AC4415">
        <v>179</v>
      </c>
      <c r="AD4415" s="7">
        <f>invoices[[#This Row],[Rent]]+invoices[[#This Row],[Services]]+invoices[[#This Row],[GST]]</f>
        <v>3919</v>
      </c>
      <c r="AE4415" s="7">
        <f>invoices[[#This Row],[Total]]-invoices[[#This Row],[rent_amount]]</f>
        <v>0</v>
      </c>
      <c r="AF4415">
        <v>5680</v>
      </c>
      <c r="AG4415">
        <v>0</v>
      </c>
      <c r="AH4415">
        <f>invoices[[#This Row],[EB Amount]]-invoices[[#This Row],[electricity_amount]]</f>
        <v>0</v>
      </c>
    </row>
    <row r="4416" spans="1:34">
      <c r="A4416" t="s">
        <v>12690</v>
      </c>
      <c r="B4416" t="s">
        <v>22</v>
      </c>
      <c r="C4416" t="s">
        <v>859</v>
      </c>
      <c r="D4416" t="s">
        <v>24</v>
      </c>
      <c r="E4416" t="s">
        <v>268</v>
      </c>
      <c r="F4416" t="s">
        <v>860</v>
      </c>
      <c r="G4416" t="s">
        <v>12691</v>
      </c>
      <c r="H4416" s="1">
        <f>DATE(YEAR(invoices[[#This Row],[due_date]]),MONTH(invoices[[#This Row],[due_date]]),1)</f>
        <v>45352</v>
      </c>
      <c r="I4416" s="1">
        <v>45358</v>
      </c>
      <c r="J4416">
        <v>14500</v>
      </c>
      <c r="K4416">
        <v>1624</v>
      </c>
      <c r="L4416">
        <v>0</v>
      </c>
      <c r="M4416">
        <f>invoices[[#This Row],[rent_amount]]+invoices[[#This Row],[electricity_amount]]+invoices[[#This Row],[other_charges]]</f>
        <v>16124</v>
      </c>
      <c r="N4416" t="s">
        <v>28</v>
      </c>
      <c r="O4416" t="s">
        <v>497</v>
      </c>
      <c r="P4416">
        <v>0</v>
      </c>
      <c r="Q4416" t="b">
        <v>0</v>
      </c>
      <c r="R4416" t="s">
        <v>100</v>
      </c>
      <c r="S4416">
        <v>0</v>
      </c>
      <c r="T4416">
        <f>invoices[[#This Row],[total_amount]]</f>
        <v>16124</v>
      </c>
      <c r="U4416" t="s">
        <v>862</v>
      </c>
      <c r="V4416" t="str">
        <f>INDEX([1]!Table1[tenantname],MATCH(invoices[[#This Row],[allotment_id]],[1]!Table1[TenantAllotmentID],0))</f>
        <v>Ramkumar Ganesan (C21-B2)</v>
      </c>
      <c r="W4416" t="s">
        <v>14259</v>
      </c>
      <c r="X4416" t="s">
        <v>14260</v>
      </c>
      <c r="Y4416" s="4">
        <v>45352</v>
      </c>
      <c r="Z4416" t="s">
        <v>15808</v>
      </c>
      <c r="AA4416">
        <v>10408</v>
      </c>
      <c r="AB4416">
        <v>3468</v>
      </c>
      <c r="AC4416">
        <v>624</v>
      </c>
      <c r="AD4416" s="7">
        <f>invoices[[#This Row],[Rent]]+invoices[[#This Row],[Services]]+invoices[[#This Row],[GST]]</f>
        <v>14500</v>
      </c>
      <c r="AE4416" s="7">
        <f>invoices[[#This Row],[Total]]-invoices[[#This Row],[rent_amount]]</f>
        <v>0</v>
      </c>
      <c r="AF4416">
        <v>5689</v>
      </c>
      <c r="AG4416">
        <v>1624</v>
      </c>
      <c r="AH4416">
        <f>invoices[[#This Row],[EB Amount]]-invoices[[#This Row],[electricity_amount]]</f>
        <v>0</v>
      </c>
    </row>
    <row r="4417" spans="1:34">
      <c r="A4417" t="s">
        <v>12841</v>
      </c>
      <c r="B4417" t="s">
        <v>22</v>
      </c>
      <c r="C4417" t="s">
        <v>901</v>
      </c>
      <c r="D4417" t="s">
        <v>24</v>
      </c>
      <c r="E4417" t="s">
        <v>329</v>
      </c>
      <c r="F4417" t="s">
        <v>902</v>
      </c>
      <c r="G4417" t="s">
        <v>12842</v>
      </c>
      <c r="H4417" s="1">
        <f>DATE(YEAR(invoices[[#This Row],[due_date]]),MONTH(invoices[[#This Row],[due_date]]),1)</f>
        <v>45352</v>
      </c>
      <c r="I4417" s="1">
        <v>45358</v>
      </c>
      <c r="J4417">
        <v>13500</v>
      </c>
      <c r="K4417">
        <v>1392</v>
      </c>
      <c r="L4417">
        <v>0</v>
      </c>
      <c r="M4417">
        <f>invoices[[#This Row],[rent_amount]]+invoices[[#This Row],[electricity_amount]]+invoices[[#This Row],[other_charges]]</f>
        <v>14892</v>
      </c>
      <c r="N4417" t="s">
        <v>28</v>
      </c>
      <c r="O4417" t="s">
        <v>636</v>
      </c>
      <c r="P4417">
        <v>0</v>
      </c>
      <c r="Q4417" t="b">
        <v>0</v>
      </c>
      <c r="R4417" t="s">
        <v>100</v>
      </c>
      <c r="S4417">
        <v>0</v>
      </c>
      <c r="T4417">
        <f>invoices[[#This Row],[total_amount]]</f>
        <v>14892</v>
      </c>
      <c r="U4417" t="s">
        <v>905</v>
      </c>
      <c r="V4417" t="str">
        <f>INDEX([1]!Table1[tenantname],MATCH(invoices[[#This Row],[allotment_id]],[1]!Table1[TenantAllotmentID],0))</f>
        <v>Kaarthika K (C43-C2)</v>
      </c>
      <c r="W4417" t="s">
        <v>14275</v>
      </c>
      <c r="X4417" t="s">
        <v>14275</v>
      </c>
      <c r="Y4417" s="4">
        <v>45352</v>
      </c>
      <c r="Z4417" t="s">
        <v>15808</v>
      </c>
      <c r="AA4417">
        <v>8775</v>
      </c>
      <c r="AB4417">
        <v>4445</v>
      </c>
      <c r="AC4417">
        <v>280</v>
      </c>
      <c r="AD4417" s="7">
        <f>invoices[[#This Row],[Rent]]+invoices[[#This Row],[Services]]+invoices[[#This Row],[GST]]</f>
        <v>13500</v>
      </c>
      <c r="AE4417" s="7">
        <f>invoices[[#This Row],[Total]]-invoices[[#This Row],[rent_amount]]</f>
        <v>0</v>
      </c>
      <c r="AF4417">
        <v>5764</v>
      </c>
      <c r="AG4417">
        <v>1392</v>
      </c>
      <c r="AH4417">
        <f>invoices[[#This Row],[EB Amount]]-invoices[[#This Row],[electricity_amount]]</f>
        <v>0</v>
      </c>
    </row>
    <row r="4418" spans="1:34">
      <c r="A4418" t="s">
        <v>13037</v>
      </c>
      <c r="B4418" t="s">
        <v>22</v>
      </c>
      <c r="C4418" t="s">
        <v>1138</v>
      </c>
      <c r="D4418" t="s">
        <v>24</v>
      </c>
      <c r="E4418" t="s">
        <v>167</v>
      </c>
      <c r="F4418" t="s">
        <v>930</v>
      </c>
      <c r="G4418" t="s">
        <v>13038</v>
      </c>
      <c r="H4418" s="1">
        <f>DATE(YEAR(invoices[[#This Row],[due_date]]),MONTH(invoices[[#This Row],[due_date]]),1)</f>
        <v>45352</v>
      </c>
      <c r="I4418" s="1">
        <v>45358</v>
      </c>
      <c r="J4418">
        <v>14500</v>
      </c>
      <c r="K4418">
        <v>1450</v>
      </c>
      <c r="L4418">
        <v>0</v>
      </c>
      <c r="M4418">
        <f>invoices[[#This Row],[rent_amount]]+invoices[[#This Row],[electricity_amount]]+invoices[[#This Row],[other_charges]]</f>
        <v>15950</v>
      </c>
      <c r="N4418" t="s">
        <v>28</v>
      </c>
      <c r="O4418" t="s">
        <v>99</v>
      </c>
      <c r="P4418">
        <v>0</v>
      </c>
      <c r="Q4418" t="b">
        <v>0</v>
      </c>
      <c r="R4418" t="s">
        <v>100</v>
      </c>
      <c r="S4418">
        <v>0</v>
      </c>
      <c r="T4418">
        <f>invoices[[#This Row],[total_amount]]</f>
        <v>15950</v>
      </c>
      <c r="U4418" t="s">
        <v>1140</v>
      </c>
      <c r="V4418" t="str">
        <f>INDEX([1]!Table1[tenantname],MATCH(invoices[[#This Row],[allotment_id]],[1]!Table1[TenantAllotmentID],0))</f>
        <v>Akshit Pulluri (B42-B2)</v>
      </c>
      <c r="W4418" t="s">
        <v>14358</v>
      </c>
      <c r="X4418" t="s">
        <v>14359</v>
      </c>
      <c r="Y4418" s="4">
        <v>45352</v>
      </c>
      <c r="Z4418" t="s">
        <v>15808</v>
      </c>
      <c r="AA4418">
        <v>10408</v>
      </c>
      <c r="AB4418">
        <v>3468</v>
      </c>
      <c r="AC4418">
        <v>624</v>
      </c>
      <c r="AD4418" s="7">
        <f>invoices[[#This Row],[Rent]]+invoices[[#This Row],[Services]]+invoices[[#This Row],[GST]]</f>
        <v>14500</v>
      </c>
      <c r="AE4418" s="7">
        <f>invoices[[#This Row],[Total]]-invoices[[#This Row],[rent_amount]]</f>
        <v>0</v>
      </c>
      <c r="AF4418">
        <v>5873</v>
      </c>
      <c r="AG4418">
        <v>1450</v>
      </c>
      <c r="AH4418">
        <f>invoices[[#This Row],[EB Amount]]-invoices[[#This Row],[electricity_amount]]</f>
        <v>0</v>
      </c>
    </row>
    <row r="4419" spans="1:34">
      <c r="A4419" t="s">
        <v>13183</v>
      </c>
      <c r="B4419" t="s">
        <v>22</v>
      </c>
      <c r="C4419" t="s">
        <v>765</v>
      </c>
      <c r="D4419" t="s">
        <v>24</v>
      </c>
      <c r="E4419" t="s">
        <v>50</v>
      </c>
      <c r="F4419" t="s">
        <v>766</v>
      </c>
      <c r="G4419" t="s">
        <v>13184</v>
      </c>
      <c r="H4419" s="1">
        <f>DATE(YEAR(invoices[[#This Row],[due_date]]),MONTH(invoices[[#This Row],[due_date]]),1)</f>
        <v>45352</v>
      </c>
      <c r="I4419" s="1">
        <v>45358</v>
      </c>
      <c r="J4419">
        <v>19000</v>
      </c>
      <c r="K4419">
        <v>1943</v>
      </c>
      <c r="L4419">
        <v>0</v>
      </c>
      <c r="M4419">
        <f>invoices[[#This Row],[rent_amount]]+invoices[[#This Row],[electricity_amount]]+invoices[[#This Row],[other_charges]]</f>
        <v>20943</v>
      </c>
      <c r="N4419" t="s">
        <v>28</v>
      </c>
      <c r="O4419" t="s">
        <v>99</v>
      </c>
      <c r="P4419">
        <v>0</v>
      </c>
      <c r="Q4419" t="b">
        <v>0</v>
      </c>
      <c r="R4419" t="s">
        <v>100</v>
      </c>
      <c r="S4419">
        <v>0</v>
      </c>
      <c r="T4419">
        <f>invoices[[#This Row],[total_amount]]</f>
        <v>20943</v>
      </c>
      <c r="U4419" t="s">
        <v>769</v>
      </c>
      <c r="V4419" t="str">
        <f>INDEX([1]!Table1[tenantname],MATCH(invoices[[#This Row],[allotment_id]],[1]!Table1[TenantAllotmentID],0))</f>
        <v>Dhanaganapathy Madhavan (B32-A1)</v>
      </c>
      <c r="W4419" t="s">
        <v>14223</v>
      </c>
      <c r="X4419" t="s">
        <v>14224</v>
      </c>
      <c r="Y4419" s="4">
        <v>45352</v>
      </c>
      <c r="Z4419" t="s">
        <v>15808</v>
      </c>
      <c r="AA4419">
        <v>12350</v>
      </c>
      <c r="AB4419">
        <v>6255</v>
      </c>
      <c r="AC4419">
        <v>395</v>
      </c>
      <c r="AD4419" s="7">
        <f>invoices[[#This Row],[Rent]]+invoices[[#This Row],[Services]]+invoices[[#This Row],[GST]]</f>
        <v>19000</v>
      </c>
      <c r="AE4419" s="7">
        <f>invoices[[#This Row],[Total]]-invoices[[#This Row],[rent_amount]]</f>
        <v>0</v>
      </c>
      <c r="AF4419">
        <v>5953</v>
      </c>
      <c r="AG4419">
        <v>1943</v>
      </c>
      <c r="AH4419">
        <f>invoices[[#This Row],[EB Amount]]-invoices[[#This Row],[electricity_amount]]</f>
        <v>0</v>
      </c>
    </row>
    <row r="4420" spans="1:34">
      <c r="A4420" t="s">
        <v>13250</v>
      </c>
      <c r="B4420" t="s">
        <v>22</v>
      </c>
      <c r="C4420" t="s">
        <v>281</v>
      </c>
      <c r="D4420" t="s">
        <v>24</v>
      </c>
      <c r="E4420" t="s">
        <v>34</v>
      </c>
      <c r="F4420" t="s">
        <v>282</v>
      </c>
      <c r="G4420" t="s">
        <v>13251</v>
      </c>
      <c r="H4420" s="1">
        <f>DATE(YEAR(invoices[[#This Row],[due_date]]),MONTH(invoices[[#This Row],[due_date]]),1)</f>
        <v>45352</v>
      </c>
      <c r="I4420" s="1">
        <v>45358</v>
      </c>
      <c r="J4420">
        <v>13500</v>
      </c>
      <c r="K4420">
        <v>1856</v>
      </c>
      <c r="L4420">
        <v>0</v>
      </c>
      <c r="M4420">
        <f>invoices[[#This Row],[rent_amount]]+invoices[[#This Row],[electricity_amount]]+invoices[[#This Row],[other_charges]]</f>
        <v>15356</v>
      </c>
      <c r="N4420" t="s">
        <v>28</v>
      </c>
      <c r="O4420" t="s">
        <v>497</v>
      </c>
      <c r="P4420">
        <v>0</v>
      </c>
      <c r="Q4420" t="b">
        <v>0</v>
      </c>
      <c r="R4420" t="s">
        <v>100</v>
      </c>
      <c r="S4420">
        <v>0</v>
      </c>
      <c r="T4420">
        <f>invoices[[#This Row],[total_amount]]</f>
        <v>15356</v>
      </c>
      <c r="U4420" t="s">
        <v>283</v>
      </c>
      <c r="V4420" t="str">
        <f>INDEX([1]!Table1[tenantname],MATCH(invoices[[#This Row],[allotment_id]],[1]!Table1[TenantAllotmentID],0))</f>
        <v>kiranmai Bhatlapenumarthi (B43-C2)</v>
      </c>
      <c r="W4420" t="s">
        <v>14054</v>
      </c>
      <c r="X4420" t="s">
        <v>14055</v>
      </c>
      <c r="Y4420" s="4">
        <v>45352</v>
      </c>
      <c r="Z4420" t="s">
        <v>15808</v>
      </c>
      <c r="AA4420">
        <v>9690</v>
      </c>
      <c r="AB4420">
        <v>3229</v>
      </c>
      <c r="AC4420">
        <v>581</v>
      </c>
      <c r="AD4420" s="7">
        <f>invoices[[#This Row],[Rent]]+invoices[[#This Row],[Services]]+invoices[[#This Row],[GST]]</f>
        <v>13500</v>
      </c>
      <c r="AE4420" s="7">
        <f>invoices[[#This Row],[Total]]-invoices[[#This Row],[rent_amount]]</f>
        <v>0</v>
      </c>
      <c r="AF4420">
        <v>5993</v>
      </c>
      <c r="AG4420">
        <v>1856</v>
      </c>
      <c r="AH4420">
        <f>invoices[[#This Row],[EB Amount]]-invoices[[#This Row],[electricity_amount]]</f>
        <v>0</v>
      </c>
    </row>
    <row r="4421" spans="1:34">
      <c r="A4421" t="s">
        <v>13410</v>
      </c>
      <c r="B4421" t="s">
        <v>22</v>
      </c>
      <c r="C4421" t="s">
        <v>1039</v>
      </c>
      <c r="D4421" t="s">
        <v>24</v>
      </c>
      <c r="E4421" t="s">
        <v>476</v>
      </c>
      <c r="F4421" t="s">
        <v>620</v>
      </c>
      <c r="G4421" t="s">
        <v>13411</v>
      </c>
      <c r="H4421" s="1">
        <f>DATE(YEAR(invoices[[#This Row],[due_date]]),MONTH(invoices[[#This Row],[due_date]]),1)</f>
        <v>45352</v>
      </c>
      <c r="I4421" s="1">
        <v>45358</v>
      </c>
      <c r="J4421">
        <v>13500</v>
      </c>
      <c r="K4421">
        <v>1885</v>
      </c>
      <c r="L4421">
        <v>0</v>
      </c>
      <c r="M4421">
        <f>invoices[[#This Row],[rent_amount]]+invoices[[#This Row],[electricity_amount]]+invoices[[#This Row],[other_charges]]</f>
        <v>15385</v>
      </c>
      <c r="N4421" t="s">
        <v>28</v>
      </c>
      <c r="O4421" t="s">
        <v>99</v>
      </c>
      <c r="P4421">
        <v>0</v>
      </c>
      <c r="Q4421" t="b">
        <v>0</v>
      </c>
      <c r="R4421" t="s">
        <v>100</v>
      </c>
      <c r="S4421">
        <v>0</v>
      </c>
      <c r="T4421">
        <f>invoices[[#This Row],[total_amount]]</f>
        <v>15385</v>
      </c>
      <c r="U4421" t="s">
        <v>1155</v>
      </c>
      <c r="V4421" t="str">
        <f>INDEX([1]!Table1[tenantname],MATCH(invoices[[#This Row],[allotment_id]],[1]!Table1[TenantAllotmentID],0))</f>
        <v>Arindrajith Kundu (B41-C1)</v>
      </c>
      <c r="W4421" t="s">
        <v>14325</v>
      </c>
      <c r="X4421" t="s">
        <v>14364</v>
      </c>
      <c r="Y4421" s="4">
        <v>45352</v>
      </c>
      <c r="Z4421" t="s">
        <v>15808</v>
      </c>
      <c r="AA4421">
        <v>9690</v>
      </c>
      <c r="AB4421">
        <v>3229</v>
      </c>
      <c r="AC4421">
        <v>581</v>
      </c>
      <c r="AD4421" s="7">
        <f>invoices[[#This Row],[Rent]]+invoices[[#This Row],[Services]]+invoices[[#This Row],[GST]]</f>
        <v>13500</v>
      </c>
      <c r="AE4421" s="7">
        <f>invoices[[#This Row],[Total]]-invoices[[#This Row],[rent_amount]]</f>
        <v>0</v>
      </c>
      <c r="AF4421">
        <v>6076</v>
      </c>
      <c r="AG4421">
        <v>1885</v>
      </c>
      <c r="AH4421">
        <f>invoices[[#This Row],[EB Amount]]-invoices[[#This Row],[electricity_amount]]</f>
        <v>0</v>
      </c>
    </row>
    <row r="4422" spans="1:34">
      <c r="A4422" t="s">
        <v>13440</v>
      </c>
      <c r="B4422" t="s">
        <v>22</v>
      </c>
      <c r="C4422" t="s">
        <v>374</v>
      </c>
      <c r="D4422" t="s">
        <v>24</v>
      </c>
      <c r="E4422" t="s">
        <v>195</v>
      </c>
      <c r="F4422" t="s">
        <v>375</v>
      </c>
      <c r="G4422" t="s">
        <v>13441</v>
      </c>
      <c r="H4422" s="1">
        <f>DATE(YEAR(invoices[[#This Row],[due_date]]),MONTH(invoices[[#This Row],[due_date]]),1)</f>
        <v>45352</v>
      </c>
      <c r="I4422" s="1">
        <v>45358</v>
      </c>
      <c r="J4422">
        <v>13328</v>
      </c>
      <c r="K4422">
        <v>345</v>
      </c>
      <c r="L4422">
        <v>0</v>
      </c>
      <c r="M4422">
        <f>invoices[[#This Row],[rent_amount]]+invoices[[#This Row],[electricity_amount]]+invoices[[#This Row],[other_charges]]</f>
        <v>13673</v>
      </c>
      <c r="N4422" t="s">
        <v>28</v>
      </c>
      <c r="O4422" t="s">
        <v>636</v>
      </c>
      <c r="P4422">
        <v>0</v>
      </c>
      <c r="Q4422" t="b">
        <v>0</v>
      </c>
      <c r="R4422" t="s">
        <v>100</v>
      </c>
      <c r="S4422">
        <v>0</v>
      </c>
      <c r="T4422">
        <f>invoices[[#This Row],[total_amount]]</f>
        <v>13673</v>
      </c>
      <c r="U4422" t="s">
        <v>377</v>
      </c>
      <c r="V4422" t="str">
        <f>INDEX([1]!Table1[tenantname],MATCH(invoices[[#This Row],[allotment_id]],[1]!Table1[TenantAllotmentID],0))</f>
        <v>Mrunmayi Deshpande (D41-C2)</v>
      </c>
      <c r="W4422" t="s">
        <v>14086</v>
      </c>
      <c r="X4422" t="s">
        <v>14087</v>
      </c>
      <c r="Y4422" s="4">
        <v>45352</v>
      </c>
      <c r="Z4422" t="s">
        <v>15808</v>
      </c>
      <c r="AA4422">
        <v>9518</v>
      </c>
      <c r="AB4422">
        <v>3229</v>
      </c>
      <c r="AC4422">
        <v>581</v>
      </c>
      <c r="AD4422" s="7">
        <f>invoices[[#This Row],[Rent]]+invoices[[#This Row],[Services]]+invoices[[#This Row],[GST]]</f>
        <v>13328</v>
      </c>
      <c r="AE4422" s="7">
        <f>invoices[[#This Row],[Total]]-invoices[[#This Row],[rent_amount]]</f>
        <v>0</v>
      </c>
      <c r="AF4422">
        <v>6094</v>
      </c>
      <c r="AG4422">
        <v>345</v>
      </c>
      <c r="AH4422">
        <f>invoices[[#This Row],[EB Amount]]-invoices[[#This Row],[electricity_amount]]</f>
        <v>0</v>
      </c>
    </row>
    <row r="4423" spans="1:34">
      <c r="A4423" t="s">
        <v>13444</v>
      </c>
      <c r="B4423" t="s">
        <v>22</v>
      </c>
      <c r="C4423" t="s">
        <v>4421</v>
      </c>
      <c r="D4423" t="s">
        <v>24</v>
      </c>
      <c r="E4423" t="s">
        <v>349</v>
      </c>
      <c r="F4423" t="s">
        <v>350</v>
      </c>
      <c r="G4423" t="s">
        <v>13445</v>
      </c>
      <c r="H4423" s="1">
        <f>DATE(YEAR(invoices[[#This Row],[due_date]]),MONTH(invoices[[#This Row],[due_date]]),1)</f>
        <v>45352</v>
      </c>
      <c r="I4423" s="1">
        <v>45358</v>
      </c>
      <c r="J4423">
        <v>13500</v>
      </c>
      <c r="K4423">
        <v>1305</v>
      </c>
      <c r="L4423">
        <v>0</v>
      </c>
      <c r="M4423">
        <f>invoices[[#This Row],[rent_amount]]+invoices[[#This Row],[electricity_amount]]+invoices[[#This Row],[other_charges]]</f>
        <v>14805</v>
      </c>
      <c r="N4423" t="s">
        <v>28</v>
      </c>
      <c r="O4423" t="s">
        <v>497</v>
      </c>
      <c r="P4423">
        <v>0</v>
      </c>
      <c r="Q4423" t="b">
        <v>0</v>
      </c>
      <c r="R4423" t="s">
        <v>100</v>
      </c>
      <c r="S4423">
        <v>0</v>
      </c>
      <c r="T4423">
        <f>invoices[[#This Row],[total_amount]]</f>
        <v>14805</v>
      </c>
      <c r="U4423" t="s">
        <v>5669</v>
      </c>
      <c r="V4423" t="str">
        <f>INDEX([1]!Table1[tenantname],MATCH(invoices[[#This Row],[allotment_id]],[1]!Table1[TenantAllotmentID],0))</f>
        <v>Yash Sharma (B11-C1)</v>
      </c>
      <c r="W4423" t="s">
        <v>15407</v>
      </c>
      <c r="X4423" t="s">
        <v>15408</v>
      </c>
      <c r="Y4423" s="4">
        <v>45352</v>
      </c>
      <c r="Z4423" t="s">
        <v>15808</v>
      </c>
      <c r="AA4423">
        <v>9690</v>
      </c>
      <c r="AB4423">
        <v>3229</v>
      </c>
      <c r="AC4423">
        <v>581</v>
      </c>
      <c r="AD4423" s="7">
        <f>invoices[[#This Row],[Rent]]+invoices[[#This Row],[Services]]+invoices[[#This Row],[GST]]</f>
        <v>13500</v>
      </c>
      <c r="AE4423" s="7">
        <f>invoices[[#This Row],[Total]]-invoices[[#This Row],[rent_amount]]</f>
        <v>0</v>
      </c>
      <c r="AF4423">
        <v>6096</v>
      </c>
      <c r="AG4423">
        <v>1305</v>
      </c>
      <c r="AH4423">
        <f>invoices[[#This Row],[EB Amount]]-invoices[[#This Row],[electricity_amount]]</f>
        <v>0</v>
      </c>
    </row>
    <row r="4424" spans="1:34">
      <c r="A4424" t="s">
        <v>13744</v>
      </c>
      <c r="B4424" t="s">
        <v>22</v>
      </c>
      <c r="C4424" t="s">
        <v>1477</v>
      </c>
      <c r="D4424" t="s">
        <v>24</v>
      </c>
      <c r="E4424" t="s">
        <v>569</v>
      </c>
      <c r="F4424" t="s">
        <v>670</v>
      </c>
      <c r="G4424" t="s">
        <v>13745</v>
      </c>
      <c r="H4424" s="1">
        <f>DATE(YEAR(invoices[[#This Row],[due_date]]),MONTH(invoices[[#This Row],[due_date]]),1)</f>
        <v>45352</v>
      </c>
      <c r="I4424" s="1">
        <v>45358</v>
      </c>
      <c r="J4424">
        <v>19000</v>
      </c>
      <c r="K4424">
        <v>1856</v>
      </c>
      <c r="L4424">
        <v>0</v>
      </c>
      <c r="M4424">
        <f>invoices[[#This Row],[rent_amount]]+invoices[[#This Row],[electricity_amount]]+invoices[[#This Row],[other_charges]]</f>
        <v>20856</v>
      </c>
      <c r="N4424" t="s">
        <v>28</v>
      </c>
      <c r="O4424" t="s">
        <v>636</v>
      </c>
      <c r="P4424">
        <v>0</v>
      </c>
      <c r="Q4424" t="b">
        <v>0</v>
      </c>
      <c r="R4424" t="s">
        <v>100</v>
      </c>
      <c r="S4424">
        <v>0</v>
      </c>
      <c r="T4424">
        <f>invoices[[#This Row],[total_amount]]</f>
        <v>20856</v>
      </c>
      <c r="U4424" t="s">
        <v>3394</v>
      </c>
      <c r="V4424" t="str">
        <f>INDEX([1]!Table1[tenantname],MATCH(invoices[[#This Row],[allotment_id]],[1]!Table1[TenantAllotmentID],0))</f>
        <v>Kalaivani Baskar (C12-A1)</v>
      </c>
      <c r="W4424" t="s">
        <v>14489</v>
      </c>
      <c r="X4424" t="s">
        <v>15046</v>
      </c>
      <c r="Y4424" s="4">
        <v>45352</v>
      </c>
      <c r="Z4424" t="s">
        <v>15808</v>
      </c>
      <c r="AA4424">
        <v>13300</v>
      </c>
      <c r="AB4424">
        <v>5407</v>
      </c>
      <c r="AC4424">
        <v>293</v>
      </c>
      <c r="AD4424" s="7">
        <f>invoices[[#This Row],[Rent]]+invoices[[#This Row],[Services]]+invoices[[#This Row],[GST]]</f>
        <v>19000</v>
      </c>
      <c r="AE4424" s="7">
        <f>invoices[[#This Row],[Total]]-invoices[[#This Row],[rent_amount]]</f>
        <v>0</v>
      </c>
      <c r="AF4424">
        <v>6256</v>
      </c>
      <c r="AG4424">
        <v>1856</v>
      </c>
      <c r="AH4424">
        <f>invoices[[#This Row],[EB Amount]]-invoices[[#This Row],[electricity_amount]]</f>
        <v>0</v>
      </c>
    </row>
    <row r="4425" spans="1:34">
      <c r="A4425" t="s">
        <v>13920</v>
      </c>
      <c r="B4425" t="s">
        <v>22</v>
      </c>
      <c r="C4425" t="s">
        <v>3654</v>
      </c>
      <c r="D4425" t="s">
        <v>24</v>
      </c>
      <c r="E4425" t="s">
        <v>195</v>
      </c>
      <c r="F4425" t="s">
        <v>196</v>
      </c>
      <c r="G4425" t="s">
        <v>13921</v>
      </c>
      <c r="H4425" s="1">
        <f>DATE(YEAR(invoices[[#This Row],[due_date]]),MONTH(invoices[[#This Row],[due_date]]),1)</f>
        <v>45352</v>
      </c>
      <c r="I4425" s="1">
        <v>45358</v>
      </c>
      <c r="J4425">
        <v>14500</v>
      </c>
      <c r="K4425">
        <v>2001</v>
      </c>
      <c r="L4425">
        <v>0</v>
      </c>
      <c r="M4425">
        <f>invoices[[#This Row],[rent_amount]]+invoices[[#This Row],[electricity_amount]]+invoices[[#This Row],[other_charges]]</f>
        <v>16501</v>
      </c>
      <c r="N4425" t="s">
        <v>28</v>
      </c>
      <c r="O4425" t="s">
        <v>497</v>
      </c>
      <c r="P4425">
        <v>0</v>
      </c>
      <c r="Q4425" t="b">
        <v>0</v>
      </c>
      <c r="R4425" t="s">
        <v>100</v>
      </c>
      <c r="S4425">
        <v>0</v>
      </c>
      <c r="T4425">
        <f>invoices[[#This Row],[total_amount]]</f>
        <v>16501</v>
      </c>
      <c r="U4425" t="s">
        <v>3656</v>
      </c>
      <c r="V4425" t="str">
        <f>INDEX([1]!Table1[tenantname],MATCH(invoices[[#This Row],[allotment_id]],[1]!Table1[TenantAllotmentID],0))</f>
        <v>Srividya Bannaravuri (D41-B1)</v>
      </c>
      <c r="W4425" t="s">
        <v>15100</v>
      </c>
      <c r="X4425" t="s">
        <v>15101</v>
      </c>
      <c r="Y4425" s="4">
        <v>45352</v>
      </c>
      <c r="Z4425" t="s">
        <v>15808</v>
      </c>
      <c r="AA4425">
        <v>10408</v>
      </c>
      <c r="AB4425">
        <v>3468</v>
      </c>
      <c r="AC4425">
        <v>624</v>
      </c>
      <c r="AD4425" s="7">
        <f>invoices[[#This Row],[Rent]]+invoices[[#This Row],[Services]]+invoices[[#This Row],[GST]]</f>
        <v>14500</v>
      </c>
      <c r="AE4425" s="7">
        <f>invoices[[#This Row],[Total]]-invoices[[#This Row],[rent_amount]]</f>
        <v>0</v>
      </c>
      <c r="AF4425">
        <v>6352</v>
      </c>
      <c r="AG4425">
        <v>2001</v>
      </c>
      <c r="AH4425">
        <f>invoices[[#This Row],[EB Amount]]-invoices[[#This Row],[electricity_amount]]</f>
        <v>0</v>
      </c>
    </row>
    <row r="4426" spans="1:34">
      <c r="A4426" t="s">
        <v>63</v>
      </c>
      <c r="B4426" t="s">
        <v>22</v>
      </c>
      <c r="C4426" t="s">
        <v>64</v>
      </c>
      <c r="D4426" t="s">
        <v>24</v>
      </c>
      <c r="E4426" t="s">
        <v>25</v>
      </c>
      <c r="F4426" t="s">
        <v>65</v>
      </c>
      <c r="G4426" t="s">
        <v>66</v>
      </c>
      <c r="H4426" s="1">
        <f>DATE(YEAR(invoices[[#This Row],[due_date]]),MONTH(invoices[[#This Row],[due_date]]),1)</f>
        <v>45323</v>
      </c>
      <c r="I4426" s="1">
        <v>45329</v>
      </c>
      <c r="J4426">
        <v>13500</v>
      </c>
      <c r="K4426">
        <v>1054</v>
      </c>
      <c r="L4426">
        <v>0</v>
      </c>
      <c r="M4426">
        <f>invoices[[#This Row],[rent_amount]]+invoices[[#This Row],[electricity_amount]]+invoices[[#This Row],[other_charges]]</f>
        <v>14554</v>
      </c>
      <c r="N4426" t="s">
        <v>28</v>
      </c>
      <c r="O4426" t="s">
        <v>67</v>
      </c>
      <c r="P4426">
        <v>0</v>
      </c>
      <c r="Q4426" t="b">
        <v>0</v>
      </c>
      <c r="R4426" t="s">
        <v>68</v>
      </c>
      <c r="S4426">
        <v>0</v>
      </c>
      <c r="T4426">
        <f>invoices[[#This Row],[total_amount]]</f>
        <v>14554</v>
      </c>
      <c r="U4426" t="s">
        <v>69</v>
      </c>
      <c r="V4426" t="str">
        <f>INDEX([1]!Table1[tenantname],MATCH(invoices[[#This Row],[allotment_id]],[1]!Table1[TenantAllotmentID],0))</f>
        <v>Sarabdi Swain (A24-C2)</v>
      </c>
      <c r="W4426" t="s">
        <v>13994</v>
      </c>
      <c r="X4426" t="s">
        <v>13995</v>
      </c>
      <c r="Y4426" s="4">
        <v>45323</v>
      </c>
      <c r="Z4426" t="s">
        <v>15808</v>
      </c>
      <c r="AA4426">
        <v>9690</v>
      </c>
      <c r="AB4426">
        <v>3229</v>
      </c>
      <c r="AC4426">
        <v>581</v>
      </c>
      <c r="AD4426" s="7">
        <f>invoices[[#This Row],[Rent]]+invoices[[#This Row],[Services]]+invoices[[#This Row],[GST]]</f>
        <v>13500</v>
      </c>
      <c r="AE4426" s="7">
        <f>invoices[[#This Row],[Total]]-invoices[[#This Row],[rent_amount]]</f>
        <v>0</v>
      </c>
      <c r="AF4426">
        <v>6</v>
      </c>
      <c r="AG4426">
        <v>1054</v>
      </c>
      <c r="AH4426">
        <f>invoices[[#This Row],[EB Amount]]-invoices[[#This Row],[electricity_amount]]</f>
        <v>0</v>
      </c>
    </row>
    <row r="4427" spans="1:34">
      <c r="A4427" t="s">
        <v>310</v>
      </c>
      <c r="B4427" t="s">
        <v>22</v>
      </c>
      <c r="C4427" t="s">
        <v>311</v>
      </c>
      <c r="D4427" t="s">
        <v>24</v>
      </c>
      <c r="E4427" t="s">
        <v>34</v>
      </c>
      <c r="F4427" t="s">
        <v>35</v>
      </c>
      <c r="G4427" t="s">
        <v>312</v>
      </c>
      <c r="H4427" s="1">
        <f>DATE(YEAR(invoices[[#This Row],[due_date]]),MONTH(invoices[[#This Row],[due_date]]),1)</f>
        <v>45323</v>
      </c>
      <c r="I4427" s="1">
        <v>45329</v>
      </c>
      <c r="J4427">
        <v>14500</v>
      </c>
      <c r="K4427">
        <v>1953</v>
      </c>
      <c r="L4427">
        <v>0</v>
      </c>
      <c r="M4427">
        <f>invoices[[#This Row],[rent_amount]]+invoices[[#This Row],[electricity_amount]]+invoices[[#This Row],[other_charges]]</f>
        <v>16453</v>
      </c>
      <c r="N4427" t="s">
        <v>28</v>
      </c>
      <c r="O4427" t="s">
        <v>67</v>
      </c>
      <c r="P4427">
        <v>0</v>
      </c>
      <c r="Q4427" t="b">
        <v>0</v>
      </c>
      <c r="R4427" t="s">
        <v>68</v>
      </c>
      <c r="S4427">
        <v>0</v>
      </c>
      <c r="T4427">
        <f>invoices[[#This Row],[total_amount]]</f>
        <v>16453</v>
      </c>
      <c r="U4427" t="s">
        <v>313</v>
      </c>
      <c r="V4427" t="str">
        <f>INDEX([1]!Table1[tenantname],MATCH(invoices[[#This Row],[allotment_id]],[1]!Table1[TenantAllotmentID],0))</f>
        <v>Thahseenah Begam (B43-B1)</v>
      </c>
      <c r="W4427" t="s">
        <v>14064</v>
      </c>
      <c r="X4427" t="s">
        <v>14065</v>
      </c>
      <c r="Y4427" s="4">
        <v>45323</v>
      </c>
      <c r="Z4427" t="s">
        <v>15808</v>
      </c>
      <c r="AA4427">
        <v>10408</v>
      </c>
      <c r="AB4427">
        <v>3468</v>
      </c>
      <c r="AC4427">
        <v>624</v>
      </c>
      <c r="AD4427" s="7">
        <f>invoices[[#This Row],[Rent]]+invoices[[#This Row],[Services]]+invoices[[#This Row],[GST]]</f>
        <v>14500</v>
      </c>
      <c r="AE4427" s="7">
        <f>invoices[[#This Row],[Total]]-invoices[[#This Row],[rent_amount]]</f>
        <v>0</v>
      </c>
      <c r="AF4427">
        <v>42</v>
      </c>
      <c r="AG4427">
        <v>1953</v>
      </c>
      <c r="AH4427">
        <f>invoices[[#This Row],[EB Amount]]-invoices[[#This Row],[electricity_amount]]</f>
        <v>0</v>
      </c>
    </row>
    <row r="4428" spans="1:34">
      <c r="A4428" t="s">
        <v>429</v>
      </c>
      <c r="B4428" t="s">
        <v>22</v>
      </c>
      <c r="C4428" t="s">
        <v>430</v>
      </c>
      <c r="D4428" t="s">
        <v>24</v>
      </c>
      <c r="E4428" t="s">
        <v>354</v>
      </c>
      <c r="F4428" t="s">
        <v>431</v>
      </c>
      <c r="G4428" t="s">
        <v>432</v>
      </c>
      <c r="H4428" s="1">
        <f>DATE(YEAR(invoices[[#This Row],[due_date]]),MONTH(invoices[[#This Row],[due_date]]),1)</f>
        <v>45323</v>
      </c>
      <c r="I4428" s="1">
        <v>45329</v>
      </c>
      <c r="J4428">
        <v>11793</v>
      </c>
      <c r="K4428">
        <v>0</v>
      </c>
      <c r="L4428">
        <v>0</v>
      </c>
      <c r="M4428">
        <f>invoices[[#This Row],[rent_amount]]+invoices[[#This Row],[electricity_amount]]+invoices[[#This Row],[other_charges]]</f>
        <v>11793</v>
      </c>
      <c r="N4428" t="s">
        <v>28</v>
      </c>
      <c r="O4428" t="s">
        <v>433</v>
      </c>
      <c r="P4428">
        <v>0</v>
      </c>
      <c r="Q4428" t="b">
        <v>0</v>
      </c>
      <c r="R4428" t="s">
        <v>68</v>
      </c>
      <c r="S4428">
        <v>0</v>
      </c>
      <c r="T4428">
        <f>invoices[[#This Row],[total_amount]]</f>
        <v>11793</v>
      </c>
      <c r="U4428" t="s">
        <v>434</v>
      </c>
      <c r="V4428" t="str">
        <f>INDEX([1]!Table1[tenantname],MATCH(invoices[[#This Row],[allotment_id]],[1]!Table1[TenantAllotmentID],0))</f>
        <v>Aswin Kumaran M (B34-A1)</v>
      </c>
      <c r="W4428" t="s">
        <v>14108</v>
      </c>
      <c r="X4428" t="s">
        <v>14109</v>
      </c>
      <c r="Y4428" s="4">
        <v>45323</v>
      </c>
      <c r="Z4428" t="s">
        <v>15808</v>
      </c>
      <c r="AA4428">
        <v>8255</v>
      </c>
      <c r="AB4428">
        <v>2999</v>
      </c>
      <c r="AC4428">
        <v>539</v>
      </c>
      <c r="AD4428" s="7">
        <f>invoices[[#This Row],[Rent]]+invoices[[#This Row],[Services]]+invoices[[#This Row],[GST]]</f>
        <v>11793</v>
      </c>
      <c r="AE4428" s="7">
        <f>invoices[[#This Row],[Total]]-invoices[[#This Row],[rent_amount]]</f>
        <v>0</v>
      </c>
      <c r="AF4428">
        <v>64</v>
      </c>
      <c r="AG4428">
        <v>0</v>
      </c>
      <c r="AH4428">
        <f>invoices[[#This Row],[EB Amount]]-invoices[[#This Row],[electricity_amount]]</f>
        <v>0</v>
      </c>
    </row>
    <row r="4429" spans="1:34">
      <c r="A4429" t="s">
        <v>440</v>
      </c>
      <c r="B4429" t="s">
        <v>22</v>
      </c>
      <c r="C4429" t="s">
        <v>441</v>
      </c>
      <c r="D4429" t="s">
        <v>24</v>
      </c>
      <c r="E4429" t="s">
        <v>88</v>
      </c>
      <c r="F4429" t="s">
        <v>442</v>
      </c>
      <c r="G4429" t="s">
        <v>443</v>
      </c>
      <c r="H4429" s="1">
        <f>DATE(YEAR(invoices[[#This Row],[due_date]]),MONTH(invoices[[#This Row],[due_date]]),1)</f>
        <v>45323</v>
      </c>
      <c r="I4429" s="1">
        <v>45329</v>
      </c>
      <c r="J4429">
        <v>19000</v>
      </c>
      <c r="K4429">
        <v>1457</v>
      </c>
      <c r="L4429">
        <v>0</v>
      </c>
      <c r="M4429">
        <f>invoices[[#This Row],[rent_amount]]+invoices[[#This Row],[electricity_amount]]+invoices[[#This Row],[other_charges]]</f>
        <v>20457</v>
      </c>
      <c r="N4429" t="s">
        <v>28</v>
      </c>
      <c r="O4429" t="s">
        <v>433</v>
      </c>
      <c r="P4429">
        <v>0</v>
      </c>
      <c r="Q4429" t="b">
        <v>0</v>
      </c>
      <c r="R4429" t="s">
        <v>68</v>
      </c>
      <c r="S4429">
        <v>0</v>
      </c>
      <c r="T4429">
        <f>invoices[[#This Row],[total_amount]]</f>
        <v>20457</v>
      </c>
      <c r="U4429" t="s">
        <v>444</v>
      </c>
      <c r="V4429" t="str">
        <f>INDEX([1]!Table1[tenantname],MATCH(invoices[[#This Row],[allotment_id]],[1]!Table1[TenantAllotmentID],0))</f>
        <v>Nikhil Jayanth (B13-A1)</v>
      </c>
      <c r="W4429" t="s">
        <v>14112</v>
      </c>
      <c r="X4429" t="s">
        <v>14113</v>
      </c>
      <c r="Y4429" s="4">
        <v>45323</v>
      </c>
      <c r="Z4429" t="s">
        <v>15808</v>
      </c>
      <c r="AA4429">
        <v>13639</v>
      </c>
      <c r="AB4429">
        <v>4545</v>
      </c>
      <c r="AC4429">
        <v>816</v>
      </c>
      <c r="AD4429" s="7">
        <f>invoices[[#This Row],[Rent]]+invoices[[#This Row],[Services]]+invoices[[#This Row],[GST]]</f>
        <v>19000</v>
      </c>
      <c r="AE4429" s="7">
        <f>invoices[[#This Row],[Total]]-invoices[[#This Row],[rent_amount]]</f>
        <v>0</v>
      </c>
      <c r="AF4429">
        <v>66</v>
      </c>
      <c r="AG4429">
        <v>1457</v>
      </c>
      <c r="AH4429">
        <f>invoices[[#This Row],[EB Amount]]-invoices[[#This Row],[electricity_amount]]</f>
        <v>0</v>
      </c>
    </row>
    <row r="4430" spans="1:34">
      <c r="A4430" t="s">
        <v>513</v>
      </c>
      <c r="B4430" t="s">
        <v>22</v>
      </c>
      <c r="C4430" t="s">
        <v>514</v>
      </c>
      <c r="D4430" t="s">
        <v>24</v>
      </c>
      <c r="E4430" t="s">
        <v>25</v>
      </c>
      <c r="F4430" t="s">
        <v>26</v>
      </c>
      <c r="G4430" t="s">
        <v>515</v>
      </c>
      <c r="H4430" s="1">
        <f>DATE(YEAR(invoices[[#This Row],[due_date]]),MONTH(invoices[[#This Row],[due_date]]),1)</f>
        <v>45323</v>
      </c>
      <c r="I4430" s="1">
        <v>45329</v>
      </c>
      <c r="J4430">
        <v>13500</v>
      </c>
      <c r="K4430">
        <v>1054</v>
      </c>
      <c r="L4430">
        <v>0</v>
      </c>
      <c r="M4430">
        <f>invoices[[#This Row],[rent_amount]]+invoices[[#This Row],[electricity_amount]]+invoices[[#This Row],[other_charges]]</f>
        <v>14554</v>
      </c>
      <c r="N4430" t="s">
        <v>28</v>
      </c>
      <c r="O4430" t="s">
        <v>433</v>
      </c>
      <c r="P4430">
        <v>0</v>
      </c>
      <c r="Q4430" t="b">
        <v>0</v>
      </c>
      <c r="R4430" t="s">
        <v>68</v>
      </c>
      <c r="S4430">
        <v>0</v>
      </c>
      <c r="T4430">
        <f>invoices[[#This Row],[total_amount]]</f>
        <v>14554</v>
      </c>
      <c r="U4430" t="s">
        <v>516</v>
      </c>
      <c r="V4430" t="str">
        <f>INDEX([1]!Table1[tenantname],MATCH(invoices[[#This Row],[allotment_id]],[1]!Table1[TenantAllotmentID],0))</f>
        <v>Jyotsna PV (A24-C1)</v>
      </c>
      <c r="W4430" t="s">
        <v>14138</v>
      </c>
      <c r="X4430" t="s">
        <v>14139</v>
      </c>
      <c r="Y4430" s="4">
        <v>45323</v>
      </c>
      <c r="Z4430" t="s">
        <v>15808</v>
      </c>
      <c r="AA4430">
        <v>9690</v>
      </c>
      <c r="AB4430">
        <v>3229</v>
      </c>
      <c r="AC4430">
        <v>581</v>
      </c>
      <c r="AD4430" s="7">
        <f>invoices[[#This Row],[Rent]]+invoices[[#This Row],[Services]]+invoices[[#This Row],[GST]]</f>
        <v>13500</v>
      </c>
      <c r="AE4430" s="7">
        <f>invoices[[#This Row],[Total]]-invoices[[#This Row],[rent_amount]]</f>
        <v>0</v>
      </c>
      <c r="AF4430">
        <v>81</v>
      </c>
      <c r="AG4430">
        <v>1054</v>
      </c>
      <c r="AH4430">
        <f>invoices[[#This Row],[EB Amount]]-invoices[[#This Row],[electricity_amount]]</f>
        <v>0</v>
      </c>
    </row>
    <row r="4431" spans="1:34">
      <c r="A4431" t="s">
        <v>692</v>
      </c>
      <c r="B4431" t="s">
        <v>22</v>
      </c>
      <c r="C4431" t="s">
        <v>693</v>
      </c>
      <c r="D4431" t="s">
        <v>24</v>
      </c>
      <c r="E4431" t="s">
        <v>268</v>
      </c>
      <c r="F4431" t="s">
        <v>447</v>
      </c>
      <c r="G4431" t="s">
        <v>694</v>
      </c>
      <c r="H4431" s="1">
        <f>DATE(YEAR(invoices[[#This Row],[due_date]]),MONTH(invoices[[#This Row],[due_date]]),1)</f>
        <v>45323</v>
      </c>
      <c r="I4431" s="1">
        <v>45329</v>
      </c>
      <c r="J4431">
        <v>13500</v>
      </c>
      <c r="K4431">
        <v>936</v>
      </c>
      <c r="L4431">
        <v>0</v>
      </c>
      <c r="M4431">
        <f>invoices[[#This Row],[rent_amount]]+invoices[[#This Row],[electricity_amount]]+invoices[[#This Row],[other_charges]]</f>
        <v>14436</v>
      </c>
      <c r="N4431" t="s">
        <v>28</v>
      </c>
      <c r="O4431" t="s">
        <v>695</v>
      </c>
      <c r="P4431">
        <v>0</v>
      </c>
      <c r="Q4431" t="b">
        <v>0</v>
      </c>
      <c r="R4431" t="s">
        <v>68</v>
      </c>
      <c r="S4431">
        <v>0</v>
      </c>
      <c r="T4431">
        <f>invoices[[#This Row],[total_amount]]</f>
        <v>14436</v>
      </c>
      <c r="U4431" t="s">
        <v>696</v>
      </c>
      <c r="V4431" t="str">
        <f>INDEX([1]!Table1[tenantname],MATCH(invoices[[#This Row],[allotment_id]],[1]!Table1[TenantAllotmentID],0))</f>
        <v>Aryan Garg (C21-C2)</v>
      </c>
      <c r="W4431" t="s">
        <v>14199</v>
      </c>
      <c r="X4431" t="s">
        <v>14200</v>
      </c>
      <c r="Y4431" s="4">
        <v>45323</v>
      </c>
      <c r="Z4431" t="s">
        <v>15808</v>
      </c>
      <c r="AA4431">
        <v>9690</v>
      </c>
      <c r="AB4431">
        <v>3229</v>
      </c>
      <c r="AC4431">
        <v>581</v>
      </c>
      <c r="AD4431" s="7">
        <f>invoices[[#This Row],[Rent]]+invoices[[#This Row],[Services]]+invoices[[#This Row],[GST]]</f>
        <v>13500</v>
      </c>
      <c r="AE4431" s="7">
        <f>invoices[[#This Row],[Total]]-invoices[[#This Row],[rent_amount]]</f>
        <v>0</v>
      </c>
      <c r="AF4431">
        <v>120</v>
      </c>
      <c r="AG4431">
        <v>936</v>
      </c>
      <c r="AH4431">
        <f>invoices[[#This Row],[EB Amount]]-invoices[[#This Row],[electricity_amount]]</f>
        <v>0</v>
      </c>
    </row>
    <row r="4432" spans="1:34">
      <c r="A4432" t="s">
        <v>762</v>
      </c>
      <c r="B4432" t="s">
        <v>22</v>
      </c>
      <c r="C4432" t="s">
        <v>111</v>
      </c>
      <c r="D4432" t="s">
        <v>24</v>
      </c>
      <c r="E4432" t="s">
        <v>112</v>
      </c>
      <c r="F4432" t="s">
        <v>113</v>
      </c>
      <c r="G4432" t="s">
        <v>763</v>
      </c>
      <c r="H4432" s="1">
        <f>DATE(YEAR(invoices[[#This Row],[due_date]]),MONTH(invoices[[#This Row],[due_date]]),1)</f>
        <v>45323</v>
      </c>
      <c r="I4432" s="1">
        <v>45329</v>
      </c>
      <c r="J4432">
        <v>2793</v>
      </c>
      <c r="K4432">
        <v>0</v>
      </c>
      <c r="L4432">
        <v>0</v>
      </c>
      <c r="M4432">
        <f>invoices[[#This Row],[rent_amount]]+invoices[[#This Row],[electricity_amount]]+invoices[[#This Row],[other_charges]]</f>
        <v>2793</v>
      </c>
      <c r="N4432" t="s">
        <v>28</v>
      </c>
      <c r="O4432" t="s">
        <v>433</v>
      </c>
      <c r="P4432">
        <v>0</v>
      </c>
      <c r="Q4432" t="b">
        <v>0</v>
      </c>
      <c r="R4432" t="s">
        <v>68</v>
      </c>
      <c r="S4432">
        <v>0</v>
      </c>
      <c r="T4432">
        <f>invoices[[#This Row],[total_amount]]</f>
        <v>2793</v>
      </c>
      <c r="U4432" t="s">
        <v>117</v>
      </c>
      <c r="V4432" t="str">
        <f>INDEX([1]!Table1[tenantname],MATCH(invoices[[#This Row],[allotment_id]],[1]!Table1[TenantAllotmentID],0))</f>
        <v>Ramvishnu R (A23-C1)</v>
      </c>
      <c r="W4432" t="s">
        <v>14006</v>
      </c>
      <c r="X4432" t="s">
        <v>14007</v>
      </c>
      <c r="Y4432" s="4">
        <v>45323</v>
      </c>
      <c r="Z4432" t="s">
        <v>15808</v>
      </c>
      <c r="AA4432">
        <v>1955</v>
      </c>
      <c r="AB4432">
        <v>710</v>
      </c>
      <c r="AC4432">
        <v>128</v>
      </c>
      <c r="AD4432" s="7">
        <f>invoices[[#This Row],[Rent]]+invoices[[#This Row],[Services]]+invoices[[#This Row],[GST]]</f>
        <v>2793</v>
      </c>
      <c r="AE4432" s="7">
        <f>invoices[[#This Row],[Total]]-invoices[[#This Row],[rent_amount]]</f>
        <v>0</v>
      </c>
      <c r="AF4432">
        <v>135</v>
      </c>
      <c r="AG4432">
        <v>0</v>
      </c>
      <c r="AH4432">
        <f>invoices[[#This Row],[EB Amount]]-invoices[[#This Row],[electricity_amount]]</f>
        <v>0</v>
      </c>
    </row>
    <row r="4433" spans="1:34">
      <c r="A4433" t="s">
        <v>1131</v>
      </c>
      <c r="B4433" t="s">
        <v>22</v>
      </c>
      <c r="C4433" t="s">
        <v>384</v>
      </c>
      <c r="D4433" t="s">
        <v>24</v>
      </c>
      <c r="E4433" t="s">
        <v>25</v>
      </c>
      <c r="F4433" t="s">
        <v>385</v>
      </c>
      <c r="G4433" t="s">
        <v>1132</v>
      </c>
      <c r="H4433" s="1">
        <f>DATE(YEAR(invoices[[#This Row],[due_date]]),MONTH(invoices[[#This Row],[due_date]]),1)</f>
        <v>45323</v>
      </c>
      <c r="I4433" s="1">
        <v>45329</v>
      </c>
      <c r="J4433">
        <v>13000</v>
      </c>
      <c r="K4433">
        <v>170</v>
      </c>
      <c r="L4433">
        <v>0</v>
      </c>
      <c r="M4433">
        <f>invoices[[#This Row],[rent_amount]]+invoices[[#This Row],[electricity_amount]]+invoices[[#This Row],[other_charges]]</f>
        <v>13170</v>
      </c>
      <c r="N4433" t="s">
        <v>28</v>
      </c>
      <c r="O4433" t="s">
        <v>695</v>
      </c>
      <c r="P4433">
        <v>0</v>
      </c>
      <c r="Q4433" t="b">
        <v>0</v>
      </c>
      <c r="R4433" t="s">
        <v>68</v>
      </c>
      <c r="S4433">
        <v>0</v>
      </c>
      <c r="T4433">
        <f>invoices[[#This Row],[total_amount]]</f>
        <v>13170</v>
      </c>
      <c r="U4433" t="s">
        <v>387</v>
      </c>
      <c r="V4433" t="str">
        <f>INDEX([1]!Table1[tenantname],MATCH(invoices[[#This Row],[allotment_id]],[1]!Table1[TenantAllotmentID],0))</f>
        <v>Aruna Govindarajan (A24-B3)</v>
      </c>
      <c r="W4433" t="s">
        <v>14090</v>
      </c>
      <c r="X4433" t="s">
        <v>14091</v>
      </c>
      <c r="Y4433" s="4">
        <v>45323</v>
      </c>
      <c r="Z4433" t="s">
        <v>15808</v>
      </c>
      <c r="AA4433">
        <v>9332</v>
      </c>
      <c r="AB4433">
        <v>3110</v>
      </c>
      <c r="AC4433">
        <v>558</v>
      </c>
      <c r="AD4433" s="7">
        <f>invoices[[#This Row],[Rent]]+invoices[[#This Row],[Services]]+invoices[[#This Row],[GST]]</f>
        <v>13000</v>
      </c>
      <c r="AE4433" s="7">
        <f>invoices[[#This Row],[Total]]-invoices[[#This Row],[rent_amount]]</f>
        <v>0</v>
      </c>
      <c r="AF4433">
        <v>226</v>
      </c>
      <c r="AG4433">
        <v>170</v>
      </c>
      <c r="AH4433">
        <f>invoices[[#This Row],[EB Amount]]-invoices[[#This Row],[electricity_amount]]</f>
        <v>0</v>
      </c>
    </row>
    <row r="4434" spans="1:34">
      <c r="A4434" t="s">
        <v>1141</v>
      </c>
      <c r="B4434" t="s">
        <v>22</v>
      </c>
      <c r="C4434" t="s">
        <v>1142</v>
      </c>
      <c r="D4434" t="s">
        <v>24</v>
      </c>
      <c r="E4434" t="s">
        <v>50</v>
      </c>
      <c r="F4434" t="s">
        <v>51</v>
      </c>
      <c r="G4434" t="s">
        <v>1143</v>
      </c>
      <c r="H4434" s="1">
        <f>DATE(YEAR(invoices[[#This Row],[due_date]]),MONTH(invoices[[#This Row],[due_date]]),1)</f>
        <v>45323</v>
      </c>
      <c r="I4434" s="1">
        <v>45329</v>
      </c>
      <c r="J4434">
        <v>13500</v>
      </c>
      <c r="K4434">
        <v>1984</v>
      </c>
      <c r="L4434">
        <v>0</v>
      </c>
      <c r="M4434">
        <f>invoices[[#This Row],[rent_amount]]+invoices[[#This Row],[electricity_amount]]+invoices[[#This Row],[other_charges]]</f>
        <v>15484</v>
      </c>
      <c r="N4434" t="s">
        <v>28</v>
      </c>
      <c r="O4434" t="s">
        <v>67</v>
      </c>
      <c r="P4434">
        <v>0</v>
      </c>
      <c r="Q4434" t="b">
        <v>0</v>
      </c>
      <c r="R4434" t="s">
        <v>68</v>
      </c>
      <c r="S4434">
        <v>0</v>
      </c>
      <c r="T4434">
        <f>invoices[[#This Row],[total_amount]]</f>
        <v>15484</v>
      </c>
      <c r="U4434" t="s">
        <v>1144</v>
      </c>
      <c r="V4434" t="str">
        <f>INDEX([1]!Table1[tenantname],MATCH(invoices[[#This Row],[allotment_id]],[1]!Table1[TenantAllotmentID],0))</f>
        <v>Shalmaan B (B32-C2)</v>
      </c>
      <c r="W4434" t="s">
        <v>14360</v>
      </c>
      <c r="X4434" t="s">
        <v>14361</v>
      </c>
      <c r="Y4434" s="4">
        <v>45323</v>
      </c>
      <c r="Z4434" t="s">
        <v>15808</v>
      </c>
      <c r="AA4434">
        <v>8775</v>
      </c>
      <c r="AB4434">
        <v>4445</v>
      </c>
      <c r="AC4434">
        <v>280</v>
      </c>
      <c r="AD4434" s="7">
        <f>invoices[[#This Row],[Rent]]+invoices[[#This Row],[Services]]+invoices[[#This Row],[GST]]</f>
        <v>13500</v>
      </c>
      <c r="AE4434" s="7">
        <f>invoices[[#This Row],[Total]]-invoices[[#This Row],[rent_amount]]</f>
        <v>0</v>
      </c>
      <c r="AF4434">
        <v>230</v>
      </c>
      <c r="AG4434">
        <v>1984</v>
      </c>
      <c r="AH4434">
        <f>invoices[[#This Row],[EB Amount]]-invoices[[#This Row],[electricity_amount]]</f>
        <v>0</v>
      </c>
    </row>
    <row r="4435" spans="1:34">
      <c r="A4435" t="s">
        <v>1153</v>
      </c>
      <c r="B4435" t="s">
        <v>22</v>
      </c>
      <c r="C4435" t="s">
        <v>1039</v>
      </c>
      <c r="D4435" t="s">
        <v>24</v>
      </c>
      <c r="E4435" t="s">
        <v>476</v>
      </c>
      <c r="F4435" t="s">
        <v>620</v>
      </c>
      <c r="G4435" t="s">
        <v>1154</v>
      </c>
      <c r="H4435" s="1">
        <f>DATE(YEAR(invoices[[#This Row],[due_date]]),MONTH(invoices[[#This Row],[due_date]]),1)</f>
        <v>45323</v>
      </c>
      <c r="I4435" s="1">
        <v>45329</v>
      </c>
      <c r="J4435">
        <v>13500</v>
      </c>
      <c r="K4435">
        <v>420</v>
      </c>
      <c r="L4435">
        <v>0</v>
      </c>
      <c r="M4435">
        <f>invoices[[#This Row],[rent_amount]]+invoices[[#This Row],[electricity_amount]]+invoices[[#This Row],[other_charges]]</f>
        <v>13920</v>
      </c>
      <c r="N4435" t="s">
        <v>28</v>
      </c>
      <c r="O4435" t="s">
        <v>695</v>
      </c>
      <c r="P4435">
        <v>0</v>
      </c>
      <c r="Q4435" t="b">
        <v>0</v>
      </c>
      <c r="R4435" t="s">
        <v>68</v>
      </c>
      <c r="S4435">
        <v>0</v>
      </c>
      <c r="T4435">
        <f>invoices[[#This Row],[total_amount]]</f>
        <v>13920</v>
      </c>
      <c r="U4435" t="s">
        <v>1155</v>
      </c>
      <c r="V4435" t="str">
        <f>INDEX([1]!Table1[tenantname],MATCH(invoices[[#This Row],[allotment_id]],[1]!Table1[TenantAllotmentID],0))</f>
        <v>Arindrajith Kundu (B41-C1)</v>
      </c>
      <c r="W4435" t="s">
        <v>14325</v>
      </c>
      <c r="X4435" t="s">
        <v>14364</v>
      </c>
      <c r="Y4435" s="4">
        <v>45323</v>
      </c>
      <c r="Z4435" t="s">
        <v>15808</v>
      </c>
      <c r="AA4435">
        <v>9690</v>
      </c>
      <c r="AB4435">
        <v>3229</v>
      </c>
      <c r="AC4435">
        <v>581</v>
      </c>
      <c r="AD4435" s="7">
        <f>invoices[[#This Row],[Rent]]+invoices[[#This Row],[Services]]+invoices[[#This Row],[GST]]</f>
        <v>13500</v>
      </c>
      <c r="AE4435" s="7">
        <f>invoices[[#This Row],[Total]]-invoices[[#This Row],[rent_amount]]</f>
        <v>0</v>
      </c>
      <c r="AF4435">
        <v>233</v>
      </c>
      <c r="AG4435">
        <v>420</v>
      </c>
      <c r="AH4435">
        <f>invoices[[#This Row],[EB Amount]]-invoices[[#This Row],[electricity_amount]]</f>
        <v>0</v>
      </c>
    </row>
    <row r="4436" spans="1:34">
      <c r="A4436" t="s">
        <v>1249</v>
      </c>
      <c r="B4436" t="s">
        <v>22</v>
      </c>
      <c r="C4436" t="s">
        <v>1250</v>
      </c>
      <c r="D4436" t="s">
        <v>24</v>
      </c>
      <c r="E4436" t="s">
        <v>155</v>
      </c>
      <c r="F4436" t="s">
        <v>742</v>
      </c>
      <c r="G4436" t="s">
        <v>1251</v>
      </c>
      <c r="H4436" s="1">
        <f>DATE(YEAR(invoices[[#This Row],[due_date]]),MONTH(invoices[[#This Row],[due_date]]),1)</f>
        <v>45323</v>
      </c>
      <c r="I4436" s="1">
        <v>45329</v>
      </c>
      <c r="J4436">
        <v>13100</v>
      </c>
      <c r="K4436">
        <v>1767</v>
      </c>
      <c r="L4436">
        <v>0</v>
      </c>
      <c r="M4436">
        <f>invoices[[#This Row],[rent_amount]]+invoices[[#This Row],[electricity_amount]]+invoices[[#This Row],[other_charges]]</f>
        <v>14867</v>
      </c>
      <c r="N4436" t="s">
        <v>28</v>
      </c>
      <c r="O4436" t="s">
        <v>67</v>
      </c>
      <c r="P4436">
        <v>0</v>
      </c>
      <c r="Q4436" t="b">
        <v>0</v>
      </c>
      <c r="R4436" t="s">
        <v>68</v>
      </c>
      <c r="S4436">
        <v>0</v>
      </c>
      <c r="T4436">
        <f>invoices[[#This Row],[total_amount]]</f>
        <v>14867</v>
      </c>
      <c r="U4436" t="s">
        <v>1252</v>
      </c>
      <c r="V4436" t="str">
        <f>INDEX([1]!Table1[tenantname],MATCH(invoices[[#This Row],[allotment_id]],[1]!Table1[TenantAllotmentID],0))</f>
        <v>Adya Rateria (C44-C1)</v>
      </c>
      <c r="W4436" t="s">
        <v>14398</v>
      </c>
      <c r="X4436" t="s">
        <v>14399</v>
      </c>
      <c r="Y4436" s="4">
        <v>45323</v>
      </c>
      <c r="Z4436" t="s">
        <v>15808</v>
      </c>
      <c r="AA4436">
        <v>8515</v>
      </c>
      <c r="AB4436">
        <v>4313</v>
      </c>
      <c r="AC4436">
        <v>272</v>
      </c>
      <c r="AD4436" s="7">
        <f>invoices[[#This Row],[Rent]]+invoices[[#This Row],[Services]]+invoices[[#This Row],[GST]]</f>
        <v>13100</v>
      </c>
      <c r="AE4436" s="7">
        <f>invoices[[#This Row],[Total]]-invoices[[#This Row],[rent_amount]]</f>
        <v>0</v>
      </c>
      <c r="AF4436">
        <v>262</v>
      </c>
      <c r="AG4436">
        <v>1767</v>
      </c>
      <c r="AH4436">
        <f>invoices[[#This Row],[EB Amount]]-invoices[[#This Row],[electricity_amount]]</f>
        <v>0</v>
      </c>
    </row>
    <row r="4437" spans="1:34">
      <c r="A4437" t="s">
        <v>1255</v>
      </c>
      <c r="B4437" t="s">
        <v>22</v>
      </c>
      <c r="C4437" t="s">
        <v>1256</v>
      </c>
      <c r="D4437" t="s">
        <v>24</v>
      </c>
      <c r="E4437" t="s">
        <v>329</v>
      </c>
      <c r="F4437" t="s">
        <v>956</v>
      </c>
      <c r="G4437" t="s">
        <v>1257</v>
      </c>
      <c r="H4437" s="1">
        <f>DATE(YEAR(invoices[[#This Row],[due_date]]),MONTH(invoices[[#This Row],[due_date]]),1)</f>
        <v>45323</v>
      </c>
      <c r="I4437" s="1">
        <v>45329</v>
      </c>
      <c r="J4437">
        <v>13500</v>
      </c>
      <c r="K4437">
        <v>0</v>
      </c>
      <c r="L4437">
        <v>0</v>
      </c>
      <c r="M4437">
        <f>invoices[[#This Row],[rent_amount]]+invoices[[#This Row],[electricity_amount]]+invoices[[#This Row],[other_charges]]</f>
        <v>13500</v>
      </c>
      <c r="N4437" t="s">
        <v>28</v>
      </c>
      <c r="O4437" t="s">
        <v>67</v>
      </c>
      <c r="P4437">
        <v>0</v>
      </c>
      <c r="Q4437" t="b">
        <v>0</v>
      </c>
      <c r="R4437" t="s">
        <v>68</v>
      </c>
      <c r="S4437">
        <v>0</v>
      </c>
      <c r="T4437">
        <f>invoices[[#This Row],[total_amount]]</f>
        <v>13500</v>
      </c>
      <c r="U4437" t="s">
        <v>1258</v>
      </c>
      <c r="V4437" t="str">
        <f>INDEX([1]!Table1[tenantname],MATCH(invoices[[#This Row],[allotment_id]],[1]!Table1[TenantAllotmentID],0))</f>
        <v>Swetha Murugan (C43-C1)</v>
      </c>
      <c r="W4437" t="s">
        <v>14402</v>
      </c>
      <c r="X4437" t="s">
        <v>14402</v>
      </c>
      <c r="Y4437" s="4">
        <v>45323</v>
      </c>
      <c r="Z4437" t="s">
        <v>15808</v>
      </c>
      <c r="AA4437">
        <v>8775</v>
      </c>
      <c r="AB4437">
        <v>4445</v>
      </c>
      <c r="AC4437">
        <v>280</v>
      </c>
      <c r="AD4437" s="7">
        <f>invoices[[#This Row],[Rent]]+invoices[[#This Row],[Services]]+invoices[[#This Row],[GST]]</f>
        <v>13500</v>
      </c>
      <c r="AE4437" s="7">
        <f>invoices[[#This Row],[Total]]-invoices[[#This Row],[rent_amount]]</f>
        <v>0</v>
      </c>
      <c r="AF4437">
        <v>264</v>
      </c>
      <c r="AG4437">
        <v>0</v>
      </c>
      <c r="AH4437">
        <f>invoices[[#This Row],[EB Amount]]-invoices[[#This Row],[electricity_amount]]</f>
        <v>0</v>
      </c>
    </row>
    <row r="4438" spans="1:34">
      <c r="A4438" t="s">
        <v>1446</v>
      </c>
      <c r="B4438" t="s">
        <v>22</v>
      </c>
      <c r="C4438" t="s">
        <v>1447</v>
      </c>
      <c r="D4438" t="s">
        <v>24</v>
      </c>
      <c r="E4438" t="s">
        <v>349</v>
      </c>
      <c r="F4438" t="s">
        <v>1218</v>
      </c>
      <c r="G4438" t="s">
        <v>1448</v>
      </c>
      <c r="H4438" s="1">
        <f>DATE(YEAR(invoices[[#This Row],[due_date]]),MONTH(invoices[[#This Row],[due_date]]),1)</f>
        <v>45323</v>
      </c>
      <c r="I4438" s="1">
        <v>45329</v>
      </c>
      <c r="J4438">
        <v>13500</v>
      </c>
      <c r="K4438">
        <v>396</v>
      </c>
      <c r="L4438">
        <v>0</v>
      </c>
      <c r="M4438">
        <f>invoices[[#This Row],[rent_amount]]+invoices[[#This Row],[electricity_amount]]+invoices[[#This Row],[other_charges]]</f>
        <v>13896</v>
      </c>
      <c r="N4438" t="s">
        <v>28</v>
      </c>
      <c r="O4438" t="s">
        <v>433</v>
      </c>
      <c r="P4438">
        <v>0</v>
      </c>
      <c r="Q4438" t="b">
        <v>0</v>
      </c>
      <c r="R4438" t="s">
        <v>68</v>
      </c>
      <c r="S4438">
        <v>0</v>
      </c>
      <c r="T4438">
        <f>invoices[[#This Row],[total_amount]]</f>
        <v>13896</v>
      </c>
      <c r="U4438" t="s">
        <v>1449</v>
      </c>
      <c r="V4438" t="str">
        <f>INDEX([1]!Table1[tenantname],MATCH(invoices[[#This Row],[allotment_id]],[1]!Table1[TenantAllotmentID],0))</f>
        <v>Manan Jain (B11-C2)</v>
      </c>
      <c r="W4438" t="s">
        <v>14476</v>
      </c>
      <c r="X4438" t="s">
        <v>14477</v>
      </c>
      <c r="Y4438" s="4">
        <v>45323</v>
      </c>
      <c r="Z4438" t="s">
        <v>15808</v>
      </c>
      <c r="AA4438">
        <v>9690</v>
      </c>
      <c r="AB4438">
        <v>3229</v>
      </c>
      <c r="AC4438">
        <v>581</v>
      </c>
      <c r="AD4438" s="7">
        <f>invoices[[#This Row],[Rent]]+invoices[[#This Row],[Services]]+invoices[[#This Row],[GST]]</f>
        <v>13500</v>
      </c>
      <c r="AE4438" s="7">
        <f>invoices[[#This Row],[Total]]-invoices[[#This Row],[rent_amount]]</f>
        <v>0</v>
      </c>
      <c r="AF4438">
        <v>317</v>
      </c>
      <c r="AG4438">
        <v>396</v>
      </c>
      <c r="AH4438">
        <f>invoices[[#This Row],[EB Amount]]-invoices[[#This Row],[electricity_amount]]</f>
        <v>0</v>
      </c>
    </row>
    <row r="4439" spans="1:34">
      <c r="A4439" t="s">
        <v>1523</v>
      </c>
      <c r="B4439" t="s">
        <v>22</v>
      </c>
      <c r="C4439" t="s">
        <v>1524</v>
      </c>
      <c r="D4439" t="s">
        <v>24</v>
      </c>
      <c r="E4439" t="s">
        <v>399</v>
      </c>
      <c r="F4439" t="s">
        <v>1525</v>
      </c>
      <c r="G4439" t="s">
        <v>1526</v>
      </c>
      <c r="H4439" s="1">
        <f>DATE(YEAR(invoices[[#This Row],[due_date]]),MONTH(invoices[[#This Row],[due_date]]),1)</f>
        <v>45323</v>
      </c>
      <c r="I4439" s="1">
        <v>45329</v>
      </c>
      <c r="J4439">
        <v>14500</v>
      </c>
      <c r="K4439">
        <v>144</v>
      </c>
      <c r="L4439">
        <v>0</v>
      </c>
      <c r="M4439">
        <f>invoices[[#This Row],[rent_amount]]+invoices[[#This Row],[electricity_amount]]+invoices[[#This Row],[other_charges]]</f>
        <v>14644</v>
      </c>
      <c r="N4439" t="s">
        <v>28</v>
      </c>
      <c r="O4439" t="s">
        <v>695</v>
      </c>
      <c r="P4439">
        <v>0</v>
      </c>
      <c r="Q4439" t="b">
        <v>0</v>
      </c>
      <c r="R4439" t="s">
        <v>68</v>
      </c>
      <c r="S4439">
        <v>0</v>
      </c>
      <c r="T4439">
        <f>invoices[[#This Row],[total_amount]]</f>
        <v>14644</v>
      </c>
      <c r="U4439" t="s">
        <v>1527</v>
      </c>
      <c r="V4439" t="str">
        <f>INDEX([1]!Table1[tenantname],MATCH(invoices[[#This Row],[allotment_id]],[1]!Table1[TenantAllotmentID],0))</f>
        <v>Ananya Bompalli (B22-B1)</v>
      </c>
      <c r="W4439" t="s">
        <v>14506</v>
      </c>
      <c r="X4439" t="s">
        <v>14507</v>
      </c>
      <c r="Y4439" s="4">
        <v>45323</v>
      </c>
      <c r="Z4439" t="s">
        <v>15808</v>
      </c>
      <c r="AA4439">
        <v>10408</v>
      </c>
      <c r="AB4439">
        <v>3468</v>
      </c>
      <c r="AC4439">
        <v>624</v>
      </c>
      <c r="AD4439" s="7">
        <f>invoices[[#This Row],[Rent]]+invoices[[#This Row],[Services]]+invoices[[#This Row],[GST]]</f>
        <v>14500</v>
      </c>
      <c r="AE4439" s="7">
        <f>invoices[[#This Row],[Total]]-invoices[[#This Row],[rent_amount]]</f>
        <v>0</v>
      </c>
      <c r="AF4439">
        <v>340</v>
      </c>
      <c r="AG4439">
        <v>144</v>
      </c>
      <c r="AH4439">
        <f>invoices[[#This Row],[EB Amount]]-invoices[[#This Row],[electricity_amount]]</f>
        <v>0</v>
      </c>
    </row>
    <row r="4440" spans="1:34">
      <c r="A4440" s="2" t="s">
        <v>1559</v>
      </c>
      <c r="B4440" t="s">
        <v>22</v>
      </c>
      <c r="C4440" t="s">
        <v>1560</v>
      </c>
      <c r="D4440" t="s">
        <v>24</v>
      </c>
      <c r="E4440" t="s">
        <v>268</v>
      </c>
      <c r="F4440" t="s">
        <v>359</v>
      </c>
      <c r="G4440" t="s">
        <v>1561</v>
      </c>
      <c r="H4440" s="1">
        <f>DATE(YEAR(invoices[[#This Row],[due_date]]),MONTH(invoices[[#This Row],[due_date]]),1)</f>
        <v>45323</v>
      </c>
      <c r="I4440" s="1">
        <v>45329</v>
      </c>
      <c r="J4440">
        <v>24000</v>
      </c>
      <c r="K4440">
        <v>429</v>
      </c>
      <c r="L4440">
        <v>0</v>
      </c>
      <c r="M4440">
        <f>invoices[[#This Row],[rent_amount]]+invoices[[#This Row],[electricity_amount]]+invoices[[#This Row],[other_charges]]</f>
        <v>24429</v>
      </c>
      <c r="N4440" t="s">
        <v>28</v>
      </c>
      <c r="O4440" t="s">
        <v>67</v>
      </c>
      <c r="P4440">
        <v>0</v>
      </c>
      <c r="Q4440" t="b">
        <v>0</v>
      </c>
      <c r="R4440" t="s">
        <v>68</v>
      </c>
      <c r="S4440">
        <v>0</v>
      </c>
      <c r="T4440">
        <f>invoices[[#This Row],[total_amount]]</f>
        <v>24429</v>
      </c>
      <c r="U4440" t="s">
        <v>1562</v>
      </c>
      <c r="V4440" t="str">
        <f>INDEX([1]!Table1[tenantname],MATCH(invoices[[#This Row],[allotment_id]],[1]!Table1[TenantAllotmentID],0))</f>
        <v>Shreyas Srikanth (C21-D1)</v>
      </c>
      <c r="W4440" t="s">
        <v>14518</v>
      </c>
      <c r="X4440" t="s">
        <v>14519</v>
      </c>
      <c r="Y4440" s="4">
        <v>45323</v>
      </c>
      <c r="Z4440" t="s">
        <v>15808</v>
      </c>
      <c r="AA4440">
        <v>17228</v>
      </c>
      <c r="AB4440">
        <v>5741</v>
      </c>
      <c r="AC4440">
        <v>1031</v>
      </c>
      <c r="AD4440" s="7">
        <f>invoices[[#This Row],[Rent]]+invoices[[#This Row],[Services]]+invoices[[#This Row],[GST]]</f>
        <v>24000</v>
      </c>
      <c r="AE4440" s="7">
        <f>invoices[[#This Row],[Total]]-invoices[[#This Row],[rent_amount]]</f>
        <v>0</v>
      </c>
      <c r="AF4440">
        <v>351</v>
      </c>
      <c r="AG4440">
        <v>429</v>
      </c>
      <c r="AH4440">
        <f>invoices[[#This Row],[EB Amount]]-invoices[[#This Row],[electricity_amount]]</f>
        <v>0</v>
      </c>
    </row>
    <row r="4441" spans="1:34">
      <c r="A4441" t="s">
        <v>1724</v>
      </c>
      <c r="B4441" t="s">
        <v>22</v>
      </c>
      <c r="C4441" t="s">
        <v>1057</v>
      </c>
      <c r="D4441" t="s">
        <v>24</v>
      </c>
      <c r="E4441" t="s">
        <v>234</v>
      </c>
      <c r="F4441" t="s">
        <v>235</v>
      </c>
      <c r="G4441" t="s">
        <v>1725</v>
      </c>
      <c r="H4441" s="1">
        <f>DATE(YEAR(invoices[[#This Row],[due_date]]),MONTH(invoices[[#This Row],[due_date]]),1)</f>
        <v>45323</v>
      </c>
      <c r="I4441" s="1">
        <v>45329</v>
      </c>
      <c r="J4441">
        <v>19000</v>
      </c>
      <c r="K4441">
        <v>1364</v>
      </c>
      <c r="L4441">
        <v>2250</v>
      </c>
      <c r="M4441">
        <f>invoices[[#This Row],[rent_amount]]+invoices[[#This Row],[electricity_amount]]+invoices[[#This Row],[other_charges]]</f>
        <v>22614</v>
      </c>
      <c r="N4441" t="s">
        <v>28</v>
      </c>
      <c r="O4441" t="s">
        <v>433</v>
      </c>
      <c r="P4441">
        <v>0</v>
      </c>
      <c r="Q4441" t="b">
        <v>0</v>
      </c>
      <c r="R4441" t="s">
        <v>68</v>
      </c>
      <c r="S4441">
        <v>0</v>
      </c>
      <c r="T4441">
        <f>invoices[[#This Row],[total_amount]]</f>
        <v>22614</v>
      </c>
      <c r="U4441" t="s">
        <v>1059</v>
      </c>
      <c r="V4441" t="str">
        <f>INDEX([1]!Table1[tenantname],MATCH(invoices[[#This Row],[allotment_id]],[1]!Table1[TenantAllotmentID],0))</f>
        <v>Nilima Neetu Tirkey (D12-A1)</v>
      </c>
      <c r="W4441" t="s">
        <v>14333</v>
      </c>
      <c r="X4441" t="s">
        <v>14334</v>
      </c>
      <c r="Y4441" s="4">
        <v>45323</v>
      </c>
      <c r="Z4441" t="s">
        <v>15808</v>
      </c>
      <c r="AA4441">
        <v>13639</v>
      </c>
      <c r="AB4441">
        <v>4545</v>
      </c>
      <c r="AC4441">
        <v>816</v>
      </c>
      <c r="AD4441" s="7">
        <f>invoices[[#This Row],[Rent]]+invoices[[#This Row],[Services]]+invoices[[#This Row],[GST]]</f>
        <v>19000</v>
      </c>
      <c r="AE4441" s="7">
        <f>invoices[[#This Row],[Total]]-invoices[[#This Row],[rent_amount]]</f>
        <v>0</v>
      </c>
      <c r="AF4441">
        <v>400</v>
      </c>
      <c r="AG4441">
        <v>1364</v>
      </c>
      <c r="AH4441">
        <f>invoices[[#This Row],[EB Amount]]-invoices[[#This Row],[electricity_amount]]</f>
        <v>0</v>
      </c>
    </row>
    <row r="4442" spans="1:34">
      <c r="A4442" t="s">
        <v>1997</v>
      </c>
      <c r="B4442" t="s">
        <v>22</v>
      </c>
      <c r="C4442" t="s">
        <v>951</v>
      </c>
      <c r="D4442" t="s">
        <v>24</v>
      </c>
      <c r="E4442" t="s">
        <v>155</v>
      </c>
      <c r="F4442" t="s">
        <v>865</v>
      </c>
      <c r="G4442" t="s">
        <v>1998</v>
      </c>
      <c r="H4442" s="1">
        <f>DATE(YEAR(invoices[[#This Row],[due_date]]),MONTH(invoices[[#This Row],[due_date]]),1)</f>
        <v>45323</v>
      </c>
      <c r="I4442" s="1">
        <v>45329</v>
      </c>
      <c r="J4442">
        <v>14500</v>
      </c>
      <c r="K4442">
        <v>1311</v>
      </c>
      <c r="L4442">
        <v>0</v>
      </c>
      <c r="M4442">
        <f>invoices[[#This Row],[rent_amount]]+invoices[[#This Row],[electricity_amount]]+invoices[[#This Row],[other_charges]]</f>
        <v>15811</v>
      </c>
      <c r="N4442" t="s">
        <v>28</v>
      </c>
      <c r="O4442" t="s">
        <v>695</v>
      </c>
      <c r="P4442">
        <v>0</v>
      </c>
      <c r="Q4442" t="b">
        <v>0</v>
      </c>
      <c r="R4442" t="s">
        <v>68</v>
      </c>
      <c r="S4442">
        <v>0</v>
      </c>
      <c r="T4442">
        <f>invoices[[#This Row],[total_amount]]</f>
        <v>15811</v>
      </c>
      <c r="U4442" t="s">
        <v>953</v>
      </c>
      <c r="V4442" t="str">
        <f>INDEX([1]!Table1[tenantname],MATCH(invoices[[#This Row],[allotment_id]],[1]!Table1[TenantAllotmentID],0))</f>
        <v>Gauri Singh (C44-B2)</v>
      </c>
      <c r="W4442" t="s">
        <v>14290</v>
      </c>
      <c r="X4442" t="s">
        <v>14291</v>
      </c>
      <c r="Y4442" s="4">
        <v>45323</v>
      </c>
      <c r="Z4442" t="s">
        <v>15808</v>
      </c>
      <c r="AA4442">
        <v>9425</v>
      </c>
      <c r="AB4442">
        <v>4774</v>
      </c>
      <c r="AC4442">
        <v>301</v>
      </c>
      <c r="AD4442" s="7">
        <f>invoices[[#This Row],[Rent]]+invoices[[#This Row],[Services]]+invoices[[#This Row],[GST]]</f>
        <v>14500</v>
      </c>
      <c r="AE4442" s="7">
        <f>invoices[[#This Row],[Total]]-invoices[[#This Row],[rent_amount]]</f>
        <v>0</v>
      </c>
      <c r="AF4442">
        <v>492</v>
      </c>
      <c r="AG4442">
        <v>1311</v>
      </c>
      <c r="AH4442">
        <f>invoices[[#This Row],[EB Amount]]-invoices[[#This Row],[electricity_amount]]</f>
        <v>0</v>
      </c>
    </row>
    <row r="4443" spans="1:34">
      <c r="A4443" t="s">
        <v>2010</v>
      </c>
      <c r="B4443" t="s">
        <v>22</v>
      </c>
      <c r="C4443" t="s">
        <v>2011</v>
      </c>
      <c r="D4443" t="s">
        <v>24</v>
      </c>
      <c r="E4443" t="s">
        <v>155</v>
      </c>
      <c r="F4443" t="s">
        <v>1928</v>
      </c>
      <c r="G4443" t="s">
        <v>2012</v>
      </c>
      <c r="H4443" s="1">
        <f>DATE(YEAR(invoices[[#This Row],[due_date]]),MONTH(invoices[[#This Row],[due_date]]),1)</f>
        <v>45323</v>
      </c>
      <c r="I4443" s="1">
        <v>45329</v>
      </c>
      <c r="J4443">
        <v>14100</v>
      </c>
      <c r="K4443">
        <v>1767</v>
      </c>
      <c r="L4443">
        <v>0</v>
      </c>
      <c r="M4443">
        <f>invoices[[#This Row],[rent_amount]]+invoices[[#This Row],[electricity_amount]]+invoices[[#This Row],[other_charges]]</f>
        <v>15867</v>
      </c>
      <c r="N4443" t="s">
        <v>28</v>
      </c>
      <c r="O4443" t="s">
        <v>67</v>
      </c>
      <c r="P4443">
        <v>0</v>
      </c>
      <c r="Q4443" t="b">
        <v>0</v>
      </c>
      <c r="R4443" t="s">
        <v>68</v>
      </c>
      <c r="S4443">
        <v>0</v>
      </c>
      <c r="T4443">
        <f>invoices[[#This Row],[total_amount]]</f>
        <v>15867</v>
      </c>
      <c r="U4443" t="s">
        <v>2013</v>
      </c>
      <c r="V4443" t="str">
        <f>INDEX([1]!Table1[tenantname],MATCH(invoices[[#This Row],[allotment_id]],[1]!Table1[TenantAllotmentID],0))</f>
        <v>Arti Rastogi (C44-B1)</v>
      </c>
      <c r="W4443" t="s">
        <v>14675</v>
      </c>
      <c r="X4443" t="s">
        <v>14676</v>
      </c>
      <c r="Y4443" s="4">
        <v>45323</v>
      </c>
      <c r="Z4443" t="s">
        <v>15808</v>
      </c>
      <c r="AA4443">
        <v>9165</v>
      </c>
      <c r="AB4443">
        <v>4642</v>
      </c>
      <c r="AC4443">
        <v>293</v>
      </c>
      <c r="AD4443" s="7">
        <f>invoices[[#This Row],[Rent]]+invoices[[#This Row],[Services]]+invoices[[#This Row],[GST]]</f>
        <v>14100</v>
      </c>
      <c r="AE4443" s="7">
        <f>invoices[[#This Row],[Total]]-invoices[[#This Row],[rent_amount]]</f>
        <v>0</v>
      </c>
      <c r="AF4443">
        <v>497</v>
      </c>
      <c r="AG4443">
        <v>1767</v>
      </c>
      <c r="AH4443">
        <f>invoices[[#This Row],[EB Amount]]-invoices[[#This Row],[electricity_amount]]</f>
        <v>0</v>
      </c>
    </row>
    <row r="4444" spans="1:34">
      <c r="A4444" t="s">
        <v>2082</v>
      </c>
      <c r="B4444" t="s">
        <v>22</v>
      </c>
      <c r="C4444" t="s">
        <v>281</v>
      </c>
      <c r="D4444" t="s">
        <v>24</v>
      </c>
      <c r="E4444" t="s">
        <v>34</v>
      </c>
      <c r="F4444" t="s">
        <v>282</v>
      </c>
      <c r="G4444" t="s">
        <v>2083</v>
      </c>
      <c r="H4444" s="1">
        <f>DATE(YEAR(invoices[[#This Row],[due_date]]),MONTH(invoices[[#This Row],[due_date]]),1)</f>
        <v>45323</v>
      </c>
      <c r="I4444" s="1">
        <v>45329</v>
      </c>
      <c r="J4444">
        <v>13500</v>
      </c>
      <c r="K4444">
        <v>1519</v>
      </c>
      <c r="L4444">
        <v>0</v>
      </c>
      <c r="M4444">
        <f>invoices[[#This Row],[rent_amount]]+invoices[[#This Row],[electricity_amount]]+invoices[[#This Row],[other_charges]]</f>
        <v>15019</v>
      </c>
      <c r="N4444" t="s">
        <v>28</v>
      </c>
      <c r="O4444" t="s">
        <v>67</v>
      </c>
      <c r="P4444">
        <v>0</v>
      </c>
      <c r="Q4444" t="b">
        <v>0</v>
      </c>
      <c r="R4444" t="s">
        <v>68</v>
      </c>
      <c r="S4444">
        <v>0</v>
      </c>
      <c r="T4444">
        <f>invoices[[#This Row],[total_amount]]</f>
        <v>15019</v>
      </c>
      <c r="U4444" t="s">
        <v>283</v>
      </c>
      <c r="V4444" t="str">
        <f>INDEX([1]!Table1[tenantname],MATCH(invoices[[#This Row],[allotment_id]],[1]!Table1[TenantAllotmentID],0))</f>
        <v>kiranmai Bhatlapenumarthi (B43-C2)</v>
      </c>
      <c r="W4444" t="s">
        <v>14054</v>
      </c>
      <c r="X4444" t="s">
        <v>14055</v>
      </c>
      <c r="Y4444" s="4">
        <v>45323</v>
      </c>
      <c r="Z4444" t="s">
        <v>15808</v>
      </c>
      <c r="AA4444">
        <v>9690</v>
      </c>
      <c r="AB4444">
        <v>3229</v>
      </c>
      <c r="AC4444">
        <v>581</v>
      </c>
      <c r="AD4444" s="7">
        <f>invoices[[#This Row],[Rent]]+invoices[[#This Row],[Services]]+invoices[[#This Row],[GST]]</f>
        <v>13500</v>
      </c>
      <c r="AE4444" s="7">
        <f>invoices[[#This Row],[Total]]-invoices[[#This Row],[rent_amount]]</f>
        <v>0</v>
      </c>
      <c r="AF4444">
        <v>520</v>
      </c>
      <c r="AG4444">
        <v>1519</v>
      </c>
      <c r="AH4444">
        <f>invoices[[#This Row],[EB Amount]]-invoices[[#This Row],[electricity_amount]]</f>
        <v>0</v>
      </c>
    </row>
    <row r="4445" spans="1:34">
      <c r="A4445" t="s">
        <v>2084</v>
      </c>
      <c r="B4445" t="s">
        <v>22</v>
      </c>
      <c r="C4445" t="s">
        <v>2085</v>
      </c>
      <c r="D4445" t="s">
        <v>24</v>
      </c>
      <c r="E4445" t="s">
        <v>34</v>
      </c>
      <c r="F4445" t="s">
        <v>805</v>
      </c>
      <c r="G4445" t="s">
        <v>2086</v>
      </c>
      <c r="H4445" s="1">
        <f>DATE(YEAR(invoices[[#This Row],[due_date]]),MONTH(invoices[[#This Row],[due_date]]),1)</f>
        <v>45323</v>
      </c>
      <c r="I4445" s="1">
        <v>45329</v>
      </c>
      <c r="J4445">
        <v>17000</v>
      </c>
      <c r="K4445">
        <v>735</v>
      </c>
      <c r="L4445">
        <v>0</v>
      </c>
      <c r="M4445">
        <f>invoices[[#This Row],[rent_amount]]+invoices[[#This Row],[electricity_amount]]+invoices[[#This Row],[other_charges]]</f>
        <v>17735</v>
      </c>
      <c r="N4445" t="s">
        <v>28</v>
      </c>
      <c r="O4445" t="s">
        <v>695</v>
      </c>
      <c r="P4445">
        <v>0</v>
      </c>
      <c r="Q4445" t="b">
        <v>0</v>
      </c>
      <c r="R4445" t="s">
        <v>68</v>
      </c>
      <c r="S4445">
        <v>0</v>
      </c>
      <c r="T4445">
        <f>invoices[[#This Row],[total_amount]]</f>
        <v>17735</v>
      </c>
      <c r="U4445" t="s">
        <v>2087</v>
      </c>
      <c r="V4445" t="str">
        <f>INDEX([1]!Table1[tenantname],MATCH(invoices[[#This Row],[allotment_id]],[1]!Table1[TenantAllotmentID],0))</f>
        <v>Poorvi Mittal (B43-A1)</v>
      </c>
      <c r="W4445" t="s">
        <v>14702</v>
      </c>
      <c r="X4445" t="s">
        <v>14703</v>
      </c>
      <c r="Y4445" s="4">
        <v>45323</v>
      </c>
      <c r="Z4445" t="s">
        <v>15808</v>
      </c>
      <c r="AA4445">
        <v>12203</v>
      </c>
      <c r="AB4445">
        <v>4066</v>
      </c>
      <c r="AC4445">
        <v>731</v>
      </c>
      <c r="AD4445" s="7">
        <f>invoices[[#This Row],[Rent]]+invoices[[#This Row],[Services]]+invoices[[#This Row],[GST]]</f>
        <v>17000</v>
      </c>
      <c r="AE4445" s="7">
        <f>invoices[[#This Row],[Total]]-invoices[[#This Row],[rent_amount]]</f>
        <v>0</v>
      </c>
      <c r="AF4445">
        <v>521</v>
      </c>
      <c r="AG4445">
        <v>735</v>
      </c>
      <c r="AH4445">
        <f>invoices[[#This Row],[EB Amount]]-invoices[[#This Row],[electricity_amount]]</f>
        <v>0</v>
      </c>
    </row>
    <row r="4446" spans="1:34">
      <c r="A4446" t="s">
        <v>2178</v>
      </c>
      <c r="B4446" t="s">
        <v>22</v>
      </c>
      <c r="C4446" t="s">
        <v>2179</v>
      </c>
      <c r="D4446" t="s">
        <v>24</v>
      </c>
      <c r="E4446" t="s">
        <v>592</v>
      </c>
      <c r="F4446" t="s">
        <v>1294</v>
      </c>
      <c r="G4446" t="s">
        <v>2180</v>
      </c>
      <c r="H4446" s="1">
        <f>DATE(YEAR(invoices[[#This Row],[due_date]]),MONTH(invoices[[#This Row],[due_date]]),1)</f>
        <v>45323</v>
      </c>
      <c r="I4446" s="1">
        <v>45329</v>
      </c>
      <c r="J4446">
        <v>3165</v>
      </c>
      <c r="K4446">
        <v>0</v>
      </c>
      <c r="L4446">
        <v>0</v>
      </c>
      <c r="M4446">
        <f>invoices[[#This Row],[rent_amount]]+invoices[[#This Row],[electricity_amount]]+invoices[[#This Row],[other_charges]]</f>
        <v>3165</v>
      </c>
      <c r="N4446" t="s">
        <v>28</v>
      </c>
      <c r="O4446" t="s">
        <v>433</v>
      </c>
      <c r="P4446">
        <v>0</v>
      </c>
      <c r="Q4446" t="b">
        <v>0</v>
      </c>
      <c r="R4446" t="s">
        <v>68</v>
      </c>
      <c r="S4446">
        <v>0</v>
      </c>
      <c r="T4446">
        <f>invoices[[#This Row],[total_amount]]</f>
        <v>3165</v>
      </c>
      <c r="U4446" t="s">
        <v>2181</v>
      </c>
      <c r="V4446" t="str">
        <f>INDEX([1]!Table1[tenantname],MATCH(invoices[[#This Row],[allotment_id]],[1]!Table1[TenantAllotmentID],0))</f>
        <v>Indrodeep Chakraborty (A44-A1)</v>
      </c>
      <c r="W4446" t="s">
        <v>14732</v>
      </c>
      <c r="X4446" t="s">
        <v>14733</v>
      </c>
      <c r="Y4446" s="4">
        <v>45323</v>
      </c>
      <c r="Z4446" t="s">
        <v>15808</v>
      </c>
      <c r="AA4446">
        <v>2216</v>
      </c>
      <c r="AB4446">
        <v>805</v>
      </c>
      <c r="AC4446">
        <v>144</v>
      </c>
      <c r="AD4446" s="7">
        <f>invoices[[#This Row],[Rent]]+invoices[[#This Row],[Services]]+invoices[[#This Row],[GST]]</f>
        <v>3165</v>
      </c>
      <c r="AE4446" s="7">
        <f>invoices[[#This Row],[Total]]-invoices[[#This Row],[rent_amount]]</f>
        <v>0</v>
      </c>
      <c r="AF4446">
        <v>554</v>
      </c>
      <c r="AG4446">
        <v>0</v>
      </c>
      <c r="AH4446">
        <f>invoices[[#This Row],[EB Amount]]-invoices[[#This Row],[electricity_amount]]</f>
        <v>0</v>
      </c>
    </row>
    <row r="4447" spans="1:34">
      <c r="A4447" t="s">
        <v>2306</v>
      </c>
      <c r="B4447" t="s">
        <v>22</v>
      </c>
      <c r="C4447" t="s">
        <v>451</v>
      </c>
      <c r="D4447" t="s">
        <v>24</v>
      </c>
      <c r="E4447" t="s">
        <v>181</v>
      </c>
      <c r="F4447" t="s">
        <v>452</v>
      </c>
      <c r="G4447" t="s">
        <v>2307</v>
      </c>
      <c r="H4447" s="1">
        <f>DATE(YEAR(invoices[[#This Row],[due_date]]),MONTH(invoices[[#This Row],[due_date]]),1)</f>
        <v>45323</v>
      </c>
      <c r="I4447" s="1">
        <v>45329</v>
      </c>
      <c r="J4447">
        <v>13000</v>
      </c>
      <c r="K4447">
        <v>1457</v>
      </c>
      <c r="L4447">
        <v>0</v>
      </c>
      <c r="M4447">
        <f>invoices[[#This Row],[rent_amount]]+invoices[[#This Row],[electricity_amount]]+invoices[[#This Row],[other_charges]]</f>
        <v>14457</v>
      </c>
      <c r="N4447" t="s">
        <v>28</v>
      </c>
      <c r="O4447" t="s">
        <v>67</v>
      </c>
      <c r="P4447">
        <v>0</v>
      </c>
      <c r="Q4447" t="b">
        <v>0</v>
      </c>
      <c r="R4447" t="s">
        <v>68</v>
      </c>
      <c r="S4447">
        <v>0</v>
      </c>
      <c r="T4447">
        <f>invoices[[#This Row],[total_amount]]</f>
        <v>14457</v>
      </c>
      <c r="U4447" t="s">
        <v>455</v>
      </c>
      <c r="V4447" t="str">
        <f>INDEX([1]!Table1[tenantname],MATCH(invoices[[#This Row],[allotment_id]],[1]!Table1[TenantAllotmentID],0))</f>
        <v>Srivarsha SS (B24-B1)</v>
      </c>
      <c r="W4447" t="s">
        <v>14116</v>
      </c>
      <c r="X4447" t="s">
        <v>14117</v>
      </c>
      <c r="Y4447" s="4">
        <v>45323</v>
      </c>
      <c r="Z4447" t="s">
        <v>15808</v>
      </c>
      <c r="AA4447">
        <v>9332</v>
      </c>
      <c r="AB4447">
        <v>3110</v>
      </c>
      <c r="AC4447">
        <v>558</v>
      </c>
      <c r="AD4447" s="7">
        <f>invoices[[#This Row],[Rent]]+invoices[[#This Row],[Services]]+invoices[[#This Row],[GST]]</f>
        <v>13000</v>
      </c>
      <c r="AE4447" s="7">
        <f>invoices[[#This Row],[Total]]-invoices[[#This Row],[rent_amount]]</f>
        <v>0</v>
      </c>
      <c r="AF4447">
        <v>598</v>
      </c>
      <c r="AG4447">
        <v>1457</v>
      </c>
      <c r="AH4447">
        <f>invoices[[#This Row],[EB Amount]]-invoices[[#This Row],[electricity_amount]]</f>
        <v>0</v>
      </c>
    </row>
    <row r="4448" spans="1:34">
      <c r="A4448" t="s">
        <v>2669</v>
      </c>
      <c r="B4448" t="s">
        <v>22</v>
      </c>
      <c r="C4448" t="s">
        <v>893</v>
      </c>
      <c r="D4448" t="s">
        <v>24</v>
      </c>
      <c r="E4448" t="s">
        <v>104</v>
      </c>
      <c r="F4448" t="s">
        <v>894</v>
      </c>
      <c r="G4448" t="s">
        <v>2670</v>
      </c>
      <c r="H4448" s="1">
        <f>DATE(YEAR(invoices[[#This Row],[due_date]]),MONTH(invoices[[#This Row],[due_date]]),1)</f>
        <v>45323</v>
      </c>
      <c r="I4448" s="1">
        <v>45329</v>
      </c>
      <c r="J4448">
        <v>14500</v>
      </c>
      <c r="K4448">
        <v>651</v>
      </c>
      <c r="L4448">
        <v>0</v>
      </c>
      <c r="M4448">
        <f>invoices[[#This Row],[rent_amount]]+invoices[[#This Row],[electricity_amount]]+invoices[[#This Row],[other_charges]]</f>
        <v>15151</v>
      </c>
      <c r="N4448" t="s">
        <v>28</v>
      </c>
      <c r="O4448" t="s">
        <v>433</v>
      </c>
      <c r="P4448">
        <v>0</v>
      </c>
      <c r="Q4448" t="b">
        <v>0</v>
      </c>
      <c r="R4448" t="s">
        <v>68</v>
      </c>
      <c r="S4448">
        <v>0</v>
      </c>
      <c r="T4448">
        <f>invoices[[#This Row],[total_amount]]</f>
        <v>15151</v>
      </c>
      <c r="U4448" t="s">
        <v>895</v>
      </c>
      <c r="V4448" t="str">
        <f>INDEX([1]!Table1[tenantname],MATCH(invoices[[#This Row],[allotment_id]],[1]!Table1[TenantAllotmentID],0))</f>
        <v>Kumaraswamy K (B14-B1)</v>
      </c>
      <c r="W4448" t="s">
        <v>14271</v>
      </c>
      <c r="X4448" t="s">
        <v>14272</v>
      </c>
      <c r="Y4448" s="4">
        <v>45323</v>
      </c>
      <c r="Z4448" t="s">
        <v>15808</v>
      </c>
      <c r="AA4448">
        <v>10408</v>
      </c>
      <c r="AB4448">
        <v>3468</v>
      </c>
      <c r="AC4448">
        <v>624</v>
      </c>
      <c r="AD4448" s="7">
        <f>invoices[[#This Row],[Rent]]+invoices[[#This Row],[Services]]+invoices[[#This Row],[GST]]</f>
        <v>14500</v>
      </c>
      <c r="AE4448" s="7">
        <f>invoices[[#This Row],[Total]]-invoices[[#This Row],[rent_amount]]</f>
        <v>0</v>
      </c>
      <c r="AF4448">
        <v>742</v>
      </c>
      <c r="AG4448">
        <v>651</v>
      </c>
      <c r="AH4448">
        <f>invoices[[#This Row],[EB Amount]]-invoices[[#This Row],[electricity_amount]]</f>
        <v>0</v>
      </c>
    </row>
    <row r="4449" spans="1:34">
      <c r="A4449" t="s">
        <v>3337</v>
      </c>
      <c r="B4449" t="s">
        <v>22</v>
      </c>
      <c r="C4449" t="s">
        <v>71</v>
      </c>
      <c r="D4449" t="s">
        <v>24</v>
      </c>
      <c r="E4449" t="s">
        <v>72</v>
      </c>
      <c r="F4449" t="s">
        <v>73</v>
      </c>
      <c r="G4449" t="s">
        <v>3338</v>
      </c>
      <c r="H4449" s="1">
        <f>DATE(YEAR(invoices[[#This Row],[due_date]]),MONTH(invoices[[#This Row],[due_date]]),1)</f>
        <v>45323</v>
      </c>
      <c r="I4449" s="1">
        <v>45329</v>
      </c>
      <c r="J4449">
        <v>7250</v>
      </c>
      <c r="K4449">
        <v>0</v>
      </c>
      <c r="L4449">
        <v>0</v>
      </c>
      <c r="M4449">
        <f>invoices[[#This Row],[rent_amount]]+invoices[[#This Row],[electricity_amount]]+invoices[[#This Row],[other_charges]]</f>
        <v>7250</v>
      </c>
      <c r="N4449" t="s">
        <v>28</v>
      </c>
      <c r="O4449" t="s">
        <v>433</v>
      </c>
      <c r="P4449">
        <v>0</v>
      </c>
      <c r="Q4449" t="b">
        <v>0</v>
      </c>
      <c r="R4449" t="s">
        <v>68</v>
      </c>
      <c r="S4449">
        <v>0</v>
      </c>
      <c r="T4449">
        <f>invoices[[#This Row],[total_amount]]</f>
        <v>7250</v>
      </c>
      <c r="U4449" t="s">
        <v>77</v>
      </c>
      <c r="V4449" t="str">
        <f>INDEX([1]!Table1[tenantname],MATCH(invoices[[#This Row],[allotment_id]],[1]!Table1[TenantAllotmentID],0))</f>
        <v>Nirmala  A (C34-B1)</v>
      </c>
      <c r="W4449" t="s">
        <v>13996</v>
      </c>
      <c r="X4449" t="s">
        <v>13997</v>
      </c>
      <c r="Y4449" s="4">
        <v>45323</v>
      </c>
      <c r="Z4449" t="s">
        <v>15808</v>
      </c>
      <c r="AA4449">
        <v>5204</v>
      </c>
      <c r="AB4449">
        <v>1734</v>
      </c>
      <c r="AC4449">
        <v>312</v>
      </c>
      <c r="AD4449" s="7">
        <f>invoices[[#This Row],[Rent]]+invoices[[#This Row],[Services]]+invoices[[#This Row],[GST]]</f>
        <v>7250</v>
      </c>
      <c r="AE4449" s="7">
        <f>invoices[[#This Row],[Total]]-invoices[[#This Row],[rent_amount]]</f>
        <v>0</v>
      </c>
      <c r="AF4449">
        <v>1012</v>
      </c>
      <c r="AG4449">
        <v>0</v>
      </c>
      <c r="AH4449">
        <f>invoices[[#This Row],[EB Amount]]-invoices[[#This Row],[electricity_amount]]</f>
        <v>0</v>
      </c>
    </row>
    <row r="4450" spans="1:34">
      <c r="A4450" t="s">
        <v>3397</v>
      </c>
      <c r="B4450" t="s">
        <v>22</v>
      </c>
      <c r="C4450" t="s">
        <v>747</v>
      </c>
      <c r="D4450" t="s">
        <v>24</v>
      </c>
      <c r="E4450" t="s">
        <v>268</v>
      </c>
      <c r="F4450" t="s">
        <v>748</v>
      </c>
      <c r="G4450" t="s">
        <v>3398</v>
      </c>
      <c r="H4450" s="1">
        <f>DATE(YEAR(invoices[[#This Row],[due_date]]),MONTH(invoices[[#This Row],[due_date]]),1)</f>
        <v>45323</v>
      </c>
      <c r="I4450" s="1">
        <v>45329</v>
      </c>
      <c r="J4450">
        <v>14500</v>
      </c>
      <c r="K4450">
        <v>1209</v>
      </c>
      <c r="L4450">
        <v>0</v>
      </c>
      <c r="M4450">
        <f>invoices[[#This Row],[rent_amount]]+invoices[[#This Row],[electricity_amount]]+invoices[[#This Row],[other_charges]]</f>
        <v>15709</v>
      </c>
      <c r="N4450" t="s">
        <v>28</v>
      </c>
      <c r="O4450" t="s">
        <v>695</v>
      </c>
      <c r="P4450">
        <v>0</v>
      </c>
      <c r="Q4450" t="b">
        <v>0</v>
      </c>
      <c r="R4450" t="s">
        <v>68</v>
      </c>
      <c r="S4450">
        <v>0</v>
      </c>
      <c r="T4450">
        <f>invoices[[#This Row],[total_amount]]</f>
        <v>15709</v>
      </c>
      <c r="U4450" t="s">
        <v>750</v>
      </c>
      <c r="V4450" t="str">
        <f>INDEX([1]!Table1[tenantname],MATCH(invoices[[#This Row],[allotment_id]],[1]!Table1[TenantAllotmentID],0))</f>
        <v>Arjjun  Sellamuthu (C21-B1)</v>
      </c>
      <c r="W4450" t="s">
        <v>14217</v>
      </c>
      <c r="X4450" t="s">
        <v>14218</v>
      </c>
      <c r="Y4450" s="4">
        <v>45323</v>
      </c>
      <c r="Z4450" t="s">
        <v>15808</v>
      </c>
      <c r="AA4450">
        <v>10408</v>
      </c>
      <c r="AB4450">
        <v>3468</v>
      </c>
      <c r="AC4450">
        <v>624</v>
      </c>
      <c r="AD4450" s="7">
        <f>invoices[[#This Row],[Rent]]+invoices[[#This Row],[Services]]+invoices[[#This Row],[GST]]</f>
        <v>14500</v>
      </c>
      <c r="AE4450" s="7">
        <f>invoices[[#This Row],[Total]]-invoices[[#This Row],[rent_amount]]</f>
        <v>0</v>
      </c>
      <c r="AF4450">
        <v>1037</v>
      </c>
      <c r="AG4450">
        <v>1209</v>
      </c>
      <c r="AH4450">
        <f>invoices[[#This Row],[EB Amount]]-invoices[[#This Row],[electricity_amount]]</f>
        <v>0</v>
      </c>
    </row>
    <row r="4451" spans="1:34">
      <c r="A4451" t="s">
        <v>3399</v>
      </c>
      <c r="B4451" t="s">
        <v>22</v>
      </c>
      <c r="C4451" t="s">
        <v>1401</v>
      </c>
      <c r="D4451" t="s">
        <v>24</v>
      </c>
      <c r="E4451" t="s">
        <v>88</v>
      </c>
      <c r="F4451" t="s">
        <v>1314</v>
      </c>
      <c r="G4451" t="s">
        <v>3400</v>
      </c>
      <c r="H4451" s="1">
        <f>DATE(YEAR(invoices[[#This Row],[due_date]]),MONTH(invoices[[#This Row],[due_date]]),1)</f>
        <v>45323</v>
      </c>
      <c r="I4451" s="1">
        <v>45329</v>
      </c>
      <c r="J4451">
        <v>14500</v>
      </c>
      <c r="K4451">
        <v>1457</v>
      </c>
      <c r="L4451">
        <v>0</v>
      </c>
      <c r="M4451">
        <f>invoices[[#This Row],[rent_amount]]+invoices[[#This Row],[electricity_amount]]+invoices[[#This Row],[other_charges]]</f>
        <v>15957</v>
      </c>
      <c r="N4451" t="s">
        <v>28</v>
      </c>
      <c r="O4451" t="s">
        <v>67</v>
      </c>
      <c r="P4451">
        <v>0</v>
      </c>
      <c r="Q4451" t="b">
        <v>0</v>
      </c>
      <c r="R4451" t="s">
        <v>68</v>
      </c>
      <c r="S4451">
        <v>0</v>
      </c>
      <c r="T4451">
        <f>invoices[[#This Row],[total_amount]]</f>
        <v>15957</v>
      </c>
      <c r="U4451" t="s">
        <v>1403</v>
      </c>
      <c r="V4451" t="str">
        <f>INDEX([1]!Table1[tenantname],MATCH(invoices[[#This Row],[allotment_id]],[1]!Table1[TenantAllotmentID],0))</f>
        <v>Sparsh Kanak Sinha (B13-B1)</v>
      </c>
      <c r="W4451" t="s">
        <v>14460</v>
      </c>
      <c r="X4451" t="s">
        <v>14461</v>
      </c>
      <c r="Y4451" s="4">
        <v>45323</v>
      </c>
      <c r="Z4451" t="s">
        <v>15808</v>
      </c>
      <c r="AA4451">
        <v>10408</v>
      </c>
      <c r="AB4451">
        <v>3468</v>
      </c>
      <c r="AC4451">
        <v>624</v>
      </c>
      <c r="AD4451" s="7">
        <f>invoices[[#This Row],[Rent]]+invoices[[#This Row],[Services]]+invoices[[#This Row],[GST]]</f>
        <v>14500</v>
      </c>
      <c r="AE4451" s="7">
        <f>invoices[[#This Row],[Total]]-invoices[[#This Row],[rent_amount]]</f>
        <v>0</v>
      </c>
      <c r="AF4451">
        <v>1038</v>
      </c>
      <c r="AG4451">
        <v>1457</v>
      </c>
      <c r="AH4451">
        <f>invoices[[#This Row],[EB Amount]]-invoices[[#This Row],[electricity_amount]]</f>
        <v>0</v>
      </c>
    </row>
    <row r="4452" spans="1:34">
      <c r="A4452" t="s">
        <v>3429</v>
      </c>
      <c r="B4452" t="s">
        <v>22</v>
      </c>
      <c r="C4452" t="s">
        <v>146</v>
      </c>
      <c r="D4452" t="s">
        <v>24</v>
      </c>
      <c r="E4452" t="s">
        <v>147</v>
      </c>
      <c r="F4452" t="s">
        <v>148</v>
      </c>
      <c r="G4452" t="s">
        <v>3430</v>
      </c>
      <c r="H4452" s="1">
        <f>DATE(YEAR(invoices[[#This Row],[due_date]]),MONTH(invoices[[#This Row],[due_date]]),1)</f>
        <v>45323</v>
      </c>
      <c r="I4452" s="1">
        <v>45329</v>
      </c>
      <c r="J4452">
        <v>13500</v>
      </c>
      <c r="K4452">
        <v>690</v>
      </c>
      <c r="L4452">
        <v>0</v>
      </c>
      <c r="M4452">
        <f>invoices[[#This Row],[rent_amount]]+invoices[[#This Row],[electricity_amount]]+invoices[[#This Row],[other_charges]]</f>
        <v>14190</v>
      </c>
      <c r="N4452" t="s">
        <v>28</v>
      </c>
      <c r="O4452" t="s">
        <v>695</v>
      </c>
      <c r="P4452">
        <v>0</v>
      </c>
      <c r="Q4452" t="b">
        <v>0</v>
      </c>
      <c r="R4452" t="s">
        <v>68</v>
      </c>
      <c r="S4452">
        <v>0</v>
      </c>
      <c r="T4452">
        <f>invoices[[#This Row],[total_amount]]</f>
        <v>14190</v>
      </c>
      <c r="U4452" t="s">
        <v>152</v>
      </c>
      <c r="V4452" t="str">
        <f>INDEX([1]!Table1[tenantname],MATCH(invoices[[#This Row],[allotment_id]],[1]!Table1[TenantAllotmentID],0))</f>
        <v>Akshay R (C31-C1)</v>
      </c>
      <c r="W4452" t="s">
        <v>14016</v>
      </c>
      <c r="X4452" t="s">
        <v>14017</v>
      </c>
      <c r="Y4452" s="4">
        <v>45323</v>
      </c>
      <c r="Z4452" t="s">
        <v>15808</v>
      </c>
      <c r="AA4452">
        <v>9690</v>
      </c>
      <c r="AB4452">
        <v>3229</v>
      </c>
      <c r="AC4452">
        <v>581</v>
      </c>
      <c r="AD4452" s="7">
        <f>invoices[[#This Row],[Rent]]+invoices[[#This Row],[Services]]+invoices[[#This Row],[GST]]</f>
        <v>13500</v>
      </c>
      <c r="AE4452" s="7">
        <f>invoices[[#This Row],[Total]]-invoices[[#This Row],[rent_amount]]</f>
        <v>0</v>
      </c>
      <c r="AF4452">
        <v>1051</v>
      </c>
      <c r="AG4452">
        <v>690</v>
      </c>
      <c r="AH4452">
        <f>invoices[[#This Row],[EB Amount]]-invoices[[#This Row],[electricity_amount]]</f>
        <v>0</v>
      </c>
    </row>
    <row r="4453" spans="1:34">
      <c r="A4453" t="s">
        <v>3630</v>
      </c>
      <c r="B4453" t="s">
        <v>22</v>
      </c>
      <c r="C4453" t="s">
        <v>3117</v>
      </c>
      <c r="D4453" t="s">
        <v>24</v>
      </c>
      <c r="E4453" t="s">
        <v>147</v>
      </c>
      <c r="F4453" t="s">
        <v>1605</v>
      </c>
      <c r="G4453" t="s">
        <v>3631</v>
      </c>
      <c r="H4453" s="1">
        <f>DATE(YEAR(invoices[[#This Row],[due_date]]),MONTH(invoices[[#This Row],[due_date]]),1)</f>
        <v>45323</v>
      </c>
      <c r="I4453" s="1">
        <v>45329</v>
      </c>
      <c r="J4453">
        <v>13500</v>
      </c>
      <c r="K4453">
        <v>552</v>
      </c>
      <c r="L4453">
        <v>0</v>
      </c>
      <c r="M4453">
        <f>invoices[[#This Row],[rent_amount]]+invoices[[#This Row],[electricity_amount]]+invoices[[#This Row],[other_charges]]</f>
        <v>14052</v>
      </c>
      <c r="N4453" t="s">
        <v>28</v>
      </c>
      <c r="O4453" t="s">
        <v>433</v>
      </c>
      <c r="P4453">
        <v>0</v>
      </c>
      <c r="Q4453" t="b">
        <v>0</v>
      </c>
      <c r="R4453" t="s">
        <v>68</v>
      </c>
      <c r="S4453">
        <v>0</v>
      </c>
      <c r="T4453">
        <f>invoices[[#This Row],[total_amount]]</f>
        <v>14052</v>
      </c>
      <c r="U4453" t="s">
        <v>3119</v>
      </c>
      <c r="V4453" t="str">
        <f>INDEX([1]!Table1[tenantname],MATCH(invoices[[#This Row],[allotment_id]],[1]!Table1[TenantAllotmentID],0))</f>
        <v>Jayakanth S (C31-C2)</v>
      </c>
      <c r="W4453" t="s">
        <v>14978</v>
      </c>
      <c r="X4453" t="s">
        <v>14979</v>
      </c>
      <c r="Y4453" s="4">
        <v>45323</v>
      </c>
      <c r="Z4453" t="s">
        <v>15808</v>
      </c>
      <c r="AA4453">
        <v>9690</v>
      </c>
      <c r="AB4453">
        <v>3229</v>
      </c>
      <c r="AC4453">
        <v>581</v>
      </c>
      <c r="AD4453" s="7">
        <f>invoices[[#This Row],[Rent]]+invoices[[#This Row],[Services]]+invoices[[#This Row],[GST]]</f>
        <v>13500</v>
      </c>
      <c r="AE4453" s="7">
        <f>invoices[[#This Row],[Total]]-invoices[[#This Row],[rent_amount]]</f>
        <v>0</v>
      </c>
      <c r="AF4453">
        <v>1135</v>
      </c>
      <c r="AG4453">
        <v>552</v>
      </c>
      <c r="AH4453">
        <f>invoices[[#This Row],[EB Amount]]-invoices[[#This Row],[electricity_amount]]</f>
        <v>0</v>
      </c>
    </row>
    <row r="4454" spans="1:34">
      <c r="A4454" t="s">
        <v>3682</v>
      </c>
      <c r="B4454" t="s">
        <v>22</v>
      </c>
      <c r="C4454" t="s">
        <v>3654</v>
      </c>
      <c r="D4454" t="s">
        <v>24</v>
      </c>
      <c r="E4454" t="s">
        <v>195</v>
      </c>
      <c r="F4454" t="s">
        <v>196</v>
      </c>
      <c r="G4454" t="s">
        <v>3683</v>
      </c>
      <c r="H4454" s="1">
        <f>DATE(YEAR(invoices[[#This Row],[due_date]]),MONTH(invoices[[#This Row],[due_date]]),1)</f>
        <v>45323</v>
      </c>
      <c r="I4454" s="1">
        <v>45329</v>
      </c>
      <c r="J4454">
        <v>14500</v>
      </c>
      <c r="K4454">
        <v>378</v>
      </c>
      <c r="L4454">
        <v>0</v>
      </c>
      <c r="M4454">
        <f>invoices[[#This Row],[rent_amount]]+invoices[[#This Row],[electricity_amount]]+invoices[[#This Row],[other_charges]]</f>
        <v>14878</v>
      </c>
      <c r="N4454" t="s">
        <v>28</v>
      </c>
      <c r="O4454" t="s">
        <v>67</v>
      </c>
      <c r="P4454">
        <v>0</v>
      </c>
      <c r="Q4454" t="b">
        <v>0</v>
      </c>
      <c r="R4454" t="s">
        <v>68</v>
      </c>
      <c r="S4454">
        <v>0</v>
      </c>
      <c r="T4454">
        <f>invoices[[#This Row],[total_amount]]</f>
        <v>14878</v>
      </c>
      <c r="U4454" t="s">
        <v>3656</v>
      </c>
      <c r="V4454" t="str">
        <f>INDEX([1]!Table1[tenantname],MATCH(invoices[[#This Row],[allotment_id]],[1]!Table1[TenantAllotmentID],0))</f>
        <v>Srividya Bannaravuri (D41-B1)</v>
      </c>
      <c r="W4454" t="s">
        <v>15100</v>
      </c>
      <c r="X4454" t="s">
        <v>15101</v>
      </c>
      <c r="Y4454" s="4">
        <v>45323</v>
      </c>
      <c r="Z4454" t="s">
        <v>15808</v>
      </c>
      <c r="AA4454">
        <v>10408</v>
      </c>
      <c r="AB4454">
        <v>3468</v>
      </c>
      <c r="AC4454">
        <v>624</v>
      </c>
      <c r="AD4454" s="7">
        <f>invoices[[#This Row],[Rent]]+invoices[[#This Row],[Services]]+invoices[[#This Row],[GST]]</f>
        <v>14500</v>
      </c>
      <c r="AE4454" s="7">
        <f>invoices[[#This Row],[Total]]-invoices[[#This Row],[rent_amount]]</f>
        <v>0</v>
      </c>
      <c r="AF4454">
        <v>1155</v>
      </c>
      <c r="AG4454">
        <v>378</v>
      </c>
      <c r="AH4454">
        <f>invoices[[#This Row],[EB Amount]]-invoices[[#This Row],[electricity_amount]]</f>
        <v>0</v>
      </c>
    </row>
    <row r="4455" spans="1:34">
      <c r="A4455" t="s">
        <v>4069</v>
      </c>
      <c r="B4455" t="s">
        <v>22</v>
      </c>
      <c r="C4455" t="s">
        <v>4070</v>
      </c>
      <c r="D4455" t="s">
        <v>24</v>
      </c>
      <c r="E4455" t="s">
        <v>592</v>
      </c>
      <c r="F4455" t="s">
        <v>883</v>
      </c>
      <c r="G4455" t="s">
        <v>4071</v>
      </c>
      <c r="H4455" s="1">
        <f>DATE(YEAR(invoices[[#This Row],[due_date]]),MONTH(invoices[[#This Row],[due_date]]),1)</f>
        <v>45323</v>
      </c>
      <c r="I4455" s="1">
        <v>45329</v>
      </c>
      <c r="J4455">
        <v>2165</v>
      </c>
      <c r="K4455">
        <v>0</v>
      </c>
      <c r="L4455">
        <v>0</v>
      </c>
      <c r="M4455">
        <f>invoices[[#This Row],[rent_amount]]+invoices[[#This Row],[electricity_amount]]+invoices[[#This Row],[other_charges]]</f>
        <v>2165</v>
      </c>
      <c r="N4455" t="s">
        <v>28</v>
      </c>
      <c r="O4455" t="s">
        <v>433</v>
      </c>
      <c r="P4455">
        <v>0</v>
      </c>
      <c r="Q4455" t="b">
        <v>0</v>
      </c>
      <c r="R4455" t="s">
        <v>68</v>
      </c>
      <c r="S4455">
        <v>0</v>
      </c>
      <c r="T4455">
        <f>invoices[[#This Row],[total_amount]]</f>
        <v>2165</v>
      </c>
      <c r="U4455" t="s">
        <v>4072</v>
      </c>
      <c r="V4455" t="str">
        <f>INDEX([1]!Table1[tenantname],MATCH(invoices[[#This Row],[allotment_id]],[1]!Table1[TenantAllotmentID],0))</f>
        <v>Raam Nachiyappan (A44-B1)</v>
      </c>
      <c r="W4455" t="s">
        <v>15177</v>
      </c>
      <c r="X4455" t="s">
        <v>15178</v>
      </c>
      <c r="Y4455" s="4">
        <v>45323</v>
      </c>
      <c r="Z4455" t="s">
        <v>15808</v>
      </c>
      <c r="AA4455">
        <v>1516</v>
      </c>
      <c r="AB4455">
        <v>550</v>
      </c>
      <c r="AC4455">
        <v>99</v>
      </c>
      <c r="AD4455" s="7">
        <f>invoices[[#This Row],[Rent]]+invoices[[#This Row],[Services]]+invoices[[#This Row],[GST]]</f>
        <v>2165</v>
      </c>
      <c r="AE4455" s="7">
        <f>invoices[[#This Row],[Total]]-invoices[[#This Row],[rent_amount]]</f>
        <v>0</v>
      </c>
      <c r="AF4455">
        <v>1325</v>
      </c>
      <c r="AG4455">
        <v>0</v>
      </c>
      <c r="AH4455">
        <f>invoices[[#This Row],[EB Amount]]-invoices[[#This Row],[electricity_amount]]</f>
        <v>0</v>
      </c>
    </row>
    <row r="4456" spans="1:34">
      <c r="A4456" t="s">
        <v>4121</v>
      </c>
      <c r="B4456" t="s">
        <v>22</v>
      </c>
      <c r="C4456" t="s">
        <v>1705</v>
      </c>
      <c r="D4456" t="s">
        <v>24</v>
      </c>
      <c r="E4456" t="s">
        <v>247</v>
      </c>
      <c r="F4456" t="s">
        <v>248</v>
      </c>
      <c r="G4456" t="s">
        <v>4122</v>
      </c>
      <c r="H4456" s="1">
        <f>DATE(YEAR(invoices[[#This Row],[due_date]]),MONTH(invoices[[#This Row],[due_date]]),1)</f>
        <v>45323</v>
      </c>
      <c r="I4456" s="1">
        <v>45329</v>
      </c>
      <c r="J4456">
        <v>16200</v>
      </c>
      <c r="K4456">
        <v>992</v>
      </c>
      <c r="L4456">
        <v>0</v>
      </c>
      <c r="M4456">
        <f>invoices[[#This Row],[rent_amount]]+invoices[[#This Row],[electricity_amount]]+invoices[[#This Row],[other_charges]]</f>
        <v>17192</v>
      </c>
      <c r="N4456" t="s">
        <v>28</v>
      </c>
      <c r="O4456" t="s">
        <v>695</v>
      </c>
      <c r="P4456">
        <v>0</v>
      </c>
      <c r="Q4456" t="b">
        <v>0</v>
      </c>
      <c r="R4456" t="s">
        <v>68</v>
      </c>
      <c r="S4456">
        <v>0</v>
      </c>
      <c r="T4456">
        <f>invoices[[#This Row],[total_amount]]</f>
        <v>17192</v>
      </c>
      <c r="U4456" s="2" t="s">
        <v>1707</v>
      </c>
      <c r="V4456" t="str">
        <f>INDEX([1]!Table1[tenantname],MATCH(invoices[[#This Row],[allotment_id]],[1]!Table1[TenantAllotmentID],0))</f>
        <v>Deepanshu Tahalramani (C11-A1)</v>
      </c>
      <c r="W4456" t="s">
        <v>14568</v>
      </c>
      <c r="X4456" t="s">
        <v>14569</v>
      </c>
      <c r="Y4456" s="4">
        <v>45323</v>
      </c>
      <c r="Z4456" t="s">
        <v>15808</v>
      </c>
      <c r="AA4456">
        <v>11629</v>
      </c>
      <c r="AB4456">
        <v>3875</v>
      </c>
      <c r="AC4456">
        <v>696</v>
      </c>
      <c r="AD4456" s="7">
        <f>invoices[[#This Row],[Rent]]+invoices[[#This Row],[Services]]+invoices[[#This Row],[GST]]</f>
        <v>16200</v>
      </c>
      <c r="AE4456" s="7">
        <f>invoices[[#This Row],[Total]]-invoices[[#This Row],[rent_amount]]</f>
        <v>0</v>
      </c>
      <c r="AF4456">
        <v>1352</v>
      </c>
      <c r="AG4456">
        <v>992</v>
      </c>
      <c r="AH4456">
        <f>invoices[[#This Row],[EB Amount]]-invoices[[#This Row],[electricity_amount]]</f>
        <v>0</v>
      </c>
    </row>
    <row r="4457" spans="1:34">
      <c r="A4457" t="s">
        <v>4303</v>
      </c>
      <c r="B4457" t="s">
        <v>22</v>
      </c>
      <c r="C4457" t="s">
        <v>504</v>
      </c>
      <c r="D4457" t="s">
        <v>24</v>
      </c>
      <c r="E4457" t="s">
        <v>275</v>
      </c>
      <c r="F4457" t="s">
        <v>505</v>
      </c>
      <c r="G4457" t="s">
        <v>4304</v>
      </c>
      <c r="H4457" s="1">
        <f>DATE(YEAR(invoices[[#This Row],[due_date]]),MONTH(invoices[[#This Row],[due_date]]),1)</f>
        <v>45323</v>
      </c>
      <c r="I4457" s="1">
        <v>45329</v>
      </c>
      <c r="J4457">
        <v>12600</v>
      </c>
      <c r="K4457">
        <v>588</v>
      </c>
      <c r="L4457">
        <v>0</v>
      </c>
      <c r="M4457">
        <f>invoices[[#This Row],[rent_amount]]+invoices[[#This Row],[electricity_amount]]+invoices[[#This Row],[other_charges]]</f>
        <v>13188</v>
      </c>
      <c r="N4457" t="s">
        <v>28</v>
      </c>
      <c r="O4457" t="s">
        <v>433</v>
      </c>
      <c r="P4457">
        <v>0</v>
      </c>
      <c r="Q4457" t="b">
        <v>0</v>
      </c>
      <c r="R4457" t="s">
        <v>68</v>
      </c>
      <c r="S4457">
        <v>0</v>
      </c>
      <c r="T4457">
        <f>invoices[[#This Row],[total_amount]]</f>
        <v>13188</v>
      </c>
      <c r="U4457" t="s">
        <v>507</v>
      </c>
      <c r="V4457" t="str">
        <f>INDEX([1]!Table1[tenantname],MATCH(invoices[[#This Row],[allotment_id]],[1]!Table1[TenantAllotmentID],0))</f>
        <v>Jhanvi Pandey (B44-C1)</v>
      </c>
      <c r="W4457" t="s">
        <v>14134</v>
      </c>
      <c r="X4457" t="s">
        <v>14135</v>
      </c>
      <c r="Y4457" s="4">
        <v>45323</v>
      </c>
      <c r="Z4457" t="s">
        <v>15808</v>
      </c>
      <c r="AA4457">
        <v>9044</v>
      </c>
      <c r="AB4457">
        <v>3014</v>
      </c>
      <c r="AC4457">
        <v>542</v>
      </c>
      <c r="AD4457" s="7">
        <f>invoices[[#This Row],[Rent]]+invoices[[#This Row],[Services]]+invoices[[#This Row],[GST]]</f>
        <v>12600</v>
      </c>
      <c r="AE4457" s="7">
        <f>invoices[[#This Row],[Total]]-invoices[[#This Row],[rent_amount]]</f>
        <v>0</v>
      </c>
      <c r="AF4457">
        <v>1429</v>
      </c>
      <c r="AG4457">
        <v>588</v>
      </c>
      <c r="AH4457">
        <f>invoices[[#This Row],[EB Amount]]-invoices[[#This Row],[electricity_amount]]</f>
        <v>0</v>
      </c>
    </row>
    <row r="4458" spans="1:34">
      <c r="A4458" t="s">
        <v>4660</v>
      </c>
      <c r="B4458" t="s">
        <v>22</v>
      </c>
      <c r="C4458" t="s">
        <v>2835</v>
      </c>
      <c r="D4458" t="s">
        <v>24</v>
      </c>
      <c r="E4458" t="s">
        <v>226</v>
      </c>
      <c r="F4458" t="s">
        <v>2836</v>
      </c>
      <c r="G4458" t="s">
        <v>4661</v>
      </c>
      <c r="H4458" s="1">
        <f>DATE(YEAR(invoices[[#This Row],[due_date]]),MONTH(invoices[[#This Row],[due_date]]),1)</f>
        <v>45323</v>
      </c>
      <c r="I4458" s="1">
        <v>45329</v>
      </c>
      <c r="J4458">
        <v>14500</v>
      </c>
      <c r="K4458">
        <v>806</v>
      </c>
      <c r="L4458">
        <v>0</v>
      </c>
      <c r="M4458">
        <f>invoices[[#This Row],[rent_amount]]+invoices[[#This Row],[electricity_amount]]+invoices[[#This Row],[other_charges]]</f>
        <v>15306</v>
      </c>
      <c r="N4458" t="s">
        <v>28</v>
      </c>
      <c r="O4458" t="s">
        <v>433</v>
      </c>
      <c r="P4458">
        <v>0</v>
      </c>
      <c r="Q4458" t="b">
        <v>0</v>
      </c>
      <c r="R4458" t="s">
        <v>68</v>
      </c>
      <c r="S4458">
        <v>0</v>
      </c>
      <c r="T4458">
        <f>invoices[[#This Row],[total_amount]]</f>
        <v>15306</v>
      </c>
      <c r="U4458" s="2" t="s">
        <v>2838</v>
      </c>
      <c r="V4458" t="str">
        <f>INDEX([1]!Table1[tenantname],MATCH(invoices[[#This Row],[allotment_id]],[1]!Table1[TenantAllotmentID],0))</f>
        <v>Nivetha Marimuthu (B12-B1)</v>
      </c>
      <c r="W4458" t="s">
        <v>14907</v>
      </c>
      <c r="X4458" t="s">
        <v>14908</v>
      </c>
      <c r="Y4458" s="4">
        <v>45323</v>
      </c>
      <c r="Z4458" t="s">
        <v>15808</v>
      </c>
      <c r="AA4458">
        <v>10408</v>
      </c>
      <c r="AB4458">
        <v>3468</v>
      </c>
      <c r="AC4458">
        <v>624</v>
      </c>
      <c r="AD4458" s="7">
        <f>invoices[[#This Row],[Rent]]+invoices[[#This Row],[Services]]+invoices[[#This Row],[GST]]</f>
        <v>14500</v>
      </c>
      <c r="AE4458" s="7">
        <f>invoices[[#This Row],[Total]]-invoices[[#This Row],[rent_amount]]</f>
        <v>0</v>
      </c>
      <c r="AF4458">
        <v>1585</v>
      </c>
      <c r="AG4458">
        <v>806</v>
      </c>
      <c r="AH4458">
        <f>invoices[[#This Row],[EB Amount]]-invoices[[#This Row],[electricity_amount]]</f>
        <v>0</v>
      </c>
    </row>
    <row r="4459" spans="1:34">
      <c r="A4459" t="s">
        <v>4684</v>
      </c>
      <c r="B4459" t="s">
        <v>22</v>
      </c>
      <c r="C4459" t="s">
        <v>1884</v>
      </c>
      <c r="D4459" t="s">
        <v>24</v>
      </c>
      <c r="E4459" t="s">
        <v>96</v>
      </c>
      <c r="F4459" t="s">
        <v>510</v>
      </c>
      <c r="G4459" t="s">
        <v>4685</v>
      </c>
      <c r="H4459" s="1">
        <f>DATE(YEAR(invoices[[#This Row],[due_date]]),MONTH(invoices[[#This Row],[due_date]]),1)</f>
        <v>45323</v>
      </c>
      <c r="I4459" s="1">
        <v>45329</v>
      </c>
      <c r="J4459">
        <v>7000</v>
      </c>
      <c r="K4459">
        <v>0</v>
      </c>
      <c r="L4459">
        <v>0</v>
      </c>
      <c r="M4459">
        <f>invoices[[#This Row],[rent_amount]]+invoices[[#This Row],[electricity_amount]]+invoices[[#This Row],[other_charges]]</f>
        <v>7000</v>
      </c>
      <c r="N4459" t="s">
        <v>28</v>
      </c>
      <c r="O4459" t="s">
        <v>67</v>
      </c>
      <c r="P4459">
        <v>0</v>
      </c>
      <c r="Q4459" t="b">
        <v>0</v>
      </c>
      <c r="R4459" t="s">
        <v>68</v>
      </c>
      <c r="S4459">
        <v>0</v>
      </c>
      <c r="T4459">
        <f>invoices[[#This Row],[total_amount]]</f>
        <v>7000</v>
      </c>
      <c r="U4459" t="s">
        <v>1886</v>
      </c>
      <c r="V4459" t="str">
        <f>INDEX([1]!Table1[tenantname],MATCH(invoices[[#This Row],[allotment_id]],[1]!Table1[TenantAllotmentID],0))</f>
        <v>Sajith AV (B33-B2)</v>
      </c>
      <c r="W4459" t="s">
        <v>14629</v>
      </c>
      <c r="X4459" t="s">
        <v>14630</v>
      </c>
      <c r="Y4459" s="4">
        <v>45323</v>
      </c>
      <c r="Z4459" t="s">
        <v>15808</v>
      </c>
      <c r="AA4459">
        <v>4900</v>
      </c>
      <c r="AB4459">
        <v>1780</v>
      </c>
      <c r="AC4459">
        <v>320</v>
      </c>
      <c r="AD4459" s="7">
        <f>invoices[[#This Row],[Rent]]+invoices[[#This Row],[Services]]+invoices[[#This Row],[GST]]</f>
        <v>7000</v>
      </c>
      <c r="AE4459" s="7">
        <f>invoices[[#This Row],[Total]]-invoices[[#This Row],[rent_amount]]</f>
        <v>0</v>
      </c>
      <c r="AF4459">
        <v>1596</v>
      </c>
      <c r="AG4459">
        <v>0</v>
      </c>
      <c r="AH4459">
        <f>invoices[[#This Row],[EB Amount]]-invoices[[#This Row],[electricity_amount]]</f>
        <v>0</v>
      </c>
    </row>
    <row r="4460" spans="1:34">
      <c r="A4460" t="s">
        <v>4759</v>
      </c>
      <c r="B4460" t="s">
        <v>22</v>
      </c>
      <c r="C4460" t="s">
        <v>4760</v>
      </c>
      <c r="D4460" t="s">
        <v>24</v>
      </c>
      <c r="E4460" t="s">
        <v>476</v>
      </c>
      <c r="F4460" t="s">
        <v>1069</v>
      </c>
      <c r="G4460" t="s">
        <v>4761</v>
      </c>
      <c r="H4460" s="1">
        <f>DATE(YEAR(invoices[[#This Row],[due_date]]),MONTH(invoices[[#This Row],[due_date]]),1)</f>
        <v>45323</v>
      </c>
      <c r="I4460" s="1">
        <v>45329</v>
      </c>
      <c r="J4460">
        <v>1350</v>
      </c>
      <c r="K4460">
        <v>0</v>
      </c>
      <c r="L4460">
        <v>0</v>
      </c>
      <c r="M4460">
        <f>invoices[[#This Row],[rent_amount]]+invoices[[#This Row],[electricity_amount]]+invoices[[#This Row],[other_charges]]</f>
        <v>1350</v>
      </c>
      <c r="N4460" t="s">
        <v>28</v>
      </c>
      <c r="O4460" t="s">
        <v>695</v>
      </c>
      <c r="P4460">
        <v>0</v>
      </c>
      <c r="Q4460" t="b">
        <v>0</v>
      </c>
      <c r="R4460" t="s">
        <v>68</v>
      </c>
      <c r="S4460">
        <v>0</v>
      </c>
      <c r="T4460">
        <f>invoices[[#This Row],[total_amount]]</f>
        <v>1350</v>
      </c>
      <c r="U4460" t="s">
        <v>4762</v>
      </c>
      <c r="V4460" t="str">
        <f>INDEX([1]!Table1[tenantname],MATCH(invoices[[#This Row],[allotment_id]],[1]!Table1[TenantAllotmentID],0))</f>
        <v>Harshit Rajwar (B41-C2)</v>
      </c>
      <c r="W4460" t="s">
        <v>15283</v>
      </c>
      <c r="X4460" t="s">
        <v>15284</v>
      </c>
      <c r="Y4460" s="4">
        <v>45323</v>
      </c>
      <c r="Z4460" t="s">
        <v>15808</v>
      </c>
      <c r="AA4460">
        <v>946</v>
      </c>
      <c r="AB4460">
        <v>343</v>
      </c>
      <c r="AC4460">
        <v>61</v>
      </c>
      <c r="AD4460" s="7">
        <f>invoices[[#This Row],[Rent]]+invoices[[#This Row],[Services]]+invoices[[#This Row],[GST]]</f>
        <v>1350</v>
      </c>
      <c r="AE4460" s="7">
        <f>invoices[[#This Row],[Total]]-invoices[[#This Row],[rent_amount]]</f>
        <v>0</v>
      </c>
      <c r="AF4460">
        <v>1630</v>
      </c>
      <c r="AG4460">
        <v>0</v>
      </c>
      <c r="AH4460">
        <f>invoices[[#This Row],[EB Amount]]-invoices[[#This Row],[electricity_amount]]</f>
        <v>0</v>
      </c>
    </row>
    <row r="4461" spans="1:34">
      <c r="A4461" t="s">
        <v>4763</v>
      </c>
      <c r="B4461" t="s">
        <v>22</v>
      </c>
      <c r="C4461" t="s">
        <v>2365</v>
      </c>
      <c r="D4461" t="s">
        <v>24</v>
      </c>
      <c r="E4461" t="s">
        <v>234</v>
      </c>
      <c r="F4461" t="s">
        <v>2143</v>
      </c>
      <c r="G4461" t="s">
        <v>4764</v>
      </c>
      <c r="H4461" s="1">
        <f>DATE(YEAR(invoices[[#This Row],[due_date]]),MONTH(invoices[[#This Row],[due_date]]),1)</f>
        <v>45323</v>
      </c>
      <c r="I4461" s="1">
        <v>45329</v>
      </c>
      <c r="J4461">
        <v>5586</v>
      </c>
      <c r="K4461">
        <v>0</v>
      </c>
      <c r="L4461">
        <v>0</v>
      </c>
      <c r="M4461">
        <f>invoices[[#This Row],[rent_amount]]+invoices[[#This Row],[electricity_amount]]+invoices[[#This Row],[other_charges]]</f>
        <v>5586</v>
      </c>
      <c r="N4461" t="s">
        <v>28</v>
      </c>
      <c r="O4461" t="s">
        <v>695</v>
      </c>
      <c r="P4461">
        <v>0</v>
      </c>
      <c r="Q4461" t="b">
        <v>0</v>
      </c>
      <c r="R4461" t="s">
        <v>68</v>
      </c>
      <c r="S4461">
        <v>0</v>
      </c>
      <c r="T4461">
        <f>invoices[[#This Row],[total_amount]]</f>
        <v>5586</v>
      </c>
      <c r="U4461" t="s">
        <v>2367</v>
      </c>
      <c r="V4461" t="str">
        <f>INDEX([1]!Table1[tenantname],MATCH(invoices[[#This Row],[allotment_id]],[1]!Table1[TenantAllotmentID],0))</f>
        <v>Padmaja Ananthalakshmi (D12-C2)</v>
      </c>
      <c r="W4461" t="s">
        <v>14788</v>
      </c>
      <c r="X4461" t="s">
        <v>14789</v>
      </c>
      <c r="Y4461" s="4">
        <v>45323</v>
      </c>
      <c r="Z4461" t="s">
        <v>15808</v>
      </c>
      <c r="AA4461">
        <v>4010</v>
      </c>
      <c r="AB4461">
        <v>1336</v>
      </c>
      <c r="AC4461">
        <v>240</v>
      </c>
      <c r="AD4461" s="7">
        <f>invoices[[#This Row],[Rent]]+invoices[[#This Row],[Services]]+invoices[[#This Row],[GST]]</f>
        <v>5586</v>
      </c>
      <c r="AE4461" s="7">
        <f>invoices[[#This Row],[Total]]-invoices[[#This Row],[rent_amount]]</f>
        <v>0</v>
      </c>
      <c r="AF4461">
        <v>1631</v>
      </c>
      <c r="AG4461">
        <v>0</v>
      </c>
      <c r="AH4461">
        <f>invoices[[#This Row],[EB Amount]]-invoices[[#This Row],[electricity_amount]]</f>
        <v>0</v>
      </c>
    </row>
    <row r="4462" spans="1:34">
      <c r="A4462" t="s">
        <v>4843</v>
      </c>
      <c r="B4462" t="s">
        <v>22</v>
      </c>
      <c r="C4462" t="s">
        <v>1111</v>
      </c>
      <c r="D4462" t="s">
        <v>24</v>
      </c>
      <c r="E4462" t="s">
        <v>569</v>
      </c>
      <c r="F4462" t="s">
        <v>1112</v>
      </c>
      <c r="G4462" t="s">
        <v>4844</v>
      </c>
      <c r="H4462" s="1">
        <f>DATE(YEAR(invoices[[#This Row],[due_date]]),MONTH(invoices[[#This Row],[due_date]]),1)</f>
        <v>45323</v>
      </c>
      <c r="I4462" s="1">
        <v>45329</v>
      </c>
      <c r="J4462">
        <v>13000</v>
      </c>
      <c r="K4462">
        <v>1519</v>
      </c>
      <c r="L4462">
        <v>0</v>
      </c>
      <c r="M4462">
        <f>invoices[[#This Row],[rent_amount]]+invoices[[#This Row],[electricity_amount]]+invoices[[#This Row],[other_charges]]</f>
        <v>14519</v>
      </c>
      <c r="N4462" t="s">
        <v>28</v>
      </c>
      <c r="O4462" t="s">
        <v>433</v>
      </c>
      <c r="P4462">
        <v>0</v>
      </c>
      <c r="Q4462" t="b">
        <v>0</v>
      </c>
      <c r="R4462" t="s">
        <v>68</v>
      </c>
      <c r="S4462">
        <v>0</v>
      </c>
      <c r="T4462">
        <f>invoices[[#This Row],[total_amount]]</f>
        <v>14519</v>
      </c>
      <c r="U4462" t="s">
        <v>1114</v>
      </c>
      <c r="V4462" t="str">
        <f>INDEX([1]!Table1[tenantname],MATCH(invoices[[#This Row],[allotment_id]],[1]!Table1[TenantAllotmentID],0))</f>
        <v>Muskan Goyal (C12-C2)</v>
      </c>
      <c r="W4462" t="s">
        <v>14352</v>
      </c>
      <c r="X4462" t="s">
        <v>14353</v>
      </c>
      <c r="Y4462" s="4">
        <v>45323</v>
      </c>
      <c r="Z4462" t="s">
        <v>15808</v>
      </c>
      <c r="AA4462">
        <v>9100</v>
      </c>
      <c r="AB4462">
        <v>3700</v>
      </c>
      <c r="AC4462">
        <v>200</v>
      </c>
      <c r="AD4462" s="7">
        <f>invoices[[#This Row],[Rent]]+invoices[[#This Row],[Services]]+invoices[[#This Row],[GST]]</f>
        <v>13000</v>
      </c>
      <c r="AE4462" s="7">
        <f>invoices[[#This Row],[Total]]-invoices[[#This Row],[rent_amount]]</f>
        <v>0</v>
      </c>
      <c r="AF4462">
        <v>1666</v>
      </c>
      <c r="AG4462">
        <v>1519</v>
      </c>
      <c r="AH4462">
        <f>invoices[[#This Row],[EB Amount]]-invoices[[#This Row],[electricity_amount]]</f>
        <v>0</v>
      </c>
    </row>
    <row r="4463" spans="1:34">
      <c r="A4463" t="s">
        <v>4918</v>
      </c>
      <c r="B4463" t="s">
        <v>22</v>
      </c>
      <c r="C4463" t="s">
        <v>2441</v>
      </c>
      <c r="D4463" t="s">
        <v>24</v>
      </c>
      <c r="E4463" t="s">
        <v>80</v>
      </c>
      <c r="F4463" t="s">
        <v>81</v>
      </c>
      <c r="G4463" t="s">
        <v>4919</v>
      </c>
      <c r="H4463" s="1">
        <f>DATE(YEAR(invoices[[#This Row],[due_date]]),MONTH(invoices[[#This Row],[due_date]]),1)</f>
        <v>45323</v>
      </c>
      <c r="I4463" s="1">
        <v>45329</v>
      </c>
      <c r="J4463">
        <v>6000</v>
      </c>
      <c r="K4463">
        <v>0</v>
      </c>
      <c r="L4463">
        <v>0</v>
      </c>
      <c r="M4463">
        <f>invoices[[#This Row],[rent_amount]]+invoices[[#This Row],[electricity_amount]]+invoices[[#This Row],[other_charges]]</f>
        <v>6000</v>
      </c>
      <c r="N4463" t="s">
        <v>28</v>
      </c>
      <c r="O4463" t="s">
        <v>67</v>
      </c>
      <c r="P4463">
        <v>0</v>
      </c>
      <c r="Q4463" t="b">
        <v>0</v>
      </c>
      <c r="R4463" t="s">
        <v>68</v>
      </c>
      <c r="S4463">
        <v>0</v>
      </c>
      <c r="T4463">
        <f>invoices[[#This Row],[total_amount]]</f>
        <v>6000</v>
      </c>
      <c r="U4463" t="s">
        <v>2443</v>
      </c>
      <c r="V4463" t="str">
        <f>INDEX([1]!Table1[tenantname],MATCH(invoices[[#This Row],[allotment_id]],[1]!Table1[TenantAllotmentID],0))</f>
        <v>Sree Shravanya Ragunath (D21-B1)</v>
      </c>
      <c r="W4463" t="s">
        <v>14805</v>
      </c>
      <c r="X4463" t="s">
        <v>14806</v>
      </c>
      <c r="Y4463" s="4">
        <v>45323</v>
      </c>
      <c r="Z4463" t="s">
        <v>15808</v>
      </c>
      <c r="AA4463">
        <v>4307</v>
      </c>
      <c r="AB4463">
        <v>1435</v>
      </c>
      <c r="AC4463">
        <v>258</v>
      </c>
      <c r="AD4463" s="7">
        <f>invoices[[#This Row],[Rent]]+invoices[[#This Row],[Services]]+invoices[[#This Row],[GST]]</f>
        <v>6000</v>
      </c>
      <c r="AE4463" s="7">
        <f>invoices[[#This Row],[Total]]-invoices[[#This Row],[rent_amount]]</f>
        <v>0</v>
      </c>
      <c r="AF4463">
        <v>1703</v>
      </c>
      <c r="AG4463">
        <v>0</v>
      </c>
      <c r="AH4463">
        <f>invoices[[#This Row],[EB Amount]]-invoices[[#This Row],[electricity_amount]]</f>
        <v>0</v>
      </c>
    </row>
    <row r="4464" spans="1:34">
      <c r="A4464" s="2" t="s">
        <v>4932</v>
      </c>
      <c r="B4464" t="s">
        <v>22</v>
      </c>
      <c r="C4464" t="s">
        <v>1823</v>
      </c>
      <c r="D4464" t="s">
        <v>24</v>
      </c>
      <c r="E4464" t="s">
        <v>80</v>
      </c>
      <c r="F4464" t="s">
        <v>1824</v>
      </c>
      <c r="G4464" t="s">
        <v>4933</v>
      </c>
      <c r="H4464" s="1">
        <f>DATE(YEAR(invoices[[#This Row],[due_date]]),MONTH(invoices[[#This Row],[due_date]]),1)</f>
        <v>45323</v>
      </c>
      <c r="I4464" s="1">
        <v>45329</v>
      </c>
      <c r="J4464">
        <v>23000</v>
      </c>
      <c r="K4464">
        <v>527</v>
      </c>
      <c r="L4464">
        <v>0</v>
      </c>
      <c r="M4464">
        <f>invoices[[#This Row],[rent_amount]]+invoices[[#This Row],[electricity_amount]]+invoices[[#This Row],[other_charges]]</f>
        <v>23527</v>
      </c>
      <c r="N4464" t="s">
        <v>28</v>
      </c>
      <c r="O4464" t="s">
        <v>433</v>
      </c>
      <c r="P4464">
        <v>0</v>
      </c>
      <c r="Q4464" t="b">
        <v>0</v>
      </c>
      <c r="R4464" t="s">
        <v>68</v>
      </c>
      <c r="S4464">
        <v>0</v>
      </c>
      <c r="T4464">
        <f>invoices[[#This Row],[total_amount]]</f>
        <v>23527</v>
      </c>
      <c r="U4464" t="s">
        <v>1826</v>
      </c>
      <c r="V4464" t="str">
        <f>INDEX([1]!Table1[tenantname],MATCH(invoices[[#This Row],[allotment_id]],[1]!Table1[TenantAllotmentID],0))</f>
        <v>Grace Roshini (D21-A1)</v>
      </c>
      <c r="W4464" t="s">
        <v>14607</v>
      </c>
      <c r="X4464" t="s">
        <v>14608</v>
      </c>
      <c r="Y4464" s="4">
        <v>45323</v>
      </c>
      <c r="Z4464" t="s">
        <v>15808</v>
      </c>
      <c r="AA4464">
        <v>16510</v>
      </c>
      <c r="AB4464">
        <v>5502</v>
      </c>
      <c r="AC4464">
        <v>988</v>
      </c>
      <c r="AD4464" s="7">
        <f>invoices[[#This Row],[Rent]]+invoices[[#This Row],[Services]]+invoices[[#This Row],[GST]]</f>
        <v>23000</v>
      </c>
      <c r="AE4464" s="7">
        <f>invoices[[#This Row],[Total]]-invoices[[#This Row],[rent_amount]]</f>
        <v>0</v>
      </c>
      <c r="AF4464">
        <v>1709</v>
      </c>
      <c r="AG4464">
        <v>527</v>
      </c>
      <c r="AH4464">
        <f>invoices[[#This Row],[EB Amount]]-invoices[[#This Row],[electricity_amount]]</f>
        <v>0</v>
      </c>
    </row>
    <row r="4465" spans="1:34">
      <c r="A4465" t="s">
        <v>5008</v>
      </c>
      <c r="B4465" t="s">
        <v>22</v>
      </c>
      <c r="C4465" t="s">
        <v>87</v>
      </c>
      <c r="D4465" t="s">
        <v>24</v>
      </c>
      <c r="E4465" t="s">
        <v>88</v>
      </c>
      <c r="F4465" t="s">
        <v>89</v>
      </c>
      <c r="G4465" t="s">
        <v>5009</v>
      </c>
      <c r="H4465" s="1">
        <f>DATE(YEAR(invoices[[#This Row],[due_date]]),MONTH(invoices[[#This Row],[due_date]]),1)</f>
        <v>45323</v>
      </c>
      <c r="I4465" s="1">
        <v>45329</v>
      </c>
      <c r="J4465">
        <v>14500</v>
      </c>
      <c r="K4465">
        <v>1457</v>
      </c>
      <c r="L4465">
        <v>0</v>
      </c>
      <c r="M4465">
        <f>invoices[[#This Row],[rent_amount]]+invoices[[#This Row],[electricity_amount]]+invoices[[#This Row],[other_charges]]</f>
        <v>15957</v>
      </c>
      <c r="N4465" t="s">
        <v>28</v>
      </c>
      <c r="O4465" t="s">
        <v>695</v>
      </c>
      <c r="P4465">
        <v>0</v>
      </c>
      <c r="Q4465" t="b">
        <v>0</v>
      </c>
      <c r="R4465" t="s">
        <v>68</v>
      </c>
      <c r="S4465">
        <v>0</v>
      </c>
      <c r="T4465">
        <f>invoices[[#This Row],[total_amount]]</f>
        <v>15957</v>
      </c>
      <c r="U4465" t="s">
        <v>93</v>
      </c>
      <c r="V4465" t="str">
        <f>INDEX([1]!Table1[tenantname],MATCH(invoices[[#This Row],[allotment_id]],[1]!Table1[TenantAllotmentID],0))</f>
        <v>Archit Kumar (B13-B2)</v>
      </c>
      <c r="W4465" t="s">
        <v>14000</v>
      </c>
      <c r="X4465" t="s">
        <v>14001</v>
      </c>
      <c r="Y4465" s="4">
        <v>45323</v>
      </c>
      <c r="Z4465" t="s">
        <v>15808</v>
      </c>
      <c r="AA4465">
        <v>10408</v>
      </c>
      <c r="AB4465">
        <v>3468</v>
      </c>
      <c r="AC4465">
        <v>624</v>
      </c>
      <c r="AD4465" s="7">
        <f>invoices[[#This Row],[Rent]]+invoices[[#This Row],[Services]]+invoices[[#This Row],[GST]]</f>
        <v>14500</v>
      </c>
      <c r="AE4465" s="7">
        <f>invoices[[#This Row],[Total]]-invoices[[#This Row],[rent_amount]]</f>
        <v>0</v>
      </c>
      <c r="AF4465">
        <v>1745</v>
      </c>
      <c r="AG4465">
        <v>1457</v>
      </c>
      <c r="AH4465">
        <f>invoices[[#This Row],[EB Amount]]-invoices[[#This Row],[electricity_amount]]</f>
        <v>0</v>
      </c>
    </row>
    <row r="4466" spans="1:34">
      <c r="A4466" t="s">
        <v>5014</v>
      </c>
      <c r="B4466" t="s">
        <v>22</v>
      </c>
      <c r="C4466" t="s">
        <v>2426</v>
      </c>
      <c r="D4466" t="s">
        <v>24</v>
      </c>
      <c r="E4466" t="s">
        <v>88</v>
      </c>
      <c r="F4466" t="s">
        <v>921</v>
      </c>
      <c r="G4466" t="s">
        <v>5015</v>
      </c>
      <c r="H4466" s="1">
        <f>DATE(YEAR(invoices[[#This Row],[due_date]]),MONTH(invoices[[#This Row],[due_date]]),1)</f>
        <v>45323</v>
      </c>
      <c r="I4466" s="1">
        <v>45329</v>
      </c>
      <c r="J4466">
        <v>12600</v>
      </c>
      <c r="K4466">
        <v>1457</v>
      </c>
      <c r="L4466">
        <v>0</v>
      </c>
      <c r="M4466">
        <f>invoices[[#This Row],[rent_amount]]+invoices[[#This Row],[electricity_amount]]+invoices[[#This Row],[other_charges]]</f>
        <v>14057</v>
      </c>
      <c r="N4466" t="s">
        <v>28</v>
      </c>
      <c r="O4466" t="s">
        <v>433</v>
      </c>
      <c r="P4466">
        <v>0</v>
      </c>
      <c r="Q4466" t="b">
        <v>0</v>
      </c>
      <c r="R4466" t="s">
        <v>68</v>
      </c>
      <c r="S4466">
        <v>0</v>
      </c>
      <c r="T4466">
        <f>invoices[[#This Row],[total_amount]]</f>
        <v>14057</v>
      </c>
      <c r="U4466" t="s">
        <v>2428</v>
      </c>
      <c r="V4466" t="str">
        <f>INDEX([1]!Table1[tenantname],MATCH(invoices[[#This Row],[allotment_id]],[1]!Table1[TenantAllotmentID],0))</f>
        <v>Srinivas VNS (B13-C1)</v>
      </c>
      <c r="W4466" t="s">
        <v>14803</v>
      </c>
      <c r="X4466" t="s">
        <v>14804</v>
      </c>
      <c r="Y4466" s="4">
        <v>45323</v>
      </c>
      <c r="Z4466" t="s">
        <v>15808</v>
      </c>
      <c r="AA4466">
        <v>9044</v>
      </c>
      <c r="AB4466">
        <v>3014</v>
      </c>
      <c r="AC4466">
        <v>542</v>
      </c>
      <c r="AD4466" s="7">
        <f>invoices[[#This Row],[Rent]]+invoices[[#This Row],[Services]]+invoices[[#This Row],[GST]]</f>
        <v>12600</v>
      </c>
      <c r="AE4466" s="7">
        <f>invoices[[#This Row],[Total]]-invoices[[#This Row],[rent_amount]]</f>
        <v>0</v>
      </c>
      <c r="AF4466">
        <v>1748</v>
      </c>
      <c r="AG4466">
        <v>1457</v>
      </c>
      <c r="AH4466">
        <f>invoices[[#This Row],[EB Amount]]-invoices[[#This Row],[electricity_amount]]</f>
        <v>0</v>
      </c>
    </row>
    <row r="4467" spans="1:34">
      <c r="A4467" t="s">
        <v>5456</v>
      </c>
      <c r="B4467" t="s">
        <v>22</v>
      </c>
      <c r="C4467" t="s">
        <v>4568</v>
      </c>
      <c r="D4467" t="s">
        <v>24</v>
      </c>
      <c r="E4467" t="s">
        <v>181</v>
      </c>
      <c r="F4467" t="s">
        <v>427</v>
      </c>
      <c r="G4467" t="s">
        <v>5457</v>
      </c>
      <c r="H4467" s="1">
        <f>DATE(YEAR(invoices[[#This Row],[due_date]]),MONTH(invoices[[#This Row],[due_date]]),1)</f>
        <v>45323</v>
      </c>
      <c r="I4467" s="1">
        <v>45329</v>
      </c>
      <c r="J4467">
        <v>13000</v>
      </c>
      <c r="K4467">
        <v>1457</v>
      </c>
      <c r="L4467">
        <v>0</v>
      </c>
      <c r="M4467">
        <f>invoices[[#This Row],[rent_amount]]+invoices[[#This Row],[electricity_amount]]+invoices[[#This Row],[other_charges]]</f>
        <v>14457</v>
      </c>
      <c r="N4467" t="s">
        <v>28</v>
      </c>
      <c r="O4467" t="s">
        <v>67</v>
      </c>
      <c r="P4467">
        <v>0</v>
      </c>
      <c r="Q4467" t="b">
        <v>0</v>
      </c>
      <c r="R4467" t="s">
        <v>68</v>
      </c>
      <c r="S4467">
        <v>0</v>
      </c>
      <c r="T4467">
        <f>invoices[[#This Row],[total_amount]]</f>
        <v>14457</v>
      </c>
      <c r="U4467" t="s">
        <v>4570</v>
      </c>
      <c r="V4467" t="str">
        <f>INDEX([1]!Table1[tenantname],MATCH(invoices[[#This Row],[allotment_id]],[1]!Table1[TenantAllotmentID],0))</f>
        <v>Ayushi Raj (B24-B2)</v>
      </c>
      <c r="W4467" t="s">
        <v>15263</v>
      </c>
      <c r="X4467" t="s">
        <v>15264</v>
      </c>
      <c r="Y4467" s="4">
        <v>45323</v>
      </c>
      <c r="Z4467" t="s">
        <v>15808</v>
      </c>
      <c r="AA4467">
        <v>9332</v>
      </c>
      <c r="AB4467">
        <v>3110</v>
      </c>
      <c r="AC4467">
        <v>558</v>
      </c>
      <c r="AD4467" s="7">
        <f>invoices[[#This Row],[Rent]]+invoices[[#This Row],[Services]]+invoices[[#This Row],[GST]]</f>
        <v>13000</v>
      </c>
      <c r="AE4467" s="7">
        <f>invoices[[#This Row],[Total]]-invoices[[#This Row],[rent_amount]]</f>
        <v>0</v>
      </c>
      <c r="AF4467">
        <v>1962</v>
      </c>
      <c r="AG4467">
        <v>1457</v>
      </c>
      <c r="AH4467">
        <f>invoices[[#This Row],[EB Amount]]-invoices[[#This Row],[electricity_amount]]</f>
        <v>0</v>
      </c>
    </row>
    <row r="4468" spans="1:34">
      <c r="A4468" t="s">
        <v>6023</v>
      </c>
      <c r="B4468" t="s">
        <v>22</v>
      </c>
      <c r="C4468" t="s">
        <v>847</v>
      </c>
      <c r="D4468" t="s">
        <v>24</v>
      </c>
      <c r="E4468" t="s">
        <v>354</v>
      </c>
      <c r="F4468" t="s">
        <v>540</v>
      </c>
      <c r="G4468" t="s">
        <v>6024</v>
      </c>
      <c r="H4468" s="1">
        <f>DATE(YEAR(invoices[[#This Row],[due_date]]),MONTH(invoices[[#This Row],[due_date]]),1)</f>
        <v>45323</v>
      </c>
      <c r="I4468" s="1">
        <v>45329</v>
      </c>
      <c r="J4468">
        <v>13500</v>
      </c>
      <c r="K4468">
        <v>1000</v>
      </c>
      <c r="L4468">
        <v>0</v>
      </c>
      <c r="M4468">
        <f>invoices[[#This Row],[rent_amount]]+invoices[[#This Row],[electricity_amount]]+invoices[[#This Row],[other_charges]]</f>
        <v>14500</v>
      </c>
      <c r="N4468" t="s">
        <v>28</v>
      </c>
      <c r="O4468" t="s">
        <v>433</v>
      </c>
      <c r="P4468">
        <v>0</v>
      </c>
      <c r="Q4468" t="b">
        <v>0</v>
      </c>
      <c r="R4468" t="s">
        <v>68</v>
      </c>
      <c r="S4468">
        <v>0</v>
      </c>
      <c r="T4468">
        <f>invoices[[#This Row],[total_amount]]</f>
        <v>14500</v>
      </c>
      <c r="U4468" t="s">
        <v>2090</v>
      </c>
      <c r="V4468" t="str">
        <f>INDEX([1]!Table1[tenantname],MATCH(invoices[[#This Row],[allotment_id]],[1]!Table1[TenantAllotmentID],0))</f>
        <v>Narendhren RR (B34-C1)</v>
      </c>
      <c r="W4468" t="s">
        <v>14253</v>
      </c>
      <c r="X4468" t="s">
        <v>14704</v>
      </c>
      <c r="Y4468" s="4">
        <v>45323</v>
      </c>
      <c r="Z4468" t="s">
        <v>15808</v>
      </c>
      <c r="AA4468">
        <v>8775</v>
      </c>
      <c r="AB4468">
        <v>4445</v>
      </c>
      <c r="AC4468">
        <v>280</v>
      </c>
      <c r="AD4468" s="7">
        <f>invoices[[#This Row],[Rent]]+invoices[[#This Row],[Services]]+invoices[[#This Row],[GST]]</f>
        <v>13500</v>
      </c>
      <c r="AE4468" s="7">
        <f>invoices[[#This Row],[Total]]-invoices[[#This Row],[rent_amount]]</f>
        <v>0</v>
      </c>
      <c r="AF4468">
        <v>2237</v>
      </c>
      <c r="AG4468">
        <v>1000</v>
      </c>
      <c r="AH4468">
        <f>invoices[[#This Row],[EB Amount]]-invoices[[#This Row],[electricity_amount]]</f>
        <v>0</v>
      </c>
    </row>
    <row r="4469" spans="1:34">
      <c r="A4469" t="s">
        <v>6025</v>
      </c>
      <c r="B4469" t="s">
        <v>22</v>
      </c>
      <c r="C4469" t="s">
        <v>3263</v>
      </c>
      <c r="D4469" t="s">
        <v>24</v>
      </c>
      <c r="E4469" t="s">
        <v>167</v>
      </c>
      <c r="F4469" t="s">
        <v>2258</v>
      </c>
      <c r="G4469" t="s">
        <v>6026</v>
      </c>
      <c r="H4469" s="1">
        <f>DATE(YEAR(invoices[[#This Row],[due_date]]),MONTH(invoices[[#This Row],[due_date]]),1)</f>
        <v>45323</v>
      </c>
      <c r="I4469" s="1">
        <v>45329</v>
      </c>
      <c r="J4469">
        <v>19000</v>
      </c>
      <c r="K4469">
        <v>765</v>
      </c>
      <c r="L4469">
        <v>0</v>
      </c>
      <c r="M4469">
        <f>invoices[[#This Row],[rent_amount]]+invoices[[#This Row],[electricity_amount]]+invoices[[#This Row],[other_charges]]</f>
        <v>19765</v>
      </c>
      <c r="N4469" t="s">
        <v>28</v>
      </c>
      <c r="O4469" t="s">
        <v>67</v>
      </c>
      <c r="P4469">
        <v>0</v>
      </c>
      <c r="Q4469" t="b">
        <v>0</v>
      </c>
      <c r="R4469" t="s">
        <v>68</v>
      </c>
      <c r="S4469">
        <v>0</v>
      </c>
      <c r="T4469">
        <f>invoices[[#This Row],[total_amount]]</f>
        <v>19765</v>
      </c>
      <c r="U4469" t="s">
        <v>3265</v>
      </c>
      <c r="V4469" t="str">
        <f>INDEX([1]!Table1[tenantname],MATCH(invoices[[#This Row],[allotment_id]],[1]!Table1[TenantAllotmentID],0))</f>
        <v>Rituraj Sarma (B42-A1)</v>
      </c>
      <c r="W4469" t="s">
        <v>15010</v>
      </c>
      <c r="X4469" t="s">
        <v>15011</v>
      </c>
      <c r="Y4469" s="4">
        <v>45323</v>
      </c>
      <c r="Z4469" t="s">
        <v>15808</v>
      </c>
      <c r="AA4469">
        <v>13639</v>
      </c>
      <c r="AB4469">
        <v>4545</v>
      </c>
      <c r="AC4469">
        <v>816</v>
      </c>
      <c r="AD4469" s="7">
        <f>invoices[[#This Row],[Rent]]+invoices[[#This Row],[Services]]+invoices[[#This Row],[GST]]</f>
        <v>19000</v>
      </c>
      <c r="AE4469" s="7">
        <f>invoices[[#This Row],[Total]]-invoices[[#This Row],[rent_amount]]</f>
        <v>0</v>
      </c>
      <c r="AF4469">
        <v>2238</v>
      </c>
      <c r="AG4469">
        <v>765</v>
      </c>
      <c r="AH4469">
        <f>invoices[[#This Row],[EB Amount]]-invoices[[#This Row],[electricity_amount]]</f>
        <v>0</v>
      </c>
    </row>
    <row r="4470" spans="1:34">
      <c r="A4470" t="s">
        <v>6071</v>
      </c>
      <c r="B4470" t="s">
        <v>22</v>
      </c>
      <c r="C4470" t="s">
        <v>1853</v>
      </c>
      <c r="D4470" t="s">
        <v>24</v>
      </c>
      <c r="E4470" t="s">
        <v>234</v>
      </c>
      <c r="F4470" t="s">
        <v>1854</v>
      </c>
      <c r="G4470" t="s">
        <v>6072</v>
      </c>
      <c r="H4470" s="1">
        <f>DATE(YEAR(invoices[[#This Row],[due_date]]),MONTH(invoices[[#This Row],[due_date]]),1)</f>
        <v>45323</v>
      </c>
      <c r="I4470" s="1">
        <v>45329</v>
      </c>
      <c r="J4470">
        <v>13500</v>
      </c>
      <c r="K4470">
        <v>931</v>
      </c>
      <c r="L4470">
        <v>0</v>
      </c>
      <c r="M4470">
        <f>invoices[[#This Row],[rent_amount]]+invoices[[#This Row],[electricity_amount]]+invoices[[#This Row],[other_charges]]</f>
        <v>14431</v>
      </c>
      <c r="N4470" t="s">
        <v>28</v>
      </c>
      <c r="O4470" t="s">
        <v>695</v>
      </c>
      <c r="P4470">
        <v>0</v>
      </c>
      <c r="Q4470" t="b">
        <v>0</v>
      </c>
      <c r="R4470" t="s">
        <v>68</v>
      </c>
      <c r="S4470">
        <v>0</v>
      </c>
      <c r="T4470">
        <f>invoices[[#This Row],[total_amount]]</f>
        <v>14431</v>
      </c>
      <c r="U4470" t="s">
        <v>1856</v>
      </c>
      <c r="V4470" t="str">
        <f>INDEX([1]!Table1[tenantname],MATCH(invoices[[#This Row],[allotment_id]],[1]!Table1[TenantAllotmentID],0))</f>
        <v>Hema Varshini Gnanavel (D12-C1)</v>
      </c>
      <c r="W4470" t="s">
        <v>14619</v>
      </c>
      <c r="X4470" t="s">
        <v>14620</v>
      </c>
      <c r="Y4470" s="4">
        <v>45323</v>
      </c>
      <c r="Z4470" t="s">
        <v>15808</v>
      </c>
      <c r="AA4470">
        <v>9690</v>
      </c>
      <c r="AB4470">
        <v>3229</v>
      </c>
      <c r="AC4470">
        <v>581</v>
      </c>
      <c r="AD4470" s="7">
        <f>invoices[[#This Row],[Rent]]+invoices[[#This Row],[Services]]+invoices[[#This Row],[GST]]</f>
        <v>13500</v>
      </c>
      <c r="AE4470" s="7">
        <f>invoices[[#This Row],[Total]]-invoices[[#This Row],[rent_amount]]</f>
        <v>0</v>
      </c>
      <c r="AF4470">
        <v>2260</v>
      </c>
      <c r="AG4470">
        <v>931</v>
      </c>
      <c r="AH4470">
        <f>invoices[[#This Row],[EB Amount]]-invoices[[#This Row],[electricity_amount]]</f>
        <v>0</v>
      </c>
    </row>
    <row r="4471" spans="1:34">
      <c r="A4471" t="s">
        <v>6169</v>
      </c>
      <c r="B4471" t="s">
        <v>22</v>
      </c>
      <c r="C4471" t="s">
        <v>1492</v>
      </c>
      <c r="D4471" t="s">
        <v>24</v>
      </c>
      <c r="E4471" t="s">
        <v>569</v>
      </c>
      <c r="F4471" t="s">
        <v>1493</v>
      </c>
      <c r="G4471" t="s">
        <v>6170</v>
      </c>
      <c r="H4471" s="1">
        <f>DATE(YEAR(invoices[[#This Row],[due_date]]),MONTH(invoices[[#This Row],[due_date]]),1)</f>
        <v>45323</v>
      </c>
      <c r="I4471" s="1">
        <v>45329</v>
      </c>
      <c r="J4471">
        <v>2241</v>
      </c>
      <c r="K4471">
        <v>0</v>
      </c>
      <c r="L4471">
        <v>0</v>
      </c>
      <c r="M4471">
        <f>invoices[[#This Row],[rent_amount]]+invoices[[#This Row],[electricity_amount]]+invoices[[#This Row],[other_charges]]</f>
        <v>2241</v>
      </c>
      <c r="N4471" t="s">
        <v>28</v>
      </c>
      <c r="O4471" t="s">
        <v>433</v>
      </c>
      <c r="P4471">
        <v>0</v>
      </c>
      <c r="Q4471" t="b">
        <v>0</v>
      </c>
      <c r="R4471" t="s">
        <v>68</v>
      </c>
      <c r="S4471">
        <v>0</v>
      </c>
      <c r="T4471">
        <f>invoices[[#This Row],[total_amount]]</f>
        <v>2241</v>
      </c>
      <c r="U4471" t="s">
        <v>1495</v>
      </c>
      <c r="V4471" t="str">
        <f>INDEX([1]!Table1[tenantname],MATCH(invoices[[#This Row],[allotment_id]],[1]!Table1[TenantAllotmentID],0))</f>
        <v>Kritika Patwary (C12-C1)</v>
      </c>
      <c r="W4471" t="s">
        <v>14493</v>
      </c>
      <c r="X4471" t="s">
        <v>14494</v>
      </c>
      <c r="Y4471" s="4">
        <v>45323</v>
      </c>
      <c r="Z4471" t="s">
        <v>15808</v>
      </c>
      <c r="AA4471">
        <v>1570</v>
      </c>
      <c r="AB4471">
        <v>570</v>
      </c>
      <c r="AC4471">
        <v>101</v>
      </c>
      <c r="AD4471" s="7">
        <f>invoices[[#This Row],[Rent]]+invoices[[#This Row],[Services]]+invoices[[#This Row],[GST]]</f>
        <v>2241</v>
      </c>
      <c r="AE4471" s="7">
        <f>invoices[[#This Row],[Total]]-invoices[[#This Row],[rent_amount]]</f>
        <v>0</v>
      </c>
      <c r="AF4471">
        <v>2307</v>
      </c>
      <c r="AG4471">
        <v>0</v>
      </c>
      <c r="AH4471">
        <f>invoices[[#This Row],[EB Amount]]-invoices[[#This Row],[electricity_amount]]</f>
        <v>0</v>
      </c>
    </row>
    <row r="4472" spans="1:34">
      <c r="A4472" t="s">
        <v>6282</v>
      </c>
      <c r="B4472" t="s">
        <v>22</v>
      </c>
      <c r="C4472" t="s">
        <v>1517</v>
      </c>
      <c r="D4472" t="s">
        <v>24</v>
      </c>
      <c r="E4472" t="s">
        <v>349</v>
      </c>
      <c r="F4472" t="s">
        <v>878</v>
      </c>
      <c r="G4472" t="s">
        <v>6283</v>
      </c>
      <c r="H4472" s="1">
        <f>DATE(YEAR(invoices[[#This Row],[due_date]]),MONTH(invoices[[#This Row],[due_date]]),1)</f>
        <v>45323</v>
      </c>
      <c r="I4472" s="1">
        <v>45329</v>
      </c>
      <c r="J4472">
        <v>19000</v>
      </c>
      <c r="K4472">
        <v>1116</v>
      </c>
      <c r="L4472">
        <v>0</v>
      </c>
      <c r="M4472">
        <f>invoices[[#This Row],[rent_amount]]+invoices[[#This Row],[electricity_amount]]+invoices[[#This Row],[other_charges]]</f>
        <v>20116</v>
      </c>
      <c r="N4472" t="s">
        <v>28</v>
      </c>
      <c r="O4472" t="s">
        <v>695</v>
      </c>
      <c r="P4472">
        <v>0</v>
      </c>
      <c r="Q4472" t="b">
        <v>0</v>
      </c>
      <c r="R4472" t="s">
        <v>68</v>
      </c>
      <c r="S4472">
        <v>0</v>
      </c>
      <c r="T4472">
        <f>invoices[[#This Row],[total_amount]]</f>
        <v>20116</v>
      </c>
      <c r="U4472" t="s">
        <v>1518</v>
      </c>
      <c r="V4472" t="str">
        <f>INDEX([1]!Table1[tenantname],MATCH(invoices[[#This Row],[allotment_id]],[1]!Table1[TenantAllotmentID],0))</f>
        <v>Binayak Debgupta (B11-A1)</v>
      </c>
      <c r="W4472" t="s">
        <v>14504</v>
      </c>
      <c r="X4472" t="s">
        <v>14505</v>
      </c>
      <c r="Y4472" s="4">
        <v>45323</v>
      </c>
      <c r="Z4472" t="s">
        <v>15808</v>
      </c>
      <c r="AA4472">
        <v>13639</v>
      </c>
      <c r="AB4472">
        <v>4545</v>
      </c>
      <c r="AC4472">
        <v>816</v>
      </c>
      <c r="AD4472" s="7">
        <f>invoices[[#This Row],[Rent]]+invoices[[#This Row],[Services]]+invoices[[#This Row],[GST]]</f>
        <v>19000</v>
      </c>
      <c r="AE4472" s="7">
        <f>invoices[[#This Row],[Total]]-invoices[[#This Row],[rent_amount]]</f>
        <v>0</v>
      </c>
      <c r="AF4472">
        <v>2370</v>
      </c>
      <c r="AG4472">
        <v>1116</v>
      </c>
      <c r="AH4472">
        <f>invoices[[#This Row],[EB Amount]]-invoices[[#This Row],[electricity_amount]]</f>
        <v>0</v>
      </c>
    </row>
    <row r="4473" spans="1:34">
      <c r="A4473" t="s">
        <v>6327</v>
      </c>
      <c r="B4473" t="s">
        <v>22</v>
      </c>
      <c r="C4473" t="s">
        <v>1020</v>
      </c>
      <c r="D4473" t="s">
        <v>24</v>
      </c>
      <c r="E4473" t="s">
        <v>329</v>
      </c>
      <c r="F4473" t="s">
        <v>1021</v>
      </c>
      <c r="G4473" t="s">
        <v>6328</v>
      </c>
      <c r="H4473" s="1">
        <f>DATE(YEAR(invoices[[#This Row],[due_date]]),MONTH(invoices[[#This Row],[due_date]]),1)</f>
        <v>45323</v>
      </c>
      <c r="I4473" s="1">
        <v>45329</v>
      </c>
      <c r="J4473">
        <v>14500</v>
      </c>
      <c r="K4473">
        <v>0</v>
      </c>
      <c r="L4473">
        <v>0</v>
      </c>
      <c r="M4473">
        <f>invoices[[#This Row],[rent_amount]]+invoices[[#This Row],[electricity_amount]]+invoices[[#This Row],[other_charges]]</f>
        <v>14500</v>
      </c>
      <c r="N4473" t="s">
        <v>28</v>
      </c>
      <c r="O4473" t="s">
        <v>67</v>
      </c>
      <c r="P4473">
        <v>0</v>
      </c>
      <c r="Q4473" t="b">
        <v>0</v>
      </c>
      <c r="R4473" t="s">
        <v>68</v>
      </c>
      <c r="S4473">
        <v>0</v>
      </c>
      <c r="T4473">
        <f>invoices[[#This Row],[total_amount]]</f>
        <v>14500</v>
      </c>
      <c r="U4473" t="s">
        <v>1024</v>
      </c>
      <c r="V4473" t="str">
        <f>INDEX([1]!Table1[tenantname],MATCH(invoices[[#This Row],[allotment_id]],[1]!Table1[TenantAllotmentID],0))</f>
        <v>Sruthi Naya P (C43-B2)</v>
      </c>
      <c r="W4473" t="s">
        <v>14318</v>
      </c>
      <c r="X4473" t="s">
        <v>14318</v>
      </c>
      <c r="Y4473" s="4">
        <v>45323</v>
      </c>
      <c r="Z4473" t="s">
        <v>15808</v>
      </c>
      <c r="AA4473">
        <v>9425</v>
      </c>
      <c r="AB4473">
        <v>4774</v>
      </c>
      <c r="AC4473">
        <v>301</v>
      </c>
      <c r="AD4473" s="7">
        <f>invoices[[#This Row],[Rent]]+invoices[[#This Row],[Services]]+invoices[[#This Row],[GST]]</f>
        <v>14500</v>
      </c>
      <c r="AE4473" s="7">
        <f>invoices[[#This Row],[Total]]-invoices[[#This Row],[rent_amount]]</f>
        <v>0</v>
      </c>
      <c r="AF4473">
        <v>2394</v>
      </c>
      <c r="AG4473">
        <v>0</v>
      </c>
      <c r="AH4473">
        <f>invoices[[#This Row],[EB Amount]]-invoices[[#This Row],[electricity_amount]]</f>
        <v>0</v>
      </c>
    </row>
    <row r="4474" spans="1:34">
      <c r="A4474" t="s">
        <v>6335</v>
      </c>
      <c r="B4474" t="s">
        <v>22</v>
      </c>
      <c r="C4474" t="s">
        <v>6336</v>
      </c>
      <c r="D4474" t="s">
        <v>24</v>
      </c>
      <c r="E4474" t="s">
        <v>592</v>
      </c>
      <c r="F4474" t="s">
        <v>593</v>
      </c>
      <c r="G4474" t="s">
        <v>6337</v>
      </c>
      <c r="H4474" s="1">
        <f>DATE(YEAR(invoices[[#This Row],[due_date]]),MONTH(invoices[[#This Row],[due_date]]),1)</f>
        <v>45323</v>
      </c>
      <c r="I4474" s="1">
        <v>45329</v>
      </c>
      <c r="J4474">
        <v>2250</v>
      </c>
      <c r="K4474">
        <v>0</v>
      </c>
      <c r="L4474">
        <v>0</v>
      </c>
      <c r="M4474">
        <f>invoices[[#This Row],[rent_amount]]+invoices[[#This Row],[electricity_amount]]+invoices[[#This Row],[other_charges]]</f>
        <v>2250</v>
      </c>
      <c r="N4474" t="s">
        <v>28</v>
      </c>
      <c r="O4474" t="s">
        <v>433</v>
      </c>
      <c r="P4474">
        <v>0</v>
      </c>
      <c r="Q4474" t="b">
        <v>0</v>
      </c>
      <c r="R4474" t="s">
        <v>68</v>
      </c>
      <c r="S4474">
        <v>0</v>
      </c>
      <c r="T4474">
        <f>invoices[[#This Row],[total_amount]]</f>
        <v>2250</v>
      </c>
      <c r="U4474" s="2" t="s">
        <v>6338</v>
      </c>
      <c r="V4474" t="str">
        <f>INDEX([1]!Table1[tenantname],MATCH(invoices[[#This Row],[allotment_id]],[1]!Table1[TenantAllotmentID],0))</f>
        <v>Keshav Lalit (A44-C2)</v>
      </c>
      <c r="W4474" t="s">
        <v>15467</v>
      </c>
      <c r="X4474" t="s">
        <v>15468</v>
      </c>
      <c r="Y4474" s="4">
        <v>45323</v>
      </c>
      <c r="Z4474" t="s">
        <v>15808</v>
      </c>
      <c r="AA4474">
        <v>1576</v>
      </c>
      <c r="AB4474">
        <v>572</v>
      </c>
      <c r="AC4474">
        <v>102</v>
      </c>
      <c r="AD4474" s="7">
        <f>invoices[[#This Row],[Rent]]+invoices[[#This Row],[Services]]+invoices[[#This Row],[GST]]</f>
        <v>2250</v>
      </c>
      <c r="AE4474" s="7">
        <f>invoices[[#This Row],[Total]]-invoices[[#This Row],[rent_amount]]</f>
        <v>0</v>
      </c>
      <c r="AF4474">
        <v>2397</v>
      </c>
      <c r="AG4474">
        <v>0</v>
      </c>
      <c r="AH4474">
        <f>invoices[[#This Row],[EB Amount]]-invoices[[#This Row],[electricity_amount]]</f>
        <v>0</v>
      </c>
    </row>
    <row r="4475" spans="1:34">
      <c r="A4475" t="s">
        <v>6438</v>
      </c>
      <c r="B4475" t="s">
        <v>22</v>
      </c>
      <c r="C4475" t="s">
        <v>3028</v>
      </c>
      <c r="D4475" t="s">
        <v>24</v>
      </c>
      <c r="E4475" t="s">
        <v>226</v>
      </c>
      <c r="F4475" t="s">
        <v>227</v>
      </c>
      <c r="G4475" t="s">
        <v>6439</v>
      </c>
      <c r="H4475" s="1">
        <f>DATE(YEAR(invoices[[#This Row],[due_date]]),MONTH(invoices[[#This Row],[due_date]]),1)</f>
        <v>45323</v>
      </c>
      <c r="I4475" s="1">
        <v>45329</v>
      </c>
      <c r="J4475">
        <v>13500</v>
      </c>
      <c r="K4475">
        <v>0</v>
      </c>
      <c r="L4475">
        <v>0</v>
      </c>
      <c r="M4475">
        <f>invoices[[#This Row],[rent_amount]]+invoices[[#This Row],[electricity_amount]]+invoices[[#This Row],[other_charges]]</f>
        <v>13500</v>
      </c>
      <c r="N4475" t="s">
        <v>28</v>
      </c>
      <c r="O4475" t="s">
        <v>433</v>
      </c>
      <c r="P4475">
        <v>0</v>
      </c>
      <c r="Q4475" t="b">
        <v>0</v>
      </c>
      <c r="R4475" t="s">
        <v>68</v>
      </c>
      <c r="S4475">
        <v>0</v>
      </c>
      <c r="T4475">
        <f>invoices[[#This Row],[total_amount]]</f>
        <v>13500</v>
      </c>
      <c r="U4475" t="s">
        <v>3030</v>
      </c>
      <c r="V4475" t="str">
        <f>INDEX([1]!Table1[tenantname],MATCH(invoices[[#This Row],[allotment_id]],[1]!Table1[TenantAllotmentID],0))</f>
        <v>Pragathi Patilkulkarni (B12-B2)</v>
      </c>
      <c r="W4475" t="s">
        <v>14953</v>
      </c>
      <c r="X4475" t="s">
        <v>14954</v>
      </c>
      <c r="Y4475" s="4">
        <v>45323</v>
      </c>
      <c r="Z4475" t="s">
        <v>15808</v>
      </c>
      <c r="AA4475">
        <v>9690</v>
      </c>
      <c r="AB4475">
        <v>3229</v>
      </c>
      <c r="AC4475">
        <v>581</v>
      </c>
      <c r="AD4475" s="7">
        <f>invoices[[#This Row],[Rent]]+invoices[[#This Row],[Services]]+invoices[[#This Row],[GST]]</f>
        <v>13500</v>
      </c>
      <c r="AE4475" s="7">
        <f>invoices[[#This Row],[Total]]-invoices[[#This Row],[rent_amount]]</f>
        <v>0</v>
      </c>
      <c r="AF4475">
        <v>2450</v>
      </c>
      <c r="AG4475">
        <v>0</v>
      </c>
      <c r="AH4475">
        <f>invoices[[#This Row],[EB Amount]]-invoices[[#This Row],[electricity_amount]]</f>
        <v>0</v>
      </c>
    </row>
    <row r="4476" spans="1:34">
      <c r="A4476" t="s">
        <v>6478</v>
      </c>
      <c r="B4476" t="s">
        <v>22</v>
      </c>
      <c r="C4476" t="s">
        <v>1270</v>
      </c>
      <c r="D4476" t="s">
        <v>24</v>
      </c>
      <c r="E4476" t="s">
        <v>275</v>
      </c>
      <c r="F4476" t="s">
        <v>276</v>
      </c>
      <c r="G4476" t="s">
        <v>6479</v>
      </c>
      <c r="H4476" s="1">
        <f>DATE(YEAR(invoices[[#This Row],[due_date]]),MONTH(invoices[[#This Row],[due_date]]),1)</f>
        <v>45323</v>
      </c>
      <c r="I4476" s="1">
        <v>45329</v>
      </c>
      <c r="J4476">
        <v>13500</v>
      </c>
      <c r="K4476">
        <v>343</v>
      </c>
      <c r="L4476">
        <v>0</v>
      </c>
      <c r="M4476">
        <f>invoices[[#This Row],[rent_amount]]+invoices[[#This Row],[electricity_amount]]+invoices[[#This Row],[other_charges]]</f>
        <v>13843</v>
      </c>
      <c r="N4476" t="s">
        <v>28</v>
      </c>
      <c r="O4476" t="s">
        <v>67</v>
      </c>
      <c r="P4476">
        <v>0</v>
      </c>
      <c r="Q4476" t="b">
        <v>0</v>
      </c>
      <c r="R4476" t="s">
        <v>68</v>
      </c>
      <c r="S4476">
        <v>0</v>
      </c>
      <c r="T4476">
        <f>invoices[[#This Row],[total_amount]]</f>
        <v>13843</v>
      </c>
      <c r="U4476" t="s">
        <v>1272</v>
      </c>
      <c r="V4476" t="str">
        <f>INDEX([1]!Table1[tenantname],MATCH(invoices[[#This Row],[allotment_id]],[1]!Table1[TenantAllotmentID],0))</f>
        <v>Smita Parial (B44-C2)</v>
      </c>
      <c r="W4476" t="s">
        <v>14407</v>
      </c>
      <c r="X4476" t="s">
        <v>14408</v>
      </c>
      <c r="Y4476" s="4">
        <v>45323</v>
      </c>
      <c r="Z4476" t="s">
        <v>15808</v>
      </c>
      <c r="AA4476">
        <v>9690</v>
      </c>
      <c r="AB4476">
        <v>3229</v>
      </c>
      <c r="AC4476">
        <v>581</v>
      </c>
      <c r="AD4476" s="7">
        <f>invoices[[#This Row],[Rent]]+invoices[[#This Row],[Services]]+invoices[[#This Row],[GST]]</f>
        <v>13500</v>
      </c>
      <c r="AE4476" s="7">
        <f>invoices[[#This Row],[Total]]-invoices[[#This Row],[rent_amount]]</f>
        <v>0</v>
      </c>
      <c r="AF4476">
        <v>2470</v>
      </c>
      <c r="AG4476">
        <v>343</v>
      </c>
      <c r="AH4476">
        <f>invoices[[#This Row],[EB Amount]]-invoices[[#This Row],[electricity_amount]]</f>
        <v>0</v>
      </c>
    </row>
    <row r="4477" spans="1:34">
      <c r="A4477" t="s">
        <v>6480</v>
      </c>
      <c r="B4477" t="s">
        <v>22</v>
      </c>
      <c r="C4477" t="s">
        <v>626</v>
      </c>
      <c r="D4477" t="s">
        <v>24</v>
      </c>
      <c r="E4477" t="s">
        <v>342</v>
      </c>
      <c r="F4477" t="s">
        <v>1279</v>
      </c>
      <c r="G4477" t="s">
        <v>6481</v>
      </c>
      <c r="H4477" s="1">
        <f>DATE(YEAR(invoices[[#This Row],[due_date]]),MONTH(invoices[[#This Row],[due_date]]),1)</f>
        <v>45323</v>
      </c>
      <c r="I4477" s="1">
        <v>45329</v>
      </c>
      <c r="J4477">
        <v>14500</v>
      </c>
      <c r="K4477">
        <v>1092</v>
      </c>
      <c r="L4477">
        <v>0</v>
      </c>
      <c r="M4477">
        <f>invoices[[#This Row],[rent_amount]]+invoices[[#This Row],[electricity_amount]]+invoices[[#This Row],[other_charges]]</f>
        <v>15592</v>
      </c>
      <c r="N4477" t="s">
        <v>28</v>
      </c>
      <c r="O4477" t="s">
        <v>67</v>
      </c>
      <c r="P4477">
        <v>0</v>
      </c>
      <c r="Q4477" t="b">
        <v>0</v>
      </c>
      <c r="R4477" t="s">
        <v>68</v>
      </c>
      <c r="S4477">
        <v>0</v>
      </c>
      <c r="T4477">
        <f>invoices[[#This Row],[total_amount]]</f>
        <v>15592</v>
      </c>
      <c r="U4477" t="s">
        <v>1619</v>
      </c>
      <c r="V4477" t="str">
        <f>INDEX([1]!Table1[tenantname],MATCH(invoices[[#This Row],[allotment_id]],[1]!Table1[TenantAllotmentID],0))</f>
        <v>Rishita Tulsyan (D11-C2)</v>
      </c>
      <c r="W4477" t="s">
        <v>14177</v>
      </c>
      <c r="X4477" t="s">
        <v>14538</v>
      </c>
      <c r="Y4477" s="4">
        <v>45323</v>
      </c>
      <c r="Z4477" t="s">
        <v>15808</v>
      </c>
      <c r="AA4477">
        <v>9715</v>
      </c>
      <c r="AB4477">
        <v>4516</v>
      </c>
      <c r="AC4477">
        <v>269</v>
      </c>
      <c r="AD4477" s="7">
        <f>invoices[[#This Row],[Rent]]+invoices[[#This Row],[Services]]+invoices[[#This Row],[GST]]</f>
        <v>14500</v>
      </c>
      <c r="AE4477" s="7">
        <f>invoices[[#This Row],[Total]]-invoices[[#This Row],[rent_amount]]</f>
        <v>0</v>
      </c>
      <c r="AF4477">
        <v>2471</v>
      </c>
      <c r="AG4477">
        <v>1092</v>
      </c>
      <c r="AH4477">
        <f>invoices[[#This Row],[EB Amount]]-invoices[[#This Row],[electricity_amount]]</f>
        <v>0</v>
      </c>
    </row>
    <row r="4478" spans="1:34">
      <c r="A4478" t="s">
        <v>6578</v>
      </c>
      <c r="B4478" t="s">
        <v>22</v>
      </c>
      <c r="C4478" t="s">
        <v>246</v>
      </c>
      <c r="D4478" t="s">
        <v>24</v>
      </c>
      <c r="E4478" t="s">
        <v>476</v>
      </c>
      <c r="F4478" t="s">
        <v>1087</v>
      </c>
      <c r="G4478" t="s">
        <v>6579</v>
      </c>
      <c r="H4478" s="1">
        <f>DATE(YEAR(invoices[[#This Row],[due_date]]),MONTH(invoices[[#This Row],[due_date]]),1)</f>
        <v>45323</v>
      </c>
      <c r="I4478" s="1">
        <v>45329</v>
      </c>
      <c r="J4478">
        <v>19000</v>
      </c>
      <c r="K4478">
        <v>1302</v>
      </c>
      <c r="L4478">
        <v>0</v>
      </c>
      <c r="M4478">
        <f>invoices[[#This Row],[rent_amount]]+invoices[[#This Row],[electricity_amount]]+invoices[[#This Row],[other_charges]]</f>
        <v>20302</v>
      </c>
      <c r="N4478" t="s">
        <v>28</v>
      </c>
      <c r="O4478" t="s">
        <v>695</v>
      </c>
      <c r="P4478">
        <v>0</v>
      </c>
      <c r="Q4478" t="b">
        <v>0</v>
      </c>
      <c r="R4478" t="s">
        <v>68</v>
      </c>
      <c r="S4478">
        <v>0</v>
      </c>
      <c r="T4478">
        <f>invoices[[#This Row],[total_amount]]</f>
        <v>20302</v>
      </c>
      <c r="U4478" t="s">
        <v>1089</v>
      </c>
      <c r="V4478" t="str">
        <f>INDEX([1]!Table1[tenantname],MATCH(invoices[[#This Row],[allotment_id]],[1]!Table1[TenantAllotmentID],0))</f>
        <v>Dinesh kumar (B41-A1)</v>
      </c>
      <c r="W4478" t="s">
        <v>14044</v>
      </c>
      <c r="X4478" t="s">
        <v>14343</v>
      </c>
      <c r="Y4478" s="4">
        <v>45323</v>
      </c>
      <c r="Z4478" t="s">
        <v>15808</v>
      </c>
      <c r="AA4478">
        <v>13639</v>
      </c>
      <c r="AB4478">
        <v>4545</v>
      </c>
      <c r="AC4478">
        <v>816</v>
      </c>
      <c r="AD4478" s="7">
        <f>invoices[[#This Row],[Rent]]+invoices[[#This Row],[Services]]+invoices[[#This Row],[GST]]</f>
        <v>19000</v>
      </c>
      <c r="AE4478" s="7">
        <f>invoices[[#This Row],[Total]]-invoices[[#This Row],[rent_amount]]</f>
        <v>0</v>
      </c>
      <c r="AF4478">
        <v>2521</v>
      </c>
      <c r="AG4478">
        <v>1302</v>
      </c>
      <c r="AH4478">
        <f>invoices[[#This Row],[EB Amount]]-invoices[[#This Row],[electricity_amount]]</f>
        <v>0</v>
      </c>
    </row>
    <row r="4479" spans="1:34">
      <c r="A4479" t="s">
        <v>6680</v>
      </c>
      <c r="B4479" t="s">
        <v>22</v>
      </c>
      <c r="C4479" t="s">
        <v>1121</v>
      </c>
      <c r="D4479" t="s">
        <v>24</v>
      </c>
      <c r="E4479" t="s">
        <v>147</v>
      </c>
      <c r="F4479" t="s">
        <v>1122</v>
      </c>
      <c r="G4479" t="s">
        <v>6681</v>
      </c>
      <c r="H4479" s="1">
        <f>DATE(YEAR(invoices[[#This Row],[due_date]]),MONTH(invoices[[#This Row],[due_date]]),1)</f>
        <v>45323</v>
      </c>
      <c r="I4479" s="1">
        <v>45329</v>
      </c>
      <c r="J4479">
        <v>14500</v>
      </c>
      <c r="K4479">
        <v>322</v>
      </c>
      <c r="L4479">
        <v>0</v>
      </c>
      <c r="M4479">
        <f>invoices[[#This Row],[rent_amount]]+invoices[[#This Row],[electricity_amount]]+invoices[[#This Row],[other_charges]]</f>
        <v>14822</v>
      </c>
      <c r="N4479" t="s">
        <v>28</v>
      </c>
      <c r="O4479" t="s">
        <v>433</v>
      </c>
      <c r="P4479">
        <v>0</v>
      </c>
      <c r="Q4479" t="b">
        <v>0</v>
      </c>
      <c r="R4479" t="s">
        <v>68</v>
      </c>
      <c r="S4479">
        <v>0</v>
      </c>
      <c r="T4479">
        <f>invoices[[#This Row],[total_amount]]</f>
        <v>14822</v>
      </c>
      <c r="U4479" t="s">
        <v>1125</v>
      </c>
      <c r="V4479" t="str">
        <f>INDEX([1]!Table1[tenantname],MATCH(invoices[[#This Row],[allotment_id]],[1]!Table1[TenantAllotmentID],0))</f>
        <v>Navin Joseph (C31-B1)</v>
      </c>
      <c r="W4479" t="s">
        <v>14356</v>
      </c>
      <c r="X4479" t="s">
        <v>14357</v>
      </c>
      <c r="Y4479" s="4">
        <v>45323</v>
      </c>
      <c r="Z4479" t="s">
        <v>15808</v>
      </c>
      <c r="AA4479">
        <v>10408</v>
      </c>
      <c r="AB4479">
        <v>3468</v>
      </c>
      <c r="AC4479">
        <v>624</v>
      </c>
      <c r="AD4479" s="7">
        <f>invoices[[#This Row],[Rent]]+invoices[[#This Row],[Services]]+invoices[[#This Row],[GST]]</f>
        <v>14500</v>
      </c>
      <c r="AE4479" s="7">
        <f>invoices[[#This Row],[Total]]-invoices[[#This Row],[rent_amount]]</f>
        <v>0</v>
      </c>
      <c r="AF4479">
        <v>2569</v>
      </c>
      <c r="AG4479">
        <v>322</v>
      </c>
      <c r="AH4479">
        <f>invoices[[#This Row],[EB Amount]]-invoices[[#This Row],[electricity_amount]]</f>
        <v>0</v>
      </c>
    </row>
    <row r="4480" spans="1:34">
      <c r="A4480" t="s">
        <v>6684</v>
      </c>
      <c r="B4480" t="s">
        <v>22</v>
      </c>
      <c r="C4480" t="s">
        <v>6685</v>
      </c>
      <c r="D4480" t="s">
        <v>24</v>
      </c>
      <c r="E4480" t="s">
        <v>254</v>
      </c>
      <c r="F4480" t="s">
        <v>2299</v>
      </c>
      <c r="G4480" t="s">
        <v>6686</v>
      </c>
      <c r="H4480" s="1">
        <f>DATE(YEAR(invoices[[#This Row],[due_date]]),MONTH(invoices[[#This Row],[due_date]]),1)</f>
        <v>45323</v>
      </c>
      <c r="I4480" s="1">
        <v>45329</v>
      </c>
      <c r="J4480">
        <v>5120</v>
      </c>
      <c r="K4480">
        <v>0</v>
      </c>
      <c r="L4480">
        <v>0</v>
      </c>
      <c r="M4480">
        <f>invoices[[#This Row],[rent_amount]]+invoices[[#This Row],[electricity_amount]]+invoices[[#This Row],[other_charges]]</f>
        <v>5120</v>
      </c>
      <c r="N4480" t="s">
        <v>28</v>
      </c>
      <c r="O4480" t="s">
        <v>67</v>
      </c>
      <c r="P4480">
        <v>0</v>
      </c>
      <c r="Q4480" t="b">
        <v>0</v>
      </c>
      <c r="R4480" t="s">
        <v>68</v>
      </c>
      <c r="S4480">
        <v>0</v>
      </c>
      <c r="T4480">
        <f>invoices[[#This Row],[total_amount]]</f>
        <v>5120</v>
      </c>
      <c r="U4480" t="s">
        <v>6687</v>
      </c>
      <c r="V4480" t="str">
        <f>INDEX([1]!Table1[tenantname],MATCH(invoices[[#This Row],[allotment_id]],[1]!Table1[TenantAllotmentID],0))</f>
        <v>Srilekha Telaprolu (C42-C1)</v>
      </c>
      <c r="W4480" t="s">
        <v>15500</v>
      </c>
      <c r="X4480" t="s">
        <v>15501</v>
      </c>
      <c r="Y4480" s="4">
        <v>45323</v>
      </c>
      <c r="Z4480" t="s">
        <v>15808</v>
      </c>
      <c r="AA4480">
        <v>3584</v>
      </c>
      <c r="AB4480">
        <v>1302</v>
      </c>
      <c r="AC4480">
        <v>234</v>
      </c>
      <c r="AD4480" s="7">
        <f>invoices[[#This Row],[Rent]]+invoices[[#This Row],[Services]]+invoices[[#This Row],[GST]]</f>
        <v>5120</v>
      </c>
      <c r="AE4480" s="7">
        <f>invoices[[#This Row],[Total]]-invoices[[#This Row],[rent_amount]]</f>
        <v>0</v>
      </c>
      <c r="AF4480">
        <v>2571</v>
      </c>
      <c r="AG4480">
        <v>0</v>
      </c>
      <c r="AH4480">
        <f>invoices[[#This Row],[EB Amount]]-invoices[[#This Row],[electricity_amount]]</f>
        <v>0</v>
      </c>
    </row>
    <row r="4481" spans="1:34">
      <c r="A4481" t="s">
        <v>6764</v>
      </c>
      <c r="B4481" t="s">
        <v>22</v>
      </c>
      <c r="C4481" t="s">
        <v>1744</v>
      </c>
      <c r="D4481" t="s">
        <v>24</v>
      </c>
      <c r="E4481" t="s">
        <v>195</v>
      </c>
      <c r="F4481" s="2" t="s">
        <v>1745</v>
      </c>
      <c r="G4481" t="s">
        <v>6765</v>
      </c>
      <c r="H4481" s="1">
        <f>DATE(YEAR(invoices[[#This Row],[due_date]]),MONTH(invoices[[#This Row],[due_date]]),1)</f>
        <v>45323</v>
      </c>
      <c r="I4481" s="1">
        <v>45329</v>
      </c>
      <c r="J4481">
        <v>13500</v>
      </c>
      <c r="K4481">
        <v>558</v>
      </c>
      <c r="L4481">
        <v>0</v>
      </c>
      <c r="M4481">
        <f>invoices[[#This Row],[rent_amount]]+invoices[[#This Row],[electricity_amount]]+invoices[[#This Row],[other_charges]]</f>
        <v>14058</v>
      </c>
      <c r="N4481" t="s">
        <v>28</v>
      </c>
      <c r="O4481" t="s">
        <v>67</v>
      </c>
      <c r="P4481">
        <v>0</v>
      </c>
      <c r="Q4481" t="b">
        <v>0</v>
      </c>
      <c r="R4481" t="s">
        <v>68</v>
      </c>
      <c r="S4481">
        <v>0</v>
      </c>
      <c r="T4481">
        <f>invoices[[#This Row],[total_amount]]</f>
        <v>14058</v>
      </c>
      <c r="U4481" t="s">
        <v>1747</v>
      </c>
      <c r="V4481" t="str">
        <f>INDEX([1]!Table1[tenantname],MATCH(invoices[[#This Row],[allotment_id]],[1]!Table1[TenantAllotmentID],0))</f>
        <v>Siya Sharma (D41-C1)</v>
      </c>
      <c r="W4481" t="s">
        <v>14580</v>
      </c>
      <c r="X4481" t="s">
        <v>14581</v>
      </c>
      <c r="Y4481" s="4">
        <v>45323</v>
      </c>
      <c r="Z4481" t="s">
        <v>15808</v>
      </c>
      <c r="AA4481">
        <v>9690</v>
      </c>
      <c r="AB4481">
        <v>3229</v>
      </c>
      <c r="AC4481">
        <v>581</v>
      </c>
      <c r="AD4481" s="7">
        <f>invoices[[#This Row],[Rent]]+invoices[[#This Row],[Services]]+invoices[[#This Row],[GST]]</f>
        <v>13500</v>
      </c>
      <c r="AE4481" s="7">
        <f>invoices[[#This Row],[Total]]-invoices[[#This Row],[rent_amount]]</f>
        <v>0</v>
      </c>
      <c r="AF4481">
        <v>2611</v>
      </c>
      <c r="AG4481">
        <v>558</v>
      </c>
      <c r="AH4481">
        <f>invoices[[#This Row],[EB Amount]]-invoices[[#This Row],[electricity_amount]]</f>
        <v>0</v>
      </c>
    </row>
    <row r="4482" spans="1:34">
      <c r="A4482" t="s">
        <v>6800</v>
      </c>
      <c r="B4482" t="s">
        <v>22</v>
      </c>
      <c r="C4482" t="s">
        <v>475</v>
      </c>
      <c r="D4482" t="s">
        <v>24</v>
      </c>
      <c r="E4482" t="s">
        <v>476</v>
      </c>
      <c r="F4482" t="s">
        <v>477</v>
      </c>
      <c r="G4482" t="s">
        <v>6801</v>
      </c>
      <c r="H4482" s="1">
        <f>DATE(YEAR(invoices[[#This Row],[due_date]]),MONTH(invoices[[#This Row],[due_date]]),1)</f>
        <v>45323</v>
      </c>
      <c r="I4482" s="1">
        <v>45329</v>
      </c>
      <c r="J4482">
        <v>22000</v>
      </c>
      <c r="K4482">
        <v>1302</v>
      </c>
      <c r="L4482">
        <v>0</v>
      </c>
      <c r="M4482">
        <f>invoices[[#This Row],[rent_amount]]+invoices[[#This Row],[electricity_amount]]+invoices[[#This Row],[other_charges]]</f>
        <v>23302</v>
      </c>
      <c r="N4482" t="s">
        <v>28</v>
      </c>
      <c r="O4482" t="s">
        <v>695</v>
      </c>
      <c r="P4482">
        <v>0</v>
      </c>
      <c r="Q4482" t="b">
        <v>0</v>
      </c>
      <c r="R4482" t="s">
        <v>68</v>
      </c>
      <c r="S4482">
        <v>0</v>
      </c>
      <c r="T4482">
        <f>invoices[[#This Row],[total_amount]]</f>
        <v>23302</v>
      </c>
      <c r="U4482" t="s">
        <v>479</v>
      </c>
      <c r="V4482" t="str">
        <f>INDEX([1]!Table1[tenantname],MATCH(invoices[[#This Row],[allotment_id]],[1]!Table1[TenantAllotmentID],0))</f>
        <v>Aurobinda Bharat Maharana (B41-D1)</v>
      </c>
      <c r="W4482" t="s">
        <v>14124</v>
      </c>
      <c r="X4482" t="s">
        <v>14125</v>
      </c>
      <c r="Y4482" s="4">
        <v>45323</v>
      </c>
      <c r="Z4482" t="s">
        <v>15808</v>
      </c>
      <c r="AA4482">
        <v>15792</v>
      </c>
      <c r="AB4482">
        <v>5263</v>
      </c>
      <c r="AC4482">
        <v>945</v>
      </c>
      <c r="AD4482" s="7">
        <f>invoices[[#This Row],[Rent]]+invoices[[#This Row],[Services]]+invoices[[#This Row],[GST]]</f>
        <v>22000</v>
      </c>
      <c r="AE4482" s="7">
        <f>invoices[[#This Row],[Total]]-invoices[[#This Row],[rent_amount]]</f>
        <v>0</v>
      </c>
      <c r="AF4482">
        <v>2631</v>
      </c>
      <c r="AG4482">
        <v>1302</v>
      </c>
      <c r="AH4482">
        <f>invoices[[#This Row],[EB Amount]]-invoices[[#This Row],[electricity_amount]]</f>
        <v>0</v>
      </c>
    </row>
    <row r="4483" spans="1:34">
      <c r="A4483" t="s">
        <v>6912</v>
      </c>
      <c r="B4483" t="s">
        <v>22</v>
      </c>
      <c r="C4483" t="s">
        <v>550</v>
      </c>
      <c r="D4483" t="s">
        <v>24</v>
      </c>
      <c r="E4483" t="s">
        <v>104</v>
      </c>
      <c r="F4483" t="s">
        <v>551</v>
      </c>
      <c r="G4483" t="s">
        <v>6913</v>
      </c>
      <c r="H4483" s="1">
        <f>DATE(YEAR(invoices[[#This Row],[due_date]]),MONTH(invoices[[#This Row],[due_date]]),1)</f>
        <v>45323</v>
      </c>
      <c r="I4483" s="1">
        <v>45329</v>
      </c>
      <c r="J4483">
        <v>13500</v>
      </c>
      <c r="K4483">
        <v>651</v>
      </c>
      <c r="L4483">
        <v>0</v>
      </c>
      <c r="M4483">
        <f>invoices[[#This Row],[rent_amount]]+invoices[[#This Row],[electricity_amount]]+invoices[[#This Row],[other_charges]]</f>
        <v>14151</v>
      </c>
      <c r="N4483" t="s">
        <v>28</v>
      </c>
      <c r="O4483" t="s">
        <v>695</v>
      </c>
      <c r="P4483">
        <v>0</v>
      </c>
      <c r="Q4483" t="b">
        <v>0</v>
      </c>
      <c r="R4483" t="s">
        <v>68</v>
      </c>
      <c r="S4483">
        <v>0</v>
      </c>
      <c r="T4483">
        <f>invoices[[#This Row],[total_amount]]</f>
        <v>14151</v>
      </c>
      <c r="U4483" t="s">
        <v>554</v>
      </c>
      <c r="V4483" t="str">
        <f>INDEX([1]!Table1[tenantname],MATCH(invoices[[#This Row],[allotment_id]],[1]!Table1[TenantAllotmentID],0))</f>
        <v>Gokul Prakash (B14-C2)</v>
      </c>
      <c r="W4483" t="s">
        <v>14149</v>
      </c>
      <c r="X4483" t="s">
        <v>14150</v>
      </c>
      <c r="Y4483" s="4">
        <v>45323</v>
      </c>
      <c r="Z4483" t="s">
        <v>15808</v>
      </c>
      <c r="AA4483">
        <v>9690</v>
      </c>
      <c r="AB4483">
        <v>3229</v>
      </c>
      <c r="AC4483">
        <v>581</v>
      </c>
      <c r="AD4483" s="7">
        <f>invoices[[#This Row],[Rent]]+invoices[[#This Row],[Services]]+invoices[[#This Row],[GST]]</f>
        <v>13500</v>
      </c>
      <c r="AE4483" s="7">
        <f>invoices[[#This Row],[Total]]-invoices[[#This Row],[rent_amount]]</f>
        <v>0</v>
      </c>
      <c r="AF4483">
        <v>2689</v>
      </c>
      <c r="AG4483">
        <v>651</v>
      </c>
      <c r="AH4483">
        <f>invoices[[#This Row],[EB Amount]]-invoices[[#This Row],[electricity_amount]]</f>
        <v>0</v>
      </c>
    </row>
    <row r="4484" spans="1:34">
      <c r="A4484" t="s">
        <v>6956</v>
      </c>
      <c r="B4484" t="s">
        <v>22</v>
      </c>
      <c r="C4484" t="s">
        <v>6957</v>
      </c>
      <c r="D4484" t="s">
        <v>24</v>
      </c>
      <c r="E4484" t="s">
        <v>342</v>
      </c>
      <c r="F4484" t="s">
        <v>343</v>
      </c>
      <c r="G4484" t="s">
        <v>6958</v>
      </c>
      <c r="H4484" s="1">
        <f>DATE(YEAR(invoices[[#This Row],[due_date]]),MONTH(invoices[[#This Row],[due_date]]),1)</f>
        <v>45323</v>
      </c>
      <c r="I4484" s="1">
        <v>45329</v>
      </c>
      <c r="J4484">
        <v>14500</v>
      </c>
      <c r="K4484">
        <v>1300</v>
      </c>
      <c r="L4484">
        <v>0</v>
      </c>
      <c r="M4484">
        <f>invoices[[#This Row],[rent_amount]]+invoices[[#This Row],[electricity_amount]]+invoices[[#This Row],[other_charges]]</f>
        <v>15800</v>
      </c>
      <c r="N4484" t="s">
        <v>28</v>
      </c>
      <c r="O4484" t="s">
        <v>433</v>
      </c>
      <c r="P4484">
        <v>0</v>
      </c>
      <c r="Q4484" t="b">
        <v>0</v>
      </c>
      <c r="R4484" t="s">
        <v>68</v>
      </c>
      <c r="S4484">
        <v>0</v>
      </c>
      <c r="T4484">
        <f>invoices[[#This Row],[total_amount]]</f>
        <v>15800</v>
      </c>
      <c r="U4484" t="s">
        <v>6959</v>
      </c>
      <c r="V4484" t="str">
        <f>INDEX([1]!Table1[tenantname],MATCH(invoices[[#This Row],[allotment_id]],[1]!Table1[TenantAllotmentID],0))</f>
        <v>Matcha Pavani Chandrika (D11-B1)</v>
      </c>
      <c r="W4484" t="s">
        <v>15518</v>
      </c>
      <c r="X4484" t="s">
        <v>15519</v>
      </c>
      <c r="Y4484" s="4">
        <v>45323</v>
      </c>
      <c r="Z4484" t="s">
        <v>15808</v>
      </c>
      <c r="AA4484">
        <v>9715</v>
      </c>
      <c r="AB4484">
        <v>4516</v>
      </c>
      <c r="AC4484">
        <v>269</v>
      </c>
      <c r="AD4484" s="7">
        <f>invoices[[#This Row],[Rent]]+invoices[[#This Row],[Services]]+invoices[[#This Row],[GST]]</f>
        <v>14500</v>
      </c>
      <c r="AE4484" s="7">
        <f>invoices[[#This Row],[Total]]-invoices[[#This Row],[rent_amount]]</f>
        <v>0</v>
      </c>
      <c r="AF4484">
        <v>2713</v>
      </c>
      <c r="AG4484">
        <v>1300</v>
      </c>
      <c r="AH4484">
        <f>invoices[[#This Row],[EB Amount]]-invoices[[#This Row],[electricity_amount]]</f>
        <v>0</v>
      </c>
    </row>
    <row r="4485" spans="1:34">
      <c r="A4485" t="s">
        <v>7054</v>
      </c>
      <c r="B4485" t="s">
        <v>22</v>
      </c>
      <c r="C4485" t="s">
        <v>4613</v>
      </c>
      <c r="D4485" t="s">
        <v>24</v>
      </c>
      <c r="E4485" t="s">
        <v>50</v>
      </c>
      <c r="F4485" t="s">
        <v>485</v>
      </c>
      <c r="G4485" t="s">
        <v>7055</v>
      </c>
      <c r="H4485" s="1">
        <f>DATE(YEAR(invoices[[#This Row],[due_date]]),MONTH(invoices[[#This Row],[due_date]]),1)</f>
        <v>45323</v>
      </c>
      <c r="I4485" s="1">
        <v>45329</v>
      </c>
      <c r="J4485">
        <v>14500</v>
      </c>
      <c r="K4485">
        <v>1536</v>
      </c>
      <c r="L4485">
        <v>2250</v>
      </c>
      <c r="M4485">
        <f>invoices[[#This Row],[rent_amount]]+invoices[[#This Row],[electricity_amount]]+invoices[[#This Row],[other_charges]]</f>
        <v>18286</v>
      </c>
      <c r="N4485" t="s">
        <v>28</v>
      </c>
      <c r="O4485" t="s">
        <v>67</v>
      </c>
      <c r="P4485">
        <v>0</v>
      </c>
      <c r="Q4485" t="b">
        <v>0</v>
      </c>
      <c r="R4485" t="s">
        <v>68</v>
      </c>
      <c r="S4485">
        <v>0</v>
      </c>
      <c r="T4485">
        <f>invoices[[#This Row],[total_amount]]</f>
        <v>18286</v>
      </c>
      <c r="U4485" t="s">
        <v>4615</v>
      </c>
      <c r="V4485" t="str">
        <f>INDEX([1]!Table1[tenantname],MATCH(invoices[[#This Row],[allotment_id]],[1]!Table1[TenantAllotmentID],0))</f>
        <v>Vijay Kumar Jonnakuti (B32-B2)</v>
      </c>
      <c r="W4485" t="s">
        <v>15269</v>
      </c>
      <c r="X4485" t="s">
        <v>15270</v>
      </c>
      <c r="Y4485" s="4">
        <v>45323</v>
      </c>
      <c r="Z4485" t="s">
        <v>15808</v>
      </c>
      <c r="AA4485">
        <v>9425</v>
      </c>
      <c r="AB4485">
        <v>4774</v>
      </c>
      <c r="AC4485">
        <v>301</v>
      </c>
      <c r="AD4485" s="7">
        <f>invoices[[#This Row],[Rent]]+invoices[[#This Row],[Services]]+invoices[[#This Row],[GST]]</f>
        <v>14500</v>
      </c>
      <c r="AE4485" s="7">
        <f>invoices[[#This Row],[Total]]-invoices[[#This Row],[rent_amount]]</f>
        <v>0</v>
      </c>
      <c r="AF4485">
        <v>2761</v>
      </c>
      <c r="AG4485">
        <v>1536</v>
      </c>
      <c r="AH4485">
        <f>invoices[[#This Row],[EB Amount]]-invoices[[#This Row],[electricity_amount]]</f>
        <v>0</v>
      </c>
    </row>
    <row r="4486" spans="1:34">
      <c r="A4486" t="s">
        <v>7170</v>
      </c>
      <c r="B4486" t="s">
        <v>22</v>
      </c>
      <c r="C4486" t="s">
        <v>3367</v>
      </c>
      <c r="D4486" t="s">
        <v>24</v>
      </c>
      <c r="E4486" t="s">
        <v>226</v>
      </c>
      <c r="F4486" t="s">
        <v>1238</v>
      </c>
      <c r="G4486" t="s">
        <v>7171</v>
      </c>
      <c r="H4486" s="1">
        <f>DATE(YEAR(invoices[[#This Row],[due_date]]),MONTH(invoices[[#This Row],[due_date]]),1)</f>
        <v>45323</v>
      </c>
      <c r="I4486" s="1">
        <v>45329</v>
      </c>
      <c r="J4486">
        <v>1675</v>
      </c>
      <c r="K4486">
        <v>806</v>
      </c>
      <c r="L4486">
        <v>2250</v>
      </c>
      <c r="M4486">
        <f>invoices[[#This Row],[rent_amount]]+invoices[[#This Row],[electricity_amount]]+invoices[[#This Row],[other_charges]]</f>
        <v>4731</v>
      </c>
      <c r="N4486" t="s">
        <v>28</v>
      </c>
      <c r="O4486" t="s">
        <v>695</v>
      </c>
      <c r="P4486">
        <v>0</v>
      </c>
      <c r="Q4486" t="b">
        <v>0</v>
      </c>
      <c r="R4486" t="s">
        <v>68</v>
      </c>
      <c r="S4486">
        <v>0</v>
      </c>
      <c r="T4486">
        <f>invoices[[#This Row],[total_amount]]</f>
        <v>4731</v>
      </c>
      <c r="U4486" t="s">
        <v>3369</v>
      </c>
      <c r="V4486" t="str">
        <f>INDEX([1]!Table1[tenantname],MATCH(invoices[[#This Row],[allotment_id]],[1]!Table1[TenantAllotmentID],0))</f>
        <v>Vishakha Pandey (B12-A1)</v>
      </c>
      <c r="W4486" t="s">
        <v>15038</v>
      </c>
      <c r="X4486" t="s">
        <v>15039</v>
      </c>
      <c r="Y4486" s="4">
        <v>45323</v>
      </c>
      <c r="Z4486" t="s">
        <v>15808</v>
      </c>
      <c r="AA4486">
        <v>1203</v>
      </c>
      <c r="AB4486">
        <v>400</v>
      </c>
      <c r="AC4486">
        <v>72</v>
      </c>
      <c r="AD4486" s="7">
        <f>invoices[[#This Row],[Rent]]+invoices[[#This Row],[Services]]+invoices[[#This Row],[GST]]</f>
        <v>1675</v>
      </c>
      <c r="AE4486" s="7">
        <f>invoices[[#This Row],[Total]]-invoices[[#This Row],[rent_amount]]</f>
        <v>0</v>
      </c>
      <c r="AF4486">
        <v>2818</v>
      </c>
      <c r="AG4486">
        <v>806</v>
      </c>
      <c r="AH4486">
        <f>invoices[[#This Row],[EB Amount]]-invoices[[#This Row],[electricity_amount]]</f>
        <v>0</v>
      </c>
    </row>
    <row r="4487" spans="1:34">
      <c r="A4487" t="s">
        <v>7315</v>
      </c>
      <c r="B4487" t="s">
        <v>22</v>
      </c>
      <c r="C4487" t="s">
        <v>1505</v>
      </c>
      <c r="D4487" t="s">
        <v>24</v>
      </c>
      <c r="E4487" t="s">
        <v>354</v>
      </c>
      <c r="F4487" t="s">
        <v>1506</v>
      </c>
      <c r="G4487" t="s">
        <v>7316</v>
      </c>
      <c r="H4487" s="1">
        <f>DATE(YEAR(invoices[[#This Row],[due_date]]),MONTH(invoices[[#This Row],[due_date]]),1)</f>
        <v>45323</v>
      </c>
      <c r="I4487" s="1">
        <v>45329</v>
      </c>
      <c r="J4487">
        <v>12600</v>
      </c>
      <c r="K4487">
        <v>1056</v>
      </c>
      <c r="L4487">
        <v>0</v>
      </c>
      <c r="M4487">
        <f>invoices[[#This Row],[rent_amount]]+invoices[[#This Row],[electricity_amount]]+invoices[[#This Row],[other_charges]]</f>
        <v>13656</v>
      </c>
      <c r="N4487" t="s">
        <v>28</v>
      </c>
      <c r="O4487" t="s">
        <v>433</v>
      </c>
      <c r="P4487">
        <v>0</v>
      </c>
      <c r="Q4487" t="b">
        <v>0</v>
      </c>
      <c r="R4487" t="s">
        <v>68</v>
      </c>
      <c r="S4487">
        <v>0</v>
      </c>
      <c r="T4487">
        <f>invoices[[#This Row],[total_amount]]</f>
        <v>13656</v>
      </c>
      <c r="U4487" t="s">
        <v>1508</v>
      </c>
      <c r="V4487" t="str">
        <f>INDEX([1]!Table1[tenantname],MATCH(invoices[[#This Row],[allotment_id]],[1]!Table1[TenantAllotmentID],0))</f>
        <v>Mudassir Ali (B34-C2)</v>
      </c>
      <c r="W4487" t="s">
        <v>14499</v>
      </c>
      <c r="X4487" t="s">
        <v>14500</v>
      </c>
      <c r="Y4487" s="4">
        <v>45323</v>
      </c>
      <c r="Z4487" t="s">
        <v>15808</v>
      </c>
      <c r="AA4487">
        <v>8190</v>
      </c>
      <c r="AB4487">
        <v>4148</v>
      </c>
      <c r="AC4487">
        <v>262</v>
      </c>
      <c r="AD4487" s="7">
        <f>invoices[[#This Row],[Rent]]+invoices[[#This Row],[Services]]+invoices[[#This Row],[GST]]</f>
        <v>12600</v>
      </c>
      <c r="AE4487" s="7">
        <f>invoices[[#This Row],[Total]]-invoices[[#This Row],[rent_amount]]</f>
        <v>0</v>
      </c>
      <c r="AF4487">
        <v>2890</v>
      </c>
      <c r="AG4487">
        <v>1056</v>
      </c>
      <c r="AH4487">
        <f>invoices[[#This Row],[EB Amount]]-invoices[[#This Row],[electricity_amount]]</f>
        <v>0</v>
      </c>
    </row>
    <row r="4488" spans="1:34">
      <c r="A4488" t="s">
        <v>7417</v>
      </c>
      <c r="B4488" t="s">
        <v>22</v>
      </c>
      <c r="C4488" t="s">
        <v>1387</v>
      </c>
      <c r="D4488" t="s">
        <v>24</v>
      </c>
      <c r="E4488" t="s">
        <v>476</v>
      </c>
      <c r="F4488" t="s">
        <v>1388</v>
      </c>
      <c r="G4488" t="s">
        <v>7418</v>
      </c>
      <c r="H4488" s="1">
        <f>DATE(YEAR(invoices[[#This Row],[due_date]]),MONTH(invoices[[#This Row],[due_date]]),1)</f>
        <v>45323</v>
      </c>
      <c r="I4488" s="1">
        <v>45329</v>
      </c>
      <c r="J4488">
        <v>14500</v>
      </c>
      <c r="K4488">
        <v>1302</v>
      </c>
      <c r="L4488">
        <v>0</v>
      </c>
      <c r="M4488">
        <f>invoices[[#This Row],[rent_amount]]+invoices[[#This Row],[electricity_amount]]+invoices[[#This Row],[other_charges]]</f>
        <v>15802</v>
      </c>
      <c r="N4488" t="s">
        <v>28</v>
      </c>
      <c r="O4488" t="s">
        <v>67</v>
      </c>
      <c r="P4488">
        <v>0</v>
      </c>
      <c r="Q4488" t="b">
        <v>0</v>
      </c>
      <c r="R4488" t="s">
        <v>68</v>
      </c>
      <c r="S4488">
        <v>0</v>
      </c>
      <c r="T4488">
        <f>invoices[[#This Row],[total_amount]]</f>
        <v>15802</v>
      </c>
      <c r="U4488" t="s">
        <v>1390</v>
      </c>
      <c r="V4488" t="str">
        <f>INDEX([1]!Table1[tenantname],MATCH(invoices[[#This Row],[allotment_id]],[1]!Table1[TenantAllotmentID],0))</f>
        <v>Tushar Ankit (B41-B1)</v>
      </c>
      <c r="W4488" t="s">
        <v>14454</v>
      </c>
      <c r="X4488" t="s">
        <v>14455</v>
      </c>
      <c r="Y4488" s="4">
        <v>45323</v>
      </c>
      <c r="Z4488" t="s">
        <v>15808</v>
      </c>
      <c r="AA4488">
        <v>10408</v>
      </c>
      <c r="AB4488">
        <v>3468</v>
      </c>
      <c r="AC4488">
        <v>624</v>
      </c>
      <c r="AD4488" s="7">
        <f>invoices[[#This Row],[Rent]]+invoices[[#This Row],[Services]]+invoices[[#This Row],[GST]]</f>
        <v>14500</v>
      </c>
      <c r="AE4488" s="7">
        <f>invoices[[#This Row],[Total]]-invoices[[#This Row],[rent_amount]]</f>
        <v>0</v>
      </c>
      <c r="AF4488">
        <v>2940</v>
      </c>
      <c r="AG4488">
        <v>1302</v>
      </c>
      <c r="AH4488">
        <f>invoices[[#This Row],[EB Amount]]-invoices[[#This Row],[electricity_amount]]</f>
        <v>0</v>
      </c>
    </row>
    <row r="4489" spans="1:34">
      <c r="A4489" t="s">
        <v>7465</v>
      </c>
      <c r="B4489" t="s">
        <v>22</v>
      </c>
      <c r="C4489" t="s">
        <v>2950</v>
      </c>
      <c r="D4489" t="s">
        <v>24</v>
      </c>
      <c r="E4489" t="s">
        <v>349</v>
      </c>
      <c r="F4489" t="s">
        <v>716</v>
      </c>
      <c r="G4489" t="s">
        <v>7466</v>
      </c>
      <c r="H4489" s="1">
        <f>DATE(YEAR(invoices[[#This Row],[due_date]]),MONTH(invoices[[#This Row],[due_date]]),1)</f>
        <v>45323</v>
      </c>
      <c r="I4489" s="1">
        <v>45329</v>
      </c>
      <c r="J4489">
        <v>22000</v>
      </c>
      <c r="K4489">
        <v>1116</v>
      </c>
      <c r="L4489">
        <v>0</v>
      </c>
      <c r="M4489">
        <f>invoices[[#This Row],[rent_amount]]+invoices[[#This Row],[electricity_amount]]+invoices[[#This Row],[other_charges]]</f>
        <v>23116</v>
      </c>
      <c r="N4489" t="s">
        <v>28</v>
      </c>
      <c r="O4489" t="s">
        <v>695</v>
      </c>
      <c r="P4489">
        <v>0</v>
      </c>
      <c r="Q4489" t="b">
        <v>0</v>
      </c>
      <c r="R4489" t="s">
        <v>68</v>
      </c>
      <c r="S4489">
        <v>0</v>
      </c>
      <c r="T4489">
        <f>invoices[[#This Row],[total_amount]]</f>
        <v>23116</v>
      </c>
      <c r="U4489" t="s">
        <v>2952</v>
      </c>
      <c r="V4489" t="str">
        <f>INDEX([1]!Table1[tenantname],MATCH(invoices[[#This Row],[allotment_id]],[1]!Table1[TenantAllotmentID],0))</f>
        <v>Sandeep K (B11-D1)</v>
      </c>
      <c r="W4489" t="s">
        <v>14931</v>
      </c>
      <c r="X4489" t="s">
        <v>14932</v>
      </c>
      <c r="Y4489" s="4">
        <v>45323</v>
      </c>
      <c r="Z4489" t="s">
        <v>15808</v>
      </c>
      <c r="AA4489">
        <v>15792</v>
      </c>
      <c r="AB4489">
        <v>5263</v>
      </c>
      <c r="AC4489">
        <v>945</v>
      </c>
      <c r="AD4489" s="7">
        <f>invoices[[#This Row],[Rent]]+invoices[[#This Row],[Services]]+invoices[[#This Row],[GST]]</f>
        <v>22000</v>
      </c>
      <c r="AE4489" s="7">
        <f>invoices[[#This Row],[Total]]-invoices[[#This Row],[rent_amount]]</f>
        <v>0</v>
      </c>
      <c r="AF4489">
        <v>2964</v>
      </c>
      <c r="AG4489">
        <v>1116</v>
      </c>
      <c r="AH4489">
        <f>invoices[[#This Row],[EB Amount]]-invoices[[#This Row],[electricity_amount]]</f>
        <v>0</v>
      </c>
    </row>
    <row r="4490" spans="1:34">
      <c r="A4490" t="s">
        <v>7505</v>
      </c>
      <c r="B4490" t="s">
        <v>22</v>
      </c>
      <c r="C4490" t="s">
        <v>2262</v>
      </c>
      <c r="D4490" t="s">
        <v>24</v>
      </c>
      <c r="E4490" t="s">
        <v>88</v>
      </c>
      <c r="F4490" t="s">
        <v>126</v>
      </c>
      <c r="G4490" t="s">
        <v>7506</v>
      </c>
      <c r="H4490" s="1">
        <f>DATE(YEAR(invoices[[#This Row],[due_date]]),MONTH(invoices[[#This Row],[due_date]]),1)</f>
        <v>45323</v>
      </c>
      <c r="I4490" s="1">
        <v>45329</v>
      </c>
      <c r="J4490">
        <v>12600</v>
      </c>
      <c r="K4490">
        <v>1457</v>
      </c>
      <c r="L4490">
        <v>0</v>
      </c>
      <c r="M4490">
        <f>invoices[[#This Row],[rent_amount]]+invoices[[#This Row],[electricity_amount]]+invoices[[#This Row],[other_charges]]</f>
        <v>14057</v>
      </c>
      <c r="N4490" t="s">
        <v>28</v>
      </c>
      <c r="O4490" t="s">
        <v>433</v>
      </c>
      <c r="P4490">
        <v>0</v>
      </c>
      <c r="Q4490" t="b">
        <v>0</v>
      </c>
      <c r="R4490" t="s">
        <v>68</v>
      </c>
      <c r="S4490">
        <v>0</v>
      </c>
      <c r="T4490">
        <f>invoices[[#This Row],[total_amount]]</f>
        <v>14057</v>
      </c>
      <c r="U4490" t="s">
        <v>2264</v>
      </c>
      <c r="V4490" t="str">
        <f>INDEX([1]!Table1[tenantname],MATCH(invoices[[#This Row],[allotment_id]],[1]!Table1[TenantAllotmentID],0))</f>
        <v>Dayanithi  (B13-C2)</v>
      </c>
      <c r="W4490" t="s">
        <v>14756</v>
      </c>
      <c r="X4490" t="s">
        <v>14757</v>
      </c>
      <c r="Y4490" s="4">
        <v>45323</v>
      </c>
      <c r="Z4490" t="s">
        <v>15808</v>
      </c>
      <c r="AA4490">
        <v>9044</v>
      </c>
      <c r="AB4490">
        <v>3014</v>
      </c>
      <c r="AC4490">
        <v>542</v>
      </c>
      <c r="AD4490" s="7">
        <f>invoices[[#This Row],[Rent]]+invoices[[#This Row],[Services]]+invoices[[#This Row],[GST]]</f>
        <v>12600</v>
      </c>
      <c r="AE4490" s="7">
        <f>invoices[[#This Row],[Total]]-invoices[[#This Row],[rent_amount]]</f>
        <v>0</v>
      </c>
      <c r="AF4490">
        <v>2984</v>
      </c>
      <c r="AG4490">
        <v>1457</v>
      </c>
      <c r="AH4490">
        <f>invoices[[#This Row],[EB Amount]]-invoices[[#This Row],[electricity_amount]]</f>
        <v>0</v>
      </c>
    </row>
    <row r="4491" spans="1:34">
      <c r="A4491" t="s">
        <v>7699</v>
      </c>
      <c r="B4491" t="s">
        <v>22</v>
      </c>
      <c r="C4491" t="s">
        <v>1091</v>
      </c>
      <c r="D4491" t="s">
        <v>24</v>
      </c>
      <c r="E4491" t="s">
        <v>254</v>
      </c>
      <c r="F4491" t="s">
        <v>1092</v>
      </c>
      <c r="G4491" t="s">
        <v>7700</v>
      </c>
      <c r="H4491" s="1">
        <f>DATE(YEAR(invoices[[#This Row],[due_date]]),MONTH(invoices[[#This Row],[due_date]]),1)</f>
        <v>45323</v>
      </c>
      <c r="I4491" s="1">
        <v>45329</v>
      </c>
      <c r="J4491">
        <v>13600</v>
      </c>
      <c r="K4491">
        <v>1375</v>
      </c>
      <c r="L4491">
        <v>0</v>
      </c>
      <c r="M4491">
        <f>invoices[[#This Row],[rent_amount]]+invoices[[#This Row],[electricity_amount]]+invoices[[#This Row],[other_charges]]</f>
        <v>14975</v>
      </c>
      <c r="N4491" t="s">
        <v>28</v>
      </c>
      <c r="O4491" t="s">
        <v>433</v>
      </c>
      <c r="P4491">
        <v>0</v>
      </c>
      <c r="Q4491" t="b">
        <v>0</v>
      </c>
      <c r="R4491" t="s">
        <v>68</v>
      </c>
      <c r="S4491">
        <v>0</v>
      </c>
      <c r="T4491">
        <f>invoices[[#This Row],[total_amount]]</f>
        <v>14975</v>
      </c>
      <c r="U4491" t="s">
        <v>1094</v>
      </c>
      <c r="V4491" t="str">
        <f>INDEX([1]!Table1[tenantname],MATCH(invoices[[#This Row],[allotment_id]],[1]!Table1[TenantAllotmentID],0))</f>
        <v>Meghna Ravuru (C42-B2)</v>
      </c>
      <c r="W4491" t="s">
        <v>14344</v>
      </c>
      <c r="X4491" t="s">
        <v>14345</v>
      </c>
      <c r="Y4491" s="4">
        <v>45323</v>
      </c>
      <c r="Z4491" t="s">
        <v>15808</v>
      </c>
      <c r="AA4491">
        <v>8840</v>
      </c>
      <c r="AB4491">
        <v>4477</v>
      </c>
      <c r="AC4491">
        <v>283</v>
      </c>
      <c r="AD4491" s="7">
        <f>invoices[[#This Row],[Rent]]+invoices[[#This Row],[Services]]+invoices[[#This Row],[GST]]</f>
        <v>13600</v>
      </c>
      <c r="AE4491" s="7">
        <f>invoices[[#This Row],[Total]]-invoices[[#This Row],[rent_amount]]</f>
        <v>0</v>
      </c>
      <c r="AF4491">
        <v>3084</v>
      </c>
      <c r="AG4491">
        <v>1375</v>
      </c>
      <c r="AH4491">
        <f>invoices[[#This Row],[EB Amount]]-invoices[[#This Row],[electricity_amount]]</f>
        <v>0</v>
      </c>
    </row>
    <row r="4492" spans="1:34">
      <c r="A4492" t="s">
        <v>7954</v>
      </c>
      <c r="B4492" t="s">
        <v>22</v>
      </c>
      <c r="C4492" t="s">
        <v>1674</v>
      </c>
      <c r="D4492" t="s">
        <v>24</v>
      </c>
      <c r="E4492" t="s">
        <v>329</v>
      </c>
      <c r="F4492" t="s">
        <v>1352</v>
      </c>
      <c r="G4492" t="s">
        <v>7955</v>
      </c>
      <c r="H4492" s="1">
        <f>DATE(YEAR(invoices[[#This Row],[due_date]]),MONTH(invoices[[#This Row],[due_date]]),1)</f>
        <v>45323</v>
      </c>
      <c r="I4492" s="1">
        <v>45329</v>
      </c>
      <c r="J4492">
        <v>14500</v>
      </c>
      <c r="K4492">
        <v>0</v>
      </c>
      <c r="L4492">
        <v>0</v>
      </c>
      <c r="M4492">
        <f>invoices[[#This Row],[rent_amount]]+invoices[[#This Row],[electricity_amount]]+invoices[[#This Row],[other_charges]]</f>
        <v>14500</v>
      </c>
      <c r="N4492" t="s">
        <v>28</v>
      </c>
      <c r="O4492" t="s">
        <v>433</v>
      </c>
      <c r="P4492">
        <v>0</v>
      </c>
      <c r="Q4492" t="b">
        <v>0</v>
      </c>
      <c r="R4492" t="s">
        <v>68</v>
      </c>
      <c r="S4492">
        <v>0</v>
      </c>
      <c r="T4492">
        <f>invoices[[#This Row],[total_amount]]</f>
        <v>14500</v>
      </c>
      <c r="U4492" t="s">
        <v>1677</v>
      </c>
      <c r="V4492" t="str">
        <f>INDEX([1]!Table1[tenantname],MATCH(invoices[[#This Row],[allotment_id]],[1]!Table1[TenantAllotmentID],0))</f>
        <v>Oviya S (C43-B1)</v>
      </c>
      <c r="W4492" t="s">
        <v>14557</v>
      </c>
      <c r="X4492" t="s">
        <v>14557</v>
      </c>
      <c r="Y4492" s="4">
        <v>45323</v>
      </c>
      <c r="Z4492" t="s">
        <v>15808</v>
      </c>
      <c r="AA4492">
        <v>9425</v>
      </c>
      <c r="AB4492">
        <v>4774</v>
      </c>
      <c r="AC4492">
        <v>301</v>
      </c>
      <c r="AD4492" s="7">
        <f>invoices[[#This Row],[Rent]]+invoices[[#This Row],[Services]]+invoices[[#This Row],[GST]]</f>
        <v>14500</v>
      </c>
      <c r="AE4492" s="7">
        <f>invoices[[#This Row],[Total]]-invoices[[#This Row],[rent_amount]]</f>
        <v>0</v>
      </c>
      <c r="AF4492">
        <v>3215</v>
      </c>
      <c r="AG4492">
        <v>0</v>
      </c>
      <c r="AH4492">
        <f>invoices[[#This Row],[EB Amount]]-invoices[[#This Row],[electricity_amount]]</f>
        <v>0</v>
      </c>
    </row>
    <row r="4493" spans="1:34">
      <c r="A4493" t="s">
        <v>7974</v>
      </c>
      <c r="B4493" t="s">
        <v>22</v>
      </c>
      <c r="C4493" t="s">
        <v>7975</v>
      </c>
      <c r="D4493" t="s">
        <v>24</v>
      </c>
      <c r="E4493" t="s">
        <v>592</v>
      </c>
      <c r="F4493" t="s">
        <v>992</v>
      </c>
      <c r="G4493" t="s">
        <v>7976</v>
      </c>
      <c r="H4493" s="1">
        <f>DATE(YEAR(invoices[[#This Row],[due_date]]),MONTH(invoices[[#This Row],[due_date]]),1)</f>
        <v>45323</v>
      </c>
      <c r="I4493" s="1">
        <v>45329</v>
      </c>
      <c r="J4493">
        <v>2165</v>
      </c>
      <c r="K4493">
        <v>0</v>
      </c>
      <c r="L4493">
        <v>0</v>
      </c>
      <c r="M4493">
        <f>invoices[[#This Row],[rent_amount]]+invoices[[#This Row],[electricity_amount]]+invoices[[#This Row],[other_charges]]</f>
        <v>2165</v>
      </c>
      <c r="N4493" t="s">
        <v>28</v>
      </c>
      <c r="O4493" t="s">
        <v>695</v>
      </c>
      <c r="P4493">
        <v>0</v>
      </c>
      <c r="Q4493" t="b">
        <v>0</v>
      </c>
      <c r="R4493" t="s">
        <v>68</v>
      </c>
      <c r="S4493">
        <v>0</v>
      </c>
      <c r="T4493">
        <f>invoices[[#This Row],[total_amount]]</f>
        <v>2165</v>
      </c>
      <c r="U4493" t="s">
        <v>7977</v>
      </c>
      <c r="V4493" t="str">
        <f>INDEX([1]!Table1[tenantname],MATCH(invoices[[#This Row],[allotment_id]],[1]!Table1[TenantAllotmentID],0))</f>
        <v>Alfred Melwin S (A44-B2)</v>
      </c>
      <c r="W4493" t="s">
        <v>15583</v>
      </c>
      <c r="X4493" t="s">
        <v>15584</v>
      </c>
      <c r="Y4493" s="4">
        <v>45323</v>
      </c>
      <c r="Z4493" t="s">
        <v>15808</v>
      </c>
      <c r="AA4493">
        <v>1516</v>
      </c>
      <c r="AB4493">
        <v>550</v>
      </c>
      <c r="AC4493">
        <v>99</v>
      </c>
      <c r="AD4493" s="7">
        <f>invoices[[#This Row],[Rent]]+invoices[[#This Row],[Services]]+invoices[[#This Row],[GST]]</f>
        <v>2165</v>
      </c>
      <c r="AE4493" s="7">
        <f>invoices[[#This Row],[Total]]-invoices[[#This Row],[rent_amount]]</f>
        <v>0</v>
      </c>
      <c r="AF4493">
        <v>3225</v>
      </c>
      <c r="AG4493">
        <v>0</v>
      </c>
      <c r="AH4493">
        <f>invoices[[#This Row],[EB Amount]]-invoices[[#This Row],[electricity_amount]]</f>
        <v>0</v>
      </c>
    </row>
    <row r="4494" spans="1:34">
      <c r="A4494" t="s">
        <v>8022</v>
      </c>
      <c r="B4494" t="s">
        <v>22</v>
      </c>
      <c r="C4494" t="s">
        <v>4421</v>
      </c>
      <c r="D4494" t="s">
        <v>24</v>
      </c>
      <c r="E4494" t="s">
        <v>349</v>
      </c>
      <c r="F4494" t="s">
        <v>350</v>
      </c>
      <c r="G4494" t="s">
        <v>8023</v>
      </c>
      <c r="H4494" s="1">
        <f>DATE(YEAR(invoices[[#This Row],[due_date]]),MONTH(invoices[[#This Row],[due_date]]),1)</f>
        <v>45323</v>
      </c>
      <c r="I4494" s="1">
        <v>45329</v>
      </c>
      <c r="J4494">
        <v>13500</v>
      </c>
      <c r="K4494">
        <v>396</v>
      </c>
      <c r="L4494">
        <v>0</v>
      </c>
      <c r="M4494">
        <f>invoices[[#This Row],[rent_amount]]+invoices[[#This Row],[electricity_amount]]+invoices[[#This Row],[other_charges]]</f>
        <v>13896</v>
      </c>
      <c r="N4494" t="s">
        <v>28</v>
      </c>
      <c r="O4494" t="s">
        <v>67</v>
      </c>
      <c r="P4494">
        <v>0</v>
      </c>
      <c r="Q4494" t="b">
        <v>0</v>
      </c>
      <c r="R4494" t="s">
        <v>68</v>
      </c>
      <c r="S4494">
        <v>0</v>
      </c>
      <c r="T4494">
        <f>invoices[[#This Row],[total_amount]]</f>
        <v>13896</v>
      </c>
      <c r="U4494" t="s">
        <v>5669</v>
      </c>
      <c r="V4494" t="str">
        <f>INDEX([1]!Table1[tenantname],MATCH(invoices[[#This Row],[allotment_id]],[1]!Table1[TenantAllotmentID],0))</f>
        <v>Yash Sharma (B11-C1)</v>
      </c>
      <c r="W4494" t="s">
        <v>15407</v>
      </c>
      <c r="X4494" t="s">
        <v>15408</v>
      </c>
      <c r="Y4494" s="4">
        <v>45323</v>
      </c>
      <c r="Z4494" t="s">
        <v>15808</v>
      </c>
      <c r="AA4494">
        <v>9690</v>
      </c>
      <c r="AB4494">
        <v>3229</v>
      </c>
      <c r="AC4494">
        <v>581</v>
      </c>
      <c r="AD4494" s="7">
        <f>invoices[[#This Row],[Rent]]+invoices[[#This Row],[Services]]+invoices[[#This Row],[GST]]</f>
        <v>13500</v>
      </c>
      <c r="AE4494" s="7">
        <f>invoices[[#This Row],[Total]]-invoices[[#This Row],[rent_amount]]</f>
        <v>0</v>
      </c>
      <c r="AF4494">
        <v>3247</v>
      </c>
      <c r="AG4494">
        <v>396</v>
      </c>
      <c r="AH4494">
        <f>invoices[[#This Row],[EB Amount]]-invoices[[#This Row],[electricity_amount]]</f>
        <v>0</v>
      </c>
    </row>
    <row r="4495" spans="1:34">
      <c r="A4495" t="s">
        <v>8202</v>
      </c>
      <c r="B4495" t="s">
        <v>22</v>
      </c>
      <c r="C4495" t="s">
        <v>558</v>
      </c>
      <c r="D4495" t="s">
        <v>24</v>
      </c>
      <c r="E4495" t="s">
        <v>72</v>
      </c>
      <c r="F4495" t="s">
        <v>559</v>
      </c>
      <c r="G4495" t="s">
        <v>8203</v>
      </c>
      <c r="H4495" s="1">
        <f>DATE(YEAR(invoices[[#This Row],[due_date]]),MONTH(invoices[[#This Row],[due_date]]),1)</f>
        <v>45323</v>
      </c>
      <c r="I4495" s="1">
        <v>45329</v>
      </c>
      <c r="J4495">
        <v>14500</v>
      </c>
      <c r="K4495">
        <v>0</v>
      </c>
      <c r="L4495">
        <v>0</v>
      </c>
      <c r="M4495">
        <f>invoices[[#This Row],[rent_amount]]+invoices[[#This Row],[electricity_amount]]+invoices[[#This Row],[other_charges]]</f>
        <v>14500</v>
      </c>
      <c r="N4495" t="s">
        <v>28</v>
      </c>
      <c r="O4495" t="s">
        <v>433</v>
      </c>
      <c r="P4495">
        <v>0</v>
      </c>
      <c r="Q4495" t="b">
        <v>0</v>
      </c>
      <c r="R4495" t="s">
        <v>68</v>
      </c>
      <c r="S4495">
        <v>0</v>
      </c>
      <c r="T4495">
        <f>invoices[[#This Row],[total_amount]]</f>
        <v>14500</v>
      </c>
      <c r="U4495" t="s">
        <v>561</v>
      </c>
      <c r="V4495" t="str">
        <f>INDEX([1]!Table1[tenantname],MATCH(invoices[[#This Row],[allotment_id]],[1]!Table1[TenantAllotmentID],0))</f>
        <v>Nithya Rajendran (C34-B2)</v>
      </c>
      <c r="W4495" t="s">
        <v>14151</v>
      </c>
      <c r="X4495" t="s">
        <v>14152</v>
      </c>
      <c r="Y4495" s="4">
        <v>45323</v>
      </c>
      <c r="Z4495" t="s">
        <v>15808</v>
      </c>
      <c r="AA4495">
        <v>10408</v>
      </c>
      <c r="AB4495">
        <v>3468</v>
      </c>
      <c r="AC4495">
        <v>624</v>
      </c>
      <c r="AD4495" s="7">
        <f>invoices[[#This Row],[Rent]]+invoices[[#This Row],[Services]]+invoices[[#This Row],[GST]]</f>
        <v>14500</v>
      </c>
      <c r="AE4495" s="7">
        <f>invoices[[#This Row],[Total]]-invoices[[#This Row],[rent_amount]]</f>
        <v>0</v>
      </c>
      <c r="AF4495">
        <v>3337</v>
      </c>
      <c r="AG4495">
        <v>0</v>
      </c>
      <c r="AH4495">
        <f>invoices[[#This Row],[EB Amount]]-invoices[[#This Row],[electricity_amount]]</f>
        <v>0</v>
      </c>
    </row>
    <row r="4496" spans="1:34">
      <c r="A4496" t="s">
        <v>8237</v>
      </c>
      <c r="B4496" t="s">
        <v>22</v>
      </c>
      <c r="C4496" t="s">
        <v>494</v>
      </c>
      <c r="D4496" t="s">
        <v>24</v>
      </c>
      <c r="E4496" t="s">
        <v>167</v>
      </c>
      <c r="F4496" t="s">
        <v>495</v>
      </c>
      <c r="G4496" t="s">
        <v>8238</v>
      </c>
      <c r="H4496" s="1">
        <f>DATE(YEAR(invoices[[#This Row],[due_date]]),MONTH(invoices[[#This Row],[due_date]]),1)</f>
        <v>45323</v>
      </c>
      <c r="I4496" s="1">
        <v>45329</v>
      </c>
      <c r="J4496">
        <v>13500</v>
      </c>
      <c r="K4496">
        <v>0</v>
      </c>
      <c r="L4496">
        <v>0</v>
      </c>
      <c r="M4496">
        <f>invoices[[#This Row],[rent_amount]]+invoices[[#This Row],[electricity_amount]]+invoices[[#This Row],[other_charges]]</f>
        <v>13500</v>
      </c>
      <c r="N4496" t="s">
        <v>28</v>
      </c>
      <c r="O4496" t="s">
        <v>67</v>
      </c>
      <c r="P4496">
        <v>0</v>
      </c>
      <c r="Q4496" t="b">
        <v>0</v>
      </c>
      <c r="R4496" t="s">
        <v>68</v>
      </c>
      <c r="S4496">
        <v>0</v>
      </c>
      <c r="T4496">
        <f>invoices[[#This Row],[total_amount]]</f>
        <v>13500</v>
      </c>
      <c r="U4496" t="s">
        <v>498</v>
      </c>
      <c r="V4496" t="str">
        <f>INDEX([1]!Table1[tenantname],MATCH(invoices[[#This Row],[allotment_id]],[1]!Table1[TenantAllotmentID],0))</f>
        <v>TANVEER MUSTAFA (B42-C1)</v>
      </c>
      <c r="W4496" t="s">
        <v>14130</v>
      </c>
      <c r="X4496" t="s">
        <v>14131</v>
      </c>
      <c r="Y4496" s="4">
        <v>45323</v>
      </c>
      <c r="Z4496" t="s">
        <v>15808</v>
      </c>
      <c r="AA4496">
        <v>9690</v>
      </c>
      <c r="AB4496">
        <v>3229</v>
      </c>
      <c r="AC4496">
        <v>581</v>
      </c>
      <c r="AD4496" s="7">
        <f>invoices[[#This Row],[Rent]]+invoices[[#This Row],[Services]]+invoices[[#This Row],[GST]]</f>
        <v>13500</v>
      </c>
      <c r="AE4496" s="7">
        <f>invoices[[#This Row],[Total]]-invoices[[#This Row],[rent_amount]]</f>
        <v>0</v>
      </c>
      <c r="AF4496">
        <v>3351</v>
      </c>
      <c r="AG4496">
        <v>0</v>
      </c>
      <c r="AH4496">
        <f>invoices[[#This Row],[EB Amount]]-invoices[[#This Row],[electricity_amount]]</f>
        <v>0</v>
      </c>
    </row>
    <row r="4497" spans="1:34">
      <c r="A4497" t="s">
        <v>8373</v>
      </c>
      <c r="B4497" t="s">
        <v>22</v>
      </c>
      <c r="C4497" t="s">
        <v>6180</v>
      </c>
      <c r="D4497" t="s">
        <v>24</v>
      </c>
      <c r="E4497" t="s">
        <v>80</v>
      </c>
      <c r="F4497" t="s">
        <v>81</v>
      </c>
      <c r="G4497" t="s">
        <v>8374</v>
      </c>
      <c r="H4497" s="1">
        <f>DATE(YEAR(invoices[[#This Row],[due_date]]),MONTH(invoices[[#This Row],[due_date]]),1)</f>
        <v>45323</v>
      </c>
      <c r="I4497" s="1">
        <v>45329</v>
      </c>
      <c r="J4497">
        <v>8499</v>
      </c>
      <c r="K4497">
        <v>527</v>
      </c>
      <c r="L4497">
        <v>2250</v>
      </c>
      <c r="M4497">
        <f>invoices[[#This Row],[rent_amount]]+invoices[[#This Row],[electricity_amount]]+invoices[[#This Row],[other_charges]]</f>
        <v>11276</v>
      </c>
      <c r="N4497" t="s">
        <v>28</v>
      </c>
      <c r="O4497" t="s">
        <v>67</v>
      </c>
      <c r="P4497">
        <v>0</v>
      </c>
      <c r="Q4497" t="b">
        <v>0</v>
      </c>
      <c r="R4497" t="s">
        <v>68</v>
      </c>
      <c r="S4497">
        <v>0</v>
      </c>
      <c r="T4497">
        <f>invoices[[#This Row],[total_amount]]</f>
        <v>11276</v>
      </c>
      <c r="U4497" t="s">
        <v>6182</v>
      </c>
      <c r="V4497" t="str">
        <f>INDEX([1]!Table1[tenantname],MATCH(invoices[[#This Row],[allotment_id]],[1]!Table1[TenantAllotmentID],0))</f>
        <v>Sindhu Kavya (D21-B1)</v>
      </c>
      <c r="W4497" t="s">
        <v>15457</v>
      </c>
      <c r="X4497" t="s">
        <v>15458</v>
      </c>
      <c r="Y4497" s="4">
        <v>45323</v>
      </c>
      <c r="Z4497" t="s">
        <v>15808</v>
      </c>
      <c r="AA4497">
        <v>6101</v>
      </c>
      <c r="AB4497">
        <v>2033</v>
      </c>
      <c r="AC4497">
        <v>365</v>
      </c>
      <c r="AD4497" s="7">
        <f>invoices[[#This Row],[Rent]]+invoices[[#This Row],[Services]]+invoices[[#This Row],[GST]]</f>
        <v>8499</v>
      </c>
      <c r="AE4497" s="7">
        <f>invoices[[#This Row],[Total]]-invoices[[#This Row],[rent_amount]]</f>
        <v>0</v>
      </c>
      <c r="AF4497">
        <v>3420</v>
      </c>
      <c r="AG4497">
        <v>527</v>
      </c>
      <c r="AH4497">
        <f>invoices[[#This Row],[EB Amount]]-invoices[[#This Row],[electricity_amount]]</f>
        <v>0</v>
      </c>
    </row>
    <row r="4498" spans="1:34">
      <c r="A4498" t="s">
        <v>8684</v>
      </c>
      <c r="B4498" t="s">
        <v>22</v>
      </c>
      <c r="C4498" t="s">
        <v>1638</v>
      </c>
      <c r="D4498" t="s">
        <v>24</v>
      </c>
      <c r="E4498" t="s">
        <v>476</v>
      </c>
      <c r="F4498" t="s">
        <v>1186</v>
      </c>
      <c r="G4498" t="s">
        <v>8685</v>
      </c>
      <c r="H4498" s="1">
        <f>DATE(YEAR(invoices[[#This Row],[due_date]]),MONTH(invoices[[#This Row],[due_date]]),1)</f>
        <v>45323</v>
      </c>
      <c r="I4498" s="1">
        <v>45329</v>
      </c>
      <c r="J4498">
        <v>14500</v>
      </c>
      <c r="K4498">
        <v>1302</v>
      </c>
      <c r="L4498">
        <v>0</v>
      </c>
      <c r="M4498">
        <f>invoices[[#This Row],[rent_amount]]+invoices[[#This Row],[electricity_amount]]+invoices[[#This Row],[other_charges]]</f>
        <v>15802</v>
      </c>
      <c r="N4498" t="s">
        <v>28</v>
      </c>
      <c r="O4498" t="s">
        <v>433</v>
      </c>
      <c r="P4498">
        <v>0</v>
      </c>
      <c r="Q4498" t="b">
        <v>0</v>
      </c>
      <c r="R4498" t="s">
        <v>68</v>
      </c>
      <c r="S4498">
        <v>0</v>
      </c>
      <c r="T4498">
        <f>invoices[[#This Row],[total_amount]]</f>
        <v>15802</v>
      </c>
      <c r="U4498" t="s">
        <v>1640</v>
      </c>
      <c r="V4498" t="str">
        <f>INDEX([1]!Table1[tenantname],MATCH(invoices[[#This Row],[allotment_id]],[1]!Table1[TenantAllotmentID],0))</f>
        <v>Niket Shah (B41-B2)</v>
      </c>
      <c r="W4498" t="s">
        <v>14547</v>
      </c>
      <c r="X4498" t="s">
        <v>14548</v>
      </c>
      <c r="Y4498" s="4">
        <v>45323</v>
      </c>
      <c r="Z4498" t="s">
        <v>15808</v>
      </c>
      <c r="AA4498">
        <v>10408</v>
      </c>
      <c r="AB4498">
        <v>3468</v>
      </c>
      <c r="AC4498">
        <v>624</v>
      </c>
      <c r="AD4498" s="7">
        <f>invoices[[#This Row],[Rent]]+invoices[[#This Row],[Services]]+invoices[[#This Row],[GST]]</f>
        <v>14500</v>
      </c>
      <c r="AE4498" s="7">
        <f>invoices[[#This Row],[Total]]-invoices[[#This Row],[rent_amount]]</f>
        <v>0</v>
      </c>
      <c r="AF4498">
        <v>3586</v>
      </c>
      <c r="AG4498">
        <v>1302</v>
      </c>
      <c r="AH4498">
        <f>invoices[[#This Row],[EB Amount]]-invoices[[#This Row],[electricity_amount]]</f>
        <v>0</v>
      </c>
    </row>
    <row r="4499" spans="1:34">
      <c r="A4499" t="s">
        <v>8790</v>
      </c>
      <c r="B4499" t="s">
        <v>22</v>
      </c>
      <c r="C4499" t="s">
        <v>5459</v>
      </c>
      <c r="D4499" t="s">
        <v>24</v>
      </c>
      <c r="E4499" t="s">
        <v>112</v>
      </c>
      <c r="F4499" t="s">
        <v>1305</v>
      </c>
      <c r="G4499" t="s">
        <v>8791</v>
      </c>
      <c r="H4499" s="1">
        <f>DATE(YEAR(invoices[[#This Row],[due_date]]),MONTH(invoices[[#This Row],[due_date]]),1)</f>
        <v>45323</v>
      </c>
      <c r="I4499" s="1">
        <v>45329</v>
      </c>
      <c r="J4499">
        <v>12000</v>
      </c>
      <c r="K4499">
        <v>0</v>
      </c>
      <c r="L4499">
        <v>0</v>
      </c>
      <c r="M4499">
        <f>invoices[[#This Row],[rent_amount]]+invoices[[#This Row],[electricity_amount]]+invoices[[#This Row],[other_charges]]</f>
        <v>12000</v>
      </c>
      <c r="N4499" t="s">
        <v>28</v>
      </c>
      <c r="O4499" t="s">
        <v>67</v>
      </c>
      <c r="P4499">
        <v>0</v>
      </c>
      <c r="Q4499" t="b">
        <v>0</v>
      </c>
      <c r="R4499" t="s">
        <v>68</v>
      </c>
      <c r="S4499">
        <v>0</v>
      </c>
      <c r="T4499">
        <f>invoices[[#This Row],[total_amount]]</f>
        <v>12000</v>
      </c>
      <c r="U4499" t="s">
        <v>5461</v>
      </c>
      <c r="V4499" t="str">
        <f>INDEX([1]!Table1[tenantname],MATCH(invoices[[#This Row],[allotment_id]],[1]!Table1[TenantAllotmentID],0))</f>
        <v>Saswat Panigrahi (A23-B1)</v>
      </c>
      <c r="W4499" t="s">
        <v>15376</v>
      </c>
      <c r="X4499" t="s">
        <v>15377</v>
      </c>
      <c r="Y4499" s="4">
        <v>45323</v>
      </c>
      <c r="Z4499" t="s">
        <v>15808</v>
      </c>
      <c r="AA4499">
        <v>8614</v>
      </c>
      <c r="AB4499">
        <v>2870</v>
      </c>
      <c r="AC4499">
        <v>516</v>
      </c>
      <c r="AD4499" s="7">
        <f>invoices[[#This Row],[Rent]]+invoices[[#This Row],[Services]]+invoices[[#This Row],[GST]]</f>
        <v>12000</v>
      </c>
      <c r="AE4499" s="7">
        <f>invoices[[#This Row],[Total]]-invoices[[#This Row],[rent_amount]]</f>
        <v>0</v>
      </c>
      <c r="AF4499">
        <v>3642</v>
      </c>
      <c r="AG4499">
        <v>0</v>
      </c>
      <c r="AH4499">
        <f>invoices[[#This Row],[EB Amount]]-invoices[[#This Row],[electricity_amount]]</f>
        <v>0</v>
      </c>
    </row>
    <row r="4500" spans="1:34">
      <c r="A4500" t="s">
        <v>8886</v>
      </c>
      <c r="B4500" t="s">
        <v>22</v>
      </c>
      <c r="C4500" t="s">
        <v>2902</v>
      </c>
      <c r="D4500" t="s">
        <v>24</v>
      </c>
      <c r="E4500" t="s">
        <v>25</v>
      </c>
      <c r="F4500" t="s">
        <v>908</v>
      </c>
      <c r="G4500" t="s">
        <v>8887</v>
      </c>
      <c r="H4500" s="1">
        <f>DATE(YEAR(invoices[[#This Row],[due_date]]),MONTH(invoices[[#This Row],[due_date]]),1)</f>
        <v>45323</v>
      </c>
      <c r="I4500" s="1">
        <v>45329</v>
      </c>
      <c r="J4500">
        <v>13000</v>
      </c>
      <c r="K4500">
        <v>816</v>
      </c>
      <c r="L4500">
        <v>0</v>
      </c>
      <c r="M4500">
        <f>invoices[[#This Row],[rent_amount]]+invoices[[#This Row],[electricity_amount]]+invoices[[#This Row],[other_charges]]</f>
        <v>13816</v>
      </c>
      <c r="N4500" t="s">
        <v>28</v>
      </c>
      <c r="O4500" t="s">
        <v>67</v>
      </c>
      <c r="P4500">
        <v>0</v>
      </c>
      <c r="Q4500" t="b">
        <v>0</v>
      </c>
      <c r="R4500" t="s">
        <v>68</v>
      </c>
      <c r="S4500">
        <v>0</v>
      </c>
      <c r="T4500">
        <f>invoices[[#This Row],[total_amount]]</f>
        <v>13816</v>
      </c>
      <c r="U4500" t="s">
        <v>2904</v>
      </c>
      <c r="V4500" t="str">
        <f>INDEX([1]!Table1[tenantname],MATCH(invoices[[#This Row],[allotment_id]],[1]!Table1[TenantAllotmentID],0))</f>
        <v>Swetha Prabakar (A24-B1)</v>
      </c>
      <c r="W4500" t="s">
        <v>14921</v>
      </c>
      <c r="X4500" t="s">
        <v>14922</v>
      </c>
      <c r="Y4500" s="4">
        <v>45323</v>
      </c>
      <c r="Z4500" t="s">
        <v>15808</v>
      </c>
      <c r="AA4500">
        <v>9332</v>
      </c>
      <c r="AB4500">
        <v>3110</v>
      </c>
      <c r="AC4500">
        <v>558</v>
      </c>
      <c r="AD4500" s="7">
        <f>invoices[[#This Row],[Rent]]+invoices[[#This Row],[Services]]+invoices[[#This Row],[GST]]</f>
        <v>13000</v>
      </c>
      <c r="AE4500" s="7">
        <f>invoices[[#This Row],[Total]]-invoices[[#This Row],[rent_amount]]</f>
        <v>0</v>
      </c>
      <c r="AF4500">
        <v>3693</v>
      </c>
      <c r="AG4500">
        <v>816</v>
      </c>
      <c r="AH4500">
        <f>invoices[[#This Row],[EB Amount]]-invoices[[#This Row],[electricity_amount]]</f>
        <v>0</v>
      </c>
    </row>
    <row r="4501" spans="1:34">
      <c r="A4501" t="s">
        <v>8940</v>
      </c>
      <c r="B4501" t="s">
        <v>22</v>
      </c>
      <c r="C4501" t="s">
        <v>1477</v>
      </c>
      <c r="D4501" t="s">
        <v>24</v>
      </c>
      <c r="E4501" t="s">
        <v>569</v>
      </c>
      <c r="F4501" t="s">
        <v>670</v>
      </c>
      <c r="G4501" t="s">
        <v>8941</v>
      </c>
      <c r="H4501" s="1">
        <f>DATE(YEAR(invoices[[#This Row],[due_date]]),MONTH(invoices[[#This Row],[due_date]]),1)</f>
        <v>45323</v>
      </c>
      <c r="I4501" s="1">
        <v>45329</v>
      </c>
      <c r="J4501">
        <v>19000</v>
      </c>
      <c r="K4501">
        <v>1519</v>
      </c>
      <c r="L4501">
        <v>0</v>
      </c>
      <c r="M4501">
        <f>invoices[[#This Row],[rent_amount]]+invoices[[#This Row],[electricity_amount]]+invoices[[#This Row],[other_charges]]</f>
        <v>20519</v>
      </c>
      <c r="N4501" t="s">
        <v>28</v>
      </c>
      <c r="O4501" t="s">
        <v>433</v>
      </c>
      <c r="P4501">
        <v>0</v>
      </c>
      <c r="Q4501" t="b">
        <v>0</v>
      </c>
      <c r="R4501" t="s">
        <v>68</v>
      </c>
      <c r="S4501">
        <v>0</v>
      </c>
      <c r="T4501">
        <f>invoices[[#This Row],[total_amount]]</f>
        <v>20519</v>
      </c>
      <c r="U4501" t="s">
        <v>3394</v>
      </c>
      <c r="V4501" t="str">
        <f>INDEX([1]!Table1[tenantname],MATCH(invoices[[#This Row],[allotment_id]],[1]!Table1[TenantAllotmentID],0))</f>
        <v>Kalaivani Baskar (C12-A1)</v>
      </c>
      <c r="W4501" t="s">
        <v>14489</v>
      </c>
      <c r="X4501" t="s">
        <v>15046</v>
      </c>
      <c r="Y4501" s="4">
        <v>45323</v>
      </c>
      <c r="Z4501" t="s">
        <v>15808</v>
      </c>
      <c r="AA4501">
        <v>13300</v>
      </c>
      <c r="AB4501">
        <v>5407</v>
      </c>
      <c r="AC4501">
        <v>293</v>
      </c>
      <c r="AD4501" s="7">
        <f>invoices[[#This Row],[Rent]]+invoices[[#This Row],[Services]]+invoices[[#This Row],[GST]]</f>
        <v>19000</v>
      </c>
      <c r="AE4501" s="7">
        <f>invoices[[#This Row],[Total]]-invoices[[#This Row],[rent_amount]]</f>
        <v>0</v>
      </c>
      <c r="AF4501">
        <v>3723</v>
      </c>
      <c r="AG4501">
        <v>1519</v>
      </c>
      <c r="AH4501">
        <f>invoices[[#This Row],[EB Amount]]-invoices[[#This Row],[electricity_amount]]</f>
        <v>0</v>
      </c>
    </row>
    <row r="4502" spans="1:34">
      <c r="A4502" t="s">
        <v>9042</v>
      </c>
      <c r="B4502" t="s">
        <v>22</v>
      </c>
      <c r="C4502" t="s">
        <v>955</v>
      </c>
      <c r="D4502" t="s">
        <v>24</v>
      </c>
      <c r="E4502" t="s">
        <v>329</v>
      </c>
      <c r="F4502" t="s">
        <v>956</v>
      </c>
      <c r="G4502" t="s">
        <v>9043</v>
      </c>
      <c r="H4502" s="1">
        <f>DATE(YEAR(invoices[[#This Row],[due_date]]),MONTH(invoices[[#This Row],[due_date]]),1)</f>
        <v>45323</v>
      </c>
      <c r="I4502" s="1">
        <v>45329</v>
      </c>
      <c r="J4502">
        <v>13500</v>
      </c>
      <c r="K4502">
        <v>0</v>
      </c>
      <c r="L4502">
        <v>0</v>
      </c>
      <c r="M4502">
        <f>invoices[[#This Row],[rent_amount]]+invoices[[#This Row],[electricity_amount]]+invoices[[#This Row],[other_charges]]</f>
        <v>13500</v>
      </c>
      <c r="N4502" t="s">
        <v>28</v>
      </c>
      <c r="O4502" t="s">
        <v>695</v>
      </c>
      <c r="P4502">
        <v>0</v>
      </c>
      <c r="Q4502" t="b">
        <v>0</v>
      </c>
      <c r="R4502" t="s">
        <v>68</v>
      </c>
      <c r="S4502">
        <v>0</v>
      </c>
      <c r="T4502">
        <f>invoices[[#This Row],[total_amount]]</f>
        <v>13500</v>
      </c>
      <c r="U4502" t="s">
        <v>959</v>
      </c>
      <c r="V4502" t="str">
        <f>INDEX([1]!Table1[tenantname],MATCH(invoices[[#This Row],[allotment_id]],[1]!Table1[TenantAllotmentID],0))</f>
        <v>Anjali Saluja (C43-C1)</v>
      </c>
      <c r="W4502" t="s">
        <v>14292</v>
      </c>
      <c r="X4502" t="s">
        <v>14293</v>
      </c>
      <c r="Y4502" s="4">
        <v>45323</v>
      </c>
      <c r="Z4502" t="s">
        <v>15808</v>
      </c>
      <c r="AA4502">
        <v>8775</v>
      </c>
      <c r="AB4502">
        <v>4445</v>
      </c>
      <c r="AC4502">
        <v>280</v>
      </c>
      <c r="AD4502" s="7">
        <f>invoices[[#This Row],[Rent]]+invoices[[#This Row],[Services]]+invoices[[#This Row],[GST]]</f>
        <v>13500</v>
      </c>
      <c r="AE4502" s="7">
        <f>invoices[[#This Row],[Total]]-invoices[[#This Row],[rent_amount]]</f>
        <v>0</v>
      </c>
      <c r="AF4502">
        <v>3781</v>
      </c>
      <c r="AG4502">
        <v>0</v>
      </c>
      <c r="AH4502">
        <f>invoices[[#This Row],[EB Amount]]-invoices[[#This Row],[electricity_amount]]</f>
        <v>0</v>
      </c>
    </row>
    <row r="4503" spans="1:34">
      <c r="A4503" t="s">
        <v>9050</v>
      </c>
      <c r="B4503" t="s">
        <v>22</v>
      </c>
      <c r="C4503" t="s">
        <v>1342</v>
      </c>
      <c r="D4503" t="s">
        <v>24</v>
      </c>
      <c r="E4503" t="s">
        <v>112</v>
      </c>
      <c r="F4503" t="s">
        <v>1343</v>
      </c>
      <c r="G4503" t="s">
        <v>9051</v>
      </c>
      <c r="H4503" s="1">
        <f>DATE(YEAR(invoices[[#This Row],[due_date]]),MONTH(invoices[[#This Row],[due_date]]),1)</f>
        <v>45323</v>
      </c>
      <c r="I4503" s="1">
        <v>45329</v>
      </c>
      <c r="J4503">
        <v>16700</v>
      </c>
      <c r="K4503">
        <v>0</v>
      </c>
      <c r="L4503">
        <v>0</v>
      </c>
      <c r="M4503">
        <f>invoices[[#This Row],[rent_amount]]+invoices[[#This Row],[electricity_amount]]+invoices[[#This Row],[other_charges]]</f>
        <v>16700</v>
      </c>
      <c r="N4503" t="s">
        <v>28</v>
      </c>
      <c r="O4503" t="s">
        <v>695</v>
      </c>
      <c r="P4503">
        <v>0</v>
      </c>
      <c r="Q4503" t="b">
        <v>0</v>
      </c>
      <c r="R4503" t="s">
        <v>68</v>
      </c>
      <c r="S4503">
        <v>0</v>
      </c>
      <c r="T4503">
        <f>invoices[[#This Row],[total_amount]]</f>
        <v>16700</v>
      </c>
      <c r="U4503" t="s">
        <v>1345</v>
      </c>
      <c r="V4503" t="str">
        <f>INDEX([1]!Table1[tenantname],MATCH(invoices[[#This Row],[allotment_id]],[1]!Table1[TenantAllotmentID],0))</f>
        <v>Tabreez Ahamed (A23-A1)</v>
      </c>
      <c r="W4503" t="s">
        <v>14436</v>
      </c>
      <c r="X4503" t="s">
        <v>14437</v>
      </c>
      <c r="Y4503" s="4">
        <v>45323</v>
      </c>
      <c r="Z4503" t="s">
        <v>15808</v>
      </c>
      <c r="AA4503">
        <v>11988</v>
      </c>
      <c r="AB4503">
        <v>3995</v>
      </c>
      <c r="AC4503">
        <v>717</v>
      </c>
      <c r="AD4503" s="7">
        <f>invoices[[#This Row],[Rent]]+invoices[[#This Row],[Services]]+invoices[[#This Row],[GST]]</f>
        <v>16700</v>
      </c>
      <c r="AE4503" s="7">
        <f>invoices[[#This Row],[Total]]-invoices[[#This Row],[rent_amount]]</f>
        <v>0</v>
      </c>
      <c r="AF4503">
        <v>3785</v>
      </c>
      <c r="AG4503">
        <v>0</v>
      </c>
      <c r="AH4503">
        <f>invoices[[#This Row],[EB Amount]]-invoices[[#This Row],[electricity_amount]]</f>
        <v>0</v>
      </c>
    </row>
    <row r="4504" spans="1:34">
      <c r="A4504" t="s">
        <v>9134</v>
      </c>
      <c r="B4504" t="s">
        <v>22</v>
      </c>
      <c r="C4504" t="s">
        <v>811</v>
      </c>
      <c r="D4504" t="s">
        <v>24</v>
      </c>
      <c r="E4504" t="s">
        <v>354</v>
      </c>
      <c r="F4504" t="s">
        <v>812</v>
      </c>
      <c r="G4504" t="s">
        <v>9135</v>
      </c>
      <c r="H4504" s="1">
        <f>DATE(YEAR(invoices[[#This Row],[due_date]]),MONTH(invoices[[#This Row],[due_date]]),1)</f>
        <v>45323</v>
      </c>
      <c r="I4504" s="1">
        <v>45329</v>
      </c>
      <c r="J4504">
        <v>14500</v>
      </c>
      <c r="K4504">
        <v>1364</v>
      </c>
      <c r="L4504">
        <v>0</v>
      </c>
      <c r="M4504">
        <f>invoices[[#This Row],[rent_amount]]+invoices[[#This Row],[electricity_amount]]+invoices[[#This Row],[other_charges]]</f>
        <v>15864</v>
      </c>
      <c r="N4504" t="s">
        <v>28</v>
      </c>
      <c r="O4504" t="s">
        <v>67</v>
      </c>
      <c r="P4504">
        <v>0</v>
      </c>
      <c r="Q4504" t="b">
        <v>0</v>
      </c>
      <c r="R4504" t="s">
        <v>68</v>
      </c>
      <c r="S4504">
        <v>0</v>
      </c>
      <c r="T4504">
        <f>invoices[[#This Row],[total_amount]]</f>
        <v>15864</v>
      </c>
      <c r="U4504" t="s">
        <v>815</v>
      </c>
      <c r="V4504" t="str">
        <f>INDEX([1]!Table1[tenantname],MATCH(invoices[[#This Row],[allotment_id]],[1]!Table1[TenantAllotmentID],0))</f>
        <v>Santosh  nath (B34-B2)</v>
      </c>
      <c r="W4504" t="s">
        <v>14241</v>
      </c>
      <c r="X4504" t="s">
        <v>14242</v>
      </c>
      <c r="Y4504" s="4">
        <v>45323</v>
      </c>
      <c r="Z4504" t="s">
        <v>15808</v>
      </c>
      <c r="AA4504">
        <v>9425</v>
      </c>
      <c r="AB4504">
        <v>4774</v>
      </c>
      <c r="AC4504">
        <v>301</v>
      </c>
      <c r="AD4504" s="7">
        <f>invoices[[#This Row],[Rent]]+invoices[[#This Row],[Services]]+invoices[[#This Row],[GST]]</f>
        <v>14500</v>
      </c>
      <c r="AE4504" s="7">
        <f>invoices[[#This Row],[Total]]-invoices[[#This Row],[rent_amount]]</f>
        <v>0</v>
      </c>
      <c r="AF4504">
        <v>3831</v>
      </c>
      <c r="AG4504">
        <v>1364</v>
      </c>
      <c r="AH4504">
        <f>invoices[[#This Row],[EB Amount]]-invoices[[#This Row],[electricity_amount]]</f>
        <v>0</v>
      </c>
    </row>
    <row r="4505" spans="1:34">
      <c r="A4505" t="s">
        <v>9244</v>
      </c>
      <c r="B4505" t="s">
        <v>22</v>
      </c>
      <c r="C4505" t="s">
        <v>3271</v>
      </c>
      <c r="D4505" t="s">
        <v>24</v>
      </c>
      <c r="E4505" t="s">
        <v>226</v>
      </c>
      <c r="F4505" t="s">
        <v>1238</v>
      </c>
      <c r="G4505" t="s">
        <v>9245</v>
      </c>
      <c r="H4505" s="1">
        <f>DATE(YEAR(invoices[[#This Row],[due_date]]),MONTH(invoices[[#This Row],[due_date]]),1)</f>
        <v>45323</v>
      </c>
      <c r="I4505" s="1">
        <v>45329</v>
      </c>
      <c r="J4505">
        <v>3275</v>
      </c>
      <c r="K4505">
        <v>0</v>
      </c>
      <c r="L4505">
        <v>0</v>
      </c>
      <c r="M4505">
        <f>invoices[[#This Row],[rent_amount]]+invoices[[#This Row],[electricity_amount]]+invoices[[#This Row],[other_charges]]</f>
        <v>3275</v>
      </c>
      <c r="N4505" t="s">
        <v>28</v>
      </c>
      <c r="O4505" t="s">
        <v>433</v>
      </c>
      <c r="P4505">
        <v>0</v>
      </c>
      <c r="Q4505" t="b">
        <v>0</v>
      </c>
      <c r="R4505" t="s">
        <v>68</v>
      </c>
      <c r="S4505">
        <v>0</v>
      </c>
      <c r="T4505">
        <f>invoices[[#This Row],[total_amount]]</f>
        <v>3275</v>
      </c>
      <c r="U4505" t="s">
        <v>3273</v>
      </c>
      <c r="V4505" t="str">
        <f>INDEX([1]!Table1[tenantname],MATCH(invoices[[#This Row],[allotment_id]],[1]!Table1[TenantAllotmentID],0))</f>
        <v>Nida Jawaid (B12-A1)</v>
      </c>
      <c r="W4505" t="s">
        <v>15014</v>
      </c>
      <c r="X4505" t="s">
        <v>15015</v>
      </c>
      <c r="Y4505" s="4">
        <v>45323</v>
      </c>
      <c r="Z4505" t="s">
        <v>15808</v>
      </c>
      <c r="AA4505">
        <v>2352</v>
      </c>
      <c r="AB4505">
        <v>783</v>
      </c>
      <c r="AC4505">
        <v>140</v>
      </c>
      <c r="AD4505" s="7">
        <f>invoices[[#This Row],[Rent]]+invoices[[#This Row],[Services]]+invoices[[#This Row],[GST]]</f>
        <v>3275</v>
      </c>
      <c r="AE4505" s="7">
        <f>invoices[[#This Row],[Total]]-invoices[[#This Row],[rent_amount]]</f>
        <v>0</v>
      </c>
      <c r="AF4505">
        <v>3888</v>
      </c>
      <c r="AG4505">
        <v>0</v>
      </c>
      <c r="AH4505">
        <f>invoices[[#This Row],[EB Amount]]-invoices[[#This Row],[electricity_amount]]</f>
        <v>0</v>
      </c>
    </row>
    <row r="4506" spans="1:34">
      <c r="A4506" t="s">
        <v>9248</v>
      </c>
      <c r="B4506" t="s">
        <v>22</v>
      </c>
      <c r="C4506" t="s">
        <v>5468</v>
      </c>
      <c r="D4506" t="s">
        <v>24</v>
      </c>
      <c r="E4506" t="s">
        <v>147</v>
      </c>
      <c r="F4506" t="s">
        <v>336</v>
      </c>
      <c r="G4506" t="s">
        <v>9249</v>
      </c>
      <c r="H4506" s="1">
        <f>DATE(YEAR(invoices[[#This Row],[due_date]]),MONTH(invoices[[#This Row],[due_date]]),1)</f>
        <v>45323</v>
      </c>
      <c r="I4506" s="1">
        <v>45329</v>
      </c>
      <c r="J4506">
        <v>18967</v>
      </c>
      <c r="K4506">
        <v>0</v>
      </c>
      <c r="L4506">
        <v>0</v>
      </c>
      <c r="M4506">
        <f>invoices[[#This Row],[rent_amount]]+invoices[[#This Row],[electricity_amount]]+invoices[[#This Row],[other_charges]]</f>
        <v>18967</v>
      </c>
      <c r="N4506" t="s">
        <v>28</v>
      </c>
      <c r="O4506" t="s">
        <v>695</v>
      </c>
      <c r="P4506">
        <v>0</v>
      </c>
      <c r="Q4506" t="b">
        <v>0</v>
      </c>
      <c r="R4506" t="s">
        <v>68</v>
      </c>
      <c r="S4506">
        <v>0</v>
      </c>
      <c r="T4506">
        <f>invoices[[#This Row],[total_amount]]</f>
        <v>18967</v>
      </c>
      <c r="U4506" t="s">
        <v>5470</v>
      </c>
      <c r="V4506" t="str">
        <f>INDEX([1]!Table1[tenantname],MATCH(invoices[[#This Row],[allotment_id]],[1]!Table1[TenantAllotmentID],0))</f>
        <v>Anurag Yarlagadda (C31-D1)</v>
      </c>
      <c r="W4506" t="s">
        <v>15379</v>
      </c>
      <c r="X4506" t="s">
        <v>15380</v>
      </c>
      <c r="Y4506" s="4">
        <v>45323</v>
      </c>
      <c r="Z4506" t="s">
        <v>15808</v>
      </c>
      <c r="AA4506">
        <v>13614</v>
      </c>
      <c r="AB4506">
        <v>4537</v>
      </c>
      <c r="AC4506">
        <v>816</v>
      </c>
      <c r="AD4506" s="7">
        <f>invoices[[#This Row],[Rent]]+invoices[[#This Row],[Services]]+invoices[[#This Row],[GST]]</f>
        <v>18967</v>
      </c>
      <c r="AE4506" s="7">
        <f>invoices[[#This Row],[Total]]-invoices[[#This Row],[rent_amount]]</f>
        <v>0</v>
      </c>
      <c r="AF4506">
        <v>3892</v>
      </c>
      <c r="AG4506">
        <v>0</v>
      </c>
      <c r="AH4506">
        <f>invoices[[#This Row],[EB Amount]]-invoices[[#This Row],[electricity_amount]]</f>
        <v>0</v>
      </c>
    </row>
    <row r="4507" spans="1:34">
      <c r="A4507" t="s">
        <v>9250</v>
      </c>
      <c r="B4507" t="s">
        <v>22</v>
      </c>
      <c r="C4507" t="s">
        <v>901</v>
      </c>
      <c r="D4507" t="s">
        <v>24</v>
      </c>
      <c r="E4507" t="s">
        <v>329</v>
      </c>
      <c r="F4507" t="s">
        <v>902</v>
      </c>
      <c r="G4507" t="s">
        <v>9251</v>
      </c>
      <c r="H4507" s="1">
        <f>DATE(YEAR(invoices[[#This Row],[due_date]]),MONTH(invoices[[#This Row],[due_date]]),1)</f>
        <v>45323</v>
      </c>
      <c r="I4507" s="1">
        <v>45329</v>
      </c>
      <c r="J4507">
        <v>13500</v>
      </c>
      <c r="K4507">
        <v>0</v>
      </c>
      <c r="L4507">
        <v>0</v>
      </c>
      <c r="M4507">
        <f>invoices[[#This Row],[rent_amount]]+invoices[[#This Row],[electricity_amount]]+invoices[[#This Row],[other_charges]]</f>
        <v>13500</v>
      </c>
      <c r="N4507" t="s">
        <v>28</v>
      </c>
      <c r="O4507" t="s">
        <v>433</v>
      </c>
      <c r="P4507">
        <v>0</v>
      </c>
      <c r="Q4507" t="b">
        <v>0</v>
      </c>
      <c r="R4507" t="s">
        <v>68</v>
      </c>
      <c r="S4507">
        <v>0</v>
      </c>
      <c r="T4507">
        <f>invoices[[#This Row],[total_amount]]</f>
        <v>13500</v>
      </c>
      <c r="U4507" t="s">
        <v>905</v>
      </c>
      <c r="V4507" t="str">
        <f>INDEX([1]!Table1[tenantname],MATCH(invoices[[#This Row],[allotment_id]],[1]!Table1[TenantAllotmentID],0))</f>
        <v>Kaarthika K (C43-C2)</v>
      </c>
      <c r="W4507" t="s">
        <v>14275</v>
      </c>
      <c r="X4507" t="s">
        <v>14275</v>
      </c>
      <c r="Y4507" s="4">
        <v>45323</v>
      </c>
      <c r="Z4507" t="s">
        <v>15808</v>
      </c>
      <c r="AA4507">
        <v>8775</v>
      </c>
      <c r="AB4507">
        <v>4445</v>
      </c>
      <c r="AC4507">
        <v>280</v>
      </c>
      <c r="AD4507" s="7">
        <f>invoices[[#This Row],[Rent]]+invoices[[#This Row],[Services]]+invoices[[#This Row],[GST]]</f>
        <v>13500</v>
      </c>
      <c r="AE4507" s="7">
        <f>invoices[[#This Row],[Total]]-invoices[[#This Row],[rent_amount]]</f>
        <v>0</v>
      </c>
      <c r="AF4507">
        <v>3893</v>
      </c>
      <c r="AG4507">
        <v>0</v>
      </c>
      <c r="AH4507">
        <f>invoices[[#This Row],[EB Amount]]-invoices[[#This Row],[electricity_amount]]</f>
        <v>0</v>
      </c>
    </row>
    <row r="4508" spans="1:34">
      <c r="A4508" t="s">
        <v>9254</v>
      </c>
      <c r="B4508" t="s">
        <v>22</v>
      </c>
      <c r="C4508" t="s">
        <v>1396</v>
      </c>
      <c r="D4508" t="s">
        <v>24</v>
      </c>
      <c r="E4508" t="s">
        <v>275</v>
      </c>
      <c r="F4508" t="s">
        <v>1397</v>
      </c>
      <c r="G4508" t="s">
        <v>9255</v>
      </c>
      <c r="H4508" s="1">
        <f>DATE(YEAR(invoices[[#This Row],[due_date]]),MONTH(invoices[[#This Row],[due_date]]),1)</f>
        <v>45323</v>
      </c>
      <c r="I4508" s="1">
        <v>45329</v>
      </c>
      <c r="J4508">
        <v>14500</v>
      </c>
      <c r="K4508">
        <v>0</v>
      </c>
      <c r="L4508">
        <v>0</v>
      </c>
      <c r="M4508">
        <f>invoices[[#This Row],[rent_amount]]+invoices[[#This Row],[electricity_amount]]+invoices[[#This Row],[other_charges]]</f>
        <v>14500</v>
      </c>
      <c r="N4508" t="s">
        <v>28</v>
      </c>
      <c r="O4508" t="s">
        <v>433</v>
      </c>
      <c r="P4508">
        <v>0</v>
      </c>
      <c r="Q4508" t="b">
        <v>0</v>
      </c>
      <c r="R4508" t="s">
        <v>68</v>
      </c>
      <c r="S4508">
        <v>0</v>
      </c>
      <c r="T4508">
        <f>invoices[[#This Row],[total_amount]]</f>
        <v>14500</v>
      </c>
      <c r="U4508" t="s">
        <v>1399</v>
      </c>
      <c r="V4508" t="str">
        <f>INDEX([1]!Table1[tenantname],MATCH(invoices[[#This Row],[allotment_id]],[1]!Table1[TenantAllotmentID],0))</f>
        <v>Nivetha Sekar (B44-B1)</v>
      </c>
      <c r="W4508" t="s">
        <v>14458</v>
      </c>
      <c r="X4508" t="s">
        <v>14459</v>
      </c>
      <c r="Y4508" s="4">
        <v>45323</v>
      </c>
      <c r="Z4508" t="s">
        <v>15808</v>
      </c>
      <c r="AA4508">
        <v>10408</v>
      </c>
      <c r="AB4508">
        <v>3468</v>
      </c>
      <c r="AC4508">
        <v>624</v>
      </c>
      <c r="AD4508" s="7">
        <f>invoices[[#This Row],[Rent]]+invoices[[#This Row],[Services]]+invoices[[#This Row],[GST]]</f>
        <v>14500</v>
      </c>
      <c r="AE4508" s="7">
        <f>invoices[[#This Row],[Total]]-invoices[[#This Row],[rent_amount]]</f>
        <v>0</v>
      </c>
      <c r="AF4508">
        <v>3895</v>
      </c>
      <c r="AG4508">
        <v>0</v>
      </c>
      <c r="AH4508">
        <f>invoices[[#This Row],[EB Amount]]-invoices[[#This Row],[electricity_amount]]</f>
        <v>0</v>
      </c>
    </row>
    <row r="4509" spans="1:34">
      <c r="A4509" t="s">
        <v>9277</v>
      </c>
      <c r="B4509" t="s">
        <v>22</v>
      </c>
      <c r="C4509" t="s">
        <v>95</v>
      </c>
      <c r="D4509" t="s">
        <v>24</v>
      </c>
      <c r="E4509" t="s">
        <v>96</v>
      </c>
      <c r="F4509" t="s">
        <v>97</v>
      </c>
      <c r="G4509" t="s">
        <v>9278</v>
      </c>
      <c r="H4509" s="1">
        <f>DATE(YEAR(invoices[[#This Row],[due_date]]),MONTH(invoices[[#This Row],[due_date]]),1)</f>
        <v>45323</v>
      </c>
      <c r="I4509" s="1">
        <v>45329</v>
      </c>
      <c r="J4509">
        <v>13500</v>
      </c>
      <c r="K4509">
        <v>1767</v>
      </c>
      <c r="L4509">
        <v>0</v>
      </c>
      <c r="M4509">
        <f>invoices[[#This Row],[rent_amount]]+invoices[[#This Row],[electricity_amount]]+invoices[[#This Row],[other_charges]]</f>
        <v>15267</v>
      </c>
      <c r="N4509" t="s">
        <v>28</v>
      </c>
      <c r="O4509" t="s">
        <v>695</v>
      </c>
      <c r="P4509">
        <v>0</v>
      </c>
      <c r="Q4509" t="b">
        <v>0</v>
      </c>
      <c r="R4509" t="s">
        <v>68</v>
      </c>
      <c r="S4509">
        <v>0</v>
      </c>
      <c r="T4509">
        <f>invoices[[#This Row],[total_amount]]</f>
        <v>15267</v>
      </c>
      <c r="U4509" t="s">
        <v>101</v>
      </c>
      <c r="V4509" t="str">
        <f>INDEX([1]!Table1[tenantname],MATCH(invoices[[#This Row],[allotment_id]],[1]!Table1[TenantAllotmentID],0))</f>
        <v>Athreya Guru (B33-C2)</v>
      </c>
      <c r="W4509" t="s">
        <v>14002</v>
      </c>
      <c r="X4509" t="s">
        <v>14003</v>
      </c>
      <c r="Y4509" s="4">
        <v>45323</v>
      </c>
      <c r="Z4509" t="s">
        <v>15808</v>
      </c>
      <c r="AA4509">
        <v>8775</v>
      </c>
      <c r="AB4509">
        <v>4445</v>
      </c>
      <c r="AC4509">
        <v>280</v>
      </c>
      <c r="AD4509" s="7">
        <f>invoices[[#This Row],[Rent]]+invoices[[#This Row],[Services]]+invoices[[#This Row],[GST]]</f>
        <v>13500</v>
      </c>
      <c r="AE4509" s="7">
        <f>invoices[[#This Row],[Total]]-invoices[[#This Row],[rent_amount]]</f>
        <v>0</v>
      </c>
      <c r="AF4509">
        <v>3904</v>
      </c>
      <c r="AG4509">
        <v>1767</v>
      </c>
      <c r="AH4509">
        <f>invoices[[#This Row],[EB Amount]]-invoices[[#This Row],[electricity_amount]]</f>
        <v>0</v>
      </c>
    </row>
    <row r="4510" spans="1:34">
      <c r="A4510" t="s">
        <v>9463</v>
      </c>
      <c r="B4510" t="s">
        <v>22</v>
      </c>
      <c r="C4510" t="s">
        <v>649</v>
      </c>
      <c r="D4510" t="s">
        <v>24</v>
      </c>
      <c r="E4510" t="s">
        <v>195</v>
      </c>
      <c r="F4510" t="s">
        <v>650</v>
      </c>
      <c r="G4510" t="s">
        <v>9464</v>
      </c>
      <c r="H4510" s="1">
        <f>DATE(YEAR(invoices[[#This Row],[due_date]]),MONTH(invoices[[#This Row],[due_date]]),1)</f>
        <v>45323</v>
      </c>
      <c r="I4510" s="1">
        <v>45329</v>
      </c>
      <c r="J4510">
        <v>14500</v>
      </c>
      <c r="K4510">
        <v>558</v>
      </c>
      <c r="L4510">
        <v>0</v>
      </c>
      <c r="M4510">
        <f>invoices[[#This Row],[rent_amount]]+invoices[[#This Row],[electricity_amount]]+invoices[[#This Row],[other_charges]]</f>
        <v>15058</v>
      </c>
      <c r="N4510" t="s">
        <v>28</v>
      </c>
      <c r="O4510" t="s">
        <v>433</v>
      </c>
      <c r="P4510">
        <v>0</v>
      </c>
      <c r="Q4510" t="b">
        <v>0</v>
      </c>
      <c r="R4510" t="s">
        <v>68</v>
      </c>
      <c r="S4510">
        <v>0</v>
      </c>
      <c r="T4510">
        <f>invoices[[#This Row],[total_amount]]</f>
        <v>15058</v>
      </c>
      <c r="U4510" t="s">
        <v>652</v>
      </c>
      <c r="V4510" t="str">
        <f>INDEX([1]!Table1[tenantname],MATCH(invoices[[#This Row],[allotment_id]],[1]!Table1[TenantAllotmentID],0))</f>
        <v>Sai Prasanna Sape (D41-B2)</v>
      </c>
      <c r="W4510" t="s">
        <v>14183</v>
      </c>
      <c r="X4510" t="s">
        <v>14184</v>
      </c>
      <c r="Y4510" s="4">
        <v>45323</v>
      </c>
      <c r="Z4510" t="s">
        <v>15808</v>
      </c>
      <c r="AA4510">
        <v>10408</v>
      </c>
      <c r="AB4510">
        <v>3468</v>
      </c>
      <c r="AC4510">
        <v>624</v>
      </c>
      <c r="AD4510" s="7">
        <f>invoices[[#This Row],[Rent]]+invoices[[#This Row],[Services]]+invoices[[#This Row],[GST]]</f>
        <v>14500</v>
      </c>
      <c r="AE4510" s="7">
        <f>invoices[[#This Row],[Total]]-invoices[[#This Row],[rent_amount]]</f>
        <v>0</v>
      </c>
      <c r="AF4510">
        <v>4006</v>
      </c>
      <c r="AG4510">
        <v>558</v>
      </c>
      <c r="AH4510">
        <f>invoices[[#This Row],[EB Amount]]-invoices[[#This Row],[electricity_amount]]</f>
        <v>0</v>
      </c>
    </row>
    <row r="4511" spans="1:34">
      <c r="A4511" t="s">
        <v>9604</v>
      </c>
      <c r="B4511" t="s">
        <v>22</v>
      </c>
      <c r="C4511" t="s">
        <v>132</v>
      </c>
      <c r="D4511" t="s">
        <v>24</v>
      </c>
      <c r="E4511" t="s">
        <v>50</v>
      </c>
      <c r="F4511" t="s">
        <v>133</v>
      </c>
      <c r="G4511" t="s">
        <v>9605</v>
      </c>
      <c r="H4511" s="1">
        <f>DATE(YEAR(invoices[[#This Row],[due_date]]),MONTH(invoices[[#This Row],[due_date]]),1)</f>
        <v>45323</v>
      </c>
      <c r="I4511" s="1">
        <v>45329</v>
      </c>
      <c r="J4511">
        <v>13500</v>
      </c>
      <c r="K4511">
        <v>1984</v>
      </c>
      <c r="L4511">
        <v>0</v>
      </c>
      <c r="M4511">
        <f>invoices[[#This Row],[rent_amount]]+invoices[[#This Row],[electricity_amount]]+invoices[[#This Row],[other_charges]]</f>
        <v>15484</v>
      </c>
      <c r="N4511" t="s">
        <v>28</v>
      </c>
      <c r="O4511" t="s">
        <v>67</v>
      </c>
      <c r="P4511">
        <v>0</v>
      </c>
      <c r="Q4511" t="b">
        <v>0</v>
      </c>
      <c r="R4511" t="s">
        <v>68</v>
      </c>
      <c r="S4511">
        <v>0</v>
      </c>
      <c r="T4511">
        <f>invoices[[#This Row],[total_amount]]</f>
        <v>15484</v>
      </c>
      <c r="U4511" t="s">
        <v>137</v>
      </c>
      <c r="V4511" t="str">
        <f>INDEX([1]!Table1[tenantname],MATCH(invoices[[#This Row],[allotment_id]],[1]!Table1[TenantAllotmentID],0))</f>
        <v>Uma Saikumar Torikonda (B32-C1)</v>
      </c>
      <c r="W4511" t="s">
        <v>14012</v>
      </c>
      <c r="X4511" t="s">
        <v>14013</v>
      </c>
      <c r="Y4511" s="4">
        <v>45323</v>
      </c>
      <c r="Z4511" t="s">
        <v>15808</v>
      </c>
      <c r="AA4511">
        <v>8775</v>
      </c>
      <c r="AB4511">
        <v>4445</v>
      </c>
      <c r="AC4511">
        <v>280</v>
      </c>
      <c r="AD4511" s="7">
        <f>invoices[[#This Row],[Rent]]+invoices[[#This Row],[Services]]+invoices[[#This Row],[GST]]</f>
        <v>13500</v>
      </c>
      <c r="AE4511" s="7">
        <f>invoices[[#This Row],[Total]]-invoices[[#This Row],[rent_amount]]</f>
        <v>0</v>
      </c>
      <c r="AF4511">
        <v>4077</v>
      </c>
      <c r="AG4511">
        <v>1984</v>
      </c>
      <c r="AH4511">
        <f>invoices[[#This Row],[EB Amount]]-invoices[[#This Row],[electricity_amount]]</f>
        <v>0</v>
      </c>
    </row>
    <row r="4512" spans="1:34">
      <c r="A4512" t="s">
        <v>9723</v>
      </c>
      <c r="B4512" t="s">
        <v>22</v>
      </c>
      <c r="C4512" t="s">
        <v>2106</v>
      </c>
      <c r="D4512" t="s">
        <v>24</v>
      </c>
      <c r="E4512" t="s">
        <v>80</v>
      </c>
      <c r="F4512" t="s">
        <v>300</v>
      </c>
      <c r="G4512" t="s">
        <v>9724</v>
      </c>
      <c r="H4512" s="1">
        <f>DATE(YEAR(invoices[[#This Row],[due_date]]),MONTH(invoices[[#This Row],[due_date]]),1)</f>
        <v>45323</v>
      </c>
      <c r="I4512" s="1">
        <v>45329</v>
      </c>
      <c r="J4512">
        <v>2415</v>
      </c>
      <c r="K4512">
        <v>0</v>
      </c>
      <c r="L4512">
        <v>0</v>
      </c>
      <c r="M4512">
        <f>invoices[[#This Row],[rent_amount]]+invoices[[#This Row],[electricity_amount]]+invoices[[#This Row],[other_charges]]</f>
        <v>2415</v>
      </c>
      <c r="N4512" t="s">
        <v>28</v>
      </c>
      <c r="O4512" t="s">
        <v>67</v>
      </c>
      <c r="P4512">
        <v>0</v>
      </c>
      <c r="Q4512" t="b">
        <v>0</v>
      </c>
      <c r="R4512" t="s">
        <v>68</v>
      </c>
      <c r="S4512">
        <v>0</v>
      </c>
      <c r="T4512">
        <f>invoices[[#This Row],[total_amount]]</f>
        <v>2415</v>
      </c>
      <c r="U4512" t="s">
        <v>2108</v>
      </c>
      <c r="V4512" t="str">
        <f>INDEX([1]!Table1[tenantname],MATCH(invoices[[#This Row],[allotment_id]],[1]!Table1[TenantAllotmentID],0))</f>
        <v>Sri Chandana Nagumothu (D21-B2)</v>
      </c>
      <c r="W4512" t="s">
        <v>14710</v>
      </c>
      <c r="X4512" t="s">
        <v>14711</v>
      </c>
      <c r="Y4512" s="4">
        <v>45323</v>
      </c>
      <c r="Z4512" t="s">
        <v>15808</v>
      </c>
      <c r="AA4512">
        <v>1691</v>
      </c>
      <c r="AB4512">
        <v>614</v>
      </c>
      <c r="AC4512">
        <v>110</v>
      </c>
      <c r="AD4512" s="7">
        <f>invoices[[#This Row],[Rent]]+invoices[[#This Row],[Services]]+invoices[[#This Row],[GST]]</f>
        <v>2415</v>
      </c>
      <c r="AE4512" s="7">
        <f>invoices[[#This Row],[Total]]-invoices[[#This Row],[rent_amount]]</f>
        <v>0</v>
      </c>
      <c r="AF4512">
        <v>4135</v>
      </c>
      <c r="AG4512">
        <v>0</v>
      </c>
      <c r="AH4512">
        <f>invoices[[#This Row],[EB Amount]]-invoices[[#This Row],[electricity_amount]]</f>
        <v>0</v>
      </c>
    </row>
    <row r="4513" spans="1:34">
      <c r="A4513" t="s">
        <v>9899</v>
      </c>
      <c r="B4513" t="s">
        <v>22</v>
      </c>
      <c r="C4513" t="s">
        <v>2524</v>
      </c>
      <c r="D4513" t="s">
        <v>24</v>
      </c>
      <c r="E4513" t="s">
        <v>247</v>
      </c>
      <c r="F4513" t="s">
        <v>417</v>
      </c>
      <c r="G4513" t="s">
        <v>9900</v>
      </c>
      <c r="H4513" s="1">
        <f>DATE(YEAR(invoices[[#This Row],[due_date]]),MONTH(invoices[[#This Row],[due_date]]),1)</f>
        <v>45323</v>
      </c>
      <c r="I4513" s="1">
        <v>45329</v>
      </c>
      <c r="J4513">
        <v>10358</v>
      </c>
      <c r="K4513">
        <v>992</v>
      </c>
      <c r="L4513">
        <v>0</v>
      </c>
      <c r="M4513">
        <f>invoices[[#This Row],[rent_amount]]+invoices[[#This Row],[electricity_amount]]+invoices[[#This Row],[other_charges]]</f>
        <v>11350</v>
      </c>
      <c r="N4513" t="s">
        <v>28</v>
      </c>
      <c r="O4513" t="s">
        <v>67</v>
      </c>
      <c r="P4513">
        <v>0</v>
      </c>
      <c r="Q4513" t="b">
        <v>0</v>
      </c>
      <c r="R4513" t="s">
        <v>68</v>
      </c>
      <c r="S4513">
        <v>0</v>
      </c>
      <c r="T4513">
        <f>invoices[[#This Row],[total_amount]]</f>
        <v>11350</v>
      </c>
      <c r="U4513" t="s">
        <v>2526</v>
      </c>
      <c r="V4513" t="str">
        <f>INDEX([1]!Table1[tenantname],MATCH(invoices[[#This Row],[allotment_id]],[1]!Table1[TenantAllotmentID],0))</f>
        <v>Yogesh Nandarapu (C11-B2)</v>
      </c>
      <c r="W4513" t="s">
        <v>14828</v>
      </c>
      <c r="X4513" t="s">
        <v>14829</v>
      </c>
      <c r="Y4513" s="4">
        <v>45323</v>
      </c>
      <c r="Z4513" t="s">
        <v>15808</v>
      </c>
      <c r="AA4513">
        <v>6266</v>
      </c>
      <c r="AB4513">
        <v>3468</v>
      </c>
      <c r="AC4513">
        <v>624</v>
      </c>
      <c r="AD4513" s="7">
        <f>invoices[[#This Row],[Rent]]+invoices[[#This Row],[Services]]+invoices[[#This Row],[GST]]</f>
        <v>10358</v>
      </c>
      <c r="AE4513" s="7">
        <f>invoices[[#This Row],[Total]]-invoices[[#This Row],[rent_amount]]</f>
        <v>0</v>
      </c>
      <c r="AF4513">
        <v>4226</v>
      </c>
      <c r="AG4513">
        <v>992</v>
      </c>
      <c r="AH4513">
        <f>invoices[[#This Row],[EB Amount]]-invoices[[#This Row],[electricity_amount]]</f>
        <v>0</v>
      </c>
    </row>
    <row r="4514" spans="1:34">
      <c r="A4514" t="s">
        <v>9979</v>
      </c>
      <c r="B4514" t="s">
        <v>22</v>
      </c>
      <c r="C4514" t="s">
        <v>4691</v>
      </c>
      <c r="D4514" t="s">
        <v>24</v>
      </c>
      <c r="E4514" t="s">
        <v>247</v>
      </c>
      <c r="F4514" t="s">
        <v>870</v>
      </c>
      <c r="G4514" t="s">
        <v>9980</v>
      </c>
      <c r="H4514" s="1">
        <f>DATE(YEAR(invoices[[#This Row],[due_date]]),MONTH(invoices[[#This Row],[due_date]]),1)</f>
        <v>45323</v>
      </c>
      <c r="I4514" s="1">
        <v>45329</v>
      </c>
      <c r="J4514">
        <v>14500</v>
      </c>
      <c r="K4514">
        <v>128</v>
      </c>
      <c r="L4514">
        <v>0</v>
      </c>
      <c r="M4514">
        <f>invoices[[#This Row],[rent_amount]]+invoices[[#This Row],[electricity_amount]]+invoices[[#This Row],[other_charges]]</f>
        <v>14628</v>
      </c>
      <c r="N4514" t="s">
        <v>28</v>
      </c>
      <c r="O4514" t="s">
        <v>67</v>
      </c>
      <c r="P4514">
        <v>0</v>
      </c>
      <c r="Q4514" t="b">
        <v>0</v>
      </c>
      <c r="R4514" t="s">
        <v>68</v>
      </c>
      <c r="S4514">
        <v>0</v>
      </c>
      <c r="T4514">
        <f>invoices[[#This Row],[total_amount]]</f>
        <v>14628</v>
      </c>
      <c r="U4514" t="s">
        <v>4693</v>
      </c>
      <c r="V4514" t="str">
        <f>INDEX([1]!Table1[tenantname],MATCH(invoices[[#This Row],[allotment_id]],[1]!Table1[TenantAllotmentID],0))</f>
        <v>Veda Agaswi (C11-B1)</v>
      </c>
      <c r="W4514" t="s">
        <v>15277</v>
      </c>
      <c r="X4514" t="s">
        <v>15278</v>
      </c>
      <c r="Y4514" s="4">
        <v>45323</v>
      </c>
      <c r="Z4514" t="s">
        <v>15808</v>
      </c>
      <c r="AA4514">
        <v>10408</v>
      </c>
      <c r="AB4514">
        <v>3468</v>
      </c>
      <c r="AC4514">
        <v>624</v>
      </c>
      <c r="AD4514" s="7">
        <f>invoices[[#This Row],[Rent]]+invoices[[#This Row],[Services]]+invoices[[#This Row],[GST]]</f>
        <v>14500</v>
      </c>
      <c r="AE4514" s="7">
        <f>invoices[[#This Row],[Total]]-invoices[[#This Row],[rent_amount]]</f>
        <v>0</v>
      </c>
      <c r="AF4514">
        <v>4268</v>
      </c>
      <c r="AG4514">
        <v>128</v>
      </c>
      <c r="AH4514">
        <f>invoices[[#This Row],[EB Amount]]-invoices[[#This Row],[electricity_amount]]</f>
        <v>0</v>
      </c>
    </row>
    <row r="4515" spans="1:34">
      <c r="A4515" t="s">
        <v>10011</v>
      </c>
      <c r="B4515" t="s">
        <v>22</v>
      </c>
      <c r="C4515" t="s">
        <v>4881</v>
      </c>
      <c r="D4515" t="s">
        <v>24</v>
      </c>
      <c r="E4515" t="s">
        <v>72</v>
      </c>
      <c r="F4515" t="s">
        <v>665</v>
      </c>
      <c r="G4515" t="s">
        <v>10012</v>
      </c>
      <c r="H4515" s="1">
        <f>DATE(YEAR(invoices[[#This Row],[due_date]]),MONTH(invoices[[#This Row],[due_date]]),1)</f>
        <v>45323</v>
      </c>
      <c r="I4515" s="1">
        <v>45329</v>
      </c>
      <c r="J4515">
        <v>2931</v>
      </c>
      <c r="K4515">
        <v>0</v>
      </c>
      <c r="L4515">
        <v>0</v>
      </c>
      <c r="M4515">
        <f>invoices[[#This Row],[rent_amount]]+invoices[[#This Row],[electricity_amount]]+invoices[[#This Row],[other_charges]]</f>
        <v>2931</v>
      </c>
      <c r="N4515" t="s">
        <v>28</v>
      </c>
      <c r="O4515" t="s">
        <v>695</v>
      </c>
      <c r="P4515">
        <v>0</v>
      </c>
      <c r="Q4515" t="b">
        <v>0</v>
      </c>
      <c r="R4515" t="s">
        <v>68</v>
      </c>
      <c r="S4515">
        <v>0</v>
      </c>
      <c r="T4515">
        <f>invoices[[#This Row],[total_amount]]</f>
        <v>2931</v>
      </c>
      <c r="U4515" t="s">
        <v>4883</v>
      </c>
      <c r="V4515" t="str">
        <f>INDEX([1]!Table1[tenantname],MATCH(invoices[[#This Row],[allotment_id]],[1]!Table1[TenantAllotmentID],0))</f>
        <v>Kalyani Ganesh (C34-A1)</v>
      </c>
      <c r="W4515" t="s">
        <v>15307</v>
      </c>
      <c r="X4515" t="s">
        <v>15308</v>
      </c>
      <c r="Y4515" s="4">
        <v>45323</v>
      </c>
      <c r="Z4515" t="s">
        <v>15808</v>
      </c>
      <c r="AA4515">
        <v>2104</v>
      </c>
      <c r="AB4515">
        <v>701</v>
      </c>
      <c r="AC4515">
        <v>126</v>
      </c>
      <c r="AD4515" s="7">
        <f>invoices[[#This Row],[Rent]]+invoices[[#This Row],[Services]]+invoices[[#This Row],[GST]]</f>
        <v>2931</v>
      </c>
      <c r="AE4515" s="7">
        <f>invoices[[#This Row],[Total]]-invoices[[#This Row],[rent_amount]]</f>
        <v>0</v>
      </c>
      <c r="AF4515">
        <v>4285</v>
      </c>
      <c r="AG4515">
        <v>0</v>
      </c>
      <c r="AH4515">
        <f>invoices[[#This Row],[EB Amount]]-invoices[[#This Row],[electricity_amount]]</f>
        <v>0</v>
      </c>
    </row>
    <row r="4516" spans="1:34">
      <c r="A4516" t="s">
        <v>10202</v>
      </c>
      <c r="B4516" t="s">
        <v>22</v>
      </c>
      <c r="C4516" t="s">
        <v>1274</v>
      </c>
      <c r="D4516" t="s">
        <v>24</v>
      </c>
      <c r="E4516" t="s">
        <v>195</v>
      </c>
      <c r="F4516" t="s">
        <v>1753</v>
      </c>
      <c r="G4516" t="s">
        <v>10203</v>
      </c>
      <c r="H4516" s="1">
        <f>DATE(YEAR(invoices[[#This Row],[due_date]]),MONTH(invoices[[#This Row],[due_date]]),1)</f>
        <v>45323</v>
      </c>
      <c r="I4516" s="1">
        <v>45329</v>
      </c>
      <c r="J4516">
        <v>17700</v>
      </c>
      <c r="K4516">
        <v>558</v>
      </c>
      <c r="L4516">
        <v>0</v>
      </c>
      <c r="M4516">
        <f>invoices[[#This Row],[rent_amount]]+invoices[[#This Row],[electricity_amount]]+invoices[[#This Row],[other_charges]]</f>
        <v>18258</v>
      </c>
      <c r="N4516" t="s">
        <v>28</v>
      </c>
      <c r="O4516" t="s">
        <v>695</v>
      </c>
      <c r="P4516">
        <v>0</v>
      </c>
      <c r="Q4516" t="b">
        <v>0</v>
      </c>
      <c r="R4516" t="s">
        <v>68</v>
      </c>
      <c r="S4516">
        <v>0</v>
      </c>
      <c r="T4516">
        <f>invoices[[#This Row],[total_amount]]</f>
        <v>18258</v>
      </c>
      <c r="U4516" t="s">
        <v>1755</v>
      </c>
      <c r="V4516" t="str">
        <f>INDEX([1]!Table1[tenantname],MATCH(invoices[[#This Row],[allotment_id]],[1]!Table1[TenantAllotmentID],0))</f>
        <v>Sreyashi Chowdhury (D41-A1)</v>
      </c>
      <c r="W4516" t="s">
        <v>14409</v>
      </c>
      <c r="X4516" t="s">
        <v>14584</v>
      </c>
      <c r="Y4516" s="4">
        <v>45323</v>
      </c>
      <c r="Z4516" t="s">
        <v>15808</v>
      </c>
      <c r="AA4516">
        <v>12705</v>
      </c>
      <c r="AB4516">
        <v>4234</v>
      </c>
      <c r="AC4516">
        <v>761</v>
      </c>
      <c r="AD4516" s="7">
        <f>invoices[[#This Row],[Rent]]+invoices[[#This Row],[Services]]+invoices[[#This Row],[GST]]</f>
        <v>17700</v>
      </c>
      <c r="AE4516" s="7">
        <f>invoices[[#This Row],[Total]]-invoices[[#This Row],[rent_amount]]</f>
        <v>0</v>
      </c>
      <c r="AF4516">
        <v>4390</v>
      </c>
      <c r="AG4516">
        <v>558</v>
      </c>
      <c r="AH4516">
        <f>invoices[[#This Row],[EB Amount]]-invoices[[#This Row],[electricity_amount]]</f>
        <v>0</v>
      </c>
    </row>
    <row r="4517" spans="1:34">
      <c r="A4517" t="s">
        <v>10259</v>
      </c>
      <c r="B4517" t="s">
        <v>22</v>
      </c>
      <c r="C4517" t="s">
        <v>285</v>
      </c>
      <c r="D4517" t="s">
        <v>24</v>
      </c>
      <c r="E4517" t="s">
        <v>234</v>
      </c>
      <c r="F4517" t="s">
        <v>286</v>
      </c>
      <c r="G4517" t="s">
        <v>10260</v>
      </c>
      <c r="H4517" s="1">
        <f>DATE(YEAR(invoices[[#This Row],[due_date]]),MONTH(invoices[[#This Row],[due_date]]),1)</f>
        <v>45323</v>
      </c>
      <c r="I4517" s="1">
        <v>45329</v>
      </c>
      <c r="J4517">
        <v>13500</v>
      </c>
      <c r="K4517">
        <v>0</v>
      </c>
      <c r="L4517">
        <v>0</v>
      </c>
      <c r="M4517">
        <f>invoices[[#This Row],[rent_amount]]+invoices[[#This Row],[electricity_amount]]+invoices[[#This Row],[other_charges]]</f>
        <v>13500</v>
      </c>
      <c r="N4517" t="s">
        <v>28</v>
      </c>
      <c r="O4517" t="s">
        <v>433</v>
      </c>
      <c r="P4517">
        <v>0</v>
      </c>
      <c r="Q4517" t="b">
        <v>0</v>
      </c>
      <c r="R4517" t="s">
        <v>68</v>
      </c>
      <c r="S4517">
        <v>0</v>
      </c>
      <c r="T4517">
        <f>invoices[[#This Row],[total_amount]]</f>
        <v>13500</v>
      </c>
      <c r="U4517" t="s">
        <v>290</v>
      </c>
      <c r="V4517" t="str">
        <f>INDEX([1]!Table1[tenantname],MATCH(invoices[[#This Row],[allotment_id]],[1]!Table1[TenantAllotmentID],0))</f>
        <v>Mahima Shree (D12-B1)</v>
      </c>
      <c r="W4517" t="s">
        <v>14056</v>
      </c>
      <c r="X4517" t="s">
        <v>14057</v>
      </c>
      <c r="Y4517" s="4">
        <v>45323</v>
      </c>
      <c r="Z4517" t="s">
        <v>15808</v>
      </c>
      <c r="AA4517">
        <v>9690</v>
      </c>
      <c r="AB4517">
        <v>3229</v>
      </c>
      <c r="AC4517">
        <v>581</v>
      </c>
      <c r="AD4517" s="7">
        <f>invoices[[#This Row],[Rent]]+invoices[[#This Row],[Services]]+invoices[[#This Row],[GST]]</f>
        <v>13500</v>
      </c>
      <c r="AE4517" s="7">
        <f>invoices[[#This Row],[Total]]-invoices[[#This Row],[rent_amount]]</f>
        <v>0</v>
      </c>
      <c r="AF4517">
        <v>4419</v>
      </c>
      <c r="AG4517">
        <v>0</v>
      </c>
      <c r="AH4517">
        <f>invoices[[#This Row],[EB Amount]]-invoices[[#This Row],[electricity_amount]]</f>
        <v>0</v>
      </c>
    </row>
    <row r="4518" spans="1:34">
      <c r="A4518" t="s">
        <v>10397</v>
      </c>
      <c r="B4518" t="s">
        <v>22</v>
      </c>
      <c r="C4518" t="s">
        <v>1992</v>
      </c>
      <c r="D4518" t="s">
        <v>24</v>
      </c>
      <c r="E4518" t="s">
        <v>147</v>
      </c>
      <c r="F4518" t="s">
        <v>370</v>
      </c>
      <c r="G4518" t="s">
        <v>10398</v>
      </c>
      <c r="H4518" s="1">
        <f>DATE(YEAR(invoices[[#This Row],[due_date]]),MONTH(invoices[[#This Row],[due_date]]),1)</f>
        <v>45323</v>
      </c>
      <c r="I4518" s="1">
        <v>45329</v>
      </c>
      <c r="J4518">
        <v>19000</v>
      </c>
      <c r="K4518">
        <v>713</v>
      </c>
      <c r="L4518">
        <v>0</v>
      </c>
      <c r="M4518">
        <f>invoices[[#This Row],[rent_amount]]+invoices[[#This Row],[electricity_amount]]+invoices[[#This Row],[other_charges]]</f>
        <v>19713</v>
      </c>
      <c r="N4518" t="s">
        <v>28</v>
      </c>
      <c r="O4518" t="s">
        <v>433</v>
      </c>
      <c r="P4518">
        <v>0</v>
      </c>
      <c r="Q4518" t="b">
        <v>0</v>
      </c>
      <c r="R4518" t="s">
        <v>68</v>
      </c>
      <c r="S4518">
        <v>0</v>
      </c>
      <c r="T4518">
        <f>invoices[[#This Row],[total_amount]]</f>
        <v>19713</v>
      </c>
      <c r="U4518" t="s">
        <v>1994</v>
      </c>
      <c r="V4518" t="str">
        <f>INDEX([1]!Table1[tenantname],MATCH(invoices[[#This Row],[allotment_id]],[1]!Table1[TenantAllotmentID],0))</f>
        <v>Parag Kaundil (C31-A1)</v>
      </c>
      <c r="W4518" t="s">
        <v>14671</v>
      </c>
      <c r="X4518" t="s">
        <v>14672</v>
      </c>
      <c r="Y4518" s="4">
        <v>45323</v>
      </c>
      <c r="Z4518" t="s">
        <v>15808</v>
      </c>
      <c r="AA4518">
        <v>13639</v>
      </c>
      <c r="AB4518">
        <v>4545</v>
      </c>
      <c r="AC4518">
        <v>816</v>
      </c>
      <c r="AD4518" s="7">
        <f>invoices[[#This Row],[Rent]]+invoices[[#This Row],[Services]]+invoices[[#This Row],[GST]]</f>
        <v>19000</v>
      </c>
      <c r="AE4518" s="7">
        <f>invoices[[#This Row],[Total]]-invoices[[#This Row],[rent_amount]]</f>
        <v>0</v>
      </c>
      <c r="AF4518">
        <v>4487</v>
      </c>
      <c r="AG4518">
        <v>713</v>
      </c>
      <c r="AH4518">
        <f>invoices[[#This Row],[EB Amount]]-invoices[[#This Row],[electricity_amount]]</f>
        <v>0</v>
      </c>
    </row>
    <row r="4519" spans="1:34">
      <c r="A4519" t="s">
        <v>10504</v>
      </c>
      <c r="B4519" t="s">
        <v>22</v>
      </c>
      <c r="C4519" t="s">
        <v>1053</v>
      </c>
      <c r="D4519" t="s">
        <v>24</v>
      </c>
      <c r="E4519" t="s">
        <v>234</v>
      </c>
      <c r="F4519" t="s">
        <v>544</v>
      </c>
      <c r="G4519" t="s">
        <v>10505</v>
      </c>
      <c r="H4519" s="1">
        <f>DATE(YEAR(invoices[[#This Row],[due_date]]),MONTH(invoices[[#This Row],[due_date]]),1)</f>
        <v>45323</v>
      </c>
      <c r="I4519" s="1">
        <v>45329</v>
      </c>
      <c r="J4519">
        <v>14500</v>
      </c>
      <c r="K4519">
        <v>735</v>
      </c>
      <c r="L4519">
        <v>0</v>
      </c>
      <c r="M4519">
        <f>invoices[[#This Row],[rent_amount]]+invoices[[#This Row],[electricity_amount]]+invoices[[#This Row],[other_charges]]</f>
        <v>15235</v>
      </c>
      <c r="N4519" t="s">
        <v>28</v>
      </c>
      <c r="O4519" t="s">
        <v>67</v>
      </c>
      <c r="P4519">
        <v>0</v>
      </c>
      <c r="Q4519" t="b">
        <v>0</v>
      </c>
      <c r="R4519" t="s">
        <v>68</v>
      </c>
      <c r="S4519">
        <v>0</v>
      </c>
      <c r="T4519">
        <f>invoices[[#This Row],[total_amount]]</f>
        <v>15235</v>
      </c>
      <c r="U4519" t="s">
        <v>1055</v>
      </c>
      <c r="V4519" t="str">
        <f>INDEX([1]!Table1[tenantname],MATCH(invoices[[#This Row],[allotment_id]],[1]!Table1[TenantAllotmentID],0))</f>
        <v>Shwetha Lakshmanan (D12-B2)</v>
      </c>
      <c r="W4519" t="s">
        <v>14331</v>
      </c>
      <c r="X4519" t="s">
        <v>14332</v>
      </c>
      <c r="Y4519" s="4">
        <v>45323</v>
      </c>
      <c r="Z4519" t="s">
        <v>15808</v>
      </c>
      <c r="AA4519">
        <v>10408</v>
      </c>
      <c r="AB4519">
        <v>3468</v>
      </c>
      <c r="AC4519">
        <v>624</v>
      </c>
      <c r="AD4519" s="7">
        <f>invoices[[#This Row],[Rent]]+invoices[[#This Row],[Services]]+invoices[[#This Row],[GST]]</f>
        <v>14500</v>
      </c>
      <c r="AE4519" s="7">
        <f>invoices[[#This Row],[Total]]-invoices[[#This Row],[rent_amount]]</f>
        <v>0</v>
      </c>
      <c r="AF4519">
        <v>4542</v>
      </c>
      <c r="AG4519">
        <v>735</v>
      </c>
      <c r="AH4519">
        <f>invoices[[#This Row],[EB Amount]]-invoices[[#This Row],[electricity_amount]]</f>
        <v>0</v>
      </c>
    </row>
    <row r="4520" spans="1:34">
      <c r="A4520" t="s">
        <v>10729</v>
      </c>
      <c r="B4520" t="s">
        <v>22</v>
      </c>
      <c r="C4520" t="s">
        <v>5989</v>
      </c>
      <c r="D4520" t="s">
        <v>24</v>
      </c>
      <c r="E4520" t="s">
        <v>112</v>
      </c>
      <c r="F4520" s="2" t="s">
        <v>1471</v>
      </c>
      <c r="G4520" t="s">
        <v>10730</v>
      </c>
      <c r="H4520" s="1">
        <f>DATE(YEAR(invoices[[#This Row],[due_date]]),MONTH(invoices[[#This Row],[due_date]]),1)</f>
        <v>45323</v>
      </c>
      <c r="I4520" s="1">
        <v>45329</v>
      </c>
      <c r="J4520">
        <v>13500</v>
      </c>
      <c r="K4520">
        <v>0</v>
      </c>
      <c r="L4520">
        <v>2250</v>
      </c>
      <c r="M4520">
        <f>invoices[[#This Row],[rent_amount]]+invoices[[#This Row],[electricity_amount]]+invoices[[#This Row],[other_charges]]</f>
        <v>15750</v>
      </c>
      <c r="N4520" t="s">
        <v>28</v>
      </c>
      <c r="O4520" t="s">
        <v>695</v>
      </c>
      <c r="P4520">
        <v>0</v>
      </c>
      <c r="Q4520" t="b">
        <v>0</v>
      </c>
      <c r="R4520" t="s">
        <v>68</v>
      </c>
      <c r="S4520">
        <v>0</v>
      </c>
      <c r="T4520">
        <f>invoices[[#This Row],[total_amount]]</f>
        <v>15750</v>
      </c>
      <c r="U4520" t="s">
        <v>5991</v>
      </c>
      <c r="V4520" t="str">
        <f>INDEX([1]!Table1[tenantname],MATCH(invoices[[#This Row],[allotment_id]],[1]!Table1[TenantAllotmentID],0))</f>
        <v>Garvit Mittal (A23-C2)</v>
      </c>
      <c r="W4520" t="s">
        <v>15437</v>
      </c>
      <c r="X4520" t="s">
        <v>15438</v>
      </c>
      <c r="Y4520" s="4">
        <v>45323</v>
      </c>
      <c r="Z4520" t="s">
        <v>15808</v>
      </c>
      <c r="AA4520">
        <v>9690</v>
      </c>
      <c r="AB4520">
        <v>3229</v>
      </c>
      <c r="AC4520">
        <v>581</v>
      </c>
      <c r="AD4520" s="7">
        <f>invoices[[#This Row],[Rent]]+invoices[[#This Row],[Services]]+invoices[[#This Row],[GST]]</f>
        <v>13500</v>
      </c>
      <c r="AE4520" s="7">
        <f>invoices[[#This Row],[Total]]-invoices[[#This Row],[rent_amount]]</f>
        <v>0</v>
      </c>
      <c r="AF4520">
        <v>4658</v>
      </c>
      <c r="AG4520">
        <v>0</v>
      </c>
      <c r="AH4520">
        <f>invoices[[#This Row],[EB Amount]]-invoices[[#This Row],[electricity_amount]]</f>
        <v>0</v>
      </c>
    </row>
    <row r="4521" spans="1:34">
      <c r="A4521" t="s">
        <v>10852</v>
      </c>
      <c r="B4521" t="s">
        <v>22</v>
      </c>
      <c r="C4521" t="s">
        <v>353</v>
      </c>
      <c r="D4521" t="s">
        <v>24</v>
      </c>
      <c r="E4521" t="s">
        <v>354</v>
      </c>
      <c r="F4521" t="s">
        <v>355</v>
      </c>
      <c r="G4521" t="s">
        <v>10853</v>
      </c>
      <c r="H4521" s="1">
        <f>DATE(YEAR(invoices[[#This Row],[due_date]]),MONTH(invoices[[#This Row],[due_date]]),1)</f>
        <v>45323</v>
      </c>
      <c r="I4521" s="1">
        <v>45329</v>
      </c>
      <c r="J4521">
        <v>14500</v>
      </c>
      <c r="K4521">
        <v>572</v>
      </c>
      <c r="L4521">
        <v>0</v>
      </c>
      <c r="M4521">
        <f>invoices[[#This Row],[rent_amount]]+invoices[[#This Row],[electricity_amount]]+invoices[[#This Row],[other_charges]]</f>
        <v>15072</v>
      </c>
      <c r="N4521" t="s">
        <v>28</v>
      </c>
      <c r="O4521" t="s">
        <v>67</v>
      </c>
      <c r="P4521">
        <v>0</v>
      </c>
      <c r="Q4521" t="b">
        <v>0</v>
      </c>
      <c r="R4521" t="s">
        <v>68</v>
      </c>
      <c r="S4521">
        <v>0</v>
      </c>
      <c r="T4521">
        <f>invoices[[#This Row],[total_amount]]</f>
        <v>15072</v>
      </c>
      <c r="U4521" t="s">
        <v>356</v>
      </c>
      <c r="V4521" t="str">
        <f>INDEX([1]!Table1[tenantname],MATCH(invoices[[#This Row],[allotment_id]],[1]!Table1[TenantAllotmentID],0))</f>
        <v>Sai Sundeep (B34-B1)</v>
      </c>
      <c r="W4521" t="s">
        <v>14078</v>
      </c>
      <c r="X4521" t="s">
        <v>14079</v>
      </c>
      <c r="Y4521" s="4">
        <v>45323</v>
      </c>
      <c r="Z4521" t="s">
        <v>15808</v>
      </c>
      <c r="AA4521">
        <v>9425</v>
      </c>
      <c r="AB4521">
        <v>4774</v>
      </c>
      <c r="AC4521">
        <v>301</v>
      </c>
      <c r="AD4521" s="7">
        <f>invoices[[#This Row],[Rent]]+invoices[[#This Row],[Services]]+invoices[[#This Row],[GST]]</f>
        <v>14500</v>
      </c>
      <c r="AE4521" s="7">
        <f>invoices[[#This Row],[Total]]-invoices[[#This Row],[rent_amount]]</f>
        <v>0</v>
      </c>
      <c r="AF4521">
        <v>4721</v>
      </c>
      <c r="AG4521">
        <v>572</v>
      </c>
      <c r="AH4521">
        <f>invoices[[#This Row],[EB Amount]]-invoices[[#This Row],[electricity_amount]]</f>
        <v>0</v>
      </c>
    </row>
    <row r="4522" spans="1:34">
      <c r="A4522" t="s">
        <v>10904</v>
      </c>
      <c r="B4522" t="s">
        <v>22</v>
      </c>
      <c r="C4522" s="2" t="s">
        <v>3479</v>
      </c>
      <c r="D4522" t="s">
        <v>24</v>
      </c>
      <c r="E4522" t="s">
        <v>80</v>
      </c>
      <c r="F4522" t="s">
        <v>300</v>
      </c>
      <c r="G4522" t="s">
        <v>10905</v>
      </c>
      <c r="H4522" s="1">
        <f>DATE(YEAR(invoices[[#This Row],[due_date]]),MONTH(invoices[[#This Row],[due_date]]),1)</f>
        <v>45323</v>
      </c>
      <c r="I4522" s="1">
        <v>45329</v>
      </c>
      <c r="J4522">
        <v>8499</v>
      </c>
      <c r="K4522">
        <v>527</v>
      </c>
      <c r="L4522">
        <v>2250</v>
      </c>
      <c r="M4522">
        <f>invoices[[#This Row],[rent_amount]]+invoices[[#This Row],[electricity_amount]]+invoices[[#This Row],[other_charges]]</f>
        <v>11276</v>
      </c>
      <c r="N4522" t="s">
        <v>28</v>
      </c>
      <c r="O4522" t="s">
        <v>433</v>
      </c>
      <c r="P4522">
        <v>0</v>
      </c>
      <c r="Q4522" t="b">
        <v>0</v>
      </c>
      <c r="R4522" t="s">
        <v>68</v>
      </c>
      <c r="S4522">
        <v>0</v>
      </c>
      <c r="T4522">
        <f>invoices[[#This Row],[total_amount]]</f>
        <v>11276</v>
      </c>
      <c r="U4522" t="s">
        <v>3481</v>
      </c>
      <c r="V4522" t="str">
        <f>INDEX([1]!Table1[tenantname],MATCH(invoices[[#This Row],[allotment_id]],[1]!Table1[TenantAllotmentID],0))</f>
        <v>Meera Ravikumar (D21-B2)</v>
      </c>
      <c r="W4522" t="s">
        <v>15064</v>
      </c>
      <c r="X4522" t="s">
        <v>15065</v>
      </c>
      <c r="Y4522" s="4">
        <v>45323</v>
      </c>
      <c r="Z4522" t="s">
        <v>15808</v>
      </c>
      <c r="AA4522">
        <v>6101</v>
      </c>
      <c r="AB4522">
        <v>2033</v>
      </c>
      <c r="AC4522">
        <v>365</v>
      </c>
      <c r="AD4522" s="7">
        <f>invoices[[#This Row],[Rent]]+invoices[[#This Row],[Services]]+invoices[[#This Row],[GST]]</f>
        <v>8499</v>
      </c>
      <c r="AE4522" s="7">
        <f>invoices[[#This Row],[Total]]-invoices[[#This Row],[rent_amount]]</f>
        <v>0</v>
      </c>
      <c r="AF4522">
        <v>4748</v>
      </c>
      <c r="AG4522">
        <v>527</v>
      </c>
      <c r="AH4522">
        <f>invoices[[#This Row],[EB Amount]]-invoices[[#This Row],[electricity_amount]]</f>
        <v>0</v>
      </c>
    </row>
    <row r="4523" spans="1:34">
      <c r="A4523" t="s">
        <v>11081</v>
      </c>
      <c r="B4523" t="s">
        <v>22</v>
      </c>
      <c r="C4523" t="s">
        <v>2027</v>
      </c>
      <c r="D4523" t="s">
        <v>24</v>
      </c>
      <c r="E4523" t="s">
        <v>254</v>
      </c>
      <c r="F4523" t="s">
        <v>575</v>
      </c>
      <c r="G4523" t="s">
        <v>11082</v>
      </c>
      <c r="H4523" s="1">
        <f>DATE(YEAR(invoices[[#This Row],[due_date]]),MONTH(invoices[[#This Row],[due_date]]),1)</f>
        <v>45323</v>
      </c>
      <c r="I4523" s="1">
        <v>45329</v>
      </c>
      <c r="J4523">
        <v>14500</v>
      </c>
      <c r="K4523">
        <v>1375</v>
      </c>
      <c r="L4523">
        <v>0</v>
      </c>
      <c r="M4523">
        <f>invoices[[#This Row],[rent_amount]]+invoices[[#This Row],[electricity_amount]]+invoices[[#This Row],[other_charges]]</f>
        <v>15875</v>
      </c>
      <c r="N4523" t="s">
        <v>28</v>
      </c>
      <c r="O4523" t="s">
        <v>67</v>
      </c>
      <c r="P4523">
        <v>0</v>
      </c>
      <c r="Q4523" t="b">
        <v>0</v>
      </c>
      <c r="R4523" t="s">
        <v>68</v>
      </c>
      <c r="S4523">
        <v>0</v>
      </c>
      <c r="T4523">
        <f>invoices[[#This Row],[total_amount]]</f>
        <v>15875</v>
      </c>
      <c r="U4523" t="s">
        <v>2214</v>
      </c>
      <c r="V4523" t="str">
        <f>INDEX([1]!Table1[tenantname],MATCH(invoices[[#This Row],[allotment_id]],[1]!Table1[TenantAllotmentID],0))</f>
        <v>Sagarika Das (C42-B1)</v>
      </c>
      <c r="W4523" t="s">
        <v>14679</v>
      </c>
      <c r="X4523" t="s">
        <v>14744</v>
      </c>
      <c r="Y4523" s="4">
        <v>45323</v>
      </c>
      <c r="Z4523" t="s">
        <v>15808</v>
      </c>
      <c r="AA4523">
        <v>9425</v>
      </c>
      <c r="AB4523">
        <v>4774</v>
      </c>
      <c r="AC4523">
        <v>301</v>
      </c>
      <c r="AD4523" s="7">
        <f>invoices[[#This Row],[Rent]]+invoices[[#This Row],[Services]]+invoices[[#This Row],[GST]]</f>
        <v>14500</v>
      </c>
      <c r="AE4523" s="7">
        <f>invoices[[#This Row],[Total]]-invoices[[#This Row],[rent_amount]]</f>
        <v>0</v>
      </c>
      <c r="AF4523">
        <v>4842</v>
      </c>
      <c r="AG4523">
        <v>1375</v>
      </c>
      <c r="AH4523">
        <f>invoices[[#This Row],[EB Amount]]-invoices[[#This Row],[electricity_amount]]</f>
        <v>0</v>
      </c>
    </row>
    <row r="4524" spans="1:34">
      <c r="A4524" t="s">
        <v>11122</v>
      </c>
      <c r="B4524" t="s">
        <v>22</v>
      </c>
      <c r="C4524" t="s">
        <v>5995</v>
      </c>
      <c r="D4524" t="s">
        <v>24</v>
      </c>
      <c r="E4524" t="s">
        <v>569</v>
      </c>
      <c r="F4524" t="s">
        <v>1493</v>
      </c>
      <c r="G4524" t="s">
        <v>11123</v>
      </c>
      <c r="H4524" s="1">
        <f>DATE(YEAR(invoices[[#This Row],[due_date]]),MONTH(invoices[[#This Row],[due_date]]),1)</f>
        <v>45323</v>
      </c>
      <c r="I4524" s="1">
        <v>45329</v>
      </c>
      <c r="J4524">
        <v>6963</v>
      </c>
      <c r="K4524">
        <v>1519</v>
      </c>
      <c r="L4524">
        <v>2250</v>
      </c>
      <c r="M4524">
        <f>invoices[[#This Row],[rent_amount]]+invoices[[#This Row],[electricity_amount]]+invoices[[#This Row],[other_charges]]</f>
        <v>10732</v>
      </c>
      <c r="N4524" t="s">
        <v>28</v>
      </c>
      <c r="O4524" t="s">
        <v>433</v>
      </c>
      <c r="P4524">
        <v>0</v>
      </c>
      <c r="Q4524" t="b">
        <v>0</v>
      </c>
      <c r="R4524" t="s">
        <v>68</v>
      </c>
      <c r="S4524">
        <v>0</v>
      </c>
      <c r="T4524">
        <f>invoices[[#This Row],[total_amount]]</f>
        <v>10732</v>
      </c>
      <c r="U4524" t="s">
        <v>5997</v>
      </c>
      <c r="V4524" t="str">
        <f>INDEX([1]!Table1[tenantname],MATCH(invoices[[#This Row],[allotment_id]],[1]!Table1[TenantAllotmentID],0))</f>
        <v>Neetu Santhosh (C12-C1)</v>
      </c>
      <c r="W4524" t="s">
        <v>15439</v>
      </c>
      <c r="X4524" t="s">
        <v>15440</v>
      </c>
      <c r="Y4524" s="4">
        <v>45323</v>
      </c>
      <c r="Z4524" t="s">
        <v>15808</v>
      </c>
      <c r="AA4524">
        <v>4706</v>
      </c>
      <c r="AB4524">
        <v>1913</v>
      </c>
      <c r="AC4524">
        <v>344</v>
      </c>
      <c r="AD4524" s="7">
        <f>invoices[[#This Row],[Rent]]+invoices[[#This Row],[Services]]+invoices[[#This Row],[GST]]</f>
        <v>6963</v>
      </c>
      <c r="AE4524" s="7">
        <f>invoices[[#This Row],[Total]]-invoices[[#This Row],[rent_amount]]</f>
        <v>0</v>
      </c>
      <c r="AF4524">
        <v>4863</v>
      </c>
      <c r="AG4524">
        <v>1519</v>
      </c>
      <c r="AH4524">
        <f>invoices[[#This Row],[EB Amount]]-invoices[[#This Row],[electricity_amount]]</f>
        <v>0</v>
      </c>
    </row>
    <row r="4525" spans="1:34">
      <c r="A4525" t="s">
        <v>11200</v>
      </c>
      <c r="B4525" t="s">
        <v>22</v>
      </c>
      <c r="C4525" t="s">
        <v>1347</v>
      </c>
      <c r="D4525" t="s">
        <v>24</v>
      </c>
      <c r="E4525" t="s">
        <v>104</v>
      </c>
      <c r="F4525" t="s">
        <v>105</v>
      </c>
      <c r="G4525" t="s">
        <v>11201</v>
      </c>
      <c r="H4525" s="1">
        <f>DATE(YEAR(invoices[[#This Row],[due_date]]),MONTH(invoices[[#This Row],[due_date]]),1)</f>
        <v>45323</v>
      </c>
      <c r="I4525" s="1">
        <v>45329</v>
      </c>
      <c r="J4525">
        <v>13500</v>
      </c>
      <c r="K4525">
        <v>651</v>
      </c>
      <c r="L4525">
        <v>0</v>
      </c>
      <c r="M4525">
        <f>invoices[[#This Row],[rent_amount]]+invoices[[#This Row],[electricity_amount]]+invoices[[#This Row],[other_charges]]</f>
        <v>14151</v>
      </c>
      <c r="N4525" t="s">
        <v>28</v>
      </c>
      <c r="O4525" t="s">
        <v>695</v>
      </c>
      <c r="P4525">
        <v>0</v>
      </c>
      <c r="Q4525" t="b">
        <v>0</v>
      </c>
      <c r="R4525" t="s">
        <v>68</v>
      </c>
      <c r="S4525">
        <v>0</v>
      </c>
      <c r="T4525">
        <f>invoices[[#This Row],[total_amount]]</f>
        <v>14151</v>
      </c>
      <c r="U4525" t="s">
        <v>1349</v>
      </c>
      <c r="V4525" t="str">
        <f>INDEX([1]!Table1[tenantname],MATCH(invoices[[#This Row],[allotment_id]],[1]!Table1[TenantAllotmentID],0))</f>
        <v>Binu John (B14-C1)</v>
      </c>
      <c r="W4525" t="s">
        <v>14438</v>
      </c>
      <c r="X4525" t="s">
        <v>14439</v>
      </c>
      <c r="Y4525" s="4">
        <v>45323</v>
      </c>
      <c r="Z4525" t="s">
        <v>15808</v>
      </c>
      <c r="AA4525">
        <v>9690</v>
      </c>
      <c r="AB4525">
        <v>3229</v>
      </c>
      <c r="AC4525">
        <v>581</v>
      </c>
      <c r="AD4525" s="7">
        <f>invoices[[#This Row],[Rent]]+invoices[[#This Row],[Services]]+invoices[[#This Row],[GST]]</f>
        <v>13500</v>
      </c>
      <c r="AE4525" s="7">
        <f>invoices[[#This Row],[Total]]-invoices[[#This Row],[rent_amount]]</f>
        <v>0</v>
      </c>
      <c r="AF4525">
        <v>4900</v>
      </c>
      <c r="AG4525">
        <v>651</v>
      </c>
      <c r="AH4525">
        <f>invoices[[#This Row],[EB Amount]]-invoices[[#This Row],[electricity_amount]]</f>
        <v>0</v>
      </c>
    </row>
    <row r="4526" spans="1:34">
      <c r="A4526" t="s">
        <v>11319</v>
      </c>
      <c r="B4526" t="s">
        <v>22</v>
      </c>
      <c r="C4526" t="s">
        <v>789</v>
      </c>
      <c r="D4526" t="s">
        <v>24</v>
      </c>
      <c r="E4526" t="s">
        <v>254</v>
      </c>
      <c r="F4526" t="s">
        <v>790</v>
      </c>
      <c r="G4526" t="s">
        <v>11320</v>
      </c>
      <c r="H4526" s="1">
        <f>DATE(YEAR(invoices[[#This Row],[due_date]]),MONTH(invoices[[#This Row],[due_date]]),1)</f>
        <v>45323</v>
      </c>
      <c r="I4526" s="1">
        <v>45329</v>
      </c>
      <c r="J4526">
        <v>5586</v>
      </c>
      <c r="K4526">
        <v>0</v>
      </c>
      <c r="L4526">
        <v>0</v>
      </c>
      <c r="M4526">
        <f>invoices[[#This Row],[rent_amount]]+invoices[[#This Row],[electricity_amount]]+invoices[[#This Row],[other_charges]]</f>
        <v>5586</v>
      </c>
      <c r="N4526" t="s">
        <v>28</v>
      </c>
      <c r="O4526" t="s">
        <v>67</v>
      </c>
      <c r="P4526">
        <v>0</v>
      </c>
      <c r="Q4526" t="b">
        <v>0</v>
      </c>
      <c r="R4526" t="s">
        <v>68</v>
      </c>
      <c r="S4526">
        <v>0</v>
      </c>
      <c r="T4526">
        <f>invoices[[#This Row],[total_amount]]</f>
        <v>5586</v>
      </c>
      <c r="U4526" t="s">
        <v>792</v>
      </c>
      <c r="V4526" t="str">
        <f>INDEX([1]!Table1[tenantname],MATCH(invoices[[#This Row],[allotment_id]],[1]!Table1[TenantAllotmentID],0))</f>
        <v>Srilasya Siripurapu (C42-C2)</v>
      </c>
      <c r="W4526" t="s">
        <v>14233</v>
      </c>
      <c r="X4526" t="s">
        <v>14234</v>
      </c>
      <c r="Y4526" s="4">
        <v>45323</v>
      </c>
      <c r="Z4526" t="s">
        <v>15808</v>
      </c>
      <c r="AA4526">
        <v>3910</v>
      </c>
      <c r="AB4526">
        <v>1420</v>
      </c>
      <c r="AC4526">
        <v>256</v>
      </c>
      <c r="AD4526" s="7">
        <f>invoices[[#This Row],[Rent]]+invoices[[#This Row],[Services]]+invoices[[#This Row],[GST]]</f>
        <v>5586</v>
      </c>
      <c r="AE4526" s="7">
        <f>invoices[[#This Row],[Total]]-invoices[[#This Row],[rent_amount]]</f>
        <v>0</v>
      </c>
      <c r="AF4526">
        <v>4956</v>
      </c>
      <c r="AG4526">
        <v>0</v>
      </c>
      <c r="AH4526">
        <f>invoices[[#This Row],[EB Amount]]-invoices[[#This Row],[electricity_amount]]</f>
        <v>0</v>
      </c>
    </row>
    <row r="4527" spans="1:34">
      <c r="A4527" t="s">
        <v>11437</v>
      </c>
      <c r="B4527" t="s">
        <v>22</v>
      </c>
      <c r="C4527" t="s">
        <v>7793</v>
      </c>
      <c r="D4527" t="s">
        <v>24</v>
      </c>
      <c r="E4527" t="s">
        <v>112</v>
      </c>
      <c r="F4527" t="s">
        <v>2320</v>
      </c>
      <c r="G4527" t="s">
        <v>11438</v>
      </c>
      <c r="H4527" s="1">
        <f>DATE(YEAR(invoices[[#This Row],[due_date]]),MONTH(invoices[[#This Row],[due_date]]),1)</f>
        <v>45323</v>
      </c>
      <c r="I4527" s="1">
        <v>45329</v>
      </c>
      <c r="J4527">
        <v>14500</v>
      </c>
      <c r="K4527">
        <v>0</v>
      </c>
      <c r="L4527">
        <v>0</v>
      </c>
      <c r="M4527">
        <f>invoices[[#This Row],[rent_amount]]+invoices[[#This Row],[electricity_amount]]+invoices[[#This Row],[other_charges]]</f>
        <v>14500</v>
      </c>
      <c r="N4527" t="s">
        <v>28</v>
      </c>
      <c r="O4527" t="s">
        <v>67</v>
      </c>
      <c r="P4527">
        <v>0</v>
      </c>
      <c r="Q4527" t="b">
        <v>0</v>
      </c>
      <c r="R4527" t="s">
        <v>68</v>
      </c>
      <c r="S4527">
        <v>0</v>
      </c>
      <c r="T4527">
        <f>invoices[[#This Row],[total_amount]]</f>
        <v>14500</v>
      </c>
      <c r="U4527" t="s">
        <v>7795</v>
      </c>
      <c r="V4527" t="str">
        <f>INDEX([1]!Table1[tenantname],MATCH(invoices[[#This Row],[allotment_id]],[1]!Table1[TenantAllotmentID],0))</f>
        <v>Sriram Rajeev (A23-B2)</v>
      </c>
      <c r="W4527" t="s">
        <v>15573</v>
      </c>
      <c r="X4527" t="s">
        <v>15574</v>
      </c>
      <c r="Y4527" s="4">
        <v>45323</v>
      </c>
      <c r="Z4527" t="s">
        <v>15808</v>
      </c>
      <c r="AA4527">
        <v>10408</v>
      </c>
      <c r="AB4527">
        <v>3468</v>
      </c>
      <c r="AC4527">
        <v>624</v>
      </c>
      <c r="AD4527" s="7">
        <f>invoices[[#This Row],[Rent]]+invoices[[#This Row],[Services]]+invoices[[#This Row],[GST]]</f>
        <v>14500</v>
      </c>
      <c r="AE4527" s="7">
        <f>invoices[[#This Row],[Total]]-invoices[[#This Row],[rent_amount]]</f>
        <v>0</v>
      </c>
      <c r="AF4527">
        <v>5014</v>
      </c>
      <c r="AG4527">
        <v>0</v>
      </c>
      <c r="AH4527">
        <f>invoices[[#This Row],[EB Amount]]-invoices[[#This Row],[electricity_amount]]</f>
        <v>0</v>
      </c>
    </row>
    <row r="4528" spans="1:34">
      <c r="A4528" t="s">
        <v>11467</v>
      </c>
      <c r="B4528" t="s">
        <v>22</v>
      </c>
      <c r="C4528" t="s">
        <v>1138</v>
      </c>
      <c r="D4528" t="s">
        <v>24</v>
      </c>
      <c r="E4528" t="s">
        <v>167</v>
      </c>
      <c r="F4528" t="s">
        <v>930</v>
      </c>
      <c r="G4528" t="s">
        <v>11468</v>
      </c>
      <c r="H4528" s="1">
        <f>DATE(YEAR(invoices[[#This Row],[due_date]]),MONTH(invoices[[#This Row],[due_date]]),1)</f>
        <v>45323</v>
      </c>
      <c r="I4528" s="1">
        <v>45329</v>
      </c>
      <c r="J4528">
        <v>14500</v>
      </c>
      <c r="K4528">
        <v>945</v>
      </c>
      <c r="L4528">
        <v>0</v>
      </c>
      <c r="M4528">
        <f>invoices[[#This Row],[rent_amount]]+invoices[[#This Row],[electricity_amount]]+invoices[[#This Row],[other_charges]]</f>
        <v>15445</v>
      </c>
      <c r="N4528" t="s">
        <v>28</v>
      </c>
      <c r="O4528" t="s">
        <v>695</v>
      </c>
      <c r="P4528">
        <v>0</v>
      </c>
      <c r="Q4528" t="b">
        <v>0</v>
      </c>
      <c r="R4528" t="s">
        <v>68</v>
      </c>
      <c r="S4528">
        <v>0</v>
      </c>
      <c r="T4528">
        <f>invoices[[#This Row],[total_amount]]</f>
        <v>15445</v>
      </c>
      <c r="U4528" t="s">
        <v>1140</v>
      </c>
      <c r="V4528" t="str">
        <f>INDEX([1]!Table1[tenantname],MATCH(invoices[[#This Row],[allotment_id]],[1]!Table1[TenantAllotmentID],0))</f>
        <v>Akshit Pulluri (B42-B2)</v>
      </c>
      <c r="W4528" t="s">
        <v>14358</v>
      </c>
      <c r="X4528" t="s">
        <v>14359</v>
      </c>
      <c r="Y4528" s="4">
        <v>45323</v>
      </c>
      <c r="Z4528" t="s">
        <v>15808</v>
      </c>
      <c r="AA4528">
        <v>10408</v>
      </c>
      <c r="AB4528">
        <v>3468</v>
      </c>
      <c r="AC4528">
        <v>624</v>
      </c>
      <c r="AD4528" s="7">
        <f>invoices[[#This Row],[Rent]]+invoices[[#This Row],[Services]]+invoices[[#This Row],[GST]]</f>
        <v>14500</v>
      </c>
      <c r="AE4528" s="7">
        <f>invoices[[#This Row],[Total]]-invoices[[#This Row],[rent_amount]]</f>
        <v>0</v>
      </c>
      <c r="AF4528">
        <v>5031</v>
      </c>
      <c r="AG4528">
        <v>945</v>
      </c>
      <c r="AH4528">
        <f>invoices[[#This Row],[EB Amount]]-invoices[[#This Row],[electricity_amount]]</f>
        <v>0</v>
      </c>
    </row>
    <row r="4529" spans="1:34">
      <c r="A4529" t="s">
        <v>11479</v>
      </c>
      <c r="B4529" t="s">
        <v>22</v>
      </c>
      <c r="C4529" t="s">
        <v>1781</v>
      </c>
      <c r="D4529" t="s">
        <v>24</v>
      </c>
      <c r="E4529" t="s">
        <v>349</v>
      </c>
      <c r="F4529" t="s">
        <v>1626</v>
      </c>
      <c r="G4529" t="s">
        <v>11480</v>
      </c>
      <c r="H4529" s="1">
        <f>DATE(YEAR(invoices[[#This Row],[due_date]]),MONTH(invoices[[#This Row],[due_date]]),1)</f>
        <v>45323</v>
      </c>
      <c r="I4529" s="1">
        <v>45329</v>
      </c>
      <c r="J4529">
        <v>14500</v>
      </c>
      <c r="K4529">
        <v>864</v>
      </c>
      <c r="L4529">
        <v>0</v>
      </c>
      <c r="M4529">
        <f>invoices[[#This Row],[rent_amount]]+invoices[[#This Row],[electricity_amount]]+invoices[[#This Row],[other_charges]]</f>
        <v>15364</v>
      </c>
      <c r="N4529" t="s">
        <v>28</v>
      </c>
      <c r="O4529" t="s">
        <v>67</v>
      </c>
      <c r="P4529">
        <v>0</v>
      </c>
      <c r="Q4529" t="b">
        <v>0</v>
      </c>
      <c r="R4529" t="s">
        <v>68</v>
      </c>
      <c r="S4529">
        <v>0</v>
      </c>
      <c r="T4529">
        <f>invoices[[#This Row],[total_amount]]</f>
        <v>15364</v>
      </c>
      <c r="U4529" t="s">
        <v>1783</v>
      </c>
      <c r="V4529" t="str">
        <f>INDEX([1]!Table1[tenantname],MATCH(invoices[[#This Row],[allotment_id]],[1]!Table1[TenantAllotmentID],0))</f>
        <v>Rushikesh Kushare (B11-B2)</v>
      </c>
      <c r="W4529" t="s">
        <v>14593</v>
      </c>
      <c r="X4529" t="s">
        <v>14594</v>
      </c>
      <c r="Y4529" s="4">
        <v>45323</v>
      </c>
      <c r="Z4529" t="s">
        <v>15808</v>
      </c>
      <c r="AA4529">
        <v>10408</v>
      </c>
      <c r="AB4529">
        <v>3468</v>
      </c>
      <c r="AC4529">
        <v>624</v>
      </c>
      <c r="AD4529" s="7">
        <f>invoices[[#This Row],[Rent]]+invoices[[#This Row],[Services]]+invoices[[#This Row],[GST]]</f>
        <v>14500</v>
      </c>
      <c r="AE4529" s="7">
        <f>invoices[[#This Row],[Total]]-invoices[[#This Row],[rent_amount]]</f>
        <v>0</v>
      </c>
      <c r="AF4529">
        <v>5036</v>
      </c>
      <c r="AG4529">
        <v>864</v>
      </c>
      <c r="AH4529">
        <f>invoices[[#This Row],[EB Amount]]-invoices[[#This Row],[electricity_amount]]</f>
        <v>0</v>
      </c>
    </row>
    <row r="4530" spans="1:34">
      <c r="A4530" t="s">
        <v>11543</v>
      </c>
      <c r="B4530" t="s">
        <v>22</v>
      </c>
      <c r="C4530" t="s">
        <v>328</v>
      </c>
      <c r="D4530" t="s">
        <v>24</v>
      </c>
      <c r="E4530" t="s">
        <v>329</v>
      </c>
      <c r="F4530" t="s">
        <v>330</v>
      </c>
      <c r="G4530" t="s">
        <v>11544</v>
      </c>
      <c r="H4530" s="1">
        <f>DATE(YEAR(invoices[[#This Row],[due_date]]),MONTH(invoices[[#This Row],[due_date]]),1)</f>
        <v>45323</v>
      </c>
      <c r="I4530" s="1">
        <v>45329</v>
      </c>
      <c r="J4530">
        <v>17200</v>
      </c>
      <c r="K4530">
        <v>3441</v>
      </c>
      <c r="L4530">
        <v>0</v>
      </c>
      <c r="M4530">
        <f>invoices[[#This Row],[rent_amount]]+invoices[[#This Row],[electricity_amount]]+invoices[[#This Row],[other_charges]]</f>
        <v>20641</v>
      </c>
      <c r="N4530" t="s">
        <v>28</v>
      </c>
      <c r="O4530" t="s">
        <v>695</v>
      </c>
      <c r="P4530">
        <v>0</v>
      </c>
      <c r="Q4530" t="b">
        <v>0</v>
      </c>
      <c r="R4530" t="s">
        <v>68</v>
      </c>
      <c r="S4530">
        <v>0</v>
      </c>
      <c r="T4530">
        <f>invoices[[#This Row],[total_amount]]</f>
        <v>20641</v>
      </c>
      <c r="U4530" t="s">
        <v>333</v>
      </c>
      <c r="V4530" t="str">
        <f>INDEX([1]!Table1[tenantname],MATCH(invoices[[#This Row],[allotment_id]],[1]!Table1[TenantAllotmentID],0))</f>
        <v>Purvaja Vashistha (C43-A1)</v>
      </c>
      <c r="W4530" t="s">
        <v>14070</v>
      </c>
      <c r="X4530" t="s">
        <v>14071</v>
      </c>
      <c r="Y4530" s="4">
        <v>45323</v>
      </c>
      <c r="Z4530" t="s">
        <v>15808</v>
      </c>
      <c r="AA4530">
        <v>11180</v>
      </c>
      <c r="AB4530">
        <v>5663</v>
      </c>
      <c r="AC4530">
        <v>357</v>
      </c>
      <c r="AD4530" s="7">
        <f>invoices[[#This Row],[Rent]]+invoices[[#This Row],[Services]]+invoices[[#This Row],[GST]]</f>
        <v>17200</v>
      </c>
      <c r="AE4530" s="7">
        <f>invoices[[#This Row],[Total]]-invoices[[#This Row],[rent_amount]]</f>
        <v>0</v>
      </c>
      <c r="AF4530">
        <v>5071</v>
      </c>
      <c r="AG4530">
        <v>3441</v>
      </c>
      <c r="AH4530">
        <f>invoices[[#This Row],[EB Amount]]-invoices[[#This Row],[electricity_amount]]</f>
        <v>0</v>
      </c>
    </row>
    <row r="4531" spans="1:34">
      <c r="A4531" t="s">
        <v>11629</v>
      </c>
      <c r="B4531" t="s">
        <v>22</v>
      </c>
      <c r="C4531" t="s">
        <v>4776</v>
      </c>
      <c r="D4531" t="s">
        <v>24</v>
      </c>
      <c r="E4531" t="s">
        <v>349</v>
      </c>
      <c r="F4531" t="s">
        <v>947</v>
      </c>
      <c r="G4531" t="s">
        <v>11630</v>
      </c>
      <c r="H4531" s="1">
        <f>DATE(YEAR(invoices[[#This Row],[due_date]]),MONTH(invoices[[#This Row],[due_date]]),1)</f>
        <v>45323</v>
      </c>
      <c r="I4531" s="1">
        <v>45329</v>
      </c>
      <c r="J4531">
        <v>14500</v>
      </c>
      <c r="K4531">
        <v>1116</v>
      </c>
      <c r="L4531">
        <v>0</v>
      </c>
      <c r="M4531">
        <f>invoices[[#This Row],[rent_amount]]+invoices[[#This Row],[electricity_amount]]+invoices[[#This Row],[other_charges]]</f>
        <v>15616</v>
      </c>
      <c r="N4531" t="s">
        <v>28</v>
      </c>
      <c r="O4531" t="s">
        <v>67</v>
      </c>
      <c r="P4531">
        <v>0</v>
      </c>
      <c r="Q4531" t="b">
        <v>0</v>
      </c>
      <c r="R4531" t="s">
        <v>68</v>
      </c>
      <c r="S4531">
        <v>0</v>
      </c>
      <c r="T4531">
        <f>invoices[[#This Row],[total_amount]]</f>
        <v>15616</v>
      </c>
      <c r="U4531" t="s">
        <v>4778</v>
      </c>
      <c r="V4531" t="str">
        <f>INDEX([1]!Table1[tenantname],MATCH(invoices[[#This Row],[allotment_id]],[1]!Table1[TenantAllotmentID],0))</f>
        <v>Sathyam Dwivedi (B11-B1)</v>
      </c>
      <c r="W4531" t="s">
        <v>15285</v>
      </c>
      <c r="X4531" t="s">
        <v>15286</v>
      </c>
      <c r="Y4531" s="4">
        <v>45323</v>
      </c>
      <c r="Z4531" t="s">
        <v>15808</v>
      </c>
      <c r="AA4531">
        <v>10408</v>
      </c>
      <c r="AB4531">
        <v>3468</v>
      </c>
      <c r="AC4531">
        <v>624</v>
      </c>
      <c r="AD4531" s="7">
        <f>invoices[[#This Row],[Rent]]+invoices[[#This Row],[Services]]+invoices[[#This Row],[GST]]</f>
        <v>14500</v>
      </c>
      <c r="AE4531" s="7">
        <f>invoices[[#This Row],[Total]]-invoices[[#This Row],[rent_amount]]</f>
        <v>0</v>
      </c>
      <c r="AF4531">
        <v>5122</v>
      </c>
      <c r="AG4531">
        <v>1116</v>
      </c>
      <c r="AH4531">
        <f>invoices[[#This Row],[EB Amount]]-invoices[[#This Row],[electricity_amount]]</f>
        <v>0</v>
      </c>
    </row>
    <row r="4532" spans="1:34">
      <c r="A4532" t="s">
        <v>11657</v>
      </c>
      <c r="B4532" t="s">
        <v>22</v>
      </c>
      <c r="C4532" t="s">
        <v>1421</v>
      </c>
      <c r="D4532" t="s">
        <v>24</v>
      </c>
      <c r="E4532" t="s">
        <v>34</v>
      </c>
      <c r="F4532" t="s">
        <v>58</v>
      </c>
      <c r="G4532" t="s">
        <v>11658</v>
      </c>
      <c r="H4532" s="1">
        <f>DATE(YEAR(invoices[[#This Row],[due_date]]),MONTH(invoices[[#This Row],[due_date]]),1)</f>
        <v>45323</v>
      </c>
      <c r="I4532" s="1">
        <v>45329</v>
      </c>
      <c r="J4532">
        <v>14500</v>
      </c>
      <c r="K4532">
        <v>1953</v>
      </c>
      <c r="L4532">
        <v>0</v>
      </c>
      <c r="M4532">
        <f>invoices[[#This Row],[rent_amount]]+invoices[[#This Row],[electricity_amount]]+invoices[[#This Row],[other_charges]]</f>
        <v>16453</v>
      </c>
      <c r="N4532" t="s">
        <v>28</v>
      </c>
      <c r="O4532" t="s">
        <v>433</v>
      </c>
      <c r="P4532">
        <v>0</v>
      </c>
      <c r="Q4532" t="b">
        <v>0</v>
      </c>
      <c r="R4532" t="s">
        <v>68</v>
      </c>
      <c r="S4532">
        <v>0</v>
      </c>
      <c r="T4532">
        <f>invoices[[#This Row],[total_amount]]</f>
        <v>16453</v>
      </c>
      <c r="U4532" t="s">
        <v>1423</v>
      </c>
      <c r="V4532" t="str">
        <f>INDEX([1]!Table1[tenantname],MATCH(invoices[[#This Row],[allotment_id]],[1]!Table1[TenantAllotmentID],0))</f>
        <v>Sai Roshni Matta (B43-B2)</v>
      </c>
      <c r="W4532" t="s">
        <v>14466</v>
      </c>
      <c r="X4532" t="s">
        <v>14467</v>
      </c>
      <c r="Y4532" s="4">
        <v>45323</v>
      </c>
      <c r="Z4532" t="s">
        <v>15808</v>
      </c>
      <c r="AA4532">
        <v>10408</v>
      </c>
      <c r="AB4532">
        <v>3468</v>
      </c>
      <c r="AC4532">
        <v>624</v>
      </c>
      <c r="AD4532" s="7">
        <f>invoices[[#This Row],[Rent]]+invoices[[#This Row],[Services]]+invoices[[#This Row],[GST]]</f>
        <v>14500</v>
      </c>
      <c r="AE4532" s="7">
        <f>invoices[[#This Row],[Total]]-invoices[[#This Row],[rent_amount]]</f>
        <v>0</v>
      </c>
      <c r="AF4532">
        <v>5136</v>
      </c>
      <c r="AG4532">
        <v>1953</v>
      </c>
      <c r="AH4532">
        <f>invoices[[#This Row],[EB Amount]]-invoices[[#This Row],[electricity_amount]]</f>
        <v>0</v>
      </c>
    </row>
    <row r="4533" spans="1:34">
      <c r="A4533" t="s">
        <v>11760</v>
      </c>
      <c r="B4533" t="s">
        <v>22</v>
      </c>
      <c r="C4533" t="s">
        <v>1749</v>
      </c>
      <c r="D4533" t="s">
        <v>24</v>
      </c>
      <c r="E4533" t="s">
        <v>247</v>
      </c>
      <c r="F4533" t="s">
        <v>365</v>
      </c>
      <c r="G4533" t="s">
        <v>11761</v>
      </c>
      <c r="H4533" s="1">
        <f>DATE(YEAR(invoices[[#This Row],[due_date]]),MONTH(invoices[[#This Row],[due_date]]),1)</f>
        <v>45323</v>
      </c>
      <c r="I4533" s="1">
        <v>45329</v>
      </c>
      <c r="J4533">
        <v>2327</v>
      </c>
      <c r="K4533">
        <v>0</v>
      </c>
      <c r="L4533">
        <v>0</v>
      </c>
      <c r="M4533">
        <f>invoices[[#This Row],[rent_amount]]+invoices[[#This Row],[electricity_amount]]+invoices[[#This Row],[other_charges]]</f>
        <v>2327</v>
      </c>
      <c r="N4533" t="s">
        <v>28</v>
      </c>
      <c r="O4533" t="s">
        <v>67</v>
      </c>
      <c r="P4533">
        <v>0</v>
      </c>
      <c r="Q4533" t="b">
        <v>0</v>
      </c>
      <c r="R4533" t="s">
        <v>68</v>
      </c>
      <c r="S4533">
        <v>0</v>
      </c>
      <c r="T4533">
        <f>invoices[[#This Row],[total_amount]]</f>
        <v>2327</v>
      </c>
      <c r="U4533" t="s">
        <v>1751</v>
      </c>
      <c r="V4533" t="str">
        <f>INDEX([1]!Table1[tenantname],MATCH(invoices[[#This Row],[allotment_id]],[1]!Table1[TenantAllotmentID],0))</f>
        <v>Sinchan H (C11-C1)</v>
      </c>
      <c r="W4533" t="s">
        <v>14582</v>
      </c>
      <c r="X4533" t="s">
        <v>14583</v>
      </c>
      <c r="Y4533" s="4">
        <v>45323</v>
      </c>
      <c r="Z4533" t="s">
        <v>15808</v>
      </c>
      <c r="AA4533">
        <v>1671</v>
      </c>
      <c r="AB4533">
        <v>556</v>
      </c>
      <c r="AC4533">
        <v>100</v>
      </c>
      <c r="AD4533" s="7">
        <f>invoices[[#This Row],[Rent]]+invoices[[#This Row],[Services]]+invoices[[#This Row],[GST]]</f>
        <v>2327</v>
      </c>
      <c r="AE4533" s="7">
        <f>invoices[[#This Row],[Total]]-invoices[[#This Row],[rent_amount]]</f>
        <v>0</v>
      </c>
      <c r="AF4533">
        <v>5187</v>
      </c>
      <c r="AG4533">
        <v>0</v>
      </c>
      <c r="AH4533">
        <f>invoices[[#This Row],[EB Amount]]-invoices[[#This Row],[electricity_amount]]</f>
        <v>0</v>
      </c>
    </row>
    <row r="4534" spans="1:34">
      <c r="A4534" t="s">
        <v>11814</v>
      </c>
      <c r="B4534" t="s">
        <v>22</v>
      </c>
      <c r="C4534" t="s">
        <v>4247</v>
      </c>
      <c r="D4534" t="s">
        <v>24</v>
      </c>
      <c r="E4534" t="s">
        <v>569</v>
      </c>
      <c r="F4534" t="s">
        <v>727</v>
      </c>
      <c r="G4534" t="s">
        <v>11815</v>
      </c>
      <c r="H4534" s="1">
        <f>DATE(YEAR(invoices[[#This Row],[due_date]]),MONTH(invoices[[#This Row],[due_date]]),1)</f>
        <v>45323</v>
      </c>
      <c r="I4534" s="1">
        <v>45329</v>
      </c>
      <c r="J4534">
        <v>13000</v>
      </c>
      <c r="K4534">
        <v>1519</v>
      </c>
      <c r="L4534">
        <v>0</v>
      </c>
      <c r="M4534">
        <f>invoices[[#This Row],[rent_amount]]+invoices[[#This Row],[electricity_amount]]+invoices[[#This Row],[other_charges]]</f>
        <v>14519</v>
      </c>
      <c r="N4534" t="s">
        <v>28</v>
      </c>
      <c r="O4534" t="s">
        <v>67</v>
      </c>
      <c r="P4534">
        <v>0</v>
      </c>
      <c r="Q4534" t="b">
        <v>0</v>
      </c>
      <c r="R4534" t="s">
        <v>68</v>
      </c>
      <c r="S4534">
        <v>0</v>
      </c>
      <c r="T4534">
        <f>invoices[[#This Row],[total_amount]]</f>
        <v>14519</v>
      </c>
      <c r="U4534" t="s">
        <v>4249</v>
      </c>
      <c r="V4534" t="str">
        <f>INDEX([1]!Table1[tenantname],MATCH(invoices[[#This Row],[allotment_id]],[1]!Table1[TenantAllotmentID],0))</f>
        <v>Swarali Kadam (C12-C3)</v>
      </c>
      <c r="W4534" t="s">
        <v>15195</v>
      </c>
      <c r="X4534" t="s">
        <v>15196</v>
      </c>
      <c r="Y4534" s="4">
        <v>45323</v>
      </c>
      <c r="Z4534" t="s">
        <v>15808</v>
      </c>
      <c r="AA4534">
        <v>9100</v>
      </c>
      <c r="AB4534">
        <v>3700</v>
      </c>
      <c r="AC4534">
        <v>200</v>
      </c>
      <c r="AD4534" s="7">
        <f>invoices[[#This Row],[Rent]]+invoices[[#This Row],[Services]]+invoices[[#This Row],[GST]]</f>
        <v>13000</v>
      </c>
      <c r="AE4534" s="7">
        <f>invoices[[#This Row],[Total]]-invoices[[#This Row],[rent_amount]]</f>
        <v>0</v>
      </c>
      <c r="AF4534">
        <v>5218</v>
      </c>
      <c r="AG4534">
        <v>1519</v>
      </c>
      <c r="AH4534">
        <f>invoices[[#This Row],[EB Amount]]-invoices[[#This Row],[electricity_amount]]</f>
        <v>0</v>
      </c>
    </row>
    <row r="4535" spans="1:34">
      <c r="A4535" t="s">
        <v>11834</v>
      </c>
      <c r="B4535" t="s">
        <v>22</v>
      </c>
      <c r="C4535" t="s">
        <v>765</v>
      </c>
      <c r="D4535" t="s">
        <v>24</v>
      </c>
      <c r="E4535" t="s">
        <v>50</v>
      </c>
      <c r="F4535" t="s">
        <v>766</v>
      </c>
      <c r="G4535" t="s">
        <v>11835</v>
      </c>
      <c r="H4535" s="1">
        <f>DATE(YEAR(invoices[[#This Row],[due_date]]),MONTH(invoices[[#This Row],[due_date]]),1)</f>
        <v>45323</v>
      </c>
      <c r="I4535" s="1">
        <v>45329</v>
      </c>
      <c r="J4535">
        <v>19000</v>
      </c>
      <c r="K4535">
        <v>1984</v>
      </c>
      <c r="L4535">
        <v>0</v>
      </c>
      <c r="M4535">
        <f>invoices[[#This Row],[rent_amount]]+invoices[[#This Row],[electricity_amount]]+invoices[[#This Row],[other_charges]]</f>
        <v>20984</v>
      </c>
      <c r="N4535" t="s">
        <v>28</v>
      </c>
      <c r="O4535" t="s">
        <v>695</v>
      </c>
      <c r="P4535">
        <v>0</v>
      </c>
      <c r="Q4535" t="b">
        <v>0</v>
      </c>
      <c r="R4535" t="s">
        <v>68</v>
      </c>
      <c r="S4535">
        <v>0</v>
      </c>
      <c r="T4535">
        <f>invoices[[#This Row],[total_amount]]</f>
        <v>20984</v>
      </c>
      <c r="U4535" t="s">
        <v>769</v>
      </c>
      <c r="V4535" t="str">
        <f>INDEX([1]!Table1[tenantname],MATCH(invoices[[#This Row],[allotment_id]],[1]!Table1[TenantAllotmentID],0))</f>
        <v>Dhanaganapathy Madhavan (B32-A1)</v>
      </c>
      <c r="W4535" t="s">
        <v>14223</v>
      </c>
      <c r="X4535" t="s">
        <v>14224</v>
      </c>
      <c r="Y4535" s="4">
        <v>45323</v>
      </c>
      <c r="Z4535" t="s">
        <v>15808</v>
      </c>
      <c r="AA4535">
        <v>12350</v>
      </c>
      <c r="AB4535">
        <v>6255</v>
      </c>
      <c r="AC4535">
        <v>395</v>
      </c>
      <c r="AD4535" s="7">
        <f>invoices[[#This Row],[Rent]]+invoices[[#This Row],[Services]]+invoices[[#This Row],[GST]]</f>
        <v>19000</v>
      </c>
      <c r="AE4535" s="7">
        <f>invoices[[#This Row],[Total]]-invoices[[#This Row],[rent_amount]]</f>
        <v>0</v>
      </c>
      <c r="AF4535">
        <v>5228</v>
      </c>
      <c r="AG4535">
        <v>1984</v>
      </c>
      <c r="AH4535">
        <f>invoices[[#This Row],[EB Amount]]-invoices[[#This Row],[electricity_amount]]</f>
        <v>0</v>
      </c>
    </row>
    <row r="4536" spans="1:34">
      <c r="A4536" t="s">
        <v>11856</v>
      </c>
      <c r="B4536" t="s">
        <v>22</v>
      </c>
      <c r="C4536" t="s">
        <v>166</v>
      </c>
      <c r="D4536" t="s">
        <v>24</v>
      </c>
      <c r="E4536" t="s">
        <v>167</v>
      </c>
      <c r="F4536" t="s">
        <v>168</v>
      </c>
      <c r="G4536" t="s">
        <v>11857</v>
      </c>
      <c r="H4536" s="1">
        <f>DATE(YEAR(invoices[[#This Row],[due_date]]),MONTH(invoices[[#This Row],[due_date]]),1)</f>
        <v>45323</v>
      </c>
      <c r="I4536" s="1">
        <v>45329</v>
      </c>
      <c r="J4536">
        <v>13500</v>
      </c>
      <c r="K4536">
        <v>1395</v>
      </c>
      <c r="L4536">
        <v>0</v>
      </c>
      <c r="M4536">
        <f>invoices[[#This Row],[rent_amount]]+invoices[[#This Row],[electricity_amount]]+invoices[[#This Row],[other_charges]]</f>
        <v>14895</v>
      </c>
      <c r="N4536" t="s">
        <v>28</v>
      </c>
      <c r="O4536" t="s">
        <v>67</v>
      </c>
      <c r="P4536">
        <v>0</v>
      </c>
      <c r="Q4536" t="b">
        <v>0</v>
      </c>
      <c r="R4536" t="s">
        <v>68</v>
      </c>
      <c r="S4536">
        <v>0</v>
      </c>
      <c r="T4536">
        <f>invoices[[#This Row],[total_amount]]</f>
        <v>14895</v>
      </c>
      <c r="U4536" t="s">
        <v>171</v>
      </c>
      <c r="V4536" t="str">
        <f>INDEX([1]!Table1[tenantname],MATCH(invoices[[#This Row],[allotment_id]],[1]!Table1[TenantAllotmentID],0))</f>
        <v>Shubhashish . (B42-C2)</v>
      </c>
      <c r="W4536" t="s">
        <v>14022</v>
      </c>
      <c r="X4536" t="s">
        <v>14023</v>
      </c>
      <c r="Y4536" s="4">
        <v>45323</v>
      </c>
      <c r="Z4536" t="s">
        <v>15808</v>
      </c>
      <c r="AA4536">
        <v>9690</v>
      </c>
      <c r="AB4536">
        <v>3229</v>
      </c>
      <c r="AC4536">
        <v>581</v>
      </c>
      <c r="AD4536" s="7">
        <f>invoices[[#This Row],[Rent]]+invoices[[#This Row],[Services]]+invoices[[#This Row],[GST]]</f>
        <v>13500</v>
      </c>
      <c r="AE4536" s="7">
        <f>invoices[[#This Row],[Total]]-invoices[[#This Row],[rent_amount]]</f>
        <v>0</v>
      </c>
      <c r="AF4536">
        <v>5240</v>
      </c>
      <c r="AG4536">
        <v>1395</v>
      </c>
      <c r="AH4536">
        <f>invoices[[#This Row],[EB Amount]]-invoices[[#This Row],[electricity_amount]]</f>
        <v>0</v>
      </c>
    </row>
    <row r="4537" spans="1:34">
      <c r="A4537" t="s">
        <v>11972</v>
      </c>
      <c r="B4537" t="s">
        <v>22</v>
      </c>
      <c r="C4537" t="s">
        <v>509</v>
      </c>
      <c r="D4537" t="s">
        <v>24</v>
      </c>
      <c r="E4537" t="s">
        <v>96</v>
      </c>
      <c r="F4537" t="s">
        <v>1426</v>
      </c>
      <c r="G4537" t="s">
        <v>11973</v>
      </c>
      <c r="H4537" s="1">
        <f>DATE(YEAR(invoices[[#This Row],[due_date]]),MONTH(invoices[[#This Row],[due_date]]),1)</f>
        <v>45323</v>
      </c>
      <c r="I4537" s="1">
        <v>45329</v>
      </c>
      <c r="J4537">
        <v>14500</v>
      </c>
      <c r="K4537">
        <v>399</v>
      </c>
      <c r="L4537">
        <v>0</v>
      </c>
      <c r="M4537">
        <f>invoices[[#This Row],[rent_amount]]+invoices[[#This Row],[electricity_amount]]+invoices[[#This Row],[other_charges]]</f>
        <v>14899</v>
      </c>
      <c r="N4537" t="s">
        <v>28</v>
      </c>
      <c r="O4537" t="s">
        <v>433</v>
      </c>
      <c r="P4537">
        <v>0</v>
      </c>
      <c r="Q4537" t="b">
        <v>0</v>
      </c>
      <c r="R4537" t="s">
        <v>68</v>
      </c>
      <c r="S4537">
        <v>0</v>
      </c>
      <c r="T4537">
        <f>invoices[[#This Row],[total_amount]]</f>
        <v>14899</v>
      </c>
      <c r="U4537" t="s">
        <v>3175</v>
      </c>
      <c r="V4537" t="str">
        <f>INDEX([1]!Table1[tenantname],MATCH(invoices[[#This Row],[allotment_id]],[1]!Table1[TenantAllotmentID],0))</f>
        <v>Harsh Gupta (B33-B1)</v>
      </c>
      <c r="W4537" t="s">
        <v>14136</v>
      </c>
      <c r="X4537" t="s">
        <v>14991</v>
      </c>
      <c r="Y4537" s="4">
        <v>45323</v>
      </c>
      <c r="Z4537" t="s">
        <v>15808</v>
      </c>
      <c r="AA4537">
        <v>9425</v>
      </c>
      <c r="AB4537">
        <v>4774</v>
      </c>
      <c r="AC4537">
        <v>301</v>
      </c>
      <c r="AD4537" s="7">
        <f>invoices[[#This Row],[Rent]]+invoices[[#This Row],[Services]]+invoices[[#This Row],[GST]]</f>
        <v>14500</v>
      </c>
      <c r="AE4537" s="7">
        <f>invoices[[#This Row],[Total]]-invoices[[#This Row],[rent_amount]]</f>
        <v>0</v>
      </c>
      <c r="AF4537">
        <v>5302</v>
      </c>
      <c r="AG4537">
        <v>399</v>
      </c>
      <c r="AH4537">
        <f>invoices[[#This Row],[EB Amount]]-invoices[[#This Row],[electricity_amount]]</f>
        <v>0</v>
      </c>
    </row>
    <row r="4538" spans="1:34">
      <c r="A4538" t="s">
        <v>12175</v>
      </c>
      <c r="B4538" t="s">
        <v>22</v>
      </c>
      <c r="C4538" t="s">
        <v>658</v>
      </c>
      <c r="D4538" t="s">
        <v>24</v>
      </c>
      <c r="E4538" t="s">
        <v>72</v>
      </c>
      <c r="F4538" t="s">
        <v>659</v>
      </c>
      <c r="G4538" t="s">
        <v>12176</v>
      </c>
      <c r="H4538" s="1">
        <f>DATE(YEAR(invoices[[#This Row],[due_date]]),MONTH(invoices[[#This Row],[due_date]]),1)</f>
        <v>45323</v>
      </c>
      <c r="I4538" s="1">
        <v>45329</v>
      </c>
      <c r="J4538">
        <v>13500</v>
      </c>
      <c r="K4538">
        <v>0</v>
      </c>
      <c r="L4538">
        <v>0</v>
      </c>
      <c r="M4538">
        <f>invoices[[#This Row],[rent_amount]]+invoices[[#This Row],[electricity_amount]]+invoices[[#This Row],[other_charges]]</f>
        <v>13500</v>
      </c>
      <c r="N4538" t="s">
        <v>28</v>
      </c>
      <c r="O4538" t="s">
        <v>433</v>
      </c>
      <c r="P4538">
        <v>0</v>
      </c>
      <c r="Q4538" t="b">
        <v>0</v>
      </c>
      <c r="R4538" t="s">
        <v>68</v>
      </c>
      <c r="S4538">
        <v>0</v>
      </c>
      <c r="T4538">
        <f>invoices[[#This Row],[total_amount]]</f>
        <v>13500</v>
      </c>
      <c r="U4538" t="s">
        <v>662</v>
      </c>
      <c r="V4538" t="str">
        <f>INDEX([1]!Table1[tenantname],MATCH(invoices[[#This Row],[allotment_id]],[1]!Table1[TenantAllotmentID],0))</f>
        <v>Raghavi C (C34-C1)</v>
      </c>
      <c r="W4538" t="s">
        <v>14187</v>
      </c>
      <c r="X4538" t="s">
        <v>14188</v>
      </c>
      <c r="Y4538" s="4">
        <v>45323</v>
      </c>
      <c r="Z4538" t="s">
        <v>15808</v>
      </c>
      <c r="AA4538">
        <v>9690</v>
      </c>
      <c r="AB4538">
        <v>3229</v>
      </c>
      <c r="AC4538">
        <v>581</v>
      </c>
      <c r="AD4538" s="7">
        <f>invoices[[#This Row],[Rent]]+invoices[[#This Row],[Services]]+invoices[[#This Row],[GST]]</f>
        <v>13500</v>
      </c>
      <c r="AE4538" s="7">
        <f>invoices[[#This Row],[Total]]-invoices[[#This Row],[rent_amount]]</f>
        <v>0</v>
      </c>
      <c r="AF4538">
        <v>5413</v>
      </c>
      <c r="AG4538">
        <v>0</v>
      </c>
      <c r="AH4538">
        <f>invoices[[#This Row],[EB Amount]]-invoices[[#This Row],[electricity_amount]]</f>
        <v>0</v>
      </c>
    </row>
    <row r="4539" spans="1:34">
      <c r="A4539" t="s">
        <v>12204</v>
      </c>
      <c r="B4539" t="s">
        <v>22</v>
      </c>
      <c r="C4539" t="s">
        <v>389</v>
      </c>
      <c r="D4539" t="s">
        <v>24</v>
      </c>
      <c r="E4539" t="s">
        <v>96</v>
      </c>
      <c r="F4539" t="s">
        <v>390</v>
      </c>
      <c r="G4539" t="s">
        <v>12205</v>
      </c>
      <c r="H4539" s="1">
        <f>DATE(YEAR(invoices[[#This Row],[due_date]]),MONTH(invoices[[#This Row],[due_date]]),1)</f>
        <v>45323</v>
      </c>
      <c r="I4539" s="1">
        <v>45329</v>
      </c>
      <c r="J4539">
        <v>16700</v>
      </c>
      <c r="K4539">
        <v>1425</v>
      </c>
      <c r="L4539">
        <v>0</v>
      </c>
      <c r="M4539">
        <f>invoices[[#This Row],[rent_amount]]+invoices[[#This Row],[electricity_amount]]+invoices[[#This Row],[other_charges]]</f>
        <v>18125</v>
      </c>
      <c r="N4539" t="s">
        <v>28</v>
      </c>
      <c r="O4539" t="s">
        <v>695</v>
      </c>
      <c r="P4539">
        <v>0</v>
      </c>
      <c r="Q4539" t="b">
        <v>0</v>
      </c>
      <c r="R4539" t="s">
        <v>68</v>
      </c>
      <c r="S4539">
        <v>0</v>
      </c>
      <c r="T4539">
        <f>invoices[[#This Row],[total_amount]]</f>
        <v>18125</v>
      </c>
      <c r="U4539" t="s">
        <v>392</v>
      </c>
      <c r="V4539" t="str">
        <f>INDEX([1]!Table1[tenantname],MATCH(invoices[[#This Row],[allotment_id]],[1]!Table1[TenantAllotmentID],0))</f>
        <v>Vikram Shingadi (B33-A1)</v>
      </c>
      <c r="W4539" t="s">
        <v>14092</v>
      </c>
      <c r="X4539" t="s">
        <v>14093</v>
      </c>
      <c r="Y4539" s="4">
        <v>45323</v>
      </c>
      <c r="Z4539" t="s">
        <v>15808</v>
      </c>
      <c r="AA4539">
        <v>10855</v>
      </c>
      <c r="AB4539">
        <v>5498</v>
      </c>
      <c r="AC4539">
        <v>347</v>
      </c>
      <c r="AD4539" s="7">
        <f>invoices[[#This Row],[Rent]]+invoices[[#This Row],[Services]]+invoices[[#This Row],[GST]]</f>
        <v>16700</v>
      </c>
      <c r="AE4539" s="7">
        <f>invoices[[#This Row],[Total]]-invoices[[#This Row],[rent_amount]]</f>
        <v>0</v>
      </c>
      <c r="AF4539">
        <v>5427</v>
      </c>
      <c r="AG4539">
        <v>1425</v>
      </c>
      <c r="AH4539">
        <f>invoices[[#This Row],[EB Amount]]-invoices[[#This Row],[electricity_amount]]</f>
        <v>0</v>
      </c>
    </row>
    <row r="4540" spans="1:34">
      <c r="A4540" t="s">
        <v>12222</v>
      </c>
      <c r="B4540" t="s">
        <v>22</v>
      </c>
      <c r="C4540" t="s">
        <v>2189</v>
      </c>
      <c r="D4540" t="s">
        <v>24</v>
      </c>
      <c r="E4540" t="s">
        <v>399</v>
      </c>
      <c r="F4540" t="s">
        <v>933</v>
      </c>
      <c r="G4540" t="s">
        <v>12223</v>
      </c>
      <c r="H4540" s="1">
        <f>DATE(YEAR(invoices[[#This Row],[due_date]]),MONTH(invoices[[#This Row],[due_date]]),1)</f>
        <v>45323</v>
      </c>
      <c r="I4540" s="1">
        <v>45329</v>
      </c>
      <c r="J4540">
        <v>13500</v>
      </c>
      <c r="K4540">
        <v>180</v>
      </c>
      <c r="L4540">
        <v>0</v>
      </c>
      <c r="M4540">
        <f>invoices[[#This Row],[rent_amount]]+invoices[[#This Row],[electricity_amount]]+invoices[[#This Row],[other_charges]]</f>
        <v>13680</v>
      </c>
      <c r="N4540" t="s">
        <v>28</v>
      </c>
      <c r="O4540" t="s">
        <v>67</v>
      </c>
      <c r="P4540">
        <v>0</v>
      </c>
      <c r="Q4540" t="b">
        <v>0</v>
      </c>
      <c r="R4540" t="s">
        <v>68</v>
      </c>
      <c r="S4540">
        <v>0</v>
      </c>
      <c r="T4540">
        <f>invoices[[#This Row],[total_amount]]</f>
        <v>13680</v>
      </c>
      <c r="U4540" t="s">
        <v>2191</v>
      </c>
      <c r="V4540" t="str">
        <f>INDEX([1]!Table1[tenantname],MATCH(invoices[[#This Row],[allotment_id]],[1]!Table1[TenantAllotmentID],0))</f>
        <v>Shamruthi R (B22-C2)</v>
      </c>
      <c r="W4540" t="s">
        <v>14734</v>
      </c>
      <c r="X4540" t="s">
        <v>14735</v>
      </c>
      <c r="Y4540" s="4">
        <v>45323</v>
      </c>
      <c r="Z4540" t="s">
        <v>15808</v>
      </c>
      <c r="AA4540">
        <v>9690</v>
      </c>
      <c r="AB4540">
        <v>3229</v>
      </c>
      <c r="AC4540">
        <v>581</v>
      </c>
      <c r="AD4540" s="7">
        <f>invoices[[#This Row],[Rent]]+invoices[[#This Row],[Services]]+invoices[[#This Row],[GST]]</f>
        <v>13500</v>
      </c>
      <c r="AE4540" s="7">
        <f>invoices[[#This Row],[Total]]-invoices[[#This Row],[rent_amount]]</f>
        <v>0</v>
      </c>
      <c r="AF4540">
        <v>5435</v>
      </c>
      <c r="AG4540">
        <v>180</v>
      </c>
      <c r="AH4540">
        <f>invoices[[#This Row],[EB Amount]]-invoices[[#This Row],[electricity_amount]]</f>
        <v>0</v>
      </c>
    </row>
    <row r="4541" spans="1:34">
      <c r="A4541" t="s">
        <v>12301</v>
      </c>
      <c r="B4541" t="s">
        <v>22</v>
      </c>
      <c r="C4541" t="s">
        <v>836</v>
      </c>
      <c r="D4541" t="s">
        <v>24</v>
      </c>
      <c r="E4541" t="s">
        <v>34</v>
      </c>
      <c r="F4541" t="s">
        <v>837</v>
      </c>
      <c r="G4541" t="s">
        <v>12302</v>
      </c>
      <c r="H4541" s="1">
        <f>DATE(YEAR(invoices[[#This Row],[due_date]]),MONTH(invoices[[#This Row],[due_date]]),1)</f>
        <v>45323</v>
      </c>
      <c r="I4541" s="1">
        <v>45329</v>
      </c>
      <c r="J4541">
        <v>13500</v>
      </c>
      <c r="K4541">
        <v>1519</v>
      </c>
      <c r="L4541">
        <v>0</v>
      </c>
      <c r="M4541">
        <f>invoices[[#This Row],[rent_amount]]+invoices[[#This Row],[electricity_amount]]+invoices[[#This Row],[other_charges]]</f>
        <v>15019</v>
      </c>
      <c r="N4541" t="s">
        <v>28</v>
      </c>
      <c r="O4541" t="s">
        <v>67</v>
      </c>
      <c r="P4541">
        <v>0</v>
      </c>
      <c r="Q4541" t="b">
        <v>0</v>
      </c>
      <c r="R4541" t="s">
        <v>68</v>
      </c>
      <c r="S4541">
        <v>0</v>
      </c>
      <c r="T4541">
        <f>invoices[[#This Row],[total_amount]]</f>
        <v>15019</v>
      </c>
      <c r="U4541" t="s">
        <v>840</v>
      </c>
      <c r="V4541" t="str">
        <f>INDEX([1]!Table1[tenantname],MATCH(invoices[[#This Row],[allotment_id]],[1]!Table1[TenantAllotmentID],0))</f>
        <v>Samudyatha Devalla (B43-C1)</v>
      </c>
      <c r="W4541" t="s">
        <v>14249</v>
      </c>
      <c r="X4541" t="s">
        <v>14250</v>
      </c>
      <c r="Y4541" s="4">
        <v>45323</v>
      </c>
      <c r="Z4541" t="s">
        <v>15808</v>
      </c>
      <c r="AA4541">
        <v>9690</v>
      </c>
      <c r="AB4541">
        <v>3229</v>
      </c>
      <c r="AC4541">
        <v>581</v>
      </c>
      <c r="AD4541" s="7">
        <f>invoices[[#This Row],[Rent]]+invoices[[#This Row],[Services]]+invoices[[#This Row],[GST]]</f>
        <v>13500</v>
      </c>
      <c r="AE4541" s="7">
        <f>invoices[[#This Row],[Total]]-invoices[[#This Row],[rent_amount]]</f>
        <v>0</v>
      </c>
      <c r="AF4541">
        <v>5478</v>
      </c>
      <c r="AG4541">
        <v>1519</v>
      </c>
      <c r="AH4541">
        <f>invoices[[#This Row],[EB Amount]]-invoices[[#This Row],[electricity_amount]]</f>
        <v>0</v>
      </c>
    </row>
    <row r="4542" spans="1:34">
      <c r="A4542" t="s">
        <v>12435</v>
      </c>
      <c r="B4542" t="s">
        <v>22</v>
      </c>
      <c r="C4542" t="s">
        <v>304</v>
      </c>
      <c r="D4542" t="s">
        <v>24</v>
      </c>
      <c r="E4542" t="s">
        <v>181</v>
      </c>
      <c r="F4542" t="s">
        <v>305</v>
      </c>
      <c r="G4542" t="s">
        <v>12436</v>
      </c>
      <c r="H4542" s="1">
        <f>DATE(YEAR(invoices[[#This Row],[due_date]]),MONTH(invoices[[#This Row],[due_date]]),1)</f>
        <v>45323</v>
      </c>
      <c r="I4542" s="1">
        <v>45329</v>
      </c>
      <c r="J4542">
        <v>13500</v>
      </c>
      <c r="K4542">
        <v>611</v>
      </c>
      <c r="L4542">
        <v>0</v>
      </c>
      <c r="M4542">
        <f>invoices[[#This Row],[rent_amount]]+invoices[[#This Row],[electricity_amount]]+invoices[[#This Row],[other_charges]]</f>
        <v>14111</v>
      </c>
      <c r="N4542" t="s">
        <v>28</v>
      </c>
      <c r="O4542" t="s">
        <v>695</v>
      </c>
      <c r="P4542">
        <v>0</v>
      </c>
      <c r="Q4542" t="b">
        <v>0</v>
      </c>
      <c r="R4542" t="s">
        <v>68</v>
      </c>
      <c r="S4542">
        <v>0</v>
      </c>
      <c r="T4542">
        <f>invoices[[#This Row],[total_amount]]</f>
        <v>14111</v>
      </c>
      <c r="U4542" t="s">
        <v>309</v>
      </c>
      <c r="V4542" t="str">
        <f>INDEX([1]!Table1[tenantname],MATCH(invoices[[#This Row],[allotment_id]],[1]!Table1[TenantAllotmentID],0))</f>
        <v>Chandana Sai Bade (B24-C1)</v>
      </c>
      <c r="W4542" t="s">
        <v>14062</v>
      </c>
      <c r="X4542" t="s">
        <v>14063</v>
      </c>
      <c r="Y4542" s="4">
        <v>45323</v>
      </c>
      <c r="Z4542" t="s">
        <v>15808</v>
      </c>
      <c r="AA4542">
        <v>9690</v>
      </c>
      <c r="AB4542">
        <v>3229</v>
      </c>
      <c r="AC4542">
        <v>581</v>
      </c>
      <c r="AD4542" s="7">
        <f>invoices[[#This Row],[Rent]]+invoices[[#This Row],[Services]]+invoices[[#This Row],[GST]]</f>
        <v>13500</v>
      </c>
      <c r="AE4542" s="7">
        <f>invoices[[#This Row],[Total]]-invoices[[#This Row],[rent_amount]]</f>
        <v>0</v>
      </c>
      <c r="AF4542">
        <v>5552</v>
      </c>
      <c r="AG4542">
        <v>611</v>
      </c>
      <c r="AH4542">
        <f>invoices[[#This Row],[EB Amount]]-invoices[[#This Row],[electricity_amount]]</f>
        <v>0</v>
      </c>
    </row>
    <row r="4543" spans="1:34">
      <c r="A4543" t="s">
        <v>12499</v>
      </c>
      <c r="B4543" t="s">
        <v>22</v>
      </c>
      <c r="C4543" t="s">
        <v>2682</v>
      </c>
      <c r="D4543" t="s">
        <v>24</v>
      </c>
      <c r="E4543" t="s">
        <v>25</v>
      </c>
      <c r="F4543" t="s">
        <v>1865</v>
      </c>
      <c r="G4543" t="s">
        <v>12500</v>
      </c>
      <c r="H4543" s="1">
        <f>DATE(YEAR(invoices[[#This Row],[due_date]]),MONTH(invoices[[#This Row],[due_date]]),1)</f>
        <v>45323</v>
      </c>
      <c r="I4543" s="1">
        <v>45329</v>
      </c>
      <c r="J4543">
        <v>11655</v>
      </c>
      <c r="K4543">
        <v>0</v>
      </c>
      <c r="L4543">
        <v>0</v>
      </c>
      <c r="M4543">
        <f>invoices[[#This Row],[rent_amount]]+invoices[[#This Row],[electricity_amount]]+invoices[[#This Row],[other_charges]]</f>
        <v>11655</v>
      </c>
      <c r="N4543" t="s">
        <v>28</v>
      </c>
      <c r="O4543" t="s">
        <v>695</v>
      </c>
      <c r="P4543">
        <v>0</v>
      </c>
      <c r="Q4543" t="b">
        <v>0</v>
      </c>
      <c r="R4543" t="s">
        <v>68</v>
      </c>
      <c r="S4543">
        <v>0</v>
      </c>
      <c r="T4543">
        <f>invoices[[#This Row],[total_amount]]</f>
        <v>11655</v>
      </c>
      <c r="U4543" t="s">
        <v>3315</v>
      </c>
      <c r="V4543" t="str">
        <f>INDEX([1]!Table1[tenantname],MATCH(invoices[[#This Row],[allotment_id]],[1]!Table1[TenantAllotmentID],0))</f>
        <v>Amita Asthana (A24-B2)</v>
      </c>
      <c r="W4543" t="s">
        <v>14866</v>
      </c>
      <c r="X4543" t="s">
        <v>15024</v>
      </c>
      <c r="Y4543" s="4">
        <v>45323</v>
      </c>
      <c r="Z4543" t="s">
        <v>15808</v>
      </c>
      <c r="AA4543">
        <v>8366</v>
      </c>
      <c r="AB4543">
        <v>2788</v>
      </c>
      <c r="AC4543">
        <v>501</v>
      </c>
      <c r="AD4543" s="7">
        <f>invoices[[#This Row],[Rent]]+invoices[[#This Row],[Services]]+invoices[[#This Row],[GST]]</f>
        <v>11655</v>
      </c>
      <c r="AE4543" s="7">
        <f>invoices[[#This Row],[Total]]-invoices[[#This Row],[rent_amount]]</f>
        <v>0</v>
      </c>
      <c r="AF4543">
        <v>5587</v>
      </c>
      <c r="AG4543">
        <v>0</v>
      </c>
      <c r="AH4543">
        <f>invoices[[#This Row],[EB Amount]]-invoices[[#This Row],[electricity_amount]]</f>
        <v>0</v>
      </c>
    </row>
    <row r="4544" spans="1:34">
      <c r="A4544" t="s">
        <v>12583</v>
      </c>
      <c r="B4544" t="s">
        <v>22</v>
      </c>
      <c r="C4544" t="s">
        <v>1938</v>
      </c>
      <c r="D4544" t="s">
        <v>24</v>
      </c>
      <c r="E4544" t="s">
        <v>342</v>
      </c>
      <c r="F4544" t="s">
        <v>1768</v>
      </c>
      <c r="G4544" t="s">
        <v>12584</v>
      </c>
      <c r="H4544" s="1">
        <f>DATE(YEAR(invoices[[#This Row],[due_date]]),MONTH(invoices[[#This Row],[due_date]]),1)</f>
        <v>45323</v>
      </c>
      <c r="I4544" s="1">
        <v>45329</v>
      </c>
      <c r="J4544">
        <v>14500</v>
      </c>
      <c r="K4544">
        <v>1612</v>
      </c>
      <c r="L4544">
        <v>0</v>
      </c>
      <c r="M4544">
        <f>invoices[[#This Row],[rent_amount]]+invoices[[#This Row],[electricity_amount]]+invoices[[#This Row],[other_charges]]</f>
        <v>16112</v>
      </c>
      <c r="N4544" t="s">
        <v>28</v>
      </c>
      <c r="O4544" t="s">
        <v>433</v>
      </c>
      <c r="P4544">
        <v>0</v>
      </c>
      <c r="Q4544" t="b">
        <v>0</v>
      </c>
      <c r="R4544" t="s">
        <v>68</v>
      </c>
      <c r="S4544">
        <v>0</v>
      </c>
      <c r="T4544">
        <f>invoices[[#This Row],[total_amount]]</f>
        <v>16112</v>
      </c>
      <c r="U4544" t="s">
        <v>1940</v>
      </c>
      <c r="V4544" t="str">
        <f>INDEX([1]!Table1[tenantname],MATCH(invoices[[#This Row],[allotment_id]],[1]!Table1[TenantAllotmentID],0))</f>
        <v>Mounika C S (D11-C1)</v>
      </c>
      <c r="W4544" t="s">
        <v>14651</v>
      </c>
      <c r="X4544" t="s">
        <v>14652</v>
      </c>
      <c r="Y4544" s="4">
        <v>45323</v>
      </c>
      <c r="Z4544" t="s">
        <v>15808</v>
      </c>
      <c r="AA4544">
        <v>9715</v>
      </c>
      <c r="AB4544">
        <v>4516</v>
      </c>
      <c r="AC4544">
        <v>269</v>
      </c>
      <c r="AD4544" s="7">
        <f>invoices[[#This Row],[Rent]]+invoices[[#This Row],[Services]]+invoices[[#This Row],[GST]]</f>
        <v>14500</v>
      </c>
      <c r="AE4544" s="7">
        <f>invoices[[#This Row],[Total]]-invoices[[#This Row],[rent_amount]]</f>
        <v>0</v>
      </c>
      <c r="AF4544">
        <v>5633</v>
      </c>
      <c r="AG4544">
        <v>1612</v>
      </c>
      <c r="AH4544">
        <f>invoices[[#This Row],[EB Amount]]-invoices[[#This Row],[electricity_amount]]</f>
        <v>0</v>
      </c>
    </row>
    <row r="4545" spans="1:34">
      <c r="A4545" t="s">
        <v>12641</v>
      </c>
      <c r="B4545" t="s">
        <v>22</v>
      </c>
      <c r="C4545" t="s">
        <v>1981</v>
      </c>
      <c r="D4545" t="s">
        <v>24</v>
      </c>
      <c r="E4545" t="s">
        <v>96</v>
      </c>
      <c r="F4545" t="s">
        <v>1982</v>
      </c>
      <c r="G4545" t="s">
        <v>12642</v>
      </c>
      <c r="H4545" s="1">
        <f>DATE(YEAR(invoices[[#This Row],[due_date]]),MONTH(invoices[[#This Row],[due_date]]),1)</f>
        <v>45323</v>
      </c>
      <c r="I4545" s="1">
        <v>45329</v>
      </c>
      <c r="J4545">
        <v>13500</v>
      </c>
      <c r="K4545">
        <v>1767</v>
      </c>
      <c r="L4545">
        <v>0</v>
      </c>
      <c r="M4545">
        <f>invoices[[#This Row],[rent_amount]]+invoices[[#This Row],[electricity_amount]]+invoices[[#This Row],[other_charges]]</f>
        <v>15267</v>
      </c>
      <c r="N4545" t="s">
        <v>28</v>
      </c>
      <c r="O4545" t="s">
        <v>433</v>
      </c>
      <c r="P4545">
        <v>0</v>
      </c>
      <c r="Q4545" t="b">
        <v>0</v>
      </c>
      <c r="R4545" t="s">
        <v>68</v>
      </c>
      <c r="S4545">
        <v>0</v>
      </c>
      <c r="T4545">
        <f>invoices[[#This Row],[total_amount]]</f>
        <v>15267</v>
      </c>
      <c r="U4545" t="s">
        <v>1984</v>
      </c>
      <c r="V4545" t="str">
        <f>INDEX([1]!Table1[tenantname],MATCH(invoices[[#This Row],[allotment_id]],[1]!Table1[TenantAllotmentID],0))</f>
        <v>Nitin Chanpuriya (B33-C1)</v>
      </c>
      <c r="W4545" t="s">
        <v>14667</v>
      </c>
      <c r="X4545" t="s">
        <v>14668</v>
      </c>
      <c r="Y4545" s="4">
        <v>45323</v>
      </c>
      <c r="Z4545" t="s">
        <v>15808</v>
      </c>
      <c r="AA4545">
        <v>8775</v>
      </c>
      <c r="AB4545">
        <v>4445</v>
      </c>
      <c r="AC4545">
        <v>280</v>
      </c>
      <c r="AD4545" s="7">
        <f>invoices[[#This Row],[Rent]]+invoices[[#This Row],[Services]]+invoices[[#This Row],[GST]]</f>
        <v>13500</v>
      </c>
      <c r="AE4545" s="7">
        <f>invoices[[#This Row],[Total]]-invoices[[#This Row],[rent_amount]]</f>
        <v>0</v>
      </c>
      <c r="AF4545">
        <v>5664</v>
      </c>
      <c r="AG4545">
        <v>1767</v>
      </c>
      <c r="AH4545">
        <f>invoices[[#This Row],[EB Amount]]-invoices[[#This Row],[electricity_amount]]</f>
        <v>0</v>
      </c>
    </row>
    <row r="4546" spans="1:34">
      <c r="A4546" t="s">
        <v>12678</v>
      </c>
      <c r="B4546" t="s">
        <v>22</v>
      </c>
      <c r="C4546" t="s">
        <v>1202</v>
      </c>
      <c r="D4546" t="s">
        <v>24</v>
      </c>
      <c r="E4546" t="s">
        <v>167</v>
      </c>
      <c r="F4546" t="s">
        <v>1203</v>
      </c>
      <c r="G4546" t="s">
        <v>12679</v>
      </c>
      <c r="H4546" s="1">
        <f>DATE(YEAR(invoices[[#This Row],[due_date]]),MONTH(invoices[[#This Row],[due_date]]),1)</f>
        <v>45323</v>
      </c>
      <c r="I4546" s="1">
        <v>45329</v>
      </c>
      <c r="J4546">
        <v>14500</v>
      </c>
      <c r="K4546">
        <v>225</v>
      </c>
      <c r="L4546">
        <v>0</v>
      </c>
      <c r="M4546">
        <f>invoices[[#This Row],[rent_amount]]+invoices[[#This Row],[electricity_amount]]+invoices[[#This Row],[other_charges]]</f>
        <v>14725</v>
      </c>
      <c r="N4546" t="s">
        <v>28</v>
      </c>
      <c r="O4546" t="s">
        <v>67</v>
      </c>
      <c r="P4546">
        <v>0</v>
      </c>
      <c r="Q4546" t="b">
        <v>0</v>
      </c>
      <c r="R4546" t="s">
        <v>68</v>
      </c>
      <c r="S4546">
        <v>0</v>
      </c>
      <c r="T4546">
        <f>invoices[[#This Row],[total_amount]]</f>
        <v>14725</v>
      </c>
      <c r="U4546" t="s">
        <v>1205</v>
      </c>
      <c r="V4546" t="str">
        <f>INDEX([1]!Table1[tenantname],MATCH(invoices[[#This Row],[allotment_id]],[1]!Table1[TenantAllotmentID],0))</f>
        <v>Surya Nikhil Mallampalli (B42-B1)</v>
      </c>
      <c r="W4546" t="s">
        <v>14380</v>
      </c>
      <c r="X4546" t="s">
        <v>14381</v>
      </c>
      <c r="Y4546" s="4">
        <v>45323</v>
      </c>
      <c r="Z4546" t="s">
        <v>15808</v>
      </c>
      <c r="AA4546">
        <v>10408</v>
      </c>
      <c r="AB4546">
        <v>3468</v>
      </c>
      <c r="AC4546">
        <v>624</v>
      </c>
      <c r="AD4546" s="7">
        <f>invoices[[#This Row],[Rent]]+invoices[[#This Row],[Services]]+invoices[[#This Row],[GST]]</f>
        <v>14500</v>
      </c>
      <c r="AE4546" s="7">
        <f>invoices[[#This Row],[Total]]-invoices[[#This Row],[rent_amount]]</f>
        <v>0</v>
      </c>
      <c r="AF4546">
        <v>5684</v>
      </c>
      <c r="AG4546">
        <v>225</v>
      </c>
      <c r="AH4546">
        <f>invoices[[#This Row],[EB Amount]]-invoices[[#This Row],[electricity_amount]]</f>
        <v>0</v>
      </c>
    </row>
    <row r="4547" spans="1:34">
      <c r="A4547" t="s">
        <v>12732</v>
      </c>
      <c r="B4547" t="s">
        <v>22</v>
      </c>
      <c r="C4547" t="s">
        <v>260</v>
      </c>
      <c r="D4547" t="s">
        <v>24</v>
      </c>
      <c r="E4547" t="s">
        <v>226</v>
      </c>
      <c r="F4547" t="s">
        <v>261</v>
      </c>
      <c r="G4547" t="s">
        <v>12733</v>
      </c>
      <c r="H4547" s="1">
        <f>DATE(YEAR(invoices[[#This Row],[due_date]]),MONTH(invoices[[#This Row],[due_date]]),1)</f>
        <v>45323</v>
      </c>
      <c r="I4547" s="1">
        <v>45329</v>
      </c>
      <c r="J4547">
        <v>13500</v>
      </c>
      <c r="K4547">
        <v>806</v>
      </c>
      <c r="L4547">
        <v>0</v>
      </c>
      <c r="M4547">
        <f>invoices[[#This Row],[rent_amount]]+invoices[[#This Row],[electricity_amount]]+invoices[[#This Row],[other_charges]]</f>
        <v>14306</v>
      </c>
      <c r="N4547" t="s">
        <v>28</v>
      </c>
      <c r="O4547" t="s">
        <v>433</v>
      </c>
      <c r="P4547">
        <v>0</v>
      </c>
      <c r="Q4547" t="b">
        <v>0</v>
      </c>
      <c r="R4547" t="s">
        <v>68</v>
      </c>
      <c r="S4547">
        <v>0</v>
      </c>
      <c r="T4547">
        <f>invoices[[#This Row],[total_amount]]</f>
        <v>14306</v>
      </c>
      <c r="U4547" t="s">
        <v>265</v>
      </c>
      <c r="V4547" t="str">
        <f>INDEX([1]!Table1[tenantname],MATCH(invoices[[#This Row],[allotment_id]],[1]!Table1[TenantAllotmentID],0))</f>
        <v>Indira Ch (B12-C1)</v>
      </c>
      <c r="W4547" t="s">
        <v>14048</v>
      </c>
      <c r="X4547" t="s">
        <v>14049</v>
      </c>
      <c r="Y4547" s="4">
        <v>45323</v>
      </c>
      <c r="Z4547" t="s">
        <v>15808</v>
      </c>
      <c r="AA4547">
        <v>9690</v>
      </c>
      <c r="AB4547">
        <v>3229</v>
      </c>
      <c r="AC4547">
        <v>581</v>
      </c>
      <c r="AD4547" s="7">
        <f>invoices[[#This Row],[Rent]]+invoices[[#This Row],[Services]]+invoices[[#This Row],[GST]]</f>
        <v>13500</v>
      </c>
      <c r="AE4547" s="7">
        <f>invoices[[#This Row],[Total]]-invoices[[#This Row],[rent_amount]]</f>
        <v>0</v>
      </c>
      <c r="AF4547">
        <v>5710</v>
      </c>
      <c r="AG4547">
        <v>806</v>
      </c>
      <c r="AH4547">
        <f>invoices[[#This Row],[EB Amount]]-invoices[[#This Row],[electricity_amount]]</f>
        <v>0</v>
      </c>
    </row>
    <row r="4548" spans="1:34">
      <c r="A4548" t="s">
        <v>12744</v>
      </c>
      <c r="B4548" t="s">
        <v>22</v>
      </c>
      <c r="C4548" t="s">
        <v>3054</v>
      </c>
      <c r="D4548" t="s">
        <v>24</v>
      </c>
      <c r="E4548" t="s">
        <v>275</v>
      </c>
      <c r="F4548" t="s">
        <v>411</v>
      </c>
      <c r="G4548" t="s">
        <v>12745</v>
      </c>
      <c r="H4548" s="1">
        <f>DATE(YEAR(invoices[[#This Row],[due_date]]),MONTH(invoices[[#This Row],[due_date]]),1)</f>
        <v>45323</v>
      </c>
      <c r="I4548" s="1">
        <v>45329</v>
      </c>
      <c r="J4548">
        <v>14500</v>
      </c>
      <c r="K4548">
        <v>2790</v>
      </c>
      <c r="L4548">
        <v>0</v>
      </c>
      <c r="M4548">
        <f>invoices[[#This Row],[rent_amount]]+invoices[[#This Row],[electricity_amount]]+invoices[[#This Row],[other_charges]]</f>
        <v>17290</v>
      </c>
      <c r="N4548" t="s">
        <v>28</v>
      </c>
      <c r="O4548" t="s">
        <v>695</v>
      </c>
      <c r="P4548">
        <v>0</v>
      </c>
      <c r="Q4548" t="b">
        <v>0</v>
      </c>
      <c r="R4548" t="s">
        <v>68</v>
      </c>
      <c r="S4548">
        <v>0</v>
      </c>
      <c r="T4548">
        <f>invoices[[#This Row],[total_amount]]</f>
        <v>17290</v>
      </c>
      <c r="U4548" t="s">
        <v>3940</v>
      </c>
      <c r="V4548" t="str">
        <f>INDEX([1]!Table1[tenantname],MATCH(invoices[[#This Row],[allotment_id]],[1]!Table1[TenantAllotmentID],0))</f>
        <v>Bidisha Das (B44-B2)</v>
      </c>
      <c r="W4548" t="s">
        <v>14959</v>
      </c>
      <c r="X4548" t="s">
        <v>15152</v>
      </c>
      <c r="Y4548" s="4">
        <v>45323</v>
      </c>
      <c r="Z4548" t="s">
        <v>15808</v>
      </c>
      <c r="AA4548">
        <v>10408</v>
      </c>
      <c r="AB4548">
        <v>3468</v>
      </c>
      <c r="AC4548">
        <v>624</v>
      </c>
      <c r="AD4548" s="7">
        <f>invoices[[#This Row],[Rent]]+invoices[[#This Row],[Services]]+invoices[[#This Row],[GST]]</f>
        <v>14500</v>
      </c>
      <c r="AE4548" s="7">
        <f>invoices[[#This Row],[Total]]-invoices[[#This Row],[rent_amount]]</f>
        <v>0</v>
      </c>
      <c r="AF4548">
        <v>5716</v>
      </c>
      <c r="AG4548">
        <v>2790</v>
      </c>
      <c r="AH4548">
        <f>invoices[[#This Row],[EB Amount]]-invoices[[#This Row],[electricity_amount]]</f>
        <v>0</v>
      </c>
    </row>
    <row r="4549" spans="1:34">
      <c r="A4549" t="s">
        <v>12863</v>
      </c>
      <c r="B4549" t="s">
        <v>22</v>
      </c>
      <c r="C4549" t="s">
        <v>2161</v>
      </c>
      <c r="D4549" t="s">
        <v>24</v>
      </c>
      <c r="E4549" t="s">
        <v>72</v>
      </c>
      <c r="F4549" t="s">
        <v>241</v>
      </c>
      <c r="G4549" t="s">
        <v>12864</v>
      </c>
      <c r="H4549" s="1">
        <f>DATE(YEAR(invoices[[#This Row],[due_date]]),MONTH(invoices[[#This Row],[due_date]]),1)</f>
        <v>45323</v>
      </c>
      <c r="I4549" s="1">
        <v>45329</v>
      </c>
      <c r="J4549">
        <v>1396</v>
      </c>
      <c r="K4549">
        <v>1420</v>
      </c>
      <c r="L4549">
        <v>2250</v>
      </c>
      <c r="M4549">
        <f>invoices[[#This Row],[rent_amount]]+invoices[[#This Row],[electricity_amount]]+invoices[[#This Row],[other_charges]]</f>
        <v>5066</v>
      </c>
      <c r="N4549" t="s">
        <v>28</v>
      </c>
      <c r="O4549" t="s">
        <v>433</v>
      </c>
      <c r="P4549">
        <v>0</v>
      </c>
      <c r="Q4549" t="b">
        <v>0</v>
      </c>
      <c r="R4549" t="s">
        <v>68</v>
      </c>
      <c r="S4549">
        <v>0</v>
      </c>
      <c r="T4549">
        <f>invoices[[#This Row],[total_amount]]</f>
        <v>5066</v>
      </c>
      <c r="U4549" t="s">
        <v>2163</v>
      </c>
      <c r="V4549" t="str">
        <f>INDEX([1]!Table1[tenantname],MATCH(invoices[[#This Row],[allotment_id]],[1]!Table1[TenantAllotmentID],0))</f>
        <v>Monitha Mohankumar (C34-C2)</v>
      </c>
      <c r="W4549" t="s">
        <v>14727</v>
      </c>
      <c r="X4549" t="s">
        <v>14728</v>
      </c>
      <c r="Y4549" s="4">
        <v>45323</v>
      </c>
      <c r="Z4549" t="s">
        <v>15808</v>
      </c>
      <c r="AA4549">
        <v>1002</v>
      </c>
      <c r="AB4549">
        <v>334</v>
      </c>
      <c r="AC4549">
        <v>60</v>
      </c>
      <c r="AD4549" s="7">
        <f>invoices[[#This Row],[Rent]]+invoices[[#This Row],[Services]]+invoices[[#This Row],[GST]]</f>
        <v>1396</v>
      </c>
      <c r="AE4549" s="7">
        <f>invoices[[#This Row],[Total]]-invoices[[#This Row],[rent_amount]]</f>
        <v>0</v>
      </c>
      <c r="AF4549">
        <v>5775</v>
      </c>
      <c r="AG4549">
        <v>1420</v>
      </c>
      <c r="AH4549">
        <f>invoices[[#This Row],[EB Amount]]-invoices[[#This Row],[electricity_amount]]</f>
        <v>0</v>
      </c>
    </row>
    <row r="4550" spans="1:34">
      <c r="A4550" t="s">
        <v>12869</v>
      </c>
      <c r="B4550" t="s">
        <v>22</v>
      </c>
      <c r="C4550" t="s">
        <v>859</v>
      </c>
      <c r="D4550" t="s">
        <v>24</v>
      </c>
      <c r="E4550" t="s">
        <v>268</v>
      </c>
      <c r="F4550" t="s">
        <v>860</v>
      </c>
      <c r="G4550" t="s">
        <v>12870</v>
      </c>
      <c r="H4550" s="1">
        <f>DATE(YEAR(invoices[[#This Row],[due_date]]),MONTH(invoices[[#This Row],[due_date]]),1)</f>
        <v>45323</v>
      </c>
      <c r="I4550" s="1">
        <v>45329</v>
      </c>
      <c r="J4550">
        <v>14500</v>
      </c>
      <c r="K4550">
        <v>1209</v>
      </c>
      <c r="L4550">
        <v>0</v>
      </c>
      <c r="M4550">
        <f>invoices[[#This Row],[rent_amount]]+invoices[[#This Row],[electricity_amount]]+invoices[[#This Row],[other_charges]]</f>
        <v>15709</v>
      </c>
      <c r="N4550" t="s">
        <v>28</v>
      </c>
      <c r="O4550" t="s">
        <v>67</v>
      </c>
      <c r="P4550">
        <v>0</v>
      </c>
      <c r="Q4550" t="b">
        <v>0</v>
      </c>
      <c r="R4550" t="s">
        <v>68</v>
      </c>
      <c r="S4550">
        <v>0</v>
      </c>
      <c r="T4550">
        <f>invoices[[#This Row],[total_amount]]</f>
        <v>15709</v>
      </c>
      <c r="U4550" t="s">
        <v>862</v>
      </c>
      <c r="V4550" t="str">
        <f>INDEX([1]!Table1[tenantname],MATCH(invoices[[#This Row],[allotment_id]],[1]!Table1[TenantAllotmentID],0))</f>
        <v>Ramkumar Ganesan (C21-B2)</v>
      </c>
      <c r="W4550" t="s">
        <v>14259</v>
      </c>
      <c r="X4550" t="s">
        <v>14260</v>
      </c>
      <c r="Y4550" s="4">
        <v>45323</v>
      </c>
      <c r="Z4550" t="s">
        <v>15808</v>
      </c>
      <c r="AA4550">
        <v>10408</v>
      </c>
      <c r="AB4550">
        <v>3468</v>
      </c>
      <c r="AC4550">
        <v>624</v>
      </c>
      <c r="AD4550" s="7">
        <f>invoices[[#This Row],[Rent]]+invoices[[#This Row],[Services]]+invoices[[#This Row],[GST]]</f>
        <v>14500</v>
      </c>
      <c r="AE4550" s="7">
        <f>invoices[[#This Row],[Total]]-invoices[[#This Row],[rent_amount]]</f>
        <v>0</v>
      </c>
      <c r="AF4550">
        <v>5779</v>
      </c>
      <c r="AG4550">
        <v>1209</v>
      </c>
      <c r="AH4550">
        <f>invoices[[#This Row],[EB Amount]]-invoices[[#This Row],[electricity_amount]]</f>
        <v>0</v>
      </c>
    </row>
    <row r="4551" spans="1:34">
      <c r="A4551" t="s">
        <v>12879</v>
      </c>
      <c r="B4551" t="s">
        <v>22</v>
      </c>
      <c r="C4551" t="s">
        <v>1571</v>
      </c>
      <c r="D4551" t="s">
        <v>24</v>
      </c>
      <c r="E4551" t="s">
        <v>104</v>
      </c>
      <c r="F4551" t="s">
        <v>1572</v>
      </c>
      <c r="G4551" t="s">
        <v>12880</v>
      </c>
      <c r="H4551" s="1">
        <f>DATE(YEAR(invoices[[#This Row],[due_date]]),MONTH(invoices[[#This Row],[due_date]]),1)</f>
        <v>45323</v>
      </c>
      <c r="I4551" s="1">
        <v>45329</v>
      </c>
      <c r="J4551">
        <v>13600</v>
      </c>
      <c r="K4551">
        <v>0</v>
      </c>
      <c r="L4551">
        <v>0</v>
      </c>
      <c r="M4551">
        <f>invoices[[#This Row],[rent_amount]]+invoices[[#This Row],[electricity_amount]]+invoices[[#This Row],[other_charges]]</f>
        <v>13600</v>
      </c>
      <c r="N4551" t="s">
        <v>28</v>
      </c>
      <c r="O4551" t="s">
        <v>433</v>
      </c>
      <c r="P4551">
        <v>0</v>
      </c>
      <c r="Q4551" t="b">
        <v>0</v>
      </c>
      <c r="R4551" t="s">
        <v>68</v>
      </c>
      <c r="S4551">
        <v>0</v>
      </c>
      <c r="T4551">
        <f>invoices[[#This Row],[total_amount]]</f>
        <v>13600</v>
      </c>
      <c r="U4551" t="s">
        <v>1574</v>
      </c>
      <c r="V4551" t="str">
        <f>INDEX([1]!Table1[tenantname],MATCH(invoices[[#This Row],[allotment_id]],[1]!Table1[TenantAllotmentID],0))</f>
        <v>Ravi S (B14-B2)</v>
      </c>
      <c r="W4551" t="s">
        <v>14522</v>
      </c>
      <c r="X4551" t="s">
        <v>14523</v>
      </c>
      <c r="Y4551" s="4">
        <v>45323</v>
      </c>
      <c r="Z4551" t="s">
        <v>15808</v>
      </c>
      <c r="AA4551">
        <v>9762</v>
      </c>
      <c r="AB4551">
        <v>3253</v>
      </c>
      <c r="AC4551">
        <v>585</v>
      </c>
      <c r="AD4551" s="7">
        <f>invoices[[#This Row],[Rent]]+invoices[[#This Row],[Services]]+invoices[[#This Row],[GST]]</f>
        <v>13600</v>
      </c>
      <c r="AE4551" s="7">
        <f>invoices[[#This Row],[Total]]-invoices[[#This Row],[rent_amount]]</f>
        <v>0</v>
      </c>
      <c r="AF4551">
        <v>5784</v>
      </c>
      <c r="AG4551">
        <v>0</v>
      </c>
      <c r="AH4551">
        <f>invoices[[#This Row],[EB Amount]]-invoices[[#This Row],[electricity_amount]]</f>
        <v>0</v>
      </c>
    </row>
    <row r="4552" spans="1:34">
      <c r="A4552" t="s">
        <v>12991</v>
      </c>
      <c r="B4552" t="s">
        <v>22</v>
      </c>
      <c r="C4552" t="s">
        <v>1015</v>
      </c>
      <c r="D4552" t="s">
        <v>24</v>
      </c>
      <c r="E4552" t="s">
        <v>592</v>
      </c>
      <c r="F4552" t="s">
        <v>1016</v>
      </c>
      <c r="G4552" t="s">
        <v>12992</v>
      </c>
      <c r="H4552" s="1">
        <f>DATE(YEAR(invoices[[#This Row],[due_date]]),MONTH(invoices[[#This Row],[due_date]]),1)</f>
        <v>45323</v>
      </c>
      <c r="I4552" s="1">
        <v>45329</v>
      </c>
      <c r="J4552">
        <v>2250</v>
      </c>
      <c r="K4552">
        <v>0</v>
      </c>
      <c r="L4552">
        <v>0</v>
      </c>
      <c r="M4552">
        <f>invoices[[#This Row],[rent_amount]]+invoices[[#This Row],[electricity_amount]]+invoices[[#This Row],[other_charges]]</f>
        <v>2250</v>
      </c>
      <c r="N4552" t="s">
        <v>28</v>
      </c>
      <c r="O4552" t="s">
        <v>67</v>
      </c>
      <c r="P4552">
        <v>0</v>
      </c>
      <c r="Q4552" t="b">
        <v>0</v>
      </c>
      <c r="R4552" t="s">
        <v>68</v>
      </c>
      <c r="S4552">
        <v>0</v>
      </c>
      <c r="T4552">
        <f>invoices[[#This Row],[total_amount]]</f>
        <v>2250</v>
      </c>
      <c r="U4552" t="s">
        <v>1018</v>
      </c>
      <c r="V4552" t="str">
        <f>INDEX([1]!Table1[tenantname],MATCH(invoices[[#This Row],[allotment_id]],[1]!Table1[TenantAllotmentID],0))</f>
        <v>Sanketh P Mahale (A44-C1)</v>
      </c>
      <c r="W4552" t="s">
        <v>14316</v>
      </c>
      <c r="X4552" t="s">
        <v>14317</v>
      </c>
      <c r="Y4552" s="4">
        <v>45323</v>
      </c>
      <c r="Z4552" t="s">
        <v>15808</v>
      </c>
      <c r="AA4552">
        <v>1576</v>
      </c>
      <c r="AB4552">
        <v>572</v>
      </c>
      <c r="AC4552">
        <v>102</v>
      </c>
      <c r="AD4552" s="7">
        <f>invoices[[#This Row],[Rent]]+invoices[[#This Row],[Services]]+invoices[[#This Row],[GST]]</f>
        <v>2250</v>
      </c>
      <c r="AE4552" s="7">
        <f>invoices[[#This Row],[Total]]-invoices[[#This Row],[rent_amount]]</f>
        <v>0</v>
      </c>
      <c r="AF4552">
        <v>5848</v>
      </c>
      <c r="AG4552">
        <v>0</v>
      </c>
      <c r="AH4552">
        <f>invoices[[#This Row],[EB Amount]]-invoices[[#This Row],[electricity_amount]]</f>
        <v>0</v>
      </c>
    </row>
    <row r="4553" spans="1:34">
      <c r="A4553" t="s">
        <v>13121</v>
      </c>
      <c r="B4553" t="s">
        <v>22</v>
      </c>
      <c r="C4553" t="s">
        <v>253</v>
      </c>
      <c r="D4553" t="s">
        <v>24</v>
      </c>
      <c r="E4553" t="s">
        <v>254</v>
      </c>
      <c r="F4553" t="s">
        <v>255</v>
      </c>
      <c r="G4553" t="s">
        <v>13122</v>
      </c>
      <c r="H4553" s="1">
        <f>DATE(YEAR(invoices[[#This Row],[due_date]]),MONTH(invoices[[#This Row],[due_date]]),1)</f>
        <v>45323</v>
      </c>
      <c r="I4553" s="1">
        <v>45329</v>
      </c>
      <c r="J4553">
        <v>19000</v>
      </c>
      <c r="K4553">
        <v>1375</v>
      </c>
      <c r="L4553">
        <v>0</v>
      </c>
      <c r="M4553">
        <f>invoices[[#This Row],[rent_amount]]+invoices[[#This Row],[electricity_amount]]+invoices[[#This Row],[other_charges]]</f>
        <v>20375</v>
      </c>
      <c r="N4553" t="s">
        <v>28</v>
      </c>
      <c r="O4553" t="s">
        <v>695</v>
      </c>
      <c r="P4553">
        <v>0</v>
      </c>
      <c r="Q4553" t="b">
        <v>0</v>
      </c>
      <c r="R4553" t="s">
        <v>68</v>
      </c>
      <c r="S4553">
        <v>0</v>
      </c>
      <c r="T4553">
        <f>invoices[[#This Row],[total_amount]]</f>
        <v>20375</v>
      </c>
      <c r="U4553" t="s">
        <v>258</v>
      </c>
      <c r="V4553" t="str">
        <f>INDEX([1]!Table1[tenantname],MATCH(invoices[[#This Row],[allotment_id]],[1]!Table1[TenantAllotmentID],0))</f>
        <v>Akshuni Raghuwanshi (C42-A1)</v>
      </c>
      <c r="W4553" t="s">
        <v>14046</v>
      </c>
      <c r="X4553" t="s">
        <v>14047</v>
      </c>
      <c r="Y4553" s="4">
        <v>45323</v>
      </c>
      <c r="Z4553" t="s">
        <v>15808</v>
      </c>
      <c r="AA4553">
        <v>12350</v>
      </c>
      <c r="AB4553">
        <v>6255</v>
      </c>
      <c r="AC4553">
        <v>395</v>
      </c>
      <c r="AD4553" s="7">
        <f>invoices[[#This Row],[Rent]]+invoices[[#This Row],[Services]]+invoices[[#This Row],[GST]]</f>
        <v>19000</v>
      </c>
      <c r="AE4553" s="7">
        <f>invoices[[#This Row],[Total]]-invoices[[#This Row],[rent_amount]]</f>
        <v>0</v>
      </c>
      <c r="AF4553">
        <v>5920</v>
      </c>
      <c r="AG4553">
        <v>1375</v>
      </c>
      <c r="AH4553">
        <f>invoices[[#This Row],[EB Amount]]-invoices[[#This Row],[electricity_amount]]</f>
        <v>0</v>
      </c>
    </row>
    <row r="4554" spans="1:34">
      <c r="A4554" t="s">
        <v>13342</v>
      </c>
      <c r="B4554" t="s">
        <v>22</v>
      </c>
      <c r="C4554" t="s">
        <v>1538</v>
      </c>
      <c r="D4554" t="s">
        <v>24</v>
      </c>
      <c r="E4554" t="s">
        <v>592</v>
      </c>
      <c r="F4554" t="s">
        <v>1184</v>
      </c>
      <c r="G4554" t="s">
        <v>13343</v>
      </c>
      <c r="H4554" s="1">
        <f>DATE(YEAR(invoices[[#This Row],[due_date]]),MONTH(invoices[[#This Row],[due_date]]),1)</f>
        <v>45323</v>
      </c>
      <c r="I4554" s="1">
        <v>45329</v>
      </c>
      <c r="J4554">
        <v>9724</v>
      </c>
      <c r="K4554">
        <v>0</v>
      </c>
      <c r="L4554">
        <v>0</v>
      </c>
      <c r="M4554">
        <f>invoices[[#This Row],[rent_amount]]+invoices[[#This Row],[electricity_amount]]+invoices[[#This Row],[other_charges]]</f>
        <v>9724</v>
      </c>
      <c r="N4554" t="s">
        <v>28</v>
      </c>
      <c r="O4554" t="s">
        <v>67</v>
      </c>
      <c r="P4554">
        <v>0</v>
      </c>
      <c r="Q4554" t="b">
        <v>0</v>
      </c>
      <c r="R4554" t="s">
        <v>68</v>
      </c>
      <c r="S4554">
        <v>0</v>
      </c>
      <c r="T4554">
        <f>invoices[[#This Row],[total_amount]]</f>
        <v>9724</v>
      </c>
      <c r="U4554" t="s">
        <v>1541</v>
      </c>
      <c r="V4554" t="str">
        <f>INDEX([1]!Table1[tenantname],MATCH(invoices[[#This Row],[allotment_id]],[1]!Table1[TenantAllotmentID],0))</f>
        <v>Raguram R S (A44-D1)</v>
      </c>
      <c r="W4554" t="s">
        <v>14509</v>
      </c>
      <c r="X4554" t="s">
        <v>14510</v>
      </c>
      <c r="Y4554" s="4">
        <v>45323</v>
      </c>
      <c r="Z4554" t="s">
        <v>15808</v>
      </c>
      <c r="AA4554">
        <v>6808</v>
      </c>
      <c r="AB4554">
        <v>2472</v>
      </c>
      <c r="AC4554">
        <v>444</v>
      </c>
      <c r="AD4554" s="7">
        <f>invoices[[#This Row],[Rent]]+invoices[[#This Row],[Services]]+invoices[[#This Row],[GST]]</f>
        <v>9724</v>
      </c>
      <c r="AE4554" s="7">
        <f>invoices[[#This Row],[Total]]-invoices[[#This Row],[rent_amount]]</f>
        <v>0</v>
      </c>
      <c r="AF4554">
        <v>6039</v>
      </c>
      <c r="AG4554">
        <v>0</v>
      </c>
      <c r="AH4554">
        <f>invoices[[#This Row],[EB Amount]]-invoices[[#This Row],[electricity_amount]]</f>
        <v>0</v>
      </c>
    </row>
    <row r="4555" spans="1:34">
      <c r="A4555" t="s">
        <v>13484</v>
      </c>
      <c r="B4555" t="s">
        <v>22</v>
      </c>
      <c r="C4555" t="s">
        <v>1642</v>
      </c>
      <c r="D4555" t="s">
        <v>24</v>
      </c>
      <c r="E4555" t="s">
        <v>399</v>
      </c>
      <c r="F4555" t="s">
        <v>400</v>
      </c>
      <c r="G4555" t="s">
        <v>13485</v>
      </c>
      <c r="H4555" s="1">
        <f>DATE(YEAR(invoices[[#This Row],[due_date]]),MONTH(invoices[[#This Row],[due_date]]),1)</f>
        <v>45323</v>
      </c>
      <c r="I4555" s="1">
        <v>45329</v>
      </c>
      <c r="J4555">
        <v>12501</v>
      </c>
      <c r="K4555">
        <v>900</v>
      </c>
      <c r="L4555">
        <v>2250</v>
      </c>
      <c r="M4555">
        <f>invoices[[#This Row],[rent_amount]]+invoices[[#This Row],[electricity_amount]]+invoices[[#This Row],[other_charges]]</f>
        <v>15651</v>
      </c>
      <c r="N4555" t="s">
        <v>28</v>
      </c>
      <c r="O4555" t="s">
        <v>433</v>
      </c>
      <c r="P4555">
        <v>0</v>
      </c>
      <c r="Q4555" t="b">
        <v>0</v>
      </c>
      <c r="R4555" t="s">
        <v>68</v>
      </c>
      <c r="S4555">
        <v>0</v>
      </c>
      <c r="T4555">
        <f>invoices[[#This Row],[total_amount]]</f>
        <v>15651</v>
      </c>
      <c r="U4555" t="s">
        <v>5464</v>
      </c>
      <c r="V4555" t="str">
        <f>INDEX([1]!Table1[tenantname],MATCH(invoices[[#This Row],[allotment_id]],[1]!Table1[TenantAllotmentID],0))</f>
        <v>Greeshma Krishna (B22-B2)</v>
      </c>
      <c r="W4555" t="s">
        <v>14549</v>
      </c>
      <c r="X4555" t="s">
        <v>15378</v>
      </c>
      <c r="Y4555" s="4">
        <v>45323</v>
      </c>
      <c r="Z4555" t="s">
        <v>15808</v>
      </c>
      <c r="AA4555">
        <v>8973</v>
      </c>
      <c r="AB4555">
        <v>2990</v>
      </c>
      <c r="AC4555">
        <v>538</v>
      </c>
      <c r="AD4555" s="7">
        <f>invoices[[#This Row],[Rent]]+invoices[[#This Row],[Services]]+invoices[[#This Row],[GST]]</f>
        <v>12501</v>
      </c>
      <c r="AE4555" s="7">
        <f>invoices[[#This Row],[Total]]-invoices[[#This Row],[rent_amount]]</f>
        <v>0</v>
      </c>
      <c r="AF4555">
        <v>6119</v>
      </c>
      <c r="AG4555">
        <v>900</v>
      </c>
      <c r="AH4555">
        <f>invoices[[#This Row],[EB Amount]]-invoices[[#This Row],[electricity_amount]]</f>
        <v>0</v>
      </c>
    </row>
    <row r="4556" spans="1:34">
      <c r="A4556" t="s">
        <v>13530</v>
      </c>
      <c r="B4556" t="s">
        <v>22</v>
      </c>
      <c r="C4556" t="s">
        <v>2007</v>
      </c>
      <c r="D4556" t="s">
        <v>24</v>
      </c>
      <c r="E4556" t="s">
        <v>247</v>
      </c>
      <c r="F4556" t="s">
        <v>870</v>
      </c>
      <c r="G4556" t="s">
        <v>13531</v>
      </c>
      <c r="H4556" s="1">
        <f>DATE(YEAR(invoices[[#This Row],[due_date]]),MONTH(invoices[[#This Row],[due_date]]),1)</f>
        <v>45323</v>
      </c>
      <c r="I4556" s="1">
        <v>45329</v>
      </c>
      <c r="J4556">
        <v>3499</v>
      </c>
      <c r="K4556">
        <v>810</v>
      </c>
      <c r="L4556">
        <v>2250</v>
      </c>
      <c r="M4556">
        <f>invoices[[#This Row],[rent_amount]]+invoices[[#This Row],[electricity_amount]]+invoices[[#This Row],[other_charges]]</f>
        <v>6559</v>
      </c>
      <c r="N4556" t="s">
        <v>28</v>
      </c>
      <c r="O4556" t="s">
        <v>433</v>
      </c>
      <c r="P4556">
        <v>0</v>
      </c>
      <c r="Q4556" t="b">
        <v>0</v>
      </c>
      <c r="R4556" t="s">
        <v>68</v>
      </c>
      <c r="S4556">
        <v>0</v>
      </c>
      <c r="T4556">
        <f>invoices[[#This Row],[total_amount]]</f>
        <v>6559</v>
      </c>
      <c r="U4556" t="s">
        <v>2009</v>
      </c>
      <c r="V4556" t="str">
        <f>INDEX([1]!Table1[tenantname],MATCH(invoices[[#This Row],[allotment_id]],[1]!Table1[TenantAllotmentID],0))</f>
        <v>Koustubh Mandhare (C11-B1)</v>
      </c>
      <c r="W4556" t="s">
        <v>14673</v>
      </c>
      <c r="X4556" t="s">
        <v>14674</v>
      </c>
      <c r="Y4556" s="4">
        <v>45323</v>
      </c>
      <c r="Z4556" t="s">
        <v>15808</v>
      </c>
      <c r="AA4556">
        <v>2512</v>
      </c>
      <c r="AB4556">
        <v>837</v>
      </c>
      <c r="AC4556">
        <v>150</v>
      </c>
      <c r="AD4556" s="7">
        <f>invoices[[#This Row],[Rent]]+invoices[[#This Row],[Services]]+invoices[[#This Row],[GST]]</f>
        <v>3499</v>
      </c>
      <c r="AE4556" s="7">
        <f>invoices[[#This Row],[Total]]-invoices[[#This Row],[rent_amount]]</f>
        <v>0</v>
      </c>
      <c r="AF4556">
        <v>6143</v>
      </c>
      <c r="AG4556">
        <v>810</v>
      </c>
      <c r="AH4556">
        <f>invoices[[#This Row],[EB Amount]]-invoices[[#This Row],[electricity_amount]]</f>
        <v>0</v>
      </c>
    </row>
    <row r="4557" spans="1:34">
      <c r="A4557" t="s">
        <v>13620</v>
      </c>
      <c r="B4557" t="s">
        <v>22</v>
      </c>
      <c r="C4557" t="s">
        <v>2946</v>
      </c>
      <c r="D4557" t="s">
        <v>24</v>
      </c>
      <c r="E4557" t="s">
        <v>50</v>
      </c>
      <c r="F4557" t="s">
        <v>1942</v>
      </c>
      <c r="G4557" t="s">
        <v>13621</v>
      </c>
      <c r="H4557" s="1">
        <f>DATE(YEAR(invoices[[#This Row],[due_date]]),MONTH(invoices[[#This Row],[due_date]]),1)</f>
        <v>45323</v>
      </c>
      <c r="I4557" s="1">
        <v>45329</v>
      </c>
      <c r="J4557">
        <v>14500</v>
      </c>
      <c r="K4557">
        <v>1984</v>
      </c>
      <c r="L4557">
        <v>0</v>
      </c>
      <c r="M4557">
        <f>invoices[[#This Row],[rent_amount]]+invoices[[#This Row],[electricity_amount]]+invoices[[#This Row],[other_charges]]</f>
        <v>16484</v>
      </c>
      <c r="N4557" t="s">
        <v>28</v>
      </c>
      <c r="O4557" t="s">
        <v>67</v>
      </c>
      <c r="P4557">
        <v>0</v>
      </c>
      <c r="Q4557" t="b">
        <v>0</v>
      </c>
      <c r="R4557" t="s">
        <v>68</v>
      </c>
      <c r="S4557">
        <v>0</v>
      </c>
      <c r="T4557">
        <f>invoices[[#This Row],[total_amount]]</f>
        <v>16484</v>
      </c>
      <c r="U4557" t="s">
        <v>2948</v>
      </c>
      <c r="V4557" t="str">
        <f>INDEX([1]!Table1[tenantname],MATCH(invoices[[#This Row],[allotment_id]],[1]!Table1[TenantAllotmentID],0))</f>
        <v>Udyan Mahanta (B32-B1)</v>
      </c>
      <c r="W4557" t="s">
        <v>14929</v>
      </c>
      <c r="X4557" t="s">
        <v>14930</v>
      </c>
      <c r="Y4557" s="4">
        <v>45323</v>
      </c>
      <c r="Z4557" t="s">
        <v>15808</v>
      </c>
      <c r="AA4557">
        <v>9425</v>
      </c>
      <c r="AB4557">
        <v>4774</v>
      </c>
      <c r="AC4557">
        <v>301</v>
      </c>
      <c r="AD4557" s="7">
        <f>invoices[[#This Row],[Rent]]+invoices[[#This Row],[Services]]+invoices[[#This Row],[GST]]</f>
        <v>14500</v>
      </c>
      <c r="AE4557" s="7">
        <f>invoices[[#This Row],[Total]]-invoices[[#This Row],[rent_amount]]</f>
        <v>0</v>
      </c>
      <c r="AF4557">
        <v>6194</v>
      </c>
      <c r="AG4557">
        <v>1984</v>
      </c>
      <c r="AH4557">
        <f>invoices[[#This Row],[EB Amount]]-invoices[[#This Row],[electricity_amount]]</f>
        <v>0</v>
      </c>
    </row>
    <row r="4558" spans="1:34">
      <c r="A4558" t="s">
        <v>13648</v>
      </c>
      <c r="B4558" t="s">
        <v>22</v>
      </c>
      <c r="C4558" t="s">
        <v>1847</v>
      </c>
      <c r="D4558" t="s">
        <v>24</v>
      </c>
      <c r="E4558" t="s">
        <v>399</v>
      </c>
      <c r="F4558" t="s">
        <v>2169</v>
      </c>
      <c r="G4558" t="s">
        <v>13649</v>
      </c>
      <c r="H4558" s="1">
        <f>DATE(YEAR(invoices[[#This Row],[due_date]]),MONTH(invoices[[#This Row],[due_date]]),1)</f>
        <v>45323</v>
      </c>
      <c r="I4558" s="1">
        <v>45329</v>
      </c>
      <c r="J4558">
        <v>16200</v>
      </c>
      <c r="K4558">
        <v>1116</v>
      </c>
      <c r="L4558">
        <v>0</v>
      </c>
      <c r="M4558">
        <f>invoices[[#This Row],[rent_amount]]+invoices[[#This Row],[electricity_amount]]+invoices[[#This Row],[other_charges]]</f>
        <v>17316</v>
      </c>
      <c r="N4558" t="s">
        <v>28</v>
      </c>
      <c r="O4558" t="s">
        <v>695</v>
      </c>
      <c r="P4558">
        <v>0</v>
      </c>
      <c r="Q4558" t="b">
        <v>0</v>
      </c>
      <c r="R4558" t="s">
        <v>68</v>
      </c>
      <c r="S4558">
        <v>0</v>
      </c>
      <c r="T4558">
        <f>invoices[[#This Row],[total_amount]]</f>
        <v>17316</v>
      </c>
      <c r="U4558" t="s">
        <v>2695</v>
      </c>
      <c r="V4558" t="str">
        <f>INDEX([1]!Table1[tenantname],MATCH(invoices[[#This Row],[allotment_id]],[1]!Table1[TenantAllotmentID],0))</f>
        <v>Aditi Maurya (B22-A1)</v>
      </c>
      <c r="W4558" t="s">
        <v>14617</v>
      </c>
      <c r="X4558" t="s">
        <v>14868</v>
      </c>
      <c r="Y4558" s="4">
        <v>45323</v>
      </c>
      <c r="Z4558" t="s">
        <v>15808</v>
      </c>
      <c r="AA4558">
        <v>11629</v>
      </c>
      <c r="AB4558">
        <v>3875</v>
      </c>
      <c r="AC4558">
        <v>696</v>
      </c>
      <c r="AD4558" s="7">
        <f>invoices[[#This Row],[Rent]]+invoices[[#This Row],[Services]]+invoices[[#This Row],[GST]]</f>
        <v>16200</v>
      </c>
      <c r="AE4558" s="7">
        <f>invoices[[#This Row],[Total]]-invoices[[#This Row],[rent_amount]]</f>
        <v>0</v>
      </c>
      <c r="AF4558">
        <v>6208</v>
      </c>
      <c r="AG4558">
        <v>1116</v>
      </c>
      <c r="AH4558">
        <f>invoices[[#This Row],[EB Amount]]-invoices[[#This Row],[electricity_amount]]</f>
        <v>0</v>
      </c>
    </row>
    <row r="4559" spans="1:34">
      <c r="A4559" t="s">
        <v>13796</v>
      </c>
      <c r="B4559" t="s">
        <v>22</v>
      </c>
      <c r="C4559" t="s">
        <v>616</v>
      </c>
      <c r="D4559" t="s">
        <v>24</v>
      </c>
      <c r="E4559" t="s">
        <v>226</v>
      </c>
      <c r="F4559" t="s">
        <v>586</v>
      </c>
      <c r="G4559" t="s">
        <v>13797</v>
      </c>
      <c r="H4559" s="1">
        <f>DATE(YEAR(invoices[[#This Row],[due_date]]),MONTH(invoices[[#This Row],[due_date]]),1)</f>
        <v>45323</v>
      </c>
      <c r="I4559" s="1">
        <v>45329</v>
      </c>
      <c r="J4559">
        <v>13500</v>
      </c>
      <c r="K4559">
        <v>286</v>
      </c>
      <c r="L4559">
        <v>0</v>
      </c>
      <c r="M4559">
        <f>invoices[[#This Row],[rent_amount]]+invoices[[#This Row],[electricity_amount]]+invoices[[#This Row],[other_charges]]</f>
        <v>13786</v>
      </c>
      <c r="N4559" t="s">
        <v>28</v>
      </c>
      <c r="O4559" t="s">
        <v>433</v>
      </c>
      <c r="P4559">
        <v>0</v>
      </c>
      <c r="Q4559" t="b">
        <v>0</v>
      </c>
      <c r="R4559" t="s">
        <v>68</v>
      </c>
      <c r="S4559">
        <v>0</v>
      </c>
      <c r="T4559">
        <f>invoices[[#This Row],[total_amount]]</f>
        <v>13786</v>
      </c>
      <c r="U4559" t="s">
        <v>617</v>
      </c>
      <c r="V4559" t="str">
        <f>INDEX([1]!Table1[tenantname],MATCH(invoices[[#This Row],[allotment_id]],[1]!Table1[TenantAllotmentID],0))</f>
        <v>Naveena Ravichandran (B12-C2)</v>
      </c>
      <c r="W4559" t="s">
        <v>14173</v>
      </c>
      <c r="X4559" t="s">
        <v>14174</v>
      </c>
      <c r="Y4559" s="4">
        <v>45323</v>
      </c>
      <c r="Z4559" t="s">
        <v>15808</v>
      </c>
      <c r="AA4559">
        <v>9690</v>
      </c>
      <c r="AB4559">
        <v>3229</v>
      </c>
      <c r="AC4559">
        <v>581</v>
      </c>
      <c r="AD4559" s="7">
        <f>invoices[[#This Row],[Rent]]+invoices[[#This Row],[Services]]+invoices[[#This Row],[GST]]</f>
        <v>13500</v>
      </c>
      <c r="AE4559" s="7">
        <f>invoices[[#This Row],[Total]]-invoices[[#This Row],[rent_amount]]</f>
        <v>0</v>
      </c>
      <c r="AF4559">
        <v>6283</v>
      </c>
      <c r="AG4559">
        <v>286</v>
      </c>
      <c r="AH4559">
        <f>invoices[[#This Row],[EB Amount]]-invoices[[#This Row],[electricity_amount]]</f>
        <v>0</v>
      </c>
    </row>
    <row r="4560" spans="1:34">
      <c r="A4560" t="s">
        <v>13816</v>
      </c>
      <c r="B4560" t="s">
        <v>22</v>
      </c>
      <c r="C4560" t="s">
        <v>374</v>
      </c>
      <c r="D4560" t="s">
        <v>24</v>
      </c>
      <c r="E4560" t="s">
        <v>195</v>
      </c>
      <c r="F4560" t="s">
        <v>375</v>
      </c>
      <c r="G4560" t="s">
        <v>13817</v>
      </c>
      <c r="H4560" s="1">
        <f>DATE(YEAR(invoices[[#This Row],[due_date]]),MONTH(invoices[[#This Row],[due_date]]),1)</f>
        <v>45323</v>
      </c>
      <c r="I4560" s="1">
        <v>45329</v>
      </c>
      <c r="J4560">
        <v>2500</v>
      </c>
      <c r="K4560">
        <v>0</v>
      </c>
      <c r="L4560">
        <v>0</v>
      </c>
      <c r="M4560">
        <f>invoices[[#This Row],[rent_amount]]+invoices[[#This Row],[electricity_amount]]+invoices[[#This Row],[other_charges]]</f>
        <v>2500</v>
      </c>
      <c r="N4560" t="s">
        <v>28</v>
      </c>
      <c r="O4560" t="s">
        <v>433</v>
      </c>
      <c r="P4560">
        <v>0</v>
      </c>
      <c r="Q4560" t="b">
        <v>0</v>
      </c>
      <c r="R4560" t="s">
        <v>68</v>
      </c>
      <c r="S4560">
        <v>0</v>
      </c>
      <c r="T4560">
        <f>invoices[[#This Row],[total_amount]]</f>
        <v>2500</v>
      </c>
      <c r="U4560" t="s">
        <v>377</v>
      </c>
      <c r="V4560" t="str">
        <f>INDEX([1]!Table1[tenantname],MATCH(invoices[[#This Row],[allotment_id]],[1]!Table1[TenantAllotmentID],0))</f>
        <v>Mrunmayi Deshpande (D41-C2)</v>
      </c>
      <c r="W4560" t="s">
        <v>14086</v>
      </c>
      <c r="X4560" t="s">
        <v>14087</v>
      </c>
      <c r="Y4560" s="4">
        <v>45323</v>
      </c>
      <c r="Z4560" t="s">
        <v>15808</v>
      </c>
      <c r="AA4560">
        <v>1795</v>
      </c>
      <c r="AB4560">
        <v>598</v>
      </c>
      <c r="AC4560">
        <v>107</v>
      </c>
      <c r="AD4560" s="7">
        <f>invoices[[#This Row],[Rent]]+invoices[[#This Row],[Services]]+invoices[[#This Row],[GST]]</f>
        <v>2500</v>
      </c>
      <c r="AE4560" s="7">
        <f>invoices[[#This Row],[Total]]-invoices[[#This Row],[rent_amount]]</f>
        <v>0</v>
      </c>
      <c r="AF4560">
        <v>6295</v>
      </c>
      <c r="AG4560">
        <v>0</v>
      </c>
      <c r="AH4560">
        <f>invoices[[#This Row],[EB Amount]]-invoices[[#This Row],[electricity_amount]]</f>
        <v>0</v>
      </c>
    </row>
    <row r="4561" spans="1:34">
      <c r="A4561" t="s">
        <v>13860</v>
      </c>
      <c r="B4561" t="s">
        <v>22</v>
      </c>
      <c r="C4561" t="s">
        <v>2577</v>
      </c>
      <c r="D4561" t="s">
        <v>24</v>
      </c>
      <c r="E4561" t="s">
        <v>275</v>
      </c>
      <c r="F4561" t="s">
        <v>782</v>
      </c>
      <c r="G4561" t="s">
        <v>13861</v>
      </c>
      <c r="H4561" s="1">
        <f>DATE(YEAR(invoices[[#This Row],[due_date]]),MONTH(invoices[[#This Row],[due_date]]),1)</f>
        <v>45323</v>
      </c>
      <c r="I4561" s="1">
        <v>45329</v>
      </c>
      <c r="J4561">
        <v>19000</v>
      </c>
      <c r="K4561">
        <v>1519</v>
      </c>
      <c r="L4561">
        <v>0</v>
      </c>
      <c r="M4561">
        <f>invoices[[#This Row],[rent_amount]]+invoices[[#This Row],[electricity_amount]]+invoices[[#This Row],[other_charges]]</f>
        <v>20519</v>
      </c>
      <c r="N4561" t="s">
        <v>28</v>
      </c>
      <c r="O4561" t="s">
        <v>67</v>
      </c>
      <c r="P4561">
        <v>0</v>
      </c>
      <c r="Q4561" t="b">
        <v>0</v>
      </c>
      <c r="R4561" t="s">
        <v>68</v>
      </c>
      <c r="S4561">
        <v>0</v>
      </c>
      <c r="T4561">
        <f>invoices[[#This Row],[total_amount]]</f>
        <v>20519</v>
      </c>
      <c r="U4561" t="s">
        <v>2579</v>
      </c>
      <c r="V4561" t="str">
        <f>INDEX([1]!Table1[tenantname],MATCH(invoices[[#This Row],[allotment_id]],[1]!Table1[TenantAllotmentID],0))</f>
        <v>Supritha A (B44-A1)</v>
      </c>
      <c r="W4561" t="s">
        <v>14841</v>
      </c>
      <c r="X4561" t="s">
        <v>14842</v>
      </c>
      <c r="Y4561" s="4">
        <v>45323</v>
      </c>
      <c r="Z4561" t="s">
        <v>15808</v>
      </c>
      <c r="AA4561">
        <v>13639</v>
      </c>
      <c r="AB4561">
        <v>4545</v>
      </c>
      <c r="AC4561">
        <v>816</v>
      </c>
      <c r="AD4561" s="7">
        <f>invoices[[#This Row],[Rent]]+invoices[[#This Row],[Services]]+invoices[[#This Row],[GST]]</f>
        <v>19000</v>
      </c>
      <c r="AE4561" s="7">
        <f>invoices[[#This Row],[Total]]-invoices[[#This Row],[rent_amount]]</f>
        <v>0</v>
      </c>
      <c r="AF4561">
        <v>6319</v>
      </c>
      <c r="AG4561">
        <v>1519</v>
      </c>
      <c r="AH4561">
        <f>invoices[[#This Row],[EB Amount]]-invoices[[#This Row],[electricity_amount]]</f>
        <v>0</v>
      </c>
    </row>
    <row r="4562" spans="1:34">
      <c r="A4562" t="s">
        <v>13886</v>
      </c>
      <c r="B4562" t="s">
        <v>22</v>
      </c>
      <c r="C4562" t="s">
        <v>5793</v>
      </c>
      <c r="D4562" t="s">
        <v>24</v>
      </c>
      <c r="E4562" t="s">
        <v>399</v>
      </c>
      <c r="F4562" t="s">
        <v>2247</v>
      </c>
      <c r="G4562" t="s">
        <v>13887</v>
      </c>
      <c r="H4562" s="1">
        <f>DATE(YEAR(invoices[[#This Row],[due_date]]),MONTH(invoices[[#This Row],[due_date]]),1)</f>
        <v>45323</v>
      </c>
      <c r="I4562" s="1">
        <v>45329</v>
      </c>
      <c r="J4562">
        <v>13500</v>
      </c>
      <c r="K4562">
        <v>936</v>
      </c>
      <c r="L4562">
        <v>0</v>
      </c>
      <c r="M4562">
        <f>invoices[[#This Row],[rent_amount]]+invoices[[#This Row],[electricity_amount]]+invoices[[#This Row],[other_charges]]</f>
        <v>14436</v>
      </c>
      <c r="N4562" t="s">
        <v>28</v>
      </c>
      <c r="O4562" t="s">
        <v>433</v>
      </c>
      <c r="P4562">
        <v>0</v>
      </c>
      <c r="Q4562" t="b">
        <v>0</v>
      </c>
      <c r="R4562" t="s">
        <v>68</v>
      </c>
      <c r="S4562">
        <v>0</v>
      </c>
      <c r="T4562">
        <f>invoices[[#This Row],[total_amount]]</f>
        <v>14436</v>
      </c>
      <c r="U4562" t="s">
        <v>5795</v>
      </c>
      <c r="V4562" t="str">
        <f>INDEX([1]!Table1[tenantname],MATCH(invoices[[#This Row],[allotment_id]],[1]!Table1[TenantAllotmentID],0))</f>
        <v>Lilavati Mhaske (B22-C1)</v>
      </c>
      <c r="W4562" t="s">
        <v>15425</v>
      </c>
      <c r="X4562" t="s">
        <v>15426</v>
      </c>
      <c r="Y4562" s="4">
        <v>45323</v>
      </c>
      <c r="Z4562" t="s">
        <v>15808</v>
      </c>
      <c r="AA4562">
        <v>9690</v>
      </c>
      <c r="AB4562">
        <v>3229</v>
      </c>
      <c r="AC4562">
        <v>581</v>
      </c>
      <c r="AD4562" s="7">
        <f>invoices[[#This Row],[Rent]]+invoices[[#This Row],[Services]]+invoices[[#This Row],[GST]]</f>
        <v>13500</v>
      </c>
      <c r="AE4562" s="7">
        <f>invoices[[#This Row],[Total]]-invoices[[#This Row],[rent_amount]]</f>
        <v>0</v>
      </c>
      <c r="AF4562">
        <v>6333</v>
      </c>
      <c r="AG4562">
        <v>936</v>
      </c>
      <c r="AH4562">
        <f>invoices[[#This Row],[EB Amount]]-invoices[[#This Row],[electricity_amount]]</f>
        <v>0</v>
      </c>
    </row>
    <row r="4563" spans="1:34">
      <c r="A4563" t="s">
        <v>13936</v>
      </c>
      <c r="B4563" t="s">
        <v>22</v>
      </c>
      <c r="C4563" t="s">
        <v>5579</v>
      </c>
      <c r="D4563" t="s">
        <v>24</v>
      </c>
      <c r="E4563" t="s">
        <v>247</v>
      </c>
      <c r="F4563" t="s">
        <v>2658</v>
      </c>
      <c r="G4563" t="s">
        <v>13937</v>
      </c>
      <c r="H4563" s="1">
        <f>DATE(YEAR(invoices[[#This Row],[due_date]]),MONTH(invoices[[#This Row],[due_date]]),1)</f>
        <v>45323</v>
      </c>
      <c r="I4563" s="1">
        <v>45329</v>
      </c>
      <c r="J4563">
        <v>2327</v>
      </c>
      <c r="K4563">
        <v>0</v>
      </c>
      <c r="L4563">
        <v>0</v>
      </c>
      <c r="M4563">
        <f>invoices[[#This Row],[rent_amount]]+invoices[[#This Row],[electricity_amount]]+invoices[[#This Row],[other_charges]]</f>
        <v>2327</v>
      </c>
      <c r="N4563" t="s">
        <v>28</v>
      </c>
      <c r="O4563" t="s">
        <v>695</v>
      </c>
      <c r="P4563">
        <v>0</v>
      </c>
      <c r="Q4563" t="b">
        <v>0</v>
      </c>
      <c r="R4563" t="s">
        <v>68</v>
      </c>
      <c r="S4563">
        <v>0</v>
      </c>
      <c r="T4563">
        <f>invoices[[#This Row],[total_amount]]</f>
        <v>2327</v>
      </c>
      <c r="U4563" t="s">
        <v>5581</v>
      </c>
      <c r="V4563" t="str">
        <f>INDEX([1]!Table1[tenantname],MATCH(invoices[[#This Row],[allotment_id]],[1]!Table1[TenantAllotmentID],0))</f>
        <v>Abhinav Putrevu (C11-C2)</v>
      </c>
      <c r="W4563" t="s">
        <v>15393</v>
      </c>
      <c r="X4563" t="s">
        <v>15394</v>
      </c>
      <c r="Y4563" s="4">
        <v>45323</v>
      </c>
      <c r="Z4563" t="s">
        <v>15808</v>
      </c>
      <c r="AA4563">
        <v>1671</v>
      </c>
      <c r="AB4563">
        <v>556</v>
      </c>
      <c r="AC4563">
        <v>100</v>
      </c>
      <c r="AD4563" s="7">
        <f>invoices[[#This Row],[Rent]]+invoices[[#This Row],[Services]]+invoices[[#This Row],[GST]]</f>
        <v>2327</v>
      </c>
      <c r="AE4563" s="7">
        <f>invoices[[#This Row],[Total]]-invoices[[#This Row],[rent_amount]]</f>
        <v>0</v>
      </c>
      <c r="AF4563">
        <v>6360</v>
      </c>
      <c r="AG4563">
        <v>0</v>
      </c>
      <c r="AH4563">
        <f>invoices[[#This Row],[EB Amount]]-invoices[[#This Row],[electricity_amount]]</f>
        <v>0</v>
      </c>
    </row>
    <row r="4564" spans="1:34">
      <c r="A4564" t="s">
        <v>86</v>
      </c>
      <c r="B4564" t="s">
        <v>22</v>
      </c>
      <c r="C4564" t="s">
        <v>87</v>
      </c>
      <c r="D4564" t="s">
        <v>24</v>
      </c>
      <c r="E4564" t="s">
        <v>88</v>
      </c>
      <c r="F4564" t="s">
        <v>89</v>
      </c>
      <c r="G4564" t="s">
        <v>90</v>
      </c>
      <c r="H4564" s="1">
        <f>DATE(YEAR(invoices[[#This Row],[due_date]]),MONTH(invoices[[#This Row],[due_date]]),1)</f>
        <v>45292</v>
      </c>
      <c r="I4564" s="1">
        <v>45298</v>
      </c>
      <c r="J4564">
        <v>13600</v>
      </c>
      <c r="K4564">
        <v>1053</v>
      </c>
      <c r="L4564">
        <v>0</v>
      </c>
      <c r="M4564">
        <f>invoices[[#This Row],[rent_amount]]+invoices[[#This Row],[electricity_amount]]+invoices[[#This Row],[other_charges]]</f>
        <v>14653</v>
      </c>
      <c r="N4564" t="s">
        <v>28</v>
      </c>
      <c r="O4564" t="s">
        <v>91</v>
      </c>
      <c r="P4564">
        <v>0</v>
      </c>
      <c r="Q4564" t="b">
        <v>0</v>
      </c>
      <c r="R4564" t="s">
        <v>92</v>
      </c>
      <c r="S4564">
        <v>0</v>
      </c>
      <c r="T4564">
        <f>invoices[[#This Row],[total_amount]]</f>
        <v>14653</v>
      </c>
      <c r="U4564" t="s">
        <v>93</v>
      </c>
      <c r="V4564" t="str">
        <f>INDEX([1]!Table1[tenantname],MATCH(invoices[[#This Row],[allotment_id]],[1]!Table1[TenantAllotmentID],0))</f>
        <v>Archit Kumar (B13-B2)</v>
      </c>
      <c r="W4564" t="s">
        <v>14000</v>
      </c>
      <c r="X4564" t="s">
        <v>14001</v>
      </c>
      <c r="Y4564" s="4">
        <v>45292</v>
      </c>
      <c r="Z4564" t="s">
        <v>15808</v>
      </c>
      <c r="AA4564">
        <v>9762</v>
      </c>
      <c r="AB4564">
        <v>3253</v>
      </c>
      <c r="AC4564">
        <v>585</v>
      </c>
      <c r="AD4564" s="7">
        <f>invoices[[#This Row],[Rent]]+invoices[[#This Row],[Services]]+invoices[[#This Row],[GST]]</f>
        <v>13600</v>
      </c>
      <c r="AE4564" s="7">
        <f>invoices[[#This Row],[Total]]-invoices[[#This Row],[rent_amount]]</f>
        <v>0</v>
      </c>
      <c r="AF4564">
        <v>9</v>
      </c>
      <c r="AG4564">
        <v>1053</v>
      </c>
      <c r="AH4564">
        <f>invoices[[#This Row],[EB Amount]]-invoices[[#This Row],[electricity_amount]]</f>
        <v>0</v>
      </c>
    </row>
    <row r="4565" spans="1:34">
      <c r="A4565" t="s">
        <v>266</v>
      </c>
      <c r="B4565" t="s">
        <v>22</v>
      </c>
      <c r="C4565" t="s">
        <v>267</v>
      </c>
      <c r="D4565" t="s">
        <v>24</v>
      </c>
      <c r="E4565" t="s">
        <v>268</v>
      </c>
      <c r="F4565" t="s">
        <v>269</v>
      </c>
      <c r="G4565" t="s">
        <v>270</v>
      </c>
      <c r="H4565" s="1">
        <f>DATE(YEAR(invoices[[#This Row],[due_date]]),MONTH(invoices[[#This Row],[due_date]]),1)</f>
        <v>45292</v>
      </c>
      <c r="I4565" s="1">
        <v>45298</v>
      </c>
      <c r="J4565">
        <v>1625.8064516129027</v>
      </c>
      <c r="K4565">
        <v>1426</v>
      </c>
      <c r="L4565">
        <v>2250</v>
      </c>
      <c r="M4565">
        <f>invoices[[#This Row],[rent_amount]]+invoices[[#This Row],[electricity_amount]]+invoices[[#This Row],[other_charges]]</f>
        <v>5301.8064516129025</v>
      </c>
      <c r="N4565" t="s">
        <v>28</v>
      </c>
      <c r="O4565" t="s">
        <v>271</v>
      </c>
      <c r="P4565">
        <v>0</v>
      </c>
      <c r="Q4565" t="b">
        <v>0</v>
      </c>
      <c r="R4565" t="s">
        <v>92</v>
      </c>
      <c r="S4565">
        <v>0</v>
      </c>
      <c r="T4565">
        <f>invoices[[#This Row],[total_amount]]</f>
        <v>5301.8064516129025</v>
      </c>
      <c r="U4565" t="s">
        <v>272</v>
      </c>
      <c r="V4565" t="str">
        <f>INDEX([1]!Table1[tenantname],MATCH(invoices[[#This Row],[allotment_id]],[1]!Table1[TenantAllotmentID],0))</f>
        <v>Nikhil Pandey (C21-C1)</v>
      </c>
      <c r="W4565" t="s">
        <v>14050</v>
      </c>
      <c r="X4565" t="s">
        <v>14051</v>
      </c>
      <c r="Y4565" s="4">
        <v>45292</v>
      </c>
      <c r="Z4565" t="s">
        <v>15808</v>
      </c>
      <c r="AA4565">
        <v>1138.0645161290322</v>
      </c>
      <c r="AB4565">
        <v>413.34062329141568</v>
      </c>
      <c r="AC4565">
        <v>74.401312192454824</v>
      </c>
      <c r="AD4565" s="7">
        <f>invoices[[#This Row],[Rent]]+invoices[[#This Row],[Services]]+invoices[[#This Row],[GST]]</f>
        <v>1625.8064516129027</v>
      </c>
      <c r="AE4565" s="7">
        <f>invoices[[#This Row],[Total]]-invoices[[#This Row],[rent_amount]]</f>
        <v>0</v>
      </c>
      <c r="AF4565">
        <v>35</v>
      </c>
      <c r="AG4565">
        <v>1426</v>
      </c>
      <c r="AH4565">
        <f>invoices[[#This Row],[EB Amount]]-invoices[[#This Row],[electricity_amount]]</f>
        <v>0</v>
      </c>
    </row>
    <row r="4566" spans="1:34">
      <c r="A4566" t="s">
        <v>450</v>
      </c>
      <c r="B4566" t="s">
        <v>22</v>
      </c>
      <c r="C4566" t="s">
        <v>451</v>
      </c>
      <c r="D4566" t="s">
        <v>24</v>
      </c>
      <c r="E4566" t="s">
        <v>181</v>
      </c>
      <c r="F4566" t="s">
        <v>452</v>
      </c>
      <c r="G4566" t="s">
        <v>453</v>
      </c>
      <c r="H4566" s="1">
        <f>DATE(YEAR(invoices[[#This Row],[due_date]]),MONTH(invoices[[#This Row],[due_date]]),1)</f>
        <v>45292</v>
      </c>
      <c r="I4566" s="1">
        <v>45298</v>
      </c>
      <c r="J4566">
        <v>12000</v>
      </c>
      <c r="K4566">
        <v>0</v>
      </c>
      <c r="L4566">
        <v>0</v>
      </c>
      <c r="M4566">
        <f>invoices[[#This Row],[rent_amount]]+invoices[[#This Row],[electricity_amount]]+invoices[[#This Row],[other_charges]]</f>
        <v>12000</v>
      </c>
      <c r="N4566" t="s">
        <v>28</v>
      </c>
      <c r="O4566" t="s">
        <v>454</v>
      </c>
      <c r="P4566">
        <v>0</v>
      </c>
      <c r="Q4566" t="b">
        <v>0</v>
      </c>
      <c r="R4566" t="s">
        <v>92</v>
      </c>
      <c r="S4566">
        <v>0</v>
      </c>
      <c r="T4566">
        <f>invoices[[#This Row],[total_amount]]</f>
        <v>12000</v>
      </c>
      <c r="U4566" t="s">
        <v>455</v>
      </c>
      <c r="V4566" t="str">
        <f>INDEX([1]!Table1[tenantname],MATCH(invoices[[#This Row],[allotment_id]],[1]!Table1[TenantAllotmentID],0))</f>
        <v>Srivarsha SS (B24-B1)</v>
      </c>
      <c r="W4566" t="s">
        <v>14116</v>
      </c>
      <c r="X4566" t="s">
        <v>14117</v>
      </c>
      <c r="Y4566" s="4">
        <v>45292</v>
      </c>
      <c r="Z4566" t="s">
        <v>15808</v>
      </c>
      <c r="AA4566">
        <v>8614</v>
      </c>
      <c r="AB4566">
        <v>2870</v>
      </c>
      <c r="AC4566">
        <v>516</v>
      </c>
      <c r="AD4566" s="7">
        <f>invoices[[#This Row],[Rent]]+invoices[[#This Row],[Services]]+invoices[[#This Row],[GST]]</f>
        <v>12000</v>
      </c>
      <c r="AE4566" s="7">
        <f>invoices[[#This Row],[Total]]-invoices[[#This Row],[rent_amount]]</f>
        <v>0</v>
      </c>
      <c r="AF4566">
        <v>68</v>
      </c>
      <c r="AG4566">
        <v>0</v>
      </c>
      <c r="AH4566">
        <f>invoices[[#This Row],[EB Amount]]-invoices[[#This Row],[electricity_amount]]</f>
        <v>0</v>
      </c>
    </row>
    <row r="4567" spans="1:34">
      <c r="A4567" t="s">
        <v>503</v>
      </c>
      <c r="B4567" t="s">
        <v>22</v>
      </c>
      <c r="C4567" t="s">
        <v>504</v>
      </c>
      <c r="D4567" t="s">
        <v>24</v>
      </c>
      <c r="E4567" t="s">
        <v>275</v>
      </c>
      <c r="F4567" t="s">
        <v>505</v>
      </c>
      <c r="G4567" t="s">
        <v>506</v>
      </c>
      <c r="H4567" s="1">
        <f>DATE(YEAR(invoices[[#This Row],[due_date]]),MONTH(invoices[[#This Row],[due_date]]),1)</f>
        <v>45292</v>
      </c>
      <c r="I4567" s="1">
        <v>45298</v>
      </c>
      <c r="J4567">
        <v>4877</v>
      </c>
      <c r="K4567">
        <v>0</v>
      </c>
      <c r="L4567">
        <v>0</v>
      </c>
      <c r="M4567">
        <f>invoices[[#This Row],[rent_amount]]+invoices[[#This Row],[electricity_amount]]+invoices[[#This Row],[other_charges]]</f>
        <v>4877</v>
      </c>
      <c r="N4567" t="s">
        <v>28</v>
      </c>
      <c r="O4567" t="s">
        <v>454</v>
      </c>
      <c r="P4567">
        <v>0</v>
      </c>
      <c r="Q4567" t="b">
        <v>0</v>
      </c>
      <c r="R4567" t="s">
        <v>92</v>
      </c>
      <c r="S4567">
        <v>0</v>
      </c>
      <c r="T4567">
        <f>invoices[[#This Row],[total_amount]]</f>
        <v>4877</v>
      </c>
      <c r="U4567" t="s">
        <v>507</v>
      </c>
      <c r="V4567" t="str">
        <f>INDEX([1]!Table1[tenantname],MATCH(invoices[[#This Row],[allotment_id]],[1]!Table1[TenantAllotmentID],0))</f>
        <v>Jhanvi Pandey (B44-C1)</v>
      </c>
      <c r="W4567" t="s">
        <v>14134</v>
      </c>
      <c r="X4567" t="s">
        <v>14135</v>
      </c>
      <c r="Y4567" s="4">
        <v>45292</v>
      </c>
      <c r="Z4567" t="s">
        <v>15808</v>
      </c>
      <c r="AA4567">
        <v>3414</v>
      </c>
      <c r="AB4567">
        <v>1240</v>
      </c>
      <c r="AC4567">
        <v>223</v>
      </c>
      <c r="AD4567" s="7">
        <f>invoices[[#This Row],[Rent]]+invoices[[#This Row],[Services]]+invoices[[#This Row],[GST]]</f>
        <v>4877</v>
      </c>
      <c r="AE4567" s="7">
        <f>invoices[[#This Row],[Total]]-invoices[[#This Row],[rent_amount]]</f>
        <v>0</v>
      </c>
      <c r="AF4567">
        <v>79</v>
      </c>
      <c r="AG4567">
        <v>0</v>
      </c>
      <c r="AH4567">
        <f>invoices[[#This Row],[EB Amount]]-invoices[[#This Row],[electricity_amount]]</f>
        <v>0</v>
      </c>
    </row>
    <row r="4568" spans="1:34">
      <c r="A4568" t="s">
        <v>557</v>
      </c>
      <c r="B4568" t="s">
        <v>22</v>
      </c>
      <c r="C4568" t="s">
        <v>558</v>
      </c>
      <c r="D4568" t="s">
        <v>24</v>
      </c>
      <c r="E4568" t="s">
        <v>72</v>
      </c>
      <c r="F4568" t="s">
        <v>559</v>
      </c>
      <c r="G4568" t="s">
        <v>560</v>
      </c>
      <c r="H4568" s="1">
        <f>DATE(YEAR(invoices[[#This Row],[due_date]]),MONTH(invoices[[#This Row],[due_date]]),1)</f>
        <v>45292</v>
      </c>
      <c r="I4568" s="1">
        <v>45298</v>
      </c>
      <c r="J4568">
        <v>13600</v>
      </c>
      <c r="K4568">
        <v>1656</v>
      </c>
      <c r="L4568">
        <v>0</v>
      </c>
      <c r="M4568">
        <f>invoices[[#This Row],[rent_amount]]+invoices[[#This Row],[electricity_amount]]+invoices[[#This Row],[other_charges]]</f>
        <v>15256</v>
      </c>
      <c r="N4568" t="s">
        <v>28</v>
      </c>
      <c r="O4568" t="s">
        <v>271</v>
      </c>
      <c r="P4568">
        <v>0</v>
      </c>
      <c r="Q4568" t="b">
        <v>0</v>
      </c>
      <c r="R4568" t="s">
        <v>92</v>
      </c>
      <c r="S4568">
        <v>0</v>
      </c>
      <c r="T4568">
        <f>invoices[[#This Row],[total_amount]]</f>
        <v>15256</v>
      </c>
      <c r="U4568" t="s">
        <v>561</v>
      </c>
      <c r="V4568" t="str">
        <f>INDEX([1]!Table1[tenantname],MATCH(invoices[[#This Row],[allotment_id]],[1]!Table1[TenantAllotmentID],0))</f>
        <v>Nithya Rajendran (C34-B2)</v>
      </c>
      <c r="W4568" t="s">
        <v>14151</v>
      </c>
      <c r="X4568" t="s">
        <v>14152</v>
      </c>
      <c r="Y4568" s="4">
        <v>45292</v>
      </c>
      <c r="Z4568" t="s">
        <v>15808</v>
      </c>
      <c r="AA4568">
        <v>9762</v>
      </c>
      <c r="AB4568">
        <v>3253</v>
      </c>
      <c r="AC4568">
        <v>585</v>
      </c>
      <c r="AD4568" s="7">
        <f>invoices[[#This Row],[Rent]]+invoices[[#This Row],[Services]]+invoices[[#This Row],[GST]]</f>
        <v>13600</v>
      </c>
      <c r="AE4568" s="7">
        <f>invoices[[#This Row],[Total]]-invoices[[#This Row],[rent_amount]]</f>
        <v>0</v>
      </c>
      <c r="AF4568">
        <v>90</v>
      </c>
      <c r="AG4568">
        <v>1656</v>
      </c>
      <c r="AH4568">
        <f>invoices[[#This Row],[EB Amount]]-invoices[[#This Row],[electricity_amount]]</f>
        <v>0</v>
      </c>
    </row>
    <row r="4569" spans="1:34">
      <c r="A4569" t="s">
        <v>642</v>
      </c>
      <c r="B4569" t="s">
        <v>22</v>
      </c>
      <c r="C4569" t="s">
        <v>353</v>
      </c>
      <c r="D4569" t="s">
        <v>24</v>
      </c>
      <c r="E4569" t="s">
        <v>354</v>
      </c>
      <c r="F4569" t="s">
        <v>355</v>
      </c>
      <c r="G4569" t="s">
        <v>643</v>
      </c>
      <c r="H4569" s="1">
        <f>DATE(YEAR(invoices[[#This Row],[due_date]]),MONTH(invoices[[#This Row],[due_date]]),1)</f>
        <v>45292</v>
      </c>
      <c r="I4569" s="1">
        <v>45298</v>
      </c>
      <c r="J4569">
        <v>13600</v>
      </c>
      <c r="K4569">
        <v>1054</v>
      </c>
      <c r="L4569">
        <v>0</v>
      </c>
      <c r="M4569">
        <f>invoices[[#This Row],[rent_amount]]+invoices[[#This Row],[electricity_amount]]+invoices[[#This Row],[other_charges]]</f>
        <v>14654</v>
      </c>
      <c r="N4569" t="s">
        <v>28</v>
      </c>
      <c r="O4569" t="s">
        <v>454</v>
      </c>
      <c r="P4569">
        <v>0</v>
      </c>
      <c r="Q4569" t="b">
        <v>0</v>
      </c>
      <c r="R4569" t="s">
        <v>92</v>
      </c>
      <c r="S4569">
        <v>0</v>
      </c>
      <c r="T4569">
        <f>invoices[[#This Row],[total_amount]]</f>
        <v>14654</v>
      </c>
      <c r="U4569" t="s">
        <v>356</v>
      </c>
      <c r="V4569" t="str">
        <f>INDEX([1]!Table1[tenantname],MATCH(invoices[[#This Row],[allotment_id]],[1]!Table1[TenantAllotmentID],0))</f>
        <v>Sai Sundeep (B34-B1)</v>
      </c>
      <c r="W4569" t="s">
        <v>14078</v>
      </c>
      <c r="X4569" t="s">
        <v>14079</v>
      </c>
      <c r="Y4569" s="4">
        <v>45292</v>
      </c>
      <c r="Z4569" t="s">
        <v>15808</v>
      </c>
      <c r="AA4569">
        <v>9762</v>
      </c>
      <c r="AB4569">
        <v>3253</v>
      </c>
      <c r="AC4569">
        <v>585</v>
      </c>
      <c r="AD4569" s="7">
        <f>invoices[[#This Row],[Rent]]+invoices[[#This Row],[Services]]+invoices[[#This Row],[GST]]</f>
        <v>13600</v>
      </c>
      <c r="AE4569" s="7">
        <f>invoices[[#This Row],[Total]]-invoices[[#This Row],[rent_amount]]</f>
        <v>0</v>
      </c>
      <c r="AF4569">
        <v>109</v>
      </c>
      <c r="AG4569">
        <v>1054</v>
      </c>
      <c r="AH4569">
        <f>invoices[[#This Row],[EB Amount]]-invoices[[#This Row],[electricity_amount]]</f>
        <v>0</v>
      </c>
    </row>
    <row r="4570" spans="1:34">
      <c r="A4570" t="s">
        <v>950</v>
      </c>
      <c r="B4570" t="s">
        <v>22</v>
      </c>
      <c r="C4570" t="s">
        <v>951</v>
      </c>
      <c r="D4570" t="s">
        <v>24</v>
      </c>
      <c r="E4570" t="s">
        <v>155</v>
      </c>
      <c r="F4570" t="s">
        <v>865</v>
      </c>
      <c r="G4570" t="s">
        <v>952</v>
      </c>
      <c r="H4570" s="1">
        <f>DATE(YEAR(invoices[[#This Row],[due_date]]),MONTH(invoices[[#This Row],[due_date]]),1)</f>
        <v>45292</v>
      </c>
      <c r="I4570" s="1">
        <v>45298</v>
      </c>
      <c r="J4570">
        <v>10090</v>
      </c>
      <c r="K4570">
        <v>0</v>
      </c>
      <c r="L4570">
        <v>0</v>
      </c>
      <c r="M4570">
        <f>invoices[[#This Row],[rent_amount]]+invoices[[#This Row],[electricity_amount]]+invoices[[#This Row],[other_charges]]</f>
        <v>10090</v>
      </c>
      <c r="N4570" t="s">
        <v>28</v>
      </c>
      <c r="O4570" t="s">
        <v>271</v>
      </c>
      <c r="P4570">
        <v>0</v>
      </c>
      <c r="Q4570" t="b">
        <v>0</v>
      </c>
      <c r="R4570" t="s">
        <v>92</v>
      </c>
      <c r="S4570">
        <v>0</v>
      </c>
      <c r="T4570">
        <f>invoices[[#This Row],[total_amount]]</f>
        <v>10090</v>
      </c>
      <c r="U4570" t="s">
        <v>953</v>
      </c>
      <c r="V4570" t="str">
        <f>INDEX([1]!Table1[tenantname],MATCH(invoices[[#This Row],[allotment_id]],[1]!Table1[TenantAllotmentID],0))</f>
        <v>Gauri Singh (C44-B2)</v>
      </c>
      <c r="W4570" t="s">
        <v>14290</v>
      </c>
      <c r="X4570" t="s">
        <v>14291</v>
      </c>
      <c r="Y4570" s="4">
        <v>45292</v>
      </c>
      <c r="Z4570" t="s">
        <v>15808</v>
      </c>
      <c r="AA4570">
        <v>7063</v>
      </c>
      <c r="AB4570">
        <v>2565</v>
      </c>
      <c r="AC4570">
        <v>462</v>
      </c>
      <c r="AD4570" s="7">
        <f>invoices[[#This Row],[Rent]]+invoices[[#This Row],[Services]]+invoices[[#This Row],[GST]]</f>
        <v>10090</v>
      </c>
      <c r="AE4570" s="7">
        <f>invoices[[#This Row],[Total]]-invoices[[#This Row],[rent_amount]]</f>
        <v>0</v>
      </c>
      <c r="AF4570">
        <v>180</v>
      </c>
      <c r="AG4570">
        <v>0</v>
      </c>
      <c r="AH4570">
        <f>invoices[[#This Row],[EB Amount]]-invoices[[#This Row],[electricity_amount]]</f>
        <v>0</v>
      </c>
    </row>
    <row r="4571" spans="1:34">
      <c r="A4571" t="s">
        <v>1098</v>
      </c>
      <c r="B4571" t="s">
        <v>22</v>
      </c>
      <c r="C4571" t="s">
        <v>1099</v>
      </c>
      <c r="D4571" t="s">
        <v>24</v>
      </c>
      <c r="E4571" t="s">
        <v>226</v>
      </c>
      <c r="F4571" t="s">
        <v>227</v>
      </c>
      <c r="G4571" t="s">
        <v>1100</v>
      </c>
      <c r="H4571" s="1">
        <f>DATE(YEAR(invoices[[#This Row],[due_date]]),MONTH(invoices[[#This Row],[due_date]]),1)</f>
        <v>45292</v>
      </c>
      <c r="I4571" s="1">
        <v>45298</v>
      </c>
      <c r="J4571">
        <v>13600</v>
      </c>
      <c r="K4571">
        <v>1240</v>
      </c>
      <c r="L4571">
        <v>2250</v>
      </c>
      <c r="M4571">
        <f>invoices[[#This Row],[rent_amount]]+invoices[[#This Row],[electricity_amount]]+invoices[[#This Row],[other_charges]]</f>
        <v>17090</v>
      </c>
      <c r="N4571" t="s">
        <v>28</v>
      </c>
      <c r="O4571" t="s">
        <v>91</v>
      </c>
      <c r="P4571">
        <v>0</v>
      </c>
      <c r="Q4571" t="b">
        <v>0</v>
      </c>
      <c r="R4571" t="s">
        <v>92</v>
      </c>
      <c r="S4571">
        <v>0</v>
      </c>
      <c r="T4571">
        <f>invoices[[#This Row],[total_amount]]</f>
        <v>17090</v>
      </c>
      <c r="U4571" t="s">
        <v>1101</v>
      </c>
      <c r="V4571" t="str">
        <f>INDEX([1]!Table1[tenantname],MATCH(invoices[[#This Row],[allotment_id]],[1]!Table1[TenantAllotmentID],0))</f>
        <v>Annette Joseph (B12-B2)</v>
      </c>
      <c r="W4571" t="s">
        <v>14346</v>
      </c>
      <c r="X4571" t="s">
        <v>14347</v>
      </c>
      <c r="Y4571" s="4">
        <v>45292</v>
      </c>
      <c r="Z4571" t="s">
        <v>15808</v>
      </c>
      <c r="AA4571">
        <v>9762</v>
      </c>
      <c r="AB4571">
        <v>3253</v>
      </c>
      <c r="AC4571">
        <v>585</v>
      </c>
      <c r="AD4571" s="7">
        <f>invoices[[#This Row],[Rent]]+invoices[[#This Row],[Services]]+invoices[[#This Row],[GST]]</f>
        <v>13600</v>
      </c>
      <c r="AE4571" s="7">
        <f>invoices[[#This Row],[Total]]-invoices[[#This Row],[rent_amount]]</f>
        <v>0</v>
      </c>
      <c r="AF4571">
        <v>218</v>
      </c>
      <c r="AG4571">
        <v>1240</v>
      </c>
      <c r="AH4571">
        <f>invoices[[#This Row],[EB Amount]]-invoices[[#This Row],[electricity_amount]]</f>
        <v>0</v>
      </c>
    </row>
    <row r="4572" spans="1:34">
      <c r="A4572" t="s">
        <v>1386</v>
      </c>
      <c r="B4572" t="s">
        <v>22</v>
      </c>
      <c r="C4572" t="s">
        <v>1387</v>
      </c>
      <c r="D4572" t="s">
        <v>24</v>
      </c>
      <c r="E4572" t="s">
        <v>476</v>
      </c>
      <c r="F4572" t="s">
        <v>1388</v>
      </c>
      <c r="G4572" t="s">
        <v>1389</v>
      </c>
      <c r="H4572" s="1">
        <f>DATE(YEAR(invoices[[#This Row],[due_date]]),MONTH(invoices[[#This Row],[due_date]]),1)</f>
        <v>45292</v>
      </c>
      <c r="I4572" s="1">
        <v>45298</v>
      </c>
      <c r="J4572">
        <v>13600</v>
      </c>
      <c r="K4572">
        <v>961</v>
      </c>
      <c r="L4572">
        <v>0</v>
      </c>
      <c r="M4572">
        <f>invoices[[#This Row],[rent_amount]]+invoices[[#This Row],[electricity_amount]]+invoices[[#This Row],[other_charges]]</f>
        <v>14561</v>
      </c>
      <c r="N4572" t="s">
        <v>28</v>
      </c>
      <c r="O4572" t="s">
        <v>454</v>
      </c>
      <c r="P4572">
        <v>0</v>
      </c>
      <c r="Q4572" t="b">
        <v>0</v>
      </c>
      <c r="R4572" t="s">
        <v>92</v>
      </c>
      <c r="S4572">
        <v>0</v>
      </c>
      <c r="T4572">
        <f>invoices[[#This Row],[total_amount]]</f>
        <v>14561</v>
      </c>
      <c r="U4572" t="s">
        <v>1390</v>
      </c>
      <c r="V4572" t="str">
        <f>INDEX([1]!Table1[tenantname],MATCH(invoices[[#This Row],[allotment_id]],[1]!Table1[TenantAllotmentID],0))</f>
        <v>Tushar Ankit (B41-B1)</v>
      </c>
      <c r="W4572" t="s">
        <v>14454</v>
      </c>
      <c r="X4572" t="s">
        <v>14455</v>
      </c>
      <c r="Y4572" s="4">
        <v>45292</v>
      </c>
      <c r="Z4572" t="s">
        <v>15808</v>
      </c>
      <c r="AA4572">
        <v>9762</v>
      </c>
      <c r="AB4572">
        <v>3253</v>
      </c>
      <c r="AC4572">
        <v>585</v>
      </c>
      <c r="AD4572" s="7">
        <f>invoices[[#This Row],[Rent]]+invoices[[#This Row],[Services]]+invoices[[#This Row],[GST]]</f>
        <v>13600</v>
      </c>
      <c r="AE4572" s="7">
        <f>invoices[[#This Row],[Total]]-invoices[[#This Row],[rent_amount]]</f>
        <v>0</v>
      </c>
      <c r="AF4572">
        <v>300</v>
      </c>
      <c r="AG4572">
        <v>961</v>
      </c>
      <c r="AH4572">
        <f>invoices[[#This Row],[EB Amount]]-invoices[[#This Row],[electricity_amount]]</f>
        <v>0</v>
      </c>
    </row>
    <row r="4573" spans="1:34">
      <c r="A4573" t="s">
        <v>1786</v>
      </c>
      <c r="B4573" t="s">
        <v>22</v>
      </c>
      <c r="C4573" t="s">
        <v>1053</v>
      </c>
      <c r="D4573" t="s">
        <v>24</v>
      </c>
      <c r="E4573" t="s">
        <v>234</v>
      </c>
      <c r="F4573" t="s">
        <v>544</v>
      </c>
      <c r="G4573" t="s">
        <v>1787</v>
      </c>
      <c r="H4573" s="1">
        <f>DATE(YEAR(invoices[[#This Row],[due_date]]),MONTH(invoices[[#This Row],[due_date]]),1)</f>
        <v>45292</v>
      </c>
      <c r="I4573" s="1">
        <v>45298</v>
      </c>
      <c r="J4573">
        <v>7000</v>
      </c>
      <c r="K4573">
        <v>0</v>
      </c>
      <c r="L4573">
        <v>0</v>
      </c>
      <c r="M4573">
        <f>invoices[[#This Row],[rent_amount]]+invoices[[#This Row],[electricity_amount]]+invoices[[#This Row],[other_charges]]</f>
        <v>7000</v>
      </c>
      <c r="N4573" t="s">
        <v>28</v>
      </c>
      <c r="O4573" t="s">
        <v>454</v>
      </c>
      <c r="P4573">
        <v>0</v>
      </c>
      <c r="Q4573" t="b">
        <v>0</v>
      </c>
      <c r="R4573" t="s">
        <v>92</v>
      </c>
      <c r="S4573">
        <v>0</v>
      </c>
      <c r="T4573">
        <f>invoices[[#This Row],[total_amount]]</f>
        <v>7000</v>
      </c>
      <c r="U4573" t="s">
        <v>1055</v>
      </c>
      <c r="V4573" t="str">
        <f>INDEX([1]!Table1[tenantname],MATCH(invoices[[#This Row],[allotment_id]],[1]!Table1[TenantAllotmentID],0))</f>
        <v>Shwetha Lakshmanan (D12-B2)</v>
      </c>
      <c r="W4573" t="s">
        <v>14331</v>
      </c>
      <c r="X4573" t="s">
        <v>14332</v>
      </c>
      <c r="Y4573" s="4">
        <v>45292</v>
      </c>
      <c r="Z4573" t="s">
        <v>15808</v>
      </c>
      <c r="AA4573">
        <v>5020</v>
      </c>
      <c r="AB4573">
        <v>1678</v>
      </c>
      <c r="AC4573">
        <v>302</v>
      </c>
      <c r="AD4573" s="7">
        <f>invoices[[#This Row],[Rent]]+invoices[[#This Row],[Services]]+invoices[[#This Row],[GST]]</f>
        <v>7000</v>
      </c>
      <c r="AE4573" s="7">
        <f>invoices[[#This Row],[Total]]-invoices[[#This Row],[rent_amount]]</f>
        <v>0</v>
      </c>
      <c r="AF4573">
        <v>420</v>
      </c>
      <c r="AG4573">
        <v>0</v>
      </c>
      <c r="AH4573">
        <f>invoices[[#This Row],[EB Amount]]-invoices[[#This Row],[electricity_amount]]</f>
        <v>0</v>
      </c>
    </row>
    <row r="4574" spans="1:34">
      <c r="A4574" t="s">
        <v>1822</v>
      </c>
      <c r="B4574" t="s">
        <v>22</v>
      </c>
      <c r="C4574" t="s">
        <v>1823</v>
      </c>
      <c r="D4574" t="s">
        <v>24</v>
      </c>
      <c r="E4574" t="s">
        <v>80</v>
      </c>
      <c r="F4574" t="s">
        <v>1824</v>
      </c>
      <c r="G4574" t="s">
        <v>1825</v>
      </c>
      <c r="H4574" s="1">
        <f>DATE(YEAR(invoices[[#This Row],[due_date]]),MONTH(invoices[[#This Row],[due_date]]),1)</f>
        <v>45292</v>
      </c>
      <c r="I4574" s="1">
        <v>45298</v>
      </c>
      <c r="J4574">
        <v>23000</v>
      </c>
      <c r="K4574">
        <v>0</v>
      </c>
      <c r="L4574">
        <v>0</v>
      </c>
      <c r="M4574">
        <f>invoices[[#This Row],[rent_amount]]+invoices[[#This Row],[electricity_amount]]+invoices[[#This Row],[other_charges]]</f>
        <v>23000</v>
      </c>
      <c r="N4574" t="s">
        <v>28</v>
      </c>
      <c r="O4574" t="s">
        <v>271</v>
      </c>
      <c r="P4574">
        <v>0</v>
      </c>
      <c r="Q4574" t="b">
        <v>0</v>
      </c>
      <c r="R4574" t="s">
        <v>92</v>
      </c>
      <c r="S4574">
        <v>0</v>
      </c>
      <c r="T4574">
        <f>invoices[[#This Row],[total_amount]]</f>
        <v>23000</v>
      </c>
      <c r="U4574" t="s">
        <v>1826</v>
      </c>
      <c r="V4574" t="str">
        <f>INDEX([1]!Table1[tenantname],MATCH(invoices[[#This Row],[allotment_id]],[1]!Table1[TenantAllotmentID],0))</f>
        <v>Grace Roshini (D21-A1)</v>
      </c>
      <c r="W4574" t="s">
        <v>14607</v>
      </c>
      <c r="X4574" t="s">
        <v>14608</v>
      </c>
      <c r="Y4574" s="4">
        <v>45292</v>
      </c>
      <c r="Z4574" t="s">
        <v>15808</v>
      </c>
      <c r="AA4574">
        <v>16510</v>
      </c>
      <c r="AB4574">
        <v>5502</v>
      </c>
      <c r="AC4574">
        <v>988</v>
      </c>
      <c r="AD4574" s="7">
        <f>invoices[[#This Row],[Rent]]+invoices[[#This Row],[Services]]+invoices[[#This Row],[GST]]</f>
        <v>23000</v>
      </c>
      <c r="AE4574" s="7">
        <f>invoices[[#This Row],[Total]]-invoices[[#This Row],[rent_amount]]</f>
        <v>0</v>
      </c>
      <c r="AF4574">
        <v>432</v>
      </c>
      <c r="AG4574">
        <v>0</v>
      </c>
      <c r="AH4574">
        <f>invoices[[#This Row],[EB Amount]]-invoices[[#This Row],[electricity_amount]]</f>
        <v>0</v>
      </c>
    </row>
    <row r="4575" spans="1:34">
      <c r="A4575" t="s">
        <v>1840</v>
      </c>
      <c r="B4575" t="s">
        <v>22</v>
      </c>
      <c r="C4575" t="s">
        <v>616</v>
      </c>
      <c r="D4575" t="s">
        <v>24</v>
      </c>
      <c r="E4575" t="s">
        <v>226</v>
      </c>
      <c r="F4575" t="s">
        <v>586</v>
      </c>
      <c r="G4575" t="s">
        <v>1841</v>
      </c>
      <c r="H4575" s="1">
        <f>DATE(YEAR(invoices[[#This Row],[due_date]]),MONTH(invoices[[#This Row],[due_date]]),1)</f>
        <v>45292</v>
      </c>
      <c r="I4575" s="1">
        <v>45298</v>
      </c>
      <c r="J4575">
        <v>12500</v>
      </c>
      <c r="K4575">
        <v>1240</v>
      </c>
      <c r="L4575">
        <v>0</v>
      </c>
      <c r="M4575">
        <f>invoices[[#This Row],[rent_amount]]+invoices[[#This Row],[electricity_amount]]+invoices[[#This Row],[other_charges]]</f>
        <v>13740</v>
      </c>
      <c r="N4575" t="s">
        <v>28</v>
      </c>
      <c r="O4575" t="s">
        <v>271</v>
      </c>
      <c r="P4575">
        <v>0</v>
      </c>
      <c r="Q4575" t="b">
        <v>0</v>
      </c>
      <c r="R4575" t="s">
        <v>92</v>
      </c>
      <c r="S4575">
        <v>0</v>
      </c>
      <c r="T4575">
        <f>invoices[[#This Row],[total_amount]]</f>
        <v>13740</v>
      </c>
      <c r="U4575" t="s">
        <v>617</v>
      </c>
      <c r="V4575" t="str">
        <f>INDEX([1]!Table1[tenantname],MATCH(invoices[[#This Row],[allotment_id]],[1]!Table1[TenantAllotmentID],0))</f>
        <v>Naveena Ravichandran (B12-C2)</v>
      </c>
      <c r="W4575" t="s">
        <v>14173</v>
      </c>
      <c r="X4575" t="s">
        <v>14174</v>
      </c>
      <c r="Y4575" s="4">
        <v>45292</v>
      </c>
      <c r="Z4575" t="s">
        <v>15808</v>
      </c>
      <c r="AA4575">
        <v>8973</v>
      </c>
      <c r="AB4575">
        <v>2990</v>
      </c>
      <c r="AC4575">
        <v>537</v>
      </c>
      <c r="AD4575" s="7">
        <f>invoices[[#This Row],[Rent]]+invoices[[#This Row],[Services]]+invoices[[#This Row],[GST]]</f>
        <v>12500</v>
      </c>
      <c r="AE4575" s="7">
        <f>invoices[[#This Row],[Total]]-invoices[[#This Row],[rent_amount]]</f>
        <v>0</v>
      </c>
      <c r="AF4575">
        <v>436</v>
      </c>
      <c r="AG4575">
        <v>1240</v>
      </c>
      <c r="AH4575">
        <f>invoices[[#This Row],[EB Amount]]-invoices[[#This Row],[electricity_amount]]</f>
        <v>0</v>
      </c>
    </row>
    <row r="4576" spans="1:34">
      <c r="A4576" t="s">
        <v>1869</v>
      </c>
      <c r="B4576" t="s">
        <v>22</v>
      </c>
      <c r="C4576" t="s">
        <v>811</v>
      </c>
      <c r="D4576" t="s">
        <v>24</v>
      </c>
      <c r="E4576" t="s">
        <v>354</v>
      </c>
      <c r="F4576" t="s">
        <v>812</v>
      </c>
      <c r="G4576" t="s">
        <v>1870</v>
      </c>
      <c r="H4576" s="1">
        <f>DATE(YEAR(invoices[[#This Row],[due_date]]),MONTH(invoices[[#This Row],[due_date]]),1)</f>
        <v>45292</v>
      </c>
      <c r="I4576" s="1">
        <v>45298</v>
      </c>
      <c r="J4576">
        <v>13600</v>
      </c>
      <c r="K4576">
        <v>1054</v>
      </c>
      <c r="L4576">
        <v>0</v>
      </c>
      <c r="M4576">
        <f>invoices[[#This Row],[rent_amount]]+invoices[[#This Row],[electricity_amount]]+invoices[[#This Row],[other_charges]]</f>
        <v>14654</v>
      </c>
      <c r="N4576" t="s">
        <v>28</v>
      </c>
      <c r="O4576" t="s">
        <v>454</v>
      </c>
      <c r="P4576">
        <v>0</v>
      </c>
      <c r="Q4576" t="b">
        <v>0</v>
      </c>
      <c r="R4576" t="s">
        <v>92</v>
      </c>
      <c r="S4576">
        <v>0</v>
      </c>
      <c r="T4576">
        <f>invoices[[#This Row],[total_amount]]</f>
        <v>14654</v>
      </c>
      <c r="U4576" t="s">
        <v>815</v>
      </c>
      <c r="V4576" t="str">
        <f>INDEX([1]!Table1[tenantname],MATCH(invoices[[#This Row],[allotment_id]],[1]!Table1[TenantAllotmentID],0))</f>
        <v>Santosh  nath (B34-B2)</v>
      </c>
      <c r="W4576" t="s">
        <v>14241</v>
      </c>
      <c r="X4576" t="s">
        <v>14242</v>
      </c>
      <c r="Y4576" s="4">
        <v>45292</v>
      </c>
      <c r="Z4576" t="s">
        <v>15808</v>
      </c>
      <c r="AA4576">
        <v>9762</v>
      </c>
      <c r="AB4576">
        <v>3253</v>
      </c>
      <c r="AC4576">
        <v>585</v>
      </c>
      <c r="AD4576" s="7">
        <f>invoices[[#This Row],[Rent]]+invoices[[#This Row],[Services]]+invoices[[#This Row],[GST]]</f>
        <v>13600</v>
      </c>
      <c r="AE4576" s="7">
        <f>invoices[[#This Row],[Total]]-invoices[[#This Row],[rent_amount]]</f>
        <v>0</v>
      </c>
      <c r="AF4576">
        <v>444</v>
      </c>
      <c r="AG4576">
        <v>1054</v>
      </c>
      <c r="AH4576">
        <f>invoices[[#This Row],[EB Amount]]-invoices[[#This Row],[electricity_amount]]</f>
        <v>0</v>
      </c>
    </row>
    <row r="4577" spans="1:34">
      <c r="A4577" t="s">
        <v>1980</v>
      </c>
      <c r="B4577" t="s">
        <v>22</v>
      </c>
      <c r="C4577" t="s">
        <v>1981</v>
      </c>
      <c r="D4577" t="s">
        <v>24</v>
      </c>
      <c r="E4577" t="s">
        <v>96</v>
      </c>
      <c r="F4577" t="s">
        <v>1982</v>
      </c>
      <c r="G4577" t="s">
        <v>1983</v>
      </c>
      <c r="H4577" s="1">
        <f>DATE(YEAR(invoices[[#This Row],[due_date]]),MONTH(invoices[[#This Row],[due_date]]),1)</f>
        <v>45292</v>
      </c>
      <c r="I4577" s="1">
        <v>45298</v>
      </c>
      <c r="J4577">
        <v>12500</v>
      </c>
      <c r="K4577">
        <v>1936</v>
      </c>
      <c r="L4577">
        <v>0</v>
      </c>
      <c r="M4577">
        <f>invoices[[#This Row],[rent_amount]]+invoices[[#This Row],[electricity_amount]]+invoices[[#This Row],[other_charges]]</f>
        <v>14436</v>
      </c>
      <c r="N4577" t="s">
        <v>28</v>
      </c>
      <c r="O4577" t="s">
        <v>271</v>
      </c>
      <c r="P4577">
        <v>0</v>
      </c>
      <c r="Q4577" t="b">
        <v>0</v>
      </c>
      <c r="R4577" t="s">
        <v>92</v>
      </c>
      <c r="S4577">
        <v>0</v>
      </c>
      <c r="T4577">
        <f>invoices[[#This Row],[total_amount]]</f>
        <v>14436</v>
      </c>
      <c r="U4577" t="s">
        <v>1984</v>
      </c>
      <c r="V4577" t="str">
        <f>INDEX([1]!Table1[tenantname],MATCH(invoices[[#This Row],[allotment_id]],[1]!Table1[TenantAllotmentID],0))</f>
        <v>Nitin Chanpuriya (B33-C1)</v>
      </c>
      <c r="W4577" t="s">
        <v>14667</v>
      </c>
      <c r="X4577" t="s">
        <v>14668</v>
      </c>
      <c r="Y4577" s="4">
        <v>45292</v>
      </c>
      <c r="Z4577" t="s">
        <v>15808</v>
      </c>
      <c r="AA4577">
        <v>8973</v>
      </c>
      <c r="AB4577">
        <v>2990</v>
      </c>
      <c r="AC4577">
        <v>537</v>
      </c>
      <c r="AD4577" s="7">
        <f>invoices[[#This Row],[Rent]]+invoices[[#This Row],[Services]]+invoices[[#This Row],[GST]]</f>
        <v>12500</v>
      </c>
      <c r="AE4577" s="7">
        <f>invoices[[#This Row],[Total]]-invoices[[#This Row],[rent_amount]]</f>
        <v>0</v>
      </c>
      <c r="AF4577">
        <v>487</v>
      </c>
      <c r="AG4577">
        <v>1936</v>
      </c>
      <c r="AH4577">
        <f>invoices[[#This Row],[EB Amount]]-invoices[[#This Row],[electricity_amount]]</f>
        <v>0</v>
      </c>
    </row>
    <row r="4578" spans="1:34">
      <c r="A4578" t="s">
        <v>2006</v>
      </c>
      <c r="B4578" t="s">
        <v>22</v>
      </c>
      <c r="C4578" t="s">
        <v>2007</v>
      </c>
      <c r="D4578" t="s">
        <v>24</v>
      </c>
      <c r="E4578" t="s">
        <v>247</v>
      </c>
      <c r="F4578" t="s">
        <v>870</v>
      </c>
      <c r="G4578" t="s">
        <v>2008</v>
      </c>
      <c r="H4578" s="1">
        <f>DATE(YEAR(invoices[[#This Row],[due_date]]),MONTH(invoices[[#This Row],[due_date]]),1)</f>
        <v>45292</v>
      </c>
      <c r="I4578" s="1">
        <v>45298</v>
      </c>
      <c r="J4578">
        <v>10483.999999999996</v>
      </c>
      <c r="K4578">
        <v>0</v>
      </c>
      <c r="L4578">
        <v>0</v>
      </c>
      <c r="M4578">
        <f>invoices[[#This Row],[rent_amount]]+invoices[[#This Row],[electricity_amount]]+invoices[[#This Row],[other_charges]]</f>
        <v>10483.999999999996</v>
      </c>
      <c r="N4578" t="s">
        <v>28</v>
      </c>
      <c r="O4578" t="s">
        <v>271</v>
      </c>
      <c r="P4578">
        <v>0</v>
      </c>
      <c r="Q4578" t="b">
        <v>0</v>
      </c>
      <c r="R4578" t="s">
        <v>92</v>
      </c>
      <c r="S4578">
        <v>0</v>
      </c>
      <c r="T4578">
        <f>invoices[[#This Row],[total_amount]]</f>
        <v>10483.999999999996</v>
      </c>
      <c r="U4578" t="s">
        <v>2009</v>
      </c>
      <c r="V4578" t="str">
        <f>INDEX([1]!Table1[tenantname],MATCH(invoices[[#This Row],[allotment_id]],[1]!Table1[TenantAllotmentID],0))</f>
        <v>Koustubh Mandhare (C11-B1)</v>
      </c>
      <c r="W4578" t="s">
        <v>14673</v>
      </c>
      <c r="X4578" t="s">
        <v>14674</v>
      </c>
      <c r="Y4578" s="4">
        <v>45292</v>
      </c>
      <c r="Z4578" t="s">
        <v>15808</v>
      </c>
      <c r="AA4578">
        <v>7338.7999999999993</v>
      </c>
      <c r="AB4578">
        <v>2665.4237288135569</v>
      </c>
      <c r="AC4578">
        <v>479.77627118644023</v>
      </c>
      <c r="AD4578" s="7">
        <f>invoices[[#This Row],[Rent]]+invoices[[#This Row],[Services]]+invoices[[#This Row],[GST]]</f>
        <v>10483.999999999996</v>
      </c>
      <c r="AE4578" s="7">
        <f>invoices[[#This Row],[Total]]-invoices[[#This Row],[rent_amount]]</f>
        <v>0</v>
      </c>
      <c r="AF4578">
        <v>496</v>
      </c>
      <c r="AG4578">
        <v>0</v>
      </c>
      <c r="AH4578">
        <f>invoices[[#This Row],[EB Amount]]-invoices[[#This Row],[electricity_amount]]</f>
        <v>0</v>
      </c>
    </row>
    <row r="4579" spans="1:34">
      <c r="A4579" t="s">
        <v>2160</v>
      </c>
      <c r="B4579" t="s">
        <v>22</v>
      </c>
      <c r="C4579" t="s">
        <v>2161</v>
      </c>
      <c r="D4579" t="s">
        <v>24</v>
      </c>
      <c r="E4579" t="s">
        <v>72</v>
      </c>
      <c r="F4579" t="s">
        <v>241</v>
      </c>
      <c r="G4579" t="s">
        <v>2162</v>
      </c>
      <c r="H4579" s="1">
        <f>DATE(YEAR(invoices[[#This Row],[due_date]]),MONTH(invoices[[#This Row],[due_date]]),1)</f>
        <v>45292</v>
      </c>
      <c r="I4579" s="1">
        <v>45298</v>
      </c>
      <c r="J4579">
        <v>12600</v>
      </c>
      <c r="K4579">
        <v>2139</v>
      </c>
      <c r="L4579">
        <v>0</v>
      </c>
      <c r="M4579">
        <f>invoices[[#This Row],[rent_amount]]+invoices[[#This Row],[electricity_amount]]+invoices[[#This Row],[other_charges]]</f>
        <v>14739</v>
      </c>
      <c r="N4579" t="s">
        <v>28</v>
      </c>
      <c r="O4579" t="s">
        <v>271</v>
      </c>
      <c r="P4579">
        <v>0</v>
      </c>
      <c r="Q4579" t="b">
        <v>0</v>
      </c>
      <c r="R4579" t="s">
        <v>92</v>
      </c>
      <c r="S4579">
        <v>0</v>
      </c>
      <c r="T4579">
        <f>invoices[[#This Row],[total_amount]]</f>
        <v>14739</v>
      </c>
      <c r="U4579" t="s">
        <v>2163</v>
      </c>
      <c r="V4579" t="str">
        <f>INDEX([1]!Table1[tenantname],MATCH(invoices[[#This Row],[allotment_id]],[1]!Table1[TenantAllotmentID],0))</f>
        <v>Monitha Mohankumar (C34-C2)</v>
      </c>
      <c r="W4579" t="s">
        <v>14727</v>
      </c>
      <c r="X4579" t="s">
        <v>14728</v>
      </c>
      <c r="Y4579" s="4">
        <v>45292</v>
      </c>
      <c r="Z4579" t="s">
        <v>15808</v>
      </c>
      <c r="AA4579">
        <v>9044</v>
      </c>
      <c r="AB4579">
        <v>3014</v>
      </c>
      <c r="AC4579">
        <v>542</v>
      </c>
      <c r="AD4579" s="7">
        <f>invoices[[#This Row],[Rent]]+invoices[[#This Row],[Services]]+invoices[[#This Row],[GST]]</f>
        <v>12600</v>
      </c>
      <c r="AE4579" s="7">
        <f>invoices[[#This Row],[Total]]-invoices[[#This Row],[rent_amount]]</f>
        <v>0</v>
      </c>
      <c r="AF4579">
        <v>547</v>
      </c>
      <c r="AG4579">
        <v>2139</v>
      </c>
      <c r="AH4579">
        <f>invoices[[#This Row],[EB Amount]]-invoices[[#This Row],[electricity_amount]]</f>
        <v>0</v>
      </c>
    </row>
    <row r="4580" spans="1:34">
      <c r="A4580" t="s">
        <v>2295</v>
      </c>
      <c r="B4580" t="s">
        <v>22</v>
      </c>
      <c r="C4580" t="s">
        <v>64</v>
      </c>
      <c r="D4580" t="s">
        <v>24</v>
      </c>
      <c r="E4580" t="s">
        <v>25</v>
      </c>
      <c r="F4580" t="s">
        <v>65</v>
      </c>
      <c r="G4580" t="s">
        <v>2296</v>
      </c>
      <c r="H4580" s="1">
        <f>DATE(YEAR(invoices[[#This Row],[due_date]]),MONTH(invoices[[#This Row],[due_date]]),1)</f>
        <v>45292</v>
      </c>
      <c r="I4580" s="1">
        <v>45298</v>
      </c>
      <c r="J4580">
        <v>12600</v>
      </c>
      <c r="K4580">
        <v>780</v>
      </c>
      <c r="L4580">
        <v>0</v>
      </c>
      <c r="M4580">
        <f>invoices[[#This Row],[rent_amount]]+invoices[[#This Row],[electricity_amount]]+invoices[[#This Row],[other_charges]]</f>
        <v>13380</v>
      </c>
      <c r="N4580" t="s">
        <v>28</v>
      </c>
      <c r="O4580" t="s">
        <v>454</v>
      </c>
      <c r="P4580">
        <v>0</v>
      </c>
      <c r="Q4580" t="b">
        <v>0</v>
      </c>
      <c r="R4580" t="s">
        <v>92</v>
      </c>
      <c r="S4580">
        <v>0</v>
      </c>
      <c r="T4580">
        <f>invoices[[#This Row],[total_amount]]</f>
        <v>13380</v>
      </c>
      <c r="U4580" t="s">
        <v>69</v>
      </c>
      <c r="V4580" t="str">
        <f>INDEX([1]!Table1[tenantname],MATCH(invoices[[#This Row],[allotment_id]],[1]!Table1[TenantAllotmentID],0))</f>
        <v>Sarabdi Swain (A24-C2)</v>
      </c>
      <c r="W4580" t="s">
        <v>13994</v>
      </c>
      <c r="X4580" t="s">
        <v>13995</v>
      </c>
      <c r="Y4580" s="4">
        <v>45292</v>
      </c>
      <c r="Z4580" t="s">
        <v>15808</v>
      </c>
      <c r="AA4580">
        <v>9044</v>
      </c>
      <c r="AB4580">
        <v>3014</v>
      </c>
      <c r="AC4580">
        <v>542</v>
      </c>
      <c r="AD4580" s="7">
        <f>invoices[[#This Row],[Rent]]+invoices[[#This Row],[Services]]+invoices[[#This Row],[GST]]</f>
        <v>12600</v>
      </c>
      <c r="AE4580" s="7">
        <f>invoices[[#This Row],[Total]]-invoices[[#This Row],[rent_amount]]</f>
        <v>0</v>
      </c>
      <c r="AF4580">
        <v>594</v>
      </c>
      <c r="AG4580">
        <v>780</v>
      </c>
      <c r="AH4580">
        <f>invoices[[#This Row],[EB Amount]]-invoices[[#This Row],[electricity_amount]]</f>
        <v>0</v>
      </c>
    </row>
    <row r="4581" spans="1:34">
      <c r="A4581" t="s">
        <v>2941</v>
      </c>
      <c r="B4581" t="s">
        <v>22</v>
      </c>
      <c r="C4581" t="s">
        <v>389</v>
      </c>
      <c r="D4581" t="s">
        <v>24</v>
      </c>
      <c r="E4581" t="s">
        <v>96</v>
      </c>
      <c r="F4581" t="s">
        <v>390</v>
      </c>
      <c r="G4581" t="s">
        <v>2942</v>
      </c>
      <c r="H4581" s="1">
        <f>DATE(YEAR(invoices[[#This Row],[due_date]]),MONTH(invoices[[#This Row],[due_date]]),1)</f>
        <v>45292</v>
      </c>
      <c r="I4581" s="1">
        <v>45298</v>
      </c>
      <c r="J4581">
        <v>16000</v>
      </c>
      <c r="K4581">
        <v>2200</v>
      </c>
      <c r="L4581">
        <v>0</v>
      </c>
      <c r="M4581">
        <f>invoices[[#This Row],[rent_amount]]+invoices[[#This Row],[electricity_amount]]+invoices[[#This Row],[other_charges]]</f>
        <v>18200</v>
      </c>
      <c r="N4581" t="s">
        <v>28</v>
      </c>
      <c r="O4581" t="s">
        <v>91</v>
      </c>
      <c r="P4581">
        <v>0</v>
      </c>
      <c r="Q4581" t="b">
        <v>0</v>
      </c>
      <c r="R4581" t="s">
        <v>92</v>
      </c>
      <c r="S4581">
        <v>0</v>
      </c>
      <c r="T4581">
        <f>invoices[[#This Row],[total_amount]]</f>
        <v>18200</v>
      </c>
      <c r="U4581" t="s">
        <v>392</v>
      </c>
      <c r="V4581" t="str">
        <f>INDEX([1]!Table1[tenantname],MATCH(invoices[[#This Row],[allotment_id]],[1]!Table1[TenantAllotmentID],0))</f>
        <v>Vikram Shingadi (B33-A1)</v>
      </c>
      <c r="W4581" t="s">
        <v>14092</v>
      </c>
      <c r="X4581" t="s">
        <v>14093</v>
      </c>
      <c r="Y4581" s="4">
        <v>45292</v>
      </c>
      <c r="Z4581" t="s">
        <v>15808</v>
      </c>
      <c r="AA4581">
        <v>11485</v>
      </c>
      <c r="AB4581">
        <v>3827</v>
      </c>
      <c r="AC4581">
        <v>688</v>
      </c>
      <c r="AD4581" s="7">
        <f>invoices[[#This Row],[Rent]]+invoices[[#This Row],[Services]]+invoices[[#This Row],[GST]]</f>
        <v>16000</v>
      </c>
      <c r="AE4581" s="7">
        <f>invoices[[#This Row],[Total]]-invoices[[#This Row],[rent_amount]]</f>
        <v>0</v>
      </c>
      <c r="AF4581">
        <v>852</v>
      </c>
      <c r="AG4581">
        <v>2200</v>
      </c>
      <c r="AH4581">
        <f>invoices[[#This Row],[EB Amount]]-invoices[[#This Row],[electricity_amount]]</f>
        <v>0</v>
      </c>
    </row>
    <row r="4582" spans="1:34">
      <c r="A4582" t="s">
        <v>3053</v>
      </c>
      <c r="B4582" t="s">
        <v>22</v>
      </c>
      <c r="C4582" t="s">
        <v>3054</v>
      </c>
      <c r="D4582" t="s">
        <v>24</v>
      </c>
      <c r="E4582" t="s">
        <v>592</v>
      </c>
      <c r="F4582" t="s">
        <v>883</v>
      </c>
      <c r="G4582" t="s">
        <v>3055</v>
      </c>
      <c r="H4582" s="1">
        <f>DATE(YEAR(invoices[[#This Row],[due_date]]),MONTH(invoices[[#This Row],[due_date]]),1)</f>
        <v>45292</v>
      </c>
      <c r="I4582" s="1">
        <v>45298</v>
      </c>
      <c r="J4582">
        <v>13600</v>
      </c>
      <c r="K4582">
        <v>1705</v>
      </c>
      <c r="L4582">
        <v>2250</v>
      </c>
      <c r="M4582">
        <f>invoices[[#This Row],[rent_amount]]+invoices[[#This Row],[electricity_amount]]+invoices[[#This Row],[other_charges]]</f>
        <v>17555</v>
      </c>
      <c r="N4582" t="s">
        <v>28</v>
      </c>
      <c r="O4582" t="s">
        <v>271</v>
      </c>
      <c r="P4582">
        <v>0</v>
      </c>
      <c r="Q4582" t="b">
        <v>0</v>
      </c>
      <c r="R4582" t="s">
        <v>92</v>
      </c>
      <c r="S4582">
        <v>0</v>
      </c>
      <c r="T4582">
        <f>invoices[[#This Row],[total_amount]]</f>
        <v>17555</v>
      </c>
      <c r="U4582" t="s">
        <v>3056</v>
      </c>
      <c r="V4582" t="str">
        <f>INDEX([1]!Table1[tenantname],MATCH(invoices[[#This Row],[allotment_id]],[1]!Table1[TenantAllotmentID],0))</f>
        <v>Bidisha Das (A44-B1)</v>
      </c>
      <c r="W4582" t="s">
        <v>14959</v>
      </c>
      <c r="X4582" t="s">
        <v>14960</v>
      </c>
      <c r="Y4582" s="4">
        <v>45292</v>
      </c>
      <c r="Z4582" t="s">
        <v>15808</v>
      </c>
      <c r="AA4582">
        <v>9762</v>
      </c>
      <c r="AB4582">
        <v>3253</v>
      </c>
      <c r="AC4582">
        <v>585</v>
      </c>
      <c r="AD4582" s="7">
        <f>invoices[[#This Row],[Rent]]+invoices[[#This Row],[Services]]+invoices[[#This Row],[GST]]</f>
        <v>13600</v>
      </c>
      <c r="AE4582" s="7">
        <f>invoices[[#This Row],[Total]]-invoices[[#This Row],[rent_amount]]</f>
        <v>0</v>
      </c>
      <c r="AF4582">
        <v>895</v>
      </c>
      <c r="AG4582">
        <v>1705</v>
      </c>
      <c r="AH4582">
        <f>invoices[[#This Row],[EB Amount]]-invoices[[#This Row],[electricity_amount]]</f>
        <v>0</v>
      </c>
    </row>
    <row r="4583" spans="1:34">
      <c r="A4583" t="s">
        <v>3178</v>
      </c>
      <c r="B4583" t="s">
        <v>22</v>
      </c>
      <c r="C4583" t="s">
        <v>1560</v>
      </c>
      <c r="D4583" t="s">
        <v>24</v>
      </c>
      <c r="E4583" t="s">
        <v>268</v>
      </c>
      <c r="F4583" t="s">
        <v>359</v>
      </c>
      <c r="G4583" t="s">
        <v>3179</v>
      </c>
      <c r="H4583" s="1">
        <f>DATE(YEAR(invoices[[#This Row],[due_date]]),MONTH(invoices[[#This Row],[due_date]]),1)</f>
        <v>45292</v>
      </c>
      <c r="I4583" s="1">
        <v>45298</v>
      </c>
      <c r="J4583">
        <v>8516.1290322580626</v>
      </c>
      <c r="K4583">
        <v>0</v>
      </c>
      <c r="L4583">
        <v>0</v>
      </c>
      <c r="M4583">
        <f>invoices[[#This Row],[rent_amount]]+invoices[[#This Row],[electricity_amount]]+invoices[[#This Row],[other_charges]]</f>
        <v>8516.1290322580626</v>
      </c>
      <c r="N4583" t="s">
        <v>28</v>
      </c>
      <c r="O4583" t="s">
        <v>454</v>
      </c>
      <c r="P4583">
        <v>0</v>
      </c>
      <c r="Q4583" t="b">
        <v>0</v>
      </c>
      <c r="R4583" t="s">
        <v>92</v>
      </c>
      <c r="S4583">
        <v>0</v>
      </c>
      <c r="T4583">
        <f>invoices[[#This Row],[total_amount]]</f>
        <v>8516.1290322580626</v>
      </c>
      <c r="U4583" t="s">
        <v>1562</v>
      </c>
      <c r="V4583" t="str">
        <f>INDEX([1]!Table1[tenantname],MATCH(invoices[[#This Row],[allotment_id]],[1]!Table1[TenantAllotmentID],0))</f>
        <v>Shreyas Srikanth (C21-D1)</v>
      </c>
      <c r="W4583" t="s">
        <v>14518</v>
      </c>
      <c r="X4583" t="s">
        <v>14519</v>
      </c>
      <c r="Y4583" s="4">
        <v>45292</v>
      </c>
      <c r="Z4583" t="s">
        <v>15808</v>
      </c>
      <c r="AA4583">
        <v>5961.2903225806449</v>
      </c>
      <c r="AB4583">
        <v>2165.1175505740821</v>
      </c>
      <c r="AC4583">
        <v>389.72115910333474</v>
      </c>
      <c r="AD4583" s="7">
        <f>invoices[[#This Row],[Rent]]+invoices[[#This Row],[Services]]+invoices[[#This Row],[GST]]</f>
        <v>8516.1290322580626</v>
      </c>
      <c r="AE4583" s="7">
        <f>invoices[[#This Row],[Total]]-invoices[[#This Row],[rent_amount]]</f>
        <v>0</v>
      </c>
      <c r="AF4583">
        <v>944</v>
      </c>
      <c r="AG4583">
        <v>0</v>
      </c>
      <c r="AH4583">
        <f>invoices[[#This Row],[EB Amount]]-invoices[[#This Row],[electricity_amount]]</f>
        <v>0</v>
      </c>
    </row>
    <row r="4584" spans="1:34">
      <c r="A4584" t="s">
        <v>3445</v>
      </c>
      <c r="B4584" t="s">
        <v>22</v>
      </c>
      <c r="C4584" t="s">
        <v>747</v>
      </c>
      <c r="D4584" t="s">
        <v>24</v>
      </c>
      <c r="E4584" t="s">
        <v>268</v>
      </c>
      <c r="F4584" t="s">
        <v>748</v>
      </c>
      <c r="G4584" t="s">
        <v>3446</v>
      </c>
      <c r="H4584" s="1">
        <f>DATE(YEAR(invoices[[#This Row],[due_date]]),MONTH(invoices[[#This Row],[due_date]]),1)</f>
        <v>45292</v>
      </c>
      <c r="I4584" s="1">
        <v>45298</v>
      </c>
      <c r="J4584">
        <v>13600</v>
      </c>
      <c r="K4584">
        <v>1426</v>
      </c>
      <c r="L4584">
        <v>0</v>
      </c>
      <c r="M4584">
        <f>invoices[[#This Row],[rent_amount]]+invoices[[#This Row],[electricity_amount]]+invoices[[#This Row],[other_charges]]</f>
        <v>15026</v>
      </c>
      <c r="N4584" t="s">
        <v>28</v>
      </c>
      <c r="O4584" t="s">
        <v>91</v>
      </c>
      <c r="P4584">
        <v>0</v>
      </c>
      <c r="Q4584" t="b">
        <v>0</v>
      </c>
      <c r="R4584" t="s">
        <v>92</v>
      </c>
      <c r="S4584">
        <v>0</v>
      </c>
      <c r="T4584">
        <f>invoices[[#This Row],[total_amount]]</f>
        <v>15026</v>
      </c>
      <c r="U4584" t="s">
        <v>750</v>
      </c>
      <c r="V4584" t="str">
        <f>INDEX([1]!Table1[tenantname],MATCH(invoices[[#This Row],[allotment_id]],[1]!Table1[TenantAllotmentID],0))</f>
        <v>Arjjun  Sellamuthu (C21-B1)</v>
      </c>
      <c r="W4584" t="s">
        <v>14217</v>
      </c>
      <c r="X4584" t="s">
        <v>14218</v>
      </c>
      <c r="Y4584" s="4">
        <v>45292</v>
      </c>
      <c r="Z4584" t="s">
        <v>15808</v>
      </c>
      <c r="AA4584">
        <v>9762</v>
      </c>
      <c r="AB4584">
        <v>3253</v>
      </c>
      <c r="AC4584">
        <v>585</v>
      </c>
      <c r="AD4584" s="7">
        <f>invoices[[#This Row],[Rent]]+invoices[[#This Row],[Services]]+invoices[[#This Row],[GST]]</f>
        <v>13600</v>
      </c>
      <c r="AE4584" s="7">
        <f>invoices[[#This Row],[Total]]-invoices[[#This Row],[rent_amount]]</f>
        <v>0</v>
      </c>
      <c r="AF4584">
        <v>1060</v>
      </c>
      <c r="AG4584">
        <v>1426</v>
      </c>
      <c r="AH4584">
        <f>invoices[[#This Row],[EB Amount]]-invoices[[#This Row],[electricity_amount]]</f>
        <v>0</v>
      </c>
    </row>
    <row r="4585" spans="1:34">
      <c r="A4585" t="s">
        <v>3478</v>
      </c>
      <c r="B4585" t="s">
        <v>22</v>
      </c>
      <c r="C4585" s="2" t="s">
        <v>3479</v>
      </c>
      <c r="D4585" t="s">
        <v>24</v>
      </c>
      <c r="E4585" t="s">
        <v>80</v>
      </c>
      <c r="F4585" t="s">
        <v>300</v>
      </c>
      <c r="G4585" t="s">
        <v>3480</v>
      </c>
      <c r="H4585" s="1">
        <f>DATE(YEAR(invoices[[#This Row],[due_date]]),MONTH(invoices[[#This Row],[due_date]]),1)</f>
        <v>45292</v>
      </c>
      <c r="I4585" s="1">
        <v>45298</v>
      </c>
      <c r="J4585">
        <v>13600</v>
      </c>
      <c r="K4585">
        <v>865</v>
      </c>
      <c r="L4585">
        <v>0</v>
      </c>
      <c r="M4585">
        <f>invoices[[#This Row],[rent_amount]]+invoices[[#This Row],[electricity_amount]]+invoices[[#This Row],[other_charges]]</f>
        <v>14465</v>
      </c>
      <c r="N4585" t="s">
        <v>28</v>
      </c>
      <c r="O4585" t="s">
        <v>271</v>
      </c>
      <c r="P4585">
        <v>0</v>
      </c>
      <c r="Q4585" t="b">
        <v>0</v>
      </c>
      <c r="R4585" t="s">
        <v>92</v>
      </c>
      <c r="S4585">
        <v>0</v>
      </c>
      <c r="T4585">
        <f>invoices[[#This Row],[total_amount]]</f>
        <v>14465</v>
      </c>
      <c r="U4585" t="s">
        <v>3481</v>
      </c>
      <c r="V4585" t="str">
        <f>INDEX([1]!Table1[tenantname],MATCH(invoices[[#This Row],[allotment_id]],[1]!Table1[TenantAllotmentID],0))</f>
        <v>Meera Ravikumar (D21-B2)</v>
      </c>
      <c r="W4585" t="s">
        <v>15064</v>
      </c>
      <c r="X4585" t="s">
        <v>15065</v>
      </c>
      <c r="Y4585" s="4">
        <v>45292</v>
      </c>
      <c r="Z4585" t="s">
        <v>15808</v>
      </c>
      <c r="AA4585">
        <v>9762</v>
      </c>
      <c r="AB4585">
        <v>3253</v>
      </c>
      <c r="AC4585">
        <v>585</v>
      </c>
      <c r="AD4585" s="7">
        <f>invoices[[#This Row],[Rent]]+invoices[[#This Row],[Services]]+invoices[[#This Row],[GST]]</f>
        <v>13600</v>
      </c>
      <c r="AE4585" s="7">
        <f>invoices[[#This Row],[Total]]-invoices[[#This Row],[rent_amount]]</f>
        <v>0</v>
      </c>
      <c r="AF4585">
        <v>1072</v>
      </c>
      <c r="AG4585">
        <v>865</v>
      </c>
      <c r="AH4585">
        <f>invoices[[#This Row],[EB Amount]]-invoices[[#This Row],[electricity_amount]]</f>
        <v>0</v>
      </c>
    </row>
    <row r="4586" spans="1:34">
      <c r="A4586" t="s">
        <v>3537</v>
      </c>
      <c r="B4586" t="s">
        <v>22</v>
      </c>
      <c r="C4586" t="s">
        <v>441</v>
      </c>
      <c r="D4586" t="s">
        <v>24</v>
      </c>
      <c r="E4586" t="s">
        <v>88</v>
      </c>
      <c r="F4586" t="s">
        <v>442</v>
      </c>
      <c r="G4586" t="s">
        <v>3538</v>
      </c>
      <c r="H4586" s="1">
        <f>DATE(YEAR(invoices[[#This Row],[due_date]]),MONTH(invoices[[#This Row],[due_date]]),1)</f>
        <v>45292</v>
      </c>
      <c r="I4586" s="1">
        <v>45298</v>
      </c>
      <c r="J4586">
        <v>18300</v>
      </c>
      <c r="K4586">
        <v>1209</v>
      </c>
      <c r="L4586">
        <v>0</v>
      </c>
      <c r="M4586">
        <f>invoices[[#This Row],[rent_amount]]+invoices[[#This Row],[electricity_amount]]+invoices[[#This Row],[other_charges]]</f>
        <v>19509</v>
      </c>
      <c r="N4586" t="s">
        <v>28</v>
      </c>
      <c r="O4586" t="s">
        <v>271</v>
      </c>
      <c r="P4586">
        <v>0</v>
      </c>
      <c r="Q4586" t="b">
        <v>0</v>
      </c>
      <c r="R4586" t="s">
        <v>92</v>
      </c>
      <c r="S4586">
        <v>0</v>
      </c>
      <c r="T4586">
        <f>invoices[[#This Row],[total_amount]]</f>
        <v>19509</v>
      </c>
      <c r="U4586" t="s">
        <v>444</v>
      </c>
      <c r="V4586" t="str">
        <f>INDEX([1]!Table1[tenantname],MATCH(invoices[[#This Row],[allotment_id]],[1]!Table1[TenantAllotmentID],0))</f>
        <v>Nikhil Jayanth (B13-A1)</v>
      </c>
      <c r="W4586" t="s">
        <v>14112</v>
      </c>
      <c r="X4586" t="s">
        <v>14113</v>
      </c>
      <c r="Y4586" s="4">
        <v>45292</v>
      </c>
      <c r="Z4586" t="s">
        <v>15808</v>
      </c>
      <c r="AA4586">
        <v>13136</v>
      </c>
      <c r="AB4586">
        <v>4377</v>
      </c>
      <c r="AC4586">
        <v>787</v>
      </c>
      <c r="AD4586" s="7">
        <f>invoices[[#This Row],[Rent]]+invoices[[#This Row],[Services]]+invoices[[#This Row],[GST]]</f>
        <v>18300</v>
      </c>
      <c r="AE4586" s="7">
        <f>invoices[[#This Row],[Total]]-invoices[[#This Row],[rent_amount]]</f>
        <v>0</v>
      </c>
      <c r="AF4586">
        <v>1097</v>
      </c>
      <c r="AG4586">
        <v>1209</v>
      </c>
      <c r="AH4586">
        <f>invoices[[#This Row],[EB Amount]]-invoices[[#This Row],[electricity_amount]]</f>
        <v>0</v>
      </c>
    </row>
    <row r="4587" spans="1:34">
      <c r="A4587" t="s">
        <v>3571</v>
      </c>
      <c r="B4587" t="s">
        <v>22</v>
      </c>
      <c r="C4587" t="s">
        <v>2011</v>
      </c>
      <c r="D4587" t="s">
        <v>24</v>
      </c>
      <c r="E4587" t="s">
        <v>155</v>
      </c>
      <c r="F4587" t="s">
        <v>1928</v>
      </c>
      <c r="G4587" t="s">
        <v>3572</v>
      </c>
      <c r="H4587" s="1">
        <f>DATE(YEAR(invoices[[#This Row],[due_date]]),MONTH(invoices[[#This Row],[due_date]]),1)</f>
        <v>45292</v>
      </c>
      <c r="I4587" s="1">
        <v>45298</v>
      </c>
      <c r="J4587">
        <v>13200</v>
      </c>
      <c r="K4587">
        <v>1736</v>
      </c>
      <c r="L4587">
        <v>0</v>
      </c>
      <c r="M4587">
        <f>invoices[[#This Row],[rent_amount]]+invoices[[#This Row],[electricity_amount]]+invoices[[#This Row],[other_charges]]</f>
        <v>14936</v>
      </c>
      <c r="N4587" t="s">
        <v>28</v>
      </c>
      <c r="O4587" t="s">
        <v>454</v>
      </c>
      <c r="P4587">
        <v>0</v>
      </c>
      <c r="Q4587" t="b">
        <v>0</v>
      </c>
      <c r="R4587" t="s">
        <v>92</v>
      </c>
      <c r="S4587">
        <v>0</v>
      </c>
      <c r="T4587">
        <f>invoices[[#This Row],[total_amount]]</f>
        <v>14936</v>
      </c>
      <c r="U4587" t="s">
        <v>2013</v>
      </c>
      <c r="V4587" t="str">
        <f>INDEX([1]!Table1[tenantname],MATCH(invoices[[#This Row],[allotment_id]],[1]!Table1[TenantAllotmentID],0))</f>
        <v>Arti Rastogi (C44-B1)</v>
      </c>
      <c r="W4587" t="s">
        <v>14675</v>
      </c>
      <c r="X4587" t="s">
        <v>14676</v>
      </c>
      <c r="Y4587" s="4">
        <v>45292</v>
      </c>
      <c r="Z4587" t="s">
        <v>15808</v>
      </c>
      <c r="AA4587">
        <v>9475</v>
      </c>
      <c r="AB4587">
        <v>3157</v>
      </c>
      <c r="AC4587">
        <v>568</v>
      </c>
      <c r="AD4587" s="7">
        <f>invoices[[#This Row],[Rent]]+invoices[[#This Row],[Services]]+invoices[[#This Row],[GST]]</f>
        <v>13200</v>
      </c>
      <c r="AE4587" s="7">
        <f>invoices[[#This Row],[Total]]-invoices[[#This Row],[rent_amount]]</f>
        <v>0</v>
      </c>
      <c r="AF4587">
        <v>1111</v>
      </c>
      <c r="AG4587">
        <v>1736</v>
      </c>
      <c r="AH4587">
        <f>invoices[[#This Row],[EB Amount]]-invoices[[#This Row],[electricity_amount]]</f>
        <v>0</v>
      </c>
    </row>
    <row r="4588" spans="1:34">
      <c r="A4588" t="s">
        <v>4319</v>
      </c>
      <c r="B4588" t="s">
        <v>22</v>
      </c>
      <c r="C4588" t="s">
        <v>1229</v>
      </c>
      <c r="D4588" t="s">
        <v>24</v>
      </c>
      <c r="E4588" t="s">
        <v>234</v>
      </c>
      <c r="F4588" t="s">
        <v>286</v>
      </c>
      <c r="G4588" t="s">
        <v>4320</v>
      </c>
      <c r="H4588" s="1">
        <f>DATE(YEAR(invoices[[#This Row],[due_date]]),MONTH(invoices[[#This Row],[due_date]]),1)</f>
        <v>45292</v>
      </c>
      <c r="I4588" s="1">
        <v>45298</v>
      </c>
      <c r="J4588">
        <v>880</v>
      </c>
      <c r="K4588">
        <v>1302</v>
      </c>
      <c r="L4588">
        <v>2250</v>
      </c>
      <c r="M4588">
        <f>invoices[[#This Row],[rent_amount]]+invoices[[#This Row],[electricity_amount]]+invoices[[#This Row],[other_charges]]</f>
        <v>4432</v>
      </c>
      <c r="N4588" t="s">
        <v>28</v>
      </c>
      <c r="O4588" t="s">
        <v>271</v>
      </c>
      <c r="P4588">
        <v>0</v>
      </c>
      <c r="Q4588" t="b">
        <v>0</v>
      </c>
      <c r="R4588" t="s">
        <v>92</v>
      </c>
      <c r="S4588">
        <v>0</v>
      </c>
      <c r="T4588">
        <f>invoices[[#This Row],[total_amount]]</f>
        <v>4432</v>
      </c>
      <c r="U4588" t="s">
        <v>1231</v>
      </c>
      <c r="V4588" t="str">
        <f>INDEX([1]!Table1[tenantname],MATCH(invoices[[#This Row],[allotment_id]],[1]!Table1[TenantAllotmentID],0))</f>
        <v>Mathange N (D12-B1)</v>
      </c>
      <c r="W4588" t="s">
        <v>14390</v>
      </c>
      <c r="X4588" t="s">
        <v>14391</v>
      </c>
      <c r="Y4588" s="4">
        <v>45292</v>
      </c>
      <c r="Z4588" t="s">
        <v>15808</v>
      </c>
      <c r="AA4588">
        <v>616</v>
      </c>
      <c r="AB4588">
        <v>224</v>
      </c>
      <c r="AC4588">
        <v>40</v>
      </c>
      <c r="AD4588" s="7">
        <f>invoices[[#This Row],[Rent]]+invoices[[#This Row],[Services]]+invoices[[#This Row],[GST]]</f>
        <v>880</v>
      </c>
      <c r="AE4588" s="7">
        <f>invoices[[#This Row],[Total]]-invoices[[#This Row],[rent_amount]]</f>
        <v>0</v>
      </c>
      <c r="AF4588">
        <v>1436</v>
      </c>
      <c r="AG4588">
        <v>1302</v>
      </c>
      <c r="AH4588">
        <f>invoices[[#This Row],[EB Amount]]-invoices[[#This Row],[electricity_amount]]</f>
        <v>0</v>
      </c>
    </row>
    <row r="4589" spans="1:34">
      <c r="A4589" t="s">
        <v>4350</v>
      </c>
      <c r="B4589" t="s">
        <v>22</v>
      </c>
      <c r="C4589" t="s">
        <v>2923</v>
      </c>
      <c r="D4589" t="s">
        <v>24</v>
      </c>
      <c r="E4589" t="s">
        <v>147</v>
      </c>
      <c r="F4589" t="s">
        <v>336</v>
      </c>
      <c r="G4589" t="s">
        <v>4351</v>
      </c>
      <c r="H4589" s="1">
        <f>DATE(YEAR(invoices[[#This Row],[due_date]]),MONTH(invoices[[#This Row],[due_date]]),1)</f>
        <v>45292</v>
      </c>
      <c r="I4589" s="1">
        <v>45298</v>
      </c>
      <c r="J4589">
        <v>13600</v>
      </c>
      <c r="K4589">
        <v>744</v>
      </c>
      <c r="L4589">
        <v>0</v>
      </c>
      <c r="M4589">
        <f>invoices[[#This Row],[rent_amount]]+invoices[[#This Row],[electricity_amount]]+invoices[[#This Row],[other_charges]]</f>
        <v>14344</v>
      </c>
      <c r="N4589" t="s">
        <v>28</v>
      </c>
      <c r="O4589" t="s">
        <v>454</v>
      </c>
      <c r="P4589">
        <v>0</v>
      </c>
      <c r="Q4589" t="b">
        <v>0</v>
      </c>
      <c r="R4589" t="s">
        <v>92</v>
      </c>
      <c r="S4589">
        <v>0</v>
      </c>
      <c r="T4589">
        <f>invoices[[#This Row],[total_amount]]</f>
        <v>14344</v>
      </c>
      <c r="U4589" t="s">
        <v>2924</v>
      </c>
      <c r="V4589" t="str">
        <f>INDEX([1]!Table1[tenantname],MATCH(invoices[[#This Row],[allotment_id]],[1]!Table1[TenantAllotmentID],0))</f>
        <v>Snehangshu Chakraborty (C31-D1)</v>
      </c>
      <c r="W4589" t="s">
        <v>14925</v>
      </c>
      <c r="X4589" t="s">
        <v>14926</v>
      </c>
      <c r="Y4589" s="4">
        <v>45292</v>
      </c>
      <c r="Z4589" t="s">
        <v>15808</v>
      </c>
      <c r="AA4589">
        <v>9762</v>
      </c>
      <c r="AB4589">
        <v>3253</v>
      </c>
      <c r="AC4589">
        <v>585</v>
      </c>
      <c r="AD4589" s="7">
        <f>invoices[[#This Row],[Rent]]+invoices[[#This Row],[Services]]+invoices[[#This Row],[GST]]</f>
        <v>13600</v>
      </c>
      <c r="AE4589" s="7">
        <f>invoices[[#This Row],[Total]]-invoices[[#This Row],[rent_amount]]</f>
        <v>0</v>
      </c>
      <c r="AF4589">
        <v>1449</v>
      </c>
      <c r="AG4589">
        <v>744</v>
      </c>
      <c r="AH4589">
        <f>invoices[[#This Row],[EB Amount]]-invoices[[#This Row],[electricity_amount]]</f>
        <v>0</v>
      </c>
    </row>
    <row r="4590" spans="1:34">
      <c r="A4590" t="s">
        <v>4404</v>
      </c>
      <c r="B4590" t="s">
        <v>22</v>
      </c>
      <c r="C4590" t="s">
        <v>1638</v>
      </c>
      <c r="D4590" t="s">
        <v>24</v>
      </c>
      <c r="E4590" t="s">
        <v>476</v>
      </c>
      <c r="F4590" t="s">
        <v>1186</v>
      </c>
      <c r="G4590" t="s">
        <v>4405</v>
      </c>
      <c r="H4590" s="1">
        <f>DATE(YEAR(invoices[[#This Row],[due_date]]),MONTH(invoices[[#This Row],[due_date]]),1)</f>
        <v>45292</v>
      </c>
      <c r="I4590" s="1">
        <v>45298</v>
      </c>
      <c r="J4590">
        <v>13600</v>
      </c>
      <c r="K4590">
        <v>496</v>
      </c>
      <c r="L4590">
        <v>0</v>
      </c>
      <c r="M4590">
        <f>invoices[[#This Row],[rent_amount]]+invoices[[#This Row],[electricity_amount]]+invoices[[#This Row],[other_charges]]</f>
        <v>14096</v>
      </c>
      <c r="N4590" t="s">
        <v>28</v>
      </c>
      <c r="O4590" t="s">
        <v>271</v>
      </c>
      <c r="P4590">
        <v>0</v>
      </c>
      <c r="Q4590" t="b">
        <v>0</v>
      </c>
      <c r="R4590" t="s">
        <v>92</v>
      </c>
      <c r="S4590">
        <v>0</v>
      </c>
      <c r="T4590">
        <f>invoices[[#This Row],[total_amount]]</f>
        <v>14096</v>
      </c>
      <c r="U4590" t="s">
        <v>1640</v>
      </c>
      <c r="V4590" t="str">
        <f>INDEX([1]!Table1[tenantname],MATCH(invoices[[#This Row],[allotment_id]],[1]!Table1[TenantAllotmentID],0))</f>
        <v>Niket Shah (B41-B2)</v>
      </c>
      <c r="W4590" t="s">
        <v>14547</v>
      </c>
      <c r="X4590" t="s">
        <v>14548</v>
      </c>
      <c r="Y4590" s="4">
        <v>45292</v>
      </c>
      <c r="Z4590" t="s">
        <v>15808</v>
      </c>
      <c r="AA4590">
        <v>9762</v>
      </c>
      <c r="AB4590">
        <v>3253</v>
      </c>
      <c r="AC4590">
        <v>585</v>
      </c>
      <c r="AD4590" s="7">
        <f>invoices[[#This Row],[Rent]]+invoices[[#This Row],[Services]]+invoices[[#This Row],[GST]]</f>
        <v>13600</v>
      </c>
      <c r="AE4590" s="7">
        <f>invoices[[#This Row],[Total]]-invoices[[#This Row],[rent_amount]]</f>
        <v>0</v>
      </c>
      <c r="AF4590">
        <v>1471</v>
      </c>
      <c r="AG4590">
        <v>496</v>
      </c>
      <c r="AH4590">
        <f>invoices[[#This Row],[EB Amount]]-invoices[[#This Row],[electricity_amount]]</f>
        <v>0</v>
      </c>
    </row>
    <row r="4591" spans="1:34">
      <c r="A4591" t="s">
        <v>4567</v>
      </c>
      <c r="B4591" t="s">
        <v>22</v>
      </c>
      <c r="C4591" t="s">
        <v>4568</v>
      </c>
      <c r="D4591" t="s">
        <v>24</v>
      </c>
      <c r="E4591" t="s">
        <v>181</v>
      </c>
      <c r="F4591" t="s">
        <v>427</v>
      </c>
      <c r="G4591" t="s">
        <v>4569</v>
      </c>
      <c r="H4591" s="1">
        <f>DATE(YEAR(invoices[[#This Row],[due_date]]),MONTH(invoices[[#This Row],[due_date]]),1)</f>
        <v>45292</v>
      </c>
      <c r="I4591" s="1">
        <v>45298</v>
      </c>
      <c r="J4591">
        <v>11500</v>
      </c>
      <c r="K4591">
        <v>0</v>
      </c>
      <c r="L4591">
        <v>0</v>
      </c>
      <c r="M4591">
        <f>invoices[[#This Row],[rent_amount]]+invoices[[#This Row],[electricity_amount]]+invoices[[#This Row],[other_charges]]</f>
        <v>11500</v>
      </c>
      <c r="N4591" t="s">
        <v>28</v>
      </c>
      <c r="O4591" t="s">
        <v>454</v>
      </c>
      <c r="P4591">
        <v>0</v>
      </c>
      <c r="Q4591" t="b">
        <v>0</v>
      </c>
      <c r="R4591" t="s">
        <v>92</v>
      </c>
      <c r="S4591">
        <v>0</v>
      </c>
      <c r="T4591">
        <f>invoices[[#This Row],[total_amount]]</f>
        <v>11500</v>
      </c>
      <c r="U4591" t="s">
        <v>4570</v>
      </c>
      <c r="V4591" t="str">
        <f>INDEX([1]!Table1[tenantname],MATCH(invoices[[#This Row],[allotment_id]],[1]!Table1[TenantAllotmentID],0))</f>
        <v>Ayushi Raj (B24-B2)</v>
      </c>
      <c r="W4591" t="s">
        <v>15263</v>
      </c>
      <c r="X4591" t="s">
        <v>15264</v>
      </c>
      <c r="Y4591" s="4">
        <v>45292</v>
      </c>
      <c r="Z4591" t="s">
        <v>15808</v>
      </c>
      <c r="AA4591">
        <v>8255</v>
      </c>
      <c r="AB4591">
        <v>2751</v>
      </c>
      <c r="AC4591">
        <v>494</v>
      </c>
      <c r="AD4591" s="7">
        <f>invoices[[#This Row],[Rent]]+invoices[[#This Row],[Services]]+invoices[[#This Row],[GST]]</f>
        <v>11500</v>
      </c>
      <c r="AE4591" s="7">
        <f>invoices[[#This Row],[Total]]-invoices[[#This Row],[rent_amount]]</f>
        <v>0</v>
      </c>
      <c r="AF4591">
        <v>1542</v>
      </c>
      <c r="AG4591">
        <v>0</v>
      </c>
      <c r="AH4591">
        <f>invoices[[#This Row],[EB Amount]]-invoices[[#This Row],[electricity_amount]]</f>
        <v>0</v>
      </c>
    </row>
    <row r="4592" spans="1:34">
      <c r="A4592" t="s">
        <v>4612</v>
      </c>
      <c r="B4592" t="s">
        <v>22</v>
      </c>
      <c r="C4592" t="s">
        <v>4613</v>
      </c>
      <c r="D4592" t="s">
        <v>24</v>
      </c>
      <c r="E4592" t="s">
        <v>50</v>
      </c>
      <c r="F4592" t="s">
        <v>485</v>
      </c>
      <c r="G4592" t="s">
        <v>4614</v>
      </c>
      <c r="H4592" s="1">
        <f>DATE(YEAR(invoices[[#This Row],[due_date]]),MONTH(invoices[[#This Row],[due_date]]),1)</f>
        <v>45292</v>
      </c>
      <c r="I4592" s="1">
        <v>45298</v>
      </c>
      <c r="J4592">
        <v>13600</v>
      </c>
      <c r="K4592">
        <v>1593</v>
      </c>
      <c r="L4592">
        <v>0</v>
      </c>
      <c r="M4592">
        <f>invoices[[#This Row],[rent_amount]]+invoices[[#This Row],[electricity_amount]]+invoices[[#This Row],[other_charges]]</f>
        <v>15193</v>
      </c>
      <c r="N4592" t="s">
        <v>28</v>
      </c>
      <c r="O4592" t="s">
        <v>454</v>
      </c>
      <c r="P4592">
        <v>0</v>
      </c>
      <c r="Q4592" t="b">
        <v>0</v>
      </c>
      <c r="R4592" t="s">
        <v>92</v>
      </c>
      <c r="S4592">
        <v>0</v>
      </c>
      <c r="T4592">
        <f>invoices[[#This Row],[total_amount]]</f>
        <v>15193</v>
      </c>
      <c r="U4592" t="s">
        <v>4615</v>
      </c>
      <c r="V4592" t="str">
        <f>INDEX([1]!Table1[tenantname],MATCH(invoices[[#This Row],[allotment_id]],[1]!Table1[TenantAllotmentID],0))</f>
        <v>Vijay Kumar Jonnakuti (B32-B2)</v>
      </c>
      <c r="W4592" t="s">
        <v>15269</v>
      </c>
      <c r="X4592" t="s">
        <v>15270</v>
      </c>
      <c r="Y4592" s="4">
        <v>45292</v>
      </c>
      <c r="Z4592" t="s">
        <v>15808</v>
      </c>
      <c r="AA4592">
        <v>9762</v>
      </c>
      <c r="AB4592">
        <v>3253</v>
      </c>
      <c r="AC4592">
        <v>585</v>
      </c>
      <c r="AD4592" s="7">
        <f>invoices[[#This Row],[Rent]]+invoices[[#This Row],[Services]]+invoices[[#This Row],[GST]]</f>
        <v>13600</v>
      </c>
      <c r="AE4592" s="7">
        <f>invoices[[#This Row],[Total]]-invoices[[#This Row],[rent_amount]]</f>
        <v>0</v>
      </c>
      <c r="AF4592">
        <v>1562</v>
      </c>
      <c r="AG4592">
        <v>1593</v>
      </c>
      <c r="AH4592">
        <f>invoices[[#This Row],[EB Amount]]-invoices[[#This Row],[electricity_amount]]</f>
        <v>0</v>
      </c>
    </row>
    <row r="4593" spans="1:34">
      <c r="A4593" t="s">
        <v>4893</v>
      </c>
      <c r="B4593" t="s">
        <v>22</v>
      </c>
      <c r="C4593" t="s">
        <v>328</v>
      </c>
      <c r="D4593" t="s">
        <v>24</v>
      </c>
      <c r="E4593" t="s">
        <v>329</v>
      </c>
      <c r="F4593" t="s">
        <v>330</v>
      </c>
      <c r="G4593" t="s">
        <v>4894</v>
      </c>
      <c r="H4593" s="1">
        <f>DATE(YEAR(invoices[[#This Row],[due_date]]),MONTH(invoices[[#This Row],[due_date]]),1)</f>
        <v>45292</v>
      </c>
      <c r="I4593" s="1">
        <v>45298</v>
      </c>
      <c r="J4593">
        <v>16500</v>
      </c>
      <c r="K4593">
        <v>1984</v>
      </c>
      <c r="L4593">
        <v>0</v>
      </c>
      <c r="M4593">
        <f>invoices[[#This Row],[rent_amount]]+invoices[[#This Row],[electricity_amount]]+invoices[[#This Row],[other_charges]]</f>
        <v>18484</v>
      </c>
      <c r="N4593" t="s">
        <v>28</v>
      </c>
      <c r="O4593" t="s">
        <v>91</v>
      </c>
      <c r="P4593">
        <v>0</v>
      </c>
      <c r="Q4593" t="b">
        <v>0</v>
      </c>
      <c r="R4593" t="s">
        <v>92</v>
      </c>
      <c r="S4593">
        <v>0</v>
      </c>
      <c r="T4593">
        <f>invoices[[#This Row],[total_amount]]</f>
        <v>18484</v>
      </c>
      <c r="U4593" t="s">
        <v>333</v>
      </c>
      <c r="V4593" t="str">
        <f>INDEX([1]!Table1[tenantname],MATCH(invoices[[#This Row],[allotment_id]],[1]!Table1[TenantAllotmentID],0))</f>
        <v>Purvaja Vashistha (C43-A1)</v>
      </c>
      <c r="W4593" t="s">
        <v>14070</v>
      </c>
      <c r="X4593" t="s">
        <v>14071</v>
      </c>
      <c r="Y4593" s="4">
        <v>45292</v>
      </c>
      <c r="Z4593" t="s">
        <v>15808</v>
      </c>
      <c r="AA4593">
        <v>11844</v>
      </c>
      <c r="AB4593">
        <v>3947</v>
      </c>
      <c r="AC4593">
        <v>709</v>
      </c>
      <c r="AD4593" s="7">
        <f>invoices[[#This Row],[Rent]]+invoices[[#This Row],[Services]]+invoices[[#This Row],[GST]]</f>
        <v>16500</v>
      </c>
      <c r="AE4593" s="7">
        <f>invoices[[#This Row],[Total]]-invoices[[#This Row],[rent_amount]]</f>
        <v>0</v>
      </c>
      <c r="AF4593">
        <v>1689</v>
      </c>
      <c r="AG4593">
        <v>1984</v>
      </c>
      <c r="AH4593">
        <f>invoices[[#This Row],[EB Amount]]-invoices[[#This Row],[electricity_amount]]</f>
        <v>0</v>
      </c>
    </row>
    <row r="4594" spans="1:34">
      <c r="A4594" s="2" t="s">
        <v>5103</v>
      </c>
      <c r="B4594" t="s">
        <v>22</v>
      </c>
      <c r="C4594" t="s">
        <v>658</v>
      </c>
      <c r="D4594" t="s">
        <v>24</v>
      </c>
      <c r="E4594" t="s">
        <v>72</v>
      </c>
      <c r="F4594" t="s">
        <v>659</v>
      </c>
      <c r="G4594" t="s">
        <v>5104</v>
      </c>
      <c r="H4594" s="1">
        <f>DATE(YEAR(invoices[[#This Row],[due_date]]),MONTH(invoices[[#This Row],[due_date]]),1)</f>
        <v>45292</v>
      </c>
      <c r="I4594" s="1">
        <v>45298</v>
      </c>
      <c r="J4594">
        <v>12600</v>
      </c>
      <c r="K4594">
        <v>1639</v>
      </c>
      <c r="L4594">
        <v>0</v>
      </c>
      <c r="M4594">
        <f>invoices[[#This Row],[rent_amount]]+invoices[[#This Row],[electricity_amount]]+invoices[[#This Row],[other_charges]]</f>
        <v>14239</v>
      </c>
      <c r="N4594" t="s">
        <v>28</v>
      </c>
      <c r="O4594" t="s">
        <v>454</v>
      </c>
      <c r="P4594">
        <v>0</v>
      </c>
      <c r="Q4594" t="b">
        <v>0</v>
      </c>
      <c r="R4594" t="s">
        <v>92</v>
      </c>
      <c r="S4594">
        <v>0</v>
      </c>
      <c r="T4594">
        <f>invoices[[#This Row],[total_amount]]</f>
        <v>14239</v>
      </c>
      <c r="U4594" t="s">
        <v>662</v>
      </c>
      <c r="V4594" t="str">
        <f>INDEX([1]!Table1[tenantname],MATCH(invoices[[#This Row],[allotment_id]],[1]!Table1[TenantAllotmentID],0))</f>
        <v>Raghavi C (C34-C1)</v>
      </c>
      <c r="W4594" t="s">
        <v>14187</v>
      </c>
      <c r="X4594" t="s">
        <v>14188</v>
      </c>
      <c r="Y4594" s="4">
        <v>45292</v>
      </c>
      <c r="Z4594" t="s">
        <v>15808</v>
      </c>
      <c r="AA4594">
        <v>9044</v>
      </c>
      <c r="AB4594">
        <v>3014</v>
      </c>
      <c r="AC4594">
        <v>542</v>
      </c>
      <c r="AD4594" s="7">
        <f>invoices[[#This Row],[Rent]]+invoices[[#This Row],[Services]]+invoices[[#This Row],[GST]]</f>
        <v>12600</v>
      </c>
      <c r="AE4594" s="7">
        <f>invoices[[#This Row],[Total]]-invoices[[#This Row],[rent_amount]]</f>
        <v>0</v>
      </c>
      <c r="AF4594">
        <v>1791</v>
      </c>
      <c r="AG4594">
        <v>1639</v>
      </c>
      <c r="AH4594">
        <f>invoices[[#This Row],[EB Amount]]-invoices[[#This Row],[electricity_amount]]</f>
        <v>0</v>
      </c>
    </row>
    <row r="4595" spans="1:34">
      <c r="A4595" t="s">
        <v>5108</v>
      </c>
      <c r="B4595" t="s">
        <v>22</v>
      </c>
      <c r="C4595" t="s">
        <v>1342</v>
      </c>
      <c r="D4595" t="s">
        <v>24</v>
      </c>
      <c r="E4595" t="s">
        <v>112</v>
      </c>
      <c r="F4595" t="s">
        <v>1343</v>
      </c>
      <c r="G4595" t="s">
        <v>5109</v>
      </c>
      <c r="H4595" s="1">
        <f>DATE(YEAR(invoices[[#This Row],[due_date]]),MONTH(invoices[[#This Row],[due_date]]),1)</f>
        <v>45292</v>
      </c>
      <c r="I4595" s="1">
        <v>45298</v>
      </c>
      <c r="J4595">
        <v>16000</v>
      </c>
      <c r="K4595">
        <v>217</v>
      </c>
      <c r="L4595">
        <v>0</v>
      </c>
      <c r="M4595">
        <f>invoices[[#This Row],[rent_amount]]+invoices[[#This Row],[electricity_amount]]+invoices[[#This Row],[other_charges]]</f>
        <v>16217</v>
      </c>
      <c r="N4595" t="s">
        <v>28</v>
      </c>
      <c r="O4595" t="s">
        <v>91</v>
      </c>
      <c r="P4595">
        <v>0</v>
      </c>
      <c r="Q4595" t="b">
        <v>0</v>
      </c>
      <c r="R4595" t="s">
        <v>92</v>
      </c>
      <c r="S4595">
        <v>0</v>
      </c>
      <c r="T4595">
        <f>invoices[[#This Row],[total_amount]]</f>
        <v>16217</v>
      </c>
      <c r="U4595" t="s">
        <v>1345</v>
      </c>
      <c r="V4595" t="str">
        <f>INDEX([1]!Table1[tenantname],MATCH(invoices[[#This Row],[allotment_id]],[1]!Table1[TenantAllotmentID],0))</f>
        <v>Tabreez Ahamed (A23-A1)</v>
      </c>
      <c r="W4595" t="s">
        <v>14436</v>
      </c>
      <c r="X4595" t="s">
        <v>14437</v>
      </c>
      <c r="Y4595" s="4">
        <v>45292</v>
      </c>
      <c r="Z4595" t="s">
        <v>15808</v>
      </c>
      <c r="AA4595">
        <v>11485</v>
      </c>
      <c r="AB4595">
        <v>3827</v>
      </c>
      <c r="AC4595">
        <v>688</v>
      </c>
      <c r="AD4595" s="7">
        <f>invoices[[#This Row],[Rent]]+invoices[[#This Row],[Services]]+invoices[[#This Row],[GST]]</f>
        <v>16000</v>
      </c>
      <c r="AE4595" s="7">
        <f>invoices[[#This Row],[Total]]-invoices[[#This Row],[rent_amount]]</f>
        <v>0</v>
      </c>
      <c r="AF4595">
        <v>1793</v>
      </c>
      <c r="AG4595">
        <v>217</v>
      </c>
      <c r="AH4595">
        <f>invoices[[#This Row],[EB Amount]]-invoices[[#This Row],[electricity_amount]]</f>
        <v>0</v>
      </c>
    </row>
    <row r="4596" spans="1:34">
      <c r="A4596" t="s">
        <v>5143</v>
      </c>
      <c r="B4596" t="s">
        <v>22</v>
      </c>
      <c r="C4596" t="s">
        <v>1274</v>
      </c>
      <c r="D4596" t="s">
        <v>24</v>
      </c>
      <c r="E4596" t="s">
        <v>195</v>
      </c>
      <c r="F4596" t="s">
        <v>1753</v>
      </c>
      <c r="G4596" t="s">
        <v>5144</v>
      </c>
      <c r="H4596" s="1">
        <f>DATE(YEAR(invoices[[#This Row],[due_date]]),MONTH(invoices[[#This Row],[due_date]]),1)</f>
        <v>45292</v>
      </c>
      <c r="I4596" s="1">
        <v>45298</v>
      </c>
      <c r="J4596">
        <v>17000</v>
      </c>
      <c r="K4596">
        <v>341</v>
      </c>
      <c r="L4596">
        <v>0</v>
      </c>
      <c r="M4596">
        <f>invoices[[#This Row],[rent_amount]]+invoices[[#This Row],[electricity_amount]]+invoices[[#This Row],[other_charges]]</f>
        <v>17341</v>
      </c>
      <c r="N4596" t="s">
        <v>28</v>
      </c>
      <c r="O4596" t="s">
        <v>271</v>
      </c>
      <c r="P4596">
        <v>0</v>
      </c>
      <c r="Q4596" t="b">
        <v>0</v>
      </c>
      <c r="R4596" t="s">
        <v>92</v>
      </c>
      <c r="S4596">
        <v>0</v>
      </c>
      <c r="T4596">
        <f>invoices[[#This Row],[total_amount]]</f>
        <v>17341</v>
      </c>
      <c r="U4596" t="s">
        <v>1755</v>
      </c>
      <c r="V4596" t="str">
        <f>INDEX([1]!Table1[tenantname],MATCH(invoices[[#This Row],[allotment_id]],[1]!Table1[TenantAllotmentID],0))</f>
        <v>Sreyashi Chowdhury (D41-A1)</v>
      </c>
      <c r="W4596" t="s">
        <v>14409</v>
      </c>
      <c r="X4596" t="s">
        <v>14584</v>
      </c>
      <c r="Y4596" s="4">
        <v>45292</v>
      </c>
      <c r="Z4596" t="s">
        <v>15808</v>
      </c>
      <c r="AA4596">
        <v>12203</v>
      </c>
      <c r="AB4596">
        <v>4066</v>
      </c>
      <c r="AC4596">
        <v>731</v>
      </c>
      <c r="AD4596" s="7">
        <f>invoices[[#This Row],[Rent]]+invoices[[#This Row],[Services]]+invoices[[#This Row],[GST]]</f>
        <v>17000</v>
      </c>
      <c r="AE4596" s="7">
        <f>invoices[[#This Row],[Total]]-invoices[[#This Row],[rent_amount]]</f>
        <v>0</v>
      </c>
      <c r="AF4596">
        <v>1808</v>
      </c>
      <c r="AG4596">
        <v>341</v>
      </c>
      <c r="AH4596">
        <f>invoices[[#This Row],[EB Amount]]-invoices[[#This Row],[electricity_amount]]</f>
        <v>0</v>
      </c>
    </row>
    <row r="4597" spans="1:34">
      <c r="A4597" t="s">
        <v>5305</v>
      </c>
      <c r="B4597" t="s">
        <v>22</v>
      </c>
      <c r="C4597" t="s">
        <v>3263</v>
      </c>
      <c r="D4597" t="s">
        <v>24</v>
      </c>
      <c r="E4597" t="s">
        <v>167</v>
      </c>
      <c r="F4597" t="s">
        <v>2258</v>
      </c>
      <c r="G4597" t="s">
        <v>5306</v>
      </c>
      <c r="H4597" s="1">
        <f>DATE(YEAR(invoices[[#This Row],[due_date]]),MONTH(invoices[[#This Row],[due_date]]),1)</f>
        <v>45292</v>
      </c>
      <c r="I4597" s="1">
        <v>45298</v>
      </c>
      <c r="J4597">
        <v>18300</v>
      </c>
      <c r="K4597">
        <v>420</v>
      </c>
      <c r="L4597">
        <v>0</v>
      </c>
      <c r="M4597">
        <f>invoices[[#This Row],[rent_amount]]+invoices[[#This Row],[electricity_amount]]+invoices[[#This Row],[other_charges]]</f>
        <v>18720</v>
      </c>
      <c r="N4597" t="s">
        <v>28</v>
      </c>
      <c r="O4597" t="s">
        <v>454</v>
      </c>
      <c r="P4597">
        <v>0</v>
      </c>
      <c r="Q4597" t="b">
        <v>0</v>
      </c>
      <c r="R4597" t="s">
        <v>92</v>
      </c>
      <c r="S4597">
        <v>0</v>
      </c>
      <c r="T4597">
        <f>invoices[[#This Row],[total_amount]]</f>
        <v>18720</v>
      </c>
      <c r="U4597" t="s">
        <v>3265</v>
      </c>
      <c r="V4597" t="str">
        <f>INDEX([1]!Table1[tenantname],MATCH(invoices[[#This Row],[allotment_id]],[1]!Table1[TenantAllotmentID],0))</f>
        <v>Rituraj Sarma (B42-A1)</v>
      </c>
      <c r="W4597" t="s">
        <v>15010</v>
      </c>
      <c r="X4597" t="s">
        <v>15011</v>
      </c>
      <c r="Y4597" s="4">
        <v>45292</v>
      </c>
      <c r="Z4597" t="s">
        <v>15808</v>
      </c>
      <c r="AA4597">
        <v>13136</v>
      </c>
      <c r="AB4597">
        <v>4377</v>
      </c>
      <c r="AC4597">
        <v>787</v>
      </c>
      <c r="AD4597" s="7">
        <f>invoices[[#This Row],[Rent]]+invoices[[#This Row],[Services]]+invoices[[#This Row],[GST]]</f>
        <v>18300</v>
      </c>
      <c r="AE4597" s="7">
        <f>invoices[[#This Row],[Total]]-invoices[[#This Row],[rent_amount]]</f>
        <v>0</v>
      </c>
      <c r="AF4597">
        <v>1887</v>
      </c>
      <c r="AG4597">
        <v>420</v>
      </c>
      <c r="AH4597">
        <f>invoices[[#This Row],[EB Amount]]-invoices[[#This Row],[electricity_amount]]</f>
        <v>0</v>
      </c>
    </row>
    <row r="4598" spans="1:34">
      <c r="A4598" t="s">
        <v>5375</v>
      </c>
      <c r="B4598" t="s">
        <v>22</v>
      </c>
      <c r="C4598" t="s">
        <v>2577</v>
      </c>
      <c r="D4598" t="s">
        <v>24</v>
      </c>
      <c r="E4598" t="s">
        <v>275</v>
      </c>
      <c r="F4598" t="s">
        <v>782</v>
      </c>
      <c r="G4598" t="s">
        <v>5376</v>
      </c>
      <c r="H4598" s="1">
        <f>DATE(YEAR(invoices[[#This Row],[due_date]]),MONTH(invoices[[#This Row],[due_date]]),1)</f>
        <v>45292</v>
      </c>
      <c r="I4598" s="1">
        <v>45298</v>
      </c>
      <c r="J4598">
        <v>18300</v>
      </c>
      <c r="K4598">
        <v>1643</v>
      </c>
      <c r="L4598">
        <v>0</v>
      </c>
      <c r="M4598">
        <f>invoices[[#This Row],[rent_amount]]+invoices[[#This Row],[electricity_amount]]+invoices[[#This Row],[other_charges]]</f>
        <v>19943</v>
      </c>
      <c r="N4598" t="s">
        <v>28</v>
      </c>
      <c r="O4598" t="s">
        <v>454</v>
      </c>
      <c r="P4598">
        <v>0</v>
      </c>
      <c r="Q4598" t="b">
        <v>0</v>
      </c>
      <c r="R4598" t="s">
        <v>92</v>
      </c>
      <c r="S4598">
        <v>0</v>
      </c>
      <c r="T4598">
        <f>invoices[[#This Row],[total_amount]]</f>
        <v>19943</v>
      </c>
      <c r="U4598" t="s">
        <v>2579</v>
      </c>
      <c r="V4598" t="str">
        <f>INDEX([1]!Table1[tenantname],MATCH(invoices[[#This Row],[allotment_id]],[1]!Table1[TenantAllotmentID],0))</f>
        <v>Supritha A (B44-A1)</v>
      </c>
      <c r="W4598" t="s">
        <v>14841</v>
      </c>
      <c r="X4598" t="s">
        <v>14842</v>
      </c>
      <c r="Y4598" s="4">
        <v>45292</v>
      </c>
      <c r="Z4598" t="s">
        <v>15808</v>
      </c>
      <c r="AA4598">
        <v>13136</v>
      </c>
      <c r="AB4598">
        <v>4377</v>
      </c>
      <c r="AC4598">
        <v>787</v>
      </c>
      <c r="AD4598" s="7">
        <f>invoices[[#This Row],[Rent]]+invoices[[#This Row],[Services]]+invoices[[#This Row],[GST]]</f>
        <v>18300</v>
      </c>
      <c r="AE4598" s="7">
        <f>invoices[[#This Row],[Total]]-invoices[[#This Row],[rent_amount]]</f>
        <v>0</v>
      </c>
      <c r="AF4598">
        <v>1923</v>
      </c>
      <c r="AG4598">
        <v>1643</v>
      </c>
      <c r="AH4598">
        <f>invoices[[#This Row],[EB Amount]]-invoices[[#This Row],[electricity_amount]]</f>
        <v>0</v>
      </c>
    </row>
    <row r="4599" spans="1:34">
      <c r="A4599" t="s">
        <v>5450</v>
      </c>
      <c r="B4599" t="s">
        <v>22</v>
      </c>
      <c r="C4599" t="s">
        <v>4776</v>
      </c>
      <c r="D4599" t="s">
        <v>24</v>
      </c>
      <c r="E4599" t="s">
        <v>349</v>
      </c>
      <c r="F4599" t="s">
        <v>947</v>
      </c>
      <c r="G4599" t="s">
        <v>5451</v>
      </c>
      <c r="H4599" s="1">
        <f>DATE(YEAR(invoices[[#This Row],[due_date]]),MONTH(invoices[[#This Row],[due_date]]),1)</f>
        <v>45292</v>
      </c>
      <c r="I4599" s="1">
        <v>45298</v>
      </c>
      <c r="J4599">
        <v>13600</v>
      </c>
      <c r="K4599">
        <v>328</v>
      </c>
      <c r="L4599">
        <v>0</v>
      </c>
      <c r="M4599">
        <f>invoices[[#This Row],[rent_amount]]+invoices[[#This Row],[electricity_amount]]+invoices[[#This Row],[other_charges]]</f>
        <v>13928</v>
      </c>
      <c r="N4599" t="s">
        <v>28</v>
      </c>
      <c r="O4599" t="s">
        <v>454</v>
      </c>
      <c r="P4599">
        <v>0</v>
      </c>
      <c r="Q4599" t="b">
        <v>0</v>
      </c>
      <c r="R4599" t="s">
        <v>92</v>
      </c>
      <c r="S4599">
        <v>0</v>
      </c>
      <c r="T4599">
        <f>invoices[[#This Row],[total_amount]]</f>
        <v>13928</v>
      </c>
      <c r="U4599" t="s">
        <v>4778</v>
      </c>
      <c r="V4599" t="str">
        <f>INDEX([1]!Table1[tenantname],MATCH(invoices[[#This Row],[allotment_id]],[1]!Table1[TenantAllotmentID],0))</f>
        <v>Sathyam Dwivedi (B11-B1)</v>
      </c>
      <c r="W4599" t="s">
        <v>15285</v>
      </c>
      <c r="X4599" t="s">
        <v>15286</v>
      </c>
      <c r="Y4599" s="4">
        <v>45292</v>
      </c>
      <c r="Z4599" t="s">
        <v>15808</v>
      </c>
      <c r="AA4599">
        <v>9762</v>
      </c>
      <c r="AB4599">
        <v>3253</v>
      </c>
      <c r="AC4599">
        <v>585</v>
      </c>
      <c r="AD4599" s="7">
        <f>invoices[[#This Row],[Rent]]+invoices[[#This Row],[Services]]+invoices[[#This Row],[GST]]</f>
        <v>13600</v>
      </c>
      <c r="AE4599" s="7">
        <f>invoices[[#This Row],[Total]]-invoices[[#This Row],[rent_amount]]</f>
        <v>0</v>
      </c>
      <c r="AF4599">
        <v>1959</v>
      </c>
      <c r="AG4599">
        <v>328</v>
      </c>
      <c r="AH4599">
        <f>invoices[[#This Row],[EB Amount]]-invoices[[#This Row],[electricity_amount]]</f>
        <v>0</v>
      </c>
    </row>
    <row r="4600" spans="1:34">
      <c r="A4600" t="s">
        <v>5477</v>
      </c>
      <c r="B4600" t="s">
        <v>22</v>
      </c>
      <c r="C4600" t="s">
        <v>1417</v>
      </c>
      <c r="D4600" t="s">
        <v>24</v>
      </c>
      <c r="E4600" t="s">
        <v>592</v>
      </c>
      <c r="F4600" t="s">
        <v>1184</v>
      </c>
      <c r="G4600" t="s">
        <v>5478</v>
      </c>
      <c r="H4600" s="1">
        <f>DATE(YEAR(invoices[[#This Row],[due_date]]),MONTH(invoices[[#This Row],[due_date]]),1)</f>
        <v>45292</v>
      </c>
      <c r="I4600" s="1">
        <v>45298</v>
      </c>
      <c r="J4600">
        <v>22000</v>
      </c>
      <c r="K4600">
        <v>1705</v>
      </c>
      <c r="L4600">
        <v>2250</v>
      </c>
      <c r="M4600">
        <f>invoices[[#This Row],[rent_amount]]+invoices[[#This Row],[electricity_amount]]+invoices[[#This Row],[other_charges]]</f>
        <v>25955</v>
      </c>
      <c r="N4600" t="s">
        <v>28</v>
      </c>
      <c r="O4600" t="s">
        <v>91</v>
      </c>
      <c r="P4600">
        <v>0</v>
      </c>
      <c r="Q4600" t="b">
        <v>0</v>
      </c>
      <c r="R4600" t="s">
        <v>92</v>
      </c>
      <c r="S4600">
        <v>0</v>
      </c>
      <c r="T4600">
        <f>invoices[[#This Row],[total_amount]]</f>
        <v>25955</v>
      </c>
      <c r="U4600" t="s">
        <v>1419</v>
      </c>
      <c r="V4600" t="str">
        <f>INDEX([1]!Table1[tenantname],MATCH(invoices[[#This Row],[allotment_id]],[1]!Table1[TenantAllotmentID],0))</f>
        <v>Asmita Dhuldhule (A44-D1)</v>
      </c>
      <c r="W4600" t="s">
        <v>14464</v>
      </c>
      <c r="X4600" t="s">
        <v>14465</v>
      </c>
      <c r="Y4600" s="4">
        <v>45292</v>
      </c>
      <c r="Z4600" t="s">
        <v>15808</v>
      </c>
      <c r="AA4600">
        <v>15792</v>
      </c>
      <c r="AB4600">
        <v>5263</v>
      </c>
      <c r="AC4600">
        <v>945</v>
      </c>
      <c r="AD4600" s="7">
        <f>invoices[[#This Row],[Rent]]+invoices[[#This Row],[Services]]+invoices[[#This Row],[GST]]</f>
        <v>22000</v>
      </c>
      <c r="AE4600" s="7">
        <f>invoices[[#This Row],[Total]]-invoices[[#This Row],[rent_amount]]</f>
        <v>0</v>
      </c>
      <c r="AF4600">
        <v>1970</v>
      </c>
      <c r="AG4600">
        <v>1705</v>
      </c>
      <c r="AH4600">
        <f>invoices[[#This Row],[EB Amount]]-invoices[[#This Row],[electricity_amount]]</f>
        <v>0</v>
      </c>
    </row>
    <row r="4601" spans="1:34">
      <c r="A4601" t="s">
        <v>5485</v>
      </c>
      <c r="B4601" t="s">
        <v>22</v>
      </c>
      <c r="C4601" t="s">
        <v>1057</v>
      </c>
      <c r="D4601" t="s">
        <v>24</v>
      </c>
      <c r="E4601" t="s">
        <v>234</v>
      </c>
      <c r="F4601" t="s">
        <v>235</v>
      </c>
      <c r="G4601" t="s">
        <v>5486</v>
      </c>
      <c r="H4601" s="1">
        <f>DATE(YEAR(invoices[[#This Row],[due_date]]),MONTH(invoices[[#This Row],[due_date]]),1)</f>
        <v>45292</v>
      </c>
      <c r="I4601" s="1">
        <v>45298</v>
      </c>
      <c r="J4601">
        <v>18300</v>
      </c>
      <c r="K4601">
        <v>1008</v>
      </c>
      <c r="L4601">
        <v>0</v>
      </c>
      <c r="M4601">
        <f>invoices[[#This Row],[rent_amount]]+invoices[[#This Row],[electricity_amount]]+invoices[[#This Row],[other_charges]]</f>
        <v>19308</v>
      </c>
      <c r="N4601" t="s">
        <v>28</v>
      </c>
      <c r="O4601" t="s">
        <v>271</v>
      </c>
      <c r="P4601">
        <v>0</v>
      </c>
      <c r="Q4601" t="b">
        <v>0</v>
      </c>
      <c r="R4601" t="s">
        <v>92</v>
      </c>
      <c r="S4601">
        <v>0</v>
      </c>
      <c r="T4601">
        <f>invoices[[#This Row],[total_amount]]</f>
        <v>19308</v>
      </c>
      <c r="U4601" t="s">
        <v>1059</v>
      </c>
      <c r="V4601" t="str">
        <f>INDEX([1]!Table1[tenantname],MATCH(invoices[[#This Row],[allotment_id]],[1]!Table1[TenantAllotmentID],0))</f>
        <v>Nilima Neetu Tirkey (D12-A1)</v>
      </c>
      <c r="W4601" t="s">
        <v>14333</v>
      </c>
      <c r="X4601" t="s">
        <v>14334</v>
      </c>
      <c r="Y4601" s="4">
        <v>45292</v>
      </c>
      <c r="Z4601" t="s">
        <v>15808</v>
      </c>
      <c r="AA4601">
        <v>13136</v>
      </c>
      <c r="AB4601">
        <v>4377</v>
      </c>
      <c r="AC4601">
        <v>787</v>
      </c>
      <c r="AD4601" s="7">
        <f>invoices[[#This Row],[Rent]]+invoices[[#This Row],[Services]]+invoices[[#This Row],[GST]]</f>
        <v>18300</v>
      </c>
      <c r="AE4601" s="7">
        <f>invoices[[#This Row],[Total]]-invoices[[#This Row],[rent_amount]]</f>
        <v>0</v>
      </c>
      <c r="AF4601">
        <v>1974</v>
      </c>
      <c r="AG4601">
        <v>1008</v>
      </c>
      <c r="AH4601">
        <f>invoices[[#This Row],[EB Amount]]-invoices[[#This Row],[electricity_amount]]</f>
        <v>0</v>
      </c>
    </row>
    <row r="4602" spans="1:34">
      <c r="A4602" t="s">
        <v>5499</v>
      </c>
      <c r="B4602" t="s">
        <v>22</v>
      </c>
      <c r="C4602" t="s">
        <v>1347</v>
      </c>
      <c r="D4602" t="s">
        <v>24</v>
      </c>
      <c r="E4602" t="s">
        <v>104</v>
      </c>
      <c r="F4602" t="s">
        <v>105</v>
      </c>
      <c r="G4602" t="s">
        <v>5500</v>
      </c>
      <c r="H4602" s="1">
        <f>DATE(YEAR(invoices[[#This Row],[due_date]]),MONTH(invoices[[#This Row],[due_date]]),1)</f>
        <v>45292</v>
      </c>
      <c r="I4602" s="1">
        <v>45298</v>
      </c>
      <c r="J4602">
        <v>12500</v>
      </c>
      <c r="K4602">
        <v>589</v>
      </c>
      <c r="L4602">
        <v>0</v>
      </c>
      <c r="M4602">
        <f>invoices[[#This Row],[rent_amount]]+invoices[[#This Row],[electricity_amount]]+invoices[[#This Row],[other_charges]]</f>
        <v>13089</v>
      </c>
      <c r="N4602" t="s">
        <v>28</v>
      </c>
      <c r="O4602" t="s">
        <v>271</v>
      </c>
      <c r="P4602">
        <v>0</v>
      </c>
      <c r="Q4602" t="b">
        <v>0</v>
      </c>
      <c r="R4602" t="s">
        <v>92</v>
      </c>
      <c r="S4602">
        <v>0</v>
      </c>
      <c r="T4602">
        <f>invoices[[#This Row],[total_amount]]</f>
        <v>13089</v>
      </c>
      <c r="U4602" t="s">
        <v>1349</v>
      </c>
      <c r="V4602" t="str">
        <f>INDEX([1]!Table1[tenantname],MATCH(invoices[[#This Row],[allotment_id]],[1]!Table1[TenantAllotmentID],0))</f>
        <v>Binu John (B14-C1)</v>
      </c>
      <c r="W4602" t="s">
        <v>14438</v>
      </c>
      <c r="X4602" t="s">
        <v>14439</v>
      </c>
      <c r="Y4602" s="4">
        <v>45292</v>
      </c>
      <c r="Z4602" t="s">
        <v>15808</v>
      </c>
      <c r="AA4602">
        <v>8973</v>
      </c>
      <c r="AB4602">
        <v>2990</v>
      </c>
      <c r="AC4602">
        <v>537</v>
      </c>
      <c r="AD4602" s="7">
        <f>invoices[[#This Row],[Rent]]+invoices[[#This Row],[Services]]+invoices[[#This Row],[GST]]</f>
        <v>12500</v>
      </c>
      <c r="AE4602" s="7">
        <f>invoices[[#This Row],[Total]]-invoices[[#This Row],[rent_amount]]</f>
        <v>0</v>
      </c>
      <c r="AF4602">
        <v>1981</v>
      </c>
      <c r="AG4602">
        <v>589</v>
      </c>
      <c r="AH4602">
        <f>invoices[[#This Row],[EB Amount]]-invoices[[#This Row],[electricity_amount]]</f>
        <v>0</v>
      </c>
    </row>
    <row r="4603" spans="1:34">
      <c r="A4603" t="s">
        <v>5667</v>
      </c>
      <c r="B4603" t="s">
        <v>22</v>
      </c>
      <c r="C4603" t="s">
        <v>4421</v>
      </c>
      <c r="D4603" t="s">
        <v>24</v>
      </c>
      <c r="E4603" t="s">
        <v>349</v>
      </c>
      <c r="F4603" t="s">
        <v>350</v>
      </c>
      <c r="G4603" t="s">
        <v>5668</v>
      </c>
      <c r="H4603" s="1">
        <f>DATE(YEAR(invoices[[#This Row],[due_date]]),MONTH(invoices[[#This Row],[due_date]]),1)</f>
        <v>45292</v>
      </c>
      <c r="I4603" s="1">
        <v>45298</v>
      </c>
      <c r="J4603">
        <v>4789.9999999999982</v>
      </c>
      <c r="K4603">
        <v>0</v>
      </c>
      <c r="L4603">
        <v>0</v>
      </c>
      <c r="M4603">
        <f>invoices[[#This Row],[rent_amount]]+invoices[[#This Row],[electricity_amount]]+invoices[[#This Row],[other_charges]]</f>
        <v>4789.9999999999982</v>
      </c>
      <c r="N4603" t="s">
        <v>28</v>
      </c>
      <c r="O4603" t="s">
        <v>454</v>
      </c>
      <c r="P4603">
        <v>0</v>
      </c>
      <c r="Q4603" t="b">
        <v>0</v>
      </c>
      <c r="R4603" t="s">
        <v>92</v>
      </c>
      <c r="S4603">
        <v>0</v>
      </c>
      <c r="T4603">
        <f>invoices[[#This Row],[total_amount]]</f>
        <v>4789.9999999999982</v>
      </c>
      <c r="U4603" t="s">
        <v>5669</v>
      </c>
      <c r="V4603" t="str">
        <f>INDEX([1]!Table1[tenantname],MATCH(invoices[[#This Row],[allotment_id]],[1]!Table1[TenantAllotmentID],0))</f>
        <v>Yash Sharma (B11-C1)</v>
      </c>
      <c r="W4603" t="s">
        <v>15407</v>
      </c>
      <c r="X4603" t="s">
        <v>15408</v>
      </c>
      <c r="Y4603" s="4">
        <v>45292</v>
      </c>
      <c r="Z4603" t="s">
        <v>15808</v>
      </c>
      <c r="AA4603">
        <v>3353</v>
      </c>
      <c r="AB4603">
        <v>1217.7966101694904</v>
      </c>
      <c r="AC4603">
        <v>219.20338983050826</v>
      </c>
      <c r="AD4603" s="7">
        <f>invoices[[#This Row],[Rent]]+invoices[[#This Row],[Services]]+invoices[[#This Row],[GST]]</f>
        <v>4789.9999999999982</v>
      </c>
      <c r="AE4603" s="7">
        <f>invoices[[#This Row],[Total]]-invoices[[#This Row],[rent_amount]]</f>
        <v>0</v>
      </c>
      <c r="AF4603">
        <v>2059</v>
      </c>
      <c r="AG4603">
        <v>0</v>
      </c>
      <c r="AH4603">
        <f>invoices[[#This Row],[EB Amount]]-invoices[[#This Row],[electricity_amount]]</f>
        <v>0</v>
      </c>
    </row>
    <row r="4604" spans="1:34">
      <c r="A4604" t="s">
        <v>5779</v>
      </c>
      <c r="B4604" t="s">
        <v>22</v>
      </c>
      <c r="C4604" t="s">
        <v>1121</v>
      </c>
      <c r="D4604" t="s">
        <v>24</v>
      </c>
      <c r="E4604" t="s">
        <v>147</v>
      </c>
      <c r="F4604" t="s">
        <v>1122</v>
      </c>
      <c r="G4604" t="s">
        <v>5780</v>
      </c>
      <c r="H4604" s="1">
        <f>DATE(YEAR(invoices[[#This Row],[due_date]]),MONTH(invoices[[#This Row],[due_date]]),1)</f>
        <v>45292</v>
      </c>
      <c r="I4604" s="1">
        <v>45298</v>
      </c>
      <c r="J4604">
        <v>13600</v>
      </c>
      <c r="K4604">
        <v>744</v>
      </c>
      <c r="L4604">
        <v>0</v>
      </c>
      <c r="M4604">
        <f>invoices[[#This Row],[rent_amount]]+invoices[[#This Row],[electricity_amount]]+invoices[[#This Row],[other_charges]]</f>
        <v>14344</v>
      </c>
      <c r="N4604" t="s">
        <v>28</v>
      </c>
      <c r="O4604" t="s">
        <v>271</v>
      </c>
      <c r="P4604">
        <v>0</v>
      </c>
      <c r="Q4604" t="b">
        <v>0</v>
      </c>
      <c r="R4604" t="s">
        <v>92</v>
      </c>
      <c r="S4604">
        <v>0</v>
      </c>
      <c r="T4604">
        <f>invoices[[#This Row],[total_amount]]</f>
        <v>14344</v>
      </c>
      <c r="U4604" t="s">
        <v>1125</v>
      </c>
      <c r="V4604" t="str">
        <f>INDEX([1]!Table1[tenantname],MATCH(invoices[[#This Row],[allotment_id]],[1]!Table1[TenantAllotmentID],0))</f>
        <v>Navin Joseph (C31-B1)</v>
      </c>
      <c r="W4604" t="s">
        <v>14356</v>
      </c>
      <c r="X4604" t="s">
        <v>14357</v>
      </c>
      <c r="Y4604" s="4">
        <v>45292</v>
      </c>
      <c r="Z4604" t="s">
        <v>15808</v>
      </c>
      <c r="AA4604">
        <v>9762</v>
      </c>
      <c r="AB4604">
        <v>3253</v>
      </c>
      <c r="AC4604">
        <v>585</v>
      </c>
      <c r="AD4604" s="7">
        <f>invoices[[#This Row],[Rent]]+invoices[[#This Row],[Services]]+invoices[[#This Row],[GST]]</f>
        <v>13600</v>
      </c>
      <c r="AE4604" s="7">
        <f>invoices[[#This Row],[Total]]-invoices[[#This Row],[rent_amount]]</f>
        <v>0</v>
      </c>
      <c r="AF4604">
        <v>2112</v>
      </c>
      <c r="AG4604">
        <v>744</v>
      </c>
      <c r="AH4604">
        <f>invoices[[#This Row],[EB Amount]]-invoices[[#This Row],[electricity_amount]]</f>
        <v>0</v>
      </c>
    </row>
    <row r="4605" spans="1:34">
      <c r="A4605" t="s">
        <v>5792</v>
      </c>
      <c r="B4605" t="s">
        <v>22</v>
      </c>
      <c r="C4605" t="s">
        <v>5793</v>
      </c>
      <c r="D4605" t="s">
        <v>24</v>
      </c>
      <c r="E4605" t="s">
        <v>399</v>
      </c>
      <c r="F4605" t="s">
        <v>2247</v>
      </c>
      <c r="G4605" t="s">
        <v>5794</v>
      </c>
      <c r="H4605" s="1">
        <f>DATE(YEAR(invoices[[#This Row],[due_date]]),MONTH(invoices[[#This Row],[due_date]]),1)</f>
        <v>45292</v>
      </c>
      <c r="I4605" s="1">
        <v>45298</v>
      </c>
      <c r="J4605">
        <v>12600</v>
      </c>
      <c r="K4605">
        <v>364</v>
      </c>
      <c r="L4605">
        <v>0</v>
      </c>
      <c r="M4605">
        <f>invoices[[#This Row],[rent_amount]]+invoices[[#This Row],[electricity_amount]]+invoices[[#This Row],[other_charges]]</f>
        <v>12964</v>
      </c>
      <c r="N4605" t="s">
        <v>28</v>
      </c>
      <c r="O4605" t="s">
        <v>271</v>
      </c>
      <c r="P4605">
        <v>0</v>
      </c>
      <c r="Q4605" t="b">
        <v>0</v>
      </c>
      <c r="R4605" t="s">
        <v>92</v>
      </c>
      <c r="S4605">
        <v>0</v>
      </c>
      <c r="T4605">
        <f>invoices[[#This Row],[total_amount]]</f>
        <v>12964</v>
      </c>
      <c r="U4605" t="s">
        <v>5795</v>
      </c>
      <c r="V4605" t="str">
        <f>INDEX([1]!Table1[tenantname],MATCH(invoices[[#This Row],[allotment_id]],[1]!Table1[TenantAllotmentID],0))</f>
        <v>Lilavati Mhaske (B22-C1)</v>
      </c>
      <c r="W4605" t="s">
        <v>15425</v>
      </c>
      <c r="X4605" t="s">
        <v>15426</v>
      </c>
      <c r="Y4605" s="4">
        <v>45292</v>
      </c>
      <c r="Z4605" t="s">
        <v>15808</v>
      </c>
      <c r="AA4605">
        <v>9044</v>
      </c>
      <c r="AB4605">
        <v>3014</v>
      </c>
      <c r="AC4605">
        <v>542</v>
      </c>
      <c r="AD4605" s="7">
        <f>invoices[[#This Row],[Rent]]+invoices[[#This Row],[Services]]+invoices[[#This Row],[GST]]</f>
        <v>12600</v>
      </c>
      <c r="AE4605" s="7">
        <f>invoices[[#This Row],[Total]]-invoices[[#This Row],[rent_amount]]</f>
        <v>0</v>
      </c>
      <c r="AF4605">
        <v>2118</v>
      </c>
      <c r="AG4605">
        <v>364</v>
      </c>
      <c r="AH4605">
        <f>invoices[[#This Row],[EB Amount]]-invoices[[#This Row],[electricity_amount]]</f>
        <v>0</v>
      </c>
    </row>
    <row r="4606" spans="1:34">
      <c r="A4606" t="s">
        <v>5798</v>
      </c>
      <c r="B4606" t="s">
        <v>22</v>
      </c>
      <c r="C4606" t="s">
        <v>71</v>
      </c>
      <c r="D4606" t="s">
        <v>24</v>
      </c>
      <c r="E4606" t="s">
        <v>72</v>
      </c>
      <c r="F4606" t="s">
        <v>73</v>
      </c>
      <c r="G4606" t="s">
        <v>5799</v>
      </c>
      <c r="H4606" s="1">
        <f>DATE(YEAR(invoices[[#This Row],[due_date]]),MONTH(invoices[[#This Row],[due_date]]),1)</f>
        <v>45292</v>
      </c>
      <c r="I4606" s="1">
        <v>45298</v>
      </c>
      <c r="J4606">
        <v>6800</v>
      </c>
      <c r="K4606">
        <v>0</v>
      </c>
      <c r="L4606">
        <v>0</v>
      </c>
      <c r="M4606">
        <f>invoices[[#This Row],[rent_amount]]+invoices[[#This Row],[electricity_amount]]+invoices[[#This Row],[other_charges]]</f>
        <v>6800</v>
      </c>
      <c r="N4606" t="s">
        <v>28</v>
      </c>
      <c r="O4606" t="s">
        <v>271</v>
      </c>
      <c r="P4606">
        <v>0</v>
      </c>
      <c r="Q4606" t="b">
        <v>0</v>
      </c>
      <c r="R4606" t="s">
        <v>92</v>
      </c>
      <c r="S4606">
        <v>0</v>
      </c>
      <c r="T4606">
        <f>invoices[[#This Row],[total_amount]]</f>
        <v>6800</v>
      </c>
      <c r="U4606" t="s">
        <v>77</v>
      </c>
      <c r="V4606" t="str">
        <f>INDEX([1]!Table1[tenantname],MATCH(invoices[[#This Row],[allotment_id]],[1]!Table1[TenantAllotmentID],0))</f>
        <v>Nirmala  A (C34-B1)</v>
      </c>
      <c r="W4606" t="s">
        <v>13996</v>
      </c>
      <c r="X4606" t="s">
        <v>13997</v>
      </c>
      <c r="Y4606" s="4">
        <v>45292</v>
      </c>
      <c r="Z4606" t="s">
        <v>15808</v>
      </c>
      <c r="AA4606">
        <v>4760</v>
      </c>
      <c r="AB4606">
        <v>1729</v>
      </c>
      <c r="AC4606">
        <v>311</v>
      </c>
      <c r="AD4606" s="7">
        <f>invoices[[#This Row],[Rent]]+invoices[[#This Row],[Services]]+invoices[[#This Row],[GST]]</f>
        <v>6800</v>
      </c>
      <c r="AE4606" s="7">
        <f>invoices[[#This Row],[Total]]-invoices[[#This Row],[rent_amount]]</f>
        <v>0</v>
      </c>
      <c r="AF4606">
        <v>2120</v>
      </c>
      <c r="AG4606">
        <v>0</v>
      </c>
      <c r="AH4606">
        <f>invoices[[#This Row],[EB Amount]]-invoices[[#This Row],[electricity_amount]]</f>
        <v>0</v>
      </c>
    </row>
    <row r="4607" spans="1:34">
      <c r="A4607" t="s">
        <v>5916</v>
      </c>
      <c r="B4607" t="s">
        <v>22</v>
      </c>
      <c r="C4607" t="s">
        <v>4691</v>
      </c>
      <c r="D4607" t="s">
        <v>24</v>
      </c>
      <c r="E4607" t="s">
        <v>247</v>
      </c>
      <c r="F4607" t="s">
        <v>870</v>
      </c>
      <c r="G4607" t="s">
        <v>5917</v>
      </c>
      <c r="H4607" s="1">
        <f>DATE(YEAR(invoices[[#This Row],[due_date]]),MONTH(invoices[[#This Row],[due_date]]),1)</f>
        <v>45292</v>
      </c>
      <c r="I4607" s="1">
        <v>45298</v>
      </c>
      <c r="J4607">
        <v>2339</v>
      </c>
      <c r="K4607">
        <v>0</v>
      </c>
      <c r="L4607">
        <v>0</v>
      </c>
      <c r="M4607">
        <f>invoices[[#This Row],[rent_amount]]+invoices[[#This Row],[electricity_amount]]+invoices[[#This Row],[other_charges]]</f>
        <v>2339</v>
      </c>
      <c r="N4607" t="s">
        <v>28</v>
      </c>
      <c r="O4607" t="s">
        <v>454</v>
      </c>
      <c r="P4607">
        <v>0</v>
      </c>
      <c r="Q4607" t="b">
        <v>0</v>
      </c>
      <c r="R4607" t="s">
        <v>92</v>
      </c>
      <c r="S4607">
        <v>0</v>
      </c>
      <c r="T4607">
        <f>invoices[[#This Row],[total_amount]]</f>
        <v>2339</v>
      </c>
      <c r="U4607" t="s">
        <v>4693</v>
      </c>
      <c r="V4607" t="str">
        <f>INDEX([1]!Table1[tenantname],MATCH(invoices[[#This Row],[allotment_id]],[1]!Table1[TenantAllotmentID],0))</f>
        <v>Veda Agaswi (C11-B1)</v>
      </c>
      <c r="W4607" t="s">
        <v>15277</v>
      </c>
      <c r="X4607" t="s">
        <v>15278</v>
      </c>
      <c r="Y4607" s="4">
        <v>45292</v>
      </c>
      <c r="Z4607" t="s">
        <v>15808</v>
      </c>
      <c r="AA4607">
        <v>1637</v>
      </c>
      <c r="AB4607">
        <v>595</v>
      </c>
      <c r="AC4607">
        <v>107</v>
      </c>
      <c r="AD4607" s="7">
        <f>invoices[[#This Row],[Rent]]+invoices[[#This Row],[Services]]+invoices[[#This Row],[GST]]</f>
        <v>2339</v>
      </c>
      <c r="AE4607" s="7">
        <f>invoices[[#This Row],[Total]]-invoices[[#This Row],[rent_amount]]</f>
        <v>0</v>
      </c>
      <c r="AF4607">
        <v>2180</v>
      </c>
      <c r="AG4607">
        <v>0</v>
      </c>
      <c r="AH4607">
        <f>invoices[[#This Row],[EB Amount]]-invoices[[#This Row],[electricity_amount]]</f>
        <v>0</v>
      </c>
    </row>
    <row r="4608" spans="1:34">
      <c r="A4608" t="s">
        <v>5994</v>
      </c>
      <c r="B4608" t="s">
        <v>22</v>
      </c>
      <c r="C4608" t="s">
        <v>5995</v>
      </c>
      <c r="D4608" t="s">
        <v>24</v>
      </c>
      <c r="E4608" t="s">
        <v>569</v>
      </c>
      <c r="F4608" t="s">
        <v>1493</v>
      </c>
      <c r="G4608" t="s">
        <v>5996</v>
      </c>
      <c r="H4608" s="1">
        <f>DATE(YEAR(invoices[[#This Row],[due_date]]),MONTH(invoices[[#This Row],[due_date]]),1)</f>
        <v>45292</v>
      </c>
      <c r="I4608" s="1">
        <v>45298</v>
      </c>
      <c r="J4608">
        <v>12000</v>
      </c>
      <c r="K4608">
        <v>315</v>
      </c>
      <c r="L4608">
        <v>0</v>
      </c>
      <c r="M4608">
        <f>invoices[[#This Row],[rent_amount]]+invoices[[#This Row],[electricity_amount]]+invoices[[#This Row],[other_charges]]</f>
        <v>12315</v>
      </c>
      <c r="N4608" t="s">
        <v>28</v>
      </c>
      <c r="O4608" t="s">
        <v>271</v>
      </c>
      <c r="P4608">
        <v>0</v>
      </c>
      <c r="Q4608" t="b">
        <v>0</v>
      </c>
      <c r="R4608" t="s">
        <v>92</v>
      </c>
      <c r="S4608">
        <v>0</v>
      </c>
      <c r="T4608">
        <f>invoices[[#This Row],[total_amount]]</f>
        <v>12315</v>
      </c>
      <c r="U4608" t="s">
        <v>5997</v>
      </c>
      <c r="V4608" t="str">
        <f>INDEX([1]!Table1[tenantname],MATCH(invoices[[#This Row],[allotment_id]],[1]!Table1[TenantAllotmentID],0))</f>
        <v>Neetu Santhosh (C12-C1)</v>
      </c>
      <c r="W4608" t="s">
        <v>15439</v>
      </c>
      <c r="X4608" t="s">
        <v>15440</v>
      </c>
      <c r="Y4608" s="4">
        <v>45292</v>
      </c>
      <c r="Z4608" t="s">
        <v>15808</v>
      </c>
      <c r="AA4608">
        <v>7800</v>
      </c>
      <c r="AB4608">
        <v>4200</v>
      </c>
      <c r="AC4608">
        <v>0</v>
      </c>
      <c r="AD4608" s="7">
        <f>invoices[[#This Row],[Rent]]+invoices[[#This Row],[Services]]+invoices[[#This Row],[GST]]</f>
        <v>12000</v>
      </c>
      <c r="AE4608" s="7">
        <f>invoices[[#This Row],[Total]]-invoices[[#This Row],[rent_amount]]</f>
        <v>0</v>
      </c>
      <c r="AF4608">
        <v>2222</v>
      </c>
      <c r="AG4608">
        <v>315</v>
      </c>
      <c r="AH4608">
        <f>invoices[[#This Row],[EB Amount]]-invoices[[#This Row],[electricity_amount]]</f>
        <v>0</v>
      </c>
    </row>
    <row r="4609" spans="1:34">
      <c r="A4609" t="s">
        <v>6121</v>
      </c>
      <c r="B4609" t="s">
        <v>22</v>
      </c>
      <c r="C4609" t="s">
        <v>6122</v>
      </c>
      <c r="D4609" t="s">
        <v>24</v>
      </c>
      <c r="E4609" t="s">
        <v>247</v>
      </c>
      <c r="F4609" t="s">
        <v>365</v>
      </c>
      <c r="G4609" t="s">
        <v>6123</v>
      </c>
      <c r="H4609" s="1">
        <f>DATE(YEAR(invoices[[#This Row],[due_date]]),MONTH(invoices[[#This Row],[due_date]]),1)</f>
        <v>45292</v>
      </c>
      <c r="I4609" s="1">
        <v>45298</v>
      </c>
      <c r="J4609">
        <v>0</v>
      </c>
      <c r="K4609">
        <v>0</v>
      </c>
      <c r="L4609">
        <v>2250</v>
      </c>
      <c r="M4609">
        <f>invoices[[#This Row],[rent_amount]]+invoices[[#This Row],[electricity_amount]]+invoices[[#This Row],[other_charges]]</f>
        <v>2250</v>
      </c>
      <c r="N4609" t="s">
        <v>28</v>
      </c>
      <c r="O4609" t="s">
        <v>271</v>
      </c>
      <c r="P4609">
        <v>0</v>
      </c>
      <c r="Q4609" t="b">
        <v>0</v>
      </c>
      <c r="R4609" t="s">
        <v>92</v>
      </c>
      <c r="S4609">
        <v>0</v>
      </c>
      <c r="T4609">
        <f>invoices[[#This Row],[total_amount]]</f>
        <v>2250</v>
      </c>
      <c r="U4609" t="s">
        <v>6124</v>
      </c>
      <c r="V4609" t="str">
        <f>INDEX([1]!Table1[tenantname],MATCH(invoices[[#This Row],[allotment_id]],[1]!Table1[TenantAllotmentID],0))</f>
        <v>Naveen Raj (C11-C1)</v>
      </c>
      <c r="W4609" t="s">
        <v>15451</v>
      </c>
      <c r="X4609" t="s">
        <v>15451</v>
      </c>
      <c r="Y4609" s="4">
        <v>45292</v>
      </c>
      <c r="Z4609" t="s">
        <v>15808</v>
      </c>
      <c r="AA4609">
        <v>0</v>
      </c>
      <c r="AB4609">
        <v>0</v>
      </c>
      <c r="AC4609">
        <v>0</v>
      </c>
      <c r="AD4609" s="7">
        <f>invoices[[#This Row],[Rent]]+invoices[[#This Row],[Services]]+invoices[[#This Row],[GST]]</f>
        <v>0</v>
      </c>
      <c r="AE4609" s="7">
        <f>invoices[[#This Row],[Total]]-invoices[[#This Row],[rent_amount]]</f>
        <v>0</v>
      </c>
      <c r="AF4609">
        <v>2284</v>
      </c>
      <c r="AG4609">
        <v>0</v>
      </c>
      <c r="AH4609">
        <f>invoices[[#This Row],[EB Amount]]-invoices[[#This Row],[electricity_amount]]</f>
        <v>0</v>
      </c>
    </row>
    <row r="4610" spans="1:34">
      <c r="A4610" t="s">
        <v>6179</v>
      </c>
      <c r="B4610" t="s">
        <v>22</v>
      </c>
      <c r="C4610" t="s">
        <v>6180</v>
      </c>
      <c r="D4610" t="s">
        <v>24</v>
      </c>
      <c r="E4610" t="s">
        <v>80</v>
      </c>
      <c r="F4610" t="s">
        <v>81</v>
      </c>
      <c r="G4610" t="s">
        <v>6181</v>
      </c>
      <c r="H4610" s="1">
        <f>DATE(YEAR(invoices[[#This Row],[due_date]]),MONTH(invoices[[#This Row],[due_date]]),1)</f>
        <v>45292</v>
      </c>
      <c r="I4610" s="1">
        <v>45298</v>
      </c>
      <c r="J4610">
        <v>13600</v>
      </c>
      <c r="K4610">
        <v>865</v>
      </c>
      <c r="L4610">
        <v>0</v>
      </c>
      <c r="M4610">
        <f>invoices[[#This Row],[rent_amount]]+invoices[[#This Row],[electricity_amount]]+invoices[[#This Row],[other_charges]]</f>
        <v>14465</v>
      </c>
      <c r="N4610" t="s">
        <v>28</v>
      </c>
      <c r="O4610" t="s">
        <v>454</v>
      </c>
      <c r="P4610">
        <v>0</v>
      </c>
      <c r="Q4610" t="b">
        <v>0</v>
      </c>
      <c r="R4610" t="s">
        <v>92</v>
      </c>
      <c r="S4610">
        <v>0</v>
      </c>
      <c r="T4610">
        <f>invoices[[#This Row],[total_amount]]</f>
        <v>14465</v>
      </c>
      <c r="U4610" t="s">
        <v>6182</v>
      </c>
      <c r="V4610" t="str">
        <f>INDEX([1]!Table1[tenantname],MATCH(invoices[[#This Row],[allotment_id]],[1]!Table1[TenantAllotmentID],0))</f>
        <v>Sindhu Kavya (D21-B1)</v>
      </c>
      <c r="W4610" t="s">
        <v>15457</v>
      </c>
      <c r="X4610" t="s">
        <v>15458</v>
      </c>
      <c r="Y4610" s="4">
        <v>45292</v>
      </c>
      <c r="Z4610" t="s">
        <v>15808</v>
      </c>
      <c r="AA4610">
        <v>9762</v>
      </c>
      <c r="AB4610">
        <v>3253</v>
      </c>
      <c r="AC4610">
        <v>585</v>
      </c>
      <c r="AD4610" s="7">
        <f>invoices[[#This Row],[Rent]]+invoices[[#This Row],[Services]]+invoices[[#This Row],[GST]]</f>
        <v>13600</v>
      </c>
      <c r="AE4610" s="7">
        <f>invoices[[#This Row],[Total]]-invoices[[#This Row],[rent_amount]]</f>
        <v>0</v>
      </c>
      <c r="AF4610">
        <v>2312</v>
      </c>
      <c r="AG4610">
        <v>865</v>
      </c>
      <c r="AH4610">
        <f>invoices[[#This Row],[EB Amount]]-invoices[[#This Row],[electricity_amount]]</f>
        <v>0</v>
      </c>
    </row>
    <row r="4611" spans="1:34">
      <c r="A4611" t="s">
        <v>6198</v>
      </c>
      <c r="B4611" t="s">
        <v>22</v>
      </c>
      <c r="C4611" t="s">
        <v>281</v>
      </c>
      <c r="D4611" t="s">
        <v>24</v>
      </c>
      <c r="E4611" t="s">
        <v>34</v>
      </c>
      <c r="F4611" t="s">
        <v>282</v>
      </c>
      <c r="G4611" t="s">
        <v>6199</v>
      </c>
      <c r="H4611" s="1">
        <f>DATE(YEAR(invoices[[#This Row],[due_date]]),MONTH(invoices[[#This Row],[due_date]]),1)</f>
        <v>45292</v>
      </c>
      <c r="I4611" s="1">
        <v>45298</v>
      </c>
      <c r="J4611">
        <v>12500</v>
      </c>
      <c r="K4611">
        <v>1581</v>
      </c>
      <c r="L4611">
        <v>0</v>
      </c>
      <c r="M4611">
        <f>invoices[[#This Row],[rent_amount]]+invoices[[#This Row],[electricity_amount]]+invoices[[#This Row],[other_charges]]</f>
        <v>14081</v>
      </c>
      <c r="N4611" t="s">
        <v>28</v>
      </c>
      <c r="O4611" t="s">
        <v>454</v>
      </c>
      <c r="P4611">
        <v>0</v>
      </c>
      <c r="Q4611" t="b">
        <v>0</v>
      </c>
      <c r="R4611" t="s">
        <v>92</v>
      </c>
      <c r="S4611">
        <v>0</v>
      </c>
      <c r="T4611">
        <f>invoices[[#This Row],[total_amount]]</f>
        <v>14081</v>
      </c>
      <c r="U4611" t="s">
        <v>283</v>
      </c>
      <c r="V4611" t="str">
        <f>INDEX([1]!Table1[tenantname],MATCH(invoices[[#This Row],[allotment_id]],[1]!Table1[TenantAllotmentID],0))</f>
        <v>kiranmai Bhatlapenumarthi (B43-C2)</v>
      </c>
      <c r="W4611" t="s">
        <v>14054</v>
      </c>
      <c r="X4611" t="s">
        <v>14055</v>
      </c>
      <c r="Y4611" s="4">
        <v>45292</v>
      </c>
      <c r="Z4611" t="s">
        <v>15808</v>
      </c>
      <c r="AA4611">
        <v>8973</v>
      </c>
      <c r="AB4611">
        <v>2990</v>
      </c>
      <c r="AC4611">
        <v>537</v>
      </c>
      <c r="AD4611" s="7">
        <f>invoices[[#This Row],[Rent]]+invoices[[#This Row],[Services]]+invoices[[#This Row],[GST]]</f>
        <v>12500</v>
      </c>
      <c r="AE4611" s="7">
        <f>invoices[[#This Row],[Total]]-invoices[[#This Row],[rent_amount]]</f>
        <v>0</v>
      </c>
      <c r="AF4611">
        <v>2319</v>
      </c>
      <c r="AG4611">
        <v>1581</v>
      </c>
      <c r="AH4611">
        <f>invoices[[#This Row],[EB Amount]]-invoices[[#This Row],[electricity_amount]]</f>
        <v>0</v>
      </c>
    </row>
    <row r="4612" spans="1:34">
      <c r="A4612" s="2" t="s">
        <v>6242</v>
      </c>
      <c r="B4612" t="s">
        <v>22</v>
      </c>
      <c r="C4612" t="s">
        <v>304</v>
      </c>
      <c r="D4612" t="s">
        <v>24</v>
      </c>
      <c r="E4612" t="s">
        <v>181</v>
      </c>
      <c r="F4612" t="s">
        <v>305</v>
      </c>
      <c r="G4612" t="s">
        <v>6243</v>
      </c>
      <c r="H4612" s="1">
        <f>DATE(YEAR(invoices[[#This Row],[due_date]]),MONTH(invoices[[#This Row],[due_date]]),1)</f>
        <v>45292</v>
      </c>
      <c r="I4612" s="1">
        <v>45298</v>
      </c>
      <c r="J4612">
        <v>12500</v>
      </c>
      <c r="K4612">
        <v>1643</v>
      </c>
      <c r="L4612">
        <v>0</v>
      </c>
      <c r="M4612">
        <f>invoices[[#This Row],[rent_amount]]+invoices[[#This Row],[electricity_amount]]+invoices[[#This Row],[other_charges]]</f>
        <v>14143</v>
      </c>
      <c r="N4612" t="s">
        <v>28</v>
      </c>
      <c r="O4612" t="s">
        <v>271</v>
      </c>
      <c r="P4612">
        <v>0</v>
      </c>
      <c r="Q4612" t="b">
        <v>0</v>
      </c>
      <c r="R4612" t="s">
        <v>92</v>
      </c>
      <c r="S4612">
        <v>0</v>
      </c>
      <c r="T4612">
        <f>invoices[[#This Row],[total_amount]]</f>
        <v>14143</v>
      </c>
      <c r="U4612" t="s">
        <v>309</v>
      </c>
      <c r="V4612" t="str">
        <f>INDEX([1]!Table1[tenantname],MATCH(invoices[[#This Row],[allotment_id]],[1]!Table1[TenantAllotmentID],0))</f>
        <v>Chandana Sai Bade (B24-C1)</v>
      </c>
      <c r="W4612" t="s">
        <v>14062</v>
      </c>
      <c r="X4612" t="s">
        <v>14063</v>
      </c>
      <c r="Y4612" s="4">
        <v>45292</v>
      </c>
      <c r="Z4612" t="s">
        <v>15808</v>
      </c>
      <c r="AA4612">
        <v>8973</v>
      </c>
      <c r="AB4612">
        <v>2990</v>
      </c>
      <c r="AC4612">
        <v>537</v>
      </c>
      <c r="AD4612" s="7">
        <f>invoices[[#This Row],[Rent]]+invoices[[#This Row],[Services]]+invoices[[#This Row],[GST]]</f>
        <v>12500</v>
      </c>
      <c r="AE4612" s="7">
        <f>invoices[[#This Row],[Total]]-invoices[[#This Row],[rent_amount]]</f>
        <v>0</v>
      </c>
      <c r="AF4612">
        <v>2341</v>
      </c>
      <c r="AG4612">
        <v>1643</v>
      </c>
      <c r="AH4612">
        <f>invoices[[#This Row],[EB Amount]]-invoices[[#This Row],[electricity_amount]]</f>
        <v>0</v>
      </c>
    </row>
    <row r="4613" spans="1:34">
      <c r="A4613" t="s">
        <v>6248</v>
      </c>
      <c r="B4613" t="s">
        <v>22</v>
      </c>
      <c r="C4613" t="s">
        <v>1250</v>
      </c>
      <c r="D4613" t="s">
        <v>24</v>
      </c>
      <c r="E4613" t="s">
        <v>155</v>
      </c>
      <c r="F4613" t="s">
        <v>742</v>
      </c>
      <c r="G4613" t="s">
        <v>6249</v>
      </c>
      <c r="H4613" s="1">
        <f>DATE(YEAR(invoices[[#This Row],[due_date]]),MONTH(invoices[[#This Row],[due_date]]),1)</f>
        <v>45292</v>
      </c>
      <c r="I4613" s="1">
        <v>45298</v>
      </c>
      <c r="J4613">
        <v>12200</v>
      </c>
      <c r="K4613">
        <v>1736</v>
      </c>
      <c r="L4613">
        <v>0</v>
      </c>
      <c r="M4613">
        <f>invoices[[#This Row],[rent_amount]]+invoices[[#This Row],[electricity_amount]]+invoices[[#This Row],[other_charges]]</f>
        <v>13936</v>
      </c>
      <c r="N4613" t="s">
        <v>28</v>
      </c>
      <c r="O4613" t="s">
        <v>454</v>
      </c>
      <c r="P4613">
        <v>0</v>
      </c>
      <c r="Q4613" t="b">
        <v>0</v>
      </c>
      <c r="R4613" t="s">
        <v>92</v>
      </c>
      <c r="S4613">
        <v>0</v>
      </c>
      <c r="T4613">
        <f>invoices[[#This Row],[total_amount]]</f>
        <v>13936</v>
      </c>
      <c r="U4613" t="s">
        <v>1252</v>
      </c>
      <c r="V4613" t="str">
        <f>INDEX([1]!Table1[tenantname],MATCH(invoices[[#This Row],[allotment_id]],[1]!Table1[TenantAllotmentID],0))</f>
        <v>Adya Rateria (C44-C1)</v>
      </c>
      <c r="W4613" t="s">
        <v>14398</v>
      </c>
      <c r="X4613" t="s">
        <v>14399</v>
      </c>
      <c r="Y4613" s="4">
        <v>45292</v>
      </c>
      <c r="Z4613" t="s">
        <v>15808</v>
      </c>
      <c r="AA4613">
        <v>8757</v>
      </c>
      <c r="AB4613">
        <v>2918</v>
      </c>
      <c r="AC4613">
        <v>525</v>
      </c>
      <c r="AD4613" s="7">
        <f>invoices[[#This Row],[Rent]]+invoices[[#This Row],[Services]]+invoices[[#This Row],[GST]]</f>
        <v>12200</v>
      </c>
      <c r="AE4613" s="7">
        <f>invoices[[#This Row],[Total]]-invoices[[#This Row],[rent_amount]]</f>
        <v>0</v>
      </c>
      <c r="AF4613">
        <v>2345</v>
      </c>
      <c r="AG4613">
        <v>1736</v>
      </c>
      <c r="AH4613">
        <f>invoices[[#This Row],[EB Amount]]-invoices[[#This Row],[electricity_amount]]</f>
        <v>0</v>
      </c>
    </row>
    <row r="4614" spans="1:34">
      <c r="A4614" t="s">
        <v>6252</v>
      </c>
      <c r="B4614" t="s">
        <v>22</v>
      </c>
      <c r="C4614" t="s">
        <v>1447</v>
      </c>
      <c r="D4614" t="s">
        <v>24</v>
      </c>
      <c r="E4614" t="s">
        <v>349</v>
      </c>
      <c r="F4614" t="s">
        <v>1218</v>
      </c>
      <c r="G4614" t="s">
        <v>6253</v>
      </c>
      <c r="H4614" s="1">
        <f>DATE(YEAR(invoices[[#This Row],[due_date]]),MONTH(invoices[[#This Row],[due_date]]),1)</f>
        <v>45292</v>
      </c>
      <c r="I4614" s="1">
        <v>45298</v>
      </c>
      <c r="J4614">
        <v>4790</v>
      </c>
      <c r="K4614">
        <v>0</v>
      </c>
      <c r="L4614">
        <v>0</v>
      </c>
      <c r="M4614">
        <f>invoices[[#This Row],[rent_amount]]+invoices[[#This Row],[electricity_amount]]+invoices[[#This Row],[other_charges]]</f>
        <v>4790</v>
      </c>
      <c r="N4614" t="s">
        <v>28</v>
      </c>
      <c r="O4614" t="s">
        <v>271</v>
      </c>
      <c r="P4614">
        <v>0</v>
      </c>
      <c r="Q4614" t="b">
        <v>0</v>
      </c>
      <c r="R4614" t="s">
        <v>92</v>
      </c>
      <c r="S4614">
        <v>0</v>
      </c>
      <c r="T4614">
        <f>invoices[[#This Row],[total_amount]]</f>
        <v>4790</v>
      </c>
      <c r="U4614" t="s">
        <v>1449</v>
      </c>
      <c r="V4614" t="str">
        <f>INDEX([1]!Table1[tenantname],MATCH(invoices[[#This Row],[allotment_id]],[1]!Table1[TenantAllotmentID],0))</f>
        <v>Manan Jain (B11-C2)</v>
      </c>
      <c r="W4614" t="s">
        <v>14476</v>
      </c>
      <c r="X4614" t="s">
        <v>14477</v>
      </c>
      <c r="Y4614" s="4">
        <v>45292</v>
      </c>
      <c r="Z4614" t="s">
        <v>15808</v>
      </c>
      <c r="AA4614">
        <v>3353</v>
      </c>
      <c r="AB4614">
        <v>1218</v>
      </c>
      <c r="AC4614">
        <v>219</v>
      </c>
      <c r="AD4614" s="7">
        <f>invoices[[#This Row],[Rent]]+invoices[[#This Row],[Services]]+invoices[[#This Row],[GST]]</f>
        <v>4790</v>
      </c>
      <c r="AE4614" s="7">
        <f>invoices[[#This Row],[Total]]-invoices[[#This Row],[rent_amount]]</f>
        <v>0</v>
      </c>
      <c r="AF4614">
        <v>2347</v>
      </c>
      <c r="AG4614">
        <v>0</v>
      </c>
      <c r="AH4614">
        <f>invoices[[#This Row],[EB Amount]]-invoices[[#This Row],[electricity_amount]]</f>
        <v>0</v>
      </c>
    </row>
    <row r="4615" spans="1:34">
      <c r="A4615" t="s">
        <v>6314</v>
      </c>
      <c r="B4615" t="s">
        <v>22</v>
      </c>
      <c r="C4615" t="s">
        <v>5459</v>
      </c>
      <c r="D4615" t="s">
        <v>24</v>
      </c>
      <c r="E4615" t="s">
        <v>112</v>
      </c>
      <c r="F4615" t="s">
        <v>1305</v>
      </c>
      <c r="G4615" t="s">
        <v>6315</v>
      </c>
      <c r="H4615" s="1">
        <f>DATE(YEAR(invoices[[#This Row],[due_date]]),MONTH(invoices[[#This Row],[due_date]]),1)</f>
        <v>45292</v>
      </c>
      <c r="I4615" s="1">
        <v>45298</v>
      </c>
      <c r="J4615">
        <v>13500</v>
      </c>
      <c r="K4615">
        <v>217</v>
      </c>
      <c r="L4615">
        <v>0</v>
      </c>
      <c r="M4615">
        <f>invoices[[#This Row],[rent_amount]]+invoices[[#This Row],[electricity_amount]]+invoices[[#This Row],[other_charges]]</f>
        <v>13717</v>
      </c>
      <c r="N4615" t="s">
        <v>28</v>
      </c>
      <c r="O4615" t="s">
        <v>454</v>
      </c>
      <c r="P4615">
        <v>0</v>
      </c>
      <c r="Q4615" t="b">
        <v>0</v>
      </c>
      <c r="R4615" t="s">
        <v>92</v>
      </c>
      <c r="S4615">
        <v>0</v>
      </c>
      <c r="T4615">
        <f>invoices[[#This Row],[total_amount]]</f>
        <v>13717</v>
      </c>
      <c r="U4615" t="s">
        <v>5461</v>
      </c>
      <c r="V4615" t="str">
        <f>INDEX([1]!Table1[tenantname],MATCH(invoices[[#This Row],[allotment_id]],[1]!Table1[TenantAllotmentID],0))</f>
        <v>Saswat Panigrahi (A23-B1)</v>
      </c>
      <c r="W4615" t="s">
        <v>15376</v>
      </c>
      <c r="X4615" t="s">
        <v>15377</v>
      </c>
      <c r="Y4615" s="4">
        <v>45292</v>
      </c>
      <c r="Z4615" t="s">
        <v>15808</v>
      </c>
      <c r="AA4615">
        <v>9690</v>
      </c>
      <c r="AB4615">
        <v>3229</v>
      </c>
      <c r="AC4615">
        <v>581</v>
      </c>
      <c r="AD4615" s="7">
        <f>invoices[[#This Row],[Rent]]+invoices[[#This Row],[Services]]+invoices[[#This Row],[GST]]</f>
        <v>13500</v>
      </c>
      <c r="AE4615" s="7">
        <f>invoices[[#This Row],[Total]]-invoices[[#This Row],[rent_amount]]</f>
        <v>0</v>
      </c>
      <c r="AF4615">
        <v>2387</v>
      </c>
      <c r="AG4615">
        <v>217</v>
      </c>
      <c r="AH4615">
        <f>invoices[[#This Row],[EB Amount]]-invoices[[#This Row],[electricity_amount]]</f>
        <v>0</v>
      </c>
    </row>
    <row r="4616" spans="1:34">
      <c r="A4616" t="s">
        <v>6318</v>
      </c>
      <c r="B4616" t="s">
        <v>22</v>
      </c>
      <c r="C4616" t="s">
        <v>1864</v>
      </c>
      <c r="D4616" t="s">
        <v>24</v>
      </c>
      <c r="E4616" t="s">
        <v>25</v>
      </c>
      <c r="F4616" t="s">
        <v>1865</v>
      </c>
      <c r="G4616" t="s">
        <v>6319</v>
      </c>
      <c r="H4616" s="1">
        <f>DATE(YEAR(invoices[[#This Row],[due_date]]),MONTH(invoices[[#This Row],[due_date]]),1)</f>
        <v>45292</v>
      </c>
      <c r="I4616" s="1">
        <v>45298</v>
      </c>
      <c r="J4616">
        <v>11500</v>
      </c>
      <c r="K4616">
        <v>0</v>
      </c>
      <c r="L4616">
        <v>2250</v>
      </c>
      <c r="M4616">
        <f>invoices[[#This Row],[rent_amount]]+invoices[[#This Row],[electricity_amount]]+invoices[[#This Row],[other_charges]]</f>
        <v>13750</v>
      </c>
      <c r="N4616" t="s">
        <v>28</v>
      </c>
      <c r="O4616" t="s">
        <v>271</v>
      </c>
      <c r="P4616">
        <v>0</v>
      </c>
      <c r="Q4616" t="b">
        <v>0</v>
      </c>
      <c r="R4616" t="s">
        <v>92</v>
      </c>
      <c r="S4616">
        <v>0</v>
      </c>
      <c r="T4616">
        <f>invoices[[#This Row],[total_amount]]</f>
        <v>13750</v>
      </c>
      <c r="U4616" t="s">
        <v>1868</v>
      </c>
      <c r="V4616" t="str">
        <f>INDEX([1]!Table1[tenantname],MATCH(invoices[[#This Row],[allotment_id]],[1]!Table1[TenantAllotmentID],0))</f>
        <v>Preeti Jharia (A24-B2)</v>
      </c>
      <c r="W4616" t="s">
        <v>14623</v>
      </c>
      <c r="X4616" t="s">
        <v>14624</v>
      </c>
      <c r="Y4616" s="4">
        <v>45292</v>
      </c>
      <c r="Z4616" t="s">
        <v>15808</v>
      </c>
      <c r="AA4616">
        <v>8255</v>
      </c>
      <c r="AB4616">
        <v>2751</v>
      </c>
      <c r="AC4616">
        <v>494</v>
      </c>
      <c r="AD4616" s="7">
        <f>invoices[[#This Row],[Rent]]+invoices[[#This Row],[Services]]+invoices[[#This Row],[GST]]</f>
        <v>11500</v>
      </c>
      <c r="AE4616" s="7">
        <f>invoices[[#This Row],[Total]]-invoices[[#This Row],[rent_amount]]</f>
        <v>0</v>
      </c>
      <c r="AF4616">
        <v>2390</v>
      </c>
      <c r="AG4616">
        <v>0</v>
      </c>
      <c r="AH4616">
        <f>invoices[[#This Row],[EB Amount]]-invoices[[#This Row],[electricity_amount]]</f>
        <v>0</v>
      </c>
    </row>
    <row r="4617" spans="1:34">
      <c r="A4617" t="s">
        <v>6365</v>
      </c>
      <c r="B4617" t="s">
        <v>22</v>
      </c>
      <c r="C4617" t="s">
        <v>166</v>
      </c>
      <c r="D4617" t="s">
        <v>24</v>
      </c>
      <c r="E4617" t="s">
        <v>167</v>
      </c>
      <c r="F4617" t="s">
        <v>168</v>
      </c>
      <c r="G4617" t="s">
        <v>6366</v>
      </c>
      <c r="H4617" s="1">
        <f>DATE(YEAR(invoices[[#This Row],[due_date]]),MONTH(invoices[[#This Row],[due_date]]),1)</f>
        <v>45292</v>
      </c>
      <c r="I4617" s="1">
        <v>45298</v>
      </c>
      <c r="J4617">
        <v>12500</v>
      </c>
      <c r="K4617">
        <v>930</v>
      </c>
      <c r="L4617">
        <v>0</v>
      </c>
      <c r="M4617">
        <f>invoices[[#This Row],[rent_amount]]+invoices[[#This Row],[electricity_amount]]+invoices[[#This Row],[other_charges]]</f>
        <v>13430</v>
      </c>
      <c r="N4617" t="s">
        <v>28</v>
      </c>
      <c r="O4617" t="s">
        <v>454</v>
      </c>
      <c r="P4617">
        <v>0</v>
      </c>
      <c r="Q4617" t="b">
        <v>0</v>
      </c>
      <c r="R4617" t="s">
        <v>92</v>
      </c>
      <c r="S4617">
        <v>0</v>
      </c>
      <c r="T4617">
        <f>invoices[[#This Row],[total_amount]]</f>
        <v>13430</v>
      </c>
      <c r="U4617" t="s">
        <v>171</v>
      </c>
      <c r="V4617" t="str">
        <f>INDEX([1]!Table1[tenantname],MATCH(invoices[[#This Row],[allotment_id]],[1]!Table1[TenantAllotmentID],0))</f>
        <v>Shubhashish . (B42-C2)</v>
      </c>
      <c r="W4617" t="s">
        <v>14022</v>
      </c>
      <c r="X4617" t="s">
        <v>14023</v>
      </c>
      <c r="Y4617" s="4">
        <v>45292</v>
      </c>
      <c r="Z4617" t="s">
        <v>15808</v>
      </c>
      <c r="AA4617">
        <v>8973</v>
      </c>
      <c r="AB4617">
        <v>2990</v>
      </c>
      <c r="AC4617">
        <v>537</v>
      </c>
      <c r="AD4617" s="7">
        <f>invoices[[#This Row],[Rent]]+invoices[[#This Row],[Services]]+invoices[[#This Row],[GST]]</f>
        <v>12500</v>
      </c>
      <c r="AE4617" s="7">
        <f>invoices[[#This Row],[Total]]-invoices[[#This Row],[rent_amount]]</f>
        <v>0</v>
      </c>
      <c r="AF4617">
        <v>2413</v>
      </c>
      <c r="AG4617">
        <v>930</v>
      </c>
      <c r="AH4617">
        <f>invoices[[#This Row],[EB Amount]]-invoices[[#This Row],[electricity_amount]]</f>
        <v>0</v>
      </c>
    </row>
    <row r="4618" spans="1:34">
      <c r="A4618" t="s">
        <v>6490</v>
      </c>
      <c r="B4618" t="s">
        <v>22</v>
      </c>
      <c r="C4618" t="s">
        <v>649</v>
      </c>
      <c r="D4618" t="s">
        <v>24</v>
      </c>
      <c r="E4618" t="s">
        <v>195</v>
      </c>
      <c r="F4618" t="s">
        <v>650</v>
      </c>
      <c r="G4618" t="s">
        <v>6491</v>
      </c>
      <c r="H4618" s="1">
        <f>DATE(YEAR(invoices[[#This Row],[due_date]]),MONTH(invoices[[#This Row],[due_date]]),1)</f>
        <v>45292</v>
      </c>
      <c r="I4618" s="1">
        <v>45298</v>
      </c>
      <c r="J4618">
        <v>13600</v>
      </c>
      <c r="K4618">
        <v>242</v>
      </c>
      <c r="L4618">
        <v>0</v>
      </c>
      <c r="M4618">
        <f>invoices[[#This Row],[rent_amount]]+invoices[[#This Row],[electricity_amount]]+invoices[[#This Row],[other_charges]]</f>
        <v>13842</v>
      </c>
      <c r="N4618" t="s">
        <v>28</v>
      </c>
      <c r="O4618" t="s">
        <v>454</v>
      </c>
      <c r="P4618">
        <v>0</v>
      </c>
      <c r="Q4618" t="b">
        <v>0</v>
      </c>
      <c r="R4618" t="s">
        <v>92</v>
      </c>
      <c r="S4618">
        <v>0</v>
      </c>
      <c r="T4618">
        <f>invoices[[#This Row],[total_amount]]</f>
        <v>13842</v>
      </c>
      <c r="U4618" t="s">
        <v>652</v>
      </c>
      <c r="V4618" t="str">
        <f>INDEX([1]!Table1[tenantname],MATCH(invoices[[#This Row],[allotment_id]],[1]!Table1[TenantAllotmentID],0))</f>
        <v>Sai Prasanna Sape (D41-B2)</v>
      </c>
      <c r="W4618" t="s">
        <v>14183</v>
      </c>
      <c r="X4618" t="s">
        <v>14184</v>
      </c>
      <c r="Y4618" s="4">
        <v>45292</v>
      </c>
      <c r="Z4618" t="s">
        <v>15808</v>
      </c>
      <c r="AA4618">
        <v>9762</v>
      </c>
      <c r="AB4618">
        <v>3253</v>
      </c>
      <c r="AC4618">
        <v>585</v>
      </c>
      <c r="AD4618" s="7">
        <f>invoices[[#This Row],[Rent]]+invoices[[#This Row],[Services]]+invoices[[#This Row],[GST]]</f>
        <v>13600</v>
      </c>
      <c r="AE4618" s="7">
        <f>invoices[[#This Row],[Total]]-invoices[[#This Row],[rent_amount]]</f>
        <v>0</v>
      </c>
      <c r="AF4618">
        <v>2476</v>
      </c>
      <c r="AG4618">
        <v>242</v>
      </c>
      <c r="AH4618">
        <f>invoices[[#This Row],[EB Amount]]-invoices[[#This Row],[electricity_amount]]</f>
        <v>0</v>
      </c>
    </row>
    <row r="4619" spans="1:34">
      <c r="A4619" t="s">
        <v>6860</v>
      </c>
      <c r="B4619" t="s">
        <v>22</v>
      </c>
      <c r="C4619" t="s">
        <v>2027</v>
      </c>
      <c r="D4619" t="s">
        <v>24</v>
      </c>
      <c r="E4619" t="s">
        <v>254</v>
      </c>
      <c r="F4619" t="s">
        <v>575</v>
      </c>
      <c r="G4619" t="s">
        <v>6861</v>
      </c>
      <c r="H4619" s="1">
        <f>DATE(YEAR(invoices[[#This Row],[due_date]]),MONTH(invoices[[#This Row],[due_date]]),1)</f>
        <v>45292</v>
      </c>
      <c r="I4619" s="1">
        <v>45298</v>
      </c>
      <c r="J4619">
        <v>5144.9999999999982</v>
      </c>
      <c r="K4619">
        <v>0</v>
      </c>
      <c r="L4619">
        <v>0</v>
      </c>
      <c r="M4619">
        <f>invoices[[#This Row],[rent_amount]]+invoices[[#This Row],[electricity_amount]]+invoices[[#This Row],[other_charges]]</f>
        <v>5144.9999999999982</v>
      </c>
      <c r="N4619" t="s">
        <v>28</v>
      </c>
      <c r="O4619" t="s">
        <v>454</v>
      </c>
      <c r="P4619">
        <v>0</v>
      </c>
      <c r="Q4619" t="b">
        <v>0</v>
      </c>
      <c r="R4619" t="s">
        <v>92</v>
      </c>
      <c r="S4619">
        <v>0</v>
      </c>
      <c r="T4619">
        <f>invoices[[#This Row],[total_amount]]</f>
        <v>5144.9999999999982</v>
      </c>
      <c r="U4619" t="s">
        <v>2214</v>
      </c>
      <c r="V4619" t="str">
        <f>INDEX([1]!Table1[tenantname],MATCH(invoices[[#This Row],[allotment_id]],[1]!Table1[TenantAllotmentID],0))</f>
        <v>Sagarika Das (C42-B1)</v>
      </c>
      <c r="W4619" t="s">
        <v>14679</v>
      </c>
      <c r="X4619" t="s">
        <v>14744</v>
      </c>
      <c r="Y4619" s="4">
        <v>45292</v>
      </c>
      <c r="Z4619" t="s">
        <v>15808</v>
      </c>
      <c r="AA4619">
        <v>3601.4999999999995</v>
      </c>
      <c r="AB4619">
        <v>1308.0508474576259</v>
      </c>
      <c r="AC4619">
        <v>235.44915254237264</v>
      </c>
      <c r="AD4619" s="7">
        <f>invoices[[#This Row],[Rent]]+invoices[[#This Row],[Services]]+invoices[[#This Row],[GST]]</f>
        <v>5144.9999999999982</v>
      </c>
      <c r="AE4619" s="7">
        <f>invoices[[#This Row],[Total]]-invoices[[#This Row],[rent_amount]]</f>
        <v>0</v>
      </c>
      <c r="AF4619">
        <v>2663</v>
      </c>
      <c r="AG4619">
        <v>0</v>
      </c>
      <c r="AH4619">
        <f>invoices[[#This Row],[EB Amount]]-invoices[[#This Row],[electricity_amount]]</f>
        <v>0</v>
      </c>
    </row>
    <row r="4620" spans="1:34">
      <c r="A4620" t="s">
        <v>6862</v>
      </c>
      <c r="B4620" t="s">
        <v>22</v>
      </c>
      <c r="C4620" t="s">
        <v>3117</v>
      </c>
      <c r="D4620" t="s">
        <v>24</v>
      </c>
      <c r="E4620" t="s">
        <v>147</v>
      </c>
      <c r="F4620" t="s">
        <v>1605</v>
      </c>
      <c r="G4620" t="s">
        <v>6863</v>
      </c>
      <c r="H4620" s="1">
        <f>DATE(YEAR(invoices[[#This Row],[due_date]]),MONTH(invoices[[#This Row],[due_date]]),1)</f>
        <v>45292</v>
      </c>
      <c r="I4620" s="1">
        <v>45298</v>
      </c>
      <c r="J4620">
        <v>12600</v>
      </c>
      <c r="K4620">
        <v>552</v>
      </c>
      <c r="L4620">
        <v>0</v>
      </c>
      <c r="M4620">
        <f>invoices[[#This Row],[rent_amount]]+invoices[[#This Row],[electricity_amount]]+invoices[[#This Row],[other_charges]]</f>
        <v>13152</v>
      </c>
      <c r="N4620" t="s">
        <v>28</v>
      </c>
      <c r="O4620" t="s">
        <v>271</v>
      </c>
      <c r="P4620">
        <v>0</v>
      </c>
      <c r="Q4620" t="b">
        <v>0</v>
      </c>
      <c r="R4620" t="s">
        <v>92</v>
      </c>
      <c r="S4620">
        <v>0</v>
      </c>
      <c r="T4620">
        <f>invoices[[#This Row],[total_amount]]</f>
        <v>13152</v>
      </c>
      <c r="U4620" t="s">
        <v>3119</v>
      </c>
      <c r="V4620" t="str">
        <f>INDEX([1]!Table1[tenantname],MATCH(invoices[[#This Row],[allotment_id]],[1]!Table1[TenantAllotmentID],0))</f>
        <v>Jayakanth S (C31-C2)</v>
      </c>
      <c r="W4620" t="s">
        <v>14978</v>
      </c>
      <c r="X4620" t="s">
        <v>14979</v>
      </c>
      <c r="Y4620" s="4">
        <v>45292</v>
      </c>
      <c r="Z4620" t="s">
        <v>15808</v>
      </c>
      <c r="AA4620">
        <v>9044</v>
      </c>
      <c r="AB4620">
        <v>3014</v>
      </c>
      <c r="AC4620">
        <v>542</v>
      </c>
      <c r="AD4620" s="7">
        <f>invoices[[#This Row],[Rent]]+invoices[[#This Row],[Services]]+invoices[[#This Row],[GST]]</f>
        <v>12600</v>
      </c>
      <c r="AE4620" s="7">
        <f>invoices[[#This Row],[Total]]-invoices[[#This Row],[rent_amount]]</f>
        <v>0</v>
      </c>
      <c r="AF4620">
        <v>2664</v>
      </c>
      <c r="AG4620">
        <v>552</v>
      </c>
      <c r="AH4620">
        <f>invoices[[#This Row],[EB Amount]]-invoices[[#This Row],[electricity_amount]]</f>
        <v>0</v>
      </c>
    </row>
    <row r="4621" spans="1:34">
      <c r="A4621" t="s">
        <v>6974</v>
      </c>
      <c r="B4621" t="s">
        <v>22</v>
      </c>
      <c r="C4621" t="s">
        <v>1425</v>
      </c>
      <c r="D4621" t="s">
        <v>24</v>
      </c>
      <c r="E4621" t="s">
        <v>96</v>
      </c>
      <c r="F4621" t="s">
        <v>1426</v>
      </c>
      <c r="G4621" t="s">
        <v>6975</v>
      </c>
      <c r="H4621" s="1">
        <f>DATE(YEAR(invoices[[#This Row],[due_date]]),MONTH(invoices[[#This Row],[due_date]]),1)</f>
        <v>45292</v>
      </c>
      <c r="I4621" s="1">
        <v>45298</v>
      </c>
      <c r="J4621">
        <v>3948.3870967741923</v>
      </c>
      <c r="K4621">
        <v>2728</v>
      </c>
      <c r="L4621">
        <v>2250</v>
      </c>
      <c r="M4621">
        <f>invoices[[#This Row],[rent_amount]]+invoices[[#This Row],[electricity_amount]]+invoices[[#This Row],[other_charges]]</f>
        <v>8926.3870967741932</v>
      </c>
      <c r="N4621" t="s">
        <v>28</v>
      </c>
      <c r="O4621" t="s">
        <v>271</v>
      </c>
      <c r="P4621">
        <v>0</v>
      </c>
      <c r="Q4621" t="b">
        <v>0</v>
      </c>
      <c r="R4621" t="s">
        <v>92</v>
      </c>
      <c r="S4621">
        <v>0</v>
      </c>
      <c r="T4621">
        <f>invoices[[#This Row],[total_amount]]</f>
        <v>8926.3870967741932</v>
      </c>
      <c r="U4621" t="s">
        <v>1428</v>
      </c>
      <c r="V4621" t="str">
        <f>INDEX([1]!Table1[tenantname],MATCH(invoices[[#This Row],[allotment_id]],[1]!Table1[TenantAllotmentID],0))</f>
        <v>Nithin kumar Panjala (B33-B1)</v>
      </c>
      <c r="W4621" t="s">
        <v>14468</v>
      </c>
      <c r="X4621" t="s">
        <v>14469</v>
      </c>
      <c r="Y4621" s="4">
        <v>45292</v>
      </c>
      <c r="Z4621" t="s">
        <v>15808</v>
      </c>
      <c r="AA4621">
        <v>2763.8709677419351</v>
      </c>
      <c r="AB4621">
        <v>1003.827227993438</v>
      </c>
      <c r="AC4621">
        <v>180.68890103881884</v>
      </c>
      <c r="AD4621" s="7">
        <f>invoices[[#This Row],[Rent]]+invoices[[#This Row],[Services]]+invoices[[#This Row],[GST]]</f>
        <v>3948.3870967741923</v>
      </c>
      <c r="AE4621" s="7">
        <f>invoices[[#This Row],[Total]]-invoices[[#This Row],[rent_amount]]</f>
        <v>0</v>
      </c>
      <c r="AF4621">
        <v>2721</v>
      </c>
      <c r="AG4621">
        <v>2728</v>
      </c>
      <c r="AH4621">
        <f>invoices[[#This Row],[EB Amount]]-invoices[[#This Row],[electricity_amount]]</f>
        <v>0</v>
      </c>
    </row>
    <row r="4622" spans="1:34">
      <c r="A4622" t="s">
        <v>6996</v>
      </c>
      <c r="B4622" t="s">
        <v>22</v>
      </c>
      <c r="C4622" t="s">
        <v>3367</v>
      </c>
      <c r="D4622" t="s">
        <v>24</v>
      </c>
      <c r="E4622" t="s">
        <v>226</v>
      </c>
      <c r="F4622" t="s">
        <v>1238</v>
      </c>
      <c r="G4622" t="s">
        <v>6997</v>
      </c>
      <c r="H4622" s="1">
        <f>DATE(YEAR(invoices[[#This Row],[due_date]]),MONTH(invoices[[#This Row],[due_date]]),1)</f>
        <v>45292</v>
      </c>
      <c r="I4622" s="1">
        <v>45298</v>
      </c>
      <c r="J4622">
        <v>15500</v>
      </c>
      <c r="K4622">
        <v>1240</v>
      </c>
      <c r="L4622">
        <v>0</v>
      </c>
      <c r="M4622">
        <f>invoices[[#This Row],[rent_amount]]+invoices[[#This Row],[electricity_amount]]+invoices[[#This Row],[other_charges]]</f>
        <v>16740</v>
      </c>
      <c r="N4622" t="s">
        <v>28</v>
      </c>
      <c r="O4622" t="s">
        <v>91</v>
      </c>
      <c r="P4622">
        <v>0</v>
      </c>
      <c r="Q4622" t="b">
        <v>0</v>
      </c>
      <c r="R4622" t="s">
        <v>92</v>
      </c>
      <c r="S4622">
        <v>0</v>
      </c>
      <c r="T4622">
        <f>invoices[[#This Row],[total_amount]]</f>
        <v>16740</v>
      </c>
      <c r="U4622" t="s">
        <v>3369</v>
      </c>
      <c r="V4622" t="str">
        <f>INDEX([1]!Table1[tenantname],MATCH(invoices[[#This Row],[allotment_id]],[1]!Table1[TenantAllotmentID],0))</f>
        <v>Vishakha Pandey (B12-A1)</v>
      </c>
      <c r="W4622" t="s">
        <v>15038</v>
      </c>
      <c r="X4622" t="s">
        <v>15039</v>
      </c>
      <c r="Y4622" s="4">
        <v>45292</v>
      </c>
      <c r="Z4622" t="s">
        <v>15808</v>
      </c>
      <c r="AA4622">
        <v>11126</v>
      </c>
      <c r="AB4622">
        <v>3708</v>
      </c>
      <c r="AC4622">
        <v>666</v>
      </c>
      <c r="AD4622" s="7">
        <f>invoices[[#This Row],[Rent]]+invoices[[#This Row],[Services]]+invoices[[#This Row],[GST]]</f>
        <v>15500</v>
      </c>
      <c r="AE4622" s="7">
        <f>invoices[[#This Row],[Total]]-invoices[[#This Row],[rent_amount]]</f>
        <v>0</v>
      </c>
      <c r="AF4622">
        <v>2731</v>
      </c>
      <c r="AG4622">
        <v>1240</v>
      </c>
      <c r="AH4622">
        <f>invoices[[#This Row],[EB Amount]]-invoices[[#This Row],[electricity_amount]]</f>
        <v>0</v>
      </c>
    </row>
    <row r="4623" spans="1:34">
      <c r="A4623" t="s">
        <v>7006</v>
      </c>
      <c r="B4623" t="s">
        <v>22</v>
      </c>
      <c r="C4623" t="s">
        <v>2524</v>
      </c>
      <c r="D4623" t="s">
        <v>24</v>
      </c>
      <c r="E4623" t="s">
        <v>247</v>
      </c>
      <c r="F4623" t="s">
        <v>417</v>
      </c>
      <c r="G4623" t="s">
        <v>7007</v>
      </c>
      <c r="H4623" s="1">
        <f>DATE(YEAR(invoices[[#This Row],[due_date]]),MONTH(invoices[[#This Row],[due_date]]),1)</f>
        <v>45292</v>
      </c>
      <c r="I4623" s="1">
        <v>45298</v>
      </c>
      <c r="J4623">
        <v>13600</v>
      </c>
      <c r="K4623">
        <v>1085</v>
      </c>
      <c r="L4623">
        <v>0</v>
      </c>
      <c r="M4623">
        <f>invoices[[#This Row],[rent_amount]]+invoices[[#This Row],[electricity_amount]]+invoices[[#This Row],[other_charges]]</f>
        <v>14685</v>
      </c>
      <c r="N4623" t="s">
        <v>28</v>
      </c>
      <c r="O4623" t="s">
        <v>454</v>
      </c>
      <c r="P4623">
        <v>0</v>
      </c>
      <c r="Q4623" t="b">
        <v>0</v>
      </c>
      <c r="R4623" t="s">
        <v>92</v>
      </c>
      <c r="S4623">
        <v>0</v>
      </c>
      <c r="T4623">
        <f>invoices[[#This Row],[total_amount]]</f>
        <v>14685</v>
      </c>
      <c r="U4623" t="s">
        <v>2526</v>
      </c>
      <c r="V4623" t="str">
        <f>INDEX([1]!Table1[tenantname],MATCH(invoices[[#This Row],[allotment_id]],[1]!Table1[TenantAllotmentID],0))</f>
        <v>Yogesh Nandarapu (C11-B2)</v>
      </c>
      <c r="W4623" t="s">
        <v>14828</v>
      </c>
      <c r="X4623" t="s">
        <v>14829</v>
      </c>
      <c r="Y4623" s="4">
        <v>45292</v>
      </c>
      <c r="Z4623" t="s">
        <v>15808</v>
      </c>
      <c r="AA4623">
        <v>9762</v>
      </c>
      <c r="AB4623">
        <v>3253</v>
      </c>
      <c r="AC4623">
        <v>585</v>
      </c>
      <c r="AD4623" s="7">
        <f>invoices[[#This Row],[Rent]]+invoices[[#This Row],[Services]]+invoices[[#This Row],[GST]]</f>
        <v>13600</v>
      </c>
      <c r="AE4623" s="7">
        <f>invoices[[#This Row],[Total]]-invoices[[#This Row],[rent_amount]]</f>
        <v>0</v>
      </c>
      <c r="AF4623">
        <v>2736</v>
      </c>
      <c r="AG4623">
        <v>1085</v>
      </c>
      <c r="AH4623">
        <f>invoices[[#This Row],[EB Amount]]-invoices[[#This Row],[electricity_amount]]</f>
        <v>0</v>
      </c>
    </row>
    <row r="4624" spans="1:34">
      <c r="A4624" t="s">
        <v>7164</v>
      </c>
      <c r="B4624" t="s">
        <v>22</v>
      </c>
      <c r="C4624" t="s">
        <v>1517</v>
      </c>
      <c r="D4624" t="s">
        <v>24</v>
      </c>
      <c r="E4624" t="s">
        <v>349</v>
      </c>
      <c r="F4624" t="s">
        <v>878</v>
      </c>
      <c r="G4624" t="s">
        <v>7165</v>
      </c>
      <c r="H4624" s="1">
        <f>DATE(YEAR(invoices[[#This Row],[due_date]]),MONTH(invoices[[#This Row],[due_date]]),1)</f>
        <v>45292</v>
      </c>
      <c r="I4624" s="1">
        <v>45298</v>
      </c>
      <c r="J4624">
        <v>18300</v>
      </c>
      <c r="K4624">
        <v>1271</v>
      </c>
      <c r="L4624">
        <v>0</v>
      </c>
      <c r="M4624">
        <f>invoices[[#This Row],[rent_amount]]+invoices[[#This Row],[electricity_amount]]+invoices[[#This Row],[other_charges]]</f>
        <v>19571</v>
      </c>
      <c r="N4624" t="s">
        <v>28</v>
      </c>
      <c r="O4624" t="s">
        <v>271</v>
      </c>
      <c r="P4624">
        <v>0</v>
      </c>
      <c r="Q4624" t="b">
        <v>0</v>
      </c>
      <c r="R4624" t="s">
        <v>92</v>
      </c>
      <c r="S4624">
        <v>0</v>
      </c>
      <c r="T4624">
        <f>invoices[[#This Row],[total_amount]]</f>
        <v>19571</v>
      </c>
      <c r="U4624" t="s">
        <v>1518</v>
      </c>
      <c r="V4624" t="str">
        <f>INDEX([1]!Table1[tenantname],MATCH(invoices[[#This Row],[allotment_id]],[1]!Table1[TenantAllotmentID],0))</f>
        <v>Binayak Debgupta (B11-A1)</v>
      </c>
      <c r="W4624" t="s">
        <v>14504</v>
      </c>
      <c r="X4624" t="s">
        <v>14505</v>
      </c>
      <c r="Y4624" s="4">
        <v>45292</v>
      </c>
      <c r="Z4624" t="s">
        <v>15808</v>
      </c>
      <c r="AA4624">
        <v>13136</v>
      </c>
      <c r="AB4624">
        <v>4377</v>
      </c>
      <c r="AC4624">
        <v>787</v>
      </c>
      <c r="AD4624" s="7">
        <f>invoices[[#This Row],[Rent]]+invoices[[#This Row],[Services]]+invoices[[#This Row],[GST]]</f>
        <v>18300</v>
      </c>
      <c r="AE4624" s="7">
        <f>invoices[[#This Row],[Total]]-invoices[[#This Row],[rent_amount]]</f>
        <v>0</v>
      </c>
      <c r="AF4624">
        <v>2816</v>
      </c>
      <c r="AG4624">
        <v>1271</v>
      </c>
      <c r="AH4624">
        <f>invoices[[#This Row],[EB Amount]]-invoices[[#This Row],[electricity_amount]]</f>
        <v>0</v>
      </c>
    </row>
    <row r="4625" spans="1:34">
      <c r="A4625" t="s">
        <v>7174</v>
      </c>
      <c r="B4625" t="s">
        <v>22</v>
      </c>
      <c r="C4625" t="s">
        <v>2950</v>
      </c>
      <c r="D4625" t="s">
        <v>24</v>
      </c>
      <c r="E4625" t="s">
        <v>349</v>
      </c>
      <c r="F4625" t="s">
        <v>716</v>
      </c>
      <c r="G4625" t="s">
        <v>7175</v>
      </c>
      <c r="H4625" s="1">
        <f>DATE(YEAR(invoices[[#This Row],[due_date]]),MONTH(invoices[[#This Row],[due_date]]),1)</f>
        <v>45292</v>
      </c>
      <c r="I4625" s="1">
        <v>45298</v>
      </c>
      <c r="J4625">
        <v>22000</v>
      </c>
      <c r="K4625">
        <v>1271</v>
      </c>
      <c r="L4625">
        <v>0</v>
      </c>
      <c r="M4625">
        <f>invoices[[#This Row],[rent_amount]]+invoices[[#This Row],[electricity_amount]]+invoices[[#This Row],[other_charges]]</f>
        <v>23271</v>
      </c>
      <c r="N4625" t="s">
        <v>28</v>
      </c>
      <c r="O4625" t="s">
        <v>91</v>
      </c>
      <c r="P4625">
        <v>0</v>
      </c>
      <c r="Q4625" t="b">
        <v>0</v>
      </c>
      <c r="R4625" t="s">
        <v>92</v>
      </c>
      <c r="S4625">
        <v>0</v>
      </c>
      <c r="T4625">
        <f>invoices[[#This Row],[total_amount]]</f>
        <v>23271</v>
      </c>
      <c r="U4625" t="s">
        <v>2952</v>
      </c>
      <c r="V4625" t="str">
        <f>INDEX([1]!Table1[tenantname],MATCH(invoices[[#This Row],[allotment_id]],[1]!Table1[TenantAllotmentID],0))</f>
        <v>Sandeep K (B11-D1)</v>
      </c>
      <c r="W4625" t="s">
        <v>14931</v>
      </c>
      <c r="X4625" t="s">
        <v>14932</v>
      </c>
      <c r="Y4625" s="4">
        <v>45292</v>
      </c>
      <c r="Z4625" t="s">
        <v>15808</v>
      </c>
      <c r="AA4625">
        <v>15792</v>
      </c>
      <c r="AB4625">
        <v>5263</v>
      </c>
      <c r="AC4625">
        <v>945</v>
      </c>
      <c r="AD4625" s="7">
        <f>invoices[[#This Row],[Rent]]+invoices[[#This Row],[Services]]+invoices[[#This Row],[GST]]</f>
        <v>22000</v>
      </c>
      <c r="AE4625" s="7">
        <f>invoices[[#This Row],[Total]]-invoices[[#This Row],[rent_amount]]</f>
        <v>0</v>
      </c>
      <c r="AF4625">
        <v>2820</v>
      </c>
      <c r="AG4625">
        <v>1271</v>
      </c>
      <c r="AH4625">
        <f>invoices[[#This Row],[EB Amount]]-invoices[[#This Row],[electricity_amount]]</f>
        <v>0</v>
      </c>
    </row>
    <row r="4626" spans="1:34">
      <c r="A4626" t="s">
        <v>7180</v>
      </c>
      <c r="B4626" t="s">
        <v>22</v>
      </c>
      <c r="C4626" t="s">
        <v>146</v>
      </c>
      <c r="D4626" t="s">
        <v>24</v>
      </c>
      <c r="E4626" t="s">
        <v>147</v>
      </c>
      <c r="F4626" t="s">
        <v>148</v>
      </c>
      <c r="G4626" t="s">
        <v>7181</v>
      </c>
      <c r="H4626" s="1">
        <f>DATE(YEAR(invoices[[#This Row],[due_date]]),MONTH(invoices[[#This Row],[due_date]]),1)</f>
        <v>45292</v>
      </c>
      <c r="I4626" s="1">
        <v>45298</v>
      </c>
      <c r="J4626">
        <v>12600</v>
      </c>
      <c r="K4626">
        <v>480</v>
      </c>
      <c r="L4626">
        <v>0</v>
      </c>
      <c r="M4626">
        <f>invoices[[#This Row],[rent_amount]]+invoices[[#This Row],[electricity_amount]]+invoices[[#This Row],[other_charges]]</f>
        <v>13080</v>
      </c>
      <c r="N4626" t="s">
        <v>28</v>
      </c>
      <c r="O4626" t="s">
        <v>91</v>
      </c>
      <c r="P4626">
        <v>0</v>
      </c>
      <c r="Q4626" t="b">
        <v>0</v>
      </c>
      <c r="R4626" t="s">
        <v>92</v>
      </c>
      <c r="S4626">
        <v>0</v>
      </c>
      <c r="T4626">
        <f>invoices[[#This Row],[total_amount]]</f>
        <v>13080</v>
      </c>
      <c r="U4626" t="s">
        <v>152</v>
      </c>
      <c r="V4626" t="str">
        <f>INDEX([1]!Table1[tenantname],MATCH(invoices[[#This Row],[allotment_id]],[1]!Table1[TenantAllotmentID],0))</f>
        <v>Akshay R (C31-C1)</v>
      </c>
      <c r="W4626" t="s">
        <v>14016</v>
      </c>
      <c r="X4626" t="s">
        <v>14017</v>
      </c>
      <c r="Y4626" s="4">
        <v>45292</v>
      </c>
      <c r="Z4626" t="s">
        <v>15808</v>
      </c>
      <c r="AA4626">
        <v>9044</v>
      </c>
      <c r="AB4626">
        <v>3014</v>
      </c>
      <c r="AC4626">
        <v>542</v>
      </c>
      <c r="AD4626" s="7">
        <f>invoices[[#This Row],[Rent]]+invoices[[#This Row],[Services]]+invoices[[#This Row],[GST]]</f>
        <v>12600</v>
      </c>
      <c r="AE4626" s="7">
        <f>invoices[[#This Row],[Total]]-invoices[[#This Row],[rent_amount]]</f>
        <v>0</v>
      </c>
      <c r="AF4626">
        <v>2823</v>
      </c>
      <c r="AG4626">
        <v>480</v>
      </c>
      <c r="AH4626">
        <f>invoices[[#This Row],[EB Amount]]-invoices[[#This Row],[electricity_amount]]</f>
        <v>0</v>
      </c>
    </row>
    <row r="4627" spans="1:34">
      <c r="A4627" t="s">
        <v>7293</v>
      </c>
      <c r="B4627" t="s">
        <v>22</v>
      </c>
      <c r="C4627" t="s">
        <v>1039</v>
      </c>
      <c r="D4627" t="s">
        <v>24</v>
      </c>
      <c r="E4627" t="s">
        <v>476</v>
      </c>
      <c r="F4627" t="s">
        <v>620</v>
      </c>
      <c r="G4627" t="s">
        <v>7294</v>
      </c>
      <c r="H4627" s="1">
        <f>DATE(YEAR(invoices[[#This Row],[due_date]]),MONTH(invoices[[#This Row],[due_date]]),1)</f>
        <v>45292</v>
      </c>
      <c r="I4627" s="1">
        <v>45298</v>
      </c>
      <c r="J4627">
        <v>12600</v>
      </c>
      <c r="K4627">
        <v>31</v>
      </c>
      <c r="L4627">
        <v>0</v>
      </c>
      <c r="M4627">
        <f>invoices[[#This Row],[rent_amount]]+invoices[[#This Row],[electricity_amount]]+invoices[[#This Row],[other_charges]]</f>
        <v>12631</v>
      </c>
      <c r="N4627" t="s">
        <v>28</v>
      </c>
      <c r="O4627" t="s">
        <v>91</v>
      </c>
      <c r="P4627">
        <v>0</v>
      </c>
      <c r="Q4627" t="b">
        <v>0</v>
      </c>
      <c r="R4627" t="s">
        <v>92</v>
      </c>
      <c r="S4627">
        <v>0</v>
      </c>
      <c r="T4627">
        <f>invoices[[#This Row],[total_amount]]</f>
        <v>12631</v>
      </c>
      <c r="U4627" t="s">
        <v>1155</v>
      </c>
      <c r="V4627" t="str">
        <f>INDEX([1]!Table1[tenantname],MATCH(invoices[[#This Row],[allotment_id]],[1]!Table1[TenantAllotmentID],0))</f>
        <v>Arindrajith Kundu (B41-C1)</v>
      </c>
      <c r="W4627" t="s">
        <v>14325</v>
      </c>
      <c r="X4627" t="s">
        <v>14364</v>
      </c>
      <c r="Y4627" s="4">
        <v>45292</v>
      </c>
      <c r="Z4627" t="s">
        <v>15808</v>
      </c>
      <c r="AA4627">
        <v>9044</v>
      </c>
      <c r="AB4627">
        <v>3014</v>
      </c>
      <c r="AC4627">
        <v>542</v>
      </c>
      <c r="AD4627" s="7">
        <f>invoices[[#This Row],[Rent]]+invoices[[#This Row],[Services]]+invoices[[#This Row],[GST]]</f>
        <v>12600</v>
      </c>
      <c r="AE4627" s="7">
        <f>invoices[[#This Row],[Total]]-invoices[[#This Row],[rent_amount]]</f>
        <v>0</v>
      </c>
      <c r="AF4627">
        <v>2878</v>
      </c>
      <c r="AG4627">
        <v>31</v>
      </c>
      <c r="AH4627">
        <f>invoices[[#This Row],[EB Amount]]-invoices[[#This Row],[electricity_amount]]</f>
        <v>0</v>
      </c>
    </row>
    <row r="4628" spans="1:34">
      <c r="A4628" t="s">
        <v>7321</v>
      </c>
      <c r="B4628" t="s">
        <v>22</v>
      </c>
      <c r="C4628" t="s">
        <v>2902</v>
      </c>
      <c r="D4628" t="s">
        <v>24</v>
      </c>
      <c r="E4628" t="s">
        <v>25</v>
      </c>
      <c r="F4628" t="s">
        <v>908</v>
      </c>
      <c r="G4628" t="s">
        <v>7322</v>
      </c>
      <c r="H4628" s="1">
        <f>DATE(YEAR(invoices[[#This Row],[due_date]]),MONTH(invoices[[#This Row],[due_date]]),1)</f>
        <v>45292</v>
      </c>
      <c r="I4628" s="1">
        <v>45298</v>
      </c>
      <c r="J4628">
        <v>11500</v>
      </c>
      <c r="K4628">
        <v>806</v>
      </c>
      <c r="L4628">
        <v>0</v>
      </c>
      <c r="M4628">
        <f>invoices[[#This Row],[rent_amount]]+invoices[[#This Row],[electricity_amount]]+invoices[[#This Row],[other_charges]]</f>
        <v>12306</v>
      </c>
      <c r="N4628" t="s">
        <v>28</v>
      </c>
      <c r="O4628" t="s">
        <v>454</v>
      </c>
      <c r="P4628">
        <v>0</v>
      </c>
      <c r="Q4628" t="b">
        <v>0</v>
      </c>
      <c r="R4628" t="s">
        <v>92</v>
      </c>
      <c r="S4628">
        <v>0</v>
      </c>
      <c r="T4628">
        <f>invoices[[#This Row],[total_amount]]</f>
        <v>12306</v>
      </c>
      <c r="U4628" t="s">
        <v>2904</v>
      </c>
      <c r="V4628" t="str">
        <f>INDEX([1]!Table1[tenantname],MATCH(invoices[[#This Row],[allotment_id]],[1]!Table1[TenantAllotmentID],0))</f>
        <v>Swetha Prabakar (A24-B1)</v>
      </c>
      <c r="W4628" t="s">
        <v>14921</v>
      </c>
      <c r="X4628" t="s">
        <v>14922</v>
      </c>
      <c r="Y4628" s="4">
        <v>45292</v>
      </c>
      <c r="Z4628" t="s">
        <v>15808</v>
      </c>
      <c r="AA4628">
        <v>8255</v>
      </c>
      <c r="AB4628">
        <v>2751</v>
      </c>
      <c r="AC4628">
        <v>494</v>
      </c>
      <c r="AD4628" s="7">
        <f>invoices[[#This Row],[Rent]]+invoices[[#This Row],[Services]]+invoices[[#This Row],[GST]]</f>
        <v>11500</v>
      </c>
      <c r="AE4628" s="7">
        <f>invoices[[#This Row],[Total]]-invoices[[#This Row],[rent_amount]]</f>
        <v>0</v>
      </c>
      <c r="AF4628">
        <v>2893</v>
      </c>
      <c r="AG4628">
        <v>806</v>
      </c>
      <c r="AH4628">
        <f>invoices[[#This Row],[EB Amount]]-invoices[[#This Row],[electricity_amount]]</f>
        <v>0</v>
      </c>
    </row>
    <row r="4629" spans="1:34">
      <c r="A4629" t="s">
        <v>7432</v>
      </c>
      <c r="B4629" t="s">
        <v>22</v>
      </c>
      <c r="C4629" t="s">
        <v>253</v>
      </c>
      <c r="D4629" t="s">
        <v>24</v>
      </c>
      <c r="E4629" t="s">
        <v>254</v>
      </c>
      <c r="F4629" t="s">
        <v>255</v>
      </c>
      <c r="G4629" t="s">
        <v>7433</v>
      </c>
      <c r="H4629" s="1">
        <f>DATE(YEAR(invoices[[#This Row],[due_date]]),MONTH(invoices[[#This Row],[due_date]]),1)</f>
        <v>45292</v>
      </c>
      <c r="I4629" s="1">
        <v>45298</v>
      </c>
      <c r="J4629">
        <v>6741</v>
      </c>
      <c r="K4629">
        <v>0</v>
      </c>
      <c r="L4629">
        <v>0</v>
      </c>
      <c r="M4629">
        <f>invoices[[#This Row],[rent_amount]]+invoices[[#This Row],[electricity_amount]]+invoices[[#This Row],[other_charges]]</f>
        <v>6741</v>
      </c>
      <c r="N4629" t="s">
        <v>28</v>
      </c>
      <c r="O4629" t="s">
        <v>91</v>
      </c>
      <c r="P4629">
        <v>0</v>
      </c>
      <c r="Q4629" t="b">
        <v>0</v>
      </c>
      <c r="R4629" t="s">
        <v>92</v>
      </c>
      <c r="S4629">
        <v>0</v>
      </c>
      <c r="T4629">
        <f>invoices[[#This Row],[total_amount]]</f>
        <v>6741</v>
      </c>
      <c r="U4629" t="s">
        <v>258</v>
      </c>
      <c r="V4629" t="str">
        <f>INDEX([1]!Table1[tenantname],MATCH(invoices[[#This Row],[allotment_id]],[1]!Table1[TenantAllotmentID],0))</f>
        <v>Akshuni Raghuwanshi (C42-A1)</v>
      </c>
      <c r="W4629" t="s">
        <v>14046</v>
      </c>
      <c r="X4629" t="s">
        <v>14047</v>
      </c>
      <c r="Y4629" s="4">
        <v>45292</v>
      </c>
      <c r="Z4629" t="s">
        <v>15808</v>
      </c>
      <c r="AA4629">
        <v>4718</v>
      </c>
      <c r="AB4629">
        <v>1714</v>
      </c>
      <c r="AC4629">
        <v>309</v>
      </c>
      <c r="AD4629" s="7">
        <f>invoices[[#This Row],[Rent]]+invoices[[#This Row],[Services]]+invoices[[#This Row],[GST]]</f>
        <v>6741</v>
      </c>
      <c r="AE4629" s="7">
        <f>invoices[[#This Row],[Total]]-invoices[[#This Row],[rent_amount]]</f>
        <v>0</v>
      </c>
      <c r="AF4629">
        <v>2949</v>
      </c>
      <c r="AG4629">
        <v>0</v>
      </c>
      <c r="AH4629">
        <f>invoices[[#This Row],[EB Amount]]-invoices[[#This Row],[electricity_amount]]</f>
        <v>0</v>
      </c>
    </row>
    <row r="4630" spans="1:34">
      <c r="A4630" t="s">
        <v>7539</v>
      </c>
      <c r="B4630" t="s">
        <v>22</v>
      </c>
      <c r="C4630" t="s">
        <v>2262</v>
      </c>
      <c r="D4630" t="s">
        <v>24</v>
      </c>
      <c r="E4630" t="s">
        <v>88</v>
      </c>
      <c r="F4630" t="s">
        <v>126</v>
      </c>
      <c r="G4630" t="s">
        <v>7540</v>
      </c>
      <c r="H4630" s="1">
        <f>DATE(YEAR(invoices[[#This Row],[due_date]]),MONTH(invoices[[#This Row],[due_date]]),1)</f>
        <v>45292</v>
      </c>
      <c r="I4630" s="1">
        <v>45298</v>
      </c>
      <c r="J4630">
        <v>12600</v>
      </c>
      <c r="K4630">
        <v>1209</v>
      </c>
      <c r="L4630">
        <v>0</v>
      </c>
      <c r="M4630">
        <f>invoices[[#This Row],[rent_amount]]+invoices[[#This Row],[electricity_amount]]+invoices[[#This Row],[other_charges]]</f>
        <v>13809</v>
      </c>
      <c r="N4630" t="s">
        <v>28</v>
      </c>
      <c r="O4630" t="s">
        <v>271</v>
      </c>
      <c r="P4630">
        <v>0</v>
      </c>
      <c r="Q4630" t="b">
        <v>0</v>
      </c>
      <c r="R4630" t="s">
        <v>92</v>
      </c>
      <c r="S4630">
        <v>0</v>
      </c>
      <c r="T4630">
        <f>invoices[[#This Row],[total_amount]]</f>
        <v>13809</v>
      </c>
      <c r="U4630" t="s">
        <v>2264</v>
      </c>
      <c r="V4630" t="str">
        <f>INDEX([1]!Table1[tenantname],MATCH(invoices[[#This Row],[allotment_id]],[1]!Table1[TenantAllotmentID],0))</f>
        <v>Dayanithi  (B13-C2)</v>
      </c>
      <c r="W4630" t="s">
        <v>14756</v>
      </c>
      <c r="X4630" t="s">
        <v>14757</v>
      </c>
      <c r="Y4630" s="4">
        <v>45292</v>
      </c>
      <c r="Z4630" t="s">
        <v>15808</v>
      </c>
      <c r="AA4630">
        <v>9044</v>
      </c>
      <c r="AB4630">
        <v>3014</v>
      </c>
      <c r="AC4630">
        <v>542</v>
      </c>
      <c r="AD4630" s="7">
        <f>invoices[[#This Row],[Rent]]+invoices[[#This Row],[Services]]+invoices[[#This Row],[GST]]</f>
        <v>12600</v>
      </c>
      <c r="AE4630" s="7">
        <f>invoices[[#This Row],[Total]]-invoices[[#This Row],[rent_amount]]</f>
        <v>0</v>
      </c>
      <c r="AF4630">
        <v>3002</v>
      </c>
      <c r="AG4630">
        <v>1209</v>
      </c>
      <c r="AH4630">
        <f>invoices[[#This Row],[EB Amount]]-invoices[[#This Row],[electricity_amount]]</f>
        <v>0</v>
      </c>
    </row>
    <row r="4631" spans="1:34">
      <c r="A4631" t="s">
        <v>7590</v>
      </c>
      <c r="B4631" t="s">
        <v>22</v>
      </c>
      <c r="C4631" t="s">
        <v>5989</v>
      </c>
      <c r="D4631" t="s">
        <v>24</v>
      </c>
      <c r="E4631" t="s">
        <v>112</v>
      </c>
      <c r="F4631" s="2" t="s">
        <v>1471</v>
      </c>
      <c r="G4631" t="s">
        <v>7591</v>
      </c>
      <c r="H4631" s="1">
        <f>DATE(YEAR(invoices[[#This Row],[due_date]]),MONTH(invoices[[#This Row],[due_date]]),1)</f>
        <v>45292</v>
      </c>
      <c r="I4631" s="1">
        <v>45298</v>
      </c>
      <c r="J4631">
        <v>12500</v>
      </c>
      <c r="K4631">
        <v>217</v>
      </c>
      <c r="L4631">
        <v>0</v>
      </c>
      <c r="M4631">
        <f>invoices[[#This Row],[rent_amount]]+invoices[[#This Row],[electricity_amount]]+invoices[[#This Row],[other_charges]]</f>
        <v>12717</v>
      </c>
      <c r="N4631" t="s">
        <v>28</v>
      </c>
      <c r="O4631" t="s">
        <v>271</v>
      </c>
      <c r="P4631">
        <v>0</v>
      </c>
      <c r="Q4631" t="b">
        <v>0</v>
      </c>
      <c r="R4631" t="s">
        <v>92</v>
      </c>
      <c r="S4631">
        <v>0</v>
      </c>
      <c r="T4631">
        <f>invoices[[#This Row],[total_amount]]</f>
        <v>12717</v>
      </c>
      <c r="U4631" t="s">
        <v>5991</v>
      </c>
      <c r="V4631" t="str">
        <f>INDEX([1]!Table1[tenantname],MATCH(invoices[[#This Row],[allotment_id]],[1]!Table1[TenantAllotmentID],0))</f>
        <v>Garvit Mittal (A23-C2)</v>
      </c>
      <c r="W4631" t="s">
        <v>15437</v>
      </c>
      <c r="X4631" t="s">
        <v>15438</v>
      </c>
      <c r="Y4631" s="4">
        <v>45292</v>
      </c>
      <c r="Z4631" t="s">
        <v>15808</v>
      </c>
      <c r="AA4631">
        <v>8973</v>
      </c>
      <c r="AB4631">
        <v>2990</v>
      </c>
      <c r="AC4631">
        <v>537</v>
      </c>
      <c r="AD4631" s="7">
        <f>invoices[[#This Row],[Rent]]+invoices[[#This Row],[Services]]+invoices[[#This Row],[GST]]</f>
        <v>12500</v>
      </c>
      <c r="AE4631" s="7">
        <f>invoices[[#This Row],[Total]]-invoices[[#This Row],[rent_amount]]</f>
        <v>0</v>
      </c>
      <c r="AF4631">
        <v>3030</v>
      </c>
      <c r="AG4631">
        <v>217</v>
      </c>
      <c r="AH4631">
        <f>invoices[[#This Row],[EB Amount]]-invoices[[#This Row],[electricity_amount]]</f>
        <v>0</v>
      </c>
    </row>
    <row r="4632" spans="1:34">
      <c r="A4632" t="s">
        <v>7792</v>
      </c>
      <c r="B4632" t="s">
        <v>22</v>
      </c>
      <c r="C4632" t="s">
        <v>7793</v>
      </c>
      <c r="D4632" t="s">
        <v>24</v>
      </c>
      <c r="E4632" t="s">
        <v>112</v>
      </c>
      <c r="F4632" t="s">
        <v>2320</v>
      </c>
      <c r="G4632" t="s">
        <v>7794</v>
      </c>
      <c r="H4632" s="1">
        <f>DATE(YEAR(invoices[[#This Row],[due_date]]),MONTH(invoices[[#This Row],[due_date]]),1)</f>
        <v>45292</v>
      </c>
      <c r="I4632" s="1">
        <v>45298</v>
      </c>
      <c r="J4632">
        <v>4676.9999999999982</v>
      </c>
      <c r="K4632">
        <v>0</v>
      </c>
      <c r="L4632">
        <v>0</v>
      </c>
      <c r="M4632">
        <f>invoices[[#This Row],[rent_amount]]+invoices[[#This Row],[electricity_amount]]+invoices[[#This Row],[other_charges]]</f>
        <v>4676.9999999999982</v>
      </c>
      <c r="N4632" t="s">
        <v>28</v>
      </c>
      <c r="O4632" t="s">
        <v>454</v>
      </c>
      <c r="P4632">
        <v>0</v>
      </c>
      <c r="Q4632" t="b">
        <v>0</v>
      </c>
      <c r="R4632" t="s">
        <v>92</v>
      </c>
      <c r="S4632">
        <v>0</v>
      </c>
      <c r="T4632">
        <f>invoices[[#This Row],[total_amount]]</f>
        <v>4676.9999999999982</v>
      </c>
      <c r="U4632" t="s">
        <v>7795</v>
      </c>
      <c r="V4632" t="str">
        <f>INDEX([1]!Table1[tenantname],MATCH(invoices[[#This Row],[allotment_id]],[1]!Table1[TenantAllotmentID],0))</f>
        <v>Sriram Rajeev (A23-B2)</v>
      </c>
      <c r="W4632" t="s">
        <v>15573</v>
      </c>
      <c r="X4632" t="s">
        <v>15574</v>
      </c>
      <c r="Y4632" s="4">
        <v>45292</v>
      </c>
      <c r="Z4632" t="s">
        <v>15808</v>
      </c>
      <c r="AA4632">
        <v>3273.8999999999996</v>
      </c>
      <c r="AB4632">
        <v>1189.0677966101684</v>
      </c>
      <c r="AC4632">
        <v>214.0322033898303</v>
      </c>
      <c r="AD4632" s="7">
        <f>invoices[[#This Row],[Rent]]+invoices[[#This Row],[Services]]+invoices[[#This Row],[GST]]</f>
        <v>4676.9999999999982</v>
      </c>
      <c r="AE4632" s="7">
        <f>invoices[[#This Row],[Total]]-invoices[[#This Row],[rent_amount]]</f>
        <v>0</v>
      </c>
      <c r="AF4632">
        <v>3133</v>
      </c>
      <c r="AG4632">
        <v>0</v>
      </c>
      <c r="AH4632">
        <f>invoices[[#This Row],[EB Amount]]-invoices[[#This Row],[electricity_amount]]</f>
        <v>0</v>
      </c>
    </row>
    <row r="4633" spans="1:34">
      <c r="A4633" t="s">
        <v>7914</v>
      </c>
      <c r="B4633" t="s">
        <v>22</v>
      </c>
      <c r="C4633" t="s">
        <v>1744</v>
      </c>
      <c r="D4633" t="s">
        <v>24</v>
      </c>
      <c r="E4633" t="s">
        <v>195</v>
      </c>
      <c r="F4633" s="2" t="s">
        <v>1745</v>
      </c>
      <c r="G4633" t="s">
        <v>7915</v>
      </c>
      <c r="H4633" s="1">
        <f>DATE(YEAR(invoices[[#This Row],[due_date]]),MONTH(invoices[[#This Row],[due_date]]),1)</f>
        <v>45292</v>
      </c>
      <c r="I4633" s="1">
        <v>45298</v>
      </c>
      <c r="J4633">
        <v>12500</v>
      </c>
      <c r="K4633">
        <v>341</v>
      </c>
      <c r="L4633">
        <v>0</v>
      </c>
      <c r="M4633">
        <f>invoices[[#This Row],[rent_amount]]+invoices[[#This Row],[electricity_amount]]+invoices[[#This Row],[other_charges]]</f>
        <v>12841</v>
      </c>
      <c r="N4633" t="s">
        <v>28</v>
      </c>
      <c r="O4633" t="s">
        <v>454</v>
      </c>
      <c r="P4633">
        <v>0</v>
      </c>
      <c r="Q4633" t="b">
        <v>0</v>
      </c>
      <c r="R4633" t="s">
        <v>92</v>
      </c>
      <c r="S4633">
        <v>0</v>
      </c>
      <c r="T4633">
        <f>invoices[[#This Row],[total_amount]]</f>
        <v>12841</v>
      </c>
      <c r="U4633" t="s">
        <v>1747</v>
      </c>
      <c r="V4633" t="str">
        <f>INDEX([1]!Table1[tenantname],MATCH(invoices[[#This Row],[allotment_id]],[1]!Table1[TenantAllotmentID],0))</f>
        <v>Siya Sharma (D41-C1)</v>
      </c>
      <c r="W4633" t="s">
        <v>14580</v>
      </c>
      <c r="X4633" t="s">
        <v>14581</v>
      </c>
      <c r="Y4633" s="4">
        <v>45292</v>
      </c>
      <c r="Z4633" t="s">
        <v>15808</v>
      </c>
      <c r="AA4633">
        <v>8973</v>
      </c>
      <c r="AB4633">
        <v>2990</v>
      </c>
      <c r="AC4633">
        <v>537</v>
      </c>
      <c r="AD4633" s="7">
        <f>invoices[[#This Row],[Rent]]+invoices[[#This Row],[Services]]+invoices[[#This Row],[GST]]</f>
        <v>12500</v>
      </c>
      <c r="AE4633" s="7">
        <f>invoices[[#This Row],[Total]]-invoices[[#This Row],[rent_amount]]</f>
        <v>0</v>
      </c>
      <c r="AF4633">
        <v>3193</v>
      </c>
      <c r="AG4633">
        <v>341</v>
      </c>
      <c r="AH4633">
        <f>invoices[[#This Row],[EB Amount]]-invoices[[#This Row],[electricity_amount]]</f>
        <v>0</v>
      </c>
    </row>
    <row r="4634" spans="1:34">
      <c r="A4634" t="s">
        <v>8161</v>
      </c>
      <c r="B4634" t="s">
        <v>22</v>
      </c>
      <c r="C4634" t="s">
        <v>1938</v>
      </c>
      <c r="D4634" t="s">
        <v>24</v>
      </c>
      <c r="E4634" t="s">
        <v>342</v>
      </c>
      <c r="F4634" t="s">
        <v>1768</v>
      </c>
      <c r="G4634" t="s">
        <v>8162</v>
      </c>
      <c r="H4634" s="1">
        <f>DATE(YEAR(invoices[[#This Row],[due_date]]),MONTH(invoices[[#This Row],[due_date]]),1)</f>
        <v>45292</v>
      </c>
      <c r="I4634" s="1">
        <v>45298</v>
      </c>
      <c r="J4634">
        <v>13600</v>
      </c>
      <c r="K4634">
        <v>1457</v>
      </c>
      <c r="L4634">
        <v>0</v>
      </c>
      <c r="M4634">
        <f>invoices[[#This Row],[rent_amount]]+invoices[[#This Row],[electricity_amount]]+invoices[[#This Row],[other_charges]]</f>
        <v>15057</v>
      </c>
      <c r="N4634" t="s">
        <v>28</v>
      </c>
      <c r="O4634" t="s">
        <v>271</v>
      </c>
      <c r="P4634">
        <v>0</v>
      </c>
      <c r="Q4634" t="b">
        <v>0</v>
      </c>
      <c r="R4634" t="s">
        <v>92</v>
      </c>
      <c r="S4634">
        <v>0</v>
      </c>
      <c r="T4634">
        <f>invoices[[#This Row],[total_amount]]</f>
        <v>15057</v>
      </c>
      <c r="U4634" t="s">
        <v>1940</v>
      </c>
      <c r="V4634" t="str">
        <f>INDEX([1]!Table1[tenantname],MATCH(invoices[[#This Row],[allotment_id]],[1]!Table1[TenantAllotmentID],0))</f>
        <v>Mounika C S (D11-C1)</v>
      </c>
      <c r="W4634" t="s">
        <v>14651</v>
      </c>
      <c r="X4634" t="s">
        <v>14652</v>
      </c>
      <c r="Y4634" s="4">
        <v>45292</v>
      </c>
      <c r="Z4634" t="s">
        <v>15808</v>
      </c>
      <c r="AA4634">
        <v>9520</v>
      </c>
      <c r="AB4634">
        <v>3457</v>
      </c>
      <c r="AC4634">
        <v>623</v>
      </c>
      <c r="AD4634" s="7">
        <f>invoices[[#This Row],[Rent]]+invoices[[#This Row],[Services]]+invoices[[#This Row],[GST]]</f>
        <v>13600</v>
      </c>
      <c r="AE4634" s="7">
        <f>invoices[[#This Row],[Total]]-invoices[[#This Row],[rent_amount]]</f>
        <v>0</v>
      </c>
      <c r="AF4634">
        <v>3318</v>
      </c>
      <c r="AG4634">
        <v>1457</v>
      </c>
      <c r="AH4634">
        <f>invoices[[#This Row],[EB Amount]]-invoices[[#This Row],[electricity_amount]]</f>
        <v>0</v>
      </c>
    </row>
    <row r="4635" spans="1:34">
      <c r="A4635" t="s">
        <v>8196</v>
      </c>
      <c r="B4635" t="s">
        <v>22</v>
      </c>
      <c r="C4635" t="s">
        <v>859</v>
      </c>
      <c r="D4635" t="s">
        <v>24</v>
      </c>
      <c r="E4635" t="s">
        <v>268</v>
      </c>
      <c r="F4635" t="s">
        <v>860</v>
      </c>
      <c r="G4635" t="s">
        <v>8197</v>
      </c>
      <c r="H4635" s="1">
        <f>DATE(YEAR(invoices[[#This Row],[due_date]]),MONTH(invoices[[#This Row],[due_date]]),1)</f>
        <v>45292</v>
      </c>
      <c r="I4635" s="1">
        <v>45298</v>
      </c>
      <c r="J4635">
        <v>13600</v>
      </c>
      <c r="K4635">
        <v>1426</v>
      </c>
      <c r="L4635">
        <v>0</v>
      </c>
      <c r="M4635">
        <f>invoices[[#This Row],[rent_amount]]+invoices[[#This Row],[electricity_amount]]+invoices[[#This Row],[other_charges]]</f>
        <v>15026</v>
      </c>
      <c r="N4635" t="s">
        <v>28</v>
      </c>
      <c r="O4635" t="s">
        <v>454</v>
      </c>
      <c r="P4635">
        <v>0</v>
      </c>
      <c r="Q4635" t="b">
        <v>0</v>
      </c>
      <c r="R4635" t="s">
        <v>92</v>
      </c>
      <c r="S4635">
        <v>0</v>
      </c>
      <c r="T4635">
        <f>invoices[[#This Row],[total_amount]]</f>
        <v>15026</v>
      </c>
      <c r="U4635" t="s">
        <v>862</v>
      </c>
      <c r="V4635" t="str">
        <f>INDEX([1]!Table1[tenantname],MATCH(invoices[[#This Row],[allotment_id]],[1]!Table1[TenantAllotmentID],0))</f>
        <v>Ramkumar Ganesan (C21-B2)</v>
      </c>
      <c r="W4635" t="s">
        <v>14259</v>
      </c>
      <c r="X4635" t="s">
        <v>14260</v>
      </c>
      <c r="Y4635" s="4">
        <v>45292</v>
      </c>
      <c r="Z4635" t="s">
        <v>15808</v>
      </c>
      <c r="AA4635">
        <v>9762</v>
      </c>
      <c r="AB4635">
        <v>3253</v>
      </c>
      <c r="AC4635">
        <v>585</v>
      </c>
      <c r="AD4635" s="7">
        <f>invoices[[#This Row],[Rent]]+invoices[[#This Row],[Services]]+invoices[[#This Row],[GST]]</f>
        <v>13600</v>
      </c>
      <c r="AE4635" s="7">
        <f>invoices[[#This Row],[Total]]-invoices[[#This Row],[rent_amount]]</f>
        <v>0</v>
      </c>
      <c r="AF4635">
        <v>3334</v>
      </c>
      <c r="AG4635">
        <v>1426</v>
      </c>
      <c r="AH4635">
        <f>invoices[[#This Row],[EB Amount]]-invoices[[#This Row],[electricity_amount]]</f>
        <v>0</v>
      </c>
    </row>
    <row r="4636" spans="1:34">
      <c r="A4636" t="s">
        <v>8245</v>
      </c>
      <c r="B4636" t="s">
        <v>22</v>
      </c>
      <c r="C4636" t="s">
        <v>8246</v>
      </c>
      <c r="D4636" t="s">
        <v>24</v>
      </c>
      <c r="E4636" t="s">
        <v>247</v>
      </c>
      <c r="F4636" t="s">
        <v>365</v>
      </c>
      <c r="G4636" t="s">
        <v>8247</v>
      </c>
      <c r="H4636" s="1">
        <f>DATE(YEAR(invoices[[#This Row],[due_date]]),MONTH(invoices[[#This Row],[due_date]]),1)</f>
        <v>45292</v>
      </c>
      <c r="I4636" s="1">
        <v>45298</v>
      </c>
      <c r="J4636">
        <v>0</v>
      </c>
      <c r="K4636">
        <v>0</v>
      </c>
      <c r="L4636">
        <v>2250</v>
      </c>
      <c r="M4636">
        <f>invoices[[#This Row],[rent_amount]]+invoices[[#This Row],[electricity_amount]]+invoices[[#This Row],[other_charges]]</f>
        <v>2250</v>
      </c>
      <c r="N4636" t="s">
        <v>28</v>
      </c>
      <c r="O4636" t="s">
        <v>271</v>
      </c>
      <c r="P4636">
        <v>0</v>
      </c>
      <c r="Q4636" t="b">
        <v>0</v>
      </c>
      <c r="R4636" t="s">
        <v>92</v>
      </c>
      <c r="S4636">
        <v>0</v>
      </c>
      <c r="T4636">
        <f>invoices[[#This Row],[total_amount]]</f>
        <v>2250</v>
      </c>
      <c r="U4636" t="s">
        <v>8248</v>
      </c>
      <c r="V4636" t="str">
        <f>INDEX([1]!Table1[tenantname],MATCH(invoices[[#This Row],[allotment_id]],[1]!Table1[TenantAllotmentID],0))</f>
        <v>Karthikeyan Siva (C11-C1)</v>
      </c>
      <c r="W4636" t="s">
        <v>15602</v>
      </c>
      <c r="X4636" t="s">
        <v>15603</v>
      </c>
      <c r="Y4636" s="4">
        <v>45292</v>
      </c>
      <c r="Z4636" t="s">
        <v>15808</v>
      </c>
      <c r="AA4636">
        <v>0</v>
      </c>
      <c r="AB4636">
        <v>0</v>
      </c>
      <c r="AC4636">
        <v>0</v>
      </c>
      <c r="AD4636" s="7">
        <f>invoices[[#This Row],[Rent]]+invoices[[#This Row],[Services]]+invoices[[#This Row],[GST]]</f>
        <v>0</v>
      </c>
      <c r="AE4636" s="7">
        <f>invoices[[#This Row],[Total]]-invoices[[#This Row],[rent_amount]]</f>
        <v>0</v>
      </c>
      <c r="AF4636">
        <v>3357</v>
      </c>
      <c r="AG4636">
        <v>0</v>
      </c>
      <c r="AH4636">
        <f>invoices[[#This Row],[EB Amount]]-invoices[[#This Row],[electricity_amount]]</f>
        <v>0</v>
      </c>
    </row>
    <row r="4637" spans="1:34">
      <c r="A4637" t="s">
        <v>8448</v>
      </c>
      <c r="B4637" t="s">
        <v>22</v>
      </c>
      <c r="C4637" t="s">
        <v>1571</v>
      </c>
      <c r="D4637" t="s">
        <v>24</v>
      </c>
      <c r="E4637" t="s">
        <v>104</v>
      </c>
      <c r="F4637" t="s">
        <v>1572</v>
      </c>
      <c r="G4637" t="s">
        <v>8449</v>
      </c>
      <c r="H4637" s="1">
        <f>DATE(YEAR(invoices[[#This Row],[due_date]]),MONTH(invoices[[#This Row],[due_date]]),1)</f>
        <v>45292</v>
      </c>
      <c r="I4637" s="1">
        <v>45298</v>
      </c>
      <c r="J4637">
        <v>13600</v>
      </c>
      <c r="K4637">
        <v>0</v>
      </c>
      <c r="L4637">
        <v>0</v>
      </c>
      <c r="M4637">
        <f>invoices[[#This Row],[rent_amount]]+invoices[[#This Row],[electricity_amount]]+invoices[[#This Row],[other_charges]]</f>
        <v>13600</v>
      </c>
      <c r="N4637" t="s">
        <v>28</v>
      </c>
      <c r="O4637" t="s">
        <v>454</v>
      </c>
      <c r="P4637">
        <v>0</v>
      </c>
      <c r="Q4637" t="b">
        <v>0</v>
      </c>
      <c r="R4637" t="s">
        <v>92</v>
      </c>
      <c r="S4637">
        <v>0</v>
      </c>
      <c r="T4637">
        <f>invoices[[#This Row],[total_amount]]</f>
        <v>13600</v>
      </c>
      <c r="U4637" t="s">
        <v>1574</v>
      </c>
      <c r="V4637" t="str">
        <f>INDEX([1]!Table1[tenantname],MATCH(invoices[[#This Row],[allotment_id]],[1]!Table1[TenantAllotmentID],0))</f>
        <v>Ravi S (B14-B2)</v>
      </c>
      <c r="W4637" t="s">
        <v>14522</v>
      </c>
      <c r="X4637" t="s">
        <v>14523</v>
      </c>
      <c r="Y4637" s="4">
        <v>45292</v>
      </c>
      <c r="Z4637" t="s">
        <v>15808</v>
      </c>
      <c r="AA4637">
        <v>9762</v>
      </c>
      <c r="AB4637">
        <v>3253</v>
      </c>
      <c r="AC4637">
        <v>585</v>
      </c>
      <c r="AD4637" s="7">
        <f>invoices[[#This Row],[Rent]]+invoices[[#This Row],[Services]]+invoices[[#This Row],[GST]]</f>
        <v>13600</v>
      </c>
      <c r="AE4637" s="7">
        <f>invoices[[#This Row],[Total]]-invoices[[#This Row],[rent_amount]]</f>
        <v>0</v>
      </c>
      <c r="AF4637">
        <v>3462</v>
      </c>
      <c r="AG4637">
        <v>0</v>
      </c>
      <c r="AH4637">
        <f>invoices[[#This Row],[EB Amount]]-invoices[[#This Row],[electricity_amount]]</f>
        <v>0</v>
      </c>
    </row>
    <row r="4638" spans="1:34">
      <c r="A4638" t="s">
        <v>8728</v>
      </c>
      <c r="B4638" t="s">
        <v>22</v>
      </c>
      <c r="C4638" t="s">
        <v>550</v>
      </c>
      <c r="D4638" t="s">
        <v>24</v>
      </c>
      <c r="E4638" t="s">
        <v>104</v>
      </c>
      <c r="F4638" t="s">
        <v>551</v>
      </c>
      <c r="G4638" t="s">
        <v>8729</v>
      </c>
      <c r="H4638" s="1">
        <f>DATE(YEAR(invoices[[#This Row],[due_date]]),MONTH(invoices[[#This Row],[due_date]]),1)</f>
        <v>45292</v>
      </c>
      <c r="I4638" s="1">
        <v>45298</v>
      </c>
      <c r="J4638">
        <v>12500</v>
      </c>
      <c r="K4638">
        <v>589</v>
      </c>
      <c r="L4638">
        <v>0</v>
      </c>
      <c r="M4638">
        <f>invoices[[#This Row],[rent_amount]]+invoices[[#This Row],[electricity_amount]]+invoices[[#This Row],[other_charges]]</f>
        <v>13089</v>
      </c>
      <c r="N4638" t="s">
        <v>28</v>
      </c>
      <c r="O4638" t="s">
        <v>271</v>
      </c>
      <c r="P4638">
        <v>0</v>
      </c>
      <c r="Q4638" t="b">
        <v>0</v>
      </c>
      <c r="R4638" t="s">
        <v>92</v>
      </c>
      <c r="S4638">
        <v>0</v>
      </c>
      <c r="T4638">
        <f>invoices[[#This Row],[total_amount]]</f>
        <v>13089</v>
      </c>
      <c r="U4638" t="s">
        <v>554</v>
      </c>
      <c r="V4638" t="str">
        <f>INDEX([1]!Table1[tenantname],MATCH(invoices[[#This Row],[allotment_id]],[1]!Table1[TenantAllotmentID],0))</f>
        <v>Gokul Prakash (B14-C2)</v>
      </c>
      <c r="W4638" t="s">
        <v>14149</v>
      </c>
      <c r="X4638" t="s">
        <v>14150</v>
      </c>
      <c r="Y4638" s="4">
        <v>45292</v>
      </c>
      <c r="Z4638" t="s">
        <v>15808</v>
      </c>
      <c r="AA4638">
        <v>8973</v>
      </c>
      <c r="AB4638">
        <v>2990</v>
      </c>
      <c r="AC4638">
        <v>537</v>
      </c>
      <c r="AD4638" s="7">
        <f>invoices[[#This Row],[Rent]]+invoices[[#This Row],[Services]]+invoices[[#This Row],[GST]]</f>
        <v>12500</v>
      </c>
      <c r="AE4638" s="7">
        <f>invoices[[#This Row],[Total]]-invoices[[#This Row],[rent_amount]]</f>
        <v>0</v>
      </c>
      <c r="AF4638">
        <v>3608</v>
      </c>
      <c r="AG4638">
        <v>589</v>
      </c>
      <c r="AH4638">
        <f>invoices[[#This Row],[EB Amount]]-invoices[[#This Row],[electricity_amount]]</f>
        <v>0</v>
      </c>
    </row>
    <row r="4639" spans="1:34">
      <c r="A4639" t="s">
        <v>8748</v>
      </c>
      <c r="B4639" t="s">
        <v>22</v>
      </c>
      <c r="C4639" t="s">
        <v>1705</v>
      </c>
      <c r="D4639" t="s">
        <v>24</v>
      </c>
      <c r="E4639" t="s">
        <v>247</v>
      </c>
      <c r="F4639" t="s">
        <v>248</v>
      </c>
      <c r="G4639" t="s">
        <v>8749</v>
      </c>
      <c r="H4639" s="1">
        <f>DATE(YEAR(invoices[[#This Row],[due_date]]),MONTH(invoices[[#This Row],[due_date]]),1)</f>
        <v>45292</v>
      </c>
      <c r="I4639" s="1">
        <v>45298</v>
      </c>
      <c r="J4639">
        <v>15500</v>
      </c>
      <c r="K4639">
        <v>589</v>
      </c>
      <c r="L4639">
        <v>0</v>
      </c>
      <c r="M4639">
        <f>invoices[[#This Row],[rent_amount]]+invoices[[#This Row],[electricity_amount]]+invoices[[#This Row],[other_charges]]</f>
        <v>16089</v>
      </c>
      <c r="N4639" t="s">
        <v>28</v>
      </c>
      <c r="O4639" t="s">
        <v>91</v>
      </c>
      <c r="P4639">
        <v>0</v>
      </c>
      <c r="Q4639" t="b">
        <v>0</v>
      </c>
      <c r="R4639" t="s">
        <v>92</v>
      </c>
      <c r="S4639">
        <v>0</v>
      </c>
      <c r="T4639">
        <f>invoices[[#This Row],[total_amount]]</f>
        <v>16089</v>
      </c>
      <c r="U4639" s="2" t="s">
        <v>1707</v>
      </c>
      <c r="V4639" t="str">
        <f>INDEX([1]!Table1[tenantname],MATCH(invoices[[#This Row],[allotment_id]],[1]!Table1[TenantAllotmentID],0))</f>
        <v>Deepanshu Tahalramani (C11-A1)</v>
      </c>
      <c r="W4639" t="s">
        <v>14568</v>
      </c>
      <c r="X4639" t="s">
        <v>14569</v>
      </c>
      <c r="Y4639" s="4">
        <v>45292</v>
      </c>
      <c r="Z4639" t="s">
        <v>15808</v>
      </c>
      <c r="AA4639">
        <v>11126</v>
      </c>
      <c r="AB4639">
        <v>3708</v>
      </c>
      <c r="AC4639">
        <v>666</v>
      </c>
      <c r="AD4639" s="7">
        <f>invoices[[#This Row],[Rent]]+invoices[[#This Row],[Services]]+invoices[[#This Row],[GST]]</f>
        <v>15500</v>
      </c>
      <c r="AE4639" s="7">
        <f>invoices[[#This Row],[Total]]-invoices[[#This Row],[rent_amount]]</f>
        <v>0</v>
      </c>
      <c r="AF4639">
        <v>3618</v>
      </c>
      <c r="AG4639">
        <v>589</v>
      </c>
      <c r="AH4639">
        <f>invoices[[#This Row],[EB Amount]]-invoices[[#This Row],[electricity_amount]]</f>
        <v>0</v>
      </c>
    </row>
    <row r="4640" spans="1:34">
      <c r="A4640" t="s">
        <v>8966</v>
      </c>
      <c r="B4640" t="s">
        <v>22</v>
      </c>
      <c r="C4640" t="s">
        <v>626</v>
      </c>
      <c r="D4640" t="s">
        <v>24</v>
      </c>
      <c r="E4640" t="s">
        <v>342</v>
      </c>
      <c r="F4640" t="s">
        <v>1279</v>
      </c>
      <c r="G4640" t="s">
        <v>8967</v>
      </c>
      <c r="H4640" s="1">
        <f>DATE(YEAR(invoices[[#This Row],[due_date]]),MONTH(invoices[[#This Row],[due_date]]),1)</f>
        <v>45292</v>
      </c>
      <c r="I4640" s="1">
        <v>45298</v>
      </c>
      <c r="J4640">
        <v>13600</v>
      </c>
      <c r="K4640">
        <v>1081</v>
      </c>
      <c r="L4640">
        <v>0</v>
      </c>
      <c r="M4640">
        <f>invoices[[#This Row],[rent_amount]]+invoices[[#This Row],[electricity_amount]]+invoices[[#This Row],[other_charges]]</f>
        <v>14681</v>
      </c>
      <c r="N4640" t="s">
        <v>28</v>
      </c>
      <c r="O4640" t="s">
        <v>454</v>
      </c>
      <c r="P4640">
        <v>0</v>
      </c>
      <c r="Q4640" t="b">
        <v>0</v>
      </c>
      <c r="R4640" t="s">
        <v>92</v>
      </c>
      <c r="S4640">
        <v>0</v>
      </c>
      <c r="T4640">
        <f>invoices[[#This Row],[total_amount]]</f>
        <v>14681</v>
      </c>
      <c r="U4640" t="s">
        <v>1619</v>
      </c>
      <c r="V4640" t="str">
        <f>INDEX([1]!Table1[tenantname],MATCH(invoices[[#This Row],[allotment_id]],[1]!Table1[TenantAllotmentID],0))</f>
        <v>Rishita Tulsyan (D11-C2)</v>
      </c>
      <c r="W4640" t="s">
        <v>14177</v>
      </c>
      <c r="X4640" t="s">
        <v>14538</v>
      </c>
      <c r="Y4640" s="4">
        <v>45292</v>
      </c>
      <c r="Z4640" t="s">
        <v>15808</v>
      </c>
      <c r="AA4640">
        <v>9520</v>
      </c>
      <c r="AB4640">
        <v>3457</v>
      </c>
      <c r="AC4640">
        <v>623</v>
      </c>
      <c r="AD4640" s="7">
        <f>invoices[[#This Row],[Rent]]+invoices[[#This Row],[Services]]+invoices[[#This Row],[GST]]</f>
        <v>13600</v>
      </c>
      <c r="AE4640" s="7">
        <f>invoices[[#This Row],[Total]]-invoices[[#This Row],[rent_amount]]</f>
        <v>0</v>
      </c>
      <c r="AF4640">
        <v>3738</v>
      </c>
      <c r="AG4640">
        <v>1081</v>
      </c>
      <c r="AH4640">
        <f>invoices[[#This Row],[EB Amount]]-invoices[[#This Row],[electricity_amount]]</f>
        <v>0</v>
      </c>
    </row>
    <row r="4641" spans="1:34">
      <c r="A4641" t="s">
        <v>9082</v>
      </c>
      <c r="B4641" t="s">
        <v>22</v>
      </c>
      <c r="C4641" t="s">
        <v>384</v>
      </c>
      <c r="D4641" t="s">
        <v>24</v>
      </c>
      <c r="E4641" t="s">
        <v>25</v>
      </c>
      <c r="F4641" t="s">
        <v>385</v>
      </c>
      <c r="G4641" t="s">
        <v>9083</v>
      </c>
      <c r="H4641" s="1">
        <f>DATE(YEAR(invoices[[#This Row],[due_date]]),MONTH(invoices[[#This Row],[due_date]]),1)</f>
        <v>45292</v>
      </c>
      <c r="I4641" s="1">
        <v>45298</v>
      </c>
      <c r="J4641">
        <v>11500</v>
      </c>
      <c r="K4641">
        <v>572</v>
      </c>
      <c r="L4641">
        <v>0</v>
      </c>
      <c r="M4641">
        <f>invoices[[#This Row],[rent_amount]]+invoices[[#This Row],[electricity_amount]]+invoices[[#This Row],[other_charges]]</f>
        <v>12072</v>
      </c>
      <c r="N4641" t="s">
        <v>28</v>
      </c>
      <c r="O4641" t="s">
        <v>91</v>
      </c>
      <c r="P4641">
        <v>0</v>
      </c>
      <c r="Q4641" t="b">
        <v>0</v>
      </c>
      <c r="R4641" t="s">
        <v>92</v>
      </c>
      <c r="S4641">
        <v>0</v>
      </c>
      <c r="T4641">
        <f>invoices[[#This Row],[total_amount]]</f>
        <v>12072</v>
      </c>
      <c r="U4641" t="s">
        <v>387</v>
      </c>
      <c r="V4641" t="str">
        <f>INDEX([1]!Table1[tenantname],MATCH(invoices[[#This Row],[allotment_id]],[1]!Table1[TenantAllotmentID],0))</f>
        <v>Aruna Govindarajan (A24-B3)</v>
      </c>
      <c r="W4641" t="s">
        <v>14090</v>
      </c>
      <c r="X4641" t="s">
        <v>14091</v>
      </c>
      <c r="Y4641" s="4">
        <v>45292</v>
      </c>
      <c r="Z4641" t="s">
        <v>15808</v>
      </c>
      <c r="AA4641">
        <v>8255</v>
      </c>
      <c r="AB4641">
        <v>2751</v>
      </c>
      <c r="AC4641">
        <v>494</v>
      </c>
      <c r="AD4641" s="7">
        <f>invoices[[#This Row],[Rent]]+invoices[[#This Row],[Services]]+invoices[[#This Row],[GST]]</f>
        <v>11500</v>
      </c>
      <c r="AE4641" s="7">
        <f>invoices[[#This Row],[Total]]-invoices[[#This Row],[rent_amount]]</f>
        <v>0</v>
      </c>
      <c r="AF4641">
        <v>3803</v>
      </c>
      <c r="AG4641">
        <v>572</v>
      </c>
      <c r="AH4641">
        <f>invoices[[#This Row],[EB Amount]]-invoices[[#This Row],[electricity_amount]]</f>
        <v>0</v>
      </c>
    </row>
    <row r="4642" spans="1:34">
      <c r="A4642" t="s">
        <v>9108</v>
      </c>
      <c r="B4642" t="s">
        <v>22</v>
      </c>
      <c r="C4642" t="s">
        <v>1992</v>
      </c>
      <c r="D4642" t="s">
        <v>24</v>
      </c>
      <c r="E4642" t="s">
        <v>147</v>
      </c>
      <c r="F4642" t="s">
        <v>370</v>
      </c>
      <c r="G4642" t="s">
        <v>9109</v>
      </c>
      <c r="H4642" s="1">
        <f>DATE(YEAR(invoices[[#This Row],[due_date]]),MONTH(invoices[[#This Row],[due_date]]),1)</f>
        <v>45292</v>
      </c>
      <c r="I4642" s="1">
        <v>45298</v>
      </c>
      <c r="J4642">
        <v>18300</v>
      </c>
      <c r="K4642">
        <v>744</v>
      </c>
      <c r="L4642">
        <v>0</v>
      </c>
      <c r="M4642">
        <f>invoices[[#This Row],[rent_amount]]+invoices[[#This Row],[electricity_amount]]+invoices[[#This Row],[other_charges]]</f>
        <v>19044</v>
      </c>
      <c r="N4642" t="s">
        <v>28</v>
      </c>
      <c r="O4642" t="s">
        <v>271</v>
      </c>
      <c r="P4642">
        <v>0</v>
      </c>
      <c r="Q4642" t="b">
        <v>0</v>
      </c>
      <c r="R4642" t="s">
        <v>92</v>
      </c>
      <c r="S4642">
        <v>0</v>
      </c>
      <c r="T4642">
        <f>invoices[[#This Row],[total_amount]]</f>
        <v>19044</v>
      </c>
      <c r="U4642" t="s">
        <v>1994</v>
      </c>
      <c r="V4642" t="str">
        <f>INDEX([1]!Table1[tenantname],MATCH(invoices[[#This Row],[allotment_id]],[1]!Table1[TenantAllotmentID],0))</f>
        <v>Parag Kaundil (C31-A1)</v>
      </c>
      <c r="W4642" t="s">
        <v>14671</v>
      </c>
      <c r="X4642" t="s">
        <v>14672</v>
      </c>
      <c r="Y4642" s="4">
        <v>45292</v>
      </c>
      <c r="Z4642" t="s">
        <v>15808</v>
      </c>
      <c r="AA4642">
        <v>13136</v>
      </c>
      <c r="AB4642">
        <v>4377</v>
      </c>
      <c r="AC4642">
        <v>787</v>
      </c>
      <c r="AD4642" s="7">
        <f>invoices[[#This Row],[Rent]]+invoices[[#This Row],[Services]]+invoices[[#This Row],[GST]]</f>
        <v>18300</v>
      </c>
      <c r="AE4642" s="7">
        <f>invoices[[#This Row],[Total]]-invoices[[#This Row],[rent_amount]]</f>
        <v>0</v>
      </c>
      <c r="AF4642">
        <v>3816</v>
      </c>
      <c r="AG4642">
        <v>744</v>
      </c>
      <c r="AH4642">
        <f>invoices[[#This Row],[EB Amount]]-invoices[[#This Row],[electricity_amount]]</f>
        <v>0</v>
      </c>
    </row>
    <row r="4643" spans="1:34">
      <c r="A4643" t="s">
        <v>9158</v>
      </c>
      <c r="B4643" t="s">
        <v>22</v>
      </c>
      <c r="C4643" t="s">
        <v>2946</v>
      </c>
      <c r="D4643" t="s">
        <v>24</v>
      </c>
      <c r="E4643" t="s">
        <v>50</v>
      </c>
      <c r="F4643" t="s">
        <v>1942</v>
      </c>
      <c r="G4643" t="s">
        <v>9159</v>
      </c>
      <c r="H4643" s="1">
        <f>DATE(YEAR(invoices[[#This Row],[due_date]]),MONTH(invoices[[#This Row],[due_date]]),1)</f>
        <v>45292</v>
      </c>
      <c r="I4643" s="1">
        <v>45298</v>
      </c>
      <c r="J4643">
        <v>13600</v>
      </c>
      <c r="K4643">
        <v>1829</v>
      </c>
      <c r="L4643">
        <v>0</v>
      </c>
      <c r="M4643">
        <f>invoices[[#This Row],[rent_amount]]+invoices[[#This Row],[electricity_amount]]+invoices[[#This Row],[other_charges]]</f>
        <v>15429</v>
      </c>
      <c r="N4643" t="s">
        <v>28</v>
      </c>
      <c r="O4643" t="s">
        <v>454</v>
      </c>
      <c r="P4643">
        <v>0</v>
      </c>
      <c r="Q4643" t="b">
        <v>0</v>
      </c>
      <c r="R4643" t="s">
        <v>92</v>
      </c>
      <c r="S4643">
        <v>0</v>
      </c>
      <c r="T4643">
        <f>invoices[[#This Row],[total_amount]]</f>
        <v>15429</v>
      </c>
      <c r="U4643" t="s">
        <v>2948</v>
      </c>
      <c r="V4643" t="str">
        <f>INDEX([1]!Table1[tenantname],MATCH(invoices[[#This Row],[allotment_id]],[1]!Table1[TenantAllotmentID],0))</f>
        <v>Udyan Mahanta (B32-B1)</v>
      </c>
      <c r="W4643" t="s">
        <v>14929</v>
      </c>
      <c r="X4643" t="s">
        <v>14930</v>
      </c>
      <c r="Y4643" s="4">
        <v>45292</v>
      </c>
      <c r="Z4643" t="s">
        <v>15808</v>
      </c>
      <c r="AA4643">
        <v>9762</v>
      </c>
      <c r="AB4643">
        <v>3253</v>
      </c>
      <c r="AC4643">
        <v>585</v>
      </c>
      <c r="AD4643" s="7">
        <f>invoices[[#This Row],[Rent]]+invoices[[#This Row],[Services]]+invoices[[#This Row],[GST]]</f>
        <v>13600</v>
      </c>
      <c r="AE4643" s="7">
        <f>invoices[[#This Row],[Total]]-invoices[[#This Row],[rent_amount]]</f>
        <v>0</v>
      </c>
      <c r="AF4643">
        <v>3843</v>
      </c>
      <c r="AG4643">
        <v>1829</v>
      </c>
      <c r="AH4643">
        <f>invoices[[#This Row],[EB Amount]]-invoices[[#This Row],[electricity_amount]]</f>
        <v>0</v>
      </c>
    </row>
    <row r="4644" spans="1:34">
      <c r="A4644" t="s">
        <v>9269</v>
      </c>
      <c r="B4644" t="s">
        <v>22</v>
      </c>
      <c r="C4644" t="s">
        <v>1142</v>
      </c>
      <c r="D4644" t="s">
        <v>24</v>
      </c>
      <c r="E4644" t="s">
        <v>50</v>
      </c>
      <c r="F4644" t="s">
        <v>51</v>
      </c>
      <c r="G4644" t="s">
        <v>9270</v>
      </c>
      <c r="H4644" s="1">
        <f>DATE(YEAR(invoices[[#This Row],[due_date]]),MONTH(invoices[[#This Row],[due_date]]),1)</f>
        <v>45292</v>
      </c>
      <c r="I4644" s="1">
        <v>45298</v>
      </c>
      <c r="J4644">
        <v>12500</v>
      </c>
      <c r="K4644">
        <v>1121</v>
      </c>
      <c r="L4644">
        <v>0</v>
      </c>
      <c r="M4644">
        <f>invoices[[#This Row],[rent_amount]]+invoices[[#This Row],[electricity_amount]]+invoices[[#This Row],[other_charges]]</f>
        <v>13621</v>
      </c>
      <c r="N4644" t="s">
        <v>28</v>
      </c>
      <c r="O4644" t="s">
        <v>454</v>
      </c>
      <c r="P4644">
        <v>0</v>
      </c>
      <c r="Q4644" t="b">
        <v>0</v>
      </c>
      <c r="R4644" t="s">
        <v>92</v>
      </c>
      <c r="S4644">
        <v>0</v>
      </c>
      <c r="T4644">
        <f>invoices[[#This Row],[total_amount]]</f>
        <v>13621</v>
      </c>
      <c r="U4644" t="s">
        <v>1144</v>
      </c>
      <c r="V4644" t="str">
        <f>INDEX([1]!Table1[tenantname],MATCH(invoices[[#This Row],[allotment_id]],[1]!Table1[TenantAllotmentID],0))</f>
        <v>Shalmaan B (B32-C2)</v>
      </c>
      <c r="W4644" t="s">
        <v>14360</v>
      </c>
      <c r="X4644" t="s">
        <v>14361</v>
      </c>
      <c r="Y4644" s="4">
        <v>45292</v>
      </c>
      <c r="Z4644" t="s">
        <v>15808</v>
      </c>
      <c r="AA4644">
        <v>8973</v>
      </c>
      <c r="AB4644">
        <v>2990</v>
      </c>
      <c r="AC4644">
        <v>537</v>
      </c>
      <c r="AD4644" s="7">
        <f>invoices[[#This Row],[Rent]]+invoices[[#This Row],[Services]]+invoices[[#This Row],[GST]]</f>
        <v>12500</v>
      </c>
      <c r="AE4644" s="7">
        <f>invoices[[#This Row],[Total]]-invoices[[#This Row],[rent_amount]]</f>
        <v>0</v>
      </c>
      <c r="AF4644">
        <v>3900</v>
      </c>
      <c r="AG4644">
        <v>1121</v>
      </c>
      <c r="AH4644">
        <f>invoices[[#This Row],[EB Amount]]-invoices[[#This Row],[electricity_amount]]</f>
        <v>0</v>
      </c>
    </row>
    <row r="4645" spans="1:34">
      <c r="A4645" t="s">
        <v>9576</v>
      </c>
      <c r="B4645" t="s">
        <v>22</v>
      </c>
      <c r="C4645" t="s">
        <v>509</v>
      </c>
      <c r="D4645" t="s">
        <v>24</v>
      </c>
      <c r="E4645" t="s">
        <v>96</v>
      </c>
      <c r="F4645" t="s">
        <v>1426</v>
      </c>
      <c r="G4645" t="s">
        <v>9577</v>
      </c>
      <c r="H4645" s="1">
        <f>DATE(YEAR(invoices[[#This Row],[due_date]]),MONTH(invoices[[#This Row],[due_date]]),1)</f>
        <v>45292</v>
      </c>
      <c r="I4645" s="1">
        <v>45298</v>
      </c>
      <c r="J4645">
        <v>3274</v>
      </c>
      <c r="K4645">
        <v>0</v>
      </c>
      <c r="L4645">
        <v>0</v>
      </c>
      <c r="M4645">
        <f>invoices[[#This Row],[rent_amount]]+invoices[[#This Row],[electricity_amount]]+invoices[[#This Row],[other_charges]]</f>
        <v>3274</v>
      </c>
      <c r="N4645" t="s">
        <v>28</v>
      </c>
      <c r="O4645" t="s">
        <v>271</v>
      </c>
      <c r="P4645">
        <v>0</v>
      </c>
      <c r="Q4645" t="b">
        <v>0</v>
      </c>
      <c r="R4645" t="s">
        <v>92</v>
      </c>
      <c r="S4645">
        <v>0</v>
      </c>
      <c r="T4645">
        <f>invoices[[#This Row],[total_amount]]</f>
        <v>3274</v>
      </c>
      <c r="U4645" t="s">
        <v>3175</v>
      </c>
      <c r="V4645" t="str">
        <f>INDEX([1]!Table1[tenantname],MATCH(invoices[[#This Row],[allotment_id]],[1]!Table1[TenantAllotmentID],0))</f>
        <v>Harsh Gupta (B33-B1)</v>
      </c>
      <c r="W4645" t="s">
        <v>14136</v>
      </c>
      <c r="X4645" t="s">
        <v>14991</v>
      </c>
      <c r="Y4645" s="4">
        <v>45292</v>
      </c>
      <c r="Z4645" t="s">
        <v>15808</v>
      </c>
      <c r="AA4645">
        <v>2292</v>
      </c>
      <c r="AB4645">
        <v>832</v>
      </c>
      <c r="AC4645">
        <v>150</v>
      </c>
      <c r="AD4645" s="7">
        <f>invoices[[#This Row],[Rent]]+invoices[[#This Row],[Services]]+invoices[[#This Row],[GST]]</f>
        <v>3274</v>
      </c>
      <c r="AE4645" s="7">
        <f>invoices[[#This Row],[Total]]-invoices[[#This Row],[rent_amount]]</f>
        <v>0</v>
      </c>
      <c r="AF4645">
        <v>4061</v>
      </c>
      <c r="AG4645">
        <v>0</v>
      </c>
      <c r="AH4645">
        <f>invoices[[#This Row],[EB Amount]]-invoices[[#This Row],[electricity_amount]]</f>
        <v>0</v>
      </c>
    </row>
    <row r="4646" spans="1:34">
      <c r="A4646" t="s">
        <v>9594</v>
      </c>
      <c r="B4646" t="s">
        <v>22</v>
      </c>
      <c r="C4646" t="s">
        <v>1202</v>
      </c>
      <c r="D4646" t="s">
        <v>24</v>
      </c>
      <c r="E4646" t="s">
        <v>167</v>
      </c>
      <c r="F4646" t="s">
        <v>1203</v>
      </c>
      <c r="G4646" t="s">
        <v>9595</v>
      </c>
      <c r="H4646" s="1">
        <f>DATE(YEAR(invoices[[#This Row],[due_date]]),MONTH(invoices[[#This Row],[due_date]]),1)</f>
        <v>45292</v>
      </c>
      <c r="I4646" s="1">
        <v>45298</v>
      </c>
      <c r="J4646">
        <v>1870.9999999999993</v>
      </c>
      <c r="K4646">
        <v>0</v>
      </c>
      <c r="L4646">
        <v>0</v>
      </c>
      <c r="M4646">
        <f>invoices[[#This Row],[rent_amount]]+invoices[[#This Row],[electricity_amount]]+invoices[[#This Row],[other_charges]]</f>
        <v>1870.9999999999993</v>
      </c>
      <c r="N4646" t="s">
        <v>28</v>
      </c>
      <c r="O4646" t="s">
        <v>454</v>
      </c>
      <c r="P4646">
        <v>0</v>
      </c>
      <c r="Q4646" t="b">
        <v>0</v>
      </c>
      <c r="R4646" t="s">
        <v>92</v>
      </c>
      <c r="S4646">
        <v>0</v>
      </c>
      <c r="T4646">
        <f>invoices[[#This Row],[total_amount]]</f>
        <v>1870.9999999999993</v>
      </c>
      <c r="U4646" t="s">
        <v>1205</v>
      </c>
      <c r="V4646" t="str">
        <f>INDEX([1]!Table1[tenantname],MATCH(invoices[[#This Row],[allotment_id]],[1]!Table1[TenantAllotmentID],0))</f>
        <v>Surya Nikhil Mallampalli (B42-B1)</v>
      </c>
      <c r="W4646" t="s">
        <v>14380</v>
      </c>
      <c r="X4646" t="s">
        <v>14381</v>
      </c>
      <c r="Y4646" s="4">
        <v>45292</v>
      </c>
      <c r="Z4646" t="s">
        <v>15808</v>
      </c>
      <c r="AA4646">
        <v>1309.6999999999998</v>
      </c>
      <c r="AB4646">
        <v>475.67796610169449</v>
      </c>
      <c r="AC4646">
        <v>85.622033898305006</v>
      </c>
      <c r="AD4646" s="7">
        <f>invoices[[#This Row],[Rent]]+invoices[[#This Row],[Services]]+invoices[[#This Row],[GST]]</f>
        <v>1870.9999999999993</v>
      </c>
      <c r="AE4646" s="7">
        <f>invoices[[#This Row],[Total]]-invoices[[#This Row],[rent_amount]]</f>
        <v>0</v>
      </c>
      <c r="AF4646">
        <v>4072</v>
      </c>
      <c r="AG4646">
        <v>0</v>
      </c>
      <c r="AH4646">
        <f>invoices[[#This Row],[EB Amount]]-invoices[[#This Row],[electricity_amount]]</f>
        <v>0</v>
      </c>
    </row>
    <row r="4647" spans="1:34">
      <c r="A4647" t="s">
        <v>9801</v>
      </c>
      <c r="B4647" t="s">
        <v>22</v>
      </c>
      <c r="C4647" t="s">
        <v>1642</v>
      </c>
      <c r="D4647" t="s">
        <v>24</v>
      </c>
      <c r="E4647" t="s">
        <v>399</v>
      </c>
      <c r="F4647" t="s">
        <v>400</v>
      </c>
      <c r="G4647" t="s">
        <v>9802</v>
      </c>
      <c r="H4647" s="1">
        <f>DATE(YEAR(invoices[[#This Row],[due_date]]),MONTH(invoices[[#This Row],[due_date]]),1)</f>
        <v>45292</v>
      </c>
      <c r="I4647" s="1">
        <v>45298</v>
      </c>
      <c r="J4647">
        <v>13600</v>
      </c>
      <c r="K4647">
        <v>208</v>
      </c>
      <c r="L4647">
        <v>0</v>
      </c>
      <c r="M4647">
        <f>invoices[[#This Row],[rent_amount]]+invoices[[#This Row],[electricity_amount]]+invoices[[#This Row],[other_charges]]</f>
        <v>13808</v>
      </c>
      <c r="N4647" t="s">
        <v>28</v>
      </c>
      <c r="O4647" t="s">
        <v>271</v>
      </c>
      <c r="P4647">
        <v>0</v>
      </c>
      <c r="Q4647" t="b">
        <v>0</v>
      </c>
      <c r="R4647" t="s">
        <v>92</v>
      </c>
      <c r="S4647">
        <v>0</v>
      </c>
      <c r="T4647">
        <f>invoices[[#This Row],[total_amount]]</f>
        <v>13808</v>
      </c>
      <c r="U4647" t="s">
        <v>5464</v>
      </c>
      <c r="V4647" t="str">
        <f>INDEX([1]!Table1[tenantname],MATCH(invoices[[#This Row],[allotment_id]],[1]!Table1[TenantAllotmentID],0))</f>
        <v>Greeshma Krishna (B22-B2)</v>
      </c>
      <c r="W4647" t="s">
        <v>14549</v>
      </c>
      <c r="X4647" t="s">
        <v>15378</v>
      </c>
      <c r="Y4647" s="4">
        <v>45292</v>
      </c>
      <c r="Z4647" t="s">
        <v>15808</v>
      </c>
      <c r="AA4647">
        <v>9762</v>
      </c>
      <c r="AB4647">
        <v>3253</v>
      </c>
      <c r="AC4647">
        <v>585</v>
      </c>
      <c r="AD4647" s="7">
        <f>invoices[[#This Row],[Rent]]+invoices[[#This Row],[Services]]+invoices[[#This Row],[GST]]</f>
        <v>13600</v>
      </c>
      <c r="AE4647" s="7">
        <f>invoices[[#This Row],[Total]]-invoices[[#This Row],[rent_amount]]</f>
        <v>0</v>
      </c>
      <c r="AF4647">
        <v>4175</v>
      </c>
      <c r="AG4647">
        <v>208</v>
      </c>
      <c r="AH4647">
        <f>invoices[[#This Row],[EB Amount]]-invoices[[#This Row],[electricity_amount]]</f>
        <v>0</v>
      </c>
    </row>
    <row r="4648" spans="1:34">
      <c r="A4648" t="s">
        <v>9911</v>
      </c>
      <c r="B4648" t="s">
        <v>22</v>
      </c>
      <c r="C4648" t="s">
        <v>1138</v>
      </c>
      <c r="D4648" t="s">
        <v>24</v>
      </c>
      <c r="E4648" t="s">
        <v>167</v>
      </c>
      <c r="F4648" t="s">
        <v>930</v>
      </c>
      <c r="G4648" t="s">
        <v>9912</v>
      </c>
      <c r="H4648" s="1">
        <f>DATE(YEAR(invoices[[#This Row],[due_date]]),MONTH(invoices[[#This Row],[due_date]]),1)</f>
        <v>45292</v>
      </c>
      <c r="I4648" s="1">
        <v>45298</v>
      </c>
      <c r="J4648">
        <v>13600</v>
      </c>
      <c r="K4648">
        <v>930</v>
      </c>
      <c r="L4648">
        <v>0</v>
      </c>
      <c r="M4648">
        <f>invoices[[#This Row],[rent_amount]]+invoices[[#This Row],[electricity_amount]]+invoices[[#This Row],[other_charges]]</f>
        <v>14530</v>
      </c>
      <c r="N4648" t="s">
        <v>28</v>
      </c>
      <c r="O4648" t="s">
        <v>91</v>
      </c>
      <c r="P4648">
        <v>0</v>
      </c>
      <c r="Q4648" t="b">
        <v>0</v>
      </c>
      <c r="R4648" t="s">
        <v>92</v>
      </c>
      <c r="S4648">
        <v>0</v>
      </c>
      <c r="T4648">
        <f>invoices[[#This Row],[total_amount]]</f>
        <v>14530</v>
      </c>
      <c r="U4648" t="s">
        <v>1140</v>
      </c>
      <c r="V4648" t="str">
        <f>INDEX([1]!Table1[tenantname],MATCH(invoices[[#This Row],[allotment_id]],[1]!Table1[TenantAllotmentID],0))</f>
        <v>Akshit Pulluri (B42-B2)</v>
      </c>
      <c r="W4648" t="s">
        <v>14358</v>
      </c>
      <c r="X4648" t="s">
        <v>14359</v>
      </c>
      <c r="Y4648" s="4">
        <v>45292</v>
      </c>
      <c r="Z4648" t="s">
        <v>15808</v>
      </c>
      <c r="AA4648">
        <v>9762</v>
      </c>
      <c r="AB4648">
        <v>3253</v>
      </c>
      <c r="AC4648">
        <v>585</v>
      </c>
      <c r="AD4648" s="7">
        <f>invoices[[#This Row],[Rent]]+invoices[[#This Row],[Services]]+invoices[[#This Row],[GST]]</f>
        <v>13600</v>
      </c>
      <c r="AE4648" s="7">
        <f>invoices[[#This Row],[Total]]-invoices[[#This Row],[rent_amount]]</f>
        <v>0</v>
      </c>
      <c r="AF4648">
        <v>4233</v>
      </c>
      <c r="AG4648">
        <v>930</v>
      </c>
      <c r="AH4648">
        <f>invoices[[#This Row],[EB Amount]]-invoices[[#This Row],[electricity_amount]]</f>
        <v>0</v>
      </c>
    </row>
    <row r="4649" spans="1:34">
      <c r="A4649" t="s">
        <v>9975</v>
      </c>
      <c r="B4649" t="s">
        <v>22</v>
      </c>
      <c r="C4649" t="s">
        <v>246</v>
      </c>
      <c r="D4649" t="s">
        <v>24</v>
      </c>
      <c r="E4649" t="s">
        <v>476</v>
      </c>
      <c r="F4649" t="s">
        <v>1087</v>
      </c>
      <c r="G4649" t="s">
        <v>9976</v>
      </c>
      <c r="H4649" s="1">
        <f>DATE(YEAR(invoices[[#This Row],[due_date]]),MONTH(invoices[[#This Row],[due_date]]),1)</f>
        <v>45292</v>
      </c>
      <c r="I4649" s="1">
        <v>45298</v>
      </c>
      <c r="J4649">
        <v>18300</v>
      </c>
      <c r="K4649">
        <v>961</v>
      </c>
      <c r="L4649">
        <v>0</v>
      </c>
      <c r="M4649">
        <f>invoices[[#This Row],[rent_amount]]+invoices[[#This Row],[electricity_amount]]+invoices[[#This Row],[other_charges]]</f>
        <v>19261</v>
      </c>
      <c r="N4649" t="s">
        <v>28</v>
      </c>
      <c r="O4649" t="s">
        <v>271</v>
      </c>
      <c r="P4649">
        <v>0</v>
      </c>
      <c r="Q4649" t="b">
        <v>0</v>
      </c>
      <c r="R4649" t="s">
        <v>92</v>
      </c>
      <c r="S4649">
        <v>0</v>
      </c>
      <c r="T4649">
        <f>invoices[[#This Row],[total_amount]]</f>
        <v>19261</v>
      </c>
      <c r="U4649" t="s">
        <v>1089</v>
      </c>
      <c r="V4649" t="str">
        <f>INDEX([1]!Table1[tenantname],MATCH(invoices[[#This Row],[allotment_id]],[1]!Table1[TenantAllotmentID],0))</f>
        <v>Dinesh kumar (B41-A1)</v>
      </c>
      <c r="W4649" t="s">
        <v>14044</v>
      </c>
      <c r="X4649" t="s">
        <v>14343</v>
      </c>
      <c r="Y4649" s="4">
        <v>45292</v>
      </c>
      <c r="Z4649" t="s">
        <v>15808</v>
      </c>
      <c r="AA4649">
        <v>13136</v>
      </c>
      <c r="AB4649">
        <v>4377</v>
      </c>
      <c r="AC4649">
        <v>787</v>
      </c>
      <c r="AD4649" s="7">
        <f>invoices[[#This Row],[Rent]]+invoices[[#This Row],[Services]]+invoices[[#This Row],[GST]]</f>
        <v>18300</v>
      </c>
      <c r="AE4649" s="7">
        <f>invoices[[#This Row],[Total]]-invoices[[#This Row],[rent_amount]]</f>
        <v>0</v>
      </c>
      <c r="AF4649">
        <v>4266</v>
      </c>
      <c r="AG4649">
        <v>961</v>
      </c>
      <c r="AH4649">
        <f>invoices[[#This Row],[EB Amount]]-invoices[[#This Row],[electricity_amount]]</f>
        <v>0</v>
      </c>
    </row>
    <row r="4650" spans="1:34">
      <c r="A4650" t="s">
        <v>9997</v>
      </c>
      <c r="B4650" t="s">
        <v>22</v>
      </c>
      <c r="C4650" t="s">
        <v>1401</v>
      </c>
      <c r="D4650" t="s">
        <v>24</v>
      </c>
      <c r="E4650" t="s">
        <v>88</v>
      </c>
      <c r="F4650" t="s">
        <v>1314</v>
      </c>
      <c r="G4650" t="s">
        <v>9998</v>
      </c>
      <c r="H4650" s="1">
        <f>DATE(YEAR(invoices[[#This Row],[due_date]]),MONTH(invoices[[#This Row],[due_date]]),1)</f>
        <v>45292</v>
      </c>
      <c r="I4650" s="1">
        <v>45298</v>
      </c>
      <c r="J4650">
        <v>13600</v>
      </c>
      <c r="K4650">
        <v>624</v>
      </c>
      <c r="L4650">
        <v>0</v>
      </c>
      <c r="M4650">
        <f>invoices[[#This Row],[rent_amount]]+invoices[[#This Row],[electricity_amount]]+invoices[[#This Row],[other_charges]]</f>
        <v>14224</v>
      </c>
      <c r="N4650" t="s">
        <v>28</v>
      </c>
      <c r="O4650" t="s">
        <v>454</v>
      </c>
      <c r="P4650">
        <v>0</v>
      </c>
      <c r="Q4650" t="b">
        <v>0</v>
      </c>
      <c r="R4650" t="s">
        <v>92</v>
      </c>
      <c r="S4650">
        <v>0</v>
      </c>
      <c r="T4650">
        <f>invoices[[#This Row],[total_amount]]</f>
        <v>14224</v>
      </c>
      <c r="U4650" t="s">
        <v>1403</v>
      </c>
      <c r="V4650" t="str">
        <f>INDEX([1]!Table1[tenantname],MATCH(invoices[[#This Row],[allotment_id]],[1]!Table1[TenantAllotmentID],0))</f>
        <v>Sparsh Kanak Sinha (B13-B1)</v>
      </c>
      <c r="W4650" t="s">
        <v>14460</v>
      </c>
      <c r="X4650" t="s">
        <v>14461</v>
      </c>
      <c r="Y4650" s="4">
        <v>45292</v>
      </c>
      <c r="Z4650" t="s">
        <v>15808</v>
      </c>
      <c r="AA4650">
        <v>9762</v>
      </c>
      <c r="AB4650">
        <v>3253</v>
      </c>
      <c r="AC4650">
        <v>585</v>
      </c>
      <c r="AD4650" s="7">
        <f>invoices[[#This Row],[Rent]]+invoices[[#This Row],[Services]]+invoices[[#This Row],[GST]]</f>
        <v>13600</v>
      </c>
      <c r="AE4650" s="7">
        <f>invoices[[#This Row],[Total]]-invoices[[#This Row],[rent_amount]]</f>
        <v>0</v>
      </c>
      <c r="AF4650">
        <v>4277</v>
      </c>
      <c r="AG4650">
        <v>624</v>
      </c>
      <c r="AH4650">
        <f>invoices[[#This Row],[EB Amount]]-invoices[[#This Row],[electricity_amount]]</f>
        <v>0</v>
      </c>
    </row>
    <row r="4651" spans="1:34">
      <c r="A4651" t="s">
        <v>10090</v>
      </c>
      <c r="B4651" t="s">
        <v>22</v>
      </c>
      <c r="C4651" t="s">
        <v>1505</v>
      </c>
      <c r="D4651" t="s">
        <v>24</v>
      </c>
      <c r="E4651" t="s">
        <v>354</v>
      </c>
      <c r="F4651" t="s">
        <v>1506</v>
      </c>
      <c r="G4651" t="s">
        <v>10091</v>
      </c>
      <c r="H4651" s="1">
        <f>DATE(YEAR(invoices[[#This Row],[due_date]]),MONTH(invoices[[#This Row],[due_date]]),1)</f>
        <v>45292</v>
      </c>
      <c r="I4651" s="1">
        <v>45298</v>
      </c>
      <c r="J4651">
        <v>12600</v>
      </c>
      <c r="K4651">
        <v>884</v>
      </c>
      <c r="L4651">
        <v>0</v>
      </c>
      <c r="M4651">
        <f>invoices[[#This Row],[rent_amount]]+invoices[[#This Row],[electricity_amount]]+invoices[[#This Row],[other_charges]]</f>
        <v>13484</v>
      </c>
      <c r="N4651" t="s">
        <v>28</v>
      </c>
      <c r="O4651" t="s">
        <v>271</v>
      </c>
      <c r="P4651">
        <v>0</v>
      </c>
      <c r="Q4651" t="b">
        <v>0</v>
      </c>
      <c r="R4651" t="s">
        <v>92</v>
      </c>
      <c r="S4651">
        <v>0</v>
      </c>
      <c r="T4651">
        <f>invoices[[#This Row],[total_amount]]</f>
        <v>13484</v>
      </c>
      <c r="U4651" t="s">
        <v>1508</v>
      </c>
      <c r="V4651" t="str">
        <f>INDEX([1]!Table1[tenantname],MATCH(invoices[[#This Row],[allotment_id]],[1]!Table1[TenantAllotmentID],0))</f>
        <v>Mudassir Ali (B34-C2)</v>
      </c>
      <c r="W4651" t="s">
        <v>14499</v>
      </c>
      <c r="X4651" t="s">
        <v>14500</v>
      </c>
      <c r="Y4651" s="4">
        <v>45292</v>
      </c>
      <c r="Z4651" t="s">
        <v>15808</v>
      </c>
      <c r="AA4651">
        <v>9044</v>
      </c>
      <c r="AB4651">
        <v>3014</v>
      </c>
      <c r="AC4651">
        <v>542</v>
      </c>
      <c r="AD4651" s="7">
        <f>invoices[[#This Row],[Rent]]+invoices[[#This Row],[Services]]+invoices[[#This Row],[GST]]</f>
        <v>12600</v>
      </c>
      <c r="AE4651" s="7">
        <f>invoices[[#This Row],[Total]]-invoices[[#This Row],[rent_amount]]</f>
        <v>0</v>
      </c>
      <c r="AF4651">
        <v>4328</v>
      </c>
      <c r="AG4651">
        <v>884</v>
      </c>
      <c r="AH4651">
        <f>invoices[[#This Row],[EB Amount]]-invoices[[#This Row],[electricity_amount]]</f>
        <v>0</v>
      </c>
    </row>
    <row r="4652" spans="1:34">
      <c r="A4652" t="s">
        <v>10174</v>
      </c>
      <c r="B4652" t="s">
        <v>22</v>
      </c>
      <c r="C4652" t="s">
        <v>311</v>
      </c>
      <c r="D4652" t="s">
        <v>24</v>
      </c>
      <c r="E4652" t="s">
        <v>34</v>
      </c>
      <c r="F4652" t="s">
        <v>35</v>
      </c>
      <c r="G4652" t="s">
        <v>10175</v>
      </c>
      <c r="H4652" s="1">
        <f>DATE(YEAR(invoices[[#This Row],[due_date]]),MONTH(invoices[[#This Row],[due_date]]),1)</f>
        <v>45292</v>
      </c>
      <c r="I4652" s="1">
        <v>45298</v>
      </c>
      <c r="J4652">
        <v>13600</v>
      </c>
      <c r="K4652">
        <v>1581</v>
      </c>
      <c r="L4652">
        <v>0</v>
      </c>
      <c r="M4652">
        <f>invoices[[#This Row],[rent_amount]]+invoices[[#This Row],[electricity_amount]]+invoices[[#This Row],[other_charges]]</f>
        <v>15181</v>
      </c>
      <c r="N4652" t="s">
        <v>28</v>
      </c>
      <c r="O4652" t="s">
        <v>454</v>
      </c>
      <c r="P4652">
        <v>0</v>
      </c>
      <c r="Q4652" t="b">
        <v>0</v>
      </c>
      <c r="R4652" t="s">
        <v>92</v>
      </c>
      <c r="S4652">
        <v>0</v>
      </c>
      <c r="T4652">
        <f>invoices[[#This Row],[total_amount]]</f>
        <v>15181</v>
      </c>
      <c r="U4652" t="s">
        <v>313</v>
      </c>
      <c r="V4652" t="str">
        <f>INDEX([1]!Table1[tenantname],MATCH(invoices[[#This Row],[allotment_id]],[1]!Table1[TenantAllotmentID],0))</f>
        <v>Thahseenah Begam (B43-B1)</v>
      </c>
      <c r="W4652" t="s">
        <v>14064</v>
      </c>
      <c r="X4652" t="s">
        <v>14065</v>
      </c>
      <c r="Y4652" s="4">
        <v>45292</v>
      </c>
      <c r="Z4652" t="s">
        <v>15808</v>
      </c>
      <c r="AA4652">
        <v>9762</v>
      </c>
      <c r="AB4652">
        <v>3253</v>
      </c>
      <c r="AC4652">
        <v>585</v>
      </c>
      <c r="AD4652" s="7">
        <f>invoices[[#This Row],[Rent]]+invoices[[#This Row],[Services]]+invoices[[#This Row],[GST]]</f>
        <v>13600</v>
      </c>
      <c r="AE4652" s="7">
        <f>invoices[[#This Row],[Total]]-invoices[[#This Row],[rent_amount]]</f>
        <v>0</v>
      </c>
      <c r="AF4652">
        <v>4374</v>
      </c>
      <c r="AG4652">
        <v>1581</v>
      </c>
      <c r="AH4652">
        <f>invoices[[#This Row],[EB Amount]]-invoices[[#This Row],[electricity_amount]]</f>
        <v>0</v>
      </c>
    </row>
    <row r="4653" spans="1:34">
      <c r="A4653" t="s">
        <v>10210</v>
      </c>
      <c r="B4653" t="s">
        <v>22</v>
      </c>
      <c r="C4653" t="s">
        <v>1111</v>
      </c>
      <c r="D4653" t="s">
        <v>24</v>
      </c>
      <c r="E4653" t="s">
        <v>569</v>
      </c>
      <c r="F4653" t="s">
        <v>1112</v>
      </c>
      <c r="G4653" t="s">
        <v>10211</v>
      </c>
      <c r="H4653" s="1">
        <f>DATE(YEAR(invoices[[#This Row],[due_date]]),MONTH(invoices[[#This Row],[due_date]]),1)</f>
        <v>45292</v>
      </c>
      <c r="I4653" s="1">
        <v>45298</v>
      </c>
      <c r="J4653">
        <v>12000</v>
      </c>
      <c r="K4653">
        <v>1953</v>
      </c>
      <c r="L4653">
        <v>0</v>
      </c>
      <c r="M4653">
        <f>invoices[[#This Row],[rent_amount]]+invoices[[#This Row],[electricity_amount]]+invoices[[#This Row],[other_charges]]</f>
        <v>13953</v>
      </c>
      <c r="N4653" t="s">
        <v>28</v>
      </c>
      <c r="O4653" t="s">
        <v>271</v>
      </c>
      <c r="P4653">
        <v>0</v>
      </c>
      <c r="Q4653" t="b">
        <v>0</v>
      </c>
      <c r="R4653" t="s">
        <v>92</v>
      </c>
      <c r="S4653">
        <v>0</v>
      </c>
      <c r="T4653">
        <f>invoices[[#This Row],[total_amount]]</f>
        <v>13953</v>
      </c>
      <c r="U4653" t="s">
        <v>1114</v>
      </c>
      <c r="V4653" t="str">
        <f>INDEX([1]!Table1[tenantname],MATCH(invoices[[#This Row],[allotment_id]],[1]!Table1[TenantAllotmentID],0))</f>
        <v>Muskan Goyal (C12-C2)</v>
      </c>
      <c r="W4653" t="s">
        <v>14352</v>
      </c>
      <c r="X4653" t="s">
        <v>14353</v>
      </c>
      <c r="Y4653" s="4">
        <v>45292</v>
      </c>
      <c r="Z4653" t="s">
        <v>15808</v>
      </c>
      <c r="AA4653">
        <v>7800</v>
      </c>
      <c r="AB4653">
        <v>4200</v>
      </c>
      <c r="AC4653">
        <v>0</v>
      </c>
      <c r="AD4653" s="7">
        <f>invoices[[#This Row],[Rent]]+invoices[[#This Row],[Services]]+invoices[[#This Row],[GST]]</f>
        <v>12000</v>
      </c>
      <c r="AE4653" s="7">
        <f>invoices[[#This Row],[Total]]-invoices[[#This Row],[rent_amount]]</f>
        <v>0</v>
      </c>
      <c r="AF4653">
        <v>4394</v>
      </c>
      <c r="AG4653">
        <v>1953</v>
      </c>
      <c r="AH4653">
        <f>invoices[[#This Row],[EB Amount]]-invoices[[#This Row],[electricity_amount]]</f>
        <v>0</v>
      </c>
    </row>
    <row r="4654" spans="1:34">
      <c r="A4654" t="s">
        <v>10232</v>
      </c>
      <c r="B4654" t="s">
        <v>22</v>
      </c>
      <c r="C4654" t="s">
        <v>1091</v>
      </c>
      <c r="D4654" t="s">
        <v>24</v>
      </c>
      <c r="E4654" t="s">
        <v>254</v>
      </c>
      <c r="F4654" t="s">
        <v>1092</v>
      </c>
      <c r="G4654" t="s">
        <v>10233</v>
      </c>
      <c r="H4654" s="1">
        <f>DATE(YEAR(invoices[[#This Row],[due_date]]),MONTH(invoices[[#This Row],[due_date]]),1)</f>
        <v>45292</v>
      </c>
      <c r="I4654" s="1">
        <v>45298</v>
      </c>
      <c r="J4654">
        <v>4790</v>
      </c>
      <c r="K4654">
        <v>0</v>
      </c>
      <c r="L4654">
        <v>0</v>
      </c>
      <c r="M4654">
        <f>invoices[[#This Row],[rent_amount]]+invoices[[#This Row],[electricity_amount]]+invoices[[#This Row],[other_charges]]</f>
        <v>4790</v>
      </c>
      <c r="N4654" t="s">
        <v>28</v>
      </c>
      <c r="O4654" t="s">
        <v>271</v>
      </c>
      <c r="P4654">
        <v>0</v>
      </c>
      <c r="Q4654" t="b">
        <v>0</v>
      </c>
      <c r="R4654" t="s">
        <v>92</v>
      </c>
      <c r="S4654">
        <v>0</v>
      </c>
      <c r="T4654">
        <f>invoices[[#This Row],[total_amount]]</f>
        <v>4790</v>
      </c>
      <c r="U4654" t="s">
        <v>1094</v>
      </c>
      <c r="V4654" t="str">
        <f>INDEX([1]!Table1[tenantname],MATCH(invoices[[#This Row],[allotment_id]],[1]!Table1[TenantAllotmentID],0))</f>
        <v>Meghna Ravuru (C42-B2)</v>
      </c>
      <c r="W4654" t="s">
        <v>14344</v>
      </c>
      <c r="X4654" t="s">
        <v>14345</v>
      </c>
      <c r="Y4654" s="4">
        <v>45292</v>
      </c>
      <c r="Z4654" t="s">
        <v>15808</v>
      </c>
      <c r="AA4654">
        <v>3353</v>
      </c>
      <c r="AB4654">
        <v>1218</v>
      </c>
      <c r="AC4654">
        <v>219</v>
      </c>
      <c r="AD4654" s="7">
        <f>invoices[[#This Row],[Rent]]+invoices[[#This Row],[Services]]+invoices[[#This Row],[GST]]</f>
        <v>4790</v>
      </c>
      <c r="AE4654" s="7">
        <f>invoices[[#This Row],[Total]]-invoices[[#This Row],[rent_amount]]</f>
        <v>0</v>
      </c>
      <c r="AF4654">
        <v>4406</v>
      </c>
      <c r="AG4654">
        <v>0</v>
      </c>
      <c r="AH4654">
        <f>invoices[[#This Row],[EB Amount]]-invoices[[#This Row],[electricity_amount]]</f>
        <v>0</v>
      </c>
    </row>
    <row r="4655" spans="1:34">
      <c r="A4655" t="s">
        <v>10468</v>
      </c>
      <c r="B4655" t="s">
        <v>22</v>
      </c>
      <c r="C4655" t="s">
        <v>765</v>
      </c>
      <c r="D4655" t="s">
        <v>24</v>
      </c>
      <c r="E4655" t="s">
        <v>50</v>
      </c>
      <c r="F4655" t="s">
        <v>766</v>
      </c>
      <c r="G4655" t="s">
        <v>10469</v>
      </c>
      <c r="H4655" s="1">
        <f>DATE(YEAR(invoices[[#This Row],[due_date]]),MONTH(invoices[[#This Row],[due_date]]),1)</f>
        <v>45292</v>
      </c>
      <c r="I4655" s="1">
        <v>45298</v>
      </c>
      <c r="J4655">
        <v>18300</v>
      </c>
      <c r="K4655">
        <v>1829</v>
      </c>
      <c r="L4655">
        <v>0</v>
      </c>
      <c r="M4655">
        <f>invoices[[#This Row],[rent_amount]]+invoices[[#This Row],[electricity_amount]]+invoices[[#This Row],[other_charges]]</f>
        <v>20129</v>
      </c>
      <c r="N4655" t="s">
        <v>28</v>
      </c>
      <c r="O4655" t="s">
        <v>271</v>
      </c>
      <c r="P4655">
        <v>0</v>
      </c>
      <c r="Q4655" t="b">
        <v>0</v>
      </c>
      <c r="R4655" t="s">
        <v>92</v>
      </c>
      <c r="S4655">
        <v>0</v>
      </c>
      <c r="T4655">
        <f>invoices[[#This Row],[total_amount]]</f>
        <v>20129</v>
      </c>
      <c r="U4655" t="s">
        <v>769</v>
      </c>
      <c r="V4655" t="str">
        <f>INDEX([1]!Table1[tenantname],MATCH(invoices[[#This Row],[allotment_id]],[1]!Table1[TenantAllotmentID],0))</f>
        <v>Dhanaganapathy Madhavan (B32-A1)</v>
      </c>
      <c r="W4655" t="s">
        <v>14223</v>
      </c>
      <c r="X4655" t="s">
        <v>14224</v>
      </c>
      <c r="Y4655" s="4">
        <v>45292</v>
      </c>
      <c r="Z4655" t="s">
        <v>15808</v>
      </c>
      <c r="AA4655">
        <v>13136</v>
      </c>
      <c r="AB4655">
        <v>4377</v>
      </c>
      <c r="AC4655">
        <v>787</v>
      </c>
      <c r="AD4655" s="7">
        <f>invoices[[#This Row],[Rent]]+invoices[[#This Row],[Services]]+invoices[[#This Row],[GST]]</f>
        <v>18300</v>
      </c>
      <c r="AE4655" s="7">
        <f>invoices[[#This Row],[Total]]-invoices[[#This Row],[rent_amount]]</f>
        <v>0</v>
      </c>
      <c r="AF4655">
        <v>4523</v>
      </c>
      <c r="AG4655">
        <v>1829</v>
      </c>
      <c r="AH4655">
        <f>invoices[[#This Row],[EB Amount]]-invoices[[#This Row],[electricity_amount]]</f>
        <v>0</v>
      </c>
    </row>
    <row r="4656" spans="1:34">
      <c r="A4656" t="s">
        <v>10767</v>
      </c>
      <c r="B4656" t="s">
        <v>22</v>
      </c>
      <c r="C4656" t="s">
        <v>3654</v>
      </c>
      <c r="D4656" t="s">
        <v>24</v>
      </c>
      <c r="E4656" t="s">
        <v>195</v>
      </c>
      <c r="F4656" t="s">
        <v>196</v>
      </c>
      <c r="G4656" t="s">
        <v>10768</v>
      </c>
      <c r="H4656" s="1">
        <f>DATE(YEAR(invoices[[#This Row],[due_date]]),MONTH(invoices[[#This Row],[due_date]]),1)</f>
        <v>45292</v>
      </c>
      <c r="I4656" s="1">
        <v>45298</v>
      </c>
      <c r="J4656">
        <v>13600</v>
      </c>
      <c r="K4656">
        <v>341</v>
      </c>
      <c r="L4656">
        <v>0</v>
      </c>
      <c r="M4656">
        <f>invoices[[#This Row],[rent_amount]]+invoices[[#This Row],[electricity_amount]]+invoices[[#This Row],[other_charges]]</f>
        <v>13941</v>
      </c>
      <c r="N4656" t="s">
        <v>28</v>
      </c>
      <c r="O4656" t="s">
        <v>454</v>
      </c>
      <c r="P4656">
        <v>0</v>
      </c>
      <c r="Q4656" t="b">
        <v>0</v>
      </c>
      <c r="R4656" t="s">
        <v>92</v>
      </c>
      <c r="S4656">
        <v>0</v>
      </c>
      <c r="T4656">
        <f>invoices[[#This Row],[total_amount]]</f>
        <v>13941</v>
      </c>
      <c r="U4656" t="s">
        <v>3656</v>
      </c>
      <c r="V4656" t="str">
        <f>INDEX([1]!Table1[tenantname],MATCH(invoices[[#This Row],[allotment_id]],[1]!Table1[TenantAllotmentID],0))</f>
        <v>Srividya Bannaravuri (D41-B1)</v>
      </c>
      <c r="W4656" t="s">
        <v>15100</v>
      </c>
      <c r="X4656" t="s">
        <v>15101</v>
      </c>
      <c r="Y4656" s="4">
        <v>45292</v>
      </c>
      <c r="Z4656" t="s">
        <v>15808</v>
      </c>
      <c r="AA4656">
        <v>9762</v>
      </c>
      <c r="AB4656">
        <v>3253</v>
      </c>
      <c r="AC4656">
        <v>585</v>
      </c>
      <c r="AD4656" s="7">
        <f>invoices[[#This Row],[Rent]]+invoices[[#This Row],[Services]]+invoices[[#This Row],[GST]]</f>
        <v>13600</v>
      </c>
      <c r="AE4656" s="7">
        <f>invoices[[#This Row],[Total]]-invoices[[#This Row],[rent_amount]]</f>
        <v>0</v>
      </c>
      <c r="AF4656">
        <v>4676</v>
      </c>
      <c r="AG4656">
        <v>341</v>
      </c>
      <c r="AH4656">
        <f>invoices[[#This Row],[EB Amount]]-invoices[[#This Row],[electricity_amount]]</f>
        <v>0</v>
      </c>
    </row>
    <row r="4657" spans="1:34">
      <c r="A4657" t="s">
        <v>11031</v>
      </c>
      <c r="B4657" t="s">
        <v>22</v>
      </c>
      <c r="C4657" t="s">
        <v>260</v>
      </c>
      <c r="D4657" t="s">
        <v>24</v>
      </c>
      <c r="E4657" t="s">
        <v>226</v>
      </c>
      <c r="F4657" t="s">
        <v>261</v>
      </c>
      <c r="G4657" t="s">
        <v>11032</v>
      </c>
      <c r="H4657" s="1">
        <f>DATE(YEAR(invoices[[#This Row],[due_date]]),MONTH(invoices[[#This Row],[due_date]]),1)</f>
        <v>45292</v>
      </c>
      <c r="I4657" s="1">
        <v>45298</v>
      </c>
      <c r="J4657">
        <v>12500</v>
      </c>
      <c r="K4657">
        <v>1240</v>
      </c>
      <c r="L4657">
        <v>0</v>
      </c>
      <c r="M4657">
        <f>invoices[[#This Row],[rent_amount]]+invoices[[#This Row],[electricity_amount]]+invoices[[#This Row],[other_charges]]</f>
        <v>13740</v>
      </c>
      <c r="N4657" t="s">
        <v>28</v>
      </c>
      <c r="O4657" t="s">
        <v>271</v>
      </c>
      <c r="P4657">
        <v>0</v>
      </c>
      <c r="Q4657" t="b">
        <v>0</v>
      </c>
      <c r="R4657" t="s">
        <v>92</v>
      </c>
      <c r="S4657">
        <v>0</v>
      </c>
      <c r="T4657">
        <f>invoices[[#This Row],[total_amount]]</f>
        <v>13740</v>
      </c>
      <c r="U4657" t="s">
        <v>265</v>
      </c>
      <c r="V4657" t="str">
        <f>INDEX([1]!Table1[tenantname],MATCH(invoices[[#This Row],[allotment_id]],[1]!Table1[TenantAllotmentID],0))</f>
        <v>Indira Ch (B12-C1)</v>
      </c>
      <c r="W4657" t="s">
        <v>14048</v>
      </c>
      <c r="X4657" t="s">
        <v>14049</v>
      </c>
      <c r="Y4657" s="4">
        <v>45292</v>
      </c>
      <c r="Z4657" t="s">
        <v>15808</v>
      </c>
      <c r="AA4657">
        <v>8973</v>
      </c>
      <c r="AB4657">
        <v>2990</v>
      </c>
      <c r="AC4657">
        <v>537</v>
      </c>
      <c r="AD4657" s="7">
        <f>invoices[[#This Row],[Rent]]+invoices[[#This Row],[Services]]+invoices[[#This Row],[GST]]</f>
        <v>12500</v>
      </c>
      <c r="AE4657" s="7">
        <f>invoices[[#This Row],[Total]]-invoices[[#This Row],[rent_amount]]</f>
        <v>0</v>
      </c>
      <c r="AF4657">
        <v>4816</v>
      </c>
      <c r="AG4657">
        <v>1240</v>
      </c>
      <c r="AH4657">
        <f>invoices[[#This Row],[EB Amount]]-invoices[[#This Row],[electricity_amount]]</f>
        <v>0</v>
      </c>
    </row>
    <row r="4658" spans="1:34">
      <c r="A4658" t="s">
        <v>11192</v>
      </c>
      <c r="B4658" t="s">
        <v>22</v>
      </c>
      <c r="C4658" t="s">
        <v>11193</v>
      </c>
      <c r="D4658" t="s">
        <v>24</v>
      </c>
      <c r="E4658" t="s">
        <v>247</v>
      </c>
      <c r="F4658" t="s">
        <v>2658</v>
      </c>
      <c r="G4658" t="s">
        <v>11194</v>
      </c>
      <c r="H4658" s="1">
        <f>DATE(YEAR(invoices[[#This Row],[due_date]]),MONTH(invoices[[#This Row],[due_date]]),1)</f>
        <v>45292</v>
      </c>
      <c r="I4658" s="1">
        <v>45298</v>
      </c>
      <c r="J4658">
        <v>0</v>
      </c>
      <c r="K4658">
        <v>0</v>
      </c>
      <c r="L4658">
        <v>2250</v>
      </c>
      <c r="M4658">
        <f>invoices[[#This Row],[rent_amount]]+invoices[[#This Row],[electricity_amount]]+invoices[[#This Row],[other_charges]]</f>
        <v>2250</v>
      </c>
      <c r="N4658" t="s">
        <v>28</v>
      </c>
      <c r="O4658" t="s">
        <v>454</v>
      </c>
      <c r="P4658">
        <v>0</v>
      </c>
      <c r="Q4658" t="b">
        <v>0</v>
      </c>
      <c r="R4658" t="s">
        <v>92</v>
      </c>
      <c r="S4658">
        <v>0</v>
      </c>
      <c r="T4658">
        <f>invoices[[#This Row],[total_amount]]</f>
        <v>2250</v>
      </c>
      <c r="U4658" t="s">
        <v>11195</v>
      </c>
      <c r="V4658" t="str">
        <f>INDEX([1]!Table1[tenantname],MATCH(invoices[[#This Row],[allotment_id]],[1]!Table1[TenantAllotmentID],0))</f>
        <v>Virat Srivatsav (C11-C2)</v>
      </c>
      <c r="W4658" t="s">
        <v>15730</v>
      </c>
      <c r="X4658" t="s">
        <v>15730</v>
      </c>
      <c r="Y4658" s="4">
        <v>45292</v>
      </c>
      <c r="Z4658" t="s">
        <v>15808</v>
      </c>
      <c r="AA4658">
        <v>0</v>
      </c>
      <c r="AB4658">
        <v>0</v>
      </c>
      <c r="AC4658">
        <v>0</v>
      </c>
      <c r="AD4658" s="7">
        <f>invoices[[#This Row],[Rent]]+invoices[[#This Row],[Services]]+invoices[[#This Row],[GST]]</f>
        <v>0</v>
      </c>
      <c r="AE4658" s="7">
        <f>invoices[[#This Row],[Total]]-invoices[[#This Row],[rent_amount]]</f>
        <v>0</v>
      </c>
      <c r="AF4658">
        <v>4897</v>
      </c>
      <c r="AG4658">
        <v>0</v>
      </c>
      <c r="AH4658">
        <f>invoices[[#This Row],[EB Amount]]-invoices[[#This Row],[electricity_amount]]</f>
        <v>0</v>
      </c>
    </row>
    <row r="4659" spans="1:34">
      <c r="A4659" t="s">
        <v>11271</v>
      </c>
      <c r="B4659" t="s">
        <v>22</v>
      </c>
      <c r="C4659" t="s">
        <v>2426</v>
      </c>
      <c r="D4659" t="s">
        <v>24</v>
      </c>
      <c r="E4659" t="s">
        <v>88</v>
      </c>
      <c r="F4659" t="s">
        <v>921</v>
      </c>
      <c r="G4659" t="s">
        <v>11272</v>
      </c>
      <c r="H4659" s="1">
        <f>DATE(YEAR(invoices[[#This Row],[due_date]]),MONTH(invoices[[#This Row],[due_date]]),1)</f>
        <v>45292</v>
      </c>
      <c r="I4659" s="1">
        <v>45298</v>
      </c>
      <c r="J4659">
        <v>12600</v>
      </c>
      <c r="K4659">
        <v>1209</v>
      </c>
      <c r="L4659">
        <v>0</v>
      </c>
      <c r="M4659">
        <f>invoices[[#This Row],[rent_amount]]+invoices[[#This Row],[electricity_amount]]+invoices[[#This Row],[other_charges]]</f>
        <v>13809</v>
      </c>
      <c r="N4659" t="s">
        <v>28</v>
      </c>
      <c r="O4659" t="s">
        <v>454</v>
      </c>
      <c r="P4659">
        <v>0</v>
      </c>
      <c r="Q4659" t="b">
        <v>0</v>
      </c>
      <c r="R4659" t="s">
        <v>92</v>
      </c>
      <c r="S4659">
        <v>0</v>
      </c>
      <c r="T4659">
        <f>invoices[[#This Row],[total_amount]]</f>
        <v>13809</v>
      </c>
      <c r="U4659" t="s">
        <v>2428</v>
      </c>
      <c r="V4659" t="str">
        <f>INDEX([1]!Table1[tenantname],MATCH(invoices[[#This Row],[allotment_id]],[1]!Table1[TenantAllotmentID],0))</f>
        <v>Srinivas VNS (B13-C1)</v>
      </c>
      <c r="W4659" t="s">
        <v>14803</v>
      </c>
      <c r="X4659" t="s">
        <v>14804</v>
      </c>
      <c r="Y4659" s="4">
        <v>45292</v>
      </c>
      <c r="Z4659" t="s">
        <v>15808</v>
      </c>
      <c r="AA4659">
        <v>9044</v>
      </c>
      <c r="AB4659">
        <v>3014</v>
      </c>
      <c r="AC4659">
        <v>542</v>
      </c>
      <c r="AD4659" s="7">
        <f>invoices[[#This Row],[Rent]]+invoices[[#This Row],[Services]]+invoices[[#This Row],[GST]]</f>
        <v>12600</v>
      </c>
      <c r="AE4659" s="7">
        <f>invoices[[#This Row],[Total]]-invoices[[#This Row],[rent_amount]]</f>
        <v>0</v>
      </c>
      <c r="AF4659">
        <v>4934</v>
      </c>
      <c r="AG4659">
        <v>1209</v>
      </c>
      <c r="AH4659">
        <f>invoices[[#This Row],[EB Amount]]-invoices[[#This Row],[electricity_amount]]</f>
        <v>0</v>
      </c>
    </row>
    <row r="4660" spans="1:34">
      <c r="A4660" t="s">
        <v>11295</v>
      </c>
      <c r="B4660" t="s">
        <v>22</v>
      </c>
      <c r="C4660" t="s">
        <v>893</v>
      </c>
      <c r="D4660" t="s">
        <v>24</v>
      </c>
      <c r="E4660" t="s">
        <v>104</v>
      </c>
      <c r="F4660" t="s">
        <v>894</v>
      </c>
      <c r="G4660" t="s">
        <v>11296</v>
      </c>
      <c r="H4660" s="1">
        <f>DATE(YEAR(invoices[[#This Row],[due_date]]),MONTH(invoices[[#This Row],[due_date]]),1)</f>
        <v>45292</v>
      </c>
      <c r="I4660" s="1">
        <v>45298</v>
      </c>
      <c r="J4660">
        <v>13600</v>
      </c>
      <c r="K4660">
        <v>589</v>
      </c>
      <c r="L4660">
        <v>0</v>
      </c>
      <c r="M4660">
        <f>invoices[[#This Row],[rent_amount]]+invoices[[#This Row],[electricity_amount]]+invoices[[#This Row],[other_charges]]</f>
        <v>14189</v>
      </c>
      <c r="N4660" t="s">
        <v>28</v>
      </c>
      <c r="O4660" t="s">
        <v>271</v>
      </c>
      <c r="P4660">
        <v>0</v>
      </c>
      <c r="Q4660" t="b">
        <v>0</v>
      </c>
      <c r="R4660" t="s">
        <v>92</v>
      </c>
      <c r="S4660">
        <v>0</v>
      </c>
      <c r="T4660">
        <f>invoices[[#This Row],[total_amount]]</f>
        <v>14189</v>
      </c>
      <c r="U4660" t="s">
        <v>895</v>
      </c>
      <c r="V4660" t="str">
        <f>INDEX([1]!Table1[tenantname],MATCH(invoices[[#This Row],[allotment_id]],[1]!Table1[TenantAllotmentID],0))</f>
        <v>Kumaraswamy K (B14-B1)</v>
      </c>
      <c r="W4660" t="s">
        <v>14271</v>
      </c>
      <c r="X4660" t="s">
        <v>14272</v>
      </c>
      <c r="Y4660" s="4">
        <v>45292</v>
      </c>
      <c r="Z4660" t="s">
        <v>15808</v>
      </c>
      <c r="AA4660">
        <v>9762</v>
      </c>
      <c r="AB4660">
        <v>3253</v>
      </c>
      <c r="AC4660">
        <v>585</v>
      </c>
      <c r="AD4660" s="7">
        <f>invoices[[#This Row],[Rent]]+invoices[[#This Row],[Services]]+invoices[[#This Row],[GST]]</f>
        <v>13600</v>
      </c>
      <c r="AE4660" s="7">
        <f>invoices[[#This Row],[Total]]-invoices[[#This Row],[rent_amount]]</f>
        <v>0</v>
      </c>
      <c r="AF4660">
        <v>4946</v>
      </c>
      <c r="AG4660">
        <v>589</v>
      </c>
      <c r="AH4660">
        <f>invoices[[#This Row],[EB Amount]]-invoices[[#This Row],[electricity_amount]]</f>
        <v>0</v>
      </c>
    </row>
    <row r="4661" spans="1:34">
      <c r="A4661" t="s">
        <v>11619</v>
      </c>
      <c r="B4661" t="s">
        <v>22</v>
      </c>
      <c r="C4661" t="s">
        <v>836</v>
      </c>
      <c r="D4661" t="s">
        <v>24</v>
      </c>
      <c r="E4661" t="s">
        <v>34</v>
      </c>
      <c r="F4661" t="s">
        <v>837</v>
      </c>
      <c r="G4661" t="s">
        <v>11620</v>
      </c>
      <c r="H4661" s="1">
        <f>DATE(YEAR(invoices[[#This Row],[due_date]]),MONTH(invoices[[#This Row],[due_date]]),1)</f>
        <v>45292</v>
      </c>
      <c r="I4661" s="1">
        <v>45298</v>
      </c>
      <c r="J4661">
        <v>12600</v>
      </c>
      <c r="K4661">
        <v>1581</v>
      </c>
      <c r="L4661">
        <v>0</v>
      </c>
      <c r="M4661">
        <f>invoices[[#This Row],[rent_amount]]+invoices[[#This Row],[electricity_amount]]+invoices[[#This Row],[other_charges]]</f>
        <v>14181</v>
      </c>
      <c r="N4661" t="s">
        <v>28</v>
      </c>
      <c r="O4661" t="s">
        <v>454</v>
      </c>
      <c r="P4661">
        <v>0</v>
      </c>
      <c r="Q4661" t="b">
        <v>0</v>
      </c>
      <c r="R4661" t="s">
        <v>92</v>
      </c>
      <c r="S4661">
        <v>0</v>
      </c>
      <c r="T4661">
        <f>invoices[[#This Row],[total_amount]]</f>
        <v>14181</v>
      </c>
      <c r="U4661" t="s">
        <v>840</v>
      </c>
      <c r="V4661" t="str">
        <f>INDEX([1]!Table1[tenantname],MATCH(invoices[[#This Row],[allotment_id]],[1]!Table1[TenantAllotmentID],0))</f>
        <v>Samudyatha Devalla (B43-C1)</v>
      </c>
      <c r="W4661" t="s">
        <v>14249</v>
      </c>
      <c r="X4661" t="s">
        <v>14250</v>
      </c>
      <c r="Y4661" s="4">
        <v>45292</v>
      </c>
      <c r="Z4661" t="s">
        <v>15808</v>
      </c>
      <c r="AA4661">
        <v>9044</v>
      </c>
      <c r="AB4661">
        <v>3014</v>
      </c>
      <c r="AC4661">
        <v>542</v>
      </c>
      <c r="AD4661" s="7">
        <f>invoices[[#This Row],[Rent]]+invoices[[#This Row],[Services]]+invoices[[#This Row],[GST]]</f>
        <v>12600</v>
      </c>
      <c r="AE4661" s="7">
        <f>invoices[[#This Row],[Total]]-invoices[[#This Row],[rent_amount]]</f>
        <v>0</v>
      </c>
      <c r="AF4661">
        <v>5116</v>
      </c>
      <c r="AG4661">
        <v>1581</v>
      </c>
      <c r="AH4661">
        <f>invoices[[#This Row],[EB Amount]]-invoices[[#This Row],[electricity_amount]]</f>
        <v>0</v>
      </c>
    </row>
    <row r="4662" spans="1:34">
      <c r="A4662" t="s">
        <v>11746</v>
      </c>
      <c r="B4662" t="s">
        <v>22</v>
      </c>
      <c r="C4662" t="s">
        <v>1421</v>
      </c>
      <c r="D4662" t="s">
        <v>24</v>
      </c>
      <c r="E4662" t="s">
        <v>34</v>
      </c>
      <c r="F4662" t="s">
        <v>58</v>
      </c>
      <c r="G4662" t="s">
        <v>11747</v>
      </c>
      <c r="H4662" s="1">
        <f>DATE(YEAR(invoices[[#This Row],[due_date]]),MONTH(invoices[[#This Row],[due_date]]),1)</f>
        <v>45292</v>
      </c>
      <c r="I4662" s="1">
        <v>45298</v>
      </c>
      <c r="J4662">
        <v>13600</v>
      </c>
      <c r="K4662">
        <v>1581</v>
      </c>
      <c r="L4662">
        <v>0</v>
      </c>
      <c r="M4662">
        <f>invoices[[#This Row],[rent_amount]]+invoices[[#This Row],[electricity_amount]]+invoices[[#This Row],[other_charges]]</f>
        <v>15181</v>
      </c>
      <c r="N4662" t="s">
        <v>28</v>
      </c>
      <c r="O4662" t="s">
        <v>454</v>
      </c>
      <c r="P4662">
        <v>0</v>
      </c>
      <c r="Q4662" t="b">
        <v>0</v>
      </c>
      <c r="R4662" t="s">
        <v>92</v>
      </c>
      <c r="S4662">
        <v>0</v>
      </c>
      <c r="T4662">
        <f>invoices[[#This Row],[total_amount]]</f>
        <v>15181</v>
      </c>
      <c r="U4662" t="s">
        <v>1423</v>
      </c>
      <c r="V4662" t="str">
        <f>INDEX([1]!Table1[tenantname],MATCH(invoices[[#This Row],[allotment_id]],[1]!Table1[TenantAllotmentID],0))</f>
        <v>Sai Roshni Matta (B43-B2)</v>
      </c>
      <c r="W4662" t="s">
        <v>14466</v>
      </c>
      <c r="X4662" t="s">
        <v>14467</v>
      </c>
      <c r="Y4662" s="4">
        <v>45292</v>
      </c>
      <c r="Z4662" t="s">
        <v>15808</v>
      </c>
      <c r="AA4662">
        <v>9762</v>
      </c>
      <c r="AB4662">
        <v>3253</v>
      </c>
      <c r="AC4662">
        <v>585</v>
      </c>
      <c r="AD4662" s="7">
        <f>invoices[[#This Row],[Rent]]+invoices[[#This Row],[Services]]+invoices[[#This Row],[GST]]</f>
        <v>13600</v>
      </c>
      <c r="AE4662" s="7">
        <f>invoices[[#This Row],[Total]]-invoices[[#This Row],[rent_amount]]</f>
        <v>0</v>
      </c>
      <c r="AF4662">
        <v>5180</v>
      </c>
      <c r="AG4662">
        <v>1581</v>
      </c>
      <c r="AH4662">
        <f>invoices[[#This Row],[EB Amount]]-invoices[[#This Row],[electricity_amount]]</f>
        <v>0</v>
      </c>
    </row>
    <row r="4663" spans="1:34">
      <c r="A4663" t="s">
        <v>11894</v>
      </c>
      <c r="B4663" t="s">
        <v>22</v>
      </c>
      <c r="C4663" t="s">
        <v>494</v>
      </c>
      <c r="D4663" t="s">
        <v>24</v>
      </c>
      <c r="E4663" t="s">
        <v>167</v>
      </c>
      <c r="F4663" t="s">
        <v>495</v>
      </c>
      <c r="G4663" t="s">
        <v>11895</v>
      </c>
      <c r="H4663" s="1">
        <f>DATE(YEAR(invoices[[#This Row],[due_date]]),MONTH(invoices[[#This Row],[due_date]]),1)</f>
        <v>45292</v>
      </c>
      <c r="I4663" s="1">
        <v>45298</v>
      </c>
      <c r="J4663">
        <v>12500</v>
      </c>
      <c r="K4663">
        <v>420</v>
      </c>
      <c r="L4663">
        <v>0</v>
      </c>
      <c r="M4663">
        <f>invoices[[#This Row],[rent_amount]]+invoices[[#This Row],[electricity_amount]]+invoices[[#This Row],[other_charges]]</f>
        <v>12920</v>
      </c>
      <c r="N4663" t="s">
        <v>28</v>
      </c>
      <c r="O4663" t="s">
        <v>454</v>
      </c>
      <c r="P4663">
        <v>0</v>
      </c>
      <c r="Q4663" t="b">
        <v>0</v>
      </c>
      <c r="R4663" t="s">
        <v>92</v>
      </c>
      <c r="S4663">
        <v>0</v>
      </c>
      <c r="T4663">
        <f>invoices[[#This Row],[total_amount]]</f>
        <v>12920</v>
      </c>
      <c r="U4663" t="s">
        <v>498</v>
      </c>
      <c r="V4663" t="str">
        <f>INDEX([1]!Table1[tenantname],MATCH(invoices[[#This Row],[allotment_id]],[1]!Table1[TenantAllotmentID],0))</f>
        <v>TANVEER MUSTAFA (B42-C1)</v>
      </c>
      <c r="W4663" t="s">
        <v>14130</v>
      </c>
      <c r="X4663" t="s">
        <v>14131</v>
      </c>
      <c r="Y4663" s="4">
        <v>45292</v>
      </c>
      <c r="Z4663" t="s">
        <v>15808</v>
      </c>
      <c r="AA4663">
        <v>8973</v>
      </c>
      <c r="AB4663">
        <v>2990</v>
      </c>
      <c r="AC4663">
        <v>537</v>
      </c>
      <c r="AD4663" s="7">
        <f>invoices[[#This Row],[Rent]]+invoices[[#This Row],[Services]]+invoices[[#This Row],[GST]]</f>
        <v>12500</v>
      </c>
      <c r="AE4663" s="7">
        <f>invoices[[#This Row],[Total]]-invoices[[#This Row],[rent_amount]]</f>
        <v>0</v>
      </c>
      <c r="AF4663">
        <v>5261</v>
      </c>
      <c r="AG4663">
        <v>420</v>
      </c>
      <c r="AH4663">
        <f>invoices[[#This Row],[EB Amount]]-invoices[[#This Row],[electricity_amount]]</f>
        <v>0</v>
      </c>
    </row>
    <row r="4664" spans="1:34">
      <c r="A4664" t="s">
        <v>11992</v>
      </c>
      <c r="B4664" t="s">
        <v>22</v>
      </c>
      <c r="C4664" t="s">
        <v>2835</v>
      </c>
      <c r="D4664" t="s">
        <v>24</v>
      </c>
      <c r="E4664" t="s">
        <v>226</v>
      </c>
      <c r="F4664" t="s">
        <v>2836</v>
      </c>
      <c r="G4664" t="s">
        <v>11993</v>
      </c>
      <c r="H4664" s="1">
        <f>DATE(YEAR(invoices[[#This Row],[due_date]]),MONTH(invoices[[#This Row],[due_date]]),1)</f>
        <v>45292</v>
      </c>
      <c r="I4664" s="1">
        <v>45298</v>
      </c>
      <c r="J4664">
        <v>13600</v>
      </c>
      <c r="K4664">
        <v>1240</v>
      </c>
      <c r="L4664">
        <v>0</v>
      </c>
      <c r="M4664">
        <f>invoices[[#This Row],[rent_amount]]+invoices[[#This Row],[electricity_amount]]+invoices[[#This Row],[other_charges]]</f>
        <v>14840</v>
      </c>
      <c r="N4664" t="s">
        <v>28</v>
      </c>
      <c r="O4664" t="s">
        <v>271</v>
      </c>
      <c r="P4664">
        <v>0</v>
      </c>
      <c r="Q4664" t="b">
        <v>0</v>
      </c>
      <c r="R4664" t="s">
        <v>92</v>
      </c>
      <c r="S4664">
        <v>0</v>
      </c>
      <c r="T4664">
        <f>invoices[[#This Row],[total_amount]]</f>
        <v>14840</v>
      </c>
      <c r="U4664" s="2" t="s">
        <v>2838</v>
      </c>
      <c r="V4664" t="str">
        <f>INDEX([1]!Table1[tenantname],MATCH(invoices[[#This Row],[allotment_id]],[1]!Table1[TenantAllotmentID],0))</f>
        <v>Nivetha Marimuthu (B12-B1)</v>
      </c>
      <c r="W4664" t="s">
        <v>14907</v>
      </c>
      <c r="X4664" t="s">
        <v>14908</v>
      </c>
      <c r="Y4664" s="4">
        <v>45292</v>
      </c>
      <c r="Z4664" t="s">
        <v>15808</v>
      </c>
      <c r="AA4664">
        <v>9762</v>
      </c>
      <c r="AB4664">
        <v>3253</v>
      </c>
      <c r="AC4664">
        <v>585</v>
      </c>
      <c r="AD4664" s="7">
        <f>invoices[[#This Row],[Rent]]+invoices[[#This Row],[Services]]+invoices[[#This Row],[GST]]</f>
        <v>13600</v>
      </c>
      <c r="AE4664" s="7">
        <f>invoices[[#This Row],[Total]]-invoices[[#This Row],[rent_amount]]</f>
        <v>0</v>
      </c>
      <c r="AF4664">
        <v>5314</v>
      </c>
      <c r="AG4664">
        <v>1240</v>
      </c>
      <c r="AH4664">
        <f>invoices[[#This Row],[EB Amount]]-invoices[[#This Row],[electricity_amount]]</f>
        <v>0</v>
      </c>
    </row>
    <row r="4665" spans="1:34">
      <c r="A4665" t="s">
        <v>12023</v>
      </c>
      <c r="B4665" t="s">
        <v>22</v>
      </c>
      <c r="C4665" t="s">
        <v>2085</v>
      </c>
      <c r="D4665" t="s">
        <v>24</v>
      </c>
      <c r="E4665" t="s">
        <v>34</v>
      </c>
      <c r="F4665" t="s">
        <v>805</v>
      </c>
      <c r="G4665" t="s">
        <v>12024</v>
      </c>
      <c r="H4665" s="1">
        <f>DATE(YEAR(invoices[[#This Row],[due_date]]),MONTH(invoices[[#This Row],[due_date]]),1)</f>
        <v>45292</v>
      </c>
      <c r="I4665" s="1">
        <v>45298</v>
      </c>
      <c r="J4665">
        <v>7677</v>
      </c>
      <c r="K4665">
        <v>0</v>
      </c>
      <c r="L4665">
        <v>0</v>
      </c>
      <c r="M4665">
        <f>invoices[[#This Row],[rent_amount]]+invoices[[#This Row],[electricity_amount]]+invoices[[#This Row],[other_charges]]</f>
        <v>7677</v>
      </c>
      <c r="N4665" t="s">
        <v>28</v>
      </c>
      <c r="O4665" t="s">
        <v>91</v>
      </c>
      <c r="P4665">
        <v>0</v>
      </c>
      <c r="Q4665" t="b">
        <v>0</v>
      </c>
      <c r="R4665" t="s">
        <v>92</v>
      </c>
      <c r="S4665">
        <v>0</v>
      </c>
      <c r="T4665">
        <f>invoices[[#This Row],[total_amount]]</f>
        <v>7677</v>
      </c>
      <c r="U4665" t="s">
        <v>2087</v>
      </c>
      <c r="V4665" t="str">
        <f>INDEX([1]!Table1[tenantname],MATCH(invoices[[#This Row],[allotment_id]],[1]!Table1[TenantAllotmentID],0))</f>
        <v>Poorvi Mittal (B43-A1)</v>
      </c>
      <c r="W4665" t="s">
        <v>14702</v>
      </c>
      <c r="X4665" t="s">
        <v>14703</v>
      </c>
      <c r="Y4665" s="4">
        <v>45292</v>
      </c>
      <c r="Z4665" t="s">
        <v>15808</v>
      </c>
      <c r="AA4665">
        <v>5374</v>
      </c>
      <c r="AB4665">
        <v>1952</v>
      </c>
      <c r="AC4665">
        <v>351</v>
      </c>
      <c r="AD4665" s="7">
        <f>invoices[[#This Row],[Rent]]+invoices[[#This Row],[Services]]+invoices[[#This Row],[GST]]</f>
        <v>7677</v>
      </c>
      <c r="AE4665" s="7">
        <f>invoices[[#This Row],[Total]]-invoices[[#This Row],[rent_amount]]</f>
        <v>0</v>
      </c>
      <c r="AF4665">
        <v>5330</v>
      </c>
      <c r="AG4665">
        <v>0</v>
      </c>
      <c r="AH4665">
        <f>invoices[[#This Row],[EB Amount]]-invoices[[#This Row],[electricity_amount]]</f>
        <v>0</v>
      </c>
    </row>
    <row r="4666" spans="1:34">
      <c r="A4666" t="s">
        <v>12097</v>
      </c>
      <c r="B4666" t="s">
        <v>22</v>
      </c>
      <c r="C4666" t="s">
        <v>95</v>
      </c>
      <c r="D4666" t="s">
        <v>24</v>
      </c>
      <c r="E4666" t="s">
        <v>96</v>
      </c>
      <c r="F4666" t="s">
        <v>97</v>
      </c>
      <c r="G4666" t="s">
        <v>12098</v>
      </c>
      <c r="H4666" s="1">
        <f>DATE(YEAR(invoices[[#This Row],[due_date]]),MONTH(invoices[[#This Row],[due_date]]),1)</f>
        <v>45292</v>
      </c>
      <c r="I4666" s="1">
        <v>45298</v>
      </c>
      <c r="J4666">
        <v>12600</v>
      </c>
      <c r="K4666">
        <v>2024</v>
      </c>
      <c r="L4666">
        <v>0</v>
      </c>
      <c r="M4666">
        <f>invoices[[#This Row],[rent_amount]]+invoices[[#This Row],[electricity_amount]]+invoices[[#This Row],[other_charges]]</f>
        <v>14624</v>
      </c>
      <c r="N4666" t="s">
        <v>28</v>
      </c>
      <c r="O4666" t="s">
        <v>91</v>
      </c>
      <c r="P4666">
        <v>0</v>
      </c>
      <c r="Q4666" t="b">
        <v>0</v>
      </c>
      <c r="R4666" t="s">
        <v>92</v>
      </c>
      <c r="S4666">
        <v>0</v>
      </c>
      <c r="T4666">
        <f>invoices[[#This Row],[total_amount]]</f>
        <v>14624</v>
      </c>
      <c r="U4666" t="s">
        <v>101</v>
      </c>
      <c r="V4666" t="str">
        <f>INDEX([1]!Table1[tenantname],MATCH(invoices[[#This Row],[allotment_id]],[1]!Table1[TenantAllotmentID],0))</f>
        <v>Athreya Guru (B33-C2)</v>
      </c>
      <c r="W4666" t="s">
        <v>14002</v>
      </c>
      <c r="X4666" t="s">
        <v>14003</v>
      </c>
      <c r="Y4666" s="4">
        <v>45292</v>
      </c>
      <c r="Z4666" t="s">
        <v>15808</v>
      </c>
      <c r="AA4666">
        <v>9044</v>
      </c>
      <c r="AB4666">
        <v>3014</v>
      </c>
      <c r="AC4666">
        <v>542</v>
      </c>
      <c r="AD4666" s="7">
        <f>invoices[[#This Row],[Rent]]+invoices[[#This Row],[Services]]+invoices[[#This Row],[GST]]</f>
        <v>12600</v>
      </c>
      <c r="AE4666" s="7">
        <f>invoices[[#This Row],[Total]]-invoices[[#This Row],[rent_amount]]</f>
        <v>0</v>
      </c>
      <c r="AF4666">
        <v>5372</v>
      </c>
      <c r="AG4666">
        <v>2024</v>
      </c>
      <c r="AH4666">
        <f>invoices[[#This Row],[EB Amount]]-invoices[[#This Row],[electricity_amount]]</f>
        <v>0</v>
      </c>
    </row>
    <row r="4667" spans="1:34">
      <c r="A4667" t="s">
        <v>12129</v>
      </c>
      <c r="B4667" t="s">
        <v>22</v>
      </c>
      <c r="C4667" t="s">
        <v>6957</v>
      </c>
      <c r="D4667" t="s">
        <v>24</v>
      </c>
      <c r="E4667" t="s">
        <v>342</v>
      </c>
      <c r="F4667" t="s">
        <v>343</v>
      </c>
      <c r="G4667" t="s">
        <v>12130</v>
      </c>
      <c r="H4667" s="1">
        <f>DATE(YEAR(invoices[[#This Row],[due_date]]),MONTH(invoices[[#This Row],[due_date]]),1)</f>
        <v>45292</v>
      </c>
      <c r="I4667" s="1">
        <v>45298</v>
      </c>
      <c r="J4667">
        <v>11225</v>
      </c>
      <c r="K4667">
        <v>0</v>
      </c>
      <c r="L4667">
        <v>0</v>
      </c>
      <c r="M4667">
        <f>invoices[[#This Row],[rent_amount]]+invoices[[#This Row],[electricity_amount]]+invoices[[#This Row],[other_charges]]</f>
        <v>11225</v>
      </c>
      <c r="N4667" t="s">
        <v>28</v>
      </c>
      <c r="O4667" t="s">
        <v>271</v>
      </c>
      <c r="P4667">
        <v>0</v>
      </c>
      <c r="Q4667" t="b">
        <v>0</v>
      </c>
      <c r="R4667" t="s">
        <v>92</v>
      </c>
      <c r="S4667">
        <v>0</v>
      </c>
      <c r="T4667">
        <f>invoices[[#This Row],[total_amount]]</f>
        <v>11225</v>
      </c>
      <c r="U4667" t="s">
        <v>6959</v>
      </c>
      <c r="V4667" t="str">
        <f>INDEX([1]!Table1[tenantname],MATCH(invoices[[#This Row],[allotment_id]],[1]!Table1[TenantAllotmentID],0))</f>
        <v>Matcha Pavani Chandrika (D11-B1)</v>
      </c>
      <c r="W4667" t="s">
        <v>15518</v>
      </c>
      <c r="X4667" t="s">
        <v>15519</v>
      </c>
      <c r="Y4667" s="4">
        <v>45292</v>
      </c>
      <c r="Z4667" t="s">
        <v>15808</v>
      </c>
      <c r="AA4667">
        <v>7857</v>
      </c>
      <c r="AB4667">
        <v>2854</v>
      </c>
      <c r="AC4667">
        <v>514</v>
      </c>
      <c r="AD4667" s="7">
        <f>invoices[[#This Row],[Rent]]+invoices[[#This Row],[Services]]+invoices[[#This Row],[GST]]</f>
        <v>11225</v>
      </c>
      <c r="AE4667" s="7">
        <f>invoices[[#This Row],[Total]]-invoices[[#This Row],[rent_amount]]</f>
        <v>0</v>
      </c>
      <c r="AF4667">
        <v>5388</v>
      </c>
      <c r="AG4667">
        <v>0</v>
      </c>
      <c r="AH4667">
        <f>invoices[[#This Row],[EB Amount]]-invoices[[#This Row],[electricity_amount]]</f>
        <v>0</v>
      </c>
    </row>
    <row r="4668" spans="1:34">
      <c r="A4668" t="s">
        <v>12133</v>
      </c>
      <c r="B4668" t="s">
        <v>22</v>
      </c>
      <c r="C4668" t="s">
        <v>1477</v>
      </c>
      <c r="D4668" t="s">
        <v>24</v>
      </c>
      <c r="E4668" t="s">
        <v>569</v>
      </c>
      <c r="F4668" t="s">
        <v>670</v>
      </c>
      <c r="G4668" t="s">
        <v>12134</v>
      </c>
      <c r="H4668" s="1">
        <f>DATE(YEAR(invoices[[#This Row],[due_date]]),MONTH(invoices[[#This Row],[due_date]]),1)</f>
        <v>45292</v>
      </c>
      <c r="I4668" s="1">
        <v>45298</v>
      </c>
      <c r="J4668">
        <v>18300</v>
      </c>
      <c r="K4668">
        <v>1953</v>
      </c>
      <c r="L4668">
        <v>0</v>
      </c>
      <c r="M4668">
        <f>invoices[[#This Row],[rent_amount]]+invoices[[#This Row],[electricity_amount]]+invoices[[#This Row],[other_charges]]</f>
        <v>20253</v>
      </c>
      <c r="N4668" t="s">
        <v>28</v>
      </c>
      <c r="O4668" t="s">
        <v>271</v>
      </c>
      <c r="P4668">
        <v>0</v>
      </c>
      <c r="Q4668" t="b">
        <v>0</v>
      </c>
      <c r="R4668" t="s">
        <v>92</v>
      </c>
      <c r="S4668">
        <v>0</v>
      </c>
      <c r="T4668">
        <f>invoices[[#This Row],[total_amount]]</f>
        <v>20253</v>
      </c>
      <c r="U4668" t="s">
        <v>3394</v>
      </c>
      <c r="V4668" t="str">
        <f>INDEX([1]!Table1[tenantname],MATCH(invoices[[#This Row],[allotment_id]],[1]!Table1[TenantAllotmentID],0))</f>
        <v>Kalaivani Baskar (C12-A1)</v>
      </c>
      <c r="W4668" t="s">
        <v>14489</v>
      </c>
      <c r="X4668" t="s">
        <v>15046</v>
      </c>
      <c r="Y4668" s="4">
        <v>45292</v>
      </c>
      <c r="Z4668" t="s">
        <v>15808</v>
      </c>
      <c r="AA4668">
        <v>11895</v>
      </c>
      <c r="AB4668">
        <v>6405</v>
      </c>
      <c r="AC4668">
        <v>0</v>
      </c>
      <c r="AD4668" s="7">
        <f>invoices[[#This Row],[Rent]]+invoices[[#This Row],[Services]]+invoices[[#This Row],[GST]]</f>
        <v>18300</v>
      </c>
      <c r="AE4668" s="7">
        <f>invoices[[#This Row],[Total]]-invoices[[#This Row],[rent_amount]]</f>
        <v>0</v>
      </c>
      <c r="AF4668">
        <v>5390</v>
      </c>
      <c r="AG4668">
        <v>1953</v>
      </c>
      <c r="AH4668">
        <f>invoices[[#This Row],[EB Amount]]-invoices[[#This Row],[electricity_amount]]</f>
        <v>0</v>
      </c>
    </row>
    <row r="4669" spans="1:34">
      <c r="A4669" t="s">
        <v>12179</v>
      </c>
      <c r="B4669" t="s">
        <v>22</v>
      </c>
      <c r="C4669" t="s">
        <v>475</v>
      </c>
      <c r="D4669" t="s">
        <v>24</v>
      </c>
      <c r="E4669" t="s">
        <v>476</v>
      </c>
      <c r="F4669" t="s">
        <v>477</v>
      </c>
      <c r="G4669" t="s">
        <v>12180</v>
      </c>
      <c r="H4669" s="1">
        <f>DATE(YEAR(invoices[[#This Row],[due_date]]),MONTH(invoices[[#This Row],[due_date]]),1)</f>
        <v>45292</v>
      </c>
      <c r="I4669" s="1">
        <v>45298</v>
      </c>
      <c r="J4669">
        <v>22000</v>
      </c>
      <c r="K4669">
        <v>961</v>
      </c>
      <c r="L4669">
        <v>0</v>
      </c>
      <c r="M4669">
        <f>invoices[[#This Row],[rent_amount]]+invoices[[#This Row],[electricity_amount]]+invoices[[#This Row],[other_charges]]</f>
        <v>22961</v>
      </c>
      <c r="N4669" t="s">
        <v>28</v>
      </c>
      <c r="O4669" t="s">
        <v>91</v>
      </c>
      <c r="P4669">
        <v>0</v>
      </c>
      <c r="Q4669" t="b">
        <v>0</v>
      </c>
      <c r="R4669" t="s">
        <v>92</v>
      </c>
      <c r="S4669">
        <v>0</v>
      </c>
      <c r="T4669">
        <f>invoices[[#This Row],[total_amount]]</f>
        <v>22961</v>
      </c>
      <c r="U4669" t="s">
        <v>479</v>
      </c>
      <c r="V4669" t="str">
        <f>INDEX([1]!Table1[tenantname],MATCH(invoices[[#This Row],[allotment_id]],[1]!Table1[TenantAllotmentID],0))</f>
        <v>Aurobinda Bharat Maharana (B41-D1)</v>
      </c>
      <c r="W4669" t="s">
        <v>14124</v>
      </c>
      <c r="X4669" t="s">
        <v>14125</v>
      </c>
      <c r="Y4669" s="4">
        <v>45292</v>
      </c>
      <c r="Z4669" t="s">
        <v>15808</v>
      </c>
      <c r="AA4669">
        <v>15792</v>
      </c>
      <c r="AB4669">
        <v>5263</v>
      </c>
      <c r="AC4669">
        <v>945</v>
      </c>
      <c r="AD4669" s="7">
        <f>invoices[[#This Row],[Rent]]+invoices[[#This Row],[Services]]+invoices[[#This Row],[GST]]</f>
        <v>22000</v>
      </c>
      <c r="AE4669" s="7">
        <f>invoices[[#This Row],[Total]]-invoices[[#This Row],[rent_amount]]</f>
        <v>0</v>
      </c>
      <c r="AF4669">
        <v>5415</v>
      </c>
      <c r="AG4669">
        <v>961</v>
      </c>
      <c r="AH4669">
        <f>invoices[[#This Row],[EB Amount]]-invoices[[#This Row],[electricity_amount]]</f>
        <v>0</v>
      </c>
    </row>
    <row r="4670" spans="1:34">
      <c r="A4670" t="s">
        <v>12354</v>
      </c>
      <c r="B4670" t="s">
        <v>22</v>
      </c>
      <c r="C4670" t="s">
        <v>1270</v>
      </c>
      <c r="D4670" t="s">
        <v>24</v>
      </c>
      <c r="E4670" t="s">
        <v>275</v>
      </c>
      <c r="F4670" t="s">
        <v>276</v>
      </c>
      <c r="G4670" t="s">
        <v>12355</v>
      </c>
      <c r="H4670" s="1">
        <f>DATE(YEAR(invoices[[#This Row],[due_date]]),MONTH(invoices[[#This Row],[due_date]]),1)</f>
        <v>45292</v>
      </c>
      <c r="I4670" s="1">
        <v>45298</v>
      </c>
      <c r="J4670">
        <v>2177</v>
      </c>
      <c r="K4670">
        <v>0</v>
      </c>
      <c r="L4670">
        <v>0</v>
      </c>
      <c r="M4670">
        <f>invoices[[#This Row],[rent_amount]]+invoices[[#This Row],[electricity_amount]]+invoices[[#This Row],[other_charges]]</f>
        <v>2177</v>
      </c>
      <c r="N4670" t="s">
        <v>28</v>
      </c>
      <c r="O4670" t="s">
        <v>454</v>
      </c>
      <c r="P4670">
        <v>0</v>
      </c>
      <c r="Q4670" t="b">
        <v>0</v>
      </c>
      <c r="R4670" t="s">
        <v>92</v>
      </c>
      <c r="S4670">
        <v>0</v>
      </c>
      <c r="T4670">
        <f>invoices[[#This Row],[total_amount]]</f>
        <v>2177</v>
      </c>
      <c r="U4670" t="s">
        <v>1272</v>
      </c>
      <c r="V4670" t="str">
        <f>INDEX([1]!Table1[tenantname],MATCH(invoices[[#This Row],[allotment_id]],[1]!Table1[TenantAllotmentID],0))</f>
        <v>Smita Parial (B44-C2)</v>
      </c>
      <c r="W4670" t="s">
        <v>14407</v>
      </c>
      <c r="X4670" t="s">
        <v>14408</v>
      </c>
      <c r="Y4670" s="4">
        <v>45292</v>
      </c>
      <c r="Z4670" t="s">
        <v>15808</v>
      </c>
      <c r="AA4670">
        <v>1524</v>
      </c>
      <c r="AB4670">
        <v>553</v>
      </c>
      <c r="AC4670">
        <v>100</v>
      </c>
      <c r="AD4670" s="7">
        <f>invoices[[#This Row],[Rent]]+invoices[[#This Row],[Services]]+invoices[[#This Row],[GST]]</f>
        <v>2177</v>
      </c>
      <c r="AE4670" s="7">
        <f>invoices[[#This Row],[Total]]-invoices[[#This Row],[rent_amount]]</f>
        <v>0</v>
      </c>
      <c r="AF4670">
        <v>5508</v>
      </c>
      <c r="AG4670">
        <v>0</v>
      </c>
      <c r="AH4670">
        <f>invoices[[#This Row],[EB Amount]]-invoices[[#This Row],[electricity_amount]]</f>
        <v>0</v>
      </c>
    </row>
    <row r="4671" spans="1:34">
      <c r="A4671" t="s">
        <v>12383</v>
      </c>
      <c r="B4671" t="s">
        <v>22</v>
      </c>
      <c r="C4671" t="s">
        <v>1430</v>
      </c>
      <c r="D4671" t="s">
        <v>24</v>
      </c>
      <c r="E4671" t="s">
        <v>195</v>
      </c>
      <c r="F4671" t="s">
        <v>375</v>
      </c>
      <c r="G4671" t="s">
        <v>12384</v>
      </c>
      <c r="H4671" s="1">
        <f>DATE(YEAR(invoices[[#This Row],[due_date]]),MONTH(invoices[[#This Row],[due_date]]),1)</f>
        <v>45292</v>
      </c>
      <c r="I4671" s="1">
        <v>45298</v>
      </c>
      <c r="J4671">
        <v>841</v>
      </c>
      <c r="K4671">
        <v>341</v>
      </c>
      <c r="L4671">
        <v>2250</v>
      </c>
      <c r="M4671">
        <f>invoices[[#This Row],[rent_amount]]+invoices[[#This Row],[electricity_amount]]+invoices[[#This Row],[other_charges]]</f>
        <v>3432</v>
      </c>
      <c r="N4671" t="s">
        <v>28</v>
      </c>
      <c r="O4671" t="s">
        <v>271</v>
      </c>
      <c r="P4671">
        <v>0</v>
      </c>
      <c r="Q4671" t="b">
        <v>0</v>
      </c>
      <c r="R4671" t="s">
        <v>92</v>
      </c>
      <c r="S4671">
        <v>0</v>
      </c>
      <c r="T4671">
        <f>invoices[[#This Row],[total_amount]]</f>
        <v>3432</v>
      </c>
      <c r="U4671" t="s">
        <v>1432</v>
      </c>
      <c r="V4671" t="str">
        <f>INDEX([1]!Table1[tenantname],MATCH(invoices[[#This Row],[allotment_id]],[1]!Table1[TenantAllotmentID],0))</f>
        <v>Nidhi Dhotiekar (D41-C2)</v>
      </c>
      <c r="W4671" t="s">
        <v>14470</v>
      </c>
      <c r="X4671" t="s">
        <v>14471</v>
      </c>
      <c r="Y4671" s="4">
        <v>45292</v>
      </c>
      <c r="Z4671" t="s">
        <v>15808</v>
      </c>
      <c r="AA4671">
        <v>588</v>
      </c>
      <c r="AB4671">
        <v>214</v>
      </c>
      <c r="AC4671">
        <v>39</v>
      </c>
      <c r="AD4671" s="7">
        <f>invoices[[#This Row],[Rent]]+invoices[[#This Row],[Services]]+invoices[[#This Row],[GST]]</f>
        <v>841</v>
      </c>
      <c r="AE4671" s="7">
        <f>invoices[[#This Row],[Total]]-invoices[[#This Row],[rent_amount]]</f>
        <v>0</v>
      </c>
      <c r="AF4671">
        <v>5522</v>
      </c>
      <c r="AG4671">
        <v>341</v>
      </c>
      <c r="AH4671">
        <f>invoices[[#This Row],[EB Amount]]-invoices[[#This Row],[electricity_amount]]</f>
        <v>0</v>
      </c>
    </row>
    <row r="4672" spans="1:34">
      <c r="A4672" t="s">
        <v>12939</v>
      </c>
      <c r="B4672" t="s">
        <v>22</v>
      </c>
      <c r="C4672" t="s">
        <v>4247</v>
      </c>
      <c r="D4672" t="s">
        <v>24</v>
      </c>
      <c r="E4672" t="s">
        <v>569</v>
      </c>
      <c r="F4672" t="s">
        <v>727</v>
      </c>
      <c r="G4672" t="s">
        <v>12940</v>
      </c>
      <c r="H4672" s="1">
        <f>DATE(YEAR(invoices[[#This Row],[due_date]]),MONTH(invoices[[#This Row],[due_date]]),1)</f>
        <v>45292</v>
      </c>
      <c r="I4672" s="1">
        <v>45298</v>
      </c>
      <c r="J4672">
        <v>12000</v>
      </c>
      <c r="K4672">
        <v>1953</v>
      </c>
      <c r="L4672">
        <v>0</v>
      </c>
      <c r="M4672">
        <f>invoices[[#This Row],[rent_amount]]+invoices[[#This Row],[electricity_amount]]+invoices[[#This Row],[other_charges]]</f>
        <v>13953</v>
      </c>
      <c r="N4672" t="s">
        <v>28</v>
      </c>
      <c r="O4672" t="s">
        <v>454</v>
      </c>
      <c r="P4672">
        <v>0</v>
      </c>
      <c r="Q4672" t="b">
        <v>0</v>
      </c>
      <c r="R4672" t="s">
        <v>92</v>
      </c>
      <c r="S4672">
        <v>0</v>
      </c>
      <c r="T4672">
        <f>invoices[[#This Row],[total_amount]]</f>
        <v>13953</v>
      </c>
      <c r="U4672" t="s">
        <v>4249</v>
      </c>
      <c r="V4672" t="str">
        <f>INDEX([1]!Table1[tenantname],MATCH(invoices[[#This Row],[allotment_id]],[1]!Table1[TenantAllotmentID],0))</f>
        <v>Swarali Kadam (C12-C3)</v>
      </c>
      <c r="W4672" t="s">
        <v>15195</v>
      </c>
      <c r="X4672" t="s">
        <v>15196</v>
      </c>
      <c r="Y4672" s="4">
        <v>45292</v>
      </c>
      <c r="Z4672" t="s">
        <v>15808</v>
      </c>
      <c r="AA4672">
        <v>7800</v>
      </c>
      <c r="AB4672">
        <v>4200</v>
      </c>
      <c r="AC4672">
        <v>0</v>
      </c>
      <c r="AD4672" s="7">
        <f>invoices[[#This Row],[Rent]]+invoices[[#This Row],[Services]]+invoices[[#This Row],[GST]]</f>
        <v>12000</v>
      </c>
      <c r="AE4672" s="7">
        <f>invoices[[#This Row],[Total]]-invoices[[#This Row],[rent_amount]]</f>
        <v>0</v>
      </c>
      <c r="AF4672">
        <v>5816</v>
      </c>
      <c r="AG4672">
        <v>1953</v>
      </c>
      <c r="AH4672">
        <f>invoices[[#This Row],[EB Amount]]-invoices[[#This Row],[electricity_amount]]</f>
        <v>0</v>
      </c>
    </row>
    <row r="4673" spans="1:34">
      <c r="A4673" t="s">
        <v>13071</v>
      </c>
      <c r="B4673" t="s">
        <v>22</v>
      </c>
      <c r="C4673" t="s">
        <v>1663</v>
      </c>
      <c r="D4673" t="s">
        <v>24</v>
      </c>
      <c r="E4673" t="s">
        <v>181</v>
      </c>
      <c r="F4673" t="s">
        <v>758</v>
      </c>
      <c r="G4673" t="s">
        <v>13072</v>
      </c>
      <c r="H4673" s="1">
        <f>DATE(YEAR(invoices[[#This Row],[due_date]]),MONTH(invoices[[#This Row],[due_date]]),1)</f>
        <v>45292</v>
      </c>
      <c r="I4673" s="1">
        <v>45298</v>
      </c>
      <c r="J4673">
        <v>12600</v>
      </c>
      <c r="K4673">
        <v>1643</v>
      </c>
      <c r="L4673">
        <v>2250</v>
      </c>
      <c r="M4673">
        <f>invoices[[#This Row],[rent_amount]]+invoices[[#This Row],[electricity_amount]]+invoices[[#This Row],[other_charges]]</f>
        <v>16493</v>
      </c>
      <c r="N4673" t="s">
        <v>28</v>
      </c>
      <c r="O4673" t="s">
        <v>454</v>
      </c>
      <c r="P4673">
        <v>0</v>
      </c>
      <c r="Q4673" t="b">
        <v>0</v>
      </c>
      <c r="R4673" t="s">
        <v>92</v>
      </c>
      <c r="S4673">
        <v>0</v>
      </c>
      <c r="T4673">
        <f>invoices[[#This Row],[total_amount]]</f>
        <v>16493</v>
      </c>
      <c r="U4673" t="s">
        <v>1665</v>
      </c>
      <c r="V4673" t="str">
        <f>INDEX([1]!Table1[tenantname],MATCH(invoices[[#This Row],[allotment_id]],[1]!Table1[TenantAllotmentID],0))</f>
        <v>Sindhuja A (B24-C2)</v>
      </c>
      <c r="W4673" t="s">
        <v>14554</v>
      </c>
      <c r="X4673" t="s">
        <v>14555</v>
      </c>
      <c r="Y4673" s="4">
        <v>45292</v>
      </c>
      <c r="Z4673" t="s">
        <v>15808</v>
      </c>
      <c r="AA4673">
        <v>9044</v>
      </c>
      <c r="AB4673">
        <v>3014</v>
      </c>
      <c r="AC4673">
        <v>542</v>
      </c>
      <c r="AD4673" s="7">
        <f>invoices[[#This Row],[Rent]]+invoices[[#This Row],[Services]]+invoices[[#This Row],[GST]]</f>
        <v>12600</v>
      </c>
      <c r="AE4673" s="7">
        <f>invoices[[#This Row],[Total]]-invoices[[#This Row],[rent_amount]]</f>
        <v>0</v>
      </c>
      <c r="AF4673">
        <v>5891</v>
      </c>
      <c r="AG4673">
        <v>1643</v>
      </c>
      <c r="AH4673">
        <f>invoices[[#This Row],[EB Amount]]-invoices[[#This Row],[electricity_amount]]</f>
        <v>0</v>
      </c>
    </row>
    <row r="4674" spans="1:34">
      <c r="A4674" t="s">
        <v>13163</v>
      </c>
      <c r="B4674" t="s">
        <v>22</v>
      </c>
      <c r="C4674" t="s">
        <v>5698</v>
      </c>
      <c r="D4674" t="s">
        <v>24</v>
      </c>
      <c r="E4674" t="s">
        <v>234</v>
      </c>
      <c r="F4674" t="s">
        <v>2143</v>
      </c>
      <c r="G4674" t="s">
        <v>13164</v>
      </c>
      <c r="H4674" s="1">
        <f>DATE(YEAR(invoices[[#This Row],[due_date]]),MONTH(invoices[[#This Row],[due_date]]),1)</f>
        <v>45292</v>
      </c>
      <c r="I4674" s="1">
        <v>45298</v>
      </c>
      <c r="J4674">
        <v>4064</v>
      </c>
      <c r="K4674">
        <v>1302</v>
      </c>
      <c r="L4674">
        <v>2250</v>
      </c>
      <c r="M4674">
        <f>invoices[[#This Row],[rent_amount]]+invoices[[#This Row],[electricity_amount]]+invoices[[#This Row],[other_charges]]</f>
        <v>7616</v>
      </c>
      <c r="N4674" t="s">
        <v>28</v>
      </c>
      <c r="O4674" t="s">
        <v>454</v>
      </c>
      <c r="P4674">
        <v>0</v>
      </c>
      <c r="Q4674" t="b">
        <v>0</v>
      </c>
      <c r="R4674" t="s">
        <v>92</v>
      </c>
      <c r="S4674">
        <v>0</v>
      </c>
      <c r="T4674">
        <f>invoices[[#This Row],[total_amount]]</f>
        <v>7616</v>
      </c>
      <c r="U4674" s="2" t="s">
        <v>5700</v>
      </c>
      <c r="V4674" t="str">
        <f>INDEX([1]!Table1[tenantname],MATCH(invoices[[#This Row],[allotment_id]],[1]!Table1[TenantAllotmentID],0))</f>
        <v>Tanya choudhary (D12-C2)</v>
      </c>
      <c r="W4674" t="s">
        <v>15412</v>
      </c>
      <c r="X4674" t="s">
        <v>15413</v>
      </c>
      <c r="Y4674" s="4">
        <v>45292</v>
      </c>
      <c r="Z4674" t="s">
        <v>15808</v>
      </c>
      <c r="AA4674">
        <v>2845</v>
      </c>
      <c r="AB4674">
        <v>1033</v>
      </c>
      <c r="AC4674">
        <v>186</v>
      </c>
      <c r="AD4674" s="7">
        <f>invoices[[#This Row],[Rent]]+invoices[[#This Row],[Services]]+invoices[[#This Row],[GST]]</f>
        <v>4064</v>
      </c>
      <c r="AE4674" s="7">
        <f>invoices[[#This Row],[Total]]-invoices[[#This Row],[rent_amount]]</f>
        <v>0</v>
      </c>
      <c r="AF4674">
        <v>5941</v>
      </c>
      <c r="AG4674">
        <v>1302</v>
      </c>
      <c r="AH4674">
        <f>invoices[[#This Row],[EB Amount]]-invoices[[#This Row],[electricity_amount]]</f>
        <v>0</v>
      </c>
    </row>
    <row r="4675" spans="1:34">
      <c r="A4675" t="s">
        <v>13264</v>
      </c>
      <c r="B4675" t="s">
        <v>22</v>
      </c>
      <c r="C4675" t="s">
        <v>2189</v>
      </c>
      <c r="D4675" t="s">
        <v>24</v>
      </c>
      <c r="E4675" t="s">
        <v>399</v>
      </c>
      <c r="F4675" t="s">
        <v>933</v>
      </c>
      <c r="G4675" t="s">
        <v>13265</v>
      </c>
      <c r="H4675" s="1">
        <f>DATE(YEAR(invoices[[#This Row],[due_date]]),MONTH(invoices[[#This Row],[due_date]]),1)</f>
        <v>45292</v>
      </c>
      <c r="I4675" s="1">
        <v>45298</v>
      </c>
      <c r="J4675">
        <v>4789.9999999999982</v>
      </c>
      <c r="K4675">
        <v>0</v>
      </c>
      <c r="L4675">
        <v>0</v>
      </c>
      <c r="M4675">
        <f>invoices[[#This Row],[rent_amount]]+invoices[[#This Row],[electricity_amount]]+invoices[[#This Row],[other_charges]]</f>
        <v>4789.9999999999982</v>
      </c>
      <c r="N4675" t="s">
        <v>28</v>
      </c>
      <c r="O4675" t="s">
        <v>454</v>
      </c>
      <c r="P4675">
        <v>0</v>
      </c>
      <c r="Q4675" t="b">
        <v>0</v>
      </c>
      <c r="R4675" t="s">
        <v>92</v>
      </c>
      <c r="S4675">
        <v>0</v>
      </c>
      <c r="T4675">
        <f>invoices[[#This Row],[total_amount]]</f>
        <v>4789.9999999999982</v>
      </c>
      <c r="U4675" t="s">
        <v>2191</v>
      </c>
      <c r="V4675" t="str">
        <f>INDEX([1]!Table1[tenantname],MATCH(invoices[[#This Row],[allotment_id]],[1]!Table1[TenantAllotmentID],0))</f>
        <v>Shamruthi R (B22-C2)</v>
      </c>
      <c r="W4675" t="s">
        <v>14734</v>
      </c>
      <c r="X4675" t="s">
        <v>14735</v>
      </c>
      <c r="Y4675" s="4">
        <v>45292</v>
      </c>
      <c r="Z4675" t="s">
        <v>15808</v>
      </c>
      <c r="AA4675">
        <v>3353</v>
      </c>
      <c r="AB4675">
        <v>1217.7966101694904</v>
      </c>
      <c r="AC4675">
        <v>219.20338983050826</v>
      </c>
      <c r="AD4675" s="7">
        <f>invoices[[#This Row],[Rent]]+invoices[[#This Row],[Services]]+invoices[[#This Row],[GST]]</f>
        <v>4789.9999999999982</v>
      </c>
      <c r="AE4675" s="7">
        <f>invoices[[#This Row],[Total]]-invoices[[#This Row],[rent_amount]]</f>
        <v>0</v>
      </c>
      <c r="AF4675">
        <v>6000</v>
      </c>
      <c r="AG4675">
        <v>0</v>
      </c>
      <c r="AH4675">
        <f>invoices[[#This Row],[EB Amount]]-invoices[[#This Row],[electricity_amount]]</f>
        <v>0</v>
      </c>
    </row>
    <row r="4676" spans="1:34">
      <c r="A4676" t="s">
        <v>13434</v>
      </c>
      <c r="B4676" t="s">
        <v>22</v>
      </c>
      <c r="C4676" t="s">
        <v>514</v>
      </c>
      <c r="D4676" t="s">
        <v>24</v>
      </c>
      <c r="E4676" t="s">
        <v>25</v>
      </c>
      <c r="F4676" t="s">
        <v>26</v>
      </c>
      <c r="G4676" t="s">
        <v>13435</v>
      </c>
      <c r="H4676" s="1">
        <f>DATE(YEAR(invoices[[#This Row],[due_date]]),MONTH(invoices[[#This Row],[due_date]]),1)</f>
        <v>45292</v>
      </c>
      <c r="I4676" s="1">
        <v>45298</v>
      </c>
      <c r="J4676">
        <v>12600</v>
      </c>
      <c r="K4676">
        <v>780</v>
      </c>
      <c r="L4676">
        <v>0</v>
      </c>
      <c r="M4676">
        <f>invoices[[#This Row],[rent_amount]]+invoices[[#This Row],[electricity_amount]]+invoices[[#This Row],[other_charges]]</f>
        <v>13380</v>
      </c>
      <c r="N4676" t="s">
        <v>28</v>
      </c>
      <c r="O4676" t="s">
        <v>271</v>
      </c>
      <c r="P4676">
        <v>0</v>
      </c>
      <c r="Q4676" t="b">
        <v>0</v>
      </c>
      <c r="R4676" t="s">
        <v>92</v>
      </c>
      <c r="S4676">
        <v>0</v>
      </c>
      <c r="T4676">
        <f>invoices[[#This Row],[total_amount]]</f>
        <v>13380</v>
      </c>
      <c r="U4676" t="s">
        <v>516</v>
      </c>
      <c r="V4676" t="str">
        <f>INDEX([1]!Table1[tenantname],MATCH(invoices[[#This Row],[allotment_id]],[1]!Table1[TenantAllotmentID],0))</f>
        <v>Jyotsna PV (A24-C1)</v>
      </c>
      <c r="W4676" t="s">
        <v>14138</v>
      </c>
      <c r="X4676" t="s">
        <v>14139</v>
      </c>
      <c r="Y4676" s="4">
        <v>45292</v>
      </c>
      <c r="Z4676" t="s">
        <v>15808</v>
      </c>
      <c r="AA4676">
        <v>9044</v>
      </c>
      <c r="AB4676">
        <v>3014</v>
      </c>
      <c r="AC4676">
        <v>542</v>
      </c>
      <c r="AD4676" s="7">
        <f>invoices[[#This Row],[Rent]]+invoices[[#This Row],[Services]]+invoices[[#This Row],[GST]]</f>
        <v>12600</v>
      </c>
      <c r="AE4676" s="7">
        <f>invoices[[#This Row],[Total]]-invoices[[#This Row],[rent_amount]]</f>
        <v>0</v>
      </c>
      <c r="AF4676">
        <v>6091</v>
      </c>
      <c r="AG4676">
        <v>780</v>
      </c>
      <c r="AH4676">
        <f>invoices[[#This Row],[EB Amount]]-invoices[[#This Row],[electricity_amount]]</f>
        <v>0</v>
      </c>
    </row>
    <row r="4677" spans="1:34">
      <c r="A4677" t="s">
        <v>13442</v>
      </c>
      <c r="B4677" t="s">
        <v>22</v>
      </c>
      <c r="C4677" t="s">
        <v>1847</v>
      </c>
      <c r="D4677" t="s">
        <v>24</v>
      </c>
      <c r="E4677" t="s">
        <v>399</v>
      </c>
      <c r="F4677" t="s">
        <v>2169</v>
      </c>
      <c r="G4677" t="s">
        <v>13443</v>
      </c>
      <c r="H4677" s="1">
        <f>DATE(YEAR(invoices[[#This Row],[due_date]]),MONTH(invoices[[#This Row],[due_date]]),1)</f>
        <v>45292</v>
      </c>
      <c r="I4677" s="1">
        <v>45298</v>
      </c>
      <c r="J4677">
        <v>15500</v>
      </c>
      <c r="K4677">
        <v>1643</v>
      </c>
      <c r="L4677">
        <v>0</v>
      </c>
      <c r="M4677">
        <f>invoices[[#This Row],[rent_amount]]+invoices[[#This Row],[electricity_amount]]+invoices[[#This Row],[other_charges]]</f>
        <v>17143</v>
      </c>
      <c r="N4677" t="s">
        <v>28</v>
      </c>
      <c r="O4677" t="s">
        <v>91</v>
      </c>
      <c r="P4677">
        <v>0</v>
      </c>
      <c r="Q4677" t="b">
        <v>0</v>
      </c>
      <c r="R4677" t="s">
        <v>92</v>
      </c>
      <c r="S4677">
        <v>0</v>
      </c>
      <c r="T4677">
        <f>invoices[[#This Row],[total_amount]]</f>
        <v>17143</v>
      </c>
      <c r="U4677" t="s">
        <v>2695</v>
      </c>
      <c r="V4677" t="str">
        <f>INDEX([1]!Table1[tenantname],MATCH(invoices[[#This Row],[allotment_id]],[1]!Table1[TenantAllotmentID],0))</f>
        <v>Aditi Maurya (B22-A1)</v>
      </c>
      <c r="W4677" t="s">
        <v>14617</v>
      </c>
      <c r="X4677" t="s">
        <v>14868</v>
      </c>
      <c r="Y4677" s="4">
        <v>45292</v>
      </c>
      <c r="Z4677" t="s">
        <v>15808</v>
      </c>
      <c r="AA4677">
        <v>11126</v>
      </c>
      <c r="AB4677">
        <v>3708</v>
      </c>
      <c r="AC4677">
        <v>666</v>
      </c>
      <c r="AD4677" s="7">
        <f>invoices[[#This Row],[Rent]]+invoices[[#This Row],[Services]]+invoices[[#This Row],[GST]]</f>
        <v>15500</v>
      </c>
      <c r="AE4677" s="7">
        <f>invoices[[#This Row],[Total]]-invoices[[#This Row],[rent_amount]]</f>
        <v>0</v>
      </c>
      <c r="AF4677">
        <v>6095</v>
      </c>
      <c r="AG4677">
        <v>1643</v>
      </c>
      <c r="AH4677">
        <f>invoices[[#This Row],[EB Amount]]-invoices[[#This Row],[electricity_amount]]</f>
        <v>0</v>
      </c>
    </row>
    <row r="4678" spans="1:34">
      <c r="A4678" t="s">
        <v>13506</v>
      </c>
      <c r="B4678" t="s">
        <v>22</v>
      </c>
      <c r="C4678" t="s">
        <v>1853</v>
      </c>
      <c r="D4678" t="s">
        <v>24</v>
      </c>
      <c r="E4678" t="s">
        <v>275</v>
      </c>
      <c r="F4678" t="s">
        <v>1397</v>
      </c>
      <c r="G4678" t="s">
        <v>13507</v>
      </c>
      <c r="H4678" s="1">
        <f>DATE(YEAR(invoices[[#This Row],[due_date]]),MONTH(invoices[[#This Row],[due_date]]),1)</f>
        <v>45292</v>
      </c>
      <c r="I4678" s="1">
        <v>45298</v>
      </c>
      <c r="J4678">
        <v>13600</v>
      </c>
      <c r="K4678">
        <v>1232</v>
      </c>
      <c r="L4678">
        <v>2250</v>
      </c>
      <c r="M4678">
        <f>invoices[[#This Row],[rent_amount]]+invoices[[#This Row],[electricity_amount]]+invoices[[#This Row],[other_charges]]</f>
        <v>17082</v>
      </c>
      <c r="N4678" t="s">
        <v>28</v>
      </c>
      <c r="O4678" t="s">
        <v>271</v>
      </c>
      <c r="P4678">
        <v>0</v>
      </c>
      <c r="Q4678" t="b">
        <v>0</v>
      </c>
      <c r="R4678" t="s">
        <v>92</v>
      </c>
      <c r="S4678">
        <v>0</v>
      </c>
      <c r="T4678">
        <f>invoices[[#This Row],[total_amount]]</f>
        <v>17082</v>
      </c>
      <c r="U4678" t="s">
        <v>4520</v>
      </c>
      <c r="V4678" t="str">
        <f>INDEX([1]!Table1[tenantname],MATCH(invoices[[#This Row],[allotment_id]],[1]!Table1[TenantAllotmentID],0))</f>
        <v>Hema Varshini Gnanavel (B44-B1)</v>
      </c>
      <c r="W4678" t="s">
        <v>14619</v>
      </c>
      <c r="X4678" t="s">
        <v>15254</v>
      </c>
      <c r="Y4678" s="4">
        <v>45292</v>
      </c>
      <c r="Z4678" t="s">
        <v>15808</v>
      </c>
      <c r="AA4678">
        <v>9762</v>
      </c>
      <c r="AB4678">
        <v>3253</v>
      </c>
      <c r="AC4678">
        <v>585</v>
      </c>
      <c r="AD4678" s="7">
        <f>invoices[[#This Row],[Rent]]+invoices[[#This Row],[Services]]+invoices[[#This Row],[GST]]</f>
        <v>13600</v>
      </c>
      <c r="AE4678" s="7">
        <f>invoices[[#This Row],[Total]]-invoices[[#This Row],[rent_amount]]</f>
        <v>0</v>
      </c>
      <c r="AF4678">
        <v>6131</v>
      </c>
      <c r="AG4678">
        <v>1232</v>
      </c>
      <c r="AH4678">
        <f>invoices[[#This Row],[EB Amount]]-invoices[[#This Row],[electricity_amount]]</f>
        <v>0</v>
      </c>
    </row>
    <row r="4679" spans="1:34">
      <c r="A4679" t="s">
        <v>13584</v>
      </c>
      <c r="B4679" t="s">
        <v>22</v>
      </c>
      <c r="C4679" t="s">
        <v>693</v>
      </c>
      <c r="D4679" t="s">
        <v>24</v>
      </c>
      <c r="E4679" t="s">
        <v>268</v>
      </c>
      <c r="F4679" t="s">
        <v>447</v>
      </c>
      <c r="G4679" t="s">
        <v>13585</v>
      </c>
      <c r="H4679" s="1">
        <f>DATE(YEAR(invoices[[#This Row],[due_date]]),MONTH(invoices[[#This Row],[due_date]]),1)</f>
        <v>45292</v>
      </c>
      <c r="I4679" s="1">
        <v>45298</v>
      </c>
      <c r="J4679">
        <v>12600</v>
      </c>
      <c r="K4679">
        <v>713</v>
      </c>
      <c r="L4679">
        <v>0</v>
      </c>
      <c r="M4679">
        <f>invoices[[#This Row],[rent_amount]]+invoices[[#This Row],[electricity_amount]]+invoices[[#This Row],[other_charges]]</f>
        <v>13313</v>
      </c>
      <c r="N4679" t="s">
        <v>28</v>
      </c>
      <c r="O4679" t="s">
        <v>91</v>
      </c>
      <c r="P4679">
        <v>0</v>
      </c>
      <c r="Q4679" t="b">
        <v>0</v>
      </c>
      <c r="R4679" t="s">
        <v>92</v>
      </c>
      <c r="S4679">
        <v>0</v>
      </c>
      <c r="T4679">
        <f>invoices[[#This Row],[total_amount]]</f>
        <v>13313</v>
      </c>
      <c r="U4679" t="s">
        <v>696</v>
      </c>
      <c r="V4679" t="str">
        <f>INDEX([1]!Table1[tenantname],MATCH(invoices[[#This Row],[allotment_id]],[1]!Table1[TenantAllotmentID],0))</f>
        <v>Aryan Garg (C21-C2)</v>
      </c>
      <c r="W4679" t="s">
        <v>14199</v>
      </c>
      <c r="X4679" t="s">
        <v>14200</v>
      </c>
      <c r="Y4679" s="4">
        <v>45292</v>
      </c>
      <c r="Z4679" t="s">
        <v>15808</v>
      </c>
      <c r="AA4679">
        <v>9044</v>
      </c>
      <c r="AB4679">
        <v>3014</v>
      </c>
      <c r="AC4679">
        <v>542</v>
      </c>
      <c r="AD4679" s="7">
        <f>invoices[[#This Row],[Rent]]+invoices[[#This Row],[Services]]+invoices[[#This Row],[GST]]</f>
        <v>12600</v>
      </c>
      <c r="AE4679" s="7">
        <f>invoices[[#This Row],[Total]]-invoices[[#This Row],[rent_amount]]</f>
        <v>0</v>
      </c>
      <c r="AF4679">
        <v>6173</v>
      </c>
      <c r="AG4679">
        <v>713</v>
      </c>
      <c r="AH4679">
        <f>invoices[[#This Row],[EB Amount]]-invoices[[#This Row],[electricity_amount]]</f>
        <v>0</v>
      </c>
    </row>
    <row r="4680" spans="1:34">
      <c r="A4680" t="s">
        <v>13640</v>
      </c>
      <c r="B4680" t="s">
        <v>22</v>
      </c>
      <c r="C4680" t="s">
        <v>1781</v>
      </c>
      <c r="D4680" t="s">
        <v>24</v>
      </c>
      <c r="E4680" t="s">
        <v>349</v>
      </c>
      <c r="F4680" t="s">
        <v>1626</v>
      </c>
      <c r="G4680" t="s">
        <v>13641</v>
      </c>
      <c r="H4680" s="1">
        <f>DATE(YEAR(invoices[[#This Row],[due_date]]),MONTH(invoices[[#This Row],[due_date]]),1)</f>
        <v>45292</v>
      </c>
      <c r="I4680" s="1">
        <v>45298</v>
      </c>
      <c r="J4680">
        <v>13600</v>
      </c>
      <c r="K4680">
        <v>1189</v>
      </c>
      <c r="L4680">
        <v>0</v>
      </c>
      <c r="M4680">
        <f>invoices[[#This Row],[rent_amount]]+invoices[[#This Row],[electricity_amount]]+invoices[[#This Row],[other_charges]]</f>
        <v>14789</v>
      </c>
      <c r="N4680" t="s">
        <v>28</v>
      </c>
      <c r="O4680" t="s">
        <v>454</v>
      </c>
      <c r="P4680">
        <v>0</v>
      </c>
      <c r="Q4680" t="b">
        <v>0</v>
      </c>
      <c r="R4680" t="s">
        <v>92</v>
      </c>
      <c r="S4680">
        <v>0</v>
      </c>
      <c r="T4680">
        <f>invoices[[#This Row],[total_amount]]</f>
        <v>14789</v>
      </c>
      <c r="U4680" t="s">
        <v>1783</v>
      </c>
      <c r="V4680" t="str">
        <f>INDEX([1]!Table1[tenantname],MATCH(invoices[[#This Row],[allotment_id]],[1]!Table1[TenantAllotmentID],0))</f>
        <v>Rushikesh Kushare (B11-B2)</v>
      </c>
      <c r="W4680" t="s">
        <v>14593</v>
      </c>
      <c r="X4680" t="s">
        <v>14594</v>
      </c>
      <c r="Y4680" s="4">
        <v>45292</v>
      </c>
      <c r="Z4680" t="s">
        <v>15808</v>
      </c>
      <c r="AA4680">
        <v>9762</v>
      </c>
      <c r="AB4680">
        <v>3253</v>
      </c>
      <c r="AC4680">
        <v>585</v>
      </c>
      <c r="AD4680" s="7">
        <f>invoices[[#This Row],[Rent]]+invoices[[#This Row],[Services]]+invoices[[#This Row],[GST]]</f>
        <v>13600</v>
      </c>
      <c r="AE4680" s="7">
        <f>invoices[[#This Row],[Total]]-invoices[[#This Row],[rent_amount]]</f>
        <v>0</v>
      </c>
      <c r="AF4680">
        <v>6203</v>
      </c>
      <c r="AG4680">
        <v>1189</v>
      </c>
      <c r="AH4680">
        <f>invoices[[#This Row],[EB Amount]]-invoices[[#This Row],[electricity_amount]]</f>
        <v>0</v>
      </c>
    </row>
    <row r="4681" spans="1:34">
      <c r="A4681" t="s">
        <v>13686</v>
      </c>
      <c r="B4681" t="s">
        <v>22</v>
      </c>
      <c r="C4681" t="s">
        <v>1524</v>
      </c>
      <c r="D4681" t="s">
        <v>24</v>
      </c>
      <c r="E4681" t="s">
        <v>399</v>
      </c>
      <c r="F4681" t="s">
        <v>1525</v>
      </c>
      <c r="G4681" t="s">
        <v>13687</v>
      </c>
      <c r="H4681" s="1">
        <f>DATE(YEAR(invoices[[#This Row],[due_date]]),MONTH(invoices[[#This Row],[due_date]]),1)</f>
        <v>45292</v>
      </c>
      <c r="I4681" s="1">
        <v>45298</v>
      </c>
      <c r="J4681">
        <v>1870</v>
      </c>
      <c r="K4681">
        <v>0</v>
      </c>
      <c r="L4681">
        <v>0</v>
      </c>
      <c r="M4681">
        <f>invoices[[#This Row],[rent_amount]]+invoices[[#This Row],[electricity_amount]]+invoices[[#This Row],[other_charges]]</f>
        <v>1870</v>
      </c>
      <c r="N4681" t="s">
        <v>28</v>
      </c>
      <c r="O4681" t="s">
        <v>91</v>
      </c>
      <c r="P4681">
        <v>0</v>
      </c>
      <c r="Q4681" t="b">
        <v>0</v>
      </c>
      <c r="R4681" t="s">
        <v>92</v>
      </c>
      <c r="S4681">
        <v>0</v>
      </c>
      <c r="T4681">
        <f>invoices[[#This Row],[total_amount]]</f>
        <v>1870</v>
      </c>
      <c r="U4681" t="s">
        <v>1527</v>
      </c>
      <c r="V4681" t="str">
        <f>INDEX([1]!Table1[tenantname],MATCH(invoices[[#This Row],[allotment_id]],[1]!Table1[TenantAllotmentID],0))</f>
        <v>Ananya Bompalli (B22-B1)</v>
      </c>
      <c r="W4681" t="s">
        <v>14506</v>
      </c>
      <c r="X4681" t="s">
        <v>14507</v>
      </c>
      <c r="Y4681" s="4">
        <v>45292</v>
      </c>
      <c r="Z4681" t="s">
        <v>15808</v>
      </c>
      <c r="AA4681">
        <v>1310</v>
      </c>
      <c r="AB4681">
        <v>476</v>
      </c>
      <c r="AC4681">
        <v>84</v>
      </c>
      <c r="AD4681" s="7">
        <f>invoices[[#This Row],[Rent]]+invoices[[#This Row],[Services]]+invoices[[#This Row],[GST]]</f>
        <v>1870</v>
      </c>
      <c r="AE4681" s="7">
        <f>invoices[[#This Row],[Total]]-invoices[[#This Row],[rent_amount]]</f>
        <v>0</v>
      </c>
      <c r="AF4681">
        <v>6226</v>
      </c>
      <c r="AG4681">
        <v>0</v>
      </c>
      <c r="AH4681">
        <f>invoices[[#This Row],[EB Amount]]-invoices[[#This Row],[electricity_amount]]</f>
        <v>0</v>
      </c>
    </row>
    <row r="4682" spans="1:34">
      <c r="A4682" t="s">
        <v>13874</v>
      </c>
      <c r="B4682" t="s">
        <v>22</v>
      </c>
      <c r="C4682" t="s">
        <v>3353</v>
      </c>
      <c r="D4682" t="s">
        <v>24</v>
      </c>
      <c r="E4682" t="s">
        <v>399</v>
      </c>
      <c r="F4682" t="s">
        <v>2169</v>
      </c>
      <c r="G4682" t="s">
        <v>13875</v>
      </c>
      <c r="H4682" s="1">
        <f>DATE(YEAR(invoices[[#This Row],[due_date]]),MONTH(invoices[[#This Row],[due_date]]),1)</f>
        <v>45292</v>
      </c>
      <c r="I4682" s="1">
        <v>45298</v>
      </c>
      <c r="J4682">
        <v>1645</v>
      </c>
      <c r="K4682">
        <v>731</v>
      </c>
      <c r="L4682">
        <v>2250</v>
      </c>
      <c r="M4682">
        <f>invoices[[#This Row],[rent_amount]]+invoices[[#This Row],[electricity_amount]]+invoices[[#This Row],[other_charges]]</f>
        <v>4626</v>
      </c>
      <c r="N4682" t="s">
        <v>28</v>
      </c>
      <c r="O4682" t="s">
        <v>271</v>
      </c>
      <c r="P4682">
        <v>0</v>
      </c>
      <c r="Q4682" t="b">
        <v>0</v>
      </c>
      <c r="R4682" t="s">
        <v>92</v>
      </c>
      <c r="S4682">
        <v>0</v>
      </c>
      <c r="T4682">
        <f>invoices[[#This Row],[total_amount]]</f>
        <v>4626</v>
      </c>
      <c r="U4682" t="s">
        <v>3355</v>
      </c>
      <c r="V4682" t="str">
        <f>INDEX([1]!Table1[tenantname],MATCH(invoices[[#This Row],[allotment_id]],[1]!Table1[TenantAllotmentID],0))</f>
        <v>Manisha B (B22-A1)</v>
      </c>
      <c r="W4682" t="s">
        <v>15034</v>
      </c>
      <c r="X4682" t="s">
        <v>15035</v>
      </c>
      <c r="Y4682" s="4">
        <v>45292</v>
      </c>
      <c r="Z4682" t="s">
        <v>15808</v>
      </c>
      <c r="AA4682">
        <v>1152</v>
      </c>
      <c r="AB4682">
        <v>418</v>
      </c>
      <c r="AC4682">
        <v>75</v>
      </c>
      <c r="AD4682" s="7">
        <f>invoices[[#This Row],[Rent]]+invoices[[#This Row],[Services]]+invoices[[#This Row],[GST]]</f>
        <v>1645</v>
      </c>
      <c r="AE4682" s="7">
        <f>invoices[[#This Row],[Total]]-invoices[[#This Row],[rent_amount]]</f>
        <v>0</v>
      </c>
      <c r="AF4682">
        <v>6327</v>
      </c>
      <c r="AG4682">
        <v>731</v>
      </c>
      <c r="AH4682">
        <f>invoices[[#This Row],[EB Amount]]-invoices[[#This Row],[electricity_amount]]</f>
        <v>0</v>
      </c>
    </row>
    <row r="4683" spans="1:34">
      <c r="A4683" t="s">
        <v>13914</v>
      </c>
      <c r="B4683" t="s">
        <v>22</v>
      </c>
      <c r="C4683" t="s">
        <v>847</v>
      </c>
      <c r="D4683" t="s">
        <v>24</v>
      </c>
      <c r="E4683" t="s">
        <v>354</v>
      </c>
      <c r="F4683" t="s">
        <v>540</v>
      </c>
      <c r="G4683" t="s">
        <v>13915</v>
      </c>
      <c r="H4683" s="1">
        <f>DATE(YEAR(invoices[[#This Row],[due_date]]),MONTH(invoices[[#This Row],[due_date]]),1)</f>
        <v>45292</v>
      </c>
      <c r="I4683" s="1">
        <v>45298</v>
      </c>
      <c r="J4683">
        <v>12500</v>
      </c>
      <c r="K4683">
        <v>1054</v>
      </c>
      <c r="L4683">
        <v>0</v>
      </c>
      <c r="M4683">
        <f>invoices[[#This Row],[rent_amount]]+invoices[[#This Row],[electricity_amount]]+invoices[[#This Row],[other_charges]]</f>
        <v>13554</v>
      </c>
      <c r="N4683" t="s">
        <v>28</v>
      </c>
      <c r="O4683" t="s">
        <v>271</v>
      </c>
      <c r="P4683">
        <v>0</v>
      </c>
      <c r="Q4683" t="b">
        <v>0</v>
      </c>
      <c r="R4683" t="s">
        <v>92</v>
      </c>
      <c r="S4683">
        <v>0</v>
      </c>
      <c r="T4683">
        <f>invoices[[#This Row],[total_amount]]</f>
        <v>13554</v>
      </c>
      <c r="U4683" t="s">
        <v>2090</v>
      </c>
      <c r="V4683" t="str">
        <f>INDEX([1]!Table1[tenantname],MATCH(invoices[[#This Row],[allotment_id]],[1]!Table1[TenantAllotmentID],0))</f>
        <v>Narendhren RR (B34-C1)</v>
      </c>
      <c r="W4683" t="s">
        <v>14253</v>
      </c>
      <c r="X4683" t="s">
        <v>14704</v>
      </c>
      <c r="Y4683" s="4">
        <v>45292</v>
      </c>
      <c r="Z4683" t="s">
        <v>15808</v>
      </c>
      <c r="AA4683">
        <v>8973</v>
      </c>
      <c r="AB4683">
        <v>2990</v>
      </c>
      <c r="AC4683">
        <v>537</v>
      </c>
      <c r="AD4683" s="7">
        <f>invoices[[#This Row],[Rent]]+invoices[[#This Row],[Services]]+invoices[[#This Row],[GST]]</f>
        <v>12500</v>
      </c>
      <c r="AE4683" s="7">
        <f>invoices[[#This Row],[Total]]-invoices[[#This Row],[rent_amount]]</f>
        <v>0</v>
      </c>
      <c r="AF4683">
        <v>6349</v>
      </c>
      <c r="AG4683">
        <v>1054</v>
      </c>
      <c r="AH4683">
        <f>invoices[[#This Row],[EB Amount]]-invoices[[#This Row],[electricity_amount]]</f>
        <v>0</v>
      </c>
    </row>
    <row r="4684" spans="1:34">
      <c r="A4684" t="s">
        <v>13934</v>
      </c>
      <c r="B4684" t="s">
        <v>22</v>
      </c>
      <c r="C4684" t="s">
        <v>132</v>
      </c>
      <c r="D4684" t="s">
        <v>24</v>
      </c>
      <c r="E4684" t="s">
        <v>50</v>
      </c>
      <c r="F4684" t="s">
        <v>133</v>
      </c>
      <c r="G4684" t="s">
        <v>13935</v>
      </c>
      <c r="H4684" s="1">
        <f>DATE(YEAR(invoices[[#This Row],[due_date]]),MONTH(invoices[[#This Row],[due_date]]),1)</f>
        <v>45292</v>
      </c>
      <c r="I4684" s="1">
        <v>45298</v>
      </c>
      <c r="J4684">
        <v>12600</v>
      </c>
      <c r="K4684">
        <v>1829</v>
      </c>
      <c r="L4684">
        <v>0</v>
      </c>
      <c r="M4684">
        <f>invoices[[#This Row],[rent_amount]]+invoices[[#This Row],[electricity_amount]]+invoices[[#This Row],[other_charges]]</f>
        <v>14429</v>
      </c>
      <c r="N4684" t="s">
        <v>28</v>
      </c>
      <c r="O4684" t="s">
        <v>454</v>
      </c>
      <c r="P4684">
        <v>0</v>
      </c>
      <c r="Q4684" t="b">
        <v>0</v>
      </c>
      <c r="R4684" t="s">
        <v>92</v>
      </c>
      <c r="S4684">
        <v>0</v>
      </c>
      <c r="T4684">
        <f>invoices[[#This Row],[total_amount]]</f>
        <v>14429</v>
      </c>
      <c r="U4684" t="s">
        <v>137</v>
      </c>
      <c r="V4684" t="str">
        <f>INDEX([1]!Table1[tenantname],MATCH(invoices[[#This Row],[allotment_id]],[1]!Table1[TenantAllotmentID],0))</f>
        <v>Uma Saikumar Torikonda (B32-C1)</v>
      </c>
      <c r="W4684" t="s">
        <v>14012</v>
      </c>
      <c r="X4684" t="s">
        <v>14013</v>
      </c>
      <c r="Y4684" s="4">
        <v>45292</v>
      </c>
      <c r="Z4684" t="s">
        <v>15808</v>
      </c>
      <c r="AA4684">
        <v>9044</v>
      </c>
      <c r="AB4684">
        <v>3014</v>
      </c>
      <c r="AC4684">
        <v>542</v>
      </c>
      <c r="AD4684" s="7">
        <f>invoices[[#This Row],[Rent]]+invoices[[#This Row],[Services]]+invoices[[#This Row],[GST]]</f>
        <v>12600</v>
      </c>
      <c r="AE4684" s="7">
        <f>invoices[[#This Row],[Total]]-invoices[[#This Row],[rent_amount]]</f>
        <v>0</v>
      </c>
      <c r="AF4684">
        <v>6359</v>
      </c>
      <c r="AG4684">
        <v>1829</v>
      </c>
      <c r="AH4684">
        <f>invoices[[#This Row],[EB Amount]]-invoices[[#This Row],[electricity_amount]]</f>
        <v>0</v>
      </c>
    </row>
    <row r="4685" spans="1:34">
      <c r="A4685" t="s">
        <v>543</v>
      </c>
      <c r="B4685" t="s">
        <v>22</v>
      </c>
      <c r="C4685" t="s">
        <v>225</v>
      </c>
      <c r="D4685" t="s">
        <v>24</v>
      </c>
      <c r="E4685" t="s">
        <v>234</v>
      </c>
      <c r="F4685" t="s">
        <v>544</v>
      </c>
      <c r="G4685" t="s">
        <v>545</v>
      </c>
      <c r="H4685" s="1">
        <f>DATE(YEAR(invoices[[#This Row],[due_date]]),MONTH(invoices[[#This Row],[due_date]]),1)</f>
        <v>45261</v>
      </c>
      <c r="I4685" s="1">
        <v>45267</v>
      </c>
      <c r="J4685">
        <v>13600</v>
      </c>
      <c r="K4685">
        <v>960</v>
      </c>
      <c r="L4685">
        <v>2250</v>
      </c>
      <c r="M4685">
        <f>invoices[[#This Row],[rent_amount]]+invoices[[#This Row],[electricity_amount]]+invoices[[#This Row],[other_charges]]</f>
        <v>16810</v>
      </c>
      <c r="N4685" t="s">
        <v>28</v>
      </c>
      <c r="O4685" t="s">
        <v>546</v>
      </c>
      <c r="P4685">
        <v>0</v>
      </c>
      <c r="Q4685" t="b">
        <v>0</v>
      </c>
      <c r="R4685" t="s">
        <v>547</v>
      </c>
      <c r="S4685">
        <v>0</v>
      </c>
      <c r="T4685">
        <f>invoices[[#This Row],[total_amount]]</f>
        <v>16810</v>
      </c>
      <c r="U4685" t="s">
        <v>548</v>
      </c>
      <c r="V4685" t="str">
        <f>INDEX([1]!Table1[tenantname],MATCH(invoices[[#This Row],[allotment_id]],[1]!Table1[TenantAllotmentID],0))</f>
        <v>Olivia Sarkar (D12-B2)</v>
      </c>
      <c r="W4685" t="s">
        <v>14038</v>
      </c>
      <c r="X4685" t="s">
        <v>14148</v>
      </c>
      <c r="Y4685" s="4">
        <v>45261</v>
      </c>
      <c r="Z4685" t="s">
        <v>15808</v>
      </c>
      <c r="AA4685">
        <v>9762</v>
      </c>
      <c r="AB4685">
        <v>3253</v>
      </c>
      <c r="AC4685">
        <v>585</v>
      </c>
      <c r="AD4685" s="7">
        <f>invoices[[#This Row],[Rent]]+invoices[[#This Row],[Services]]+invoices[[#This Row],[GST]]</f>
        <v>13600</v>
      </c>
      <c r="AE4685" s="7">
        <f>invoices[[#This Row],[Total]]-invoices[[#This Row],[rent_amount]]</f>
        <v>0</v>
      </c>
      <c r="AF4685">
        <v>87</v>
      </c>
      <c r="AG4685">
        <v>960</v>
      </c>
      <c r="AH4685">
        <f>invoices[[#This Row],[EB Amount]]-invoices[[#This Row],[electricity_amount]]</f>
        <v>0</v>
      </c>
    </row>
    <row r="4686" spans="1:34">
      <c r="A4686" t="s">
        <v>1056</v>
      </c>
      <c r="B4686" t="s">
        <v>22</v>
      </c>
      <c r="C4686" t="s">
        <v>1057</v>
      </c>
      <c r="D4686" t="s">
        <v>24</v>
      </c>
      <c r="E4686" t="s">
        <v>234</v>
      </c>
      <c r="F4686" t="s">
        <v>235</v>
      </c>
      <c r="G4686" t="s">
        <v>1058</v>
      </c>
      <c r="H4686" s="1">
        <f>DATE(YEAR(invoices[[#This Row],[due_date]]),MONTH(invoices[[#This Row],[due_date]]),1)</f>
        <v>45261</v>
      </c>
      <c r="I4686" s="1">
        <v>45267</v>
      </c>
      <c r="J4686">
        <v>18300</v>
      </c>
      <c r="K4686">
        <v>960</v>
      </c>
      <c r="L4686">
        <v>0</v>
      </c>
      <c r="M4686">
        <f>invoices[[#This Row],[rent_amount]]+invoices[[#This Row],[electricity_amount]]+invoices[[#This Row],[other_charges]]</f>
        <v>19260</v>
      </c>
      <c r="N4686" t="s">
        <v>28</v>
      </c>
      <c r="O4686" t="s">
        <v>546</v>
      </c>
      <c r="P4686">
        <v>0</v>
      </c>
      <c r="Q4686" t="b">
        <v>0</v>
      </c>
      <c r="R4686" t="s">
        <v>547</v>
      </c>
      <c r="S4686">
        <v>0</v>
      </c>
      <c r="T4686">
        <f>invoices[[#This Row],[total_amount]]</f>
        <v>19260</v>
      </c>
      <c r="U4686" t="s">
        <v>1059</v>
      </c>
      <c r="V4686" t="str">
        <f>INDEX([1]!Table1[tenantname],MATCH(invoices[[#This Row],[allotment_id]],[1]!Table1[TenantAllotmentID],0))</f>
        <v>Nilima Neetu Tirkey (D12-A1)</v>
      </c>
      <c r="W4686" t="s">
        <v>14333</v>
      </c>
      <c r="X4686" t="s">
        <v>14334</v>
      </c>
      <c r="Y4686" s="4">
        <v>45261</v>
      </c>
      <c r="Z4686" t="s">
        <v>15808</v>
      </c>
      <c r="AA4686">
        <v>13136</v>
      </c>
      <c r="AB4686">
        <v>4377</v>
      </c>
      <c r="AC4686">
        <v>787</v>
      </c>
      <c r="AD4686" s="7">
        <f>invoices[[#This Row],[Rent]]+invoices[[#This Row],[Services]]+invoices[[#This Row],[GST]]</f>
        <v>18300</v>
      </c>
      <c r="AE4686" s="7">
        <f>invoices[[#This Row],[Total]]-invoices[[#This Row],[rent_amount]]</f>
        <v>0</v>
      </c>
      <c r="AF4686">
        <v>208</v>
      </c>
      <c r="AG4686">
        <v>960</v>
      </c>
      <c r="AH4686">
        <f>invoices[[#This Row],[EB Amount]]-invoices[[#This Row],[electricity_amount]]</f>
        <v>0</v>
      </c>
    </row>
    <row r="4687" spans="1:34">
      <c r="A4687" t="s">
        <v>1067</v>
      </c>
      <c r="B4687" t="s">
        <v>22</v>
      </c>
      <c r="C4687" t="s">
        <v>1068</v>
      </c>
      <c r="D4687" t="s">
        <v>24</v>
      </c>
      <c r="E4687" t="s">
        <v>476</v>
      </c>
      <c r="F4687" t="s">
        <v>1069</v>
      </c>
      <c r="G4687" t="s">
        <v>1070</v>
      </c>
      <c r="H4687" s="1">
        <f>DATE(YEAR(invoices[[#This Row],[due_date]]),MONTH(invoices[[#This Row],[due_date]]),1)</f>
        <v>45261</v>
      </c>
      <c r="I4687" s="1">
        <v>45267</v>
      </c>
      <c r="J4687">
        <v>12500</v>
      </c>
      <c r="K4687">
        <v>1590</v>
      </c>
      <c r="L4687">
        <v>0</v>
      </c>
      <c r="M4687">
        <f>invoices[[#This Row],[rent_amount]]+invoices[[#This Row],[electricity_amount]]+invoices[[#This Row],[other_charges]]</f>
        <v>14090</v>
      </c>
      <c r="N4687" t="s">
        <v>28</v>
      </c>
      <c r="O4687" t="s">
        <v>546</v>
      </c>
      <c r="P4687">
        <v>0</v>
      </c>
      <c r="Q4687" t="b">
        <v>0</v>
      </c>
      <c r="R4687" t="s">
        <v>547</v>
      </c>
      <c r="S4687">
        <v>0</v>
      </c>
      <c r="T4687">
        <f>invoices[[#This Row],[total_amount]]</f>
        <v>14090</v>
      </c>
      <c r="U4687" t="s">
        <v>1071</v>
      </c>
      <c r="V4687" t="str">
        <f>INDEX([1]!Table1[tenantname],MATCH(invoices[[#This Row],[allotment_id]],[1]!Table1[TenantAllotmentID],0))</f>
        <v>pradeep Kashavena (B41-C2)</v>
      </c>
      <c r="W4687" t="s">
        <v>14337</v>
      </c>
      <c r="X4687" t="s">
        <v>14338</v>
      </c>
      <c r="Y4687" s="4">
        <v>45261</v>
      </c>
      <c r="Z4687" t="s">
        <v>15808</v>
      </c>
      <c r="AA4687">
        <v>8973</v>
      </c>
      <c r="AB4687">
        <v>2990</v>
      </c>
      <c r="AC4687">
        <v>537</v>
      </c>
      <c r="AD4687" s="7">
        <f>invoices[[#This Row],[Rent]]+invoices[[#This Row],[Services]]+invoices[[#This Row],[GST]]</f>
        <v>12500</v>
      </c>
      <c r="AE4687" s="7">
        <f>invoices[[#This Row],[Total]]-invoices[[#This Row],[rent_amount]]</f>
        <v>0</v>
      </c>
      <c r="AF4687">
        <v>210</v>
      </c>
      <c r="AG4687">
        <v>1590</v>
      </c>
      <c r="AH4687">
        <f>invoices[[#This Row],[EB Amount]]-invoices[[#This Row],[electricity_amount]]</f>
        <v>0</v>
      </c>
    </row>
    <row r="4688" spans="1:34">
      <c r="A4688" t="s">
        <v>1429</v>
      </c>
      <c r="B4688" t="s">
        <v>22</v>
      </c>
      <c r="C4688" t="s">
        <v>1430</v>
      </c>
      <c r="D4688" t="s">
        <v>24</v>
      </c>
      <c r="E4688" t="s">
        <v>195</v>
      </c>
      <c r="F4688" t="s">
        <v>375</v>
      </c>
      <c r="G4688" t="s">
        <v>1431</v>
      </c>
      <c r="H4688" s="1">
        <f>DATE(YEAR(invoices[[#This Row],[due_date]]),MONTH(invoices[[#This Row],[due_date]]),1)</f>
        <v>45261</v>
      </c>
      <c r="I4688" s="1">
        <v>45267</v>
      </c>
      <c r="J4688">
        <v>12599.999999999996</v>
      </c>
      <c r="K4688">
        <v>318</v>
      </c>
      <c r="L4688">
        <v>0</v>
      </c>
      <c r="M4688">
        <f>invoices[[#This Row],[rent_amount]]+invoices[[#This Row],[electricity_amount]]+invoices[[#This Row],[other_charges]]</f>
        <v>12917.999999999996</v>
      </c>
      <c r="N4688" t="s">
        <v>28</v>
      </c>
      <c r="O4688" t="s">
        <v>546</v>
      </c>
      <c r="P4688">
        <v>0</v>
      </c>
      <c r="Q4688" t="b">
        <v>0</v>
      </c>
      <c r="R4688" t="s">
        <v>547</v>
      </c>
      <c r="S4688">
        <v>0</v>
      </c>
      <c r="T4688">
        <f>invoices[[#This Row],[total_amount]]</f>
        <v>12917.999999999996</v>
      </c>
      <c r="U4688" t="s">
        <v>1432</v>
      </c>
      <c r="V4688" t="str">
        <f>INDEX([1]!Table1[tenantname],MATCH(invoices[[#This Row],[allotment_id]],[1]!Table1[TenantAllotmentID],0))</f>
        <v>Nidhi Dhotiekar (D41-C2)</v>
      </c>
      <c r="W4688" t="s">
        <v>14470</v>
      </c>
      <c r="X4688" t="s">
        <v>14471</v>
      </c>
      <c r="Y4688" s="4">
        <v>45261</v>
      </c>
      <c r="Z4688" t="s">
        <v>15808</v>
      </c>
      <c r="AA4688">
        <v>8820</v>
      </c>
      <c r="AB4688">
        <v>3203.3898305084717</v>
      </c>
      <c r="AC4688">
        <v>576.61016949152486</v>
      </c>
      <c r="AD4688" s="7">
        <f>invoices[[#This Row],[Rent]]+invoices[[#This Row],[Services]]+invoices[[#This Row],[GST]]</f>
        <v>12599.999999999996</v>
      </c>
      <c r="AE4688" s="7">
        <f>invoices[[#This Row],[Total]]-invoices[[#This Row],[rent_amount]]</f>
        <v>0</v>
      </c>
      <c r="AF4688">
        <v>312</v>
      </c>
      <c r="AG4688">
        <v>318</v>
      </c>
      <c r="AH4688">
        <f>invoices[[#This Row],[EB Amount]]-invoices[[#This Row],[electricity_amount]]</f>
        <v>0</v>
      </c>
    </row>
    <row r="4689" spans="1:34">
      <c r="A4689" t="s">
        <v>1504</v>
      </c>
      <c r="B4689" t="s">
        <v>22</v>
      </c>
      <c r="C4689" t="s">
        <v>1505</v>
      </c>
      <c r="D4689" t="s">
        <v>24</v>
      </c>
      <c r="E4689" t="s">
        <v>354</v>
      </c>
      <c r="F4689" t="s">
        <v>1506</v>
      </c>
      <c r="G4689" t="s">
        <v>1507</v>
      </c>
      <c r="H4689" s="1">
        <f>DATE(YEAR(invoices[[#This Row],[due_date]]),MONTH(invoices[[#This Row],[due_date]]),1)</f>
        <v>45261</v>
      </c>
      <c r="I4689" s="1">
        <v>45267</v>
      </c>
      <c r="J4689">
        <v>12600</v>
      </c>
      <c r="K4689">
        <v>490</v>
      </c>
      <c r="L4689">
        <v>0</v>
      </c>
      <c r="M4689">
        <f>invoices[[#This Row],[rent_amount]]+invoices[[#This Row],[electricity_amount]]+invoices[[#This Row],[other_charges]]</f>
        <v>13090</v>
      </c>
      <c r="N4689" t="s">
        <v>28</v>
      </c>
      <c r="O4689" t="s">
        <v>546</v>
      </c>
      <c r="P4689">
        <v>0</v>
      </c>
      <c r="Q4689" t="b">
        <v>0</v>
      </c>
      <c r="R4689" t="s">
        <v>547</v>
      </c>
      <c r="S4689">
        <v>0</v>
      </c>
      <c r="T4689">
        <f>invoices[[#This Row],[total_amount]]</f>
        <v>13090</v>
      </c>
      <c r="U4689" t="s">
        <v>1508</v>
      </c>
      <c r="V4689" t="str">
        <f>INDEX([1]!Table1[tenantname],MATCH(invoices[[#This Row],[allotment_id]],[1]!Table1[TenantAllotmentID],0))</f>
        <v>Mudassir Ali (B34-C2)</v>
      </c>
      <c r="W4689" t="s">
        <v>14499</v>
      </c>
      <c r="X4689" t="s">
        <v>14500</v>
      </c>
      <c r="Y4689" s="4">
        <v>45261</v>
      </c>
      <c r="Z4689" t="s">
        <v>15808</v>
      </c>
      <c r="AA4689">
        <v>9044</v>
      </c>
      <c r="AB4689">
        <v>3014</v>
      </c>
      <c r="AC4689">
        <v>542</v>
      </c>
      <c r="AD4689" s="7">
        <f>invoices[[#This Row],[Rent]]+invoices[[#This Row],[Services]]+invoices[[#This Row],[GST]]</f>
        <v>12600</v>
      </c>
      <c r="AE4689" s="7">
        <f>invoices[[#This Row],[Total]]-invoices[[#This Row],[rent_amount]]</f>
        <v>0</v>
      </c>
      <c r="AF4689">
        <v>334</v>
      </c>
      <c r="AG4689">
        <v>490</v>
      </c>
      <c r="AH4689">
        <f>invoices[[#This Row],[EB Amount]]-invoices[[#This Row],[electricity_amount]]</f>
        <v>0</v>
      </c>
    </row>
    <row r="4690" spans="1:34">
      <c r="A4690" t="s">
        <v>1595</v>
      </c>
      <c r="B4690" t="s">
        <v>22</v>
      </c>
      <c r="C4690" t="s">
        <v>71</v>
      </c>
      <c r="D4690" t="s">
        <v>24</v>
      </c>
      <c r="E4690" t="s">
        <v>72</v>
      </c>
      <c r="F4690" t="s">
        <v>73</v>
      </c>
      <c r="G4690" t="s">
        <v>1596</v>
      </c>
      <c r="H4690" s="1">
        <f>DATE(YEAR(invoices[[#This Row],[due_date]]),MONTH(invoices[[#This Row],[due_date]]),1)</f>
        <v>45261</v>
      </c>
      <c r="I4690" s="1">
        <v>45267</v>
      </c>
      <c r="J4690">
        <v>13600</v>
      </c>
      <c r="K4690">
        <v>0</v>
      </c>
      <c r="L4690">
        <v>0</v>
      </c>
      <c r="M4690">
        <f>invoices[[#This Row],[rent_amount]]+invoices[[#This Row],[electricity_amount]]+invoices[[#This Row],[other_charges]]</f>
        <v>13600</v>
      </c>
      <c r="N4690" t="s">
        <v>28</v>
      </c>
      <c r="O4690" t="s">
        <v>546</v>
      </c>
      <c r="P4690">
        <v>0</v>
      </c>
      <c r="Q4690" t="b">
        <v>0</v>
      </c>
      <c r="R4690" t="s">
        <v>547</v>
      </c>
      <c r="S4690">
        <v>0</v>
      </c>
      <c r="T4690">
        <f>invoices[[#This Row],[total_amount]]</f>
        <v>13600</v>
      </c>
      <c r="U4690" t="s">
        <v>77</v>
      </c>
      <c r="V4690" t="str">
        <f>INDEX([1]!Table1[tenantname],MATCH(invoices[[#This Row],[allotment_id]],[1]!Table1[TenantAllotmentID],0))</f>
        <v>Nirmala  A (C34-B1)</v>
      </c>
      <c r="W4690" t="s">
        <v>13996</v>
      </c>
      <c r="X4690" t="s">
        <v>13997</v>
      </c>
      <c r="Y4690" s="4">
        <v>45261</v>
      </c>
      <c r="Z4690" t="s">
        <v>15808</v>
      </c>
      <c r="AA4690">
        <v>9762</v>
      </c>
      <c r="AB4690">
        <v>3253</v>
      </c>
      <c r="AC4690">
        <v>585</v>
      </c>
      <c r="AD4690" s="7">
        <f>invoices[[#This Row],[Rent]]+invoices[[#This Row],[Services]]+invoices[[#This Row],[GST]]</f>
        <v>13600</v>
      </c>
      <c r="AE4690" s="7">
        <f>invoices[[#This Row],[Total]]-invoices[[#This Row],[rent_amount]]</f>
        <v>0</v>
      </c>
      <c r="AF4690">
        <v>361</v>
      </c>
      <c r="AG4690">
        <v>0</v>
      </c>
      <c r="AH4690">
        <f>invoices[[#This Row],[EB Amount]]-invoices[[#This Row],[electricity_amount]]</f>
        <v>0</v>
      </c>
    </row>
    <row r="4691" spans="1:34">
      <c r="A4691" t="s">
        <v>1637</v>
      </c>
      <c r="B4691" t="s">
        <v>22</v>
      </c>
      <c r="C4691" t="s">
        <v>1638</v>
      </c>
      <c r="D4691" t="s">
        <v>24</v>
      </c>
      <c r="E4691" t="s">
        <v>476</v>
      </c>
      <c r="F4691" t="s">
        <v>1186</v>
      </c>
      <c r="G4691" t="s">
        <v>1639</v>
      </c>
      <c r="H4691" s="1">
        <f>DATE(YEAR(invoices[[#This Row],[due_date]]),MONTH(invoices[[#This Row],[due_date]]),1)</f>
        <v>45261</v>
      </c>
      <c r="I4691" s="1">
        <v>45267</v>
      </c>
      <c r="J4691">
        <v>7248</v>
      </c>
      <c r="K4691">
        <v>0</v>
      </c>
      <c r="L4691">
        <v>0</v>
      </c>
      <c r="M4691">
        <f>invoices[[#This Row],[rent_amount]]+invoices[[#This Row],[electricity_amount]]+invoices[[#This Row],[other_charges]]</f>
        <v>7248</v>
      </c>
      <c r="N4691" t="s">
        <v>28</v>
      </c>
      <c r="O4691" t="s">
        <v>546</v>
      </c>
      <c r="P4691">
        <v>0</v>
      </c>
      <c r="Q4691" t="b">
        <v>0</v>
      </c>
      <c r="R4691" t="s">
        <v>547</v>
      </c>
      <c r="S4691">
        <v>0</v>
      </c>
      <c r="T4691">
        <f>invoices[[#This Row],[total_amount]]</f>
        <v>7248</v>
      </c>
      <c r="U4691" t="s">
        <v>1640</v>
      </c>
      <c r="V4691" t="str">
        <f>INDEX([1]!Table1[tenantname],MATCH(invoices[[#This Row],[allotment_id]],[1]!Table1[TenantAllotmentID],0))</f>
        <v>Niket Shah (B41-B2)</v>
      </c>
      <c r="W4691" t="s">
        <v>14547</v>
      </c>
      <c r="X4691" t="s">
        <v>14548</v>
      </c>
      <c r="Y4691" s="4">
        <v>45261</v>
      </c>
      <c r="Z4691" t="s">
        <v>15808</v>
      </c>
      <c r="AA4691">
        <v>5073</v>
      </c>
      <c r="AB4691">
        <v>1843</v>
      </c>
      <c r="AC4691">
        <v>332</v>
      </c>
      <c r="AD4691" s="7">
        <f>invoices[[#This Row],[Rent]]+invoices[[#This Row],[Services]]+invoices[[#This Row],[GST]]</f>
        <v>7248</v>
      </c>
      <c r="AE4691" s="7">
        <f>invoices[[#This Row],[Total]]-invoices[[#This Row],[rent_amount]]</f>
        <v>0</v>
      </c>
      <c r="AF4691">
        <v>373</v>
      </c>
      <c r="AG4691">
        <v>0</v>
      </c>
      <c r="AH4691">
        <f>invoices[[#This Row],[EB Amount]]-invoices[[#This Row],[electricity_amount]]</f>
        <v>0</v>
      </c>
    </row>
    <row r="4692" spans="1:34">
      <c r="A4692" t="s">
        <v>1666</v>
      </c>
      <c r="B4692" t="s">
        <v>22</v>
      </c>
      <c r="C4692" t="s">
        <v>1197</v>
      </c>
      <c r="D4692" t="s">
        <v>24</v>
      </c>
      <c r="E4692" t="s">
        <v>247</v>
      </c>
      <c r="F4692" t="s">
        <v>870</v>
      </c>
      <c r="G4692" t="s">
        <v>1667</v>
      </c>
      <c r="H4692" s="1">
        <f>DATE(YEAR(invoices[[#This Row],[due_date]]),MONTH(invoices[[#This Row],[due_date]]),1)</f>
        <v>45261</v>
      </c>
      <c r="I4692" s="1">
        <v>45267</v>
      </c>
      <c r="J4692">
        <v>8774</v>
      </c>
      <c r="K4692">
        <v>990</v>
      </c>
      <c r="L4692">
        <v>2250</v>
      </c>
      <c r="M4692">
        <f>invoices[[#This Row],[rent_amount]]+invoices[[#This Row],[electricity_amount]]+invoices[[#This Row],[other_charges]]</f>
        <v>12014</v>
      </c>
      <c r="N4692" t="s">
        <v>28</v>
      </c>
      <c r="O4692" t="s">
        <v>1668</v>
      </c>
      <c r="P4692">
        <v>0</v>
      </c>
      <c r="Q4692" t="b">
        <v>0</v>
      </c>
      <c r="R4692" t="s">
        <v>547</v>
      </c>
      <c r="S4692">
        <v>0</v>
      </c>
      <c r="T4692">
        <f>invoices[[#This Row],[total_amount]]</f>
        <v>12014</v>
      </c>
      <c r="U4692" t="s">
        <v>1669</v>
      </c>
      <c r="V4692" t="str">
        <f>INDEX([1]!Table1[tenantname],MATCH(invoices[[#This Row],[allotment_id]],[1]!Table1[TenantAllotmentID],0))</f>
        <v>Suchitprasath Dhamodharan (C11-B1)</v>
      </c>
      <c r="W4692" t="s">
        <v>14378</v>
      </c>
      <c r="X4692" t="s">
        <v>14556</v>
      </c>
      <c r="Y4692" s="4">
        <v>45261</v>
      </c>
      <c r="Z4692" t="s">
        <v>15808</v>
      </c>
      <c r="AA4692">
        <v>6298</v>
      </c>
      <c r="AB4692">
        <v>2099</v>
      </c>
      <c r="AC4692">
        <v>377</v>
      </c>
      <c r="AD4692" s="7">
        <f>invoices[[#This Row],[Rent]]+invoices[[#This Row],[Services]]+invoices[[#This Row],[GST]]</f>
        <v>8774</v>
      </c>
      <c r="AE4692" s="7">
        <f>invoices[[#This Row],[Total]]-invoices[[#This Row],[rent_amount]]</f>
        <v>0</v>
      </c>
      <c r="AF4692">
        <v>382</v>
      </c>
      <c r="AG4692">
        <v>990</v>
      </c>
      <c r="AH4692">
        <f>invoices[[#This Row],[EB Amount]]-invoices[[#This Row],[electricity_amount]]</f>
        <v>0</v>
      </c>
    </row>
    <row r="4693" spans="1:34">
      <c r="A4693" t="s">
        <v>1740</v>
      </c>
      <c r="B4693" t="s">
        <v>22</v>
      </c>
      <c r="C4693" t="s">
        <v>384</v>
      </c>
      <c r="D4693" t="s">
        <v>24</v>
      </c>
      <c r="E4693" t="s">
        <v>25</v>
      </c>
      <c r="F4693" t="s">
        <v>385</v>
      </c>
      <c r="G4693" t="s">
        <v>1741</v>
      </c>
      <c r="H4693" s="1">
        <f>DATE(YEAR(invoices[[#This Row],[due_date]]),MONTH(invoices[[#This Row],[due_date]]),1)</f>
        <v>45261</v>
      </c>
      <c r="I4693" s="1">
        <v>45267</v>
      </c>
      <c r="J4693">
        <v>11500</v>
      </c>
      <c r="K4693">
        <v>1950</v>
      </c>
      <c r="L4693">
        <v>0</v>
      </c>
      <c r="M4693">
        <f>invoices[[#This Row],[rent_amount]]+invoices[[#This Row],[electricity_amount]]+invoices[[#This Row],[other_charges]]</f>
        <v>13450</v>
      </c>
      <c r="N4693" t="s">
        <v>28</v>
      </c>
      <c r="O4693" t="s">
        <v>1742</v>
      </c>
      <c r="P4693">
        <v>0</v>
      </c>
      <c r="Q4693" t="b">
        <v>0</v>
      </c>
      <c r="R4693" t="s">
        <v>547</v>
      </c>
      <c r="S4693">
        <v>0</v>
      </c>
      <c r="T4693">
        <f>invoices[[#This Row],[total_amount]]</f>
        <v>13450</v>
      </c>
      <c r="U4693" t="s">
        <v>387</v>
      </c>
      <c r="V4693" t="str">
        <f>INDEX([1]!Table1[tenantname],MATCH(invoices[[#This Row],[allotment_id]],[1]!Table1[TenantAllotmentID],0))</f>
        <v>Aruna Govindarajan (A24-B3)</v>
      </c>
      <c r="W4693" t="s">
        <v>14090</v>
      </c>
      <c r="X4693" t="s">
        <v>14091</v>
      </c>
      <c r="Y4693" s="4">
        <v>45261</v>
      </c>
      <c r="Z4693" t="s">
        <v>15808</v>
      </c>
      <c r="AA4693">
        <v>8255</v>
      </c>
      <c r="AB4693">
        <v>2751</v>
      </c>
      <c r="AC4693">
        <v>494</v>
      </c>
      <c r="AD4693" s="7">
        <f>invoices[[#This Row],[Rent]]+invoices[[#This Row],[Services]]+invoices[[#This Row],[GST]]</f>
        <v>11500</v>
      </c>
      <c r="AE4693" s="7">
        <f>invoices[[#This Row],[Total]]-invoices[[#This Row],[rent_amount]]</f>
        <v>0</v>
      </c>
      <c r="AF4693">
        <v>406</v>
      </c>
      <c r="AG4693">
        <v>1950</v>
      </c>
      <c r="AH4693">
        <f>invoices[[#This Row],[EB Amount]]-invoices[[#This Row],[electricity_amount]]</f>
        <v>0</v>
      </c>
    </row>
    <row r="4694" spans="1:34">
      <c r="A4694" t="s">
        <v>2281</v>
      </c>
      <c r="B4694" t="s">
        <v>22</v>
      </c>
      <c r="C4694" t="s">
        <v>626</v>
      </c>
      <c r="D4694" t="s">
        <v>24</v>
      </c>
      <c r="E4694" t="s">
        <v>342</v>
      </c>
      <c r="F4694" t="s">
        <v>1279</v>
      </c>
      <c r="G4694" t="s">
        <v>2282</v>
      </c>
      <c r="H4694" s="1">
        <f>DATE(YEAR(invoices[[#This Row],[due_date]]),MONTH(invoices[[#This Row],[due_date]]),1)</f>
        <v>45261</v>
      </c>
      <c r="I4694" s="1">
        <v>45267</v>
      </c>
      <c r="J4694">
        <v>13600</v>
      </c>
      <c r="K4694">
        <v>1260</v>
      </c>
      <c r="L4694">
        <v>0</v>
      </c>
      <c r="M4694">
        <f>invoices[[#This Row],[rent_amount]]+invoices[[#This Row],[electricity_amount]]+invoices[[#This Row],[other_charges]]</f>
        <v>14860</v>
      </c>
      <c r="N4694" t="s">
        <v>28</v>
      </c>
      <c r="O4694" t="s">
        <v>1668</v>
      </c>
      <c r="P4694">
        <v>0</v>
      </c>
      <c r="Q4694" t="b">
        <v>0</v>
      </c>
      <c r="R4694" t="s">
        <v>547</v>
      </c>
      <c r="S4694">
        <v>0</v>
      </c>
      <c r="T4694">
        <f>invoices[[#This Row],[total_amount]]</f>
        <v>14860</v>
      </c>
      <c r="U4694" t="s">
        <v>1619</v>
      </c>
      <c r="V4694" t="str">
        <f>INDEX([1]!Table1[tenantname],MATCH(invoices[[#This Row],[allotment_id]],[1]!Table1[TenantAllotmentID],0))</f>
        <v>Rishita Tulsyan (D11-C2)</v>
      </c>
      <c r="W4694" t="s">
        <v>14177</v>
      </c>
      <c r="X4694" t="s">
        <v>14538</v>
      </c>
      <c r="Y4694" s="4">
        <v>45261</v>
      </c>
      <c r="Z4694" t="s">
        <v>15808</v>
      </c>
      <c r="AA4694">
        <v>9520</v>
      </c>
      <c r="AB4694">
        <v>3457</v>
      </c>
      <c r="AC4694">
        <v>623</v>
      </c>
      <c r="AD4694" s="7">
        <f>invoices[[#This Row],[Rent]]+invoices[[#This Row],[Services]]+invoices[[#This Row],[GST]]</f>
        <v>13600</v>
      </c>
      <c r="AE4694" s="7">
        <f>invoices[[#This Row],[Total]]-invoices[[#This Row],[rent_amount]]</f>
        <v>0</v>
      </c>
      <c r="AF4694">
        <v>589</v>
      </c>
      <c r="AG4694">
        <v>1260</v>
      </c>
      <c r="AH4694">
        <f>invoices[[#This Row],[EB Amount]]-invoices[[#This Row],[electricity_amount]]</f>
        <v>0</v>
      </c>
    </row>
    <row r="4695" spans="1:34">
      <c r="A4695" t="s">
        <v>2425</v>
      </c>
      <c r="B4695" t="s">
        <v>22</v>
      </c>
      <c r="C4695" t="s">
        <v>2426</v>
      </c>
      <c r="D4695" t="s">
        <v>24</v>
      </c>
      <c r="E4695" t="s">
        <v>88</v>
      </c>
      <c r="F4695" t="s">
        <v>921</v>
      </c>
      <c r="G4695" t="s">
        <v>2427</v>
      </c>
      <c r="H4695" s="1">
        <f>DATE(YEAR(invoices[[#This Row],[due_date]]),MONTH(invoices[[#This Row],[due_date]]),1)</f>
        <v>45261</v>
      </c>
      <c r="I4695" s="1">
        <v>45267</v>
      </c>
      <c r="J4695">
        <v>12600</v>
      </c>
      <c r="K4695">
        <v>1740</v>
      </c>
      <c r="L4695">
        <v>0</v>
      </c>
      <c r="M4695">
        <f>invoices[[#This Row],[rent_amount]]+invoices[[#This Row],[electricity_amount]]+invoices[[#This Row],[other_charges]]</f>
        <v>14340</v>
      </c>
      <c r="N4695" t="s">
        <v>28</v>
      </c>
      <c r="O4695" t="s">
        <v>546</v>
      </c>
      <c r="P4695">
        <v>0</v>
      </c>
      <c r="Q4695" t="b">
        <v>0</v>
      </c>
      <c r="R4695" t="s">
        <v>547</v>
      </c>
      <c r="S4695">
        <v>0</v>
      </c>
      <c r="T4695">
        <f>invoices[[#This Row],[total_amount]]</f>
        <v>14340</v>
      </c>
      <c r="U4695" t="s">
        <v>2428</v>
      </c>
      <c r="V4695" t="str">
        <f>INDEX([1]!Table1[tenantname],MATCH(invoices[[#This Row],[allotment_id]],[1]!Table1[TenantAllotmentID],0))</f>
        <v>Srinivas VNS (B13-C1)</v>
      </c>
      <c r="W4695" t="s">
        <v>14803</v>
      </c>
      <c r="X4695" t="s">
        <v>14804</v>
      </c>
      <c r="Y4695" s="4">
        <v>45261</v>
      </c>
      <c r="Z4695" t="s">
        <v>15808</v>
      </c>
      <c r="AA4695">
        <v>9044</v>
      </c>
      <c r="AB4695">
        <v>3014</v>
      </c>
      <c r="AC4695">
        <v>542</v>
      </c>
      <c r="AD4695" s="7">
        <f>invoices[[#This Row],[Rent]]+invoices[[#This Row],[Services]]+invoices[[#This Row],[GST]]</f>
        <v>12600</v>
      </c>
      <c r="AE4695" s="7">
        <f>invoices[[#This Row],[Total]]-invoices[[#This Row],[rent_amount]]</f>
        <v>0</v>
      </c>
      <c r="AF4695">
        <v>641</v>
      </c>
      <c r="AG4695">
        <v>1740</v>
      </c>
      <c r="AH4695">
        <f>invoices[[#This Row],[EB Amount]]-invoices[[#This Row],[electricity_amount]]</f>
        <v>0</v>
      </c>
    </row>
    <row r="4696" spans="1:34">
      <c r="A4696" t="s">
        <v>2511</v>
      </c>
      <c r="B4696" t="s">
        <v>22</v>
      </c>
      <c r="C4696" t="s">
        <v>2512</v>
      </c>
      <c r="D4696" t="s">
        <v>24</v>
      </c>
      <c r="E4696" t="s">
        <v>254</v>
      </c>
      <c r="F4696" t="s">
        <v>2299</v>
      </c>
      <c r="G4696" t="s">
        <v>2513</v>
      </c>
      <c r="H4696" s="1">
        <f>DATE(YEAR(invoices[[#This Row],[due_date]]),MONTH(invoices[[#This Row],[due_date]]),1)</f>
        <v>45261</v>
      </c>
      <c r="I4696" s="1">
        <v>45267</v>
      </c>
      <c r="J4696">
        <v>12600</v>
      </c>
      <c r="K4696">
        <v>2070</v>
      </c>
      <c r="L4696">
        <v>2250</v>
      </c>
      <c r="M4696">
        <f>invoices[[#This Row],[rent_amount]]+invoices[[#This Row],[electricity_amount]]+invoices[[#This Row],[other_charges]]</f>
        <v>16920</v>
      </c>
      <c r="N4696" t="s">
        <v>28</v>
      </c>
      <c r="O4696" t="s">
        <v>1742</v>
      </c>
      <c r="P4696">
        <v>0</v>
      </c>
      <c r="Q4696" t="b">
        <v>0</v>
      </c>
      <c r="R4696" t="s">
        <v>547</v>
      </c>
      <c r="S4696">
        <v>0</v>
      </c>
      <c r="T4696">
        <f>invoices[[#This Row],[total_amount]]</f>
        <v>16920</v>
      </c>
      <c r="U4696" t="s">
        <v>2514</v>
      </c>
      <c r="V4696" t="str">
        <f>INDEX([1]!Table1[tenantname],MATCH(invoices[[#This Row],[allotment_id]],[1]!Table1[TenantAllotmentID],0))</f>
        <v>Ananya Ganguli (C42-C1)</v>
      </c>
      <c r="W4696" t="s">
        <v>14822</v>
      </c>
      <c r="X4696" t="s">
        <v>14823</v>
      </c>
      <c r="Y4696" s="4">
        <v>45261</v>
      </c>
      <c r="Z4696" t="s">
        <v>15808</v>
      </c>
      <c r="AA4696">
        <v>9044</v>
      </c>
      <c r="AB4696">
        <v>3014</v>
      </c>
      <c r="AC4696">
        <v>542</v>
      </c>
      <c r="AD4696" s="7">
        <f>invoices[[#This Row],[Rent]]+invoices[[#This Row],[Services]]+invoices[[#This Row],[GST]]</f>
        <v>12600</v>
      </c>
      <c r="AE4696" s="7">
        <f>invoices[[#This Row],[Total]]-invoices[[#This Row],[rent_amount]]</f>
        <v>0</v>
      </c>
      <c r="AF4696">
        <v>678</v>
      </c>
      <c r="AG4696">
        <v>2070</v>
      </c>
      <c r="AH4696">
        <f>invoices[[#This Row],[EB Amount]]-invoices[[#This Row],[electricity_amount]]</f>
        <v>0</v>
      </c>
    </row>
    <row r="4697" spans="1:34">
      <c r="A4697" t="s">
        <v>2559</v>
      </c>
      <c r="B4697" t="s">
        <v>22</v>
      </c>
      <c r="C4697" t="s">
        <v>441</v>
      </c>
      <c r="D4697" t="s">
        <v>24</v>
      </c>
      <c r="E4697" t="s">
        <v>88</v>
      </c>
      <c r="F4697" t="s">
        <v>442</v>
      </c>
      <c r="G4697" t="s">
        <v>2560</v>
      </c>
      <c r="H4697" s="1">
        <f>DATE(YEAR(invoices[[#This Row],[due_date]]),MONTH(invoices[[#This Row],[due_date]]),1)</f>
        <v>45261</v>
      </c>
      <c r="I4697" s="1">
        <v>45267</v>
      </c>
      <c r="J4697">
        <v>18300</v>
      </c>
      <c r="K4697">
        <v>1740</v>
      </c>
      <c r="L4697">
        <v>0</v>
      </c>
      <c r="M4697">
        <f>invoices[[#This Row],[rent_amount]]+invoices[[#This Row],[electricity_amount]]+invoices[[#This Row],[other_charges]]</f>
        <v>20040</v>
      </c>
      <c r="N4697" t="s">
        <v>28</v>
      </c>
      <c r="O4697" t="s">
        <v>546</v>
      </c>
      <c r="P4697">
        <v>0</v>
      </c>
      <c r="Q4697" t="b">
        <v>0</v>
      </c>
      <c r="R4697" t="s">
        <v>547</v>
      </c>
      <c r="S4697">
        <v>0</v>
      </c>
      <c r="T4697">
        <f>invoices[[#This Row],[total_amount]]</f>
        <v>20040</v>
      </c>
      <c r="U4697" t="s">
        <v>444</v>
      </c>
      <c r="V4697" t="str">
        <f>INDEX([1]!Table1[tenantname],MATCH(invoices[[#This Row],[allotment_id]],[1]!Table1[TenantAllotmentID],0))</f>
        <v>Nikhil Jayanth (B13-A1)</v>
      </c>
      <c r="W4697" t="s">
        <v>14112</v>
      </c>
      <c r="X4697" t="s">
        <v>14113</v>
      </c>
      <c r="Y4697" s="4">
        <v>45261</v>
      </c>
      <c r="Z4697" t="s">
        <v>15808</v>
      </c>
      <c r="AA4697">
        <v>13136</v>
      </c>
      <c r="AB4697">
        <v>4377</v>
      </c>
      <c r="AC4697">
        <v>787</v>
      </c>
      <c r="AD4697" s="7">
        <f>invoices[[#This Row],[Rent]]+invoices[[#This Row],[Services]]+invoices[[#This Row],[GST]]</f>
        <v>18300</v>
      </c>
      <c r="AE4697" s="7">
        <f>invoices[[#This Row],[Total]]-invoices[[#This Row],[rent_amount]]</f>
        <v>0</v>
      </c>
      <c r="AF4697">
        <v>696</v>
      </c>
      <c r="AG4697">
        <v>1740</v>
      </c>
      <c r="AH4697">
        <f>invoices[[#This Row],[EB Amount]]-invoices[[#This Row],[electricity_amount]]</f>
        <v>0</v>
      </c>
    </row>
    <row r="4698" spans="1:34">
      <c r="A4698" t="s">
        <v>2809</v>
      </c>
      <c r="B4698" t="s">
        <v>22</v>
      </c>
      <c r="C4698" t="s">
        <v>1451</v>
      </c>
      <c r="D4698" t="s">
        <v>24</v>
      </c>
      <c r="E4698" t="s">
        <v>592</v>
      </c>
      <c r="F4698" t="s">
        <v>1016</v>
      </c>
      <c r="G4698" t="s">
        <v>2810</v>
      </c>
      <c r="H4698" s="1">
        <f>DATE(YEAR(invoices[[#This Row],[due_date]]),MONTH(invoices[[#This Row],[due_date]]),1)</f>
        <v>45261</v>
      </c>
      <c r="I4698" s="1">
        <v>45267</v>
      </c>
      <c r="J4698">
        <v>9240</v>
      </c>
      <c r="K4698">
        <v>1560</v>
      </c>
      <c r="L4698">
        <v>2250</v>
      </c>
      <c r="M4698">
        <f>invoices[[#This Row],[rent_amount]]+invoices[[#This Row],[electricity_amount]]+invoices[[#This Row],[other_charges]]</f>
        <v>13050</v>
      </c>
      <c r="N4698" t="s">
        <v>28</v>
      </c>
      <c r="O4698" t="s">
        <v>1668</v>
      </c>
      <c r="P4698">
        <v>0</v>
      </c>
      <c r="Q4698" t="b">
        <v>0</v>
      </c>
      <c r="R4698" t="s">
        <v>547</v>
      </c>
      <c r="S4698">
        <v>0</v>
      </c>
      <c r="T4698">
        <f>invoices[[#This Row],[total_amount]]</f>
        <v>13050</v>
      </c>
      <c r="U4698" t="s">
        <v>1552</v>
      </c>
      <c r="V4698" t="str">
        <f>INDEX([1]!Table1[tenantname],MATCH(invoices[[#This Row],[allotment_id]],[1]!Table1[TenantAllotmentID],0))</f>
        <v>Shikha Trivedi (A44-C1)</v>
      </c>
      <c r="W4698" t="s">
        <v>14478</v>
      </c>
      <c r="X4698" t="s">
        <v>14515</v>
      </c>
      <c r="Y4698" s="4">
        <v>45261</v>
      </c>
      <c r="Z4698" t="s">
        <v>15808</v>
      </c>
      <c r="AA4698">
        <v>6468</v>
      </c>
      <c r="AB4698">
        <v>2349</v>
      </c>
      <c r="AC4698">
        <v>423</v>
      </c>
      <c r="AD4698" s="7">
        <f>invoices[[#This Row],[Rent]]+invoices[[#This Row],[Services]]+invoices[[#This Row],[GST]]</f>
        <v>9240</v>
      </c>
      <c r="AE4698" s="7">
        <f>invoices[[#This Row],[Total]]-invoices[[#This Row],[rent_amount]]</f>
        <v>0</v>
      </c>
      <c r="AF4698">
        <v>798</v>
      </c>
      <c r="AG4698">
        <v>1560</v>
      </c>
      <c r="AH4698">
        <f>invoices[[#This Row],[EB Amount]]-invoices[[#This Row],[electricity_amount]]</f>
        <v>0</v>
      </c>
    </row>
    <row r="4699" spans="1:34">
      <c r="A4699" t="s">
        <v>3551</v>
      </c>
      <c r="B4699" t="s">
        <v>22</v>
      </c>
      <c r="C4699" t="s">
        <v>961</v>
      </c>
      <c r="D4699" t="s">
        <v>24</v>
      </c>
      <c r="E4699" t="s">
        <v>254</v>
      </c>
      <c r="F4699" t="s">
        <v>790</v>
      </c>
      <c r="G4699" t="s">
        <v>3552</v>
      </c>
      <c r="H4699" s="1">
        <f>DATE(YEAR(invoices[[#This Row],[due_date]]),MONTH(invoices[[#This Row],[due_date]]),1)</f>
        <v>45261</v>
      </c>
      <c r="I4699" s="1">
        <v>45267</v>
      </c>
      <c r="J4699">
        <v>12600</v>
      </c>
      <c r="K4699">
        <v>2070</v>
      </c>
      <c r="L4699">
        <v>2250</v>
      </c>
      <c r="M4699">
        <f>invoices[[#This Row],[rent_amount]]+invoices[[#This Row],[electricity_amount]]+invoices[[#This Row],[other_charges]]</f>
        <v>16920</v>
      </c>
      <c r="N4699" t="s">
        <v>28</v>
      </c>
      <c r="O4699" t="s">
        <v>1742</v>
      </c>
      <c r="P4699">
        <v>0</v>
      </c>
      <c r="Q4699" t="b">
        <v>0</v>
      </c>
      <c r="R4699" t="s">
        <v>547</v>
      </c>
      <c r="S4699">
        <v>0</v>
      </c>
      <c r="T4699">
        <f>invoices[[#This Row],[total_amount]]</f>
        <v>16920</v>
      </c>
      <c r="U4699" t="s">
        <v>963</v>
      </c>
      <c r="V4699" t="str">
        <f>INDEX([1]!Table1[tenantname],MATCH(invoices[[#This Row],[allotment_id]],[1]!Table1[TenantAllotmentID],0))</f>
        <v>Anjali S R (C42-C2)</v>
      </c>
      <c r="W4699" t="s">
        <v>14294</v>
      </c>
      <c r="X4699" t="s">
        <v>14295</v>
      </c>
      <c r="Y4699" s="4">
        <v>45261</v>
      </c>
      <c r="Z4699" t="s">
        <v>15808</v>
      </c>
      <c r="AA4699">
        <v>9044</v>
      </c>
      <c r="AB4699">
        <v>3014</v>
      </c>
      <c r="AC4699">
        <v>542</v>
      </c>
      <c r="AD4699" s="7">
        <f>invoices[[#This Row],[Rent]]+invoices[[#This Row],[Services]]+invoices[[#This Row],[GST]]</f>
        <v>12600</v>
      </c>
      <c r="AE4699" s="7">
        <f>invoices[[#This Row],[Total]]-invoices[[#This Row],[rent_amount]]</f>
        <v>0</v>
      </c>
      <c r="AF4699">
        <v>1102</v>
      </c>
      <c r="AG4699">
        <v>2070</v>
      </c>
      <c r="AH4699">
        <f>invoices[[#This Row],[EB Amount]]-invoices[[#This Row],[electricity_amount]]</f>
        <v>0</v>
      </c>
    </row>
    <row r="4700" spans="1:34">
      <c r="A4700" t="s">
        <v>3585</v>
      </c>
      <c r="B4700" t="s">
        <v>22</v>
      </c>
      <c r="C4700" t="s">
        <v>2577</v>
      </c>
      <c r="D4700" t="s">
        <v>24</v>
      </c>
      <c r="E4700" t="s">
        <v>275</v>
      </c>
      <c r="F4700" t="s">
        <v>782</v>
      </c>
      <c r="G4700" t="s">
        <v>3586</v>
      </c>
      <c r="H4700" s="1">
        <f>DATE(YEAR(invoices[[#This Row],[due_date]]),MONTH(invoices[[#This Row],[due_date]]),1)</f>
        <v>45261</v>
      </c>
      <c r="I4700" s="1">
        <v>45267</v>
      </c>
      <c r="J4700">
        <v>18300</v>
      </c>
      <c r="K4700">
        <v>1500</v>
      </c>
      <c r="L4700">
        <v>0</v>
      </c>
      <c r="M4700">
        <f>invoices[[#This Row],[rent_amount]]+invoices[[#This Row],[electricity_amount]]+invoices[[#This Row],[other_charges]]</f>
        <v>19800</v>
      </c>
      <c r="N4700" t="s">
        <v>28</v>
      </c>
      <c r="O4700" t="s">
        <v>1668</v>
      </c>
      <c r="P4700">
        <v>0</v>
      </c>
      <c r="Q4700" t="b">
        <v>0</v>
      </c>
      <c r="R4700" t="s">
        <v>547</v>
      </c>
      <c r="S4700">
        <v>0</v>
      </c>
      <c r="T4700">
        <f>invoices[[#This Row],[total_amount]]</f>
        <v>19800</v>
      </c>
      <c r="U4700" t="s">
        <v>2579</v>
      </c>
      <c r="V4700" t="str">
        <f>INDEX([1]!Table1[tenantname],MATCH(invoices[[#This Row],[allotment_id]],[1]!Table1[TenantAllotmentID],0))</f>
        <v>Supritha A (B44-A1)</v>
      </c>
      <c r="W4700" t="s">
        <v>14841</v>
      </c>
      <c r="X4700" t="s">
        <v>14842</v>
      </c>
      <c r="Y4700" s="4">
        <v>45261</v>
      </c>
      <c r="Z4700" t="s">
        <v>15808</v>
      </c>
      <c r="AA4700">
        <v>13136</v>
      </c>
      <c r="AB4700">
        <v>4377</v>
      </c>
      <c r="AC4700">
        <v>787</v>
      </c>
      <c r="AD4700" s="7">
        <f>invoices[[#This Row],[Rent]]+invoices[[#This Row],[Services]]+invoices[[#This Row],[GST]]</f>
        <v>18300</v>
      </c>
      <c r="AE4700" s="7">
        <f>invoices[[#This Row],[Total]]-invoices[[#This Row],[rent_amount]]</f>
        <v>0</v>
      </c>
      <c r="AF4700">
        <v>1116</v>
      </c>
      <c r="AG4700">
        <v>1500</v>
      </c>
      <c r="AH4700">
        <f>invoices[[#This Row],[EB Amount]]-invoices[[#This Row],[electricity_amount]]</f>
        <v>0</v>
      </c>
    </row>
    <row r="4701" spans="1:34">
      <c r="A4701" t="s">
        <v>3780</v>
      </c>
      <c r="B4701" t="s">
        <v>22</v>
      </c>
      <c r="C4701" t="s">
        <v>765</v>
      </c>
      <c r="D4701" t="s">
        <v>24</v>
      </c>
      <c r="E4701" t="s">
        <v>50</v>
      </c>
      <c r="F4701" t="s">
        <v>766</v>
      </c>
      <c r="G4701" t="s">
        <v>3781</v>
      </c>
      <c r="H4701" s="1">
        <f>DATE(YEAR(invoices[[#This Row],[due_date]]),MONTH(invoices[[#This Row],[due_date]]),1)</f>
        <v>45261</v>
      </c>
      <c r="I4701" s="1">
        <v>45267</v>
      </c>
      <c r="J4701">
        <v>18300</v>
      </c>
      <c r="K4701">
        <v>2700</v>
      </c>
      <c r="L4701">
        <v>0</v>
      </c>
      <c r="M4701">
        <f>invoices[[#This Row],[rent_amount]]+invoices[[#This Row],[electricity_amount]]+invoices[[#This Row],[other_charges]]</f>
        <v>21000</v>
      </c>
      <c r="N4701" t="s">
        <v>28</v>
      </c>
      <c r="O4701" t="s">
        <v>546</v>
      </c>
      <c r="P4701">
        <v>0</v>
      </c>
      <c r="Q4701" t="b">
        <v>0</v>
      </c>
      <c r="R4701" t="s">
        <v>547</v>
      </c>
      <c r="S4701">
        <v>0</v>
      </c>
      <c r="T4701">
        <f>invoices[[#This Row],[total_amount]]</f>
        <v>21000</v>
      </c>
      <c r="U4701" t="s">
        <v>769</v>
      </c>
      <c r="V4701" t="str">
        <f>INDEX([1]!Table1[tenantname],MATCH(invoices[[#This Row],[allotment_id]],[1]!Table1[TenantAllotmentID],0))</f>
        <v>Dhanaganapathy Madhavan (B32-A1)</v>
      </c>
      <c r="W4701" t="s">
        <v>14223</v>
      </c>
      <c r="X4701" t="s">
        <v>14224</v>
      </c>
      <c r="Y4701" s="4">
        <v>45261</v>
      </c>
      <c r="Z4701" t="s">
        <v>15808</v>
      </c>
      <c r="AA4701">
        <v>13136</v>
      </c>
      <c r="AB4701">
        <v>4377</v>
      </c>
      <c r="AC4701">
        <v>787</v>
      </c>
      <c r="AD4701" s="7">
        <f>invoices[[#This Row],[Rent]]+invoices[[#This Row],[Services]]+invoices[[#This Row],[GST]]</f>
        <v>18300</v>
      </c>
      <c r="AE4701" s="7">
        <f>invoices[[#This Row],[Total]]-invoices[[#This Row],[rent_amount]]</f>
        <v>0</v>
      </c>
      <c r="AF4701">
        <v>1196</v>
      </c>
      <c r="AG4701">
        <v>2700</v>
      </c>
      <c r="AH4701">
        <f>invoices[[#This Row],[EB Amount]]-invoices[[#This Row],[electricity_amount]]</f>
        <v>0</v>
      </c>
    </row>
    <row r="4702" spans="1:34">
      <c r="A4702" t="s">
        <v>3876</v>
      </c>
      <c r="B4702" t="s">
        <v>22</v>
      </c>
      <c r="C4702" t="s">
        <v>132</v>
      </c>
      <c r="D4702" t="s">
        <v>24</v>
      </c>
      <c r="E4702" t="s">
        <v>50</v>
      </c>
      <c r="F4702" t="s">
        <v>133</v>
      </c>
      <c r="G4702" t="s">
        <v>3877</v>
      </c>
      <c r="H4702" s="1">
        <f>DATE(YEAR(invoices[[#This Row],[due_date]]),MONTH(invoices[[#This Row],[due_date]]),1)</f>
        <v>45261</v>
      </c>
      <c r="I4702" s="1">
        <v>45267</v>
      </c>
      <c r="J4702">
        <v>12600</v>
      </c>
      <c r="K4702">
        <v>2700</v>
      </c>
      <c r="L4702">
        <v>0</v>
      </c>
      <c r="M4702">
        <f>invoices[[#This Row],[rent_amount]]+invoices[[#This Row],[electricity_amount]]+invoices[[#This Row],[other_charges]]</f>
        <v>15300</v>
      </c>
      <c r="N4702" t="s">
        <v>28</v>
      </c>
      <c r="O4702" t="s">
        <v>1668</v>
      </c>
      <c r="P4702">
        <v>0</v>
      </c>
      <c r="Q4702" t="b">
        <v>0</v>
      </c>
      <c r="R4702" t="s">
        <v>547</v>
      </c>
      <c r="S4702">
        <v>0</v>
      </c>
      <c r="T4702">
        <f>invoices[[#This Row],[total_amount]]</f>
        <v>15300</v>
      </c>
      <c r="U4702" t="s">
        <v>137</v>
      </c>
      <c r="V4702" t="str">
        <f>INDEX([1]!Table1[tenantname],MATCH(invoices[[#This Row],[allotment_id]],[1]!Table1[TenantAllotmentID],0))</f>
        <v>Uma Saikumar Torikonda (B32-C1)</v>
      </c>
      <c r="W4702" t="s">
        <v>14012</v>
      </c>
      <c r="X4702" t="s">
        <v>14013</v>
      </c>
      <c r="Y4702" s="4">
        <v>45261</v>
      </c>
      <c r="Z4702" t="s">
        <v>15808</v>
      </c>
      <c r="AA4702">
        <v>9044</v>
      </c>
      <c r="AB4702">
        <v>3014</v>
      </c>
      <c r="AC4702">
        <v>542</v>
      </c>
      <c r="AD4702" s="7">
        <f>invoices[[#This Row],[Rent]]+invoices[[#This Row],[Services]]+invoices[[#This Row],[GST]]</f>
        <v>12600</v>
      </c>
      <c r="AE4702" s="7">
        <f>invoices[[#This Row],[Total]]-invoices[[#This Row],[rent_amount]]</f>
        <v>0</v>
      </c>
      <c r="AF4702">
        <v>1239</v>
      </c>
      <c r="AG4702">
        <v>2700</v>
      </c>
      <c r="AH4702">
        <f>invoices[[#This Row],[EB Amount]]-invoices[[#This Row],[electricity_amount]]</f>
        <v>0</v>
      </c>
    </row>
    <row r="4703" spans="1:34">
      <c r="A4703" t="s">
        <v>3884</v>
      </c>
      <c r="B4703" t="s">
        <v>22</v>
      </c>
      <c r="C4703" t="s">
        <v>328</v>
      </c>
      <c r="D4703" t="s">
        <v>24</v>
      </c>
      <c r="E4703" t="s">
        <v>329</v>
      </c>
      <c r="F4703" t="s">
        <v>330</v>
      </c>
      <c r="G4703" t="s">
        <v>3885</v>
      </c>
      <c r="H4703" s="1">
        <f>DATE(YEAR(invoices[[#This Row],[due_date]]),MONTH(invoices[[#This Row],[due_date]]),1)</f>
        <v>45261</v>
      </c>
      <c r="I4703" s="1">
        <v>45267</v>
      </c>
      <c r="J4703">
        <v>16500</v>
      </c>
      <c r="K4703">
        <v>1620</v>
      </c>
      <c r="L4703">
        <v>0</v>
      </c>
      <c r="M4703">
        <f>invoices[[#This Row],[rent_amount]]+invoices[[#This Row],[electricity_amount]]+invoices[[#This Row],[other_charges]]</f>
        <v>18120</v>
      </c>
      <c r="N4703" t="s">
        <v>28</v>
      </c>
      <c r="O4703" t="s">
        <v>1742</v>
      </c>
      <c r="P4703">
        <v>0</v>
      </c>
      <c r="Q4703" t="b">
        <v>0</v>
      </c>
      <c r="R4703" t="s">
        <v>547</v>
      </c>
      <c r="S4703">
        <v>0</v>
      </c>
      <c r="T4703">
        <f>invoices[[#This Row],[total_amount]]</f>
        <v>18120</v>
      </c>
      <c r="U4703" t="s">
        <v>333</v>
      </c>
      <c r="V4703" t="str">
        <f>INDEX([1]!Table1[tenantname],MATCH(invoices[[#This Row],[allotment_id]],[1]!Table1[TenantAllotmentID],0))</f>
        <v>Purvaja Vashistha (C43-A1)</v>
      </c>
      <c r="W4703" t="s">
        <v>14070</v>
      </c>
      <c r="X4703" t="s">
        <v>14071</v>
      </c>
      <c r="Y4703" s="4">
        <v>45261</v>
      </c>
      <c r="Z4703" t="s">
        <v>15808</v>
      </c>
      <c r="AA4703">
        <v>11844</v>
      </c>
      <c r="AB4703">
        <v>3947</v>
      </c>
      <c r="AC4703">
        <v>709</v>
      </c>
      <c r="AD4703" s="7">
        <f>invoices[[#This Row],[Rent]]+invoices[[#This Row],[Services]]+invoices[[#This Row],[GST]]</f>
        <v>16500</v>
      </c>
      <c r="AE4703" s="7">
        <f>invoices[[#This Row],[Total]]-invoices[[#This Row],[rent_amount]]</f>
        <v>0</v>
      </c>
      <c r="AF4703">
        <v>1242</v>
      </c>
      <c r="AG4703">
        <v>1620</v>
      </c>
      <c r="AH4703">
        <f>invoices[[#This Row],[EB Amount]]-invoices[[#This Row],[electricity_amount]]</f>
        <v>0</v>
      </c>
    </row>
    <row r="4704" spans="1:34">
      <c r="A4704" t="s">
        <v>4085</v>
      </c>
      <c r="B4704" t="s">
        <v>22</v>
      </c>
      <c r="C4704" t="s">
        <v>64</v>
      </c>
      <c r="D4704" t="s">
        <v>24</v>
      </c>
      <c r="E4704" t="s">
        <v>25</v>
      </c>
      <c r="F4704" t="s">
        <v>65</v>
      </c>
      <c r="G4704" t="s">
        <v>4086</v>
      </c>
      <c r="H4704" s="1">
        <f>DATE(YEAR(invoices[[#This Row],[due_date]]),MONTH(invoices[[#This Row],[due_date]]),1)</f>
        <v>45261</v>
      </c>
      <c r="I4704" s="1">
        <v>45267</v>
      </c>
      <c r="J4704">
        <v>12600</v>
      </c>
      <c r="K4704">
        <v>0</v>
      </c>
      <c r="L4704">
        <v>0</v>
      </c>
      <c r="M4704">
        <f>invoices[[#This Row],[rent_amount]]+invoices[[#This Row],[electricity_amount]]+invoices[[#This Row],[other_charges]]</f>
        <v>12600</v>
      </c>
      <c r="N4704" t="s">
        <v>28</v>
      </c>
      <c r="O4704" t="s">
        <v>1668</v>
      </c>
      <c r="P4704">
        <v>0</v>
      </c>
      <c r="Q4704" t="b">
        <v>0</v>
      </c>
      <c r="R4704" t="s">
        <v>547</v>
      </c>
      <c r="S4704">
        <v>0</v>
      </c>
      <c r="T4704">
        <f>invoices[[#This Row],[total_amount]]</f>
        <v>12600</v>
      </c>
      <c r="U4704" t="s">
        <v>69</v>
      </c>
      <c r="V4704" t="str">
        <f>INDEX([1]!Table1[tenantname],MATCH(invoices[[#This Row],[allotment_id]],[1]!Table1[TenantAllotmentID],0))</f>
        <v>Sarabdi Swain (A24-C2)</v>
      </c>
      <c r="W4704" t="s">
        <v>13994</v>
      </c>
      <c r="X4704" t="s">
        <v>13995</v>
      </c>
      <c r="Y4704" s="4">
        <v>45261</v>
      </c>
      <c r="Z4704" t="s">
        <v>15808</v>
      </c>
      <c r="AA4704">
        <v>9044</v>
      </c>
      <c r="AB4704">
        <v>3014</v>
      </c>
      <c r="AC4704">
        <v>542</v>
      </c>
      <c r="AD4704" s="7">
        <f>invoices[[#This Row],[Rent]]+invoices[[#This Row],[Services]]+invoices[[#This Row],[GST]]</f>
        <v>12600</v>
      </c>
      <c r="AE4704" s="7">
        <f>invoices[[#This Row],[Total]]-invoices[[#This Row],[rent_amount]]</f>
        <v>0</v>
      </c>
      <c r="AF4704">
        <v>1332</v>
      </c>
      <c r="AG4704">
        <v>0</v>
      </c>
      <c r="AH4704">
        <f>invoices[[#This Row],[EB Amount]]-invoices[[#This Row],[electricity_amount]]</f>
        <v>0</v>
      </c>
    </row>
    <row r="4705" spans="1:34">
      <c r="A4705" t="s">
        <v>4390</v>
      </c>
      <c r="B4705" t="s">
        <v>22</v>
      </c>
      <c r="C4705" t="s">
        <v>811</v>
      </c>
      <c r="D4705" t="s">
        <v>24</v>
      </c>
      <c r="E4705" t="s">
        <v>354</v>
      </c>
      <c r="F4705" t="s">
        <v>812</v>
      </c>
      <c r="G4705" t="s">
        <v>4391</v>
      </c>
      <c r="H4705" s="1">
        <f>DATE(YEAR(invoices[[#This Row],[due_date]]),MONTH(invoices[[#This Row],[due_date]]),1)</f>
        <v>45261</v>
      </c>
      <c r="I4705" s="1">
        <v>45267</v>
      </c>
      <c r="J4705">
        <v>13600</v>
      </c>
      <c r="K4705">
        <v>1470</v>
      </c>
      <c r="L4705">
        <v>0</v>
      </c>
      <c r="M4705">
        <f>invoices[[#This Row],[rent_amount]]+invoices[[#This Row],[electricity_amount]]+invoices[[#This Row],[other_charges]]</f>
        <v>15070</v>
      </c>
      <c r="N4705" t="s">
        <v>28</v>
      </c>
      <c r="O4705" t="s">
        <v>1668</v>
      </c>
      <c r="P4705">
        <v>0</v>
      </c>
      <c r="Q4705" t="b">
        <v>0</v>
      </c>
      <c r="R4705" t="s">
        <v>547</v>
      </c>
      <c r="S4705">
        <v>0</v>
      </c>
      <c r="T4705">
        <f>invoices[[#This Row],[total_amount]]</f>
        <v>15070</v>
      </c>
      <c r="U4705" t="s">
        <v>815</v>
      </c>
      <c r="V4705" t="str">
        <f>INDEX([1]!Table1[tenantname],MATCH(invoices[[#This Row],[allotment_id]],[1]!Table1[TenantAllotmentID],0))</f>
        <v>Santosh  nath (B34-B2)</v>
      </c>
      <c r="W4705" t="s">
        <v>14241</v>
      </c>
      <c r="X4705" t="s">
        <v>14242</v>
      </c>
      <c r="Y4705" s="4">
        <v>45261</v>
      </c>
      <c r="Z4705" t="s">
        <v>15808</v>
      </c>
      <c r="AA4705">
        <v>9762</v>
      </c>
      <c r="AB4705">
        <v>3253</v>
      </c>
      <c r="AC4705">
        <v>585</v>
      </c>
      <c r="AD4705" s="7">
        <f>invoices[[#This Row],[Rent]]+invoices[[#This Row],[Services]]+invoices[[#This Row],[GST]]</f>
        <v>13600</v>
      </c>
      <c r="AE4705" s="7">
        <f>invoices[[#This Row],[Total]]-invoices[[#This Row],[rent_amount]]</f>
        <v>0</v>
      </c>
      <c r="AF4705">
        <v>1464</v>
      </c>
      <c r="AG4705">
        <v>1470</v>
      </c>
      <c r="AH4705">
        <f>invoices[[#This Row],[EB Amount]]-invoices[[#This Row],[electricity_amount]]</f>
        <v>0</v>
      </c>
    </row>
    <row r="4706" spans="1:34">
      <c r="A4706" t="s">
        <v>4518</v>
      </c>
      <c r="B4706" t="s">
        <v>22</v>
      </c>
      <c r="C4706" t="s">
        <v>1853</v>
      </c>
      <c r="D4706" t="s">
        <v>24</v>
      </c>
      <c r="E4706" t="s">
        <v>275</v>
      </c>
      <c r="F4706" t="s">
        <v>1397</v>
      </c>
      <c r="G4706" t="s">
        <v>4519</v>
      </c>
      <c r="H4706" s="1">
        <f>DATE(YEAR(invoices[[#This Row],[due_date]]),MONTH(invoices[[#This Row],[due_date]]),1)</f>
        <v>45261</v>
      </c>
      <c r="I4706" s="1">
        <v>45267</v>
      </c>
      <c r="J4706">
        <v>13600</v>
      </c>
      <c r="K4706">
        <v>0</v>
      </c>
      <c r="L4706">
        <v>0</v>
      </c>
      <c r="M4706">
        <f>invoices[[#This Row],[rent_amount]]+invoices[[#This Row],[electricity_amount]]+invoices[[#This Row],[other_charges]]</f>
        <v>13600</v>
      </c>
      <c r="N4706" t="s">
        <v>28</v>
      </c>
      <c r="O4706" t="s">
        <v>546</v>
      </c>
      <c r="P4706">
        <v>0</v>
      </c>
      <c r="Q4706" t="b">
        <v>0</v>
      </c>
      <c r="R4706" t="s">
        <v>547</v>
      </c>
      <c r="S4706">
        <v>0</v>
      </c>
      <c r="T4706">
        <f>invoices[[#This Row],[total_amount]]</f>
        <v>13600</v>
      </c>
      <c r="U4706" t="s">
        <v>4520</v>
      </c>
      <c r="V4706" t="str">
        <f>INDEX([1]!Table1[tenantname],MATCH(invoices[[#This Row],[allotment_id]],[1]!Table1[TenantAllotmentID],0))</f>
        <v>Hema Varshini Gnanavel (B44-B1)</v>
      </c>
      <c r="W4706" t="s">
        <v>14619</v>
      </c>
      <c r="X4706" t="s">
        <v>15254</v>
      </c>
      <c r="Y4706" s="4">
        <v>45261</v>
      </c>
      <c r="Z4706" t="s">
        <v>15808</v>
      </c>
      <c r="AA4706">
        <v>9762</v>
      </c>
      <c r="AB4706">
        <v>3253</v>
      </c>
      <c r="AC4706">
        <v>585</v>
      </c>
      <c r="AD4706" s="7">
        <f>invoices[[#This Row],[Rent]]+invoices[[#This Row],[Services]]+invoices[[#This Row],[GST]]</f>
        <v>13600</v>
      </c>
      <c r="AE4706" s="7">
        <f>invoices[[#This Row],[Total]]-invoices[[#This Row],[rent_amount]]</f>
        <v>0</v>
      </c>
      <c r="AF4706">
        <v>1522</v>
      </c>
      <c r="AG4706">
        <v>0</v>
      </c>
      <c r="AH4706">
        <f>invoices[[#This Row],[EB Amount]]-invoices[[#This Row],[electricity_amount]]</f>
        <v>0</v>
      </c>
    </row>
    <row r="4707" spans="1:34">
      <c r="A4707" t="s">
        <v>4545</v>
      </c>
      <c r="B4707" t="s">
        <v>22</v>
      </c>
      <c r="C4707" t="s">
        <v>2151</v>
      </c>
      <c r="D4707" t="s">
        <v>24</v>
      </c>
      <c r="E4707" t="s">
        <v>592</v>
      </c>
      <c r="F4707" t="s">
        <v>992</v>
      </c>
      <c r="G4707" t="s">
        <v>4546</v>
      </c>
      <c r="H4707" s="1">
        <f>DATE(YEAR(invoices[[#This Row],[due_date]]),MONTH(invoices[[#This Row],[due_date]]),1)</f>
        <v>45261</v>
      </c>
      <c r="I4707" s="1">
        <v>45267</v>
      </c>
      <c r="J4707">
        <v>2631</v>
      </c>
      <c r="K4707">
        <v>1560</v>
      </c>
      <c r="L4707">
        <v>2250</v>
      </c>
      <c r="M4707">
        <f>invoices[[#This Row],[rent_amount]]+invoices[[#This Row],[electricity_amount]]+invoices[[#This Row],[other_charges]]</f>
        <v>6441</v>
      </c>
      <c r="N4707" t="s">
        <v>28</v>
      </c>
      <c r="O4707" t="s">
        <v>1668</v>
      </c>
      <c r="P4707">
        <v>0</v>
      </c>
      <c r="Q4707" t="b">
        <v>0</v>
      </c>
      <c r="R4707" t="s">
        <v>547</v>
      </c>
      <c r="S4707">
        <v>0</v>
      </c>
      <c r="T4707">
        <f>invoices[[#This Row],[total_amount]]</f>
        <v>6441</v>
      </c>
      <c r="U4707" t="s">
        <v>2153</v>
      </c>
      <c r="V4707" t="str">
        <f>INDEX([1]!Table1[tenantname],MATCH(invoices[[#This Row],[allotment_id]],[1]!Table1[TenantAllotmentID],0))</f>
        <v>Sinega K (A44-B2)</v>
      </c>
      <c r="W4707" t="s">
        <v>14725</v>
      </c>
      <c r="X4707" t="s">
        <v>14726</v>
      </c>
      <c r="Y4707" s="4">
        <v>45261</v>
      </c>
      <c r="Z4707" t="s">
        <v>15808</v>
      </c>
      <c r="AA4707">
        <v>1889</v>
      </c>
      <c r="AB4707">
        <v>629</v>
      </c>
      <c r="AC4707">
        <v>113</v>
      </c>
      <c r="AD4707" s="7">
        <f>invoices[[#This Row],[Rent]]+invoices[[#This Row],[Services]]+invoices[[#This Row],[GST]]</f>
        <v>2631</v>
      </c>
      <c r="AE4707" s="7">
        <f>invoices[[#This Row],[Total]]-invoices[[#This Row],[rent_amount]]</f>
        <v>0</v>
      </c>
      <c r="AF4707">
        <v>1533</v>
      </c>
      <c r="AG4707">
        <v>1560</v>
      </c>
      <c r="AH4707">
        <f>invoices[[#This Row],[EB Amount]]-invoices[[#This Row],[electricity_amount]]</f>
        <v>0</v>
      </c>
    </row>
    <row r="4708" spans="1:34">
      <c r="A4708" t="s">
        <v>4654</v>
      </c>
      <c r="B4708" t="s">
        <v>22</v>
      </c>
      <c r="C4708" t="s">
        <v>3540</v>
      </c>
      <c r="D4708" t="s">
        <v>24</v>
      </c>
      <c r="E4708" t="s">
        <v>147</v>
      </c>
      <c r="F4708" t="s">
        <v>733</v>
      </c>
      <c r="G4708" t="s">
        <v>4655</v>
      </c>
      <c r="H4708" s="1">
        <f>DATE(YEAR(invoices[[#This Row],[due_date]]),MONTH(invoices[[#This Row],[due_date]]),1)</f>
        <v>45261</v>
      </c>
      <c r="I4708" s="1">
        <v>45267</v>
      </c>
      <c r="J4708">
        <v>2266.6666666666661</v>
      </c>
      <c r="K4708">
        <v>1290</v>
      </c>
      <c r="L4708">
        <v>2250</v>
      </c>
      <c r="M4708">
        <f>invoices[[#This Row],[rent_amount]]+invoices[[#This Row],[electricity_amount]]+invoices[[#This Row],[other_charges]]</f>
        <v>5806.6666666666661</v>
      </c>
      <c r="N4708" t="s">
        <v>28</v>
      </c>
      <c r="O4708" t="s">
        <v>1668</v>
      </c>
      <c r="P4708">
        <v>0</v>
      </c>
      <c r="Q4708" t="b">
        <v>0</v>
      </c>
      <c r="R4708" t="s">
        <v>547</v>
      </c>
      <c r="S4708">
        <v>0</v>
      </c>
      <c r="T4708">
        <f>invoices[[#This Row],[total_amount]]</f>
        <v>5806.6666666666661</v>
      </c>
      <c r="U4708" t="s">
        <v>3542</v>
      </c>
      <c r="V4708" t="str">
        <f>INDEX([1]!Table1[tenantname],MATCH(invoices[[#This Row],[allotment_id]],[1]!Table1[TenantAllotmentID],0))</f>
        <v>Shivasuthan KS (C31-B2)</v>
      </c>
      <c r="W4708" t="s">
        <v>15078</v>
      </c>
      <c r="X4708" t="s">
        <v>15079</v>
      </c>
      <c r="Y4708" s="4">
        <v>45261</v>
      </c>
      <c r="Z4708" t="s">
        <v>15808</v>
      </c>
      <c r="AA4708">
        <v>1586.6666666666665</v>
      </c>
      <c r="AB4708">
        <v>576.27118644067741</v>
      </c>
      <c r="AC4708">
        <v>103.72881355932194</v>
      </c>
      <c r="AD4708" s="7">
        <f>invoices[[#This Row],[Rent]]+invoices[[#This Row],[Services]]+invoices[[#This Row],[GST]]</f>
        <v>2266.6666666666661</v>
      </c>
      <c r="AE4708" s="7">
        <f>invoices[[#This Row],[Total]]-invoices[[#This Row],[rent_amount]]</f>
        <v>0</v>
      </c>
      <c r="AF4708">
        <v>1582</v>
      </c>
      <c r="AG4708">
        <v>1290</v>
      </c>
      <c r="AH4708">
        <f>invoices[[#This Row],[EB Amount]]-invoices[[#This Row],[electricity_amount]]</f>
        <v>0</v>
      </c>
    </row>
    <row r="4709" spans="1:34">
      <c r="A4709" t="s">
        <v>4676</v>
      </c>
      <c r="B4709" t="s">
        <v>22</v>
      </c>
      <c r="C4709" t="s">
        <v>4677</v>
      </c>
      <c r="D4709" t="s">
        <v>24</v>
      </c>
      <c r="E4709" t="s">
        <v>34</v>
      </c>
      <c r="F4709" t="s">
        <v>805</v>
      </c>
      <c r="G4709" t="s">
        <v>4678</v>
      </c>
      <c r="H4709" s="1">
        <f>DATE(YEAR(invoices[[#This Row],[due_date]]),MONTH(invoices[[#This Row],[due_date]]),1)</f>
        <v>45261</v>
      </c>
      <c r="I4709" s="1">
        <v>45267</v>
      </c>
      <c r="J4709">
        <v>16000</v>
      </c>
      <c r="K4709">
        <v>1620</v>
      </c>
      <c r="L4709">
        <v>2250</v>
      </c>
      <c r="M4709">
        <f>invoices[[#This Row],[rent_amount]]+invoices[[#This Row],[electricity_amount]]+invoices[[#This Row],[other_charges]]</f>
        <v>19870</v>
      </c>
      <c r="N4709" t="s">
        <v>28</v>
      </c>
      <c r="O4709" t="s">
        <v>1742</v>
      </c>
      <c r="P4709">
        <v>0</v>
      </c>
      <c r="Q4709" t="b">
        <v>0</v>
      </c>
      <c r="R4709" t="s">
        <v>547</v>
      </c>
      <c r="S4709">
        <v>0</v>
      </c>
      <c r="T4709">
        <f>invoices[[#This Row],[total_amount]]</f>
        <v>19870</v>
      </c>
      <c r="U4709" t="s">
        <v>4679</v>
      </c>
      <c r="V4709" t="str">
        <f>INDEX([1]!Table1[tenantname],MATCH(invoices[[#This Row],[allotment_id]],[1]!Table1[TenantAllotmentID],0))</f>
        <v>Sai Sri Lakshmi Gogineni (B43-A1)</v>
      </c>
      <c r="W4709" t="s">
        <v>15275</v>
      </c>
      <c r="X4709" t="s">
        <v>15276</v>
      </c>
      <c r="Y4709" s="4">
        <v>45261</v>
      </c>
      <c r="Z4709" t="s">
        <v>15808</v>
      </c>
      <c r="AA4709">
        <v>11485</v>
      </c>
      <c r="AB4709">
        <v>3827</v>
      </c>
      <c r="AC4709">
        <v>688</v>
      </c>
      <c r="AD4709" s="7">
        <f>invoices[[#This Row],[Rent]]+invoices[[#This Row],[Services]]+invoices[[#This Row],[GST]]</f>
        <v>16000</v>
      </c>
      <c r="AE4709" s="7">
        <f>invoices[[#This Row],[Total]]-invoices[[#This Row],[rent_amount]]</f>
        <v>0</v>
      </c>
      <c r="AF4709">
        <v>1593</v>
      </c>
      <c r="AG4709">
        <v>1620</v>
      </c>
      <c r="AH4709">
        <f>invoices[[#This Row],[EB Amount]]-invoices[[#This Row],[electricity_amount]]</f>
        <v>0</v>
      </c>
    </row>
    <row r="4710" spans="1:34">
      <c r="A4710" t="s">
        <v>4743</v>
      </c>
      <c r="B4710" t="s">
        <v>22</v>
      </c>
      <c r="C4710" t="s">
        <v>4744</v>
      </c>
      <c r="D4710" t="s">
        <v>24</v>
      </c>
      <c r="E4710" t="s">
        <v>254</v>
      </c>
      <c r="F4710" t="s">
        <v>1092</v>
      </c>
      <c r="G4710" t="s">
        <v>4745</v>
      </c>
      <c r="H4710" s="1">
        <f>DATE(YEAR(invoices[[#This Row],[due_date]]),MONTH(invoices[[#This Row],[due_date]]),1)</f>
        <v>45261</v>
      </c>
      <c r="I4710" s="1">
        <v>45267</v>
      </c>
      <c r="J4710">
        <v>13600</v>
      </c>
      <c r="K4710">
        <v>2070</v>
      </c>
      <c r="L4710">
        <v>2250</v>
      </c>
      <c r="M4710">
        <f>invoices[[#This Row],[rent_amount]]+invoices[[#This Row],[electricity_amount]]+invoices[[#This Row],[other_charges]]</f>
        <v>17920</v>
      </c>
      <c r="N4710" t="s">
        <v>28</v>
      </c>
      <c r="O4710" t="s">
        <v>546</v>
      </c>
      <c r="P4710">
        <v>0</v>
      </c>
      <c r="Q4710" t="b">
        <v>0</v>
      </c>
      <c r="R4710" t="s">
        <v>547</v>
      </c>
      <c r="S4710">
        <v>0</v>
      </c>
      <c r="T4710">
        <f>invoices[[#This Row],[total_amount]]</f>
        <v>17920</v>
      </c>
      <c r="U4710" t="s">
        <v>4746</v>
      </c>
      <c r="V4710" t="str">
        <f>INDEX([1]!Table1[tenantname],MATCH(invoices[[#This Row],[allotment_id]],[1]!Table1[TenantAllotmentID],0))</f>
        <v>Gayathri Sudhakaran (C42-B2)</v>
      </c>
      <c r="W4710" t="s">
        <v>15279</v>
      </c>
      <c r="X4710" t="s">
        <v>15280</v>
      </c>
      <c r="Y4710" s="4">
        <v>45261</v>
      </c>
      <c r="Z4710" t="s">
        <v>15808</v>
      </c>
      <c r="AA4710">
        <v>9762</v>
      </c>
      <c r="AB4710">
        <v>3253</v>
      </c>
      <c r="AC4710">
        <v>585</v>
      </c>
      <c r="AD4710" s="7">
        <f>invoices[[#This Row],[Rent]]+invoices[[#This Row],[Services]]+invoices[[#This Row],[GST]]</f>
        <v>13600</v>
      </c>
      <c r="AE4710" s="7">
        <f>invoices[[#This Row],[Total]]-invoices[[#This Row],[rent_amount]]</f>
        <v>0</v>
      </c>
      <c r="AF4710">
        <v>1624</v>
      </c>
      <c r="AG4710">
        <v>2070</v>
      </c>
      <c r="AH4710">
        <f>invoices[[#This Row],[EB Amount]]-invoices[[#This Row],[electricity_amount]]</f>
        <v>0</v>
      </c>
    </row>
    <row r="4711" spans="1:34">
      <c r="A4711" t="s">
        <v>4970</v>
      </c>
      <c r="B4711" t="s">
        <v>22</v>
      </c>
      <c r="C4711" t="s">
        <v>1250</v>
      </c>
      <c r="D4711" t="s">
        <v>24</v>
      </c>
      <c r="E4711" t="s">
        <v>155</v>
      </c>
      <c r="F4711" t="s">
        <v>742</v>
      </c>
      <c r="G4711" t="s">
        <v>4971</v>
      </c>
      <c r="H4711" s="1">
        <f>DATE(YEAR(invoices[[#This Row],[due_date]]),MONTH(invoices[[#This Row],[due_date]]),1)</f>
        <v>45261</v>
      </c>
      <c r="I4711" s="1">
        <v>45267</v>
      </c>
      <c r="J4711">
        <v>12200</v>
      </c>
      <c r="K4711">
        <v>1170</v>
      </c>
      <c r="L4711">
        <v>0</v>
      </c>
      <c r="M4711">
        <f>invoices[[#This Row],[rent_amount]]+invoices[[#This Row],[electricity_amount]]+invoices[[#This Row],[other_charges]]</f>
        <v>13370</v>
      </c>
      <c r="N4711" t="s">
        <v>28</v>
      </c>
      <c r="O4711" t="s">
        <v>1668</v>
      </c>
      <c r="P4711">
        <v>0</v>
      </c>
      <c r="Q4711" t="b">
        <v>0</v>
      </c>
      <c r="R4711" t="s">
        <v>547</v>
      </c>
      <c r="S4711">
        <v>0</v>
      </c>
      <c r="T4711">
        <f>invoices[[#This Row],[total_amount]]</f>
        <v>13370</v>
      </c>
      <c r="U4711" t="s">
        <v>1252</v>
      </c>
      <c r="V4711" t="str">
        <f>INDEX([1]!Table1[tenantname],MATCH(invoices[[#This Row],[allotment_id]],[1]!Table1[TenantAllotmentID],0))</f>
        <v>Adya Rateria (C44-C1)</v>
      </c>
      <c r="W4711" t="s">
        <v>14398</v>
      </c>
      <c r="X4711" t="s">
        <v>14399</v>
      </c>
      <c r="Y4711" s="4">
        <v>45261</v>
      </c>
      <c r="Z4711" t="s">
        <v>15808</v>
      </c>
      <c r="AA4711">
        <v>8757</v>
      </c>
      <c r="AB4711">
        <v>2918</v>
      </c>
      <c r="AC4711">
        <v>525</v>
      </c>
      <c r="AD4711" s="7">
        <f>invoices[[#This Row],[Rent]]+invoices[[#This Row],[Services]]+invoices[[#This Row],[GST]]</f>
        <v>12200</v>
      </c>
      <c r="AE4711" s="7">
        <f>invoices[[#This Row],[Total]]-invoices[[#This Row],[rent_amount]]</f>
        <v>0</v>
      </c>
      <c r="AF4711">
        <v>1727</v>
      </c>
      <c r="AG4711">
        <v>1170</v>
      </c>
      <c r="AH4711">
        <f>invoices[[#This Row],[EB Amount]]-invoices[[#This Row],[electricity_amount]]</f>
        <v>0</v>
      </c>
    </row>
    <row r="4712" spans="1:34">
      <c r="A4712" t="s">
        <v>4980</v>
      </c>
      <c r="B4712" t="s">
        <v>22</v>
      </c>
      <c r="C4712" t="s">
        <v>2161</v>
      </c>
      <c r="D4712" t="s">
        <v>24</v>
      </c>
      <c r="E4712" t="s">
        <v>72</v>
      </c>
      <c r="F4712" t="s">
        <v>241</v>
      </c>
      <c r="G4712" t="s">
        <v>4981</v>
      </c>
      <c r="H4712" s="1">
        <f>DATE(YEAR(invoices[[#This Row],[due_date]]),MONTH(invoices[[#This Row],[due_date]]),1)</f>
        <v>45261</v>
      </c>
      <c r="I4712" s="1">
        <v>45267</v>
      </c>
      <c r="J4712">
        <v>12600</v>
      </c>
      <c r="K4712">
        <v>1110</v>
      </c>
      <c r="L4712">
        <v>0</v>
      </c>
      <c r="M4712">
        <f>invoices[[#This Row],[rent_amount]]+invoices[[#This Row],[electricity_amount]]+invoices[[#This Row],[other_charges]]</f>
        <v>13710</v>
      </c>
      <c r="N4712" t="s">
        <v>28</v>
      </c>
      <c r="O4712" t="s">
        <v>546</v>
      </c>
      <c r="P4712">
        <v>0</v>
      </c>
      <c r="Q4712" t="b">
        <v>0</v>
      </c>
      <c r="R4712" t="s">
        <v>547</v>
      </c>
      <c r="S4712">
        <v>0</v>
      </c>
      <c r="T4712">
        <f>invoices[[#This Row],[total_amount]]</f>
        <v>13710</v>
      </c>
      <c r="U4712" t="s">
        <v>2163</v>
      </c>
      <c r="V4712" t="str">
        <f>INDEX([1]!Table1[tenantname],MATCH(invoices[[#This Row],[allotment_id]],[1]!Table1[TenantAllotmentID],0))</f>
        <v>Monitha Mohankumar (C34-C2)</v>
      </c>
      <c r="W4712" t="s">
        <v>14727</v>
      </c>
      <c r="X4712" t="s">
        <v>14728</v>
      </c>
      <c r="Y4712" s="4">
        <v>45261</v>
      </c>
      <c r="Z4712" t="s">
        <v>15808</v>
      </c>
      <c r="AA4712">
        <v>9044</v>
      </c>
      <c r="AB4712">
        <v>3014</v>
      </c>
      <c r="AC4712">
        <v>542</v>
      </c>
      <c r="AD4712" s="7">
        <f>invoices[[#This Row],[Rent]]+invoices[[#This Row],[Services]]+invoices[[#This Row],[GST]]</f>
        <v>12600</v>
      </c>
      <c r="AE4712" s="7">
        <f>invoices[[#This Row],[Total]]-invoices[[#This Row],[rent_amount]]</f>
        <v>0</v>
      </c>
      <c r="AF4712">
        <v>1732</v>
      </c>
      <c r="AG4712">
        <v>1110</v>
      </c>
      <c r="AH4712">
        <f>invoices[[#This Row],[EB Amount]]-invoices[[#This Row],[electricity_amount]]</f>
        <v>0</v>
      </c>
    </row>
    <row r="4713" spans="1:34">
      <c r="A4713" t="s">
        <v>5050</v>
      </c>
      <c r="B4713" t="s">
        <v>22</v>
      </c>
      <c r="C4713" t="s">
        <v>353</v>
      </c>
      <c r="D4713" t="s">
        <v>24</v>
      </c>
      <c r="E4713" t="s">
        <v>354</v>
      </c>
      <c r="F4713" t="s">
        <v>355</v>
      </c>
      <c r="G4713" t="s">
        <v>5051</v>
      </c>
      <c r="H4713" s="1">
        <f>DATE(YEAR(invoices[[#This Row],[due_date]]),MONTH(invoices[[#This Row],[due_date]]),1)</f>
        <v>45261</v>
      </c>
      <c r="I4713" s="1">
        <v>45267</v>
      </c>
      <c r="J4713">
        <v>13600</v>
      </c>
      <c r="K4713">
        <v>1470</v>
      </c>
      <c r="L4713">
        <v>0</v>
      </c>
      <c r="M4713">
        <f>invoices[[#This Row],[rent_amount]]+invoices[[#This Row],[electricity_amount]]+invoices[[#This Row],[other_charges]]</f>
        <v>15070</v>
      </c>
      <c r="N4713" t="s">
        <v>28</v>
      </c>
      <c r="O4713" t="s">
        <v>1668</v>
      </c>
      <c r="P4713">
        <v>0</v>
      </c>
      <c r="Q4713" t="b">
        <v>0</v>
      </c>
      <c r="R4713" t="s">
        <v>547</v>
      </c>
      <c r="S4713">
        <v>0</v>
      </c>
      <c r="T4713">
        <f>invoices[[#This Row],[total_amount]]</f>
        <v>15070</v>
      </c>
      <c r="U4713" t="s">
        <v>356</v>
      </c>
      <c r="V4713" t="str">
        <f>INDEX([1]!Table1[tenantname],MATCH(invoices[[#This Row],[allotment_id]],[1]!Table1[TenantAllotmentID],0))</f>
        <v>Sai Sundeep (B34-B1)</v>
      </c>
      <c r="W4713" t="s">
        <v>14078</v>
      </c>
      <c r="X4713" t="s">
        <v>14079</v>
      </c>
      <c r="Y4713" s="4">
        <v>45261</v>
      </c>
      <c r="Z4713" t="s">
        <v>15808</v>
      </c>
      <c r="AA4713">
        <v>9762</v>
      </c>
      <c r="AB4713">
        <v>3253</v>
      </c>
      <c r="AC4713">
        <v>585</v>
      </c>
      <c r="AD4713" s="7">
        <f>invoices[[#This Row],[Rent]]+invoices[[#This Row],[Services]]+invoices[[#This Row],[GST]]</f>
        <v>13600</v>
      </c>
      <c r="AE4713" s="7">
        <f>invoices[[#This Row],[Total]]-invoices[[#This Row],[rent_amount]]</f>
        <v>0</v>
      </c>
      <c r="AF4713">
        <v>1763</v>
      </c>
      <c r="AG4713">
        <v>1470</v>
      </c>
      <c r="AH4713">
        <f>invoices[[#This Row],[EB Amount]]-invoices[[#This Row],[electricity_amount]]</f>
        <v>0</v>
      </c>
    </row>
    <row r="4714" spans="1:34">
      <c r="A4714" t="s">
        <v>5072</v>
      </c>
      <c r="B4714" t="s">
        <v>22</v>
      </c>
      <c r="C4714" t="s">
        <v>693</v>
      </c>
      <c r="D4714" t="s">
        <v>24</v>
      </c>
      <c r="E4714" t="s">
        <v>268</v>
      </c>
      <c r="F4714" t="s">
        <v>447</v>
      </c>
      <c r="G4714" t="s">
        <v>5073</v>
      </c>
      <c r="H4714" s="1">
        <f>DATE(YEAR(invoices[[#This Row],[due_date]]),MONTH(invoices[[#This Row],[due_date]]),1)</f>
        <v>45261</v>
      </c>
      <c r="I4714" s="1">
        <v>45267</v>
      </c>
      <c r="J4714">
        <v>12600</v>
      </c>
      <c r="K4714">
        <v>594</v>
      </c>
      <c r="L4714">
        <v>0</v>
      </c>
      <c r="M4714">
        <f>invoices[[#This Row],[rent_amount]]+invoices[[#This Row],[electricity_amount]]+invoices[[#This Row],[other_charges]]</f>
        <v>13194</v>
      </c>
      <c r="N4714" t="s">
        <v>28</v>
      </c>
      <c r="O4714" t="s">
        <v>1742</v>
      </c>
      <c r="P4714">
        <v>0</v>
      </c>
      <c r="Q4714" t="b">
        <v>0</v>
      </c>
      <c r="R4714" t="s">
        <v>547</v>
      </c>
      <c r="S4714">
        <v>0</v>
      </c>
      <c r="T4714">
        <f>invoices[[#This Row],[total_amount]]</f>
        <v>13194</v>
      </c>
      <c r="U4714" t="s">
        <v>696</v>
      </c>
      <c r="V4714" t="str">
        <f>INDEX([1]!Table1[tenantname],MATCH(invoices[[#This Row],[allotment_id]],[1]!Table1[TenantAllotmentID],0))</f>
        <v>Aryan Garg (C21-C2)</v>
      </c>
      <c r="W4714" t="s">
        <v>14199</v>
      </c>
      <c r="X4714" t="s">
        <v>14200</v>
      </c>
      <c r="Y4714" s="4">
        <v>45261</v>
      </c>
      <c r="Z4714" t="s">
        <v>15808</v>
      </c>
      <c r="AA4714">
        <v>9044</v>
      </c>
      <c r="AB4714">
        <v>3014</v>
      </c>
      <c r="AC4714">
        <v>542</v>
      </c>
      <c r="AD4714" s="7">
        <f>invoices[[#This Row],[Rent]]+invoices[[#This Row],[Services]]+invoices[[#This Row],[GST]]</f>
        <v>12600</v>
      </c>
      <c r="AE4714" s="7">
        <f>invoices[[#This Row],[Total]]-invoices[[#This Row],[rent_amount]]</f>
        <v>0</v>
      </c>
      <c r="AF4714">
        <v>1775</v>
      </c>
      <c r="AG4714">
        <v>594</v>
      </c>
      <c r="AH4714">
        <f>invoices[[#This Row],[EB Amount]]-invoices[[#This Row],[electricity_amount]]</f>
        <v>0</v>
      </c>
    </row>
    <row r="4715" spans="1:34">
      <c r="A4715" t="s">
        <v>5076</v>
      </c>
      <c r="B4715" t="s">
        <v>22</v>
      </c>
      <c r="C4715" t="s">
        <v>1864</v>
      </c>
      <c r="D4715" t="s">
        <v>24</v>
      </c>
      <c r="E4715" t="s">
        <v>25</v>
      </c>
      <c r="F4715" t="s">
        <v>1865</v>
      </c>
      <c r="G4715" t="s">
        <v>5077</v>
      </c>
      <c r="H4715" s="1">
        <f>DATE(YEAR(invoices[[#This Row],[due_date]]),MONTH(invoices[[#This Row],[due_date]]),1)</f>
        <v>45261</v>
      </c>
      <c r="I4715" s="1">
        <v>45267</v>
      </c>
      <c r="J4715">
        <v>11500</v>
      </c>
      <c r="K4715">
        <v>65</v>
      </c>
      <c r="L4715">
        <v>0</v>
      </c>
      <c r="M4715">
        <f>invoices[[#This Row],[rent_amount]]+invoices[[#This Row],[electricity_amount]]+invoices[[#This Row],[other_charges]]</f>
        <v>11565</v>
      </c>
      <c r="N4715" t="s">
        <v>28</v>
      </c>
      <c r="O4715" t="s">
        <v>546</v>
      </c>
      <c r="P4715">
        <v>0</v>
      </c>
      <c r="Q4715" t="b">
        <v>0</v>
      </c>
      <c r="R4715" t="s">
        <v>547</v>
      </c>
      <c r="S4715">
        <v>0</v>
      </c>
      <c r="T4715">
        <f>invoices[[#This Row],[total_amount]]</f>
        <v>11565</v>
      </c>
      <c r="U4715" t="s">
        <v>1868</v>
      </c>
      <c r="V4715" t="str">
        <f>INDEX([1]!Table1[tenantname],MATCH(invoices[[#This Row],[allotment_id]],[1]!Table1[TenantAllotmentID],0))</f>
        <v>Preeti Jharia (A24-B2)</v>
      </c>
      <c r="W4715" t="s">
        <v>14623</v>
      </c>
      <c r="X4715" t="s">
        <v>14624</v>
      </c>
      <c r="Y4715" s="4">
        <v>45261</v>
      </c>
      <c r="Z4715" t="s">
        <v>15808</v>
      </c>
      <c r="AA4715">
        <v>8255</v>
      </c>
      <c r="AB4715">
        <v>2751</v>
      </c>
      <c r="AC4715">
        <v>494</v>
      </c>
      <c r="AD4715" s="7">
        <f>invoices[[#This Row],[Rent]]+invoices[[#This Row],[Services]]+invoices[[#This Row],[GST]]</f>
        <v>11500</v>
      </c>
      <c r="AE4715" s="7">
        <f>invoices[[#This Row],[Total]]-invoices[[#This Row],[rent_amount]]</f>
        <v>0</v>
      </c>
      <c r="AF4715">
        <v>1777</v>
      </c>
      <c r="AG4715">
        <v>65</v>
      </c>
      <c r="AH4715">
        <f>invoices[[#This Row],[EB Amount]]-invoices[[#This Row],[electricity_amount]]</f>
        <v>0</v>
      </c>
    </row>
    <row r="4716" spans="1:34">
      <c r="A4716" t="s">
        <v>5286</v>
      </c>
      <c r="B4716" t="s">
        <v>22</v>
      </c>
      <c r="C4716" t="s">
        <v>3367</v>
      </c>
      <c r="D4716" t="s">
        <v>24</v>
      </c>
      <c r="E4716" t="s">
        <v>226</v>
      </c>
      <c r="F4716" t="s">
        <v>1238</v>
      </c>
      <c r="G4716" t="s">
        <v>5287</v>
      </c>
      <c r="H4716" s="1">
        <f>DATE(YEAR(invoices[[#This Row],[due_date]]),MONTH(invoices[[#This Row],[due_date]]),1)</f>
        <v>45261</v>
      </c>
      <c r="I4716" s="1">
        <v>45267</v>
      </c>
      <c r="J4716">
        <v>15500</v>
      </c>
      <c r="K4716">
        <v>792</v>
      </c>
      <c r="L4716">
        <v>0</v>
      </c>
      <c r="M4716">
        <f>invoices[[#This Row],[rent_amount]]+invoices[[#This Row],[electricity_amount]]+invoices[[#This Row],[other_charges]]</f>
        <v>16292</v>
      </c>
      <c r="N4716" t="s">
        <v>28</v>
      </c>
      <c r="O4716" t="s">
        <v>1742</v>
      </c>
      <c r="P4716">
        <v>0</v>
      </c>
      <c r="Q4716" t="b">
        <v>0</v>
      </c>
      <c r="R4716" t="s">
        <v>547</v>
      </c>
      <c r="S4716">
        <v>0</v>
      </c>
      <c r="T4716">
        <f>invoices[[#This Row],[total_amount]]</f>
        <v>16292</v>
      </c>
      <c r="U4716" t="s">
        <v>3369</v>
      </c>
      <c r="V4716" t="str">
        <f>INDEX([1]!Table1[tenantname],MATCH(invoices[[#This Row],[allotment_id]],[1]!Table1[TenantAllotmentID],0))</f>
        <v>Vishakha Pandey (B12-A1)</v>
      </c>
      <c r="W4716" t="s">
        <v>15038</v>
      </c>
      <c r="X4716" t="s">
        <v>15039</v>
      </c>
      <c r="Y4716" s="4">
        <v>45261</v>
      </c>
      <c r="Z4716" t="s">
        <v>15808</v>
      </c>
      <c r="AA4716">
        <v>11126</v>
      </c>
      <c r="AB4716">
        <v>3708</v>
      </c>
      <c r="AC4716">
        <v>666</v>
      </c>
      <c r="AD4716" s="7">
        <f>invoices[[#This Row],[Rent]]+invoices[[#This Row],[Services]]+invoices[[#This Row],[GST]]</f>
        <v>15500</v>
      </c>
      <c r="AE4716" s="7">
        <f>invoices[[#This Row],[Total]]-invoices[[#This Row],[rent_amount]]</f>
        <v>0</v>
      </c>
      <c r="AF4716">
        <v>1876</v>
      </c>
      <c r="AG4716">
        <v>792</v>
      </c>
      <c r="AH4716">
        <f>invoices[[#This Row],[EB Amount]]-invoices[[#This Row],[electricity_amount]]</f>
        <v>0</v>
      </c>
    </row>
    <row r="4717" spans="1:34">
      <c r="A4717" s="2" t="s">
        <v>5355</v>
      </c>
      <c r="B4717" t="s">
        <v>22</v>
      </c>
      <c r="C4717" t="s">
        <v>3491</v>
      </c>
      <c r="D4717" t="s">
        <v>24</v>
      </c>
      <c r="E4717" t="s">
        <v>329</v>
      </c>
      <c r="F4717" t="s">
        <v>902</v>
      </c>
      <c r="G4717" t="s">
        <v>5356</v>
      </c>
      <c r="H4717" s="1">
        <f>DATE(YEAR(invoices[[#This Row],[due_date]]),MONTH(invoices[[#This Row],[due_date]]),1)</f>
        <v>45261</v>
      </c>
      <c r="I4717" s="1">
        <v>45267</v>
      </c>
      <c r="J4717">
        <v>9754</v>
      </c>
      <c r="K4717">
        <v>1620</v>
      </c>
      <c r="L4717">
        <v>2250</v>
      </c>
      <c r="M4717">
        <f>invoices[[#This Row],[rent_amount]]+invoices[[#This Row],[electricity_amount]]+invoices[[#This Row],[other_charges]]</f>
        <v>13624</v>
      </c>
      <c r="N4717" t="s">
        <v>28</v>
      </c>
      <c r="O4717" t="s">
        <v>1668</v>
      </c>
      <c r="P4717">
        <v>0</v>
      </c>
      <c r="Q4717" t="b">
        <v>0</v>
      </c>
      <c r="R4717" t="s">
        <v>547</v>
      </c>
      <c r="S4717">
        <v>0</v>
      </c>
      <c r="T4717">
        <f>invoices[[#This Row],[total_amount]]</f>
        <v>13624</v>
      </c>
      <c r="U4717" t="s">
        <v>3493</v>
      </c>
      <c r="V4717" t="str">
        <f>INDEX([1]!Table1[tenantname],MATCH(invoices[[#This Row],[allotment_id]],[1]!Table1[TenantAllotmentID],0))</f>
        <v>Tanushree Senthil Kugan (C43-C2)</v>
      </c>
      <c r="W4717" t="s">
        <v>15068</v>
      </c>
      <c r="X4717" t="s">
        <v>15069</v>
      </c>
      <c r="Y4717" s="4">
        <v>45261</v>
      </c>
      <c r="Z4717" t="s">
        <v>15808</v>
      </c>
      <c r="AA4717">
        <v>7002</v>
      </c>
      <c r="AB4717">
        <v>2333</v>
      </c>
      <c r="AC4717">
        <v>419</v>
      </c>
      <c r="AD4717" s="7">
        <f>invoices[[#This Row],[Rent]]+invoices[[#This Row],[Services]]+invoices[[#This Row],[GST]]</f>
        <v>9754</v>
      </c>
      <c r="AE4717" s="7">
        <f>invoices[[#This Row],[Total]]-invoices[[#This Row],[rent_amount]]</f>
        <v>0</v>
      </c>
      <c r="AF4717">
        <v>1913</v>
      </c>
      <c r="AG4717">
        <v>1620</v>
      </c>
      <c r="AH4717">
        <f>invoices[[#This Row],[EB Amount]]-invoices[[#This Row],[electricity_amount]]</f>
        <v>0</v>
      </c>
    </row>
    <row r="4718" spans="1:34">
      <c r="A4718" t="s">
        <v>5505</v>
      </c>
      <c r="B4718" t="s">
        <v>22</v>
      </c>
      <c r="C4718" t="s">
        <v>95</v>
      </c>
      <c r="D4718" t="s">
        <v>24</v>
      </c>
      <c r="E4718" t="s">
        <v>96</v>
      </c>
      <c r="F4718" t="s">
        <v>97</v>
      </c>
      <c r="G4718" t="s">
        <v>5506</v>
      </c>
      <c r="H4718" s="1">
        <f>DATE(YEAR(invoices[[#This Row],[due_date]]),MONTH(invoices[[#This Row],[due_date]]),1)</f>
        <v>45261</v>
      </c>
      <c r="I4718" s="1">
        <v>45267</v>
      </c>
      <c r="J4718">
        <v>12600</v>
      </c>
      <c r="K4718">
        <v>2340</v>
      </c>
      <c r="L4718">
        <v>0</v>
      </c>
      <c r="M4718">
        <f>invoices[[#This Row],[rent_amount]]+invoices[[#This Row],[electricity_amount]]+invoices[[#This Row],[other_charges]]</f>
        <v>14940</v>
      </c>
      <c r="N4718" t="s">
        <v>28</v>
      </c>
      <c r="O4718" t="s">
        <v>1742</v>
      </c>
      <c r="P4718">
        <v>0</v>
      </c>
      <c r="Q4718" t="b">
        <v>0</v>
      </c>
      <c r="R4718" t="s">
        <v>547</v>
      </c>
      <c r="S4718">
        <v>0</v>
      </c>
      <c r="T4718">
        <f>invoices[[#This Row],[total_amount]]</f>
        <v>14940</v>
      </c>
      <c r="U4718" t="s">
        <v>101</v>
      </c>
      <c r="V4718" t="str">
        <f>INDEX([1]!Table1[tenantname],MATCH(invoices[[#This Row],[allotment_id]],[1]!Table1[TenantAllotmentID],0))</f>
        <v>Athreya Guru (B33-C2)</v>
      </c>
      <c r="W4718" t="s">
        <v>14002</v>
      </c>
      <c r="X4718" t="s">
        <v>14003</v>
      </c>
      <c r="Y4718" s="4">
        <v>45261</v>
      </c>
      <c r="Z4718" t="s">
        <v>15808</v>
      </c>
      <c r="AA4718">
        <v>9044</v>
      </c>
      <c r="AB4718">
        <v>3014</v>
      </c>
      <c r="AC4718">
        <v>542</v>
      </c>
      <c r="AD4718" s="7">
        <f>invoices[[#This Row],[Rent]]+invoices[[#This Row],[Services]]+invoices[[#This Row],[GST]]</f>
        <v>12600</v>
      </c>
      <c r="AE4718" s="7">
        <f>invoices[[#This Row],[Total]]-invoices[[#This Row],[rent_amount]]</f>
        <v>0</v>
      </c>
      <c r="AF4718">
        <v>1984</v>
      </c>
      <c r="AG4718">
        <v>2340</v>
      </c>
      <c r="AH4718">
        <f>invoices[[#This Row],[EB Amount]]-invoices[[#This Row],[electricity_amount]]</f>
        <v>0</v>
      </c>
    </row>
    <row r="4719" spans="1:34">
      <c r="A4719" t="s">
        <v>5524</v>
      </c>
      <c r="B4719" t="s">
        <v>22</v>
      </c>
      <c r="C4719" t="s">
        <v>5525</v>
      </c>
      <c r="D4719" t="s">
        <v>24</v>
      </c>
      <c r="E4719" t="s">
        <v>275</v>
      </c>
      <c r="F4719" t="s">
        <v>505</v>
      </c>
      <c r="G4719" t="s">
        <v>5526</v>
      </c>
      <c r="H4719" s="1">
        <f>DATE(YEAR(invoices[[#This Row],[due_date]]),MONTH(invoices[[#This Row],[due_date]]),1)</f>
        <v>45261</v>
      </c>
      <c r="I4719" s="1">
        <v>45267</v>
      </c>
      <c r="J4719">
        <v>8942</v>
      </c>
      <c r="K4719">
        <v>1500</v>
      </c>
      <c r="L4719">
        <v>2250</v>
      </c>
      <c r="M4719">
        <f>invoices[[#This Row],[rent_amount]]+invoices[[#This Row],[electricity_amount]]+invoices[[#This Row],[other_charges]]</f>
        <v>12692</v>
      </c>
      <c r="N4719" t="s">
        <v>28</v>
      </c>
      <c r="O4719" t="s">
        <v>546</v>
      </c>
      <c r="P4719">
        <v>0</v>
      </c>
      <c r="Q4719" t="b">
        <v>0</v>
      </c>
      <c r="R4719" t="s">
        <v>547</v>
      </c>
      <c r="S4719">
        <v>0</v>
      </c>
      <c r="T4719">
        <f>invoices[[#This Row],[total_amount]]</f>
        <v>12692</v>
      </c>
      <c r="U4719" t="s">
        <v>5527</v>
      </c>
      <c r="V4719" t="str">
        <f>INDEX([1]!Table1[tenantname],MATCH(invoices[[#This Row],[allotment_id]],[1]!Table1[TenantAllotmentID],0))</f>
        <v>Nishita A (B44-C1)</v>
      </c>
      <c r="W4719" t="s">
        <v>15388</v>
      </c>
      <c r="X4719" t="s">
        <v>15389</v>
      </c>
      <c r="Y4719" s="4">
        <v>45261</v>
      </c>
      <c r="Z4719" t="s">
        <v>15808</v>
      </c>
      <c r="AA4719">
        <v>6418</v>
      </c>
      <c r="AB4719">
        <v>2139</v>
      </c>
      <c r="AC4719">
        <v>385</v>
      </c>
      <c r="AD4719" s="7">
        <f>invoices[[#This Row],[Rent]]+invoices[[#This Row],[Services]]+invoices[[#This Row],[GST]]</f>
        <v>8942</v>
      </c>
      <c r="AE4719" s="7">
        <f>invoices[[#This Row],[Total]]-invoices[[#This Row],[rent_amount]]</f>
        <v>0</v>
      </c>
      <c r="AF4719">
        <v>1992</v>
      </c>
      <c r="AG4719">
        <v>1500</v>
      </c>
      <c r="AH4719">
        <f>invoices[[#This Row],[EB Amount]]-invoices[[#This Row],[electricity_amount]]</f>
        <v>0</v>
      </c>
    </row>
    <row r="4720" spans="1:34">
      <c r="A4720" t="s">
        <v>5530</v>
      </c>
      <c r="B4720" t="s">
        <v>22</v>
      </c>
      <c r="C4720" t="s">
        <v>5531</v>
      </c>
      <c r="D4720" t="s">
        <v>24</v>
      </c>
      <c r="E4720" t="s">
        <v>399</v>
      </c>
      <c r="F4720" t="s">
        <v>1525</v>
      </c>
      <c r="G4720" t="s">
        <v>5532</v>
      </c>
      <c r="H4720" s="1">
        <f>DATE(YEAR(invoices[[#This Row],[due_date]]),MONTH(invoices[[#This Row],[due_date]]),1)</f>
        <v>45261</v>
      </c>
      <c r="I4720" s="1">
        <v>45267</v>
      </c>
      <c r="J4720">
        <v>10425.999999999998</v>
      </c>
      <c r="K4720">
        <v>1230</v>
      </c>
      <c r="L4720">
        <v>2250</v>
      </c>
      <c r="M4720">
        <f>invoices[[#This Row],[rent_amount]]+invoices[[#This Row],[electricity_amount]]+invoices[[#This Row],[other_charges]]</f>
        <v>13905.999999999998</v>
      </c>
      <c r="N4720" t="s">
        <v>28</v>
      </c>
      <c r="O4720" t="s">
        <v>1668</v>
      </c>
      <c r="P4720">
        <v>0</v>
      </c>
      <c r="Q4720" t="b">
        <v>0</v>
      </c>
      <c r="R4720" t="s">
        <v>547</v>
      </c>
      <c r="S4720">
        <v>0</v>
      </c>
      <c r="T4720">
        <f>invoices[[#This Row],[total_amount]]</f>
        <v>13905.999999999998</v>
      </c>
      <c r="U4720" t="s">
        <v>5533</v>
      </c>
      <c r="V4720" t="str">
        <f>INDEX([1]!Table1[tenantname],MATCH(invoices[[#This Row],[allotment_id]],[1]!Table1[TenantAllotmentID],0))</f>
        <v>Savia Pereira (B22-B1)</v>
      </c>
      <c r="W4720" t="s">
        <v>15390</v>
      </c>
      <c r="X4720" t="s">
        <v>15391</v>
      </c>
      <c r="Y4720" s="4">
        <v>45261</v>
      </c>
      <c r="Z4720" t="s">
        <v>15808</v>
      </c>
      <c r="AA4720">
        <v>7298</v>
      </c>
      <c r="AB4720">
        <v>2650.847457627116</v>
      </c>
      <c r="AC4720">
        <v>477.15254237288087</v>
      </c>
      <c r="AD4720" s="7">
        <f>invoices[[#This Row],[Rent]]+invoices[[#This Row],[Services]]+invoices[[#This Row],[GST]]</f>
        <v>10425.999999999998</v>
      </c>
      <c r="AE4720" s="7">
        <f>invoices[[#This Row],[Total]]-invoices[[#This Row],[rent_amount]]</f>
        <v>0</v>
      </c>
      <c r="AF4720">
        <v>1994</v>
      </c>
      <c r="AG4720">
        <v>1230</v>
      </c>
      <c r="AH4720">
        <f>invoices[[#This Row],[EB Amount]]-invoices[[#This Row],[electricity_amount]]</f>
        <v>0</v>
      </c>
    </row>
    <row r="4721" spans="1:34">
      <c r="A4721" t="s">
        <v>5609</v>
      </c>
      <c r="B4721" t="s">
        <v>22</v>
      </c>
      <c r="C4721" t="s">
        <v>1401</v>
      </c>
      <c r="D4721" t="s">
        <v>24</v>
      </c>
      <c r="E4721" t="s">
        <v>88</v>
      </c>
      <c r="F4721" t="s">
        <v>1314</v>
      </c>
      <c r="G4721" t="s">
        <v>5610</v>
      </c>
      <c r="H4721" s="1">
        <f>DATE(YEAR(invoices[[#This Row],[due_date]]),MONTH(invoices[[#This Row],[due_date]]),1)</f>
        <v>45261</v>
      </c>
      <c r="I4721" s="1">
        <v>45267</v>
      </c>
      <c r="J4721">
        <v>7000</v>
      </c>
      <c r="K4721">
        <v>0</v>
      </c>
      <c r="L4721">
        <v>0</v>
      </c>
      <c r="M4721">
        <f>invoices[[#This Row],[rent_amount]]+invoices[[#This Row],[electricity_amount]]+invoices[[#This Row],[other_charges]]</f>
        <v>7000</v>
      </c>
      <c r="N4721" t="s">
        <v>28</v>
      </c>
      <c r="O4721" t="s">
        <v>1668</v>
      </c>
      <c r="P4721">
        <v>0</v>
      </c>
      <c r="Q4721" t="b">
        <v>0</v>
      </c>
      <c r="R4721" t="s">
        <v>547</v>
      </c>
      <c r="S4721">
        <v>0</v>
      </c>
      <c r="T4721">
        <f>invoices[[#This Row],[total_amount]]</f>
        <v>7000</v>
      </c>
      <c r="U4721" t="s">
        <v>1403</v>
      </c>
      <c r="V4721" t="str">
        <f>INDEX([1]!Table1[tenantname],MATCH(invoices[[#This Row],[allotment_id]],[1]!Table1[TenantAllotmentID],0))</f>
        <v>Sparsh Kanak Sinha (B13-B1)</v>
      </c>
      <c r="W4721" t="s">
        <v>14460</v>
      </c>
      <c r="X4721" t="s">
        <v>14461</v>
      </c>
      <c r="Y4721" s="4">
        <v>45261</v>
      </c>
      <c r="Z4721" t="s">
        <v>15808</v>
      </c>
      <c r="AA4721">
        <v>4895</v>
      </c>
      <c r="AB4721">
        <v>1784</v>
      </c>
      <c r="AC4721">
        <v>321</v>
      </c>
      <c r="AD4721" s="7">
        <f>invoices[[#This Row],[Rent]]+invoices[[#This Row],[Services]]+invoices[[#This Row],[GST]]</f>
        <v>7000</v>
      </c>
      <c r="AE4721" s="7">
        <f>invoices[[#This Row],[Total]]-invoices[[#This Row],[rent_amount]]</f>
        <v>0</v>
      </c>
      <c r="AF4721">
        <v>2030</v>
      </c>
      <c r="AG4721">
        <v>0</v>
      </c>
      <c r="AH4721">
        <f>invoices[[#This Row],[EB Amount]]-invoices[[#This Row],[electricity_amount]]</f>
        <v>0</v>
      </c>
    </row>
    <row r="4722" spans="1:34">
      <c r="A4722" t="s">
        <v>5878</v>
      </c>
      <c r="B4722" t="s">
        <v>22</v>
      </c>
      <c r="C4722" t="s">
        <v>2524</v>
      </c>
      <c r="D4722" t="s">
        <v>24</v>
      </c>
      <c r="E4722" t="s">
        <v>247</v>
      </c>
      <c r="F4722" t="s">
        <v>417</v>
      </c>
      <c r="G4722" t="s">
        <v>5879</v>
      </c>
      <c r="H4722" s="1">
        <f>DATE(YEAR(invoices[[#This Row],[due_date]]),MONTH(invoices[[#This Row],[due_date]]),1)</f>
        <v>45261</v>
      </c>
      <c r="I4722" s="1">
        <v>45267</v>
      </c>
      <c r="J4722">
        <v>13600</v>
      </c>
      <c r="K4722">
        <v>990</v>
      </c>
      <c r="L4722">
        <v>0</v>
      </c>
      <c r="M4722">
        <f>invoices[[#This Row],[rent_amount]]+invoices[[#This Row],[electricity_amount]]+invoices[[#This Row],[other_charges]]</f>
        <v>14590</v>
      </c>
      <c r="N4722" t="s">
        <v>28</v>
      </c>
      <c r="O4722" t="s">
        <v>1668</v>
      </c>
      <c r="P4722">
        <v>0</v>
      </c>
      <c r="Q4722" t="b">
        <v>0</v>
      </c>
      <c r="R4722" t="s">
        <v>547</v>
      </c>
      <c r="S4722">
        <v>0</v>
      </c>
      <c r="T4722">
        <f>invoices[[#This Row],[total_amount]]</f>
        <v>14590</v>
      </c>
      <c r="U4722" t="s">
        <v>2526</v>
      </c>
      <c r="V4722" t="str">
        <f>INDEX([1]!Table1[tenantname],MATCH(invoices[[#This Row],[allotment_id]],[1]!Table1[TenantAllotmentID],0))</f>
        <v>Yogesh Nandarapu (C11-B2)</v>
      </c>
      <c r="W4722" t="s">
        <v>14828</v>
      </c>
      <c r="X4722" t="s">
        <v>14829</v>
      </c>
      <c r="Y4722" s="4">
        <v>45261</v>
      </c>
      <c r="Z4722" t="s">
        <v>15808</v>
      </c>
      <c r="AA4722">
        <v>9762</v>
      </c>
      <c r="AB4722">
        <v>3253</v>
      </c>
      <c r="AC4722">
        <v>585</v>
      </c>
      <c r="AD4722" s="7">
        <f>invoices[[#This Row],[Rent]]+invoices[[#This Row],[Services]]+invoices[[#This Row],[GST]]</f>
        <v>13600</v>
      </c>
      <c r="AE4722" s="7">
        <f>invoices[[#This Row],[Total]]-invoices[[#This Row],[rent_amount]]</f>
        <v>0</v>
      </c>
      <c r="AF4722">
        <v>2164</v>
      </c>
      <c r="AG4722">
        <v>990</v>
      </c>
      <c r="AH4722">
        <f>invoices[[#This Row],[EB Amount]]-invoices[[#This Row],[electricity_amount]]</f>
        <v>0</v>
      </c>
    </row>
    <row r="4723" spans="1:34">
      <c r="A4723" t="s">
        <v>6083</v>
      </c>
      <c r="B4723" t="s">
        <v>22</v>
      </c>
      <c r="C4723" t="s">
        <v>3334</v>
      </c>
      <c r="D4723" t="s">
        <v>24</v>
      </c>
      <c r="E4723" t="s">
        <v>399</v>
      </c>
      <c r="F4723" t="s">
        <v>2247</v>
      </c>
      <c r="G4723" t="s">
        <v>6084</v>
      </c>
      <c r="H4723" s="1">
        <f>DATE(YEAR(invoices[[#This Row],[due_date]]),MONTH(invoices[[#This Row],[due_date]]),1)</f>
        <v>45261</v>
      </c>
      <c r="I4723" s="1">
        <v>45267</v>
      </c>
      <c r="J4723">
        <v>10079.999999999998</v>
      </c>
      <c r="K4723">
        <v>1230</v>
      </c>
      <c r="L4723">
        <v>2250</v>
      </c>
      <c r="M4723">
        <f>invoices[[#This Row],[rent_amount]]+invoices[[#This Row],[electricity_amount]]+invoices[[#This Row],[other_charges]]</f>
        <v>13559.999999999998</v>
      </c>
      <c r="N4723" t="s">
        <v>28</v>
      </c>
      <c r="O4723" t="s">
        <v>546</v>
      </c>
      <c r="P4723">
        <v>0</v>
      </c>
      <c r="Q4723" t="b">
        <v>0</v>
      </c>
      <c r="R4723" t="s">
        <v>547</v>
      </c>
      <c r="S4723">
        <v>0</v>
      </c>
      <c r="T4723">
        <f>invoices[[#This Row],[total_amount]]</f>
        <v>13559.999999999998</v>
      </c>
      <c r="U4723" t="s">
        <v>3336</v>
      </c>
      <c r="V4723" t="str">
        <f>INDEX([1]!Table1[tenantname],MATCH(invoices[[#This Row],[allotment_id]],[1]!Table1[TenantAllotmentID],0))</f>
        <v>Mathi Molzhi (B22-C1)</v>
      </c>
      <c r="W4723" t="s">
        <v>15028</v>
      </c>
      <c r="X4723" t="s">
        <v>15029</v>
      </c>
      <c r="Y4723" s="4">
        <v>45261</v>
      </c>
      <c r="Z4723" t="s">
        <v>15808</v>
      </c>
      <c r="AA4723">
        <v>7056</v>
      </c>
      <c r="AB4723">
        <v>2562.7118644067773</v>
      </c>
      <c r="AC4723">
        <v>461.28813559321992</v>
      </c>
      <c r="AD4723" s="7">
        <f>invoices[[#This Row],[Rent]]+invoices[[#This Row],[Services]]+invoices[[#This Row],[GST]]</f>
        <v>10079.999999999998</v>
      </c>
      <c r="AE4723" s="7">
        <f>invoices[[#This Row],[Total]]-invoices[[#This Row],[rent_amount]]</f>
        <v>0</v>
      </c>
      <c r="AF4723">
        <v>2266</v>
      </c>
      <c r="AG4723">
        <v>1230</v>
      </c>
      <c r="AH4723">
        <f>invoices[[#This Row],[EB Amount]]-invoices[[#This Row],[electricity_amount]]</f>
        <v>0</v>
      </c>
    </row>
    <row r="4724" spans="1:34">
      <c r="A4724" t="s">
        <v>6161</v>
      </c>
      <c r="B4724" t="s">
        <v>22</v>
      </c>
      <c r="C4724" t="s">
        <v>1342</v>
      </c>
      <c r="D4724" t="s">
        <v>24</v>
      </c>
      <c r="E4724" t="s">
        <v>112</v>
      </c>
      <c r="F4724" t="s">
        <v>1343</v>
      </c>
      <c r="G4724" t="s">
        <v>6162</v>
      </c>
      <c r="H4724" s="1">
        <f>DATE(YEAR(invoices[[#This Row],[due_date]]),MONTH(invoices[[#This Row],[due_date]]),1)</f>
        <v>45261</v>
      </c>
      <c r="I4724" s="1">
        <v>45267</v>
      </c>
      <c r="J4724">
        <v>16000</v>
      </c>
      <c r="K4724">
        <v>480</v>
      </c>
      <c r="L4724">
        <v>0</v>
      </c>
      <c r="M4724">
        <f>invoices[[#This Row],[rent_amount]]+invoices[[#This Row],[electricity_amount]]+invoices[[#This Row],[other_charges]]</f>
        <v>16480</v>
      </c>
      <c r="N4724" t="s">
        <v>28</v>
      </c>
      <c r="O4724" t="s">
        <v>1742</v>
      </c>
      <c r="P4724">
        <v>0</v>
      </c>
      <c r="Q4724" t="b">
        <v>0</v>
      </c>
      <c r="R4724" t="s">
        <v>547</v>
      </c>
      <c r="S4724">
        <v>0</v>
      </c>
      <c r="T4724">
        <f>invoices[[#This Row],[total_amount]]</f>
        <v>16480</v>
      </c>
      <c r="U4724" t="s">
        <v>1345</v>
      </c>
      <c r="V4724" t="str">
        <f>INDEX([1]!Table1[tenantname],MATCH(invoices[[#This Row],[allotment_id]],[1]!Table1[TenantAllotmentID],0))</f>
        <v>Tabreez Ahamed (A23-A1)</v>
      </c>
      <c r="W4724" t="s">
        <v>14436</v>
      </c>
      <c r="X4724" t="s">
        <v>14437</v>
      </c>
      <c r="Y4724" s="4">
        <v>45261</v>
      </c>
      <c r="Z4724" t="s">
        <v>15808</v>
      </c>
      <c r="AA4724">
        <v>11485</v>
      </c>
      <c r="AB4724">
        <v>3827</v>
      </c>
      <c r="AC4724">
        <v>688</v>
      </c>
      <c r="AD4724" s="7">
        <f>invoices[[#This Row],[Rent]]+invoices[[#This Row],[Services]]+invoices[[#This Row],[GST]]</f>
        <v>16000</v>
      </c>
      <c r="AE4724" s="7">
        <f>invoices[[#This Row],[Total]]-invoices[[#This Row],[rent_amount]]</f>
        <v>0</v>
      </c>
      <c r="AF4724">
        <v>2303</v>
      </c>
      <c r="AG4724">
        <v>480</v>
      </c>
      <c r="AH4724">
        <f>invoices[[#This Row],[EB Amount]]-invoices[[#This Row],[electricity_amount]]</f>
        <v>0</v>
      </c>
    </row>
    <row r="4725" spans="1:34">
      <c r="A4725" t="s">
        <v>6250</v>
      </c>
      <c r="B4725" t="s">
        <v>22</v>
      </c>
      <c r="C4725" t="s">
        <v>1614</v>
      </c>
      <c r="D4725" t="s">
        <v>24</v>
      </c>
      <c r="E4725" t="s">
        <v>592</v>
      </c>
      <c r="F4725" t="s">
        <v>593</v>
      </c>
      <c r="G4725" t="s">
        <v>6251</v>
      </c>
      <c r="H4725" s="1">
        <f>DATE(YEAR(invoices[[#This Row],[due_date]]),MONTH(invoices[[#This Row],[due_date]]),1)</f>
        <v>45261</v>
      </c>
      <c r="I4725" s="1">
        <v>45267</v>
      </c>
      <c r="J4725">
        <v>9240</v>
      </c>
      <c r="K4725">
        <v>1456</v>
      </c>
      <c r="L4725">
        <v>2250</v>
      </c>
      <c r="M4725">
        <f>invoices[[#This Row],[rent_amount]]+invoices[[#This Row],[electricity_amount]]+invoices[[#This Row],[other_charges]]</f>
        <v>12946</v>
      </c>
      <c r="N4725" t="s">
        <v>28</v>
      </c>
      <c r="O4725" t="s">
        <v>546</v>
      </c>
      <c r="P4725">
        <v>0</v>
      </c>
      <c r="Q4725" t="b">
        <v>0</v>
      </c>
      <c r="R4725" t="s">
        <v>547</v>
      </c>
      <c r="S4725">
        <v>0</v>
      </c>
      <c r="T4725">
        <f>invoices[[#This Row],[total_amount]]</f>
        <v>12946</v>
      </c>
      <c r="U4725" t="s">
        <v>1616</v>
      </c>
      <c r="V4725" t="str">
        <f>INDEX([1]!Table1[tenantname],MATCH(invoices[[#This Row],[allotment_id]],[1]!Table1[TenantAllotmentID],0))</f>
        <v>Muskan Singh (A44-C2)</v>
      </c>
      <c r="W4725" t="s">
        <v>14536</v>
      </c>
      <c r="X4725" t="s">
        <v>14537</v>
      </c>
      <c r="Y4725" s="4">
        <v>45261</v>
      </c>
      <c r="Z4725" t="s">
        <v>15808</v>
      </c>
      <c r="AA4725">
        <v>6468</v>
      </c>
      <c r="AB4725">
        <v>2349</v>
      </c>
      <c r="AC4725">
        <v>423</v>
      </c>
      <c r="AD4725" s="7">
        <f>invoices[[#This Row],[Rent]]+invoices[[#This Row],[Services]]+invoices[[#This Row],[GST]]</f>
        <v>9240</v>
      </c>
      <c r="AE4725" s="7">
        <f>invoices[[#This Row],[Total]]-invoices[[#This Row],[rent_amount]]</f>
        <v>0</v>
      </c>
      <c r="AF4725">
        <v>2346</v>
      </c>
      <c r="AG4725">
        <v>1456</v>
      </c>
      <c r="AH4725">
        <f>invoices[[#This Row],[EB Amount]]-invoices[[#This Row],[electricity_amount]]</f>
        <v>0</v>
      </c>
    </row>
    <row r="4726" spans="1:34">
      <c r="A4726" t="s">
        <v>6345</v>
      </c>
      <c r="B4726" t="s">
        <v>22</v>
      </c>
      <c r="C4726" t="s">
        <v>1111</v>
      </c>
      <c r="D4726" t="s">
        <v>24</v>
      </c>
      <c r="E4726" t="s">
        <v>569</v>
      </c>
      <c r="F4726" t="s">
        <v>1112</v>
      </c>
      <c r="G4726" t="s">
        <v>6346</v>
      </c>
      <c r="H4726" s="1">
        <f>DATE(YEAR(invoices[[#This Row],[due_date]]),MONTH(invoices[[#This Row],[due_date]]),1)</f>
        <v>45261</v>
      </c>
      <c r="I4726" s="1">
        <v>45267</v>
      </c>
      <c r="J4726">
        <v>12000</v>
      </c>
      <c r="K4726">
        <v>632</v>
      </c>
      <c r="L4726">
        <v>0</v>
      </c>
      <c r="M4726">
        <f>invoices[[#This Row],[rent_amount]]+invoices[[#This Row],[electricity_amount]]+invoices[[#This Row],[other_charges]]</f>
        <v>12632</v>
      </c>
      <c r="N4726" t="s">
        <v>28</v>
      </c>
      <c r="O4726" t="s">
        <v>546</v>
      </c>
      <c r="P4726">
        <v>0</v>
      </c>
      <c r="Q4726" t="b">
        <v>0</v>
      </c>
      <c r="R4726" t="s">
        <v>547</v>
      </c>
      <c r="S4726">
        <v>0</v>
      </c>
      <c r="T4726">
        <f>invoices[[#This Row],[total_amount]]</f>
        <v>12632</v>
      </c>
      <c r="U4726" t="s">
        <v>1114</v>
      </c>
      <c r="V4726" t="str">
        <f>INDEX([1]!Table1[tenantname],MATCH(invoices[[#This Row],[allotment_id]],[1]!Table1[TenantAllotmentID],0))</f>
        <v>Muskan Goyal (C12-C2)</v>
      </c>
      <c r="W4726" t="s">
        <v>14352</v>
      </c>
      <c r="X4726" t="s">
        <v>14353</v>
      </c>
      <c r="Y4726" s="4">
        <v>45261</v>
      </c>
      <c r="Z4726" t="s">
        <v>15808</v>
      </c>
      <c r="AA4726">
        <v>7800</v>
      </c>
      <c r="AB4726">
        <v>4200</v>
      </c>
      <c r="AC4726">
        <v>0</v>
      </c>
      <c r="AD4726" s="7">
        <f>invoices[[#This Row],[Rent]]+invoices[[#This Row],[Services]]+invoices[[#This Row],[GST]]</f>
        <v>12000</v>
      </c>
      <c r="AE4726" s="7">
        <f>invoices[[#This Row],[Total]]-invoices[[#This Row],[rent_amount]]</f>
        <v>0</v>
      </c>
      <c r="AF4726">
        <v>2401</v>
      </c>
      <c r="AG4726">
        <v>632</v>
      </c>
      <c r="AH4726">
        <f>invoices[[#This Row],[EB Amount]]-invoices[[#This Row],[electricity_amount]]</f>
        <v>0</v>
      </c>
    </row>
    <row r="4727" spans="1:34">
      <c r="A4727" s="2" t="s">
        <v>6355</v>
      </c>
      <c r="B4727" t="s">
        <v>22</v>
      </c>
      <c r="C4727" t="s">
        <v>3117</v>
      </c>
      <c r="D4727" t="s">
        <v>24</v>
      </c>
      <c r="E4727" t="s">
        <v>147</v>
      </c>
      <c r="F4727" t="s">
        <v>1605</v>
      </c>
      <c r="G4727" t="s">
        <v>6356</v>
      </c>
      <c r="H4727" s="1">
        <f>DATE(YEAR(invoices[[#This Row],[due_date]]),MONTH(invoices[[#This Row],[due_date]]),1)</f>
        <v>45261</v>
      </c>
      <c r="I4727" s="1">
        <v>45267</v>
      </c>
      <c r="J4727">
        <v>12600</v>
      </c>
      <c r="K4727">
        <v>1290</v>
      </c>
      <c r="L4727">
        <v>0</v>
      </c>
      <c r="M4727">
        <f>invoices[[#This Row],[rent_amount]]+invoices[[#This Row],[electricity_amount]]+invoices[[#This Row],[other_charges]]</f>
        <v>13890</v>
      </c>
      <c r="N4727" t="s">
        <v>28</v>
      </c>
      <c r="O4727" t="s">
        <v>546</v>
      </c>
      <c r="P4727">
        <v>0</v>
      </c>
      <c r="Q4727" t="b">
        <v>0</v>
      </c>
      <c r="R4727" t="s">
        <v>547</v>
      </c>
      <c r="S4727">
        <v>0</v>
      </c>
      <c r="T4727">
        <f>invoices[[#This Row],[total_amount]]</f>
        <v>13890</v>
      </c>
      <c r="U4727" t="s">
        <v>3119</v>
      </c>
      <c r="V4727" t="str">
        <f>INDEX([1]!Table1[tenantname],MATCH(invoices[[#This Row],[allotment_id]],[1]!Table1[TenantAllotmentID],0))</f>
        <v>Jayakanth S (C31-C2)</v>
      </c>
      <c r="W4727" t="s">
        <v>14978</v>
      </c>
      <c r="X4727" t="s">
        <v>14979</v>
      </c>
      <c r="Y4727" s="4">
        <v>45261</v>
      </c>
      <c r="Z4727" t="s">
        <v>15808</v>
      </c>
      <c r="AA4727">
        <v>9044</v>
      </c>
      <c r="AB4727">
        <v>3014</v>
      </c>
      <c r="AC4727">
        <v>542</v>
      </c>
      <c r="AD4727" s="7">
        <f>invoices[[#This Row],[Rent]]+invoices[[#This Row],[Services]]+invoices[[#This Row],[GST]]</f>
        <v>12600</v>
      </c>
      <c r="AE4727" s="7">
        <f>invoices[[#This Row],[Total]]-invoices[[#This Row],[rent_amount]]</f>
        <v>0</v>
      </c>
      <c r="AF4727">
        <v>2407</v>
      </c>
      <c r="AG4727">
        <v>1290</v>
      </c>
      <c r="AH4727">
        <f>invoices[[#This Row],[EB Amount]]-invoices[[#This Row],[electricity_amount]]</f>
        <v>0</v>
      </c>
    </row>
    <row r="4728" spans="1:34">
      <c r="A4728" t="s">
        <v>6460</v>
      </c>
      <c r="B4728" t="s">
        <v>22</v>
      </c>
      <c r="C4728" t="s">
        <v>311</v>
      </c>
      <c r="D4728" t="s">
        <v>24</v>
      </c>
      <c r="E4728" t="s">
        <v>34</v>
      </c>
      <c r="F4728" t="s">
        <v>35</v>
      </c>
      <c r="G4728" t="s">
        <v>6461</v>
      </c>
      <c r="H4728" s="1">
        <f>DATE(YEAR(invoices[[#This Row],[due_date]]),MONTH(invoices[[#This Row],[due_date]]),1)</f>
        <v>45261</v>
      </c>
      <c r="I4728" s="1">
        <v>45267</v>
      </c>
      <c r="J4728">
        <v>13600</v>
      </c>
      <c r="K4728">
        <v>1620</v>
      </c>
      <c r="L4728">
        <v>0</v>
      </c>
      <c r="M4728">
        <f>invoices[[#This Row],[rent_amount]]+invoices[[#This Row],[electricity_amount]]+invoices[[#This Row],[other_charges]]</f>
        <v>15220</v>
      </c>
      <c r="N4728" t="s">
        <v>28</v>
      </c>
      <c r="O4728" t="s">
        <v>1668</v>
      </c>
      <c r="P4728">
        <v>0</v>
      </c>
      <c r="Q4728" t="b">
        <v>0</v>
      </c>
      <c r="R4728" t="s">
        <v>547</v>
      </c>
      <c r="S4728">
        <v>0</v>
      </c>
      <c r="T4728">
        <f>invoices[[#This Row],[total_amount]]</f>
        <v>15220</v>
      </c>
      <c r="U4728" t="s">
        <v>313</v>
      </c>
      <c r="V4728" t="str">
        <f>INDEX([1]!Table1[tenantname],MATCH(invoices[[#This Row],[allotment_id]],[1]!Table1[TenantAllotmentID],0))</f>
        <v>Thahseenah Begam (B43-B1)</v>
      </c>
      <c r="W4728" t="s">
        <v>14064</v>
      </c>
      <c r="X4728" t="s">
        <v>14065</v>
      </c>
      <c r="Y4728" s="4">
        <v>45261</v>
      </c>
      <c r="Z4728" t="s">
        <v>15808</v>
      </c>
      <c r="AA4728">
        <v>9762</v>
      </c>
      <c r="AB4728">
        <v>3253</v>
      </c>
      <c r="AC4728">
        <v>585</v>
      </c>
      <c r="AD4728" s="7">
        <f>invoices[[#This Row],[Rent]]+invoices[[#This Row],[Services]]+invoices[[#This Row],[GST]]</f>
        <v>13600</v>
      </c>
      <c r="AE4728" s="7">
        <f>invoices[[#This Row],[Total]]-invoices[[#This Row],[rent_amount]]</f>
        <v>0</v>
      </c>
      <c r="AF4728">
        <v>2461</v>
      </c>
      <c r="AG4728">
        <v>1620</v>
      </c>
      <c r="AH4728">
        <f>invoices[[#This Row],[EB Amount]]-invoices[[#This Row],[electricity_amount]]</f>
        <v>0</v>
      </c>
    </row>
    <row r="4729" spans="1:34">
      <c r="A4729" t="s">
        <v>6721</v>
      </c>
      <c r="B4729" t="s">
        <v>22</v>
      </c>
      <c r="C4729" t="s">
        <v>1121</v>
      </c>
      <c r="D4729" t="s">
        <v>24</v>
      </c>
      <c r="E4729" t="s">
        <v>147</v>
      </c>
      <c r="F4729" t="s">
        <v>1122</v>
      </c>
      <c r="G4729" t="s">
        <v>6722</v>
      </c>
      <c r="H4729" s="1">
        <f>DATE(YEAR(invoices[[#This Row],[due_date]]),MONTH(invoices[[#This Row],[due_date]]),1)</f>
        <v>45261</v>
      </c>
      <c r="I4729" s="1">
        <v>45267</v>
      </c>
      <c r="J4729">
        <v>13600</v>
      </c>
      <c r="K4729">
        <v>731</v>
      </c>
      <c r="L4729">
        <v>0</v>
      </c>
      <c r="M4729">
        <f>invoices[[#This Row],[rent_amount]]+invoices[[#This Row],[electricity_amount]]+invoices[[#This Row],[other_charges]]</f>
        <v>14331</v>
      </c>
      <c r="N4729" t="s">
        <v>28</v>
      </c>
      <c r="O4729" t="s">
        <v>546</v>
      </c>
      <c r="P4729">
        <v>0</v>
      </c>
      <c r="Q4729" t="b">
        <v>0</v>
      </c>
      <c r="R4729" t="s">
        <v>547</v>
      </c>
      <c r="S4729">
        <v>0</v>
      </c>
      <c r="T4729">
        <f>invoices[[#This Row],[total_amount]]</f>
        <v>14331</v>
      </c>
      <c r="U4729" t="s">
        <v>1125</v>
      </c>
      <c r="V4729" t="str">
        <f>INDEX([1]!Table1[tenantname],MATCH(invoices[[#This Row],[allotment_id]],[1]!Table1[TenantAllotmentID],0))</f>
        <v>Navin Joseph (C31-B1)</v>
      </c>
      <c r="W4729" t="s">
        <v>14356</v>
      </c>
      <c r="X4729" t="s">
        <v>14357</v>
      </c>
      <c r="Y4729" s="4">
        <v>45261</v>
      </c>
      <c r="Z4729" t="s">
        <v>15808</v>
      </c>
      <c r="AA4729">
        <v>9762</v>
      </c>
      <c r="AB4729">
        <v>3253</v>
      </c>
      <c r="AC4729">
        <v>585</v>
      </c>
      <c r="AD4729" s="7">
        <f>invoices[[#This Row],[Rent]]+invoices[[#This Row],[Services]]+invoices[[#This Row],[GST]]</f>
        <v>13600</v>
      </c>
      <c r="AE4729" s="7">
        <f>invoices[[#This Row],[Total]]-invoices[[#This Row],[rent_amount]]</f>
        <v>0</v>
      </c>
      <c r="AF4729">
        <v>2589</v>
      </c>
      <c r="AG4729">
        <v>731</v>
      </c>
      <c r="AH4729">
        <f>invoices[[#This Row],[EB Amount]]-invoices[[#This Row],[electricity_amount]]</f>
        <v>0</v>
      </c>
    </row>
    <row r="4730" spans="1:34">
      <c r="A4730" t="s">
        <v>7353</v>
      </c>
      <c r="B4730" t="s">
        <v>22</v>
      </c>
      <c r="C4730" t="s">
        <v>893</v>
      </c>
      <c r="D4730" t="s">
        <v>24</v>
      </c>
      <c r="E4730" t="s">
        <v>104</v>
      </c>
      <c r="F4730" t="s">
        <v>894</v>
      </c>
      <c r="G4730" t="s">
        <v>7354</v>
      </c>
      <c r="H4730" s="1">
        <f>DATE(YEAR(invoices[[#This Row],[due_date]]),MONTH(invoices[[#This Row],[due_date]]),1)</f>
        <v>45261</v>
      </c>
      <c r="I4730" s="1">
        <v>45267</v>
      </c>
      <c r="J4730">
        <v>13600</v>
      </c>
      <c r="K4730">
        <v>450</v>
      </c>
      <c r="L4730">
        <v>0</v>
      </c>
      <c r="M4730">
        <f>invoices[[#This Row],[rent_amount]]+invoices[[#This Row],[electricity_amount]]+invoices[[#This Row],[other_charges]]</f>
        <v>14050</v>
      </c>
      <c r="N4730" t="s">
        <v>28</v>
      </c>
      <c r="O4730" t="s">
        <v>546</v>
      </c>
      <c r="P4730">
        <v>0</v>
      </c>
      <c r="Q4730" t="b">
        <v>0</v>
      </c>
      <c r="R4730" t="s">
        <v>547</v>
      </c>
      <c r="S4730">
        <v>0</v>
      </c>
      <c r="T4730">
        <f>invoices[[#This Row],[total_amount]]</f>
        <v>14050</v>
      </c>
      <c r="U4730" t="s">
        <v>895</v>
      </c>
      <c r="V4730" t="str">
        <f>INDEX([1]!Table1[tenantname],MATCH(invoices[[#This Row],[allotment_id]],[1]!Table1[TenantAllotmentID],0))</f>
        <v>Kumaraswamy K (B14-B1)</v>
      </c>
      <c r="W4730" t="s">
        <v>14271</v>
      </c>
      <c r="X4730" t="s">
        <v>14272</v>
      </c>
      <c r="Y4730" s="4">
        <v>45261</v>
      </c>
      <c r="Z4730" t="s">
        <v>15808</v>
      </c>
      <c r="AA4730">
        <v>9762</v>
      </c>
      <c r="AB4730">
        <v>3253</v>
      </c>
      <c r="AC4730">
        <v>585</v>
      </c>
      <c r="AD4730" s="7">
        <f>invoices[[#This Row],[Rent]]+invoices[[#This Row],[Services]]+invoices[[#This Row],[GST]]</f>
        <v>13600</v>
      </c>
      <c r="AE4730" s="7">
        <f>invoices[[#This Row],[Total]]-invoices[[#This Row],[rent_amount]]</f>
        <v>0</v>
      </c>
      <c r="AF4730">
        <v>2909</v>
      </c>
      <c r="AG4730">
        <v>450</v>
      </c>
      <c r="AH4730">
        <f>invoices[[#This Row],[EB Amount]]-invoices[[#This Row],[electricity_amount]]</f>
        <v>0</v>
      </c>
    </row>
    <row r="4731" spans="1:34">
      <c r="A4731" t="s">
        <v>7379</v>
      </c>
      <c r="B4731" t="s">
        <v>22</v>
      </c>
      <c r="C4731" t="s">
        <v>6593</v>
      </c>
      <c r="D4731" t="s">
        <v>24</v>
      </c>
      <c r="E4731" t="s">
        <v>155</v>
      </c>
      <c r="F4731" t="s">
        <v>156</v>
      </c>
      <c r="G4731" t="s">
        <v>7380</v>
      </c>
      <c r="H4731" s="1">
        <f>DATE(YEAR(invoices[[#This Row],[due_date]]),MONTH(invoices[[#This Row],[due_date]]),1)</f>
        <v>45261</v>
      </c>
      <c r="I4731" s="1">
        <v>45267</v>
      </c>
      <c r="J4731">
        <v>8335</v>
      </c>
      <c r="K4731">
        <v>1170</v>
      </c>
      <c r="L4731">
        <v>2250</v>
      </c>
      <c r="M4731">
        <f>invoices[[#This Row],[rent_amount]]+invoices[[#This Row],[electricity_amount]]+invoices[[#This Row],[other_charges]]</f>
        <v>11755</v>
      </c>
      <c r="N4731" t="s">
        <v>28</v>
      </c>
      <c r="O4731" t="s">
        <v>1668</v>
      </c>
      <c r="P4731">
        <v>0</v>
      </c>
      <c r="Q4731" t="b">
        <v>0</v>
      </c>
      <c r="R4731" t="s">
        <v>547</v>
      </c>
      <c r="S4731">
        <v>0</v>
      </c>
      <c r="T4731">
        <f>invoices[[#This Row],[total_amount]]</f>
        <v>11755</v>
      </c>
      <c r="U4731" t="s">
        <v>6595</v>
      </c>
      <c r="V4731" t="str">
        <f>INDEX([1]!Table1[tenantname],MATCH(invoices[[#This Row],[allotment_id]],[1]!Table1[TenantAllotmentID],0))</f>
        <v>Shobitha  (C44-A1)</v>
      </c>
      <c r="W4731" t="s">
        <v>15490</v>
      </c>
      <c r="X4731" t="s">
        <v>15491</v>
      </c>
      <c r="Y4731" s="4">
        <v>45261</v>
      </c>
      <c r="Z4731" t="s">
        <v>15808</v>
      </c>
      <c r="AA4731">
        <v>5983</v>
      </c>
      <c r="AB4731">
        <v>1994</v>
      </c>
      <c r="AC4731">
        <v>358</v>
      </c>
      <c r="AD4731" s="7">
        <f>invoices[[#This Row],[Rent]]+invoices[[#This Row],[Services]]+invoices[[#This Row],[GST]]</f>
        <v>8335</v>
      </c>
      <c r="AE4731" s="7">
        <f>invoices[[#This Row],[Total]]-invoices[[#This Row],[rent_amount]]</f>
        <v>0</v>
      </c>
      <c r="AF4731">
        <v>2922</v>
      </c>
      <c r="AG4731">
        <v>1170</v>
      </c>
      <c r="AH4731">
        <f>invoices[[#This Row],[EB Amount]]-invoices[[#This Row],[electricity_amount]]</f>
        <v>0</v>
      </c>
    </row>
    <row r="4732" spans="1:34">
      <c r="A4732" t="s">
        <v>7493</v>
      </c>
      <c r="B4732" t="s">
        <v>22</v>
      </c>
      <c r="C4732" t="s">
        <v>1663</v>
      </c>
      <c r="D4732" t="s">
        <v>24</v>
      </c>
      <c r="E4732" t="s">
        <v>181</v>
      </c>
      <c r="F4732" t="s">
        <v>758</v>
      </c>
      <c r="G4732" t="s">
        <v>7494</v>
      </c>
      <c r="H4732" s="1">
        <f>DATE(YEAR(invoices[[#This Row],[due_date]]),MONTH(invoices[[#This Row],[due_date]]),1)</f>
        <v>45261</v>
      </c>
      <c r="I4732" s="1">
        <v>45267</v>
      </c>
      <c r="J4732">
        <v>12600</v>
      </c>
      <c r="K4732">
        <v>1560</v>
      </c>
      <c r="L4732">
        <v>0</v>
      </c>
      <c r="M4732">
        <f>invoices[[#This Row],[rent_amount]]+invoices[[#This Row],[electricity_amount]]+invoices[[#This Row],[other_charges]]</f>
        <v>14160</v>
      </c>
      <c r="N4732" t="s">
        <v>28</v>
      </c>
      <c r="O4732" t="s">
        <v>1668</v>
      </c>
      <c r="P4732">
        <v>0</v>
      </c>
      <c r="Q4732" t="b">
        <v>0</v>
      </c>
      <c r="R4732" t="s">
        <v>547</v>
      </c>
      <c r="S4732">
        <v>0</v>
      </c>
      <c r="T4732">
        <f>invoices[[#This Row],[total_amount]]</f>
        <v>14160</v>
      </c>
      <c r="U4732" t="s">
        <v>1665</v>
      </c>
      <c r="V4732" t="str">
        <f>INDEX([1]!Table1[tenantname],MATCH(invoices[[#This Row],[allotment_id]],[1]!Table1[TenantAllotmentID],0))</f>
        <v>Sindhuja A (B24-C2)</v>
      </c>
      <c r="W4732" t="s">
        <v>14554</v>
      </c>
      <c r="X4732" t="s">
        <v>14555</v>
      </c>
      <c r="Y4732" s="4">
        <v>45261</v>
      </c>
      <c r="Z4732" t="s">
        <v>15808</v>
      </c>
      <c r="AA4732">
        <v>9044</v>
      </c>
      <c r="AB4732">
        <v>3014</v>
      </c>
      <c r="AC4732">
        <v>542</v>
      </c>
      <c r="AD4732" s="7">
        <f>invoices[[#This Row],[Rent]]+invoices[[#This Row],[Services]]+invoices[[#This Row],[GST]]</f>
        <v>12600</v>
      </c>
      <c r="AE4732" s="7">
        <f>invoices[[#This Row],[Total]]-invoices[[#This Row],[rent_amount]]</f>
        <v>0</v>
      </c>
      <c r="AF4732">
        <v>2978</v>
      </c>
      <c r="AG4732">
        <v>1560</v>
      </c>
      <c r="AH4732">
        <f>invoices[[#This Row],[EB Amount]]-invoices[[#This Row],[electricity_amount]]</f>
        <v>0</v>
      </c>
    </row>
    <row r="4733" spans="1:34">
      <c r="A4733" s="2" t="s">
        <v>7747</v>
      </c>
      <c r="B4733" t="s">
        <v>22</v>
      </c>
      <c r="C4733" t="s">
        <v>5793</v>
      </c>
      <c r="D4733" t="s">
        <v>24</v>
      </c>
      <c r="E4733" t="s">
        <v>399</v>
      </c>
      <c r="F4733" t="s">
        <v>2247</v>
      </c>
      <c r="G4733" t="s">
        <v>7748</v>
      </c>
      <c r="H4733" s="1">
        <f>DATE(YEAR(invoices[[#This Row],[due_date]]),MONTH(invoices[[#This Row],[due_date]]),1)</f>
        <v>45261</v>
      </c>
      <c r="I4733" s="1">
        <v>45267</v>
      </c>
      <c r="J4733">
        <v>2845</v>
      </c>
      <c r="K4733">
        <v>0</v>
      </c>
      <c r="L4733">
        <v>0</v>
      </c>
      <c r="M4733">
        <f>invoices[[#This Row],[rent_amount]]+invoices[[#This Row],[electricity_amount]]+invoices[[#This Row],[other_charges]]</f>
        <v>2845</v>
      </c>
      <c r="N4733" t="s">
        <v>28</v>
      </c>
      <c r="O4733" t="s">
        <v>546</v>
      </c>
      <c r="P4733">
        <v>0</v>
      </c>
      <c r="Q4733" t="b">
        <v>0</v>
      </c>
      <c r="R4733" t="s">
        <v>547</v>
      </c>
      <c r="S4733">
        <v>0</v>
      </c>
      <c r="T4733">
        <f>invoices[[#This Row],[total_amount]]</f>
        <v>2845</v>
      </c>
      <c r="U4733" t="s">
        <v>5795</v>
      </c>
      <c r="V4733" t="str">
        <f>INDEX([1]!Table1[tenantname],MATCH(invoices[[#This Row],[allotment_id]],[1]!Table1[TenantAllotmentID],0))</f>
        <v>Lilavati Mhaske (B22-C1)</v>
      </c>
      <c r="W4733" t="s">
        <v>15425</v>
      </c>
      <c r="X4733" t="s">
        <v>15426</v>
      </c>
      <c r="Y4733" s="4">
        <v>45261</v>
      </c>
      <c r="Z4733" t="s">
        <v>15808</v>
      </c>
      <c r="AA4733">
        <v>1992</v>
      </c>
      <c r="AB4733">
        <v>723</v>
      </c>
      <c r="AC4733">
        <v>130</v>
      </c>
      <c r="AD4733" s="7">
        <f>invoices[[#This Row],[Rent]]+invoices[[#This Row],[Services]]+invoices[[#This Row],[GST]]</f>
        <v>2845</v>
      </c>
      <c r="AE4733" s="7">
        <f>invoices[[#This Row],[Total]]-invoices[[#This Row],[rent_amount]]</f>
        <v>0</v>
      </c>
      <c r="AF4733">
        <v>3108</v>
      </c>
      <c r="AG4733">
        <v>0</v>
      </c>
      <c r="AH4733">
        <f>invoices[[#This Row],[EB Amount]]-invoices[[#This Row],[electricity_amount]]</f>
        <v>0</v>
      </c>
    </row>
    <row r="4734" spans="1:34">
      <c r="A4734" t="s">
        <v>7924</v>
      </c>
      <c r="B4734" t="s">
        <v>22</v>
      </c>
      <c r="C4734" t="s">
        <v>1229</v>
      </c>
      <c r="D4734" t="s">
        <v>24</v>
      </c>
      <c r="E4734" t="s">
        <v>234</v>
      </c>
      <c r="F4734" t="s">
        <v>286</v>
      </c>
      <c r="G4734" t="s">
        <v>7925</v>
      </c>
      <c r="H4734" s="1">
        <f>DATE(YEAR(invoices[[#This Row],[due_date]]),MONTH(invoices[[#This Row],[due_date]]),1)</f>
        <v>45261</v>
      </c>
      <c r="I4734" s="1">
        <v>45267</v>
      </c>
      <c r="J4734">
        <v>13600</v>
      </c>
      <c r="K4734">
        <v>960</v>
      </c>
      <c r="L4734">
        <v>0</v>
      </c>
      <c r="M4734">
        <f>invoices[[#This Row],[rent_amount]]+invoices[[#This Row],[electricity_amount]]+invoices[[#This Row],[other_charges]]</f>
        <v>14560</v>
      </c>
      <c r="N4734" t="s">
        <v>28</v>
      </c>
      <c r="O4734" t="s">
        <v>546</v>
      </c>
      <c r="P4734">
        <v>0</v>
      </c>
      <c r="Q4734" t="b">
        <v>0</v>
      </c>
      <c r="R4734" t="s">
        <v>547</v>
      </c>
      <c r="S4734">
        <v>0</v>
      </c>
      <c r="T4734">
        <f>invoices[[#This Row],[total_amount]]</f>
        <v>14560</v>
      </c>
      <c r="U4734" t="s">
        <v>1231</v>
      </c>
      <c r="V4734" t="str">
        <f>INDEX([1]!Table1[tenantname],MATCH(invoices[[#This Row],[allotment_id]],[1]!Table1[TenantAllotmentID],0))</f>
        <v>Mathange N (D12-B1)</v>
      </c>
      <c r="W4734" t="s">
        <v>14390</v>
      </c>
      <c r="X4734" t="s">
        <v>14391</v>
      </c>
      <c r="Y4734" s="4">
        <v>45261</v>
      </c>
      <c r="Z4734" t="s">
        <v>15808</v>
      </c>
      <c r="AA4734">
        <v>9762</v>
      </c>
      <c r="AB4734">
        <v>3253</v>
      </c>
      <c r="AC4734">
        <v>585</v>
      </c>
      <c r="AD4734" s="7">
        <f>invoices[[#This Row],[Rent]]+invoices[[#This Row],[Services]]+invoices[[#This Row],[GST]]</f>
        <v>13600</v>
      </c>
      <c r="AE4734" s="7">
        <f>invoices[[#This Row],[Total]]-invoices[[#This Row],[rent_amount]]</f>
        <v>0</v>
      </c>
      <c r="AF4734">
        <v>3198</v>
      </c>
      <c r="AG4734">
        <v>960</v>
      </c>
      <c r="AH4734">
        <f>invoices[[#This Row],[EB Amount]]-invoices[[#This Row],[electricity_amount]]</f>
        <v>0</v>
      </c>
    </row>
    <row r="4735" spans="1:34">
      <c r="A4735" t="s">
        <v>8006</v>
      </c>
      <c r="B4735" t="s">
        <v>22</v>
      </c>
      <c r="C4735" t="s">
        <v>1421</v>
      </c>
      <c r="D4735" t="s">
        <v>24</v>
      </c>
      <c r="E4735" t="s">
        <v>34</v>
      </c>
      <c r="F4735" t="s">
        <v>58</v>
      </c>
      <c r="G4735" t="s">
        <v>8007</v>
      </c>
      <c r="H4735" s="1">
        <f>DATE(YEAR(invoices[[#This Row],[due_date]]),MONTH(invoices[[#This Row],[due_date]]),1)</f>
        <v>45261</v>
      </c>
      <c r="I4735" s="1">
        <v>45267</v>
      </c>
      <c r="J4735">
        <v>13600</v>
      </c>
      <c r="K4735">
        <v>1620</v>
      </c>
      <c r="L4735">
        <v>0</v>
      </c>
      <c r="M4735">
        <f>invoices[[#This Row],[rent_amount]]+invoices[[#This Row],[electricity_amount]]+invoices[[#This Row],[other_charges]]</f>
        <v>15220</v>
      </c>
      <c r="N4735" t="s">
        <v>28</v>
      </c>
      <c r="O4735" t="s">
        <v>1668</v>
      </c>
      <c r="P4735">
        <v>0</v>
      </c>
      <c r="Q4735" t="b">
        <v>0</v>
      </c>
      <c r="R4735" t="s">
        <v>547</v>
      </c>
      <c r="S4735">
        <v>0</v>
      </c>
      <c r="T4735">
        <f>invoices[[#This Row],[total_amount]]</f>
        <v>15220</v>
      </c>
      <c r="U4735" t="s">
        <v>1423</v>
      </c>
      <c r="V4735" t="str">
        <f>INDEX([1]!Table1[tenantname],MATCH(invoices[[#This Row],[allotment_id]],[1]!Table1[TenantAllotmentID],0))</f>
        <v>Sai Roshni Matta (B43-B2)</v>
      </c>
      <c r="W4735" t="s">
        <v>14466</v>
      </c>
      <c r="X4735" t="s">
        <v>14467</v>
      </c>
      <c r="Y4735" s="4">
        <v>45261</v>
      </c>
      <c r="Z4735" t="s">
        <v>15808</v>
      </c>
      <c r="AA4735">
        <v>9762</v>
      </c>
      <c r="AB4735">
        <v>3253</v>
      </c>
      <c r="AC4735">
        <v>585</v>
      </c>
      <c r="AD4735" s="7">
        <f>invoices[[#This Row],[Rent]]+invoices[[#This Row],[Services]]+invoices[[#This Row],[GST]]</f>
        <v>13600</v>
      </c>
      <c r="AE4735" s="7">
        <f>invoices[[#This Row],[Total]]-invoices[[#This Row],[rent_amount]]</f>
        <v>0</v>
      </c>
      <c r="AF4735">
        <v>3238</v>
      </c>
      <c r="AG4735">
        <v>1620</v>
      </c>
      <c r="AH4735">
        <f>invoices[[#This Row],[EB Amount]]-invoices[[#This Row],[electricity_amount]]</f>
        <v>0</v>
      </c>
    </row>
    <row r="4736" spans="1:34">
      <c r="A4736" t="s">
        <v>8012</v>
      </c>
      <c r="B4736" t="s">
        <v>22</v>
      </c>
      <c r="C4736" t="s">
        <v>1425</v>
      </c>
      <c r="D4736" t="s">
        <v>24</v>
      </c>
      <c r="E4736" t="s">
        <v>96</v>
      </c>
      <c r="F4736" t="s">
        <v>1426</v>
      </c>
      <c r="G4736" t="s">
        <v>8013</v>
      </c>
      <c r="H4736" s="1">
        <f>DATE(YEAR(invoices[[#This Row],[due_date]]),MONTH(invoices[[#This Row],[due_date]]),1)</f>
        <v>45261</v>
      </c>
      <c r="I4736" s="1">
        <v>45267</v>
      </c>
      <c r="J4736">
        <v>13600</v>
      </c>
      <c r="K4736">
        <v>1170</v>
      </c>
      <c r="L4736">
        <v>0</v>
      </c>
      <c r="M4736">
        <f>invoices[[#This Row],[rent_amount]]+invoices[[#This Row],[electricity_amount]]+invoices[[#This Row],[other_charges]]</f>
        <v>14770</v>
      </c>
      <c r="N4736" t="s">
        <v>28</v>
      </c>
      <c r="O4736" t="s">
        <v>546</v>
      </c>
      <c r="P4736">
        <v>0</v>
      </c>
      <c r="Q4736" t="b">
        <v>0</v>
      </c>
      <c r="R4736" t="s">
        <v>547</v>
      </c>
      <c r="S4736">
        <v>0</v>
      </c>
      <c r="T4736">
        <f>invoices[[#This Row],[total_amount]]</f>
        <v>14770</v>
      </c>
      <c r="U4736" t="s">
        <v>1428</v>
      </c>
      <c r="V4736" t="str">
        <f>INDEX([1]!Table1[tenantname],MATCH(invoices[[#This Row],[allotment_id]],[1]!Table1[TenantAllotmentID],0))</f>
        <v>Nithin kumar Panjala (B33-B1)</v>
      </c>
      <c r="W4736" t="s">
        <v>14468</v>
      </c>
      <c r="X4736" t="s">
        <v>14469</v>
      </c>
      <c r="Y4736" s="4">
        <v>45261</v>
      </c>
      <c r="Z4736" t="s">
        <v>15808</v>
      </c>
      <c r="AA4736">
        <v>9762</v>
      </c>
      <c r="AB4736">
        <v>3253</v>
      </c>
      <c r="AC4736">
        <v>585</v>
      </c>
      <c r="AD4736" s="7">
        <f>invoices[[#This Row],[Rent]]+invoices[[#This Row],[Services]]+invoices[[#This Row],[GST]]</f>
        <v>13600</v>
      </c>
      <c r="AE4736" s="7">
        <f>invoices[[#This Row],[Total]]-invoices[[#This Row],[rent_amount]]</f>
        <v>0</v>
      </c>
      <c r="AF4736">
        <v>3241</v>
      </c>
      <c r="AG4736">
        <v>1170</v>
      </c>
      <c r="AH4736">
        <f>invoices[[#This Row],[EB Amount]]-invoices[[#This Row],[electricity_amount]]</f>
        <v>0</v>
      </c>
    </row>
    <row r="4737" spans="1:34">
      <c r="A4737" t="s">
        <v>8088</v>
      </c>
      <c r="B4737" t="s">
        <v>22</v>
      </c>
      <c r="C4737" t="s">
        <v>281</v>
      </c>
      <c r="D4737" t="s">
        <v>24</v>
      </c>
      <c r="E4737" t="s">
        <v>34</v>
      </c>
      <c r="F4737" t="s">
        <v>282</v>
      </c>
      <c r="G4737" t="s">
        <v>8089</v>
      </c>
      <c r="H4737" s="1">
        <f>DATE(YEAR(invoices[[#This Row],[due_date]]),MONTH(invoices[[#This Row],[due_date]]),1)</f>
        <v>45261</v>
      </c>
      <c r="I4737" s="1">
        <v>45267</v>
      </c>
      <c r="J4737">
        <v>12500</v>
      </c>
      <c r="K4737">
        <v>1620</v>
      </c>
      <c r="L4737">
        <v>0</v>
      </c>
      <c r="M4737">
        <f>invoices[[#This Row],[rent_amount]]+invoices[[#This Row],[electricity_amount]]+invoices[[#This Row],[other_charges]]</f>
        <v>14120</v>
      </c>
      <c r="N4737" t="s">
        <v>28</v>
      </c>
      <c r="O4737" t="s">
        <v>1668</v>
      </c>
      <c r="P4737">
        <v>0</v>
      </c>
      <c r="Q4737" t="b">
        <v>0</v>
      </c>
      <c r="R4737" t="s">
        <v>547</v>
      </c>
      <c r="S4737">
        <v>0</v>
      </c>
      <c r="T4737">
        <f>invoices[[#This Row],[total_amount]]</f>
        <v>14120</v>
      </c>
      <c r="U4737" t="s">
        <v>283</v>
      </c>
      <c r="V4737" t="str">
        <f>INDEX([1]!Table1[tenantname],MATCH(invoices[[#This Row],[allotment_id]],[1]!Table1[TenantAllotmentID],0))</f>
        <v>kiranmai Bhatlapenumarthi (B43-C2)</v>
      </c>
      <c r="W4737" t="s">
        <v>14054</v>
      </c>
      <c r="X4737" t="s">
        <v>14055</v>
      </c>
      <c r="Y4737" s="4">
        <v>45261</v>
      </c>
      <c r="Z4737" t="s">
        <v>15808</v>
      </c>
      <c r="AA4737">
        <v>8973</v>
      </c>
      <c r="AB4737">
        <v>2990</v>
      </c>
      <c r="AC4737">
        <v>537</v>
      </c>
      <c r="AD4737" s="7">
        <f>invoices[[#This Row],[Rent]]+invoices[[#This Row],[Services]]+invoices[[#This Row],[GST]]</f>
        <v>12500</v>
      </c>
      <c r="AE4737" s="7">
        <f>invoices[[#This Row],[Total]]-invoices[[#This Row],[rent_amount]]</f>
        <v>0</v>
      </c>
      <c r="AF4737">
        <v>3281</v>
      </c>
      <c r="AG4737">
        <v>1620</v>
      </c>
      <c r="AH4737">
        <f>invoices[[#This Row],[EB Amount]]-invoices[[#This Row],[electricity_amount]]</f>
        <v>0</v>
      </c>
    </row>
    <row r="4738" spans="1:34">
      <c r="A4738" t="s">
        <v>8098</v>
      </c>
      <c r="B4738" t="s">
        <v>22</v>
      </c>
      <c r="C4738" t="s">
        <v>1772</v>
      </c>
      <c r="D4738" t="s">
        <v>24</v>
      </c>
      <c r="E4738" t="s">
        <v>254</v>
      </c>
      <c r="F4738" t="s">
        <v>255</v>
      </c>
      <c r="G4738" t="s">
        <v>8099</v>
      </c>
      <c r="H4738" s="1">
        <f>DATE(YEAR(invoices[[#This Row],[due_date]]),MONTH(invoices[[#This Row],[due_date]]),1)</f>
        <v>45261</v>
      </c>
      <c r="I4738" s="1">
        <v>45267</v>
      </c>
      <c r="J4738">
        <v>16500</v>
      </c>
      <c r="K4738">
        <v>2070</v>
      </c>
      <c r="L4738">
        <v>2250</v>
      </c>
      <c r="M4738">
        <f>invoices[[#This Row],[rent_amount]]+invoices[[#This Row],[electricity_amount]]+invoices[[#This Row],[other_charges]]</f>
        <v>20820</v>
      </c>
      <c r="N4738" t="s">
        <v>28</v>
      </c>
      <c r="O4738" t="s">
        <v>1742</v>
      </c>
      <c r="P4738">
        <v>0</v>
      </c>
      <c r="Q4738" t="b">
        <v>0</v>
      </c>
      <c r="R4738" t="s">
        <v>547</v>
      </c>
      <c r="S4738">
        <v>0</v>
      </c>
      <c r="T4738">
        <f>invoices[[#This Row],[total_amount]]</f>
        <v>20820</v>
      </c>
      <c r="U4738" t="s">
        <v>4611</v>
      </c>
      <c r="V4738" t="str">
        <f>INDEX([1]!Table1[tenantname],MATCH(invoices[[#This Row],[allotment_id]],[1]!Table1[TenantAllotmentID],0))</f>
        <v>Aarushi Bhadu (C42-A1)</v>
      </c>
      <c r="W4738" t="s">
        <v>14591</v>
      </c>
      <c r="X4738" t="s">
        <v>15268</v>
      </c>
      <c r="Y4738" s="4">
        <v>45261</v>
      </c>
      <c r="Z4738" t="s">
        <v>15808</v>
      </c>
      <c r="AA4738">
        <v>11844</v>
      </c>
      <c r="AB4738">
        <v>3947</v>
      </c>
      <c r="AC4738">
        <v>709</v>
      </c>
      <c r="AD4738" s="7">
        <f>invoices[[#This Row],[Rent]]+invoices[[#This Row],[Services]]+invoices[[#This Row],[GST]]</f>
        <v>16500</v>
      </c>
      <c r="AE4738" s="7">
        <f>invoices[[#This Row],[Total]]-invoices[[#This Row],[rent_amount]]</f>
        <v>0</v>
      </c>
      <c r="AF4738">
        <v>3286</v>
      </c>
      <c r="AG4738">
        <v>2070</v>
      </c>
      <c r="AH4738">
        <f>invoices[[#This Row],[EB Amount]]-invoices[[#This Row],[electricity_amount]]</f>
        <v>0</v>
      </c>
    </row>
    <row r="4739" spans="1:34">
      <c r="A4739" t="s">
        <v>8129</v>
      </c>
      <c r="B4739" t="s">
        <v>22</v>
      </c>
      <c r="C4739" t="s">
        <v>1709</v>
      </c>
      <c r="D4739" t="s">
        <v>24</v>
      </c>
      <c r="E4739" t="s">
        <v>329</v>
      </c>
      <c r="F4739" t="s">
        <v>1021</v>
      </c>
      <c r="G4739" t="s">
        <v>8130</v>
      </c>
      <c r="H4739" s="1">
        <f>DATE(YEAR(invoices[[#This Row],[due_date]]),MONTH(invoices[[#This Row],[due_date]]),1)</f>
        <v>45261</v>
      </c>
      <c r="I4739" s="1">
        <v>45267</v>
      </c>
      <c r="J4739">
        <v>13600</v>
      </c>
      <c r="K4739">
        <v>1620</v>
      </c>
      <c r="L4739">
        <v>2250</v>
      </c>
      <c r="M4739">
        <f>invoices[[#This Row],[rent_amount]]+invoices[[#This Row],[electricity_amount]]+invoices[[#This Row],[other_charges]]</f>
        <v>17470</v>
      </c>
      <c r="N4739" t="s">
        <v>28</v>
      </c>
      <c r="O4739" t="s">
        <v>1668</v>
      </c>
      <c r="P4739">
        <v>0</v>
      </c>
      <c r="Q4739" t="b">
        <v>0</v>
      </c>
      <c r="R4739" t="s">
        <v>547</v>
      </c>
      <c r="S4739">
        <v>0</v>
      </c>
      <c r="T4739">
        <f>invoices[[#This Row],[total_amount]]</f>
        <v>17470</v>
      </c>
      <c r="U4739" t="s">
        <v>1711</v>
      </c>
      <c r="V4739" t="str">
        <f>INDEX([1]!Table1[tenantname],MATCH(invoices[[#This Row],[allotment_id]],[1]!Table1[TenantAllotmentID],0))</f>
        <v>Rithvikca R (C43-B2)</v>
      </c>
      <c r="W4739" t="s">
        <v>14570</v>
      </c>
      <c r="X4739" t="s">
        <v>14571</v>
      </c>
      <c r="Y4739" s="4">
        <v>45261</v>
      </c>
      <c r="Z4739" t="s">
        <v>15808</v>
      </c>
      <c r="AA4739">
        <v>9762</v>
      </c>
      <c r="AB4739">
        <v>3253</v>
      </c>
      <c r="AC4739">
        <v>585</v>
      </c>
      <c r="AD4739" s="7">
        <f>invoices[[#This Row],[Rent]]+invoices[[#This Row],[Services]]+invoices[[#This Row],[GST]]</f>
        <v>13600</v>
      </c>
      <c r="AE4739" s="7">
        <f>invoices[[#This Row],[Total]]-invoices[[#This Row],[rent_amount]]</f>
        <v>0</v>
      </c>
      <c r="AF4739">
        <v>3301</v>
      </c>
      <c r="AG4739">
        <v>1620</v>
      </c>
      <c r="AH4739">
        <f>invoices[[#This Row],[EB Amount]]-invoices[[#This Row],[electricity_amount]]</f>
        <v>0</v>
      </c>
    </row>
    <row r="4740" spans="1:34">
      <c r="A4740" t="s">
        <v>8316</v>
      </c>
      <c r="B4740" t="s">
        <v>22</v>
      </c>
      <c r="C4740" t="s">
        <v>5459</v>
      </c>
      <c r="D4740" t="s">
        <v>24</v>
      </c>
      <c r="E4740" t="s">
        <v>112</v>
      </c>
      <c r="F4740" t="s">
        <v>1305</v>
      </c>
      <c r="G4740" t="s">
        <v>8317</v>
      </c>
      <c r="H4740" s="1">
        <f>DATE(YEAR(invoices[[#This Row],[due_date]]),MONTH(invoices[[#This Row],[due_date]]),1)</f>
        <v>45261</v>
      </c>
      <c r="I4740" s="1">
        <v>45267</v>
      </c>
      <c r="J4740">
        <v>13500</v>
      </c>
      <c r="K4740">
        <v>480</v>
      </c>
      <c r="L4740">
        <v>0</v>
      </c>
      <c r="M4740">
        <f>invoices[[#This Row],[rent_amount]]+invoices[[#This Row],[electricity_amount]]+invoices[[#This Row],[other_charges]]</f>
        <v>13980</v>
      </c>
      <c r="N4740" t="s">
        <v>28</v>
      </c>
      <c r="O4740" t="s">
        <v>1668</v>
      </c>
      <c r="P4740">
        <v>0</v>
      </c>
      <c r="Q4740" t="b">
        <v>0</v>
      </c>
      <c r="R4740" t="s">
        <v>547</v>
      </c>
      <c r="S4740">
        <v>0</v>
      </c>
      <c r="T4740">
        <f>invoices[[#This Row],[total_amount]]</f>
        <v>13980</v>
      </c>
      <c r="U4740" t="s">
        <v>5461</v>
      </c>
      <c r="V4740" t="str">
        <f>INDEX([1]!Table1[tenantname],MATCH(invoices[[#This Row],[allotment_id]],[1]!Table1[TenantAllotmentID],0))</f>
        <v>Saswat Panigrahi (A23-B1)</v>
      </c>
      <c r="W4740" t="s">
        <v>15376</v>
      </c>
      <c r="X4740" t="s">
        <v>15377</v>
      </c>
      <c r="Y4740" s="4">
        <v>45261</v>
      </c>
      <c r="Z4740" t="s">
        <v>15808</v>
      </c>
      <c r="AA4740">
        <v>9690</v>
      </c>
      <c r="AB4740">
        <v>3229</v>
      </c>
      <c r="AC4740">
        <v>581</v>
      </c>
      <c r="AD4740" s="7">
        <f>invoices[[#This Row],[Rent]]+invoices[[#This Row],[Services]]+invoices[[#This Row],[GST]]</f>
        <v>13500</v>
      </c>
      <c r="AE4740" s="7">
        <f>invoices[[#This Row],[Total]]-invoices[[#This Row],[rent_amount]]</f>
        <v>0</v>
      </c>
      <c r="AF4740">
        <v>3389</v>
      </c>
      <c r="AG4740">
        <v>480</v>
      </c>
      <c r="AH4740">
        <f>invoices[[#This Row],[EB Amount]]-invoices[[#This Row],[electricity_amount]]</f>
        <v>0</v>
      </c>
    </row>
    <row r="4741" spans="1:34">
      <c r="A4741" t="s">
        <v>8326</v>
      </c>
      <c r="B4741" t="s">
        <v>22</v>
      </c>
      <c r="C4741" t="s">
        <v>514</v>
      </c>
      <c r="D4741" t="s">
        <v>24</v>
      </c>
      <c r="E4741" t="s">
        <v>25</v>
      </c>
      <c r="F4741" t="s">
        <v>26</v>
      </c>
      <c r="G4741" t="s">
        <v>8327</v>
      </c>
      <c r="H4741" s="1">
        <f>DATE(YEAR(invoices[[#This Row],[due_date]]),MONTH(invoices[[#This Row],[due_date]]),1)</f>
        <v>45261</v>
      </c>
      <c r="I4741" s="1">
        <v>45267</v>
      </c>
      <c r="J4741">
        <v>12600</v>
      </c>
      <c r="K4741">
        <v>0</v>
      </c>
      <c r="L4741">
        <v>0</v>
      </c>
      <c r="M4741">
        <f>invoices[[#This Row],[rent_amount]]+invoices[[#This Row],[electricity_amount]]+invoices[[#This Row],[other_charges]]</f>
        <v>12600</v>
      </c>
      <c r="N4741" t="s">
        <v>28</v>
      </c>
      <c r="O4741" t="s">
        <v>546</v>
      </c>
      <c r="P4741">
        <v>0</v>
      </c>
      <c r="Q4741" t="b">
        <v>0</v>
      </c>
      <c r="R4741" t="s">
        <v>547</v>
      </c>
      <c r="S4741">
        <v>0</v>
      </c>
      <c r="T4741">
        <f>invoices[[#This Row],[total_amount]]</f>
        <v>12600</v>
      </c>
      <c r="U4741" t="s">
        <v>516</v>
      </c>
      <c r="V4741" t="str">
        <f>INDEX([1]!Table1[tenantname],MATCH(invoices[[#This Row],[allotment_id]],[1]!Table1[TenantAllotmentID],0))</f>
        <v>Jyotsna PV (A24-C1)</v>
      </c>
      <c r="W4741" t="s">
        <v>14138</v>
      </c>
      <c r="X4741" t="s">
        <v>14139</v>
      </c>
      <c r="Y4741" s="4">
        <v>45261</v>
      </c>
      <c r="Z4741" t="s">
        <v>15808</v>
      </c>
      <c r="AA4741">
        <v>9044</v>
      </c>
      <c r="AB4741">
        <v>3014</v>
      </c>
      <c r="AC4741">
        <v>542</v>
      </c>
      <c r="AD4741" s="7">
        <f>invoices[[#This Row],[Rent]]+invoices[[#This Row],[Services]]+invoices[[#This Row],[GST]]</f>
        <v>12600</v>
      </c>
      <c r="AE4741" s="7">
        <f>invoices[[#This Row],[Total]]-invoices[[#This Row],[rent_amount]]</f>
        <v>0</v>
      </c>
      <c r="AF4741">
        <v>3394</v>
      </c>
      <c r="AG4741">
        <v>0</v>
      </c>
      <c r="AH4741">
        <f>invoices[[#This Row],[EB Amount]]-invoices[[#This Row],[electricity_amount]]</f>
        <v>0</v>
      </c>
    </row>
    <row r="4742" spans="1:34">
      <c r="A4742" t="s">
        <v>8345</v>
      </c>
      <c r="B4742" t="s">
        <v>22</v>
      </c>
      <c r="C4742" t="s">
        <v>274</v>
      </c>
      <c r="D4742" t="s">
        <v>24</v>
      </c>
      <c r="E4742" t="s">
        <v>275</v>
      </c>
      <c r="F4742" t="s">
        <v>276</v>
      </c>
      <c r="G4742" t="s">
        <v>8346</v>
      </c>
      <c r="H4742" s="1">
        <f>DATE(YEAR(invoices[[#This Row],[due_date]]),MONTH(invoices[[#This Row],[due_date]]),1)</f>
        <v>45261</v>
      </c>
      <c r="I4742" s="1">
        <v>45267</v>
      </c>
      <c r="J4742">
        <v>10080</v>
      </c>
      <c r="K4742">
        <v>1250</v>
      </c>
      <c r="L4742">
        <v>2250</v>
      </c>
      <c r="M4742">
        <f>invoices[[#This Row],[rent_amount]]+invoices[[#This Row],[electricity_amount]]+invoices[[#This Row],[other_charges]]</f>
        <v>13580</v>
      </c>
      <c r="N4742" t="s">
        <v>28</v>
      </c>
      <c r="O4742" t="s">
        <v>546</v>
      </c>
      <c r="P4742">
        <v>0</v>
      </c>
      <c r="Q4742" t="b">
        <v>0</v>
      </c>
      <c r="R4742" t="s">
        <v>547</v>
      </c>
      <c r="S4742">
        <v>0</v>
      </c>
      <c r="T4742">
        <f>invoices[[#This Row],[total_amount]]</f>
        <v>13580</v>
      </c>
      <c r="U4742" t="s">
        <v>280</v>
      </c>
      <c r="V4742" t="str">
        <f>INDEX([1]!Table1[tenantname],MATCH(invoices[[#This Row],[allotment_id]],[1]!Table1[TenantAllotmentID],0))</f>
        <v>Kashika Rao (B44-C2)</v>
      </c>
      <c r="W4742" t="s">
        <v>14052</v>
      </c>
      <c r="X4742" t="s">
        <v>14053</v>
      </c>
      <c r="Y4742" s="4">
        <v>45261</v>
      </c>
      <c r="Z4742" t="s">
        <v>15808</v>
      </c>
      <c r="AA4742">
        <v>7056</v>
      </c>
      <c r="AB4742">
        <v>2563</v>
      </c>
      <c r="AC4742">
        <v>461</v>
      </c>
      <c r="AD4742" s="7">
        <f>invoices[[#This Row],[Rent]]+invoices[[#This Row],[Services]]+invoices[[#This Row],[GST]]</f>
        <v>10080</v>
      </c>
      <c r="AE4742" s="7">
        <f>invoices[[#This Row],[Total]]-invoices[[#This Row],[rent_amount]]</f>
        <v>0</v>
      </c>
      <c r="AF4742">
        <v>3403</v>
      </c>
      <c r="AG4742">
        <v>1250</v>
      </c>
      <c r="AH4742">
        <f>invoices[[#This Row],[EB Amount]]-invoices[[#This Row],[electricity_amount]]</f>
        <v>0</v>
      </c>
    </row>
    <row r="4743" spans="1:34">
      <c r="A4743" t="s">
        <v>8652</v>
      </c>
      <c r="B4743" t="s">
        <v>22</v>
      </c>
      <c r="C4743" t="s">
        <v>1477</v>
      </c>
      <c r="D4743" t="s">
        <v>24</v>
      </c>
      <c r="E4743" t="s">
        <v>569</v>
      </c>
      <c r="F4743" t="s">
        <v>670</v>
      </c>
      <c r="G4743" t="s">
        <v>8653</v>
      </c>
      <c r="H4743" s="1">
        <f>DATE(YEAR(invoices[[#This Row],[due_date]]),MONTH(invoices[[#This Row],[due_date]]),1)</f>
        <v>45261</v>
      </c>
      <c r="I4743" s="1">
        <v>45267</v>
      </c>
      <c r="J4743">
        <v>18299.999999999993</v>
      </c>
      <c r="K4743">
        <v>581</v>
      </c>
      <c r="L4743">
        <v>0</v>
      </c>
      <c r="M4743">
        <f>invoices[[#This Row],[rent_amount]]+invoices[[#This Row],[electricity_amount]]+invoices[[#This Row],[other_charges]]</f>
        <v>18880.999999999993</v>
      </c>
      <c r="N4743" t="s">
        <v>28</v>
      </c>
      <c r="O4743" t="s">
        <v>546</v>
      </c>
      <c r="P4743">
        <v>0</v>
      </c>
      <c r="Q4743" t="b">
        <v>0</v>
      </c>
      <c r="R4743" t="s">
        <v>547</v>
      </c>
      <c r="S4743">
        <v>0</v>
      </c>
      <c r="T4743">
        <f>invoices[[#This Row],[total_amount]]</f>
        <v>18880.999999999993</v>
      </c>
      <c r="U4743" t="s">
        <v>3394</v>
      </c>
      <c r="V4743" t="str">
        <f>INDEX([1]!Table1[tenantname],MATCH(invoices[[#This Row],[allotment_id]],[1]!Table1[TenantAllotmentID],0))</f>
        <v>Kalaivani Baskar (C12-A1)</v>
      </c>
      <c r="W4743" t="s">
        <v>14489</v>
      </c>
      <c r="X4743" t="s">
        <v>15046</v>
      </c>
      <c r="Y4743" s="4">
        <v>45261</v>
      </c>
      <c r="Z4743" t="s">
        <v>15808</v>
      </c>
      <c r="AA4743">
        <v>12810</v>
      </c>
      <c r="AB4743">
        <v>4652.5423728813521</v>
      </c>
      <c r="AC4743">
        <v>837.45762711864336</v>
      </c>
      <c r="AD4743" s="7">
        <f>invoices[[#This Row],[Rent]]+invoices[[#This Row],[Services]]+invoices[[#This Row],[GST]]</f>
        <v>18299.999999999993</v>
      </c>
      <c r="AE4743" s="7">
        <f>invoices[[#This Row],[Total]]-invoices[[#This Row],[rent_amount]]</f>
        <v>0</v>
      </c>
      <c r="AF4743">
        <v>3570</v>
      </c>
      <c r="AG4743">
        <v>581</v>
      </c>
      <c r="AH4743">
        <f>invoices[[#This Row],[EB Amount]]-invoices[[#This Row],[electricity_amount]]</f>
        <v>0</v>
      </c>
    </row>
    <row r="4744" spans="1:34">
      <c r="A4744" t="s">
        <v>8716</v>
      </c>
      <c r="B4744" t="s">
        <v>22</v>
      </c>
      <c r="C4744" t="s">
        <v>1781</v>
      </c>
      <c r="D4744" t="s">
        <v>24</v>
      </c>
      <c r="E4744" t="s">
        <v>349</v>
      </c>
      <c r="F4744" t="s">
        <v>1626</v>
      </c>
      <c r="G4744" t="s">
        <v>8717</v>
      </c>
      <c r="H4744" s="1">
        <f>DATE(YEAR(invoices[[#This Row],[due_date]]),MONTH(invoices[[#This Row],[due_date]]),1)</f>
        <v>45261</v>
      </c>
      <c r="I4744" s="1">
        <v>45267</v>
      </c>
      <c r="J4744">
        <v>13600</v>
      </c>
      <c r="K4744">
        <v>600</v>
      </c>
      <c r="L4744">
        <v>0</v>
      </c>
      <c r="M4744">
        <f>invoices[[#This Row],[rent_amount]]+invoices[[#This Row],[electricity_amount]]+invoices[[#This Row],[other_charges]]</f>
        <v>14200</v>
      </c>
      <c r="N4744" t="s">
        <v>28</v>
      </c>
      <c r="O4744" t="s">
        <v>1668</v>
      </c>
      <c r="P4744">
        <v>0</v>
      </c>
      <c r="Q4744" t="b">
        <v>0</v>
      </c>
      <c r="R4744" t="s">
        <v>547</v>
      </c>
      <c r="S4744">
        <v>0</v>
      </c>
      <c r="T4744">
        <f>invoices[[#This Row],[total_amount]]</f>
        <v>14200</v>
      </c>
      <c r="U4744" t="s">
        <v>1783</v>
      </c>
      <c r="V4744" t="str">
        <f>INDEX([1]!Table1[tenantname],MATCH(invoices[[#This Row],[allotment_id]],[1]!Table1[TenantAllotmentID],0))</f>
        <v>Rushikesh Kushare (B11-B2)</v>
      </c>
      <c r="W4744" t="s">
        <v>14593</v>
      </c>
      <c r="X4744" t="s">
        <v>14594</v>
      </c>
      <c r="Y4744" s="4">
        <v>45261</v>
      </c>
      <c r="Z4744" t="s">
        <v>15808</v>
      </c>
      <c r="AA4744">
        <v>9762</v>
      </c>
      <c r="AB4744">
        <v>3253</v>
      </c>
      <c r="AC4744">
        <v>585</v>
      </c>
      <c r="AD4744" s="7">
        <f>invoices[[#This Row],[Rent]]+invoices[[#This Row],[Services]]+invoices[[#This Row],[GST]]</f>
        <v>13600</v>
      </c>
      <c r="AE4744" s="7">
        <f>invoices[[#This Row],[Total]]-invoices[[#This Row],[rent_amount]]</f>
        <v>0</v>
      </c>
      <c r="AF4744">
        <v>3602</v>
      </c>
      <c r="AG4744">
        <v>600</v>
      </c>
      <c r="AH4744">
        <f>invoices[[#This Row],[EB Amount]]-invoices[[#This Row],[electricity_amount]]</f>
        <v>0</v>
      </c>
    </row>
    <row r="4745" spans="1:34">
      <c r="A4745" t="s">
        <v>8778</v>
      </c>
      <c r="B4745" t="s">
        <v>22</v>
      </c>
      <c r="C4745" t="s">
        <v>1138</v>
      </c>
      <c r="D4745" t="s">
        <v>24</v>
      </c>
      <c r="E4745" t="s">
        <v>167</v>
      </c>
      <c r="F4745" t="s">
        <v>930</v>
      </c>
      <c r="G4745" t="s">
        <v>8779</v>
      </c>
      <c r="H4745" s="1">
        <f>DATE(YEAR(invoices[[#This Row],[due_date]]),MONTH(invoices[[#This Row],[due_date]]),1)</f>
        <v>45261</v>
      </c>
      <c r="I4745" s="1">
        <v>45267</v>
      </c>
      <c r="J4745">
        <v>13600</v>
      </c>
      <c r="K4745">
        <v>1290</v>
      </c>
      <c r="L4745">
        <v>0</v>
      </c>
      <c r="M4745">
        <f>invoices[[#This Row],[rent_amount]]+invoices[[#This Row],[electricity_amount]]+invoices[[#This Row],[other_charges]]</f>
        <v>14890</v>
      </c>
      <c r="N4745" t="s">
        <v>28</v>
      </c>
      <c r="O4745" t="s">
        <v>1742</v>
      </c>
      <c r="P4745">
        <v>0</v>
      </c>
      <c r="Q4745" t="b">
        <v>0</v>
      </c>
      <c r="R4745" t="s">
        <v>547</v>
      </c>
      <c r="S4745">
        <v>0</v>
      </c>
      <c r="T4745">
        <f>invoices[[#This Row],[total_amount]]</f>
        <v>14890</v>
      </c>
      <c r="U4745" t="s">
        <v>1140</v>
      </c>
      <c r="V4745" t="str">
        <f>INDEX([1]!Table1[tenantname],MATCH(invoices[[#This Row],[allotment_id]],[1]!Table1[TenantAllotmentID],0))</f>
        <v>Akshit Pulluri (B42-B2)</v>
      </c>
      <c r="W4745" t="s">
        <v>14358</v>
      </c>
      <c r="X4745" t="s">
        <v>14359</v>
      </c>
      <c r="Y4745" s="4">
        <v>45261</v>
      </c>
      <c r="Z4745" t="s">
        <v>15808</v>
      </c>
      <c r="AA4745">
        <v>9762</v>
      </c>
      <c r="AB4745">
        <v>3253</v>
      </c>
      <c r="AC4745">
        <v>585</v>
      </c>
      <c r="AD4745" s="7">
        <f>invoices[[#This Row],[Rent]]+invoices[[#This Row],[Services]]+invoices[[#This Row],[GST]]</f>
        <v>13600</v>
      </c>
      <c r="AE4745" s="7">
        <f>invoices[[#This Row],[Total]]-invoices[[#This Row],[rent_amount]]</f>
        <v>0</v>
      </c>
      <c r="AF4745">
        <v>3635</v>
      </c>
      <c r="AG4745">
        <v>1290</v>
      </c>
      <c r="AH4745">
        <f>invoices[[#This Row],[EB Amount]]-invoices[[#This Row],[electricity_amount]]</f>
        <v>0</v>
      </c>
    </row>
    <row r="4746" spans="1:34">
      <c r="A4746" t="s">
        <v>8794</v>
      </c>
      <c r="B4746" t="s">
        <v>22</v>
      </c>
      <c r="C4746" t="s">
        <v>2011</v>
      </c>
      <c r="D4746" t="s">
        <v>24</v>
      </c>
      <c r="E4746" t="s">
        <v>155</v>
      </c>
      <c r="F4746" t="s">
        <v>1928</v>
      </c>
      <c r="G4746" t="s">
        <v>8795</v>
      </c>
      <c r="H4746" s="1">
        <f>DATE(YEAR(invoices[[#This Row],[due_date]]),MONTH(invoices[[#This Row],[due_date]]),1)</f>
        <v>45261</v>
      </c>
      <c r="I4746" s="1">
        <v>45267</v>
      </c>
      <c r="J4746">
        <v>13200</v>
      </c>
      <c r="K4746">
        <v>1170</v>
      </c>
      <c r="L4746">
        <v>0</v>
      </c>
      <c r="M4746">
        <f>invoices[[#This Row],[rent_amount]]+invoices[[#This Row],[electricity_amount]]+invoices[[#This Row],[other_charges]]</f>
        <v>14370</v>
      </c>
      <c r="N4746" t="s">
        <v>28</v>
      </c>
      <c r="O4746" t="s">
        <v>1668</v>
      </c>
      <c r="P4746">
        <v>0</v>
      </c>
      <c r="Q4746" t="b">
        <v>0</v>
      </c>
      <c r="R4746" t="s">
        <v>547</v>
      </c>
      <c r="S4746">
        <v>0</v>
      </c>
      <c r="T4746">
        <f>invoices[[#This Row],[total_amount]]</f>
        <v>14370</v>
      </c>
      <c r="U4746" t="s">
        <v>2013</v>
      </c>
      <c r="V4746" t="str">
        <f>INDEX([1]!Table1[tenantname],MATCH(invoices[[#This Row],[allotment_id]],[1]!Table1[TenantAllotmentID],0))</f>
        <v>Arti Rastogi (C44-B1)</v>
      </c>
      <c r="W4746" t="s">
        <v>14675</v>
      </c>
      <c r="X4746" t="s">
        <v>14676</v>
      </c>
      <c r="Y4746" s="4">
        <v>45261</v>
      </c>
      <c r="Z4746" t="s">
        <v>15808</v>
      </c>
      <c r="AA4746">
        <v>9475</v>
      </c>
      <c r="AB4746">
        <v>3157</v>
      </c>
      <c r="AC4746">
        <v>568</v>
      </c>
      <c r="AD4746" s="7">
        <f>invoices[[#This Row],[Rent]]+invoices[[#This Row],[Services]]+invoices[[#This Row],[GST]]</f>
        <v>13200</v>
      </c>
      <c r="AE4746" s="7">
        <f>invoices[[#This Row],[Total]]-invoices[[#This Row],[rent_amount]]</f>
        <v>0</v>
      </c>
      <c r="AF4746">
        <v>3644</v>
      </c>
      <c r="AG4746">
        <v>1170</v>
      </c>
      <c r="AH4746">
        <f>invoices[[#This Row],[EB Amount]]-invoices[[#This Row],[electricity_amount]]</f>
        <v>0</v>
      </c>
    </row>
    <row r="4747" spans="1:34">
      <c r="A4747" t="s">
        <v>8800</v>
      </c>
      <c r="B4747" t="s">
        <v>22</v>
      </c>
      <c r="C4747" t="s">
        <v>6126</v>
      </c>
      <c r="D4747" t="s">
        <v>24</v>
      </c>
      <c r="E4747" t="s">
        <v>329</v>
      </c>
      <c r="F4747" t="s">
        <v>956</v>
      </c>
      <c r="G4747" t="s">
        <v>8801</v>
      </c>
      <c r="H4747" s="1">
        <f>DATE(YEAR(invoices[[#This Row],[due_date]]),MONTH(invoices[[#This Row],[due_date]]),1)</f>
        <v>45261</v>
      </c>
      <c r="I4747" s="1">
        <v>45267</v>
      </c>
      <c r="J4747">
        <v>9754</v>
      </c>
      <c r="K4747">
        <v>1600</v>
      </c>
      <c r="L4747">
        <v>2250</v>
      </c>
      <c r="M4747">
        <f>invoices[[#This Row],[rent_amount]]+invoices[[#This Row],[electricity_amount]]+invoices[[#This Row],[other_charges]]</f>
        <v>13604</v>
      </c>
      <c r="N4747" t="s">
        <v>28</v>
      </c>
      <c r="O4747" t="s">
        <v>546</v>
      </c>
      <c r="P4747">
        <v>0</v>
      </c>
      <c r="Q4747" t="b">
        <v>0</v>
      </c>
      <c r="R4747" t="s">
        <v>547</v>
      </c>
      <c r="S4747">
        <v>0</v>
      </c>
      <c r="T4747">
        <f>invoices[[#This Row],[total_amount]]</f>
        <v>13604</v>
      </c>
      <c r="U4747" t="s">
        <v>7482</v>
      </c>
      <c r="V4747" t="str">
        <f>INDEX([1]!Table1[tenantname],MATCH(invoices[[#This Row],[allotment_id]],[1]!Table1[TenantAllotmentID],0))</f>
        <v>Madumitaa Anbu (C43-C1)</v>
      </c>
      <c r="W4747" t="s">
        <v>15452</v>
      </c>
      <c r="X4747" t="s">
        <v>15555</v>
      </c>
      <c r="Y4747" s="4">
        <v>45261</v>
      </c>
      <c r="Z4747" t="s">
        <v>15808</v>
      </c>
      <c r="AA4747">
        <v>7002</v>
      </c>
      <c r="AB4747">
        <v>2333</v>
      </c>
      <c r="AC4747">
        <v>419</v>
      </c>
      <c r="AD4747" s="7">
        <f>invoices[[#This Row],[Rent]]+invoices[[#This Row],[Services]]+invoices[[#This Row],[GST]]</f>
        <v>9754</v>
      </c>
      <c r="AE4747" s="7">
        <f>invoices[[#This Row],[Total]]-invoices[[#This Row],[rent_amount]]</f>
        <v>0</v>
      </c>
      <c r="AF4747">
        <v>3648</v>
      </c>
      <c r="AG4747">
        <v>1600</v>
      </c>
      <c r="AH4747">
        <f>invoices[[#This Row],[EB Amount]]-invoices[[#This Row],[electricity_amount]]</f>
        <v>0</v>
      </c>
    </row>
    <row r="4748" spans="1:34">
      <c r="A4748" t="s">
        <v>8810</v>
      </c>
      <c r="B4748" t="s">
        <v>22</v>
      </c>
      <c r="C4748" t="s">
        <v>550</v>
      </c>
      <c r="D4748" t="s">
        <v>24</v>
      </c>
      <c r="E4748" t="s">
        <v>104</v>
      </c>
      <c r="F4748" t="s">
        <v>551</v>
      </c>
      <c r="G4748" t="s">
        <v>8811</v>
      </c>
      <c r="H4748" s="1">
        <f>DATE(YEAR(invoices[[#This Row],[due_date]]),MONTH(invoices[[#This Row],[due_date]]),1)</f>
        <v>45261</v>
      </c>
      <c r="I4748" s="1">
        <v>45267</v>
      </c>
      <c r="J4748">
        <v>12500</v>
      </c>
      <c r="K4748">
        <v>450</v>
      </c>
      <c r="L4748">
        <v>0</v>
      </c>
      <c r="M4748">
        <f>invoices[[#This Row],[rent_amount]]+invoices[[#This Row],[electricity_amount]]+invoices[[#This Row],[other_charges]]</f>
        <v>12950</v>
      </c>
      <c r="N4748" t="s">
        <v>28</v>
      </c>
      <c r="O4748" t="s">
        <v>546</v>
      </c>
      <c r="P4748">
        <v>0</v>
      </c>
      <c r="Q4748" t="b">
        <v>0</v>
      </c>
      <c r="R4748" t="s">
        <v>547</v>
      </c>
      <c r="S4748">
        <v>0</v>
      </c>
      <c r="T4748">
        <f>invoices[[#This Row],[total_amount]]</f>
        <v>12950</v>
      </c>
      <c r="U4748" t="s">
        <v>554</v>
      </c>
      <c r="V4748" t="str">
        <f>INDEX([1]!Table1[tenantname],MATCH(invoices[[#This Row],[allotment_id]],[1]!Table1[TenantAllotmentID],0))</f>
        <v>Gokul Prakash (B14-C2)</v>
      </c>
      <c r="W4748" t="s">
        <v>14149</v>
      </c>
      <c r="X4748" t="s">
        <v>14150</v>
      </c>
      <c r="Y4748" s="4">
        <v>45261</v>
      </c>
      <c r="Z4748" t="s">
        <v>15808</v>
      </c>
      <c r="AA4748">
        <v>8973</v>
      </c>
      <c r="AB4748">
        <v>2990</v>
      </c>
      <c r="AC4748">
        <v>537</v>
      </c>
      <c r="AD4748" s="7">
        <f>invoices[[#This Row],[Rent]]+invoices[[#This Row],[Services]]+invoices[[#This Row],[GST]]</f>
        <v>12500</v>
      </c>
      <c r="AE4748" s="7">
        <f>invoices[[#This Row],[Total]]-invoices[[#This Row],[rent_amount]]</f>
        <v>0</v>
      </c>
      <c r="AF4748">
        <v>3653</v>
      </c>
      <c r="AG4748">
        <v>450</v>
      </c>
      <c r="AH4748">
        <f>invoices[[#This Row],[EB Amount]]-invoices[[#This Row],[electricity_amount]]</f>
        <v>0</v>
      </c>
    </row>
    <row r="4749" spans="1:34">
      <c r="A4749" t="s">
        <v>8864</v>
      </c>
      <c r="B4749" t="s">
        <v>22</v>
      </c>
      <c r="C4749" t="s">
        <v>5995</v>
      </c>
      <c r="D4749" t="s">
        <v>24</v>
      </c>
      <c r="E4749" t="s">
        <v>569</v>
      </c>
      <c r="F4749" t="s">
        <v>1493</v>
      </c>
      <c r="G4749" t="s">
        <v>8865</v>
      </c>
      <c r="H4749" s="1">
        <f>DATE(YEAR(invoices[[#This Row],[due_date]]),MONTH(invoices[[#This Row],[due_date]]),1)</f>
        <v>45261</v>
      </c>
      <c r="I4749" s="1">
        <v>45267</v>
      </c>
      <c r="J4749">
        <v>12000</v>
      </c>
      <c r="K4749">
        <v>1900</v>
      </c>
      <c r="L4749">
        <v>0</v>
      </c>
      <c r="M4749">
        <f>invoices[[#This Row],[rent_amount]]+invoices[[#This Row],[electricity_amount]]+invoices[[#This Row],[other_charges]]</f>
        <v>13900</v>
      </c>
      <c r="N4749" t="s">
        <v>28</v>
      </c>
      <c r="O4749" t="s">
        <v>546</v>
      </c>
      <c r="P4749">
        <v>0</v>
      </c>
      <c r="Q4749" t="b">
        <v>0</v>
      </c>
      <c r="R4749" t="s">
        <v>547</v>
      </c>
      <c r="S4749">
        <v>0</v>
      </c>
      <c r="T4749">
        <f>invoices[[#This Row],[total_amount]]</f>
        <v>13900</v>
      </c>
      <c r="U4749" t="s">
        <v>5997</v>
      </c>
      <c r="V4749" t="str">
        <f>INDEX([1]!Table1[tenantname],MATCH(invoices[[#This Row],[allotment_id]],[1]!Table1[TenantAllotmentID],0))</f>
        <v>Neetu Santhosh (C12-C1)</v>
      </c>
      <c r="W4749" t="s">
        <v>15439</v>
      </c>
      <c r="X4749" t="s">
        <v>15440</v>
      </c>
      <c r="Y4749" s="4">
        <v>45261</v>
      </c>
      <c r="Z4749" t="s">
        <v>15808</v>
      </c>
      <c r="AA4749">
        <v>7800</v>
      </c>
      <c r="AB4749">
        <v>4200</v>
      </c>
      <c r="AC4749">
        <v>0</v>
      </c>
      <c r="AD4749" s="7">
        <f>invoices[[#This Row],[Rent]]+invoices[[#This Row],[Services]]+invoices[[#This Row],[GST]]</f>
        <v>12000</v>
      </c>
      <c r="AE4749" s="7">
        <f>invoices[[#This Row],[Total]]-invoices[[#This Row],[rent_amount]]</f>
        <v>0</v>
      </c>
      <c r="AF4749">
        <v>3682</v>
      </c>
      <c r="AG4749">
        <v>1900</v>
      </c>
      <c r="AH4749">
        <f>invoices[[#This Row],[EB Amount]]-invoices[[#This Row],[electricity_amount]]</f>
        <v>0</v>
      </c>
    </row>
    <row r="4750" spans="1:34">
      <c r="A4750" t="s">
        <v>8926</v>
      </c>
      <c r="B4750" t="s">
        <v>22</v>
      </c>
      <c r="C4750" t="s">
        <v>2923</v>
      </c>
      <c r="D4750" t="s">
        <v>24</v>
      </c>
      <c r="E4750" t="s">
        <v>147</v>
      </c>
      <c r="F4750" t="s">
        <v>336</v>
      </c>
      <c r="G4750" t="s">
        <v>8927</v>
      </c>
      <c r="H4750" s="1">
        <f>DATE(YEAR(invoices[[#This Row],[due_date]]),MONTH(invoices[[#This Row],[due_date]]),1)</f>
        <v>45261</v>
      </c>
      <c r="I4750" s="1">
        <v>45267</v>
      </c>
      <c r="J4750">
        <v>13600</v>
      </c>
      <c r="K4750">
        <v>1290</v>
      </c>
      <c r="L4750">
        <v>0</v>
      </c>
      <c r="M4750">
        <f>invoices[[#This Row],[rent_amount]]+invoices[[#This Row],[electricity_amount]]+invoices[[#This Row],[other_charges]]</f>
        <v>14890</v>
      </c>
      <c r="N4750" t="s">
        <v>28</v>
      </c>
      <c r="O4750" t="s">
        <v>1668</v>
      </c>
      <c r="P4750">
        <v>0</v>
      </c>
      <c r="Q4750" t="b">
        <v>0</v>
      </c>
      <c r="R4750" t="s">
        <v>547</v>
      </c>
      <c r="S4750">
        <v>0</v>
      </c>
      <c r="T4750">
        <f>invoices[[#This Row],[total_amount]]</f>
        <v>14890</v>
      </c>
      <c r="U4750" t="s">
        <v>2924</v>
      </c>
      <c r="V4750" t="str">
        <f>INDEX([1]!Table1[tenantname],MATCH(invoices[[#This Row],[allotment_id]],[1]!Table1[TenantAllotmentID],0))</f>
        <v>Snehangshu Chakraborty (C31-D1)</v>
      </c>
      <c r="W4750" t="s">
        <v>14925</v>
      </c>
      <c r="X4750" t="s">
        <v>14926</v>
      </c>
      <c r="Y4750" s="4">
        <v>45261</v>
      </c>
      <c r="Z4750" t="s">
        <v>15808</v>
      </c>
      <c r="AA4750">
        <v>9762</v>
      </c>
      <c r="AB4750">
        <v>3253</v>
      </c>
      <c r="AC4750">
        <v>585</v>
      </c>
      <c r="AD4750" s="7">
        <f>invoices[[#This Row],[Rent]]+invoices[[#This Row],[Services]]+invoices[[#This Row],[GST]]</f>
        <v>13600</v>
      </c>
      <c r="AE4750" s="7">
        <f>invoices[[#This Row],[Total]]-invoices[[#This Row],[rent_amount]]</f>
        <v>0</v>
      </c>
      <c r="AF4750">
        <v>3714</v>
      </c>
      <c r="AG4750">
        <v>1290</v>
      </c>
      <c r="AH4750">
        <f>invoices[[#This Row],[EB Amount]]-invoices[[#This Row],[electricity_amount]]</f>
        <v>0</v>
      </c>
    </row>
    <row r="4751" spans="1:34">
      <c r="A4751" t="s">
        <v>8978</v>
      </c>
      <c r="B4751" t="s">
        <v>22</v>
      </c>
      <c r="C4751" t="s">
        <v>1417</v>
      </c>
      <c r="D4751" t="s">
        <v>24</v>
      </c>
      <c r="E4751" t="s">
        <v>592</v>
      </c>
      <c r="F4751" t="s">
        <v>1184</v>
      </c>
      <c r="G4751" t="s">
        <v>8979</v>
      </c>
      <c r="H4751" s="1">
        <f>DATE(YEAR(invoices[[#This Row],[due_date]]),MONTH(invoices[[#This Row],[due_date]]),1)</f>
        <v>45261</v>
      </c>
      <c r="I4751" s="1">
        <v>45267</v>
      </c>
      <c r="J4751">
        <v>22000</v>
      </c>
      <c r="K4751">
        <v>1560</v>
      </c>
      <c r="L4751">
        <v>0</v>
      </c>
      <c r="M4751">
        <f>invoices[[#This Row],[rent_amount]]+invoices[[#This Row],[electricity_amount]]+invoices[[#This Row],[other_charges]]</f>
        <v>23560</v>
      </c>
      <c r="N4751" t="s">
        <v>28</v>
      </c>
      <c r="O4751" t="s">
        <v>1742</v>
      </c>
      <c r="P4751">
        <v>0</v>
      </c>
      <c r="Q4751" t="b">
        <v>0</v>
      </c>
      <c r="R4751" t="s">
        <v>547</v>
      </c>
      <c r="S4751">
        <v>0</v>
      </c>
      <c r="T4751">
        <f>invoices[[#This Row],[total_amount]]</f>
        <v>23560</v>
      </c>
      <c r="U4751" t="s">
        <v>1419</v>
      </c>
      <c r="V4751" t="str">
        <f>INDEX([1]!Table1[tenantname],MATCH(invoices[[#This Row],[allotment_id]],[1]!Table1[TenantAllotmentID],0))</f>
        <v>Asmita Dhuldhule (A44-D1)</v>
      </c>
      <c r="W4751" t="s">
        <v>14464</v>
      </c>
      <c r="X4751" t="s">
        <v>14465</v>
      </c>
      <c r="Y4751" s="4">
        <v>45261</v>
      </c>
      <c r="Z4751" t="s">
        <v>15808</v>
      </c>
      <c r="AA4751">
        <v>15792</v>
      </c>
      <c r="AB4751">
        <v>5263</v>
      </c>
      <c r="AC4751">
        <v>945</v>
      </c>
      <c r="AD4751" s="7">
        <f>invoices[[#This Row],[Rent]]+invoices[[#This Row],[Services]]+invoices[[#This Row],[GST]]</f>
        <v>22000</v>
      </c>
      <c r="AE4751" s="7">
        <f>invoices[[#This Row],[Total]]-invoices[[#This Row],[rent_amount]]</f>
        <v>0</v>
      </c>
      <c r="AF4751">
        <v>3745</v>
      </c>
      <c r="AG4751">
        <v>1560</v>
      </c>
      <c r="AH4751">
        <f>invoices[[#This Row],[EB Amount]]-invoices[[#This Row],[electricity_amount]]</f>
        <v>0</v>
      </c>
    </row>
    <row r="4752" spans="1:34">
      <c r="A4752" t="s">
        <v>9046</v>
      </c>
      <c r="B4752" t="s">
        <v>22</v>
      </c>
      <c r="C4752" t="s">
        <v>1387</v>
      </c>
      <c r="D4752" t="s">
        <v>24</v>
      </c>
      <c r="E4752" t="s">
        <v>476</v>
      </c>
      <c r="F4752" t="s">
        <v>1388</v>
      </c>
      <c r="G4752" t="s">
        <v>9047</v>
      </c>
      <c r="H4752" s="1">
        <f>DATE(YEAR(invoices[[#This Row],[due_date]]),MONTH(invoices[[#This Row],[due_date]]),1)</f>
        <v>45261</v>
      </c>
      <c r="I4752" s="1">
        <v>45267</v>
      </c>
      <c r="J4752">
        <v>13600</v>
      </c>
      <c r="K4752">
        <v>1590</v>
      </c>
      <c r="L4752">
        <v>0</v>
      </c>
      <c r="M4752">
        <f>invoices[[#This Row],[rent_amount]]+invoices[[#This Row],[electricity_amount]]+invoices[[#This Row],[other_charges]]</f>
        <v>15190</v>
      </c>
      <c r="N4752" t="s">
        <v>28</v>
      </c>
      <c r="O4752" t="s">
        <v>1668</v>
      </c>
      <c r="P4752">
        <v>0</v>
      </c>
      <c r="Q4752" t="b">
        <v>0</v>
      </c>
      <c r="R4752" t="s">
        <v>547</v>
      </c>
      <c r="S4752">
        <v>0</v>
      </c>
      <c r="T4752">
        <f>invoices[[#This Row],[total_amount]]</f>
        <v>15190</v>
      </c>
      <c r="U4752" t="s">
        <v>1390</v>
      </c>
      <c r="V4752" t="str">
        <f>INDEX([1]!Table1[tenantname],MATCH(invoices[[#This Row],[allotment_id]],[1]!Table1[TenantAllotmentID],0))</f>
        <v>Tushar Ankit (B41-B1)</v>
      </c>
      <c r="W4752" t="s">
        <v>14454</v>
      </c>
      <c r="X4752" t="s">
        <v>14455</v>
      </c>
      <c r="Y4752" s="4">
        <v>45261</v>
      </c>
      <c r="Z4752" t="s">
        <v>15808</v>
      </c>
      <c r="AA4752">
        <v>9762</v>
      </c>
      <c r="AB4752">
        <v>3253</v>
      </c>
      <c r="AC4752">
        <v>585</v>
      </c>
      <c r="AD4752" s="7">
        <f>invoices[[#This Row],[Rent]]+invoices[[#This Row],[Services]]+invoices[[#This Row],[GST]]</f>
        <v>13600</v>
      </c>
      <c r="AE4752" s="7">
        <f>invoices[[#This Row],[Total]]-invoices[[#This Row],[rent_amount]]</f>
        <v>0</v>
      </c>
      <c r="AF4752">
        <v>3783</v>
      </c>
      <c r="AG4752">
        <v>1590</v>
      </c>
      <c r="AH4752">
        <f>invoices[[#This Row],[EB Amount]]-invoices[[#This Row],[electricity_amount]]</f>
        <v>0</v>
      </c>
    </row>
    <row r="4753" spans="1:34">
      <c r="A4753" t="s">
        <v>9086</v>
      </c>
      <c r="B4753" t="s">
        <v>22</v>
      </c>
      <c r="C4753" t="s">
        <v>1992</v>
      </c>
      <c r="D4753" t="s">
        <v>24</v>
      </c>
      <c r="E4753" t="s">
        <v>147</v>
      </c>
      <c r="F4753" t="s">
        <v>370</v>
      </c>
      <c r="G4753" t="s">
        <v>9087</v>
      </c>
      <c r="H4753" s="1">
        <f>DATE(YEAR(invoices[[#This Row],[due_date]]),MONTH(invoices[[#This Row],[due_date]]),1)</f>
        <v>45261</v>
      </c>
      <c r="I4753" s="1">
        <v>45267</v>
      </c>
      <c r="J4753">
        <v>18300</v>
      </c>
      <c r="K4753">
        <v>1290</v>
      </c>
      <c r="L4753">
        <v>0</v>
      </c>
      <c r="M4753">
        <f>invoices[[#This Row],[rent_amount]]+invoices[[#This Row],[electricity_amount]]+invoices[[#This Row],[other_charges]]</f>
        <v>19590</v>
      </c>
      <c r="N4753" t="s">
        <v>28</v>
      </c>
      <c r="O4753" t="s">
        <v>546</v>
      </c>
      <c r="P4753">
        <v>0</v>
      </c>
      <c r="Q4753" t="b">
        <v>0</v>
      </c>
      <c r="R4753" t="s">
        <v>547</v>
      </c>
      <c r="S4753">
        <v>0</v>
      </c>
      <c r="T4753">
        <f>invoices[[#This Row],[total_amount]]</f>
        <v>19590</v>
      </c>
      <c r="U4753" t="s">
        <v>1994</v>
      </c>
      <c r="V4753" t="str">
        <f>INDEX([1]!Table1[tenantname],MATCH(invoices[[#This Row],[allotment_id]],[1]!Table1[TenantAllotmentID],0))</f>
        <v>Parag Kaundil (C31-A1)</v>
      </c>
      <c r="W4753" t="s">
        <v>14671</v>
      </c>
      <c r="X4753" t="s">
        <v>14672</v>
      </c>
      <c r="Y4753" s="4">
        <v>45261</v>
      </c>
      <c r="Z4753" t="s">
        <v>15808</v>
      </c>
      <c r="AA4753">
        <v>13136</v>
      </c>
      <c r="AB4753">
        <v>4377</v>
      </c>
      <c r="AC4753">
        <v>787</v>
      </c>
      <c r="AD4753" s="7">
        <f>invoices[[#This Row],[Rent]]+invoices[[#This Row],[Services]]+invoices[[#This Row],[GST]]</f>
        <v>18300</v>
      </c>
      <c r="AE4753" s="7">
        <f>invoices[[#This Row],[Total]]-invoices[[#This Row],[rent_amount]]</f>
        <v>0</v>
      </c>
      <c r="AF4753">
        <v>3805</v>
      </c>
      <c r="AG4753">
        <v>1290</v>
      </c>
      <c r="AH4753">
        <f>invoices[[#This Row],[EB Amount]]-invoices[[#This Row],[electricity_amount]]</f>
        <v>0</v>
      </c>
    </row>
    <row r="4754" spans="1:34">
      <c r="A4754" t="s">
        <v>9200</v>
      </c>
      <c r="B4754" t="s">
        <v>22</v>
      </c>
      <c r="C4754" t="s">
        <v>5698</v>
      </c>
      <c r="D4754" t="s">
        <v>24</v>
      </c>
      <c r="E4754" t="s">
        <v>234</v>
      </c>
      <c r="F4754" t="s">
        <v>2143</v>
      </c>
      <c r="G4754" t="s">
        <v>9201</v>
      </c>
      <c r="H4754" s="1">
        <f>DATE(YEAR(invoices[[#This Row],[due_date]]),MONTH(invoices[[#This Row],[due_date]]),1)</f>
        <v>45261</v>
      </c>
      <c r="I4754" s="1">
        <v>45267</v>
      </c>
      <c r="J4754">
        <v>12600</v>
      </c>
      <c r="K4754">
        <v>960</v>
      </c>
      <c r="L4754">
        <v>0</v>
      </c>
      <c r="M4754">
        <f>invoices[[#This Row],[rent_amount]]+invoices[[#This Row],[electricity_amount]]+invoices[[#This Row],[other_charges]]</f>
        <v>13560</v>
      </c>
      <c r="N4754" t="s">
        <v>28</v>
      </c>
      <c r="O4754" t="s">
        <v>1668</v>
      </c>
      <c r="P4754">
        <v>0</v>
      </c>
      <c r="Q4754" t="b">
        <v>0</v>
      </c>
      <c r="R4754" t="s">
        <v>547</v>
      </c>
      <c r="S4754">
        <v>0</v>
      </c>
      <c r="T4754">
        <f>invoices[[#This Row],[total_amount]]</f>
        <v>13560</v>
      </c>
      <c r="U4754" s="2" t="s">
        <v>5700</v>
      </c>
      <c r="V4754" t="str">
        <f>INDEX([1]!Table1[tenantname],MATCH(invoices[[#This Row],[allotment_id]],[1]!Table1[TenantAllotmentID],0))</f>
        <v>Tanya choudhary (D12-C2)</v>
      </c>
      <c r="W4754" t="s">
        <v>15412</v>
      </c>
      <c r="X4754" t="s">
        <v>15413</v>
      </c>
      <c r="Y4754" s="4">
        <v>45261</v>
      </c>
      <c r="Z4754" t="s">
        <v>15808</v>
      </c>
      <c r="AA4754">
        <v>9044</v>
      </c>
      <c r="AB4754">
        <v>3014</v>
      </c>
      <c r="AC4754">
        <v>542</v>
      </c>
      <c r="AD4754" s="7">
        <f>invoices[[#This Row],[Rent]]+invoices[[#This Row],[Services]]+invoices[[#This Row],[GST]]</f>
        <v>12600</v>
      </c>
      <c r="AE4754" s="7">
        <f>invoices[[#This Row],[Total]]-invoices[[#This Row],[rent_amount]]</f>
        <v>0</v>
      </c>
      <c r="AF4754">
        <v>3864</v>
      </c>
      <c r="AG4754">
        <v>960</v>
      </c>
      <c r="AH4754">
        <f>invoices[[#This Row],[EB Amount]]-invoices[[#This Row],[electricity_amount]]</f>
        <v>0</v>
      </c>
    </row>
    <row r="4755" spans="1:34">
      <c r="A4755" t="s">
        <v>9307</v>
      </c>
      <c r="B4755" t="s">
        <v>22</v>
      </c>
      <c r="C4755" t="s">
        <v>267</v>
      </c>
      <c r="D4755" t="s">
        <v>24</v>
      </c>
      <c r="E4755" t="s">
        <v>268</v>
      </c>
      <c r="F4755" t="s">
        <v>269</v>
      </c>
      <c r="G4755" t="s">
        <v>9308</v>
      </c>
      <c r="H4755" s="1">
        <f>DATE(YEAR(invoices[[#This Row],[due_date]]),MONTH(invoices[[#This Row],[due_date]]),1)</f>
        <v>45261</v>
      </c>
      <c r="I4755" s="1">
        <v>45267</v>
      </c>
      <c r="J4755">
        <v>12600</v>
      </c>
      <c r="K4755">
        <v>660</v>
      </c>
      <c r="L4755">
        <v>0</v>
      </c>
      <c r="M4755">
        <f>invoices[[#This Row],[rent_amount]]+invoices[[#This Row],[electricity_amount]]+invoices[[#This Row],[other_charges]]</f>
        <v>13260</v>
      </c>
      <c r="N4755" t="s">
        <v>28</v>
      </c>
      <c r="O4755" t="s">
        <v>546</v>
      </c>
      <c r="P4755">
        <v>0</v>
      </c>
      <c r="Q4755" t="b">
        <v>0</v>
      </c>
      <c r="R4755" t="s">
        <v>547</v>
      </c>
      <c r="S4755">
        <v>0</v>
      </c>
      <c r="T4755">
        <f>invoices[[#This Row],[total_amount]]</f>
        <v>13260</v>
      </c>
      <c r="U4755" t="s">
        <v>272</v>
      </c>
      <c r="V4755" t="str">
        <f>INDEX([1]!Table1[tenantname],MATCH(invoices[[#This Row],[allotment_id]],[1]!Table1[TenantAllotmentID],0))</f>
        <v>Nikhil Pandey (C21-C1)</v>
      </c>
      <c r="W4755" t="s">
        <v>14050</v>
      </c>
      <c r="X4755" t="s">
        <v>14051</v>
      </c>
      <c r="Y4755" s="4">
        <v>45261</v>
      </c>
      <c r="Z4755" t="s">
        <v>15808</v>
      </c>
      <c r="AA4755">
        <v>9044</v>
      </c>
      <c r="AB4755">
        <v>3014</v>
      </c>
      <c r="AC4755">
        <v>542</v>
      </c>
      <c r="AD4755" s="7">
        <f>invoices[[#This Row],[Rent]]+invoices[[#This Row],[Services]]+invoices[[#This Row],[GST]]</f>
        <v>12600</v>
      </c>
      <c r="AE4755" s="7">
        <f>invoices[[#This Row],[Total]]-invoices[[#This Row],[rent_amount]]</f>
        <v>0</v>
      </c>
      <c r="AF4755">
        <v>3922</v>
      </c>
      <c r="AG4755">
        <v>660</v>
      </c>
      <c r="AH4755">
        <f>invoices[[#This Row],[EB Amount]]-invoices[[#This Row],[electricity_amount]]</f>
        <v>0</v>
      </c>
    </row>
    <row r="4756" spans="1:34">
      <c r="A4756" t="s">
        <v>9435</v>
      </c>
      <c r="B4756" t="s">
        <v>22</v>
      </c>
      <c r="C4756" t="s">
        <v>2262</v>
      </c>
      <c r="D4756" t="s">
        <v>24</v>
      </c>
      <c r="E4756" t="s">
        <v>88</v>
      </c>
      <c r="F4756" t="s">
        <v>126</v>
      </c>
      <c r="G4756" t="s">
        <v>9436</v>
      </c>
      <c r="H4756" s="1">
        <f>DATE(YEAR(invoices[[#This Row],[due_date]]),MONTH(invoices[[#This Row],[due_date]]),1)</f>
        <v>45261</v>
      </c>
      <c r="I4756" s="1">
        <v>45267</v>
      </c>
      <c r="J4756">
        <v>12600</v>
      </c>
      <c r="K4756">
        <v>1740</v>
      </c>
      <c r="L4756">
        <v>0</v>
      </c>
      <c r="M4756">
        <f>invoices[[#This Row],[rent_amount]]+invoices[[#This Row],[electricity_amount]]+invoices[[#This Row],[other_charges]]</f>
        <v>14340</v>
      </c>
      <c r="N4756" t="s">
        <v>28</v>
      </c>
      <c r="O4756" t="s">
        <v>546</v>
      </c>
      <c r="P4756">
        <v>0</v>
      </c>
      <c r="Q4756" t="b">
        <v>0</v>
      </c>
      <c r="R4756" t="s">
        <v>547</v>
      </c>
      <c r="S4756">
        <v>0</v>
      </c>
      <c r="T4756">
        <f>invoices[[#This Row],[total_amount]]</f>
        <v>14340</v>
      </c>
      <c r="U4756" t="s">
        <v>2264</v>
      </c>
      <c r="V4756" t="str">
        <f>INDEX([1]!Table1[tenantname],MATCH(invoices[[#This Row],[allotment_id]],[1]!Table1[TenantAllotmentID],0))</f>
        <v>Dayanithi  (B13-C2)</v>
      </c>
      <c r="W4756" t="s">
        <v>14756</v>
      </c>
      <c r="X4756" t="s">
        <v>14757</v>
      </c>
      <c r="Y4756" s="4">
        <v>45261</v>
      </c>
      <c r="Z4756" t="s">
        <v>15808</v>
      </c>
      <c r="AA4756">
        <v>9044</v>
      </c>
      <c r="AB4756">
        <v>3014</v>
      </c>
      <c r="AC4756">
        <v>542</v>
      </c>
      <c r="AD4756" s="7">
        <f>invoices[[#This Row],[Rent]]+invoices[[#This Row],[Services]]+invoices[[#This Row],[GST]]</f>
        <v>12600</v>
      </c>
      <c r="AE4756" s="7">
        <f>invoices[[#This Row],[Total]]-invoices[[#This Row],[rent_amount]]</f>
        <v>0</v>
      </c>
      <c r="AF4756">
        <v>3990</v>
      </c>
      <c r="AG4756">
        <v>1740</v>
      </c>
      <c r="AH4756">
        <f>invoices[[#This Row],[EB Amount]]-invoices[[#This Row],[electricity_amount]]</f>
        <v>0</v>
      </c>
    </row>
    <row r="4757" spans="1:34">
      <c r="A4757" t="s">
        <v>9499</v>
      </c>
      <c r="B4757" t="s">
        <v>22</v>
      </c>
      <c r="C4757" t="s">
        <v>1517</v>
      </c>
      <c r="D4757" t="s">
        <v>24</v>
      </c>
      <c r="E4757" t="s">
        <v>349</v>
      </c>
      <c r="F4757" t="s">
        <v>878</v>
      </c>
      <c r="G4757" t="s">
        <v>9500</v>
      </c>
      <c r="H4757" s="1">
        <f>DATE(YEAR(invoices[[#This Row],[due_date]]),MONTH(invoices[[#This Row],[due_date]]),1)</f>
        <v>45261</v>
      </c>
      <c r="I4757" s="1">
        <v>45267</v>
      </c>
      <c r="J4757">
        <v>18300</v>
      </c>
      <c r="K4757">
        <v>1200</v>
      </c>
      <c r="L4757">
        <v>0</v>
      </c>
      <c r="M4757">
        <f>invoices[[#This Row],[rent_amount]]+invoices[[#This Row],[electricity_amount]]+invoices[[#This Row],[other_charges]]</f>
        <v>19500</v>
      </c>
      <c r="N4757" t="s">
        <v>28</v>
      </c>
      <c r="O4757" t="s">
        <v>1742</v>
      </c>
      <c r="P4757">
        <v>0</v>
      </c>
      <c r="Q4757" t="b">
        <v>0</v>
      </c>
      <c r="R4757" t="s">
        <v>547</v>
      </c>
      <c r="S4757">
        <v>0</v>
      </c>
      <c r="T4757">
        <f>invoices[[#This Row],[total_amount]]</f>
        <v>19500</v>
      </c>
      <c r="U4757" t="s">
        <v>1518</v>
      </c>
      <c r="V4757" t="str">
        <f>INDEX([1]!Table1[tenantname],MATCH(invoices[[#This Row],[allotment_id]],[1]!Table1[TenantAllotmentID],0))</f>
        <v>Binayak Debgupta (B11-A1)</v>
      </c>
      <c r="W4757" t="s">
        <v>14504</v>
      </c>
      <c r="X4757" t="s">
        <v>14505</v>
      </c>
      <c r="Y4757" s="4">
        <v>45261</v>
      </c>
      <c r="Z4757" t="s">
        <v>15808</v>
      </c>
      <c r="AA4757">
        <v>13136</v>
      </c>
      <c r="AB4757">
        <v>4377</v>
      </c>
      <c r="AC4757">
        <v>787</v>
      </c>
      <c r="AD4757" s="7">
        <f>invoices[[#This Row],[Rent]]+invoices[[#This Row],[Services]]+invoices[[#This Row],[GST]]</f>
        <v>18300</v>
      </c>
      <c r="AE4757" s="7">
        <f>invoices[[#This Row],[Total]]-invoices[[#This Row],[rent_amount]]</f>
        <v>0</v>
      </c>
      <c r="AF4757">
        <v>4024</v>
      </c>
      <c r="AG4757">
        <v>1200</v>
      </c>
      <c r="AH4757">
        <f>invoices[[#This Row],[EB Amount]]-invoices[[#This Row],[electricity_amount]]</f>
        <v>0</v>
      </c>
    </row>
    <row r="4758" spans="1:34">
      <c r="A4758" t="s">
        <v>9514</v>
      </c>
      <c r="B4758" t="s">
        <v>22</v>
      </c>
      <c r="C4758" t="s">
        <v>1142</v>
      </c>
      <c r="D4758" t="s">
        <v>24</v>
      </c>
      <c r="E4758" t="s">
        <v>50</v>
      </c>
      <c r="F4758" t="s">
        <v>51</v>
      </c>
      <c r="G4758" t="s">
        <v>9515</v>
      </c>
      <c r="H4758" s="1">
        <f>DATE(YEAR(invoices[[#This Row],[due_date]]),MONTH(invoices[[#This Row],[due_date]]),1)</f>
        <v>45261</v>
      </c>
      <c r="I4758" s="1">
        <v>45267</v>
      </c>
      <c r="J4758">
        <v>12500</v>
      </c>
      <c r="K4758">
        <v>360</v>
      </c>
      <c r="L4758">
        <v>0</v>
      </c>
      <c r="M4758">
        <f>invoices[[#This Row],[rent_amount]]+invoices[[#This Row],[electricity_amount]]+invoices[[#This Row],[other_charges]]</f>
        <v>12860</v>
      </c>
      <c r="N4758" t="s">
        <v>28</v>
      </c>
      <c r="O4758" t="s">
        <v>1668</v>
      </c>
      <c r="P4758">
        <v>0</v>
      </c>
      <c r="Q4758" t="b">
        <v>0</v>
      </c>
      <c r="R4758" t="s">
        <v>547</v>
      </c>
      <c r="S4758">
        <v>0</v>
      </c>
      <c r="T4758">
        <f>invoices[[#This Row],[total_amount]]</f>
        <v>12860</v>
      </c>
      <c r="U4758" t="s">
        <v>1144</v>
      </c>
      <c r="V4758" t="str">
        <f>INDEX([1]!Table1[tenantname],MATCH(invoices[[#This Row],[allotment_id]],[1]!Table1[TenantAllotmentID],0))</f>
        <v>Shalmaan B (B32-C2)</v>
      </c>
      <c r="W4758" t="s">
        <v>14360</v>
      </c>
      <c r="X4758" t="s">
        <v>14361</v>
      </c>
      <c r="Y4758" s="4">
        <v>45261</v>
      </c>
      <c r="Z4758" t="s">
        <v>15808</v>
      </c>
      <c r="AA4758">
        <v>8973</v>
      </c>
      <c r="AB4758">
        <v>2990</v>
      </c>
      <c r="AC4758">
        <v>537</v>
      </c>
      <c r="AD4758" s="7">
        <f>invoices[[#This Row],[Rent]]+invoices[[#This Row],[Services]]+invoices[[#This Row],[GST]]</f>
        <v>12500</v>
      </c>
      <c r="AE4758" s="7">
        <f>invoices[[#This Row],[Total]]-invoices[[#This Row],[rent_amount]]</f>
        <v>0</v>
      </c>
      <c r="AF4758">
        <v>4032</v>
      </c>
      <c r="AG4758">
        <v>360</v>
      </c>
      <c r="AH4758">
        <f>invoices[[#This Row],[EB Amount]]-invoices[[#This Row],[electricity_amount]]</f>
        <v>0</v>
      </c>
    </row>
    <row r="4759" spans="1:34">
      <c r="A4759" t="s">
        <v>9632</v>
      </c>
      <c r="B4759" t="s">
        <v>22</v>
      </c>
      <c r="C4759" t="s">
        <v>146</v>
      </c>
      <c r="D4759" t="s">
        <v>24</v>
      </c>
      <c r="E4759" t="s">
        <v>147</v>
      </c>
      <c r="F4759" t="s">
        <v>148</v>
      </c>
      <c r="G4759" t="s">
        <v>9633</v>
      </c>
      <c r="H4759" s="1">
        <f>DATE(YEAR(invoices[[#This Row],[due_date]]),MONTH(invoices[[#This Row],[due_date]]),1)</f>
        <v>45261</v>
      </c>
      <c r="I4759" s="1">
        <v>45267</v>
      </c>
      <c r="J4759">
        <v>12600</v>
      </c>
      <c r="K4759">
        <v>1290</v>
      </c>
      <c r="L4759">
        <v>0</v>
      </c>
      <c r="M4759">
        <f>invoices[[#This Row],[rent_amount]]+invoices[[#This Row],[electricity_amount]]+invoices[[#This Row],[other_charges]]</f>
        <v>13890</v>
      </c>
      <c r="N4759" t="s">
        <v>28</v>
      </c>
      <c r="O4759" t="s">
        <v>1742</v>
      </c>
      <c r="P4759">
        <v>0</v>
      </c>
      <c r="Q4759" t="b">
        <v>0</v>
      </c>
      <c r="R4759" t="s">
        <v>547</v>
      </c>
      <c r="S4759">
        <v>0</v>
      </c>
      <c r="T4759">
        <f>invoices[[#This Row],[total_amount]]</f>
        <v>13890</v>
      </c>
      <c r="U4759" t="s">
        <v>152</v>
      </c>
      <c r="V4759" t="str">
        <f>INDEX([1]!Table1[tenantname],MATCH(invoices[[#This Row],[allotment_id]],[1]!Table1[TenantAllotmentID],0))</f>
        <v>Akshay R (C31-C1)</v>
      </c>
      <c r="W4759" t="s">
        <v>14016</v>
      </c>
      <c r="X4759" t="s">
        <v>14017</v>
      </c>
      <c r="Y4759" s="4">
        <v>45261</v>
      </c>
      <c r="Z4759" t="s">
        <v>15808</v>
      </c>
      <c r="AA4759">
        <v>9044</v>
      </c>
      <c r="AB4759">
        <v>3014</v>
      </c>
      <c r="AC4759">
        <v>542</v>
      </c>
      <c r="AD4759" s="7">
        <f>invoices[[#This Row],[Rent]]+invoices[[#This Row],[Services]]+invoices[[#This Row],[GST]]</f>
        <v>12600</v>
      </c>
      <c r="AE4759" s="7">
        <f>invoices[[#This Row],[Total]]-invoices[[#This Row],[rent_amount]]</f>
        <v>0</v>
      </c>
      <c r="AF4759">
        <v>4092</v>
      </c>
      <c r="AG4759">
        <v>1290</v>
      </c>
      <c r="AH4759">
        <f>invoices[[#This Row],[EB Amount]]-invoices[[#This Row],[electricity_amount]]</f>
        <v>0</v>
      </c>
    </row>
    <row r="4760" spans="1:34">
      <c r="A4760" t="s">
        <v>9634</v>
      </c>
      <c r="B4760" t="s">
        <v>22</v>
      </c>
      <c r="C4760" t="s">
        <v>3109</v>
      </c>
      <c r="D4760" t="s">
        <v>24</v>
      </c>
      <c r="E4760" t="s">
        <v>349</v>
      </c>
      <c r="F4760" t="s">
        <v>1218</v>
      </c>
      <c r="G4760" t="s">
        <v>9635</v>
      </c>
      <c r="H4760" s="1">
        <f>DATE(YEAR(invoices[[#This Row],[due_date]]),MONTH(invoices[[#This Row],[due_date]]),1)</f>
        <v>45261</v>
      </c>
      <c r="I4760" s="1">
        <v>45267</v>
      </c>
      <c r="J4760">
        <v>12600</v>
      </c>
      <c r="K4760">
        <v>1200</v>
      </c>
      <c r="L4760">
        <v>2250</v>
      </c>
      <c r="M4760">
        <f>invoices[[#This Row],[rent_amount]]+invoices[[#This Row],[electricity_amount]]+invoices[[#This Row],[other_charges]]</f>
        <v>16050</v>
      </c>
      <c r="N4760" t="s">
        <v>28</v>
      </c>
      <c r="O4760" t="s">
        <v>1668</v>
      </c>
      <c r="P4760">
        <v>0</v>
      </c>
      <c r="Q4760" t="b">
        <v>0</v>
      </c>
      <c r="R4760" t="s">
        <v>547</v>
      </c>
      <c r="S4760">
        <v>0</v>
      </c>
      <c r="T4760">
        <f>invoices[[#This Row],[total_amount]]</f>
        <v>16050</v>
      </c>
      <c r="U4760" t="s">
        <v>3111</v>
      </c>
      <c r="V4760" t="str">
        <f>INDEX([1]!Table1[tenantname],MATCH(invoices[[#This Row],[allotment_id]],[1]!Table1[TenantAllotmentID],0))</f>
        <v>Vasu Adireddy (B11-C2)</v>
      </c>
      <c r="W4760" t="s">
        <v>14974</v>
      </c>
      <c r="X4760" t="s">
        <v>14975</v>
      </c>
      <c r="Y4760" s="4">
        <v>45261</v>
      </c>
      <c r="Z4760" t="s">
        <v>15808</v>
      </c>
      <c r="AA4760">
        <v>9044</v>
      </c>
      <c r="AB4760">
        <v>3014</v>
      </c>
      <c r="AC4760">
        <v>542</v>
      </c>
      <c r="AD4760" s="7">
        <f>invoices[[#This Row],[Rent]]+invoices[[#This Row],[Services]]+invoices[[#This Row],[GST]]</f>
        <v>12600</v>
      </c>
      <c r="AE4760" s="7">
        <f>invoices[[#This Row],[Total]]-invoices[[#This Row],[rent_amount]]</f>
        <v>0</v>
      </c>
      <c r="AF4760">
        <v>4093</v>
      </c>
      <c r="AG4760">
        <v>1200</v>
      </c>
      <c r="AH4760">
        <f>invoices[[#This Row],[EB Amount]]-invoices[[#This Row],[electricity_amount]]</f>
        <v>0</v>
      </c>
    </row>
    <row r="4761" spans="1:34">
      <c r="A4761" t="s">
        <v>9791</v>
      </c>
      <c r="B4761" t="s">
        <v>22</v>
      </c>
      <c r="C4761" t="s">
        <v>1981</v>
      </c>
      <c r="D4761" t="s">
        <v>24</v>
      </c>
      <c r="E4761" t="s">
        <v>96</v>
      </c>
      <c r="F4761" t="s">
        <v>1982</v>
      </c>
      <c r="G4761" t="s">
        <v>9792</v>
      </c>
      <c r="H4761" s="1">
        <f>DATE(YEAR(invoices[[#This Row],[due_date]]),MONTH(invoices[[#This Row],[due_date]]),1)</f>
        <v>45261</v>
      </c>
      <c r="I4761" s="1">
        <v>45267</v>
      </c>
      <c r="J4761">
        <v>12500</v>
      </c>
      <c r="K4761">
        <v>936</v>
      </c>
      <c r="L4761">
        <v>0</v>
      </c>
      <c r="M4761">
        <f>invoices[[#This Row],[rent_amount]]+invoices[[#This Row],[electricity_amount]]+invoices[[#This Row],[other_charges]]</f>
        <v>13436</v>
      </c>
      <c r="N4761" t="s">
        <v>28</v>
      </c>
      <c r="O4761" t="s">
        <v>546</v>
      </c>
      <c r="P4761">
        <v>0</v>
      </c>
      <c r="Q4761" t="b">
        <v>0</v>
      </c>
      <c r="R4761" t="s">
        <v>547</v>
      </c>
      <c r="S4761">
        <v>0</v>
      </c>
      <c r="T4761">
        <f>invoices[[#This Row],[total_amount]]</f>
        <v>13436</v>
      </c>
      <c r="U4761" t="s">
        <v>1984</v>
      </c>
      <c r="V4761" t="str">
        <f>INDEX([1]!Table1[tenantname],MATCH(invoices[[#This Row],[allotment_id]],[1]!Table1[TenantAllotmentID],0))</f>
        <v>Nitin Chanpuriya (B33-C1)</v>
      </c>
      <c r="W4761" t="s">
        <v>14667</v>
      </c>
      <c r="X4761" t="s">
        <v>14668</v>
      </c>
      <c r="Y4761" s="4">
        <v>45261</v>
      </c>
      <c r="Z4761" t="s">
        <v>15808</v>
      </c>
      <c r="AA4761">
        <v>8973</v>
      </c>
      <c r="AB4761">
        <v>2990</v>
      </c>
      <c r="AC4761">
        <v>537</v>
      </c>
      <c r="AD4761" s="7">
        <f>invoices[[#This Row],[Rent]]+invoices[[#This Row],[Services]]+invoices[[#This Row],[GST]]</f>
        <v>12500</v>
      </c>
      <c r="AE4761" s="7">
        <f>invoices[[#This Row],[Total]]-invoices[[#This Row],[rent_amount]]</f>
        <v>0</v>
      </c>
      <c r="AF4761">
        <v>4168</v>
      </c>
      <c r="AG4761">
        <v>936</v>
      </c>
      <c r="AH4761">
        <f>invoices[[#This Row],[EB Amount]]-invoices[[#This Row],[electricity_amount]]</f>
        <v>0</v>
      </c>
    </row>
    <row r="4762" spans="1:34">
      <c r="A4762" t="s">
        <v>9821</v>
      </c>
      <c r="B4762" t="s">
        <v>22</v>
      </c>
      <c r="C4762" t="s">
        <v>645</v>
      </c>
      <c r="D4762" t="s">
        <v>24</v>
      </c>
      <c r="E4762" t="s">
        <v>254</v>
      </c>
      <c r="F4762" t="s">
        <v>575</v>
      </c>
      <c r="G4762" t="s">
        <v>9822</v>
      </c>
      <c r="H4762" s="1">
        <f>DATE(YEAR(invoices[[#This Row],[due_date]]),MONTH(invoices[[#This Row],[due_date]]),1)</f>
        <v>45261</v>
      </c>
      <c r="I4762" s="1">
        <v>45267</v>
      </c>
      <c r="J4762">
        <v>13600</v>
      </c>
      <c r="K4762">
        <v>2070</v>
      </c>
      <c r="L4762">
        <v>2250</v>
      </c>
      <c r="M4762">
        <f>invoices[[#This Row],[rent_amount]]+invoices[[#This Row],[electricity_amount]]+invoices[[#This Row],[other_charges]]</f>
        <v>17920</v>
      </c>
      <c r="N4762" t="s">
        <v>28</v>
      </c>
      <c r="O4762" t="s">
        <v>546</v>
      </c>
      <c r="P4762">
        <v>0</v>
      </c>
      <c r="Q4762" t="b">
        <v>0</v>
      </c>
      <c r="R4762" t="s">
        <v>547</v>
      </c>
      <c r="S4762">
        <v>0</v>
      </c>
      <c r="T4762">
        <f>invoices[[#This Row],[total_amount]]</f>
        <v>17920</v>
      </c>
      <c r="U4762" t="s">
        <v>6191</v>
      </c>
      <c r="V4762" t="str">
        <f>INDEX([1]!Table1[tenantname],MATCH(invoices[[#This Row],[allotment_id]],[1]!Table1[TenantAllotmentID],0))</f>
        <v>Deepa Shankar (C42-B1)</v>
      </c>
      <c r="W4762" t="s">
        <v>14181</v>
      </c>
      <c r="X4762" t="s">
        <v>15459</v>
      </c>
      <c r="Y4762" s="4">
        <v>45261</v>
      </c>
      <c r="Z4762" t="s">
        <v>15808</v>
      </c>
      <c r="AA4762">
        <v>9762</v>
      </c>
      <c r="AB4762">
        <v>3253</v>
      </c>
      <c r="AC4762">
        <v>585</v>
      </c>
      <c r="AD4762" s="7">
        <f>invoices[[#This Row],[Rent]]+invoices[[#This Row],[Services]]+invoices[[#This Row],[GST]]</f>
        <v>13600</v>
      </c>
      <c r="AE4762" s="7">
        <f>invoices[[#This Row],[Total]]-invoices[[#This Row],[rent_amount]]</f>
        <v>0</v>
      </c>
      <c r="AF4762">
        <v>4186</v>
      </c>
      <c r="AG4762">
        <v>2070</v>
      </c>
      <c r="AH4762">
        <f>invoices[[#This Row],[EB Amount]]-invoices[[#This Row],[electricity_amount]]</f>
        <v>0</v>
      </c>
    </row>
    <row r="4763" spans="1:34">
      <c r="A4763" t="s">
        <v>9847</v>
      </c>
      <c r="B4763" t="s">
        <v>22</v>
      </c>
      <c r="C4763" t="s">
        <v>9597</v>
      </c>
      <c r="D4763" t="s">
        <v>24</v>
      </c>
      <c r="E4763" t="s">
        <v>275</v>
      </c>
      <c r="F4763" t="s">
        <v>411</v>
      </c>
      <c r="G4763" t="s">
        <v>9848</v>
      </c>
      <c r="H4763" s="1">
        <f>DATE(YEAR(invoices[[#This Row],[due_date]]),MONTH(invoices[[#This Row],[due_date]]),1)</f>
        <v>45261</v>
      </c>
      <c r="I4763" s="1">
        <v>45267</v>
      </c>
      <c r="J4763">
        <v>436</v>
      </c>
      <c r="K4763">
        <v>1500</v>
      </c>
      <c r="L4763">
        <v>2250</v>
      </c>
      <c r="M4763">
        <f>invoices[[#This Row],[rent_amount]]+invoices[[#This Row],[electricity_amount]]+invoices[[#This Row],[other_charges]]</f>
        <v>4186</v>
      </c>
      <c r="N4763" t="s">
        <v>28</v>
      </c>
      <c r="O4763" t="s">
        <v>1742</v>
      </c>
      <c r="P4763">
        <v>0</v>
      </c>
      <c r="Q4763" t="b">
        <v>0</v>
      </c>
      <c r="R4763" t="s">
        <v>547</v>
      </c>
      <c r="S4763">
        <v>0</v>
      </c>
      <c r="T4763">
        <f>invoices[[#This Row],[total_amount]]</f>
        <v>4186</v>
      </c>
      <c r="U4763" t="s">
        <v>9599</v>
      </c>
      <c r="V4763" t="str">
        <f>INDEX([1]!Table1[tenantname],MATCH(invoices[[#This Row],[allotment_id]],[1]!Table1[TenantAllotmentID],0))</f>
        <v>Anu Ramya Ramesh (B44-B2)</v>
      </c>
      <c r="W4763" t="s">
        <v>15667</v>
      </c>
      <c r="X4763" t="s">
        <v>15668</v>
      </c>
      <c r="Y4763" s="4">
        <v>45261</v>
      </c>
      <c r="Z4763" t="s">
        <v>15808</v>
      </c>
      <c r="AA4763">
        <v>314</v>
      </c>
      <c r="AB4763">
        <v>104</v>
      </c>
      <c r="AC4763">
        <v>18</v>
      </c>
      <c r="AD4763" s="7">
        <f>invoices[[#This Row],[Rent]]+invoices[[#This Row],[Services]]+invoices[[#This Row],[GST]]</f>
        <v>436</v>
      </c>
      <c r="AE4763" s="7">
        <f>invoices[[#This Row],[Total]]-invoices[[#This Row],[rent_amount]]</f>
        <v>0</v>
      </c>
      <c r="AF4763">
        <v>4199</v>
      </c>
      <c r="AG4763">
        <v>1500</v>
      </c>
      <c r="AH4763">
        <f>invoices[[#This Row],[EB Amount]]-invoices[[#This Row],[electricity_amount]]</f>
        <v>0</v>
      </c>
    </row>
    <row r="4764" spans="1:34">
      <c r="A4764" t="s">
        <v>9889</v>
      </c>
      <c r="B4764" t="s">
        <v>22</v>
      </c>
      <c r="C4764" t="s">
        <v>1039</v>
      </c>
      <c r="D4764" t="s">
        <v>24</v>
      </c>
      <c r="E4764" t="s">
        <v>476</v>
      </c>
      <c r="F4764" t="s">
        <v>620</v>
      </c>
      <c r="G4764" t="s">
        <v>9890</v>
      </c>
      <c r="H4764" s="1">
        <f>DATE(YEAR(invoices[[#This Row],[due_date]]),MONTH(invoices[[#This Row],[due_date]]),1)</f>
        <v>45261</v>
      </c>
      <c r="I4764" s="1">
        <v>45267</v>
      </c>
      <c r="J4764">
        <v>12600</v>
      </c>
      <c r="K4764">
        <v>0</v>
      </c>
      <c r="L4764">
        <v>0</v>
      </c>
      <c r="M4764">
        <f>invoices[[#This Row],[rent_amount]]+invoices[[#This Row],[electricity_amount]]+invoices[[#This Row],[other_charges]]</f>
        <v>12600</v>
      </c>
      <c r="N4764" t="s">
        <v>28</v>
      </c>
      <c r="O4764" t="s">
        <v>1742</v>
      </c>
      <c r="P4764">
        <v>0</v>
      </c>
      <c r="Q4764" t="b">
        <v>0</v>
      </c>
      <c r="R4764" t="s">
        <v>547</v>
      </c>
      <c r="S4764">
        <v>0</v>
      </c>
      <c r="T4764">
        <f>invoices[[#This Row],[total_amount]]</f>
        <v>12600</v>
      </c>
      <c r="U4764" t="s">
        <v>1155</v>
      </c>
      <c r="V4764" t="str">
        <f>INDEX([1]!Table1[tenantname],MATCH(invoices[[#This Row],[allotment_id]],[1]!Table1[TenantAllotmentID],0))</f>
        <v>Arindrajith Kundu (B41-C1)</v>
      </c>
      <c r="W4764" t="s">
        <v>14325</v>
      </c>
      <c r="X4764" t="s">
        <v>14364</v>
      </c>
      <c r="Y4764" s="4">
        <v>45261</v>
      </c>
      <c r="Z4764" t="s">
        <v>15808</v>
      </c>
      <c r="AA4764">
        <v>9044</v>
      </c>
      <c r="AB4764">
        <v>3014</v>
      </c>
      <c r="AC4764">
        <v>542</v>
      </c>
      <c r="AD4764" s="7">
        <f>invoices[[#This Row],[Rent]]+invoices[[#This Row],[Services]]+invoices[[#This Row],[GST]]</f>
        <v>12600</v>
      </c>
      <c r="AE4764" s="7">
        <f>invoices[[#This Row],[Total]]-invoices[[#This Row],[rent_amount]]</f>
        <v>0</v>
      </c>
      <c r="AF4764">
        <v>4221</v>
      </c>
      <c r="AG4764">
        <v>0</v>
      </c>
      <c r="AH4764">
        <f>invoices[[#This Row],[EB Amount]]-invoices[[#This Row],[electricity_amount]]</f>
        <v>0</v>
      </c>
    </row>
    <row r="4765" spans="1:34">
      <c r="A4765" t="s">
        <v>9927</v>
      </c>
      <c r="B4765" t="s">
        <v>22</v>
      </c>
      <c r="C4765" t="s">
        <v>747</v>
      </c>
      <c r="D4765" t="s">
        <v>24</v>
      </c>
      <c r="E4765" t="s">
        <v>268</v>
      </c>
      <c r="F4765" t="s">
        <v>748</v>
      </c>
      <c r="G4765" t="s">
        <v>9928</v>
      </c>
      <c r="H4765" s="1">
        <f>DATE(YEAR(invoices[[#This Row],[due_date]]),MONTH(invoices[[#This Row],[due_date]]),1)</f>
        <v>45261</v>
      </c>
      <c r="I4765" s="1">
        <v>45267</v>
      </c>
      <c r="J4765">
        <v>13600</v>
      </c>
      <c r="K4765">
        <v>1620</v>
      </c>
      <c r="L4765">
        <v>0</v>
      </c>
      <c r="M4765">
        <f>invoices[[#This Row],[rent_amount]]+invoices[[#This Row],[electricity_amount]]+invoices[[#This Row],[other_charges]]</f>
        <v>15220</v>
      </c>
      <c r="N4765" t="s">
        <v>28</v>
      </c>
      <c r="O4765" t="s">
        <v>1742</v>
      </c>
      <c r="P4765">
        <v>0</v>
      </c>
      <c r="Q4765" t="b">
        <v>0</v>
      </c>
      <c r="R4765" t="s">
        <v>547</v>
      </c>
      <c r="S4765">
        <v>0</v>
      </c>
      <c r="T4765">
        <f>invoices[[#This Row],[total_amount]]</f>
        <v>15220</v>
      </c>
      <c r="U4765" t="s">
        <v>750</v>
      </c>
      <c r="V4765" t="str">
        <f>INDEX([1]!Table1[tenantname],MATCH(invoices[[#This Row],[allotment_id]],[1]!Table1[TenantAllotmentID],0))</f>
        <v>Arjjun  Sellamuthu (C21-B1)</v>
      </c>
      <c r="W4765" t="s">
        <v>14217</v>
      </c>
      <c r="X4765" t="s">
        <v>14218</v>
      </c>
      <c r="Y4765" s="4">
        <v>45261</v>
      </c>
      <c r="Z4765" t="s">
        <v>15808</v>
      </c>
      <c r="AA4765">
        <v>9762</v>
      </c>
      <c r="AB4765">
        <v>3253</v>
      </c>
      <c r="AC4765">
        <v>585</v>
      </c>
      <c r="AD4765" s="7">
        <f>invoices[[#This Row],[Rent]]+invoices[[#This Row],[Services]]+invoices[[#This Row],[GST]]</f>
        <v>13600</v>
      </c>
      <c r="AE4765" s="7">
        <f>invoices[[#This Row],[Total]]-invoices[[#This Row],[rent_amount]]</f>
        <v>0</v>
      </c>
      <c r="AF4765">
        <v>4243</v>
      </c>
      <c r="AG4765">
        <v>1620</v>
      </c>
      <c r="AH4765">
        <f>invoices[[#This Row],[EB Amount]]-invoices[[#This Row],[electricity_amount]]</f>
        <v>0</v>
      </c>
    </row>
    <row r="4766" spans="1:34">
      <c r="A4766" t="s">
        <v>10194</v>
      </c>
      <c r="B4766" t="s">
        <v>22</v>
      </c>
      <c r="C4766" t="s">
        <v>5989</v>
      </c>
      <c r="D4766" t="s">
        <v>24</v>
      </c>
      <c r="E4766" t="s">
        <v>112</v>
      </c>
      <c r="F4766" s="2" t="s">
        <v>1471</v>
      </c>
      <c r="G4766" t="s">
        <v>10195</v>
      </c>
      <c r="H4766" s="1">
        <f>DATE(YEAR(invoices[[#This Row],[due_date]]),MONTH(invoices[[#This Row],[due_date]]),1)</f>
        <v>45261</v>
      </c>
      <c r="I4766" s="1">
        <v>45267</v>
      </c>
      <c r="J4766">
        <v>12500</v>
      </c>
      <c r="K4766">
        <v>480</v>
      </c>
      <c r="L4766">
        <v>0</v>
      </c>
      <c r="M4766">
        <f>invoices[[#This Row],[rent_amount]]+invoices[[#This Row],[electricity_amount]]+invoices[[#This Row],[other_charges]]</f>
        <v>12980</v>
      </c>
      <c r="N4766" t="s">
        <v>28</v>
      </c>
      <c r="O4766" t="s">
        <v>546</v>
      </c>
      <c r="P4766">
        <v>0</v>
      </c>
      <c r="Q4766" t="b">
        <v>0</v>
      </c>
      <c r="R4766" t="s">
        <v>547</v>
      </c>
      <c r="S4766">
        <v>0</v>
      </c>
      <c r="T4766">
        <f>invoices[[#This Row],[total_amount]]</f>
        <v>12980</v>
      </c>
      <c r="U4766" t="s">
        <v>5991</v>
      </c>
      <c r="V4766" t="str">
        <f>INDEX([1]!Table1[tenantname],MATCH(invoices[[#This Row],[allotment_id]],[1]!Table1[TenantAllotmentID],0))</f>
        <v>Garvit Mittal (A23-C2)</v>
      </c>
      <c r="W4766" t="s">
        <v>15437</v>
      </c>
      <c r="X4766" t="s">
        <v>15438</v>
      </c>
      <c r="Y4766" s="4">
        <v>45261</v>
      </c>
      <c r="Z4766" t="s">
        <v>15808</v>
      </c>
      <c r="AA4766">
        <v>8973</v>
      </c>
      <c r="AB4766">
        <v>2990</v>
      </c>
      <c r="AC4766">
        <v>537</v>
      </c>
      <c r="AD4766" s="7">
        <f>invoices[[#This Row],[Rent]]+invoices[[#This Row],[Services]]+invoices[[#This Row],[GST]]</f>
        <v>12500</v>
      </c>
      <c r="AE4766" s="7">
        <f>invoices[[#This Row],[Total]]-invoices[[#This Row],[rent_amount]]</f>
        <v>0</v>
      </c>
      <c r="AF4766">
        <v>4386</v>
      </c>
      <c r="AG4766">
        <v>480</v>
      </c>
      <c r="AH4766">
        <f>invoices[[#This Row],[EB Amount]]-invoices[[#This Row],[electricity_amount]]</f>
        <v>0</v>
      </c>
    </row>
    <row r="4767" spans="1:34">
      <c r="A4767" t="s">
        <v>10222</v>
      </c>
      <c r="B4767" t="s">
        <v>22</v>
      </c>
      <c r="C4767" t="s">
        <v>2835</v>
      </c>
      <c r="D4767" t="s">
        <v>24</v>
      </c>
      <c r="E4767" t="s">
        <v>226</v>
      </c>
      <c r="F4767" t="s">
        <v>2836</v>
      </c>
      <c r="G4767" t="s">
        <v>10223</v>
      </c>
      <c r="H4767" s="1">
        <f>DATE(YEAR(invoices[[#This Row],[due_date]]),MONTH(invoices[[#This Row],[due_date]]),1)</f>
        <v>45261</v>
      </c>
      <c r="I4767" s="1">
        <v>45267</v>
      </c>
      <c r="J4767">
        <v>13600</v>
      </c>
      <c r="K4767">
        <v>990</v>
      </c>
      <c r="L4767">
        <v>0</v>
      </c>
      <c r="M4767">
        <f>invoices[[#This Row],[rent_amount]]+invoices[[#This Row],[electricity_amount]]+invoices[[#This Row],[other_charges]]</f>
        <v>14590</v>
      </c>
      <c r="N4767" t="s">
        <v>28</v>
      </c>
      <c r="O4767" t="s">
        <v>546</v>
      </c>
      <c r="P4767">
        <v>0</v>
      </c>
      <c r="Q4767" t="b">
        <v>0</v>
      </c>
      <c r="R4767" t="s">
        <v>547</v>
      </c>
      <c r="S4767">
        <v>0</v>
      </c>
      <c r="T4767">
        <f>invoices[[#This Row],[total_amount]]</f>
        <v>14590</v>
      </c>
      <c r="U4767" s="2" t="s">
        <v>2838</v>
      </c>
      <c r="V4767" t="str">
        <f>INDEX([1]!Table1[tenantname],MATCH(invoices[[#This Row],[allotment_id]],[1]!Table1[TenantAllotmentID],0))</f>
        <v>Nivetha Marimuthu (B12-B1)</v>
      </c>
      <c r="W4767" t="s">
        <v>14907</v>
      </c>
      <c r="X4767" t="s">
        <v>14908</v>
      </c>
      <c r="Y4767" s="4">
        <v>45261</v>
      </c>
      <c r="Z4767" t="s">
        <v>15808</v>
      </c>
      <c r="AA4767">
        <v>9762</v>
      </c>
      <c r="AB4767">
        <v>3253</v>
      </c>
      <c r="AC4767">
        <v>585</v>
      </c>
      <c r="AD4767" s="7">
        <f>invoices[[#This Row],[Rent]]+invoices[[#This Row],[Services]]+invoices[[#This Row],[GST]]</f>
        <v>13600</v>
      </c>
      <c r="AE4767" s="7">
        <f>invoices[[#This Row],[Total]]-invoices[[#This Row],[rent_amount]]</f>
        <v>0</v>
      </c>
      <c r="AF4767">
        <v>4401</v>
      </c>
      <c r="AG4767">
        <v>990</v>
      </c>
      <c r="AH4767">
        <f>invoices[[#This Row],[EB Amount]]-invoices[[#This Row],[electricity_amount]]</f>
        <v>0</v>
      </c>
    </row>
    <row r="4768" spans="1:34">
      <c r="A4768" t="s">
        <v>10283</v>
      </c>
      <c r="B4768" t="s">
        <v>22</v>
      </c>
      <c r="C4768" t="s">
        <v>304</v>
      </c>
      <c r="D4768" t="s">
        <v>24</v>
      </c>
      <c r="E4768" t="s">
        <v>181</v>
      </c>
      <c r="F4768" t="s">
        <v>305</v>
      </c>
      <c r="G4768" t="s">
        <v>10284</v>
      </c>
      <c r="H4768" s="1">
        <f>DATE(YEAR(invoices[[#This Row],[due_date]]),MONTH(invoices[[#This Row],[due_date]]),1)</f>
        <v>45261</v>
      </c>
      <c r="I4768" s="1">
        <v>45267</v>
      </c>
      <c r="J4768">
        <v>12500</v>
      </c>
      <c r="K4768">
        <v>572</v>
      </c>
      <c r="L4768">
        <v>0</v>
      </c>
      <c r="M4768">
        <f>invoices[[#This Row],[rent_amount]]+invoices[[#This Row],[electricity_amount]]+invoices[[#This Row],[other_charges]]</f>
        <v>13072</v>
      </c>
      <c r="N4768" t="s">
        <v>28</v>
      </c>
      <c r="O4768" t="s">
        <v>1742</v>
      </c>
      <c r="P4768">
        <v>0</v>
      </c>
      <c r="Q4768" t="b">
        <v>0</v>
      </c>
      <c r="R4768" t="s">
        <v>547</v>
      </c>
      <c r="S4768">
        <v>0</v>
      </c>
      <c r="T4768">
        <f>invoices[[#This Row],[total_amount]]</f>
        <v>13072</v>
      </c>
      <c r="U4768" t="s">
        <v>309</v>
      </c>
      <c r="V4768" t="str">
        <f>INDEX([1]!Table1[tenantname],MATCH(invoices[[#This Row],[allotment_id]],[1]!Table1[TenantAllotmentID],0))</f>
        <v>Chandana Sai Bade (B24-C1)</v>
      </c>
      <c r="W4768" t="s">
        <v>14062</v>
      </c>
      <c r="X4768" t="s">
        <v>14063</v>
      </c>
      <c r="Y4768" s="4">
        <v>45261</v>
      </c>
      <c r="Z4768" t="s">
        <v>15808</v>
      </c>
      <c r="AA4768">
        <v>8973</v>
      </c>
      <c r="AB4768">
        <v>2990</v>
      </c>
      <c r="AC4768">
        <v>537</v>
      </c>
      <c r="AD4768" s="7">
        <f>invoices[[#This Row],[Rent]]+invoices[[#This Row],[Services]]+invoices[[#This Row],[GST]]</f>
        <v>12500</v>
      </c>
      <c r="AE4768" s="7">
        <f>invoices[[#This Row],[Total]]-invoices[[#This Row],[rent_amount]]</f>
        <v>0</v>
      </c>
      <c r="AF4768">
        <v>4431</v>
      </c>
      <c r="AG4768">
        <v>572</v>
      </c>
      <c r="AH4768">
        <f>invoices[[#This Row],[EB Amount]]-invoices[[#This Row],[electricity_amount]]</f>
        <v>0</v>
      </c>
    </row>
    <row r="4769" spans="1:34">
      <c r="A4769" t="s">
        <v>10315</v>
      </c>
      <c r="B4769" t="s">
        <v>22</v>
      </c>
      <c r="C4769" t="s">
        <v>785</v>
      </c>
      <c r="D4769" t="s">
        <v>24</v>
      </c>
      <c r="E4769" t="s">
        <v>342</v>
      </c>
      <c r="F4769" t="s">
        <v>343</v>
      </c>
      <c r="G4769" t="s">
        <v>10316</v>
      </c>
      <c r="H4769" s="1">
        <f>DATE(YEAR(invoices[[#This Row],[due_date]]),MONTH(invoices[[#This Row],[due_date]]),1)</f>
        <v>45261</v>
      </c>
      <c r="I4769" s="1">
        <v>45267</v>
      </c>
      <c r="J4769">
        <v>13000</v>
      </c>
      <c r="K4769">
        <v>1260</v>
      </c>
      <c r="L4769">
        <v>2250</v>
      </c>
      <c r="M4769">
        <f>invoices[[#This Row],[rent_amount]]+invoices[[#This Row],[electricity_amount]]+invoices[[#This Row],[other_charges]]</f>
        <v>16510</v>
      </c>
      <c r="N4769" t="s">
        <v>28</v>
      </c>
      <c r="O4769" t="s">
        <v>546</v>
      </c>
      <c r="P4769">
        <v>0</v>
      </c>
      <c r="Q4769" t="b">
        <v>0</v>
      </c>
      <c r="R4769" t="s">
        <v>547</v>
      </c>
      <c r="S4769">
        <v>0</v>
      </c>
      <c r="T4769">
        <f>invoices[[#This Row],[total_amount]]</f>
        <v>16510</v>
      </c>
      <c r="U4769" t="s">
        <v>787</v>
      </c>
      <c r="V4769" t="str">
        <f>INDEX([1]!Table1[tenantname],MATCH(invoices[[#This Row],[allotment_id]],[1]!Table1[TenantAllotmentID],0))</f>
        <v>Chaitra YN (D11-B1)</v>
      </c>
      <c r="W4769" t="s">
        <v>14231</v>
      </c>
      <c r="X4769" t="s">
        <v>14232</v>
      </c>
      <c r="Y4769" s="4">
        <v>45261</v>
      </c>
      <c r="Z4769" t="s">
        <v>15808</v>
      </c>
      <c r="AA4769">
        <v>9100</v>
      </c>
      <c r="AB4769">
        <v>3304</v>
      </c>
      <c r="AC4769">
        <v>596</v>
      </c>
      <c r="AD4769" s="7">
        <f>invoices[[#This Row],[Rent]]+invoices[[#This Row],[Services]]+invoices[[#This Row],[GST]]</f>
        <v>13000</v>
      </c>
      <c r="AE4769" s="7">
        <f>invoices[[#This Row],[Total]]-invoices[[#This Row],[rent_amount]]</f>
        <v>0</v>
      </c>
      <c r="AF4769">
        <v>4448</v>
      </c>
      <c r="AG4769">
        <v>1260</v>
      </c>
      <c r="AH4769">
        <f>invoices[[#This Row],[EB Amount]]-invoices[[#This Row],[electricity_amount]]</f>
        <v>0</v>
      </c>
    </row>
    <row r="4770" spans="1:34">
      <c r="A4770" t="s">
        <v>10367</v>
      </c>
      <c r="B4770" t="s">
        <v>22</v>
      </c>
      <c r="C4770" t="s">
        <v>87</v>
      </c>
      <c r="D4770" t="s">
        <v>24</v>
      </c>
      <c r="E4770" t="s">
        <v>88</v>
      </c>
      <c r="F4770" t="s">
        <v>89</v>
      </c>
      <c r="G4770" t="s">
        <v>10368</v>
      </c>
      <c r="H4770" s="1">
        <f>DATE(YEAR(invoices[[#This Row],[due_date]]),MONTH(invoices[[#This Row],[due_date]]),1)</f>
        <v>45261</v>
      </c>
      <c r="I4770" s="1">
        <v>45267</v>
      </c>
      <c r="J4770">
        <v>13600</v>
      </c>
      <c r="K4770">
        <v>290</v>
      </c>
      <c r="L4770">
        <v>0</v>
      </c>
      <c r="M4770">
        <f>invoices[[#This Row],[rent_amount]]+invoices[[#This Row],[electricity_amount]]+invoices[[#This Row],[other_charges]]</f>
        <v>13890</v>
      </c>
      <c r="N4770" t="s">
        <v>28</v>
      </c>
      <c r="O4770" t="s">
        <v>1742</v>
      </c>
      <c r="P4770">
        <v>0</v>
      </c>
      <c r="Q4770" t="b">
        <v>0</v>
      </c>
      <c r="R4770" t="s">
        <v>547</v>
      </c>
      <c r="S4770">
        <v>0</v>
      </c>
      <c r="T4770">
        <f>invoices[[#This Row],[total_amount]]</f>
        <v>13890</v>
      </c>
      <c r="U4770" t="s">
        <v>93</v>
      </c>
      <c r="V4770" t="str">
        <f>INDEX([1]!Table1[tenantname],MATCH(invoices[[#This Row],[allotment_id]],[1]!Table1[TenantAllotmentID],0))</f>
        <v>Archit Kumar (B13-B2)</v>
      </c>
      <c r="W4770" t="s">
        <v>14000</v>
      </c>
      <c r="X4770" t="s">
        <v>14001</v>
      </c>
      <c r="Y4770" s="4">
        <v>45261</v>
      </c>
      <c r="Z4770" t="s">
        <v>15808</v>
      </c>
      <c r="AA4770">
        <v>9762</v>
      </c>
      <c r="AB4770">
        <v>3253</v>
      </c>
      <c r="AC4770">
        <v>585</v>
      </c>
      <c r="AD4770" s="7">
        <f>invoices[[#This Row],[Rent]]+invoices[[#This Row],[Services]]+invoices[[#This Row],[GST]]</f>
        <v>13600</v>
      </c>
      <c r="AE4770" s="7">
        <f>invoices[[#This Row],[Total]]-invoices[[#This Row],[rent_amount]]</f>
        <v>0</v>
      </c>
      <c r="AF4770">
        <v>4474</v>
      </c>
      <c r="AG4770">
        <v>290</v>
      </c>
      <c r="AH4770">
        <f>invoices[[#This Row],[EB Amount]]-invoices[[#This Row],[electricity_amount]]</f>
        <v>0</v>
      </c>
    </row>
    <row r="4771" spans="1:34">
      <c r="A4771" t="s">
        <v>10510</v>
      </c>
      <c r="B4771" t="s">
        <v>22</v>
      </c>
      <c r="C4771" t="s">
        <v>649</v>
      </c>
      <c r="D4771" t="s">
        <v>24</v>
      </c>
      <c r="E4771" t="s">
        <v>195</v>
      </c>
      <c r="F4771" t="s">
        <v>650</v>
      </c>
      <c r="G4771" t="s">
        <v>10511</v>
      </c>
      <c r="H4771" s="1">
        <f>DATE(YEAR(invoices[[#This Row],[due_date]]),MONTH(invoices[[#This Row],[due_date]]),1)</f>
        <v>45261</v>
      </c>
      <c r="I4771" s="1">
        <v>45267</v>
      </c>
      <c r="J4771">
        <v>13600</v>
      </c>
      <c r="K4771">
        <v>1060</v>
      </c>
      <c r="L4771">
        <v>0</v>
      </c>
      <c r="M4771">
        <f>invoices[[#This Row],[rent_amount]]+invoices[[#This Row],[electricity_amount]]+invoices[[#This Row],[other_charges]]</f>
        <v>14660</v>
      </c>
      <c r="N4771" t="s">
        <v>28</v>
      </c>
      <c r="O4771" t="s">
        <v>1668</v>
      </c>
      <c r="P4771">
        <v>0</v>
      </c>
      <c r="Q4771" t="b">
        <v>0</v>
      </c>
      <c r="R4771" t="s">
        <v>547</v>
      </c>
      <c r="S4771">
        <v>0</v>
      </c>
      <c r="T4771">
        <f>invoices[[#This Row],[total_amount]]</f>
        <v>14660</v>
      </c>
      <c r="U4771" t="s">
        <v>652</v>
      </c>
      <c r="V4771" t="str">
        <f>INDEX([1]!Table1[tenantname],MATCH(invoices[[#This Row],[allotment_id]],[1]!Table1[TenantAllotmentID],0))</f>
        <v>Sai Prasanna Sape (D41-B2)</v>
      </c>
      <c r="W4771" t="s">
        <v>14183</v>
      </c>
      <c r="X4771" t="s">
        <v>14184</v>
      </c>
      <c r="Y4771" s="4">
        <v>45261</v>
      </c>
      <c r="Z4771" t="s">
        <v>15808</v>
      </c>
      <c r="AA4771">
        <v>9762</v>
      </c>
      <c r="AB4771">
        <v>3253</v>
      </c>
      <c r="AC4771">
        <v>585</v>
      </c>
      <c r="AD4771" s="7">
        <f>invoices[[#This Row],[Rent]]+invoices[[#This Row],[Services]]+invoices[[#This Row],[GST]]</f>
        <v>13600</v>
      </c>
      <c r="AE4771" s="7">
        <f>invoices[[#This Row],[Total]]-invoices[[#This Row],[rent_amount]]</f>
        <v>0</v>
      </c>
      <c r="AF4771">
        <v>4546</v>
      </c>
      <c r="AG4771">
        <v>1060</v>
      </c>
      <c r="AH4771">
        <f>invoices[[#This Row],[EB Amount]]-invoices[[#This Row],[electricity_amount]]</f>
        <v>0</v>
      </c>
    </row>
    <row r="4772" spans="1:34">
      <c r="A4772" t="s">
        <v>10562</v>
      </c>
      <c r="B4772" t="s">
        <v>22</v>
      </c>
      <c r="C4772" t="s">
        <v>2950</v>
      </c>
      <c r="D4772" t="s">
        <v>24</v>
      </c>
      <c r="E4772" t="s">
        <v>349</v>
      </c>
      <c r="F4772" t="s">
        <v>716</v>
      </c>
      <c r="G4772" t="s">
        <v>10563</v>
      </c>
      <c r="H4772" s="1">
        <f>DATE(YEAR(invoices[[#This Row],[due_date]]),MONTH(invoices[[#This Row],[due_date]]),1)</f>
        <v>45261</v>
      </c>
      <c r="I4772" s="1">
        <v>45267</v>
      </c>
      <c r="J4772">
        <v>22000</v>
      </c>
      <c r="K4772">
        <v>1200</v>
      </c>
      <c r="L4772">
        <v>0</v>
      </c>
      <c r="M4772">
        <f>invoices[[#This Row],[rent_amount]]+invoices[[#This Row],[electricity_amount]]+invoices[[#This Row],[other_charges]]</f>
        <v>23200</v>
      </c>
      <c r="N4772" t="s">
        <v>28</v>
      </c>
      <c r="O4772" t="s">
        <v>1742</v>
      </c>
      <c r="P4772">
        <v>0</v>
      </c>
      <c r="Q4772" t="b">
        <v>0</v>
      </c>
      <c r="R4772" t="s">
        <v>547</v>
      </c>
      <c r="S4772">
        <v>0</v>
      </c>
      <c r="T4772">
        <f>invoices[[#This Row],[total_amount]]</f>
        <v>23200</v>
      </c>
      <c r="U4772" t="s">
        <v>2952</v>
      </c>
      <c r="V4772" t="str">
        <f>INDEX([1]!Table1[tenantname],MATCH(invoices[[#This Row],[allotment_id]],[1]!Table1[TenantAllotmentID],0))</f>
        <v>Sandeep K (B11-D1)</v>
      </c>
      <c r="W4772" t="s">
        <v>14931</v>
      </c>
      <c r="X4772" t="s">
        <v>14932</v>
      </c>
      <c r="Y4772" s="4">
        <v>45261</v>
      </c>
      <c r="Z4772" t="s">
        <v>15808</v>
      </c>
      <c r="AA4772">
        <v>15792</v>
      </c>
      <c r="AB4772">
        <v>5263</v>
      </c>
      <c r="AC4772">
        <v>945</v>
      </c>
      <c r="AD4772" s="7">
        <f>invoices[[#This Row],[Rent]]+invoices[[#This Row],[Services]]+invoices[[#This Row],[GST]]</f>
        <v>22000</v>
      </c>
      <c r="AE4772" s="7">
        <f>invoices[[#This Row],[Total]]-invoices[[#This Row],[rent_amount]]</f>
        <v>0</v>
      </c>
      <c r="AF4772">
        <v>4573</v>
      </c>
      <c r="AG4772">
        <v>1200</v>
      </c>
      <c r="AH4772">
        <f>invoices[[#This Row],[EB Amount]]-invoices[[#This Row],[electricity_amount]]</f>
        <v>0</v>
      </c>
    </row>
    <row r="4773" spans="1:34">
      <c r="A4773" t="s">
        <v>10574</v>
      </c>
      <c r="B4773" t="s">
        <v>22</v>
      </c>
      <c r="C4773" t="s">
        <v>2902</v>
      </c>
      <c r="D4773" t="s">
        <v>24</v>
      </c>
      <c r="E4773" t="s">
        <v>25</v>
      </c>
      <c r="F4773" t="s">
        <v>908</v>
      </c>
      <c r="G4773" t="s">
        <v>10575</v>
      </c>
      <c r="H4773" s="1">
        <f>DATE(YEAR(invoices[[#This Row],[due_date]]),MONTH(invoices[[#This Row],[due_date]]),1)</f>
        <v>45261</v>
      </c>
      <c r="I4773" s="1">
        <v>45267</v>
      </c>
      <c r="J4773">
        <v>11500</v>
      </c>
      <c r="K4773">
        <v>1950</v>
      </c>
      <c r="L4773">
        <v>0</v>
      </c>
      <c r="M4773">
        <f>invoices[[#This Row],[rent_amount]]+invoices[[#This Row],[electricity_amount]]+invoices[[#This Row],[other_charges]]</f>
        <v>13450</v>
      </c>
      <c r="N4773" t="s">
        <v>28</v>
      </c>
      <c r="O4773" t="s">
        <v>1668</v>
      </c>
      <c r="P4773">
        <v>0</v>
      </c>
      <c r="Q4773" t="b">
        <v>0</v>
      </c>
      <c r="R4773" t="s">
        <v>547</v>
      </c>
      <c r="S4773">
        <v>0</v>
      </c>
      <c r="T4773">
        <f>invoices[[#This Row],[total_amount]]</f>
        <v>13450</v>
      </c>
      <c r="U4773" t="s">
        <v>2904</v>
      </c>
      <c r="V4773" t="str">
        <f>INDEX([1]!Table1[tenantname],MATCH(invoices[[#This Row],[allotment_id]],[1]!Table1[TenantAllotmentID],0))</f>
        <v>Swetha Prabakar (A24-B1)</v>
      </c>
      <c r="W4773" t="s">
        <v>14921</v>
      </c>
      <c r="X4773" t="s">
        <v>14922</v>
      </c>
      <c r="Y4773" s="4">
        <v>45261</v>
      </c>
      <c r="Z4773" t="s">
        <v>15808</v>
      </c>
      <c r="AA4773">
        <v>8255</v>
      </c>
      <c r="AB4773">
        <v>2751</v>
      </c>
      <c r="AC4773">
        <v>494</v>
      </c>
      <c r="AD4773" s="7">
        <f>invoices[[#This Row],[Rent]]+invoices[[#This Row],[Services]]+invoices[[#This Row],[GST]]</f>
        <v>11500</v>
      </c>
      <c r="AE4773" s="7">
        <f>invoices[[#This Row],[Total]]-invoices[[#This Row],[rent_amount]]</f>
        <v>0</v>
      </c>
      <c r="AF4773">
        <v>4579</v>
      </c>
      <c r="AG4773">
        <v>1950</v>
      </c>
      <c r="AH4773">
        <f>invoices[[#This Row],[EB Amount]]-invoices[[#This Row],[electricity_amount]]</f>
        <v>0</v>
      </c>
    </row>
    <row r="4774" spans="1:34">
      <c r="A4774" t="s">
        <v>10667</v>
      </c>
      <c r="B4774" t="s">
        <v>22</v>
      </c>
      <c r="C4774" t="s">
        <v>475</v>
      </c>
      <c r="D4774" t="s">
        <v>24</v>
      </c>
      <c r="E4774" t="s">
        <v>476</v>
      </c>
      <c r="F4774" t="s">
        <v>477</v>
      </c>
      <c r="G4774" t="s">
        <v>10668</v>
      </c>
      <c r="H4774" s="1">
        <f>DATE(YEAR(invoices[[#This Row],[due_date]]),MONTH(invoices[[#This Row],[due_date]]),1)</f>
        <v>45261</v>
      </c>
      <c r="I4774" s="1">
        <v>45267</v>
      </c>
      <c r="J4774">
        <v>22000</v>
      </c>
      <c r="K4774">
        <v>530</v>
      </c>
      <c r="L4774">
        <v>0</v>
      </c>
      <c r="M4774">
        <f>invoices[[#This Row],[rent_amount]]+invoices[[#This Row],[electricity_amount]]+invoices[[#This Row],[other_charges]]</f>
        <v>22530</v>
      </c>
      <c r="N4774" t="s">
        <v>28</v>
      </c>
      <c r="O4774" t="s">
        <v>1742</v>
      </c>
      <c r="P4774">
        <v>0</v>
      </c>
      <c r="Q4774" t="b">
        <v>0</v>
      </c>
      <c r="R4774" t="s">
        <v>547</v>
      </c>
      <c r="S4774">
        <v>0</v>
      </c>
      <c r="T4774">
        <f>invoices[[#This Row],[total_amount]]</f>
        <v>22530</v>
      </c>
      <c r="U4774" t="s">
        <v>479</v>
      </c>
      <c r="V4774" t="str">
        <f>INDEX([1]!Table1[tenantname],MATCH(invoices[[#This Row],[allotment_id]],[1]!Table1[TenantAllotmentID],0))</f>
        <v>Aurobinda Bharat Maharana (B41-D1)</v>
      </c>
      <c r="W4774" t="s">
        <v>14124</v>
      </c>
      <c r="X4774" t="s">
        <v>14125</v>
      </c>
      <c r="Y4774" s="4">
        <v>45261</v>
      </c>
      <c r="Z4774" t="s">
        <v>15808</v>
      </c>
      <c r="AA4774">
        <v>15792</v>
      </c>
      <c r="AB4774">
        <v>5263</v>
      </c>
      <c r="AC4774">
        <v>945</v>
      </c>
      <c r="AD4774" s="7">
        <f>invoices[[#This Row],[Rent]]+invoices[[#This Row],[Services]]+invoices[[#This Row],[GST]]</f>
        <v>22000</v>
      </c>
      <c r="AE4774" s="7">
        <f>invoices[[#This Row],[Total]]-invoices[[#This Row],[rent_amount]]</f>
        <v>0</v>
      </c>
      <c r="AF4774">
        <v>4625</v>
      </c>
      <c r="AG4774">
        <v>530</v>
      </c>
      <c r="AH4774">
        <f>invoices[[#This Row],[EB Amount]]-invoices[[#This Row],[electricity_amount]]</f>
        <v>0</v>
      </c>
    </row>
    <row r="4775" spans="1:34">
      <c r="A4775" t="s">
        <v>10717</v>
      </c>
      <c r="B4775" t="s">
        <v>22</v>
      </c>
      <c r="C4775" t="s">
        <v>494</v>
      </c>
      <c r="D4775" t="s">
        <v>24</v>
      </c>
      <c r="E4775" t="s">
        <v>167</v>
      </c>
      <c r="F4775" t="s">
        <v>495</v>
      </c>
      <c r="G4775" t="s">
        <v>10718</v>
      </c>
      <c r="H4775" s="1">
        <f>DATE(YEAR(invoices[[#This Row],[due_date]]),MONTH(invoices[[#This Row],[due_date]]),1)</f>
        <v>45261</v>
      </c>
      <c r="I4775" s="1">
        <v>45267</v>
      </c>
      <c r="J4775">
        <v>12500</v>
      </c>
      <c r="K4775">
        <v>1290</v>
      </c>
      <c r="L4775">
        <v>0</v>
      </c>
      <c r="M4775">
        <f>invoices[[#This Row],[rent_amount]]+invoices[[#This Row],[electricity_amount]]+invoices[[#This Row],[other_charges]]</f>
        <v>13790</v>
      </c>
      <c r="N4775" t="s">
        <v>28</v>
      </c>
      <c r="O4775" t="s">
        <v>1668</v>
      </c>
      <c r="P4775">
        <v>0</v>
      </c>
      <c r="Q4775" t="b">
        <v>0</v>
      </c>
      <c r="R4775" t="s">
        <v>547</v>
      </c>
      <c r="S4775">
        <v>0</v>
      </c>
      <c r="T4775">
        <f>invoices[[#This Row],[total_amount]]</f>
        <v>13790</v>
      </c>
      <c r="U4775" t="s">
        <v>498</v>
      </c>
      <c r="V4775" t="str">
        <f>INDEX([1]!Table1[tenantname],MATCH(invoices[[#This Row],[allotment_id]],[1]!Table1[TenantAllotmentID],0))</f>
        <v>TANVEER MUSTAFA (B42-C1)</v>
      </c>
      <c r="W4775" t="s">
        <v>14130</v>
      </c>
      <c r="X4775" t="s">
        <v>14131</v>
      </c>
      <c r="Y4775" s="4">
        <v>45261</v>
      </c>
      <c r="Z4775" t="s">
        <v>15808</v>
      </c>
      <c r="AA4775">
        <v>8973</v>
      </c>
      <c r="AB4775">
        <v>2990</v>
      </c>
      <c r="AC4775">
        <v>537</v>
      </c>
      <c r="AD4775" s="7">
        <f>invoices[[#This Row],[Rent]]+invoices[[#This Row],[Services]]+invoices[[#This Row],[GST]]</f>
        <v>12500</v>
      </c>
      <c r="AE4775" s="7">
        <f>invoices[[#This Row],[Total]]-invoices[[#This Row],[rent_amount]]</f>
        <v>0</v>
      </c>
      <c r="AF4775">
        <v>4652</v>
      </c>
      <c r="AG4775">
        <v>1290</v>
      </c>
      <c r="AH4775">
        <f>invoices[[#This Row],[EB Amount]]-invoices[[#This Row],[electricity_amount]]</f>
        <v>0</v>
      </c>
    </row>
    <row r="4776" spans="1:34">
      <c r="A4776" t="s">
        <v>10721</v>
      </c>
      <c r="B4776" t="s">
        <v>22</v>
      </c>
      <c r="C4776" t="s">
        <v>4776</v>
      </c>
      <c r="D4776" t="s">
        <v>24</v>
      </c>
      <c r="E4776" t="s">
        <v>349</v>
      </c>
      <c r="F4776" t="s">
        <v>947</v>
      </c>
      <c r="G4776" t="s">
        <v>10722</v>
      </c>
      <c r="H4776" s="1">
        <f>DATE(YEAR(invoices[[#This Row],[due_date]]),MONTH(invoices[[#This Row],[due_date]]),1)</f>
        <v>45261</v>
      </c>
      <c r="I4776" s="1">
        <v>45267</v>
      </c>
      <c r="J4776">
        <v>13600</v>
      </c>
      <c r="K4776">
        <v>1200</v>
      </c>
      <c r="L4776">
        <v>0</v>
      </c>
      <c r="M4776">
        <f>invoices[[#This Row],[rent_amount]]+invoices[[#This Row],[electricity_amount]]+invoices[[#This Row],[other_charges]]</f>
        <v>14800</v>
      </c>
      <c r="N4776" t="s">
        <v>28</v>
      </c>
      <c r="O4776" t="s">
        <v>1668</v>
      </c>
      <c r="P4776">
        <v>0</v>
      </c>
      <c r="Q4776" t="b">
        <v>0</v>
      </c>
      <c r="R4776" t="s">
        <v>547</v>
      </c>
      <c r="S4776">
        <v>0</v>
      </c>
      <c r="T4776">
        <f>invoices[[#This Row],[total_amount]]</f>
        <v>14800</v>
      </c>
      <c r="U4776" t="s">
        <v>4778</v>
      </c>
      <c r="V4776" t="str">
        <f>INDEX([1]!Table1[tenantname],MATCH(invoices[[#This Row],[allotment_id]],[1]!Table1[TenantAllotmentID],0))</f>
        <v>Sathyam Dwivedi (B11-B1)</v>
      </c>
      <c r="W4776" t="s">
        <v>15285</v>
      </c>
      <c r="X4776" t="s">
        <v>15286</v>
      </c>
      <c r="Y4776" s="4">
        <v>45261</v>
      </c>
      <c r="Z4776" t="s">
        <v>15808</v>
      </c>
      <c r="AA4776">
        <v>9762</v>
      </c>
      <c r="AB4776">
        <v>3253</v>
      </c>
      <c r="AC4776">
        <v>585</v>
      </c>
      <c r="AD4776" s="7">
        <f>invoices[[#This Row],[Rent]]+invoices[[#This Row],[Services]]+invoices[[#This Row],[GST]]</f>
        <v>13600</v>
      </c>
      <c r="AE4776" s="7">
        <f>invoices[[#This Row],[Total]]-invoices[[#This Row],[rent_amount]]</f>
        <v>0</v>
      </c>
      <c r="AF4776">
        <v>4654</v>
      </c>
      <c r="AG4776">
        <v>1200</v>
      </c>
      <c r="AH4776">
        <f>invoices[[#This Row],[EB Amount]]-invoices[[#This Row],[electricity_amount]]</f>
        <v>0</v>
      </c>
    </row>
    <row r="4777" spans="1:34">
      <c r="A4777" t="s">
        <v>10725</v>
      </c>
      <c r="B4777" t="s">
        <v>22</v>
      </c>
      <c r="C4777" t="s">
        <v>859</v>
      </c>
      <c r="D4777" t="s">
        <v>24</v>
      </c>
      <c r="E4777" t="s">
        <v>268</v>
      </c>
      <c r="F4777" t="s">
        <v>860</v>
      </c>
      <c r="G4777" t="s">
        <v>10726</v>
      </c>
      <c r="H4777" s="1">
        <f>DATE(YEAR(invoices[[#This Row],[due_date]]),MONTH(invoices[[#This Row],[due_date]]),1)</f>
        <v>45261</v>
      </c>
      <c r="I4777" s="1">
        <v>45267</v>
      </c>
      <c r="J4777">
        <v>13600</v>
      </c>
      <c r="K4777">
        <v>1620</v>
      </c>
      <c r="L4777">
        <v>0</v>
      </c>
      <c r="M4777">
        <f>invoices[[#This Row],[rent_amount]]+invoices[[#This Row],[electricity_amount]]+invoices[[#This Row],[other_charges]]</f>
        <v>15220</v>
      </c>
      <c r="N4777" t="s">
        <v>28</v>
      </c>
      <c r="O4777" t="s">
        <v>1668</v>
      </c>
      <c r="P4777">
        <v>0</v>
      </c>
      <c r="Q4777" t="b">
        <v>0</v>
      </c>
      <c r="R4777" t="s">
        <v>547</v>
      </c>
      <c r="S4777">
        <v>0</v>
      </c>
      <c r="T4777">
        <f>invoices[[#This Row],[total_amount]]</f>
        <v>15220</v>
      </c>
      <c r="U4777" t="s">
        <v>862</v>
      </c>
      <c r="V4777" t="str">
        <f>INDEX([1]!Table1[tenantname],MATCH(invoices[[#This Row],[allotment_id]],[1]!Table1[TenantAllotmentID],0))</f>
        <v>Ramkumar Ganesan (C21-B2)</v>
      </c>
      <c r="W4777" t="s">
        <v>14259</v>
      </c>
      <c r="X4777" t="s">
        <v>14260</v>
      </c>
      <c r="Y4777" s="4">
        <v>45261</v>
      </c>
      <c r="Z4777" t="s">
        <v>15808</v>
      </c>
      <c r="AA4777">
        <v>9762</v>
      </c>
      <c r="AB4777">
        <v>3253</v>
      </c>
      <c r="AC4777">
        <v>585</v>
      </c>
      <c r="AD4777" s="7">
        <f>invoices[[#This Row],[Rent]]+invoices[[#This Row],[Services]]+invoices[[#This Row],[GST]]</f>
        <v>13600</v>
      </c>
      <c r="AE4777" s="7">
        <f>invoices[[#This Row],[Total]]-invoices[[#This Row],[rent_amount]]</f>
        <v>0</v>
      </c>
      <c r="AF4777">
        <v>4656</v>
      </c>
      <c r="AG4777">
        <v>1620</v>
      </c>
      <c r="AH4777">
        <f>invoices[[#This Row],[EB Amount]]-invoices[[#This Row],[electricity_amount]]</f>
        <v>0</v>
      </c>
    </row>
    <row r="4778" spans="1:34">
      <c r="A4778" t="s">
        <v>10864</v>
      </c>
      <c r="B4778" t="s">
        <v>22</v>
      </c>
      <c r="C4778" s="2" t="s">
        <v>3479</v>
      </c>
      <c r="D4778" t="s">
        <v>24</v>
      </c>
      <c r="E4778" t="s">
        <v>80</v>
      </c>
      <c r="F4778" t="s">
        <v>300</v>
      </c>
      <c r="G4778" t="s">
        <v>10865</v>
      </c>
      <c r="H4778" s="1">
        <f>DATE(YEAR(invoices[[#This Row],[due_date]]),MONTH(invoices[[#This Row],[due_date]]),1)</f>
        <v>45261</v>
      </c>
      <c r="I4778" s="1">
        <v>45267</v>
      </c>
      <c r="J4778">
        <v>9966</v>
      </c>
      <c r="K4778">
        <v>0</v>
      </c>
      <c r="L4778">
        <v>0</v>
      </c>
      <c r="M4778">
        <f>invoices[[#This Row],[rent_amount]]+invoices[[#This Row],[electricity_amount]]+invoices[[#This Row],[other_charges]]</f>
        <v>9966</v>
      </c>
      <c r="N4778" t="s">
        <v>28</v>
      </c>
      <c r="O4778" t="s">
        <v>546</v>
      </c>
      <c r="P4778">
        <v>0</v>
      </c>
      <c r="Q4778" t="b">
        <v>0</v>
      </c>
      <c r="R4778" t="s">
        <v>547</v>
      </c>
      <c r="S4778">
        <v>0</v>
      </c>
      <c r="T4778">
        <f>invoices[[#This Row],[total_amount]]</f>
        <v>9966</v>
      </c>
      <c r="U4778" t="s">
        <v>3481</v>
      </c>
      <c r="V4778" t="str">
        <f>INDEX([1]!Table1[tenantname],MATCH(invoices[[#This Row],[allotment_id]],[1]!Table1[TenantAllotmentID],0))</f>
        <v>Meera Ravikumar (D21-B2)</v>
      </c>
      <c r="W4778" t="s">
        <v>15064</v>
      </c>
      <c r="X4778" t="s">
        <v>15065</v>
      </c>
      <c r="Y4778" s="4">
        <v>45261</v>
      </c>
      <c r="Z4778" t="s">
        <v>15808</v>
      </c>
      <c r="AA4778">
        <v>6976</v>
      </c>
      <c r="AB4778">
        <v>2534</v>
      </c>
      <c r="AC4778">
        <v>456</v>
      </c>
      <c r="AD4778" s="7">
        <f>invoices[[#This Row],[Rent]]+invoices[[#This Row],[Services]]+invoices[[#This Row],[GST]]</f>
        <v>9966</v>
      </c>
      <c r="AE4778" s="7">
        <f>invoices[[#This Row],[Total]]-invoices[[#This Row],[rent_amount]]</f>
        <v>0</v>
      </c>
      <c r="AF4778">
        <v>4727</v>
      </c>
      <c r="AG4778">
        <v>0</v>
      </c>
      <c r="AH4778">
        <f>invoices[[#This Row],[EB Amount]]-invoices[[#This Row],[electricity_amount]]</f>
        <v>0</v>
      </c>
    </row>
    <row r="4779" spans="1:34">
      <c r="A4779" t="s">
        <v>10953</v>
      </c>
      <c r="B4779" t="s">
        <v>22</v>
      </c>
      <c r="C4779" t="s">
        <v>3054</v>
      </c>
      <c r="D4779" t="s">
        <v>24</v>
      </c>
      <c r="E4779" t="s">
        <v>592</v>
      </c>
      <c r="F4779" t="s">
        <v>883</v>
      </c>
      <c r="G4779" t="s">
        <v>10954</v>
      </c>
      <c r="H4779" s="1">
        <f>DATE(YEAR(invoices[[#This Row],[due_date]]),MONTH(invoices[[#This Row],[due_date]]),1)</f>
        <v>45261</v>
      </c>
      <c r="I4779" s="1">
        <v>45267</v>
      </c>
      <c r="J4779">
        <v>13600</v>
      </c>
      <c r="K4779">
        <v>1560</v>
      </c>
      <c r="L4779">
        <v>0</v>
      </c>
      <c r="M4779">
        <f>invoices[[#This Row],[rent_amount]]+invoices[[#This Row],[electricity_amount]]+invoices[[#This Row],[other_charges]]</f>
        <v>15160</v>
      </c>
      <c r="N4779" t="s">
        <v>28</v>
      </c>
      <c r="O4779" t="s">
        <v>1742</v>
      </c>
      <c r="P4779">
        <v>0</v>
      </c>
      <c r="Q4779" t="b">
        <v>0</v>
      </c>
      <c r="R4779" t="s">
        <v>547</v>
      </c>
      <c r="S4779">
        <v>0</v>
      </c>
      <c r="T4779">
        <f>invoices[[#This Row],[total_amount]]</f>
        <v>15160</v>
      </c>
      <c r="U4779" t="s">
        <v>3056</v>
      </c>
      <c r="V4779" t="str">
        <f>INDEX([1]!Table1[tenantname],MATCH(invoices[[#This Row],[allotment_id]],[1]!Table1[TenantAllotmentID],0))</f>
        <v>Bidisha Das (A44-B1)</v>
      </c>
      <c r="W4779" t="s">
        <v>14959</v>
      </c>
      <c r="X4779" t="s">
        <v>14960</v>
      </c>
      <c r="Y4779" s="4">
        <v>45261</v>
      </c>
      <c r="Z4779" t="s">
        <v>15808</v>
      </c>
      <c r="AA4779">
        <v>9762</v>
      </c>
      <c r="AB4779">
        <v>3253</v>
      </c>
      <c r="AC4779">
        <v>585</v>
      </c>
      <c r="AD4779" s="7">
        <f>invoices[[#This Row],[Rent]]+invoices[[#This Row],[Services]]+invoices[[#This Row],[GST]]</f>
        <v>13600</v>
      </c>
      <c r="AE4779" s="7">
        <f>invoices[[#This Row],[Total]]-invoices[[#This Row],[rent_amount]]</f>
        <v>0</v>
      </c>
      <c r="AF4779">
        <v>4774</v>
      </c>
      <c r="AG4779">
        <v>1560</v>
      </c>
      <c r="AH4779">
        <f>invoices[[#This Row],[EB Amount]]-invoices[[#This Row],[electricity_amount]]</f>
        <v>0</v>
      </c>
    </row>
    <row r="4780" spans="1:34">
      <c r="A4780" t="s">
        <v>10979</v>
      </c>
      <c r="B4780" t="s">
        <v>22</v>
      </c>
      <c r="C4780" t="s">
        <v>389</v>
      </c>
      <c r="D4780" t="s">
        <v>24</v>
      </c>
      <c r="E4780" t="s">
        <v>96</v>
      </c>
      <c r="F4780" t="s">
        <v>390</v>
      </c>
      <c r="G4780" t="s">
        <v>10980</v>
      </c>
      <c r="H4780" s="1">
        <f>DATE(YEAR(invoices[[#This Row],[due_date]]),MONTH(invoices[[#This Row],[due_date]]),1)</f>
        <v>45261</v>
      </c>
      <c r="I4780" s="1">
        <v>45267</v>
      </c>
      <c r="J4780">
        <v>16000</v>
      </c>
      <c r="K4780">
        <v>2340</v>
      </c>
      <c r="L4780">
        <v>0</v>
      </c>
      <c r="M4780">
        <f>invoices[[#This Row],[rent_amount]]+invoices[[#This Row],[electricity_amount]]+invoices[[#This Row],[other_charges]]</f>
        <v>18340</v>
      </c>
      <c r="N4780" t="s">
        <v>28</v>
      </c>
      <c r="O4780" t="s">
        <v>1742</v>
      </c>
      <c r="P4780">
        <v>0</v>
      </c>
      <c r="Q4780" t="b">
        <v>0</v>
      </c>
      <c r="R4780" t="s">
        <v>547</v>
      </c>
      <c r="S4780">
        <v>0</v>
      </c>
      <c r="T4780">
        <f>invoices[[#This Row],[total_amount]]</f>
        <v>18340</v>
      </c>
      <c r="U4780" t="s">
        <v>392</v>
      </c>
      <c r="V4780" t="str">
        <f>INDEX([1]!Table1[tenantname],MATCH(invoices[[#This Row],[allotment_id]],[1]!Table1[TenantAllotmentID],0))</f>
        <v>Vikram Shingadi (B33-A1)</v>
      </c>
      <c r="W4780" t="s">
        <v>14092</v>
      </c>
      <c r="X4780" t="s">
        <v>14093</v>
      </c>
      <c r="Y4780" s="4">
        <v>45261</v>
      </c>
      <c r="Z4780" t="s">
        <v>15808</v>
      </c>
      <c r="AA4780">
        <v>11485</v>
      </c>
      <c r="AB4780">
        <v>3827</v>
      </c>
      <c r="AC4780">
        <v>688</v>
      </c>
      <c r="AD4780" s="7">
        <f>invoices[[#This Row],[Rent]]+invoices[[#This Row],[Services]]+invoices[[#This Row],[GST]]</f>
        <v>16000</v>
      </c>
      <c r="AE4780" s="7">
        <f>invoices[[#This Row],[Total]]-invoices[[#This Row],[rent_amount]]</f>
        <v>0</v>
      </c>
      <c r="AF4780">
        <v>4787</v>
      </c>
      <c r="AG4780">
        <v>2340</v>
      </c>
      <c r="AH4780">
        <f>invoices[[#This Row],[EB Amount]]-invoices[[#This Row],[electricity_amount]]</f>
        <v>0</v>
      </c>
    </row>
    <row r="4781" spans="1:34">
      <c r="A4781" t="s">
        <v>11053</v>
      </c>
      <c r="B4781" t="s">
        <v>22</v>
      </c>
      <c r="C4781" t="s">
        <v>2762</v>
      </c>
      <c r="D4781" t="s">
        <v>24</v>
      </c>
      <c r="E4781" t="s">
        <v>329</v>
      </c>
      <c r="F4781" t="s">
        <v>1352</v>
      </c>
      <c r="G4781" t="s">
        <v>11054</v>
      </c>
      <c r="H4781" s="1">
        <f>DATE(YEAR(invoices[[#This Row],[due_date]]),MONTH(invoices[[#This Row],[due_date]]),1)</f>
        <v>45261</v>
      </c>
      <c r="I4781" s="1">
        <v>45267</v>
      </c>
      <c r="J4781">
        <v>13600</v>
      </c>
      <c r="K4781">
        <v>1620</v>
      </c>
      <c r="L4781">
        <v>2250</v>
      </c>
      <c r="M4781">
        <f>invoices[[#This Row],[rent_amount]]+invoices[[#This Row],[electricity_amount]]+invoices[[#This Row],[other_charges]]</f>
        <v>17470</v>
      </c>
      <c r="N4781" t="s">
        <v>28</v>
      </c>
      <c r="O4781" t="s">
        <v>1668</v>
      </c>
      <c r="P4781">
        <v>0</v>
      </c>
      <c r="Q4781" t="b">
        <v>0</v>
      </c>
      <c r="R4781" t="s">
        <v>547</v>
      </c>
      <c r="S4781">
        <v>0</v>
      </c>
      <c r="T4781">
        <f>invoices[[#This Row],[total_amount]]</f>
        <v>17470</v>
      </c>
      <c r="U4781" t="s">
        <v>2764</v>
      </c>
      <c r="V4781" t="str">
        <f>INDEX([1]!Table1[tenantname],MATCH(invoices[[#This Row],[allotment_id]],[1]!Table1[TenantAllotmentID],0))</f>
        <v>Selvashri Murugesan (C43-B1)</v>
      </c>
      <c r="W4781" t="s">
        <v>14888</v>
      </c>
      <c r="X4781" t="s">
        <v>14889</v>
      </c>
      <c r="Y4781" s="4">
        <v>45261</v>
      </c>
      <c r="Z4781" t="s">
        <v>15808</v>
      </c>
      <c r="AA4781">
        <v>9762</v>
      </c>
      <c r="AB4781">
        <v>3253</v>
      </c>
      <c r="AC4781">
        <v>585</v>
      </c>
      <c r="AD4781" s="7">
        <f>invoices[[#This Row],[Rent]]+invoices[[#This Row],[Services]]+invoices[[#This Row],[GST]]</f>
        <v>13600</v>
      </c>
      <c r="AE4781" s="7">
        <f>invoices[[#This Row],[Total]]-invoices[[#This Row],[rent_amount]]</f>
        <v>0</v>
      </c>
      <c r="AF4781">
        <v>4828</v>
      </c>
      <c r="AG4781">
        <v>1620</v>
      </c>
      <c r="AH4781">
        <f>invoices[[#This Row],[EB Amount]]-invoices[[#This Row],[electricity_amount]]</f>
        <v>0</v>
      </c>
    </row>
    <row r="4782" spans="1:34">
      <c r="A4782" t="s">
        <v>11083</v>
      </c>
      <c r="B4782" t="s">
        <v>22</v>
      </c>
      <c r="C4782" t="s">
        <v>836</v>
      </c>
      <c r="D4782" t="s">
        <v>24</v>
      </c>
      <c r="E4782" t="s">
        <v>34</v>
      </c>
      <c r="F4782" t="s">
        <v>837</v>
      </c>
      <c r="G4782" t="s">
        <v>11084</v>
      </c>
      <c r="H4782" s="1">
        <f>DATE(YEAR(invoices[[#This Row],[due_date]]),MONTH(invoices[[#This Row],[due_date]]),1)</f>
        <v>45261</v>
      </c>
      <c r="I4782" s="1">
        <v>45267</v>
      </c>
      <c r="J4782">
        <v>12600</v>
      </c>
      <c r="K4782">
        <v>1620</v>
      </c>
      <c r="L4782">
        <v>0</v>
      </c>
      <c r="M4782">
        <f>invoices[[#This Row],[rent_amount]]+invoices[[#This Row],[electricity_amount]]+invoices[[#This Row],[other_charges]]</f>
        <v>14220</v>
      </c>
      <c r="N4782" t="s">
        <v>28</v>
      </c>
      <c r="O4782" t="s">
        <v>1668</v>
      </c>
      <c r="P4782">
        <v>0</v>
      </c>
      <c r="Q4782" t="b">
        <v>0</v>
      </c>
      <c r="R4782" t="s">
        <v>547</v>
      </c>
      <c r="S4782">
        <v>0</v>
      </c>
      <c r="T4782">
        <f>invoices[[#This Row],[total_amount]]</f>
        <v>14220</v>
      </c>
      <c r="U4782" t="s">
        <v>840</v>
      </c>
      <c r="V4782" t="str">
        <f>INDEX([1]!Table1[tenantname],MATCH(invoices[[#This Row],[allotment_id]],[1]!Table1[TenantAllotmentID],0))</f>
        <v>Samudyatha Devalla (B43-C1)</v>
      </c>
      <c r="W4782" t="s">
        <v>14249</v>
      </c>
      <c r="X4782" t="s">
        <v>14250</v>
      </c>
      <c r="Y4782" s="4">
        <v>45261</v>
      </c>
      <c r="Z4782" t="s">
        <v>15808</v>
      </c>
      <c r="AA4782">
        <v>9044</v>
      </c>
      <c r="AB4782">
        <v>3014</v>
      </c>
      <c r="AC4782">
        <v>542</v>
      </c>
      <c r="AD4782" s="7">
        <f>invoices[[#This Row],[Rent]]+invoices[[#This Row],[Services]]+invoices[[#This Row],[GST]]</f>
        <v>12600</v>
      </c>
      <c r="AE4782" s="7">
        <f>invoices[[#This Row],[Total]]-invoices[[#This Row],[rent_amount]]</f>
        <v>0</v>
      </c>
      <c r="AF4782">
        <v>4843</v>
      </c>
      <c r="AG4782">
        <v>1620</v>
      </c>
      <c r="AH4782">
        <f>invoices[[#This Row],[EB Amount]]-invoices[[#This Row],[electricity_amount]]</f>
        <v>0</v>
      </c>
    </row>
    <row r="4783" spans="1:34">
      <c r="A4783" t="s">
        <v>11154</v>
      </c>
      <c r="B4783" t="s">
        <v>22</v>
      </c>
      <c r="C4783" t="s">
        <v>2946</v>
      </c>
      <c r="D4783" t="s">
        <v>24</v>
      </c>
      <c r="E4783" t="s">
        <v>50</v>
      </c>
      <c r="F4783" t="s">
        <v>1942</v>
      </c>
      <c r="G4783" t="s">
        <v>11155</v>
      </c>
      <c r="H4783" s="1">
        <f>DATE(YEAR(invoices[[#This Row],[due_date]]),MONTH(invoices[[#This Row],[due_date]]),1)</f>
        <v>45261</v>
      </c>
      <c r="I4783" s="1">
        <v>45267</v>
      </c>
      <c r="J4783">
        <v>13600</v>
      </c>
      <c r="K4783">
        <v>2700</v>
      </c>
      <c r="L4783">
        <v>0</v>
      </c>
      <c r="M4783">
        <f>invoices[[#This Row],[rent_amount]]+invoices[[#This Row],[electricity_amount]]+invoices[[#This Row],[other_charges]]</f>
        <v>16300</v>
      </c>
      <c r="N4783" t="s">
        <v>28</v>
      </c>
      <c r="O4783" t="s">
        <v>1668</v>
      </c>
      <c r="P4783">
        <v>0</v>
      </c>
      <c r="Q4783" t="b">
        <v>0</v>
      </c>
      <c r="R4783" t="s">
        <v>547</v>
      </c>
      <c r="S4783">
        <v>0</v>
      </c>
      <c r="T4783">
        <f>invoices[[#This Row],[total_amount]]</f>
        <v>16300</v>
      </c>
      <c r="U4783" t="s">
        <v>2948</v>
      </c>
      <c r="V4783" t="str">
        <f>INDEX([1]!Table1[tenantname],MATCH(invoices[[#This Row],[allotment_id]],[1]!Table1[TenantAllotmentID],0))</f>
        <v>Udyan Mahanta (B32-B1)</v>
      </c>
      <c r="W4783" t="s">
        <v>14929</v>
      </c>
      <c r="X4783" t="s">
        <v>14930</v>
      </c>
      <c r="Y4783" s="4">
        <v>45261</v>
      </c>
      <c r="Z4783" t="s">
        <v>15808</v>
      </c>
      <c r="AA4783">
        <v>9762</v>
      </c>
      <c r="AB4783">
        <v>3253</v>
      </c>
      <c r="AC4783">
        <v>585</v>
      </c>
      <c r="AD4783" s="7">
        <f>invoices[[#This Row],[Rent]]+invoices[[#This Row],[Services]]+invoices[[#This Row],[GST]]</f>
        <v>13600</v>
      </c>
      <c r="AE4783" s="7">
        <f>invoices[[#This Row],[Total]]-invoices[[#This Row],[rent_amount]]</f>
        <v>0</v>
      </c>
      <c r="AF4783">
        <v>4879</v>
      </c>
      <c r="AG4783">
        <v>2700</v>
      </c>
      <c r="AH4783">
        <f>invoices[[#This Row],[EB Amount]]-invoices[[#This Row],[electricity_amount]]</f>
        <v>0</v>
      </c>
    </row>
    <row r="4784" spans="1:34">
      <c r="A4784" t="s">
        <v>11226</v>
      </c>
      <c r="B4784" t="s">
        <v>22</v>
      </c>
      <c r="C4784" t="s">
        <v>246</v>
      </c>
      <c r="D4784" t="s">
        <v>24</v>
      </c>
      <c r="E4784" t="s">
        <v>247</v>
      </c>
      <c r="F4784" t="s">
        <v>248</v>
      </c>
      <c r="G4784" t="s">
        <v>11227</v>
      </c>
      <c r="H4784" s="1">
        <f>DATE(YEAR(invoices[[#This Row],[due_date]]),MONTH(invoices[[#This Row],[due_date]]),1)</f>
        <v>45261</v>
      </c>
      <c r="I4784" s="1">
        <v>45267</v>
      </c>
      <c r="J4784">
        <v>18300</v>
      </c>
      <c r="K4784">
        <v>990</v>
      </c>
      <c r="L4784">
        <v>0</v>
      </c>
      <c r="M4784">
        <f>invoices[[#This Row],[rent_amount]]+invoices[[#This Row],[electricity_amount]]+invoices[[#This Row],[other_charges]]</f>
        <v>19290</v>
      </c>
      <c r="N4784" t="s">
        <v>28</v>
      </c>
      <c r="O4784" t="s">
        <v>546</v>
      </c>
      <c r="P4784">
        <v>0</v>
      </c>
      <c r="Q4784" t="b">
        <v>0</v>
      </c>
      <c r="R4784" t="s">
        <v>547</v>
      </c>
      <c r="S4784">
        <v>0</v>
      </c>
      <c r="T4784">
        <f>invoices[[#This Row],[total_amount]]</f>
        <v>19290</v>
      </c>
      <c r="U4784" t="s">
        <v>251</v>
      </c>
      <c r="V4784" t="str">
        <f>INDEX([1]!Table1[tenantname],MATCH(invoices[[#This Row],[allotment_id]],[1]!Table1[TenantAllotmentID],0))</f>
        <v>Dinesh kumar (C11-A1)</v>
      </c>
      <c r="W4784" t="s">
        <v>14044</v>
      </c>
      <c r="X4784" t="s">
        <v>14045</v>
      </c>
      <c r="Y4784" s="4">
        <v>45261</v>
      </c>
      <c r="Z4784" t="s">
        <v>15808</v>
      </c>
      <c r="AA4784">
        <v>13136</v>
      </c>
      <c r="AB4784">
        <v>4377</v>
      </c>
      <c r="AC4784">
        <v>787</v>
      </c>
      <c r="AD4784" s="7">
        <f>invoices[[#This Row],[Rent]]+invoices[[#This Row],[Services]]+invoices[[#This Row],[GST]]</f>
        <v>18300</v>
      </c>
      <c r="AE4784" s="7">
        <f>invoices[[#This Row],[Total]]-invoices[[#This Row],[rent_amount]]</f>
        <v>0</v>
      </c>
      <c r="AF4784">
        <v>4913</v>
      </c>
      <c r="AG4784">
        <v>990</v>
      </c>
      <c r="AH4784">
        <f>invoices[[#This Row],[EB Amount]]-invoices[[#This Row],[electricity_amount]]</f>
        <v>0</v>
      </c>
    </row>
    <row r="4785" spans="1:34">
      <c r="A4785" t="s">
        <v>11335</v>
      </c>
      <c r="B4785" t="s">
        <v>22</v>
      </c>
      <c r="C4785" t="s">
        <v>3263</v>
      </c>
      <c r="D4785" t="s">
        <v>24</v>
      </c>
      <c r="E4785" t="s">
        <v>167</v>
      </c>
      <c r="F4785" t="s">
        <v>2258</v>
      </c>
      <c r="G4785" t="s">
        <v>11336</v>
      </c>
      <c r="H4785" s="1">
        <f>DATE(YEAR(invoices[[#This Row],[due_date]]),MONTH(invoices[[#This Row],[due_date]]),1)</f>
        <v>45261</v>
      </c>
      <c r="I4785" s="1">
        <v>45267</v>
      </c>
      <c r="J4785">
        <v>18300</v>
      </c>
      <c r="K4785">
        <v>1290</v>
      </c>
      <c r="L4785">
        <v>0</v>
      </c>
      <c r="M4785">
        <f>invoices[[#This Row],[rent_amount]]+invoices[[#This Row],[electricity_amount]]+invoices[[#This Row],[other_charges]]</f>
        <v>19590</v>
      </c>
      <c r="N4785" t="s">
        <v>28</v>
      </c>
      <c r="O4785" t="s">
        <v>1668</v>
      </c>
      <c r="P4785">
        <v>0</v>
      </c>
      <c r="Q4785" t="b">
        <v>0</v>
      </c>
      <c r="R4785" t="s">
        <v>547</v>
      </c>
      <c r="S4785">
        <v>0</v>
      </c>
      <c r="T4785">
        <f>invoices[[#This Row],[total_amount]]</f>
        <v>19590</v>
      </c>
      <c r="U4785" t="s">
        <v>3265</v>
      </c>
      <c r="V4785" t="str">
        <f>INDEX([1]!Table1[tenantname],MATCH(invoices[[#This Row],[allotment_id]],[1]!Table1[TenantAllotmentID],0))</f>
        <v>Rituraj Sarma (B42-A1)</v>
      </c>
      <c r="W4785" t="s">
        <v>15010</v>
      </c>
      <c r="X4785" t="s">
        <v>15011</v>
      </c>
      <c r="Y4785" s="4">
        <v>45261</v>
      </c>
      <c r="Z4785" t="s">
        <v>15808</v>
      </c>
      <c r="AA4785">
        <v>13136</v>
      </c>
      <c r="AB4785">
        <v>4377</v>
      </c>
      <c r="AC4785">
        <v>787</v>
      </c>
      <c r="AD4785" s="7">
        <f>invoices[[#This Row],[Rent]]+invoices[[#This Row],[Services]]+invoices[[#This Row],[GST]]</f>
        <v>18300</v>
      </c>
      <c r="AE4785" s="7">
        <f>invoices[[#This Row],[Total]]-invoices[[#This Row],[rent_amount]]</f>
        <v>0</v>
      </c>
      <c r="AF4785">
        <v>4965</v>
      </c>
      <c r="AG4785">
        <v>1290</v>
      </c>
      <c r="AH4785">
        <f>invoices[[#This Row],[EB Amount]]-invoices[[#This Row],[electricity_amount]]</f>
        <v>0</v>
      </c>
    </row>
    <row r="4786" spans="1:34">
      <c r="A4786" t="s">
        <v>11471</v>
      </c>
      <c r="B4786" t="s">
        <v>22</v>
      </c>
      <c r="C4786" t="s">
        <v>4247</v>
      </c>
      <c r="D4786" t="s">
        <v>24</v>
      </c>
      <c r="E4786" t="s">
        <v>569</v>
      </c>
      <c r="F4786" t="s">
        <v>727</v>
      </c>
      <c r="G4786" t="s">
        <v>11472</v>
      </c>
      <c r="H4786" s="1">
        <f>DATE(YEAR(invoices[[#This Row],[due_date]]),MONTH(invoices[[#This Row],[due_date]]),1)</f>
        <v>45261</v>
      </c>
      <c r="I4786" s="1">
        <v>45267</v>
      </c>
      <c r="J4786">
        <v>11999.999999999996</v>
      </c>
      <c r="K4786">
        <v>1501</v>
      </c>
      <c r="L4786">
        <v>0</v>
      </c>
      <c r="M4786">
        <f>invoices[[#This Row],[rent_amount]]+invoices[[#This Row],[electricity_amount]]+invoices[[#This Row],[other_charges]]</f>
        <v>13500.999999999996</v>
      </c>
      <c r="N4786" t="s">
        <v>28</v>
      </c>
      <c r="O4786" t="s">
        <v>1668</v>
      </c>
      <c r="P4786">
        <v>0</v>
      </c>
      <c r="Q4786" t="b">
        <v>0</v>
      </c>
      <c r="R4786" t="s">
        <v>547</v>
      </c>
      <c r="S4786">
        <v>0</v>
      </c>
      <c r="T4786">
        <f>invoices[[#This Row],[total_amount]]</f>
        <v>13500.999999999996</v>
      </c>
      <c r="U4786" t="s">
        <v>4249</v>
      </c>
      <c r="V4786" t="str">
        <f>INDEX([1]!Table1[tenantname],MATCH(invoices[[#This Row],[allotment_id]],[1]!Table1[TenantAllotmentID],0))</f>
        <v>Swarali Kadam (C12-C3)</v>
      </c>
      <c r="W4786" t="s">
        <v>15195</v>
      </c>
      <c r="X4786" t="s">
        <v>15196</v>
      </c>
      <c r="Y4786" s="4">
        <v>45261</v>
      </c>
      <c r="Z4786" t="s">
        <v>15808</v>
      </c>
      <c r="AA4786">
        <v>8400</v>
      </c>
      <c r="AB4786">
        <v>3050.847457627116</v>
      </c>
      <c r="AC4786">
        <v>549.15254237288082</v>
      </c>
      <c r="AD4786" s="7">
        <f>invoices[[#This Row],[Rent]]+invoices[[#This Row],[Services]]+invoices[[#This Row],[GST]]</f>
        <v>11999.999999999996</v>
      </c>
      <c r="AE4786" s="7">
        <f>invoices[[#This Row],[Total]]-invoices[[#This Row],[rent_amount]]</f>
        <v>0</v>
      </c>
      <c r="AF4786">
        <v>5033</v>
      </c>
      <c r="AG4786">
        <v>1501</v>
      </c>
      <c r="AH4786">
        <f>invoices[[#This Row],[EB Amount]]-invoices[[#This Row],[electricity_amount]]</f>
        <v>0</v>
      </c>
    </row>
    <row r="4787" spans="1:34">
      <c r="A4787" t="s">
        <v>11535</v>
      </c>
      <c r="B4787" t="s">
        <v>22</v>
      </c>
      <c r="C4787" t="s">
        <v>3654</v>
      </c>
      <c r="D4787" t="s">
        <v>24</v>
      </c>
      <c r="E4787" t="s">
        <v>195</v>
      </c>
      <c r="F4787" t="s">
        <v>196</v>
      </c>
      <c r="G4787" t="s">
        <v>11536</v>
      </c>
      <c r="H4787" s="1">
        <f>DATE(YEAR(invoices[[#This Row],[due_date]]),MONTH(invoices[[#This Row],[due_date]]),1)</f>
        <v>45261</v>
      </c>
      <c r="I4787" s="1">
        <v>45267</v>
      </c>
      <c r="J4787">
        <v>13600</v>
      </c>
      <c r="K4787">
        <v>1219</v>
      </c>
      <c r="L4787">
        <v>0</v>
      </c>
      <c r="M4787">
        <f>invoices[[#This Row],[rent_amount]]+invoices[[#This Row],[electricity_amount]]+invoices[[#This Row],[other_charges]]</f>
        <v>14819</v>
      </c>
      <c r="N4787" t="s">
        <v>28</v>
      </c>
      <c r="O4787" t="s">
        <v>1668</v>
      </c>
      <c r="P4787">
        <v>0</v>
      </c>
      <c r="Q4787" t="b">
        <v>0</v>
      </c>
      <c r="R4787" t="s">
        <v>547</v>
      </c>
      <c r="S4787">
        <v>0</v>
      </c>
      <c r="T4787">
        <f>invoices[[#This Row],[total_amount]]</f>
        <v>14819</v>
      </c>
      <c r="U4787" t="s">
        <v>3656</v>
      </c>
      <c r="V4787" t="str">
        <f>INDEX([1]!Table1[tenantname],MATCH(invoices[[#This Row],[allotment_id]],[1]!Table1[TenantAllotmentID],0))</f>
        <v>Srividya Bannaravuri (D41-B1)</v>
      </c>
      <c r="W4787" t="s">
        <v>15100</v>
      </c>
      <c r="X4787" t="s">
        <v>15101</v>
      </c>
      <c r="Y4787" s="4">
        <v>45261</v>
      </c>
      <c r="Z4787" t="s">
        <v>15808</v>
      </c>
      <c r="AA4787">
        <v>9762</v>
      </c>
      <c r="AB4787">
        <v>3253</v>
      </c>
      <c r="AC4787">
        <v>585</v>
      </c>
      <c r="AD4787" s="7">
        <f>invoices[[#This Row],[Rent]]+invoices[[#This Row],[Services]]+invoices[[#This Row],[GST]]</f>
        <v>13600</v>
      </c>
      <c r="AE4787" s="7">
        <f>invoices[[#This Row],[Total]]-invoices[[#This Row],[rent_amount]]</f>
        <v>0</v>
      </c>
      <c r="AF4787">
        <v>5065</v>
      </c>
      <c r="AG4787">
        <v>1219</v>
      </c>
      <c r="AH4787">
        <f>invoices[[#This Row],[EB Amount]]-invoices[[#This Row],[electricity_amount]]</f>
        <v>0</v>
      </c>
    </row>
    <row r="4788" spans="1:34">
      <c r="A4788" t="s">
        <v>11665</v>
      </c>
      <c r="B4788" t="s">
        <v>22</v>
      </c>
      <c r="C4788" t="s">
        <v>2617</v>
      </c>
      <c r="D4788" t="s">
        <v>24</v>
      </c>
      <c r="E4788" t="s">
        <v>399</v>
      </c>
      <c r="F4788" t="s">
        <v>933</v>
      </c>
      <c r="G4788" t="s">
        <v>11666</v>
      </c>
      <c r="H4788" s="1">
        <f>DATE(YEAR(invoices[[#This Row],[due_date]]),MONTH(invoices[[#This Row],[due_date]]),1)</f>
        <v>45261</v>
      </c>
      <c r="I4788" s="1">
        <v>45267</v>
      </c>
      <c r="J4788">
        <v>10079.999999999998</v>
      </c>
      <c r="K4788">
        <v>1230</v>
      </c>
      <c r="L4788">
        <v>2250</v>
      </c>
      <c r="M4788">
        <f>invoices[[#This Row],[rent_amount]]+invoices[[#This Row],[electricity_amount]]+invoices[[#This Row],[other_charges]]</f>
        <v>13559.999999999998</v>
      </c>
      <c r="N4788" t="s">
        <v>28</v>
      </c>
      <c r="O4788" t="s">
        <v>1668</v>
      </c>
      <c r="P4788">
        <v>0</v>
      </c>
      <c r="Q4788" t="b">
        <v>0</v>
      </c>
      <c r="R4788" t="s">
        <v>547</v>
      </c>
      <c r="S4788">
        <v>0</v>
      </c>
      <c r="T4788">
        <f>invoices[[#This Row],[total_amount]]</f>
        <v>13559.999999999998</v>
      </c>
      <c r="U4788" t="s">
        <v>2619</v>
      </c>
      <c r="V4788" t="str">
        <f>INDEX([1]!Table1[tenantname],MATCH(invoices[[#This Row],[allotment_id]],[1]!Table1[TenantAllotmentID],0))</f>
        <v>Ruju A (B22-C2)</v>
      </c>
      <c r="W4788" t="s">
        <v>14849</v>
      </c>
      <c r="X4788" t="s">
        <v>14850</v>
      </c>
      <c r="Y4788" s="4">
        <v>45261</v>
      </c>
      <c r="Z4788" t="s">
        <v>15808</v>
      </c>
      <c r="AA4788">
        <v>7056</v>
      </c>
      <c r="AB4788">
        <v>2562.7118644067773</v>
      </c>
      <c r="AC4788">
        <v>461.28813559321992</v>
      </c>
      <c r="AD4788" s="7">
        <f>invoices[[#This Row],[Rent]]+invoices[[#This Row],[Services]]+invoices[[#This Row],[GST]]</f>
        <v>10079.999999999998</v>
      </c>
      <c r="AE4788" s="7">
        <f>invoices[[#This Row],[Total]]-invoices[[#This Row],[rent_amount]]</f>
        <v>0</v>
      </c>
      <c r="AF4788">
        <v>5140</v>
      </c>
      <c r="AG4788">
        <v>1230</v>
      </c>
      <c r="AH4788">
        <f>invoices[[#This Row],[EB Amount]]-invoices[[#This Row],[electricity_amount]]</f>
        <v>0</v>
      </c>
    </row>
    <row r="4789" spans="1:34">
      <c r="A4789" t="s">
        <v>11673</v>
      </c>
      <c r="B4789" t="s">
        <v>22</v>
      </c>
      <c r="C4789" t="s">
        <v>1977</v>
      </c>
      <c r="D4789" t="s">
        <v>24</v>
      </c>
      <c r="E4789" t="s">
        <v>155</v>
      </c>
      <c r="F4789" t="s">
        <v>188</v>
      </c>
      <c r="G4789" t="s">
        <v>11674</v>
      </c>
      <c r="H4789" s="1">
        <f>DATE(YEAR(invoices[[#This Row],[due_date]]),MONTH(invoices[[#This Row],[due_date]]),1)</f>
        <v>45261</v>
      </c>
      <c r="I4789" s="1">
        <v>45267</v>
      </c>
      <c r="J4789">
        <v>3541</v>
      </c>
      <c r="K4789">
        <v>1170</v>
      </c>
      <c r="L4789">
        <v>2250</v>
      </c>
      <c r="M4789">
        <f>invoices[[#This Row],[rent_amount]]+invoices[[#This Row],[electricity_amount]]+invoices[[#This Row],[other_charges]]</f>
        <v>6961</v>
      </c>
      <c r="N4789" t="s">
        <v>28</v>
      </c>
      <c r="O4789" t="s">
        <v>1668</v>
      </c>
      <c r="P4789">
        <v>0</v>
      </c>
      <c r="Q4789" t="b">
        <v>0</v>
      </c>
      <c r="R4789" t="s">
        <v>547</v>
      </c>
      <c r="S4789">
        <v>0</v>
      </c>
      <c r="T4789">
        <f>invoices[[#This Row],[total_amount]]</f>
        <v>6961</v>
      </c>
      <c r="U4789" t="s">
        <v>1979</v>
      </c>
      <c r="V4789" t="str">
        <f>INDEX([1]!Table1[tenantname],MATCH(invoices[[#This Row],[allotment_id]],[1]!Table1[TenantAllotmentID],0))</f>
        <v>Monali Daburkar (C44-C2)</v>
      </c>
      <c r="W4789" t="s">
        <v>14665</v>
      </c>
      <c r="X4789" t="s">
        <v>14666</v>
      </c>
      <c r="Y4789" s="4">
        <v>45261</v>
      </c>
      <c r="Z4789" t="s">
        <v>15808</v>
      </c>
      <c r="AA4789">
        <v>2542</v>
      </c>
      <c r="AB4789">
        <v>847</v>
      </c>
      <c r="AC4789">
        <v>152</v>
      </c>
      <c r="AD4789" s="7">
        <f>invoices[[#This Row],[Rent]]+invoices[[#This Row],[Services]]+invoices[[#This Row],[GST]]</f>
        <v>3541</v>
      </c>
      <c r="AE4789" s="7">
        <f>invoices[[#This Row],[Total]]-invoices[[#This Row],[rent_amount]]</f>
        <v>0</v>
      </c>
      <c r="AF4789">
        <v>5144</v>
      </c>
      <c r="AG4789">
        <v>1170</v>
      </c>
      <c r="AH4789">
        <f>invoices[[#This Row],[EB Amount]]-invoices[[#This Row],[electricity_amount]]</f>
        <v>0</v>
      </c>
    </row>
    <row r="4790" spans="1:34">
      <c r="A4790" t="s">
        <v>11715</v>
      </c>
      <c r="B4790" t="s">
        <v>22</v>
      </c>
      <c r="C4790" t="s">
        <v>166</v>
      </c>
      <c r="D4790" t="s">
        <v>24</v>
      </c>
      <c r="E4790" t="s">
        <v>167</v>
      </c>
      <c r="F4790" t="s">
        <v>168</v>
      </c>
      <c r="G4790" t="s">
        <v>11716</v>
      </c>
      <c r="H4790" s="1">
        <f>DATE(YEAR(invoices[[#This Row],[due_date]]),MONTH(invoices[[#This Row],[due_date]]),1)</f>
        <v>45261</v>
      </c>
      <c r="I4790" s="1">
        <v>45267</v>
      </c>
      <c r="J4790">
        <v>12500</v>
      </c>
      <c r="K4790">
        <v>645</v>
      </c>
      <c r="L4790">
        <v>0</v>
      </c>
      <c r="M4790">
        <f>invoices[[#This Row],[rent_amount]]+invoices[[#This Row],[electricity_amount]]+invoices[[#This Row],[other_charges]]</f>
        <v>13145</v>
      </c>
      <c r="N4790" t="s">
        <v>28</v>
      </c>
      <c r="O4790" t="s">
        <v>1668</v>
      </c>
      <c r="P4790">
        <v>0</v>
      </c>
      <c r="Q4790" t="b">
        <v>0</v>
      </c>
      <c r="R4790" t="s">
        <v>547</v>
      </c>
      <c r="S4790">
        <v>0</v>
      </c>
      <c r="T4790">
        <f>invoices[[#This Row],[total_amount]]</f>
        <v>13145</v>
      </c>
      <c r="U4790" t="s">
        <v>171</v>
      </c>
      <c r="V4790" t="str">
        <f>INDEX([1]!Table1[tenantname],MATCH(invoices[[#This Row],[allotment_id]],[1]!Table1[TenantAllotmentID],0))</f>
        <v>Shubhashish . (B42-C2)</v>
      </c>
      <c r="W4790" t="s">
        <v>14022</v>
      </c>
      <c r="X4790" t="s">
        <v>14023</v>
      </c>
      <c r="Y4790" s="4">
        <v>45261</v>
      </c>
      <c r="Z4790" t="s">
        <v>15808</v>
      </c>
      <c r="AA4790">
        <v>8973</v>
      </c>
      <c r="AB4790">
        <v>2990</v>
      </c>
      <c r="AC4790">
        <v>537</v>
      </c>
      <c r="AD4790" s="7">
        <f>invoices[[#This Row],[Rent]]+invoices[[#This Row],[Services]]+invoices[[#This Row],[GST]]</f>
        <v>12500</v>
      </c>
      <c r="AE4790" s="7">
        <f>invoices[[#This Row],[Total]]-invoices[[#This Row],[rent_amount]]</f>
        <v>0</v>
      </c>
      <c r="AF4790">
        <v>5165</v>
      </c>
      <c r="AG4790">
        <v>645</v>
      </c>
      <c r="AH4790">
        <f>invoices[[#This Row],[EB Amount]]-invoices[[#This Row],[electricity_amount]]</f>
        <v>0</v>
      </c>
    </row>
    <row r="4791" spans="1:34">
      <c r="A4791" t="s">
        <v>11726</v>
      </c>
      <c r="B4791" t="s">
        <v>22</v>
      </c>
      <c r="C4791" t="s">
        <v>1938</v>
      </c>
      <c r="D4791" t="s">
        <v>24</v>
      </c>
      <c r="E4791" t="s">
        <v>342</v>
      </c>
      <c r="F4791" t="s">
        <v>1768</v>
      </c>
      <c r="G4791" t="s">
        <v>11727</v>
      </c>
      <c r="H4791" s="1">
        <f>DATE(YEAR(invoices[[#This Row],[due_date]]),MONTH(invoices[[#This Row],[due_date]]),1)</f>
        <v>45261</v>
      </c>
      <c r="I4791" s="1">
        <v>45267</v>
      </c>
      <c r="J4791">
        <v>13600</v>
      </c>
      <c r="K4791">
        <v>630</v>
      </c>
      <c r="L4791">
        <v>0</v>
      </c>
      <c r="M4791">
        <f>invoices[[#This Row],[rent_amount]]+invoices[[#This Row],[electricity_amount]]+invoices[[#This Row],[other_charges]]</f>
        <v>14230</v>
      </c>
      <c r="N4791" t="s">
        <v>28</v>
      </c>
      <c r="O4791" t="s">
        <v>546</v>
      </c>
      <c r="P4791">
        <v>0</v>
      </c>
      <c r="Q4791" t="b">
        <v>0</v>
      </c>
      <c r="R4791" t="s">
        <v>547</v>
      </c>
      <c r="S4791">
        <v>0</v>
      </c>
      <c r="T4791">
        <f>invoices[[#This Row],[total_amount]]</f>
        <v>14230</v>
      </c>
      <c r="U4791" t="s">
        <v>1940</v>
      </c>
      <c r="V4791" t="str">
        <f>INDEX([1]!Table1[tenantname],MATCH(invoices[[#This Row],[allotment_id]],[1]!Table1[TenantAllotmentID],0))</f>
        <v>Mounika C S (D11-C1)</v>
      </c>
      <c r="W4791" t="s">
        <v>14651</v>
      </c>
      <c r="X4791" t="s">
        <v>14652</v>
      </c>
      <c r="Y4791" s="4">
        <v>45261</v>
      </c>
      <c r="Z4791" t="s">
        <v>15808</v>
      </c>
      <c r="AA4791">
        <v>9520</v>
      </c>
      <c r="AB4791">
        <v>3457</v>
      </c>
      <c r="AC4791">
        <v>623</v>
      </c>
      <c r="AD4791" s="7">
        <f>invoices[[#This Row],[Rent]]+invoices[[#This Row],[Services]]+invoices[[#This Row],[GST]]</f>
        <v>13600</v>
      </c>
      <c r="AE4791" s="7">
        <f>invoices[[#This Row],[Total]]-invoices[[#This Row],[rent_amount]]</f>
        <v>0</v>
      </c>
      <c r="AF4791">
        <v>5170</v>
      </c>
      <c r="AG4791">
        <v>630</v>
      </c>
      <c r="AH4791">
        <f>invoices[[#This Row],[EB Amount]]-invoices[[#This Row],[electricity_amount]]</f>
        <v>0</v>
      </c>
    </row>
    <row r="4792" spans="1:34">
      <c r="A4792" t="s">
        <v>11786</v>
      </c>
      <c r="B4792" t="s">
        <v>22</v>
      </c>
      <c r="C4792" t="s">
        <v>4613</v>
      </c>
      <c r="D4792" t="s">
        <v>24</v>
      </c>
      <c r="E4792" t="s">
        <v>50</v>
      </c>
      <c r="F4792" t="s">
        <v>485</v>
      </c>
      <c r="G4792" t="s">
        <v>11787</v>
      </c>
      <c r="H4792" s="1">
        <f>DATE(YEAR(invoices[[#This Row],[due_date]]),MONTH(invoices[[#This Row],[due_date]]),1)</f>
        <v>45261</v>
      </c>
      <c r="I4792" s="1">
        <v>45267</v>
      </c>
      <c r="J4792">
        <v>11778</v>
      </c>
      <c r="K4792">
        <v>0</v>
      </c>
      <c r="L4792">
        <v>0</v>
      </c>
      <c r="M4792">
        <f>invoices[[#This Row],[rent_amount]]+invoices[[#This Row],[electricity_amount]]+invoices[[#This Row],[other_charges]]</f>
        <v>11778</v>
      </c>
      <c r="N4792" t="s">
        <v>28</v>
      </c>
      <c r="O4792" t="s">
        <v>1668</v>
      </c>
      <c r="P4792">
        <v>0</v>
      </c>
      <c r="Q4792" t="b">
        <v>0</v>
      </c>
      <c r="R4792" t="s">
        <v>547</v>
      </c>
      <c r="S4792">
        <v>0</v>
      </c>
      <c r="T4792">
        <f>invoices[[#This Row],[total_amount]]</f>
        <v>11778</v>
      </c>
      <c r="U4792" t="s">
        <v>4615</v>
      </c>
      <c r="V4792" t="str">
        <f>INDEX([1]!Table1[tenantname],MATCH(invoices[[#This Row],[allotment_id]],[1]!Table1[TenantAllotmentID],0))</f>
        <v>Vijay Kumar Jonnakuti (B32-B2)</v>
      </c>
      <c r="W4792" t="s">
        <v>15269</v>
      </c>
      <c r="X4792" t="s">
        <v>15270</v>
      </c>
      <c r="Y4792" s="4">
        <v>45261</v>
      </c>
      <c r="Z4792" t="s">
        <v>15808</v>
      </c>
      <c r="AA4792">
        <v>8245</v>
      </c>
      <c r="AB4792">
        <v>2994</v>
      </c>
      <c r="AC4792">
        <v>539</v>
      </c>
      <c r="AD4792" s="7">
        <f>invoices[[#This Row],[Rent]]+invoices[[#This Row],[Services]]+invoices[[#This Row],[GST]]</f>
        <v>11778</v>
      </c>
      <c r="AE4792" s="7">
        <f>invoices[[#This Row],[Total]]-invoices[[#This Row],[rent_amount]]</f>
        <v>0</v>
      </c>
      <c r="AF4792">
        <v>5202</v>
      </c>
      <c r="AG4792">
        <v>0</v>
      </c>
      <c r="AH4792">
        <f>invoices[[#This Row],[EB Amount]]-invoices[[#This Row],[electricity_amount]]</f>
        <v>0</v>
      </c>
    </row>
    <row r="4793" spans="1:34">
      <c r="A4793" t="s">
        <v>11874</v>
      </c>
      <c r="B4793" t="s">
        <v>22</v>
      </c>
      <c r="C4793" t="s">
        <v>426</v>
      </c>
      <c r="D4793" t="s">
        <v>24</v>
      </c>
      <c r="E4793" t="s">
        <v>181</v>
      </c>
      <c r="F4793" t="s">
        <v>427</v>
      </c>
      <c r="G4793" t="s">
        <v>11875</v>
      </c>
      <c r="H4793" s="1">
        <f>DATE(YEAR(invoices[[#This Row],[due_date]]),MONTH(invoices[[#This Row],[due_date]]),1)</f>
        <v>45261</v>
      </c>
      <c r="I4793" s="1">
        <v>45267</v>
      </c>
      <c r="J4793">
        <v>0</v>
      </c>
      <c r="K4793">
        <v>1560</v>
      </c>
      <c r="L4793">
        <v>0</v>
      </c>
      <c r="M4793">
        <f>invoices[[#This Row],[rent_amount]]+invoices[[#This Row],[electricity_amount]]+invoices[[#This Row],[other_charges]]</f>
        <v>1560</v>
      </c>
      <c r="N4793" t="s">
        <v>28</v>
      </c>
      <c r="O4793" t="s">
        <v>1668</v>
      </c>
      <c r="P4793">
        <v>0</v>
      </c>
      <c r="Q4793" t="b">
        <v>0</v>
      </c>
      <c r="R4793" t="s">
        <v>547</v>
      </c>
      <c r="S4793">
        <v>0</v>
      </c>
      <c r="T4793">
        <f>invoices[[#This Row],[total_amount]]</f>
        <v>1560</v>
      </c>
      <c r="U4793" t="s">
        <v>428</v>
      </c>
      <c r="V4793" t="str">
        <f>INDEX([1]!Table1[tenantname],MATCH(invoices[[#This Row],[allotment_id]],[1]!Table1[TenantAllotmentID],0))</f>
        <v>Vardhini Krishnamurthy (B24-B2)</v>
      </c>
      <c r="W4793" t="s">
        <v>14106</v>
      </c>
      <c r="X4793" t="s">
        <v>14107</v>
      </c>
      <c r="Y4793" s="4">
        <v>45261</v>
      </c>
      <c r="Z4793" t="s">
        <v>15808</v>
      </c>
      <c r="AA4793">
        <v>0</v>
      </c>
      <c r="AB4793">
        <v>0</v>
      </c>
      <c r="AC4793">
        <v>0</v>
      </c>
      <c r="AD4793" s="7">
        <f>invoices[[#This Row],[Rent]]+invoices[[#This Row],[Services]]+invoices[[#This Row],[GST]]</f>
        <v>0</v>
      </c>
      <c r="AE4793" s="7">
        <f>invoices[[#This Row],[Total]]-invoices[[#This Row],[rent_amount]]</f>
        <v>0</v>
      </c>
      <c r="AF4793">
        <v>5250</v>
      </c>
      <c r="AG4793">
        <v>1560</v>
      </c>
      <c r="AH4793">
        <f>invoices[[#This Row],[EB Amount]]-invoices[[#This Row],[electricity_amount]]</f>
        <v>0</v>
      </c>
    </row>
    <row r="4794" spans="1:34">
      <c r="A4794" t="s">
        <v>11954</v>
      </c>
      <c r="B4794" t="s">
        <v>22</v>
      </c>
      <c r="C4794" t="s">
        <v>1347</v>
      </c>
      <c r="D4794" t="s">
        <v>24</v>
      </c>
      <c r="E4794" t="s">
        <v>104</v>
      </c>
      <c r="F4794" t="s">
        <v>105</v>
      </c>
      <c r="G4794" t="s">
        <v>11955</v>
      </c>
      <c r="H4794" s="1">
        <f>DATE(YEAR(invoices[[#This Row],[due_date]]),MONTH(invoices[[#This Row],[due_date]]),1)</f>
        <v>45261</v>
      </c>
      <c r="I4794" s="1">
        <v>45267</v>
      </c>
      <c r="J4794">
        <v>12500</v>
      </c>
      <c r="K4794">
        <v>450</v>
      </c>
      <c r="L4794">
        <v>0</v>
      </c>
      <c r="M4794">
        <f>invoices[[#This Row],[rent_amount]]+invoices[[#This Row],[electricity_amount]]+invoices[[#This Row],[other_charges]]</f>
        <v>12950</v>
      </c>
      <c r="N4794" t="s">
        <v>28</v>
      </c>
      <c r="O4794" t="s">
        <v>1742</v>
      </c>
      <c r="P4794">
        <v>0</v>
      </c>
      <c r="Q4794" t="b">
        <v>0</v>
      </c>
      <c r="R4794" t="s">
        <v>547</v>
      </c>
      <c r="S4794">
        <v>0</v>
      </c>
      <c r="T4794">
        <f>invoices[[#This Row],[total_amount]]</f>
        <v>12950</v>
      </c>
      <c r="U4794" t="s">
        <v>1349</v>
      </c>
      <c r="V4794" t="str">
        <f>INDEX([1]!Table1[tenantname],MATCH(invoices[[#This Row],[allotment_id]],[1]!Table1[TenantAllotmentID],0))</f>
        <v>Binu John (B14-C1)</v>
      </c>
      <c r="W4794" t="s">
        <v>14438</v>
      </c>
      <c r="X4794" t="s">
        <v>14439</v>
      </c>
      <c r="Y4794" s="4">
        <v>45261</v>
      </c>
      <c r="Z4794" t="s">
        <v>15808</v>
      </c>
      <c r="AA4794">
        <v>8973</v>
      </c>
      <c r="AB4794">
        <v>2990</v>
      </c>
      <c r="AC4794">
        <v>537</v>
      </c>
      <c r="AD4794" s="7">
        <f>invoices[[#This Row],[Rent]]+invoices[[#This Row],[Services]]+invoices[[#This Row],[GST]]</f>
        <v>12500</v>
      </c>
      <c r="AE4794" s="7">
        <f>invoices[[#This Row],[Total]]-invoices[[#This Row],[rent_amount]]</f>
        <v>0</v>
      </c>
      <c r="AF4794">
        <v>5293</v>
      </c>
      <c r="AG4794">
        <v>450</v>
      </c>
      <c r="AH4794">
        <f>invoices[[#This Row],[EB Amount]]-invoices[[#This Row],[electricity_amount]]</f>
        <v>0</v>
      </c>
    </row>
    <row r="4795" spans="1:34">
      <c r="A4795" t="s">
        <v>12243</v>
      </c>
      <c r="B4795" t="s">
        <v>22</v>
      </c>
      <c r="C4795" t="s">
        <v>1744</v>
      </c>
      <c r="D4795" t="s">
        <v>24</v>
      </c>
      <c r="E4795" t="s">
        <v>195</v>
      </c>
      <c r="F4795" s="2" t="s">
        <v>1745</v>
      </c>
      <c r="G4795" t="s">
        <v>12244</v>
      </c>
      <c r="H4795" s="1">
        <f>DATE(YEAR(invoices[[#This Row],[due_date]]),MONTH(invoices[[#This Row],[due_date]]),1)</f>
        <v>45261</v>
      </c>
      <c r="I4795" s="1">
        <v>45267</v>
      </c>
      <c r="J4795">
        <v>12500</v>
      </c>
      <c r="K4795">
        <v>1590</v>
      </c>
      <c r="L4795">
        <v>0</v>
      </c>
      <c r="M4795">
        <f>invoices[[#This Row],[rent_amount]]+invoices[[#This Row],[electricity_amount]]+invoices[[#This Row],[other_charges]]</f>
        <v>14090</v>
      </c>
      <c r="N4795" t="s">
        <v>28</v>
      </c>
      <c r="O4795" t="s">
        <v>1668</v>
      </c>
      <c r="P4795">
        <v>0</v>
      </c>
      <c r="Q4795" t="b">
        <v>0</v>
      </c>
      <c r="R4795" t="s">
        <v>547</v>
      </c>
      <c r="S4795">
        <v>0</v>
      </c>
      <c r="T4795">
        <f>invoices[[#This Row],[total_amount]]</f>
        <v>14090</v>
      </c>
      <c r="U4795" t="s">
        <v>1747</v>
      </c>
      <c r="V4795" t="str">
        <f>INDEX([1]!Table1[tenantname],MATCH(invoices[[#This Row],[allotment_id]],[1]!Table1[TenantAllotmentID],0))</f>
        <v>Siya Sharma (D41-C1)</v>
      </c>
      <c r="W4795" t="s">
        <v>14580</v>
      </c>
      <c r="X4795" t="s">
        <v>14581</v>
      </c>
      <c r="Y4795" s="4">
        <v>45261</v>
      </c>
      <c r="Z4795" t="s">
        <v>15808</v>
      </c>
      <c r="AA4795">
        <v>8973</v>
      </c>
      <c r="AB4795">
        <v>2990</v>
      </c>
      <c r="AC4795">
        <v>537</v>
      </c>
      <c r="AD4795" s="7">
        <f>invoices[[#This Row],[Rent]]+invoices[[#This Row],[Services]]+invoices[[#This Row],[GST]]</f>
        <v>12500</v>
      </c>
      <c r="AE4795" s="7">
        <f>invoices[[#This Row],[Total]]-invoices[[#This Row],[rent_amount]]</f>
        <v>0</v>
      </c>
      <c r="AF4795">
        <v>5446</v>
      </c>
      <c r="AG4795">
        <v>1590</v>
      </c>
      <c r="AH4795">
        <f>invoices[[#This Row],[EB Amount]]-invoices[[#This Row],[electricity_amount]]</f>
        <v>0</v>
      </c>
    </row>
    <row r="4796" spans="1:34">
      <c r="A4796" t="s">
        <v>12381</v>
      </c>
      <c r="B4796" t="s">
        <v>22</v>
      </c>
      <c r="C4796" t="s">
        <v>246</v>
      </c>
      <c r="D4796" t="s">
        <v>24</v>
      </c>
      <c r="E4796" t="s">
        <v>476</v>
      </c>
      <c r="F4796" t="s">
        <v>1087</v>
      </c>
      <c r="G4796" t="s">
        <v>12382</v>
      </c>
      <c r="H4796" s="1">
        <f>DATE(YEAR(invoices[[#This Row],[due_date]]),MONTH(invoices[[#This Row],[due_date]]),1)</f>
        <v>45261</v>
      </c>
      <c r="I4796" s="1">
        <v>45267</v>
      </c>
      <c r="J4796">
        <v>18300</v>
      </c>
      <c r="K4796">
        <v>0</v>
      </c>
      <c r="L4796">
        <v>0</v>
      </c>
      <c r="M4796">
        <f>invoices[[#This Row],[rent_amount]]+invoices[[#This Row],[electricity_amount]]+invoices[[#This Row],[other_charges]]</f>
        <v>18300</v>
      </c>
      <c r="N4796" t="s">
        <v>28</v>
      </c>
      <c r="O4796" t="s">
        <v>546</v>
      </c>
      <c r="P4796">
        <v>0</v>
      </c>
      <c r="Q4796" t="b">
        <v>0</v>
      </c>
      <c r="R4796" t="s">
        <v>547</v>
      </c>
      <c r="S4796">
        <v>0</v>
      </c>
      <c r="T4796">
        <f>invoices[[#This Row],[total_amount]]</f>
        <v>18300</v>
      </c>
      <c r="U4796" t="s">
        <v>1089</v>
      </c>
      <c r="V4796" t="str">
        <f>INDEX([1]!Table1[tenantname],MATCH(invoices[[#This Row],[allotment_id]],[1]!Table1[TenantAllotmentID],0))</f>
        <v>Dinesh kumar (B41-A1)</v>
      </c>
      <c r="W4796" t="s">
        <v>14044</v>
      </c>
      <c r="X4796" t="s">
        <v>14343</v>
      </c>
      <c r="Y4796" s="4">
        <v>45261</v>
      </c>
      <c r="Z4796" t="s">
        <v>15808</v>
      </c>
      <c r="AA4796">
        <v>13136</v>
      </c>
      <c r="AB4796">
        <v>4377</v>
      </c>
      <c r="AC4796">
        <v>787</v>
      </c>
      <c r="AD4796" s="7">
        <f>invoices[[#This Row],[Rent]]+invoices[[#This Row],[Services]]+invoices[[#This Row],[GST]]</f>
        <v>18300</v>
      </c>
      <c r="AE4796" s="7">
        <f>invoices[[#This Row],[Total]]-invoices[[#This Row],[rent_amount]]</f>
        <v>0</v>
      </c>
      <c r="AF4796">
        <v>5521</v>
      </c>
      <c r="AG4796">
        <v>0</v>
      </c>
      <c r="AH4796">
        <f>invoices[[#This Row],[EB Amount]]-invoices[[#This Row],[electricity_amount]]</f>
        <v>0</v>
      </c>
    </row>
    <row r="4797" spans="1:34">
      <c r="A4797" t="s">
        <v>12415</v>
      </c>
      <c r="B4797" t="s">
        <v>22</v>
      </c>
      <c r="C4797" t="s">
        <v>616</v>
      </c>
      <c r="D4797" t="s">
        <v>24</v>
      </c>
      <c r="E4797" t="s">
        <v>226</v>
      </c>
      <c r="F4797" t="s">
        <v>586</v>
      </c>
      <c r="G4797" t="s">
        <v>12416</v>
      </c>
      <c r="H4797" s="1">
        <f>DATE(YEAR(invoices[[#This Row],[due_date]]),MONTH(invoices[[#This Row],[due_date]]),1)</f>
        <v>45261</v>
      </c>
      <c r="I4797" s="1">
        <v>45267</v>
      </c>
      <c r="J4797">
        <v>12500</v>
      </c>
      <c r="K4797">
        <v>297</v>
      </c>
      <c r="L4797">
        <v>0</v>
      </c>
      <c r="M4797">
        <f>invoices[[#This Row],[rent_amount]]+invoices[[#This Row],[electricity_amount]]+invoices[[#This Row],[other_charges]]</f>
        <v>12797</v>
      </c>
      <c r="N4797" t="s">
        <v>28</v>
      </c>
      <c r="O4797" t="s">
        <v>546</v>
      </c>
      <c r="P4797">
        <v>0</v>
      </c>
      <c r="Q4797" t="b">
        <v>0</v>
      </c>
      <c r="R4797" t="s">
        <v>547</v>
      </c>
      <c r="S4797">
        <v>0</v>
      </c>
      <c r="T4797">
        <f>invoices[[#This Row],[total_amount]]</f>
        <v>12797</v>
      </c>
      <c r="U4797" t="s">
        <v>617</v>
      </c>
      <c r="V4797" t="str">
        <f>INDEX([1]!Table1[tenantname],MATCH(invoices[[#This Row],[allotment_id]],[1]!Table1[TenantAllotmentID],0))</f>
        <v>Naveena Ravichandran (B12-C2)</v>
      </c>
      <c r="W4797" t="s">
        <v>14173</v>
      </c>
      <c r="X4797" t="s">
        <v>14174</v>
      </c>
      <c r="Y4797" s="4">
        <v>45261</v>
      </c>
      <c r="Z4797" t="s">
        <v>15808</v>
      </c>
      <c r="AA4797">
        <v>8973</v>
      </c>
      <c r="AB4797">
        <v>2990</v>
      </c>
      <c r="AC4797">
        <v>537</v>
      </c>
      <c r="AD4797" s="7">
        <f>invoices[[#This Row],[Rent]]+invoices[[#This Row],[Services]]+invoices[[#This Row],[GST]]</f>
        <v>12500</v>
      </c>
      <c r="AE4797" s="7">
        <f>invoices[[#This Row],[Total]]-invoices[[#This Row],[rent_amount]]</f>
        <v>0</v>
      </c>
      <c r="AF4797">
        <v>5540</v>
      </c>
      <c r="AG4797">
        <v>297</v>
      </c>
      <c r="AH4797">
        <f>invoices[[#This Row],[EB Amount]]-invoices[[#This Row],[electricity_amount]]</f>
        <v>0</v>
      </c>
    </row>
    <row r="4798" spans="1:34">
      <c r="A4798" t="s">
        <v>12459</v>
      </c>
      <c r="B4798" t="s">
        <v>22</v>
      </c>
      <c r="C4798" t="s">
        <v>1642</v>
      </c>
      <c r="D4798" t="s">
        <v>24</v>
      </c>
      <c r="E4798" t="s">
        <v>399</v>
      </c>
      <c r="F4798" t="s">
        <v>400</v>
      </c>
      <c r="G4798" t="s">
        <v>12460</v>
      </c>
      <c r="H4798" s="1">
        <f>DATE(YEAR(invoices[[#This Row],[due_date]]),MONTH(invoices[[#This Row],[due_date]]),1)</f>
        <v>45261</v>
      </c>
      <c r="I4798" s="1">
        <v>45267</v>
      </c>
      <c r="J4798">
        <v>13600</v>
      </c>
      <c r="K4798">
        <v>492</v>
      </c>
      <c r="L4798">
        <v>0</v>
      </c>
      <c r="M4798">
        <f>invoices[[#This Row],[rent_amount]]+invoices[[#This Row],[electricity_amount]]+invoices[[#This Row],[other_charges]]</f>
        <v>14092</v>
      </c>
      <c r="N4798" t="s">
        <v>28</v>
      </c>
      <c r="O4798" t="s">
        <v>546</v>
      </c>
      <c r="P4798">
        <v>0</v>
      </c>
      <c r="Q4798" t="b">
        <v>0</v>
      </c>
      <c r="R4798" t="s">
        <v>547</v>
      </c>
      <c r="S4798">
        <v>0</v>
      </c>
      <c r="T4798">
        <f>invoices[[#This Row],[total_amount]]</f>
        <v>14092</v>
      </c>
      <c r="U4798" t="s">
        <v>5464</v>
      </c>
      <c r="V4798" t="str">
        <f>INDEX([1]!Table1[tenantname],MATCH(invoices[[#This Row],[allotment_id]],[1]!Table1[TenantAllotmentID],0))</f>
        <v>Greeshma Krishna (B22-B2)</v>
      </c>
      <c r="W4798" t="s">
        <v>14549</v>
      </c>
      <c r="X4798" t="s">
        <v>15378</v>
      </c>
      <c r="Y4798" s="4">
        <v>45261</v>
      </c>
      <c r="Z4798" t="s">
        <v>15808</v>
      </c>
      <c r="AA4798">
        <v>9762</v>
      </c>
      <c r="AB4798">
        <v>3253</v>
      </c>
      <c r="AC4798">
        <v>585</v>
      </c>
      <c r="AD4798" s="7">
        <f>invoices[[#This Row],[Rent]]+invoices[[#This Row],[Services]]+invoices[[#This Row],[GST]]</f>
        <v>13600</v>
      </c>
      <c r="AE4798" s="7">
        <f>invoices[[#This Row],[Total]]-invoices[[#This Row],[rent_amount]]</f>
        <v>0</v>
      </c>
      <c r="AF4798">
        <v>5565</v>
      </c>
      <c r="AG4798">
        <v>492</v>
      </c>
      <c r="AH4798">
        <f>invoices[[#This Row],[EB Amount]]-invoices[[#This Row],[electricity_amount]]</f>
        <v>0</v>
      </c>
    </row>
    <row r="4799" spans="1:34">
      <c r="A4799" t="s">
        <v>12571</v>
      </c>
      <c r="B4799" t="s">
        <v>22</v>
      </c>
      <c r="C4799" t="s">
        <v>1847</v>
      </c>
      <c r="D4799" t="s">
        <v>24</v>
      </c>
      <c r="E4799" t="s">
        <v>181</v>
      </c>
      <c r="F4799" t="s">
        <v>609</v>
      </c>
      <c r="G4799" t="s">
        <v>12572</v>
      </c>
      <c r="H4799" s="1">
        <f>DATE(YEAR(invoices[[#This Row],[due_date]]),MONTH(invoices[[#This Row],[due_date]]),1)</f>
        <v>45261</v>
      </c>
      <c r="I4799" s="1">
        <v>45267</v>
      </c>
      <c r="J4799">
        <v>15500</v>
      </c>
      <c r="K4799">
        <v>1560</v>
      </c>
      <c r="L4799">
        <v>2250</v>
      </c>
      <c r="M4799">
        <f>invoices[[#This Row],[rent_amount]]+invoices[[#This Row],[electricity_amount]]+invoices[[#This Row],[other_charges]]</f>
        <v>19310</v>
      </c>
      <c r="N4799" t="s">
        <v>28</v>
      </c>
      <c r="O4799" t="s">
        <v>1742</v>
      </c>
      <c r="P4799">
        <v>0</v>
      </c>
      <c r="Q4799" t="b">
        <v>0</v>
      </c>
      <c r="R4799" t="s">
        <v>547</v>
      </c>
      <c r="S4799">
        <v>0</v>
      </c>
      <c r="T4799">
        <f>invoices[[#This Row],[total_amount]]</f>
        <v>19310</v>
      </c>
      <c r="U4799" t="s">
        <v>7616</v>
      </c>
      <c r="V4799" t="str">
        <f>INDEX([1]!Table1[tenantname],MATCH(invoices[[#This Row],[allotment_id]],[1]!Table1[TenantAllotmentID],0))</f>
        <v>Aditi Maurya (B24-A1)</v>
      </c>
      <c r="W4799" t="s">
        <v>14617</v>
      </c>
      <c r="X4799" t="s">
        <v>15563</v>
      </c>
      <c r="Y4799" s="4">
        <v>45261</v>
      </c>
      <c r="Z4799" t="s">
        <v>15808</v>
      </c>
      <c r="AA4799">
        <v>11126</v>
      </c>
      <c r="AB4799">
        <v>3708</v>
      </c>
      <c r="AC4799">
        <v>666</v>
      </c>
      <c r="AD4799" s="7">
        <f>invoices[[#This Row],[Rent]]+invoices[[#This Row],[Services]]+invoices[[#This Row],[GST]]</f>
        <v>15500</v>
      </c>
      <c r="AE4799" s="7">
        <f>invoices[[#This Row],[Total]]-invoices[[#This Row],[rent_amount]]</f>
        <v>0</v>
      </c>
      <c r="AF4799">
        <v>5627</v>
      </c>
      <c r="AG4799">
        <v>1560</v>
      </c>
      <c r="AH4799">
        <f>invoices[[#This Row],[EB Amount]]-invoices[[#This Row],[electricity_amount]]</f>
        <v>0</v>
      </c>
    </row>
    <row r="4800" spans="1:34">
      <c r="A4800" t="s">
        <v>12710</v>
      </c>
      <c r="B4800" t="s">
        <v>22</v>
      </c>
      <c r="C4800" t="s">
        <v>6180</v>
      </c>
      <c r="D4800" t="s">
        <v>24</v>
      </c>
      <c r="E4800" t="s">
        <v>80</v>
      </c>
      <c r="F4800" t="s">
        <v>81</v>
      </c>
      <c r="G4800" t="s">
        <v>12711</v>
      </c>
      <c r="H4800" s="1">
        <f>DATE(YEAR(invoices[[#This Row],[due_date]]),MONTH(invoices[[#This Row],[due_date]]),1)</f>
        <v>45261</v>
      </c>
      <c r="I4800" s="1">
        <v>45267</v>
      </c>
      <c r="J4800">
        <v>9966</v>
      </c>
      <c r="K4800">
        <v>0</v>
      </c>
      <c r="L4800">
        <v>0</v>
      </c>
      <c r="M4800">
        <f>invoices[[#This Row],[rent_amount]]+invoices[[#This Row],[electricity_amount]]+invoices[[#This Row],[other_charges]]</f>
        <v>9966</v>
      </c>
      <c r="N4800" t="s">
        <v>28</v>
      </c>
      <c r="O4800" t="s">
        <v>1668</v>
      </c>
      <c r="P4800">
        <v>0</v>
      </c>
      <c r="Q4800" t="b">
        <v>0</v>
      </c>
      <c r="R4800" t="s">
        <v>547</v>
      </c>
      <c r="S4800">
        <v>0</v>
      </c>
      <c r="T4800">
        <f>invoices[[#This Row],[total_amount]]</f>
        <v>9966</v>
      </c>
      <c r="U4800" t="s">
        <v>6182</v>
      </c>
      <c r="V4800" t="str">
        <f>INDEX([1]!Table1[tenantname],MATCH(invoices[[#This Row],[allotment_id]],[1]!Table1[TenantAllotmentID],0))</f>
        <v>Sindhu Kavya (D21-B1)</v>
      </c>
      <c r="W4800" t="s">
        <v>15457</v>
      </c>
      <c r="X4800" t="s">
        <v>15458</v>
      </c>
      <c r="Y4800" s="4">
        <v>45261</v>
      </c>
      <c r="Z4800" t="s">
        <v>15808</v>
      </c>
      <c r="AA4800">
        <v>6976</v>
      </c>
      <c r="AB4800">
        <v>2534</v>
      </c>
      <c r="AC4800">
        <v>456</v>
      </c>
      <c r="AD4800" s="7">
        <f>invoices[[#This Row],[Rent]]+invoices[[#This Row],[Services]]+invoices[[#This Row],[GST]]</f>
        <v>9966</v>
      </c>
      <c r="AE4800" s="7">
        <f>invoices[[#This Row],[Total]]-invoices[[#This Row],[rent_amount]]</f>
        <v>0</v>
      </c>
      <c r="AF4800">
        <v>5700</v>
      </c>
      <c r="AG4800">
        <v>0</v>
      </c>
      <c r="AH4800">
        <f>invoices[[#This Row],[EB Amount]]-invoices[[#This Row],[electricity_amount]]</f>
        <v>0</v>
      </c>
    </row>
    <row r="4801" spans="1:34">
      <c r="A4801" t="s">
        <v>12889</v>
      </c>
      <c r="B4801" t="s">
        <v>22</v>
      </c>
      <c r="C4801" t="s">
        <v>3353</v>
      </c>
      <c r="D4801" t="s">
        <v>24</v>
      </c>
      <c r="E4801" t="s">
        <v>399</v>
      </c>
      <c r="F4801" t="s">
        <v>2169</v>
      </c>
      <c r="G4801" t="s">
        <v>12890</v>
      </c>
      <c r="H4801" s="1">
        <f>DATE(YEAR(invoices[[#This Row],[due_date]]),MONTH(invoices[[#This Row],[due_date]]),1)</f>
        <v>45261</v>
      </c>
      <c r="I4801" s="1">
        <v>45267</v>
      </c>
      <c r="J4801">
        <v>17000</v>
      </c>
      <c r="K4801">
        <v>1230</v>
      </c>
      <c r="L4801">
        <v>0</v>
      </c>
      <c r="M4801">
        <f>invoices[[#This Row],[rent_amount]]+invoices[[#This Row],[electricity_amount]]+invoices[[#This Row],[other_charges]]</f>
        <v>18230</v>
      </c>
      <c r="N4801" t="s">
        <v>28</v>
      </c>
      <c r="O4801" t="s">
        <v>546</v>
      </c>
      <c r="P4801">
        <v>0</v>
      </c>
      <c r="Q4801" t="b">
        <v>0</v>
      </c>
      <c r="R4801" t="s">
        <v>547</v>
      </c>
      <c r="S4801">
        <v>0</v>
      </c>
      <c r="T4801">
        <f>invoices[[#This Row],[total_amount]]</f>
        <v>18230</v>
      </c>
      <c r="U4801" t="s">
        <v>3355</v>
      </c>
      <c r="V4801" t="str">
        <f>INDEX([1]!Table1[tenantname],MATCH(invoices[[#This Row],[allotment_id]],[1]!Table1[TenantAllotmentID],0))</f>
        <v>Manisha B (B22-A1)</v>
      </c>
      <c r="W4801" t="s">
        <v>15034</v>
      </c>
      <c r="X4801" t="s">
        <v>15035</v>
      </c>
      <c r="Y4801" s="4">
        <v>45261</v>
      </c>
      <c r="Z4801" t="s">
        <v>15808</v>
      </c>
      <c r="AA4801">
        <v>12203</v>
      </c>
      <c r="AB4801">
        <v>4066</v>
      </c>
      <c r="AC4801">
        <v>731</v>
      </c>
      <c r="AD4801" s="7">
        <f>invoices[[#This Row],[Rent]]+invoices[[#This Row],[Services]]+invoices[[#This Row],[GST]]</f>
        <v>17000</v>
      </c>
      <c r="AE4801" s="7">
        <f>invoices[[#This Row],[Total]]-invoices[[#This Row],[rent_amount]]</f>
        <v>0</v>
      </c>
      <c r="AF4801">
        <v>5791</v>
      </c>
      <c r="AG4801">
        <v>1230</v>
      </c>
      <c r="AH4801">
        <f>invoices[[#This Row],[EB Amount]]-invoices[[#This Row],[electricity_amount]]</f>
        <v>0</v>
      </c>
    </row>
    <row r="4802" spans="1:34">
      <c r="A4802" t="s">
        <v>13109</v>
      </c>
      <c r="B4802" t="s">
        <v>22</v>
      </c>
      <c r="C4802" t="s">
        <v>1571</v>
      </c>
      <c r="D4802" t="s">
        <v>24</v>
      </c>
      <c r="E4802" t="s">
        <v>104</v>
      </c>
      <c r="F4802" t="s">
        <v>1572</v>
      </c>
      <c r="G4802" t="s">
        <v>13110</v>
      </c>
      <c r="H4802" s="1">
        <f>DATE(YEAR(invoices[[#This Row],[due_date]]),MONTH(invoices[[#This Row],[due_date]]),1)</f>
        <v>45261</v>
      </c>
      <c r="I4802" s="1">
        <v>45267</v>
      </c>
      <c r="J4802">
        <v>13600</v>
      </c>
      <c r="K4802">
        <v>225</v>
      </c>
      <c r="L4802">
        <v>0</v>
      </c>
      <c r="M4802">
        <f>invoices[[#This Row],[rent_amount]]+invoices[[#This Row],[electricity_amount]]+invoices[[#This Row],[other_charges]]</f>
        <v>13825</v>
      </c>
      <c r="N4802" t="s">
        <v>28</v>
      </c>
      <c r="O4802" t="s">
        <v>1668</v>
      </c>
      <c r="P4802">
        <v>0</v>
      </c>
      <c r="Q4802" t="b">
        <v>0</v>
      </c>
      <c r="R4802" t="s">
        <v>547</v>
      </c>
      <c r="S4802">
        <v>0</v>
      </c>
      <c r="T4802">
        <f>invoices[[#This Row],[total_amount]]</f>
        <v>13825</v>
      </c>
      <c r="U4802" t="s">
        <v>1574</v>
      </c>
      <c r="V4802" t="str">
        <f>INDEX([1]!Table1[tenantname],MATCH(invoices[[#This Row],[allotment_id]],[1]!Table1[TenantAllotmentID],0))</f>
        <v>Ravi S (B14-B2)</v>
      </c>
      <c r="W4802" t="s">
        <v>14522</v>
      </c>
      <c r="X4802" t="s">
        <v>14523</v>
      </c>
      <c r="Y4802" s="4">
        <v>45261</v>
      </c>
      <c r="Z4802" t="s">
        <v>15808</v>
      </c>
      <c r="AA4802">
        <v>9762</v>
      </c>
      <c r="AB4802">
        <v>3253</v>
      </c>
      <c r="AC4802">
        <v>585</v>
      </c>
      <c r="AD4802" s="7">
        <f>invoices[[#This Row],[Rent]]+invoices[[#This Row],[Services]]+invoices[[#This Row],[GST]]</f>
        <v>13600</v>
      </c>
      <c r="AE4802" s="7">
        <f>invoices[[#This Row],[Total]]-invoices[[#This Row],[rent_amount]]</f>
        <v>0</v>
      </c>
      <c r="AF4802">
        <v>5914</v>
      </c>
      <c r="AG4802">
        <v>225</v>
      </c>
      <c r="AH4802">
        <f>invoices[[#This Row],[EB Amount]]-invoices[[#This Row],[electricity_amount]]</f>
        <v>0</v>
      </c>
    </row>
    <row r="4803" spans="1:34">
      <c r="A4803" t="s">
        <v>13194</v>
      </c>
      <c r="B4803" t="s">
        <v>22</v>
      </c>
      <c r="C4803" t="s">
        <v>658</v>
      </c>
      <c r="D4803" t="s">
        <v>24</v>
      </c>
      <c r="E4803" t="s">
        <v>72</v>
      </c>
      <c r="F4803" t="s">
        <v>659</v>
      </c>
      <c r="G4803" t="s">
        <v>13195</v>
      </c>
      <c r="H4803" s="1">
        <f>DATE(YEAR(invoices[[#This Row],[due_date]]),MONTH(invoices[[#This Row],[due_date]]),1)</f>
        <v>45261</v>
      </c>
      <c r="I4803" s="1">
        <v>45267</v>
      </c>
      <c r="J4803">
        <v>12600</v>
      </c>
      <c r="K4803">
        <v>0</v>
      </c>
      <c r="L4803">
        <v>0</v>
      </c>
      <c r="M4803">
        <f>invoices[[#This Row],[rent_amount]]+invoices[[#This Row],[electricity_amount]]+invoices[[#This Row],[other_charges]]</f>
        <v>12600</v>
      </c>
      <c r="N4803" t="s">
        <v>28</v>
      </c>
      <c r="O4803" t="s">
        <v>546</v>
      </c>
      <c r="P4803">
        <v>0</v>
      </c>
      <c r="Q4803" t="b">
        <v>0</v>
      </c>
      <c r="R4803" t="s">
        <v>547</v>
      </c>
      <c r="S4803">
        <v>0</v>
      </c>
      <c r="T4803">
        <f>invoices[[#This Row],[total_amount]]</f>
        <v>12600</v>
      </c>
      <c r="U4803" t="s">
        <v>662</v>
      </c>
      <c r="V4803" t="str">
        <f>INDEX([1]!Table1[tenantname],MATCH(invoices[[#This Row],[allotment_id]],[1]!Table1[TenantAllotmentID],0))</f>
        <v>Raghavi C (C34-C1)</v>
      </c>
      <c r="W4803" t="s">
        <v>14187</v>
      </c>
      <c r="X4803" t="s">
        <v>14188</v>
      </c>
      <c r="Y4803" s="4">
        <v>45261</v>
      </c>
      <c r="Z4803" t="s">
        <v>15808</v>
      </c>
      <c r="AA4803">
        <v>9044</v>
      </c>
      <c r="AB4803">
        <v>3014</v>
      </c>
      <c r="AC4803">
        <v>542</v>
      </c>
      <c r="AD4803" s="7">
        <f>invoices[[#This Row],[Rent]]+invoices[[#This Row],[Services]]+invoices[[#This Row],[GST]]</f>
        <v>12600</v>
      </c>
      <c r="AE4803" s="7">
        <f>invoices[[#This Row],[Total]]-invoices[[#This Row],[rent_amount]]</f>
        <v>0</v>
      </c>
      <c r="AF4803">
        <v>5958</v>
      </c>
      <c r="AG4803">
        <v>0</v>
      </c>
      <c r="AH4803">
        <f>invoices[[#This Row],[EB Amount]]-invoices[[#This Row],[electricity_amount]]</f>
        <v>0</v>
      </c>
    </row>
    <row r="4804" spans="1:34">
      <c r="A4804" t="s">
        <v>13456</v>
      </c>
      <c r="B4804" t="s">
        <v>22</v>
      </c>
      <c r="C4804" t="s">
        <v>2633</v>
      </c>
      <c r="D4804" t="s">
        <v>24</v>
      </c>
      <c r="E4804" t="s">
        <v>476</v>
      </c>
      <c r="F4804" t="s">
        <v>1186</v>
      </c>
      <c r="G4804" t="s">
        <v>13457</v>
      </c>
      <c r="H4804" s="1">
        <f>DATE(YEAR(invoices[[#This Row],[due_date]]),MONTH(invoices[[#This Row],[due_date]]),1)</f>
        <v>45261</v>
      </c>
      <c r="I4804" s="1">
        <v>45267</v>
      </c>
      <c r="J4804">
        <v>875</v>
      </c>
      <c r="K4804">
        <v>1590</v>
      </c>
      <c r="L4804">
        <v>2250</v>
      </c>
      <c r="M4804">
        <f>invoices[[#This Row],[rent_amount]]+invoices[[#This Row],[electricity_amount]]+invoices[[#This Row],[other_charges]]</f>
        <v>4715</v>
      </c>
      <c r="N4804" t="s">
        <v>28</v>
      </c>
      <c r="O4804" t="s">
        <v>1668</v>
      </c>
      <c r="P4804">
        <v>0</v>
      </c>
      <c r="Q4804" t="b">
        <v>0</v>
      </c>
      <c r="R4804" t="s">
        <v>547</v>
      </c>
      <c r="S4804">
        <v>0</v>
      </c>
      <c r="T4804">
        <f>invoices[[#This Row],[total_amount]]</f>
        <v>4715</v>
      </c>
      <c r="U4804" t="s">
        <v>2635</v>
      </c>
      <c r="V4804" t="str">
        <f>INDEX([1]!Table1[tenantname],MATCH(invoices[[#This Row],[allotment_id]],[1]!Table1[TenantAllotmentID],0))</f>
        <v>Reuben Varghese (B41-B2)</v>
      </c>
      <c r="W4804" t="s">
        <v>14855</v>
      </c>
      <c r="X4804" t="s">
        <v>14856</v>
      </c>
      <c r="Y4804" s="4">
        <v>45261</v>
      </c>
      <c r="Z4804" t="s">
        <v>15808</v>
      </c>
      <c r="AA4804">
        <v>629</v>
      </c>
      <c r="AB4804">
        <v>209</v>
      </c>
      <c r="AC4804">
        <v>37</v>
      </c>
      <c r="AD4804" s="7">
        <f>invoices[[#This Row],[Rent]]+invoices[[#This Row],[Services]]+invoices[[#This Row],[GST]]</f>
        <v>875</v>
      </c>
      <c r="AE4804" s="7">
        <f>invoices[[#This Row],[Total]]-invoices[[#This Row],[rent_amount]]</f>
        <v>0</v>
      </c>
      <c r="AF4804">
        <v>6102</v>
      </c>
      <c r="AG4804">
        <v>1590</v>
      </c>
      <c r="AH4804">
        <f>invoices[[#This Row],[EB Amount]]-invoices[[#This Row],[electricity_amount]]</f>
        <v>0</v>
      </c>
    </row>
    <row r="4805" spans="1:34">
      <c r="A4805" t="s">
        <v>13500</v>
      </c>
      <c r="B4805" t="s">
        <v>22</v>
      </c>
      <c r="C4805" t="s">
        <v>1705</v>
      </c>
      <c r="D4805" t="s">
        <v>24</v>
      </c>
      <c r="E4805" t="s">
        <v>104</v>
      </c>
      <c r="F4805" t="s">
        <v>380</v>
      </c>
      <c r="G4805" t="s">
        <v>13501</v>
      </c>
      <c r="H4805" s="1">
        <f>DATE(YEAR(invoices[[#This Row],[due_date]]),MONTH(invoices[[#This Row],[due_date]]),1)</f>
        <v>45261</v>
      </c>
      <c r="I4805" s="1">
        <v>45267</v>
      </c>
      <c r="J4805">
        <v>15500</v>
      </c>
      <c r="K4805">
        <v>450</v>
      </c>
      <c r="L4805">
        <v>2250</v>
      </c>
      <c r="M4805">
        <f>invoices[[#This Row],[rent_amount]]+invoices[[#This Row],[electricity_amount]]+invoices[[#This Row],[other_charges]]</f>
        <v>18200</v>
      </c>
      <c r="N4805" t="s">
        <v>28</v>
      </c>
      <c r="O4805" t="s">
        <v>1742</v>
      </c>
      <c r="P4805">
        <v>0</v>
      </c>
      <c r="Q4805" t="b">
        <v>0</v>
      </c>
      <c r="R4805" t="s">
        <v>547</v>
      </c>
      <c r="S4805">
        <v>0</v>
      </c>
      <c r="T4805">
        <f>invoices[[#This Row],[total_amount]]</f>
        <v>18200</v>
      </c>
      <c r="U4805" t="s">
        <v>5877</v>
      </c>
      <c r="V4805" t="str">
        <f>INDEX([1]!Table1[tenantname],MATCH(invoices[[#This Row],[allotment_id]],[1]!Table1[TenantAllotmentID],0))</f>
        <v>Deepanshu Tahalramani (B14-A1)</v>
      </c>
      <c r="W4805" t="s">
        <v>14568</v>
      </c>
      <c r="X4805" t="s">
        <v>15430</v>
      </c>
      <c r="Y4805" s="4">
        <v>45261</v>
      </c>
      <c r="Z4805" t="s">
        <v>15808</v>
      </c>
      <c r="AA4805">
        <v>11126</v>
      </c>
      <c r="AB4805">
        <v>3708</v>
      </c>
      <c r="AC4805">
        <v>666</v>
      </c>
      <c r="AD4805" s="7">
        <f>invoices[[#This Row],[Rent]]+invoices[[#This Row],[Services]]+invoices[[#This Row],[GST]]</f>
        <v>15500</v>
      </c>
      <c r="AE4805" s="7">
        <f>invoices[[#This Row],[Total]]-invoices[[#This Row],[rent_amount]]</f>
        <v>0</v>
      </c>
      <c r="AF4805">
        <v>6128</v>
      </c>
      <c r="AG4805">
        <v>450</v>
      </c>
      <c r="AH4805">
        <f>invoices[[#This Row],[EB Amount]]-invoices[[#This Row],[electricity_amount]]</f>
        <v>0</v>
      </c>
    </row>
    <row r="4806" spans="1:34">
      <c r="A4806" t="s">
        <v>13534</v>
      </c>
      <c r="B4806" t="s">
        <v>22</v>
      </c>
      <c r="C4806" t="s">
        <v>1099</v>
      </c>
      <c r="D4806" t="s">
        <v>24</v>
      </c>
      <c r="E4806" t="s">
        <v>226</v>
      </c>
      <c r="F4806" t="s">
        <v>227</v>
      </c>
      <c r="G4806" t="s">
        <v>13535</v>
      </c>
      <c r="H4806" s="1">
        <f>DATE(YEAR(invoices[[#This Row],[due_date]]),MONTH(invoices[[#This Row],[due_date]]),1)</f>
        <v>45261</v>
      </c>
      <c r="I4806" s="1">
        <v>45267</v>
      </c>
      <c r="J4806">
        <v>13600</v>
      </c>
      <c r="K4806">
        <v>990</v>
      </c>
      <c r="L4806">
        <v>0</v>
      </c>
      <c r="M4806">
        <f>invoices[[#This Row],[rent_amount]]+invoices[[#This Row],[electricity_amount]]+invoices[[#This Row],[other_charges]]</f>
        <v>14590</v>
      </c>
      <c r="N4806" t="s">
        <v>28</v>
      </c>
      <c r="O4806" t="s">
        <v>1742</v>
      </c>
      <c r="P4806">
        <v>0</v>
      </c>
      <c r="Q4806" t="b">
        <v>0</v>
      </c>
      <c r="R4806" t="s">
        <v>547</v>
      </c>
      <c r="S4806">
        <v>0</v>
      </c>
      <c r="T4806">
        <f>invoices[[#This Row],[total_amount]]</f>
        <v>14590</v>
      </c>
      <c r="U4806" t="s">
        <v>1101</v>
      </c>
      <c r="V4806" t="str">
        <f>INDEX([1]!Table1[tenantname],MATCH(invoices[[#This Row],[allotment_id]],[1]!Table1[TenantAllotmentID],0))</f>
        <v>Annette Joseph (B12-B2)</v>
      </c>
      <c r="W4806" t="s">
        <v>14346</v>
      </c>
      <c r="X4806" t="s">
        <v>14347</v>
      </c>
      <c r="Y4806" s="4">
        <v>45261</v>
      </c>
      <c r="Z4806" t="s">
        <v>15808</v>
      </c>
      <c r="AA4806">
        <v>9762</v>
      </c>
      <c r="AB4806">
        <v>3253</v>
      </c>
      <c r="AC4806">
        <v>585</v>
      </c>
      <c r="AD4806" s="7">
        <f>invoices[[#This Row],[Rent]]+invoices[[#This Row],[Services]]+invoices[[#This Row],[GST]]</f>
        <v>13600</v>
      </c>
      <c r="AE4806" s="7">
        <f>invoices[[#This Row],[Total]]-invoices[[#This Row],[rent_amount]]</f>
        <v>0</v>
      </c>
      <c r="AF4806">
        <v>6146</v>
      </c>
      <c r="AG4806">
        <v>990</v>
      </c>
      <c r="AH4806">
        <f>invoices[[#This Row],[EB Amount]]-invoices[[#This Row],[electricity_amount]]</f>
        <v>0</v>
      </c>
    </row>
    <row r="4807" spans="1:34">
      <c r="A4807" t="s">
        <v>13698</v>
      </c>
      <c r="B4807" t="s">
        <v>22</v>
      </c>
      <c r="C4807" t="s">
        <v>1274</v>
      </c>
      <c r="D4807" t="s">
        <v>24</v>
      </c>
      <c r="E4807" t="s">
        <v>195</v>
      </c>
      <c r="F4807" t="s">
        <v>1753</v>
      </c>
      <c r="G4807" t="s">
        <v>13699</v>
      </c>
      <c r="H4807" s="1">
        <f>DATE(YEAR(invoices[[#This Row],[due_date]]),MONTH(invoices[[#This Row],[due_date]]),1)</f>
        <v>45261</v>
      </c>
      <c r="I4807" s="1">
        <v>45267</v>
      </c>
      <c r="J4807">
        <v>17000</v>
      </c>
      <c r="K4807">
        <v>0</v>
      </c>
      <c r="L4807">
        <v>0</v>
      </c>
      <c r="M4807">
        <f>invoices[[#This Row],[rent_amount]]+invoices[[#This Row],[electricity_amount]]+invoices[[#This Row],[other_charges]]</f>
        <v>17000</v>
      </c>
      <c r="N4807" t="s">
        <v>28</v>
      </c>
      <c r="O4807" t="s">
        <v>546</v>
      </c>
      <c r="P4807">
        <v>0</v>
      </c>
      <c r="Q4807" t="b">
        <v>0</v>
      </c>
      <c r="R4807" t="s">
        <v>547</v>
      </c>
      <c r="S4807">
        <v>0</v>
      </c>
      <c r="T4807">
        <f>invoices[[#This Row],[total_amount]]</f>
        <v>17000</v>
      </c>
      <c r="U4807" t="s">
        <v>1755</v>
      </c>
      <c r="V4807" t="str">
        <f>INDEX([1]!Table1[tenantname],MATCH(invoices[[#This Row],[allotment_id]],[1]!Table1[TenantAllotmentID],0))</f>
        <v>Sreyashi Chowdhury (D41-A1)</v>
      </c>
      <c r="W4807" t="s">
        <v>14409</v>
      </c>
      <c r="X4807" t="s">
        <v>14584</v>
      </c>
      <c r="Y4807" s="4">
        <v>45261</v>
      </c>
      <c r="Z4807" t="s">
        <v>15808</v>
      </c>
      <c r="AA4807">
        <v>12203</v>
      </c>
      <c r="AB4807">
        <v>4066</v>
      </c>
      <c r="AC4807">
        <v>731</v>
      </c>
      <c r="AD4807" s="7">
        <f>invoices[[#This Row],[Rent]]+invoices[[#This Row],[Services]]+invoices[[#This Row],[GST]]</f>
        <v>17000</v>
      </c>
      <c r="AE4807" s="7">
        <f>invoices[[#This Row],[Total]]-invoices[[#This Row],[rent_amount]]</f>
        <v>0</v>
      </c>
      <c r="AF4807">
        <v>6232</v>
      </c>
      <c r="AG4807">
        <v>0</v>
      </c>
      <c r="AH4807">
        <f>invoices[[#This Row],[EB Amount]]-invoices[[#This Row],[electricity_amount]]</f>
        <v>0</v>
      </c>
    </row>
    <row r="4808" spans="1:34">
      <c r="A4808" t="s">
        <v>13718</v>
      </c>
      <c r="B4808" t="s">
        <v>22</v>
      </c>
      <c r="C4808" t="s">
        <v>2218</v>
      </c>
      <c r="D4808" t="s">
        <v>24</v>
      </c>
      <c r="E4808" t="s">
        <v>234</v>
      </c>
      <c r="F4808" t="s">
        <v>1854</v>
      </c>
      <c r="G4808" t="s">
        <v>13719</v>
      </c>
      <c r="H4808" s="1">
        <f>DATE(YEAR(invoices[[#This Row],[due_date]]),MONTH(invoices[[#This Row],[due_date]]),1)</f>
        <v>45261</v>
      </c>
      <c r="I4808" s="1">
        <v>45267</v>
      </c>
      <c r="J4808">
        <v>12600</v>
      </c>
      <c r="K4808">
        <v>960</v>
      </c>
      <c r="L4808">
        <v>2250</v>
      </c>
      <c r="M4808">
        <f>invoices[[#This Row],[rent_amount]]+invoices[[#This Row],[electricity_amount]]+invoices[[#This Row],[other_charges]]</f>
        <v>15810</v>
      </c>
      <c r="N4808" t="s">
        <v>28</v>
      </c>
      <c r="O4808" t="s">
        <v>1668</v>
      </c>
      <c r="P4808">
        <v>0</v>
      </c>
      <c r="Q4808" t="b">
        <v>0</v>
      </c>
      <c r="R4808" t="s">
        <v>547</v>
      </c>
      <c r="S4808">
        <v>0</v>
      </c>
      <c r="T4808">
        <f>invoices[[#This Row],[total_amount]]</f>
        <v>15810</v>
      </c>
      <c r="U4808" t="s">
        <v>2220</v>
      </c>
      <c r="V4808" t="str">
        <f>INDEX([1]!Table1[tenantname],MATCH(invoices[[#This Row],[allotment_id]],[1]!Table1[TenantAllotmentID],0))</f>
        <v>Trisha Singh (D12-C1)</v>
      </c>
      <c r="W4808" t="s">
        <v>14745</v>
      </c>
      <c r="X4808" t="s">
        <v>14746</v>
      </c>
      <c r="Y4808" s="4">
        <v>45261</v>
      </c>
      <c r="Z4808" t="s">
        <v>15808</v>
      </c>
      <c r="AA4808">
        <v>9044</v>
      </c>
      <c r="AB4808">
        <v>3014</v>
      </c>
      <c r="AC4808">
        <v>542</v>
      </c>
      <c r="AD4808" s="7">
        <f>invoices[[#This Row],[Rent]]+invoices[[#This Row],[Services]]+invoices[[#This Row],[GST]]</f>
        <v>12600</v>
      </c>
      <c r="AE4808" s="7">
        <f>invoices[[#This Row],[Total]]-invoices[[#This Row],[rent_amount]]</f>
        <v>0</v>
      </c>
      <c r="AF4808">
        <v>6242</v>
      </c>
      <c r="AG4808">
        <v>960</v>
      </c>
      <c r="AH4808">
        <f>invoices[[#This Row],[EB Amount]]-invoices[[#This Row],[electricity_amount]]</f>
        <v>0</v>
      </c>
    </row>
    <row r="4809" spans="1:34">
      <c r="A4809" t="s">
        <v>13804</v>
      </c>
      <c r="B4809" t="s">
        <v>22</v>
      </c>
      <c r="C4809" t="s">
        <v>847</v>
      </c>
      <c r="D4809" t="s">
        <v>24</v>
      </c>
      <c r="E4809" t="s">
        <v>354</v>
      </c>
      <c r="F4809" t="s">
        <v>540</v>
      </c>
      <c r="G4809" t="s">
        <v>13805</v>
      </c>
      <c r="H4809" s="1">
        <f>DATE(YEAR(invoices[[#This Row],[due_date]]),MONTH(invoices[[#This Row],[due_date]]),1)</f>
        <v>45261</v>
      </c>
      <c r="I4809" s="1">
        <v>45267</v>
      </c>
      <c r="J4809">
        <v>12500</v>
      </c>
      <c r="K4809">
        <v>1470</v>
      </c>
      <c r="L4809">
        <v>0</v>
      </c>
      <c r="M4809">
        <f>invoices[[#This Row],[rent_amount]]+invoices[[#This Row],[electricity_amount]]+invoices[[#This Row],[other_charges]]</f>
        <v>13970</v>
      </c>
      <c r="N4809" t="s">
        <v>28</v>
      </c>
      <c r="O4809" t="s">
        <v>546</v>
      </c>
      <c r="P4809">
        <v>0</v>
      </c>
      <c r="Q4809" t="b">
        <v>0</v>
      </c>
      <c r="R4809" t="s">
        <v>547</v>
      </c>
      <c r="S4809">
        <v>0</v>
      </c>
      <c r="T4809">
        <f>invoices[[#This Row],[total_amount]]</f>
        <v>13970</v>
      </c>
      <c r="U4809" t="s">
        <v>2090</v>
      </c>
      <c r="V4809" t="str">
        <f>INDEX([1]!Table1[tenantname],MATCH(invoices[[#This Row],[allotment_id]],[1]!Table1[TenantAllotmentID],0))</f>
        <v>Narendhren RR (B34-C1)</v>
      </c>
      <c r="W4809" t="s">
        <v>14253</v>
      </c>
      <c r="X4809" t="s">
        <v>14704</v>
      </c>
      <c r="Y4809" s="4">
        <v>45261</v>
      </c>
      <c r="Z4809" t="s">
        <v>15808</v>
      </c>
      <c r="AA4809">
        <v>8973</v>
      </c>
      <c r="AB4809">
        <v>2990</v>
      </c>
      <c r="AC4809">
        <v>537</v>
      </c>
      <c r="AD4809" s="7">
        <f>invoices[[#This Row],[Rent]]+invoices[[#This Row],[Services]]+invoices[[#This Row],[GST]]</f>
        <v>12500</v>
      </c>
      <c r="AE4809" s="7">
        <f>invoices[[#This Row],[Total]]-invoices[[#This Row],[rent_amount]]</f>
        <v>0</v>
      </c>
      <c r="AF4809">
        <v>6288</v>
      </c>
      <c r="AG4809">
        <v>1470</v>
      </c>
      <c r="AH4809">
        <f>invoices[[#This Row],[EB Amount]]-invoices[[#This Row],[electricity_amount]]</f>
        <v>0</v>
      </c>
    </row>
    <row r="4810" spans="1:34">
      <c r="A4810" t="s">
        <v>13856</v>
      </c>
      <c r="B4810" t="s">
        <v>22</v>
      </c>
      <c r="C4810" t="s">
        <v>260</v>
      </c>
      <c r="D4810" t="s">
        <v>24</v>
      </c>
      <c r="E4810" t="s">
        <v>226</v>
      </c>
      <c r="F4810" t="s">
        <v>261</v>
      </c>
      <c r="G4810" t="s">
        <v>13857</v>
      </c>
      <c r="H4810" s="1">
        <f>DATE(YEAR(invoices[[#This Row],[due_date]]),MONTH(invoices[[#This Row],[due_date]]),1)</f>
        <v>45261</v>
      </c>
      <c r="I4810" s="1">
        <v>45267</v>
      </c>
      <c r="J4810">
        <v>12500</v>
      </c>
      <c r="K4810">
        <v>990</v>
      </c>
      <c r="L4810">
        <v>0</v>
      </c>
      <c r="M4810">
        <f>invoices[[#This Row],[rent_amount]]+invoices[[#This Row],[electricity_amount]]+invoices[[#This Row],[other_charges]]</f>
        <v>13490</v>
      </c>
      <c r="N4810" t="s">
        <v>28</v>
      </c>
      <c r="O4810" t="s">
        <v>546</v>
      </c>
      <c r="P4810">
        <v>0</v>
      </c>
      <c r="Q4810" t="b">
        <v>0</v>
      </c>
      <c r="R4810" t="s">
        <v>547</v>
      </c>
      <c r="S4810">
        <v>0</v>
      </c>
      <c r="T4810">
        <f>invoices[[#This Row],[total_amount]]</f>
        <v>13490</v>
      </c>
      <c r="U4810" t="s">
        <v>265</v>
      </c>
      <c r="V4810" t="str">
        <f>INDEX([1]!Table1[tenantname],MATCH(invoices[[#This Row],[allotment_id]],[1]!Table1[TenantAllotmentID],0))</f>
        <v>Indira Ch (B12-C1)</v>
      </c>
      <c r="W4810" t="s">
        <v>14048</v>
      </c>
      <c r="X4810" t="s">
        <v>14049</v>
      </c>
      <c r="Y4810" s="4">
        <v>45261</v>
      </c>
      <c r="Z4810" t="s">
        <v>15808</v>
      </c>
      <c r="AA4810">
        <v>8973</v>
      </c>
      <c r="AB4810">
        <v>2990</v>
      </c>
      <c r="AC4810">
        <v>537</v>
      </c>
      <c r="AD4810" s="7">
        <f>invoices[[#This Row],[Rent]]+invoices[[#This Row],[Services]]+invoices[[#This Row],[GST]]</f>
        <v>12500</v>
      </c>
      <c r="AE4810" s="7">
        <f>invoices[[#This Row],[Total]]-invoices[[#This Row],[rent_amount]]</f>
        <v>0</v>
      </c>
      <c r="AF4810">
        <v>6317</v>
      </c>
      <c r="AG4810">
        <v>990</v>
      </c>
      <c r="AH4810">
        <f>invoices[[#This Row],[EB Amount]]-invoices[[#This Row],[electricity_amount]]</f>
        <v>0</v>
      </c>
    </row>
    <row r="4811" spans="1:34">
      <c r="A4811" t="s">
        <v>13948</v>
      </c>
      <c r="B4811" t="s">
        <v>22</v>
      </c>
      <c r="C4811" t="s">
        <v>558</v>
      </c>
      <c r="D4811" t="s">
        <v>24</v>
      </c>
      <c r="E4811" t="s">
        <v>72</v>
      </c>
      <c r="F4811" t="s">
        <v>559</v>
      </c>
      <c r="G4811" t="s">
        <v>13949</v>
      </c>
      <c r="H4811" s="1">
        <f>DATE(YEAR(invoices[[#This Row],[due_date]]),MONTH(invoices[[#This Row],[due_date]]),1)</f>
        <v>45261</v>
      </c>
      <c r="I4811" s="1">
        <v>45267</v>
      </c>
      <c r="J4811">
        <v>13600</v>
      </c>
      <c r="K4811">
        <v>1110</v>
      </c>
      <c r="L4811">
        <v>0</v>
      </c>
      <c r="M4811">
        <f>invoices[[#This Row],[rent_amount]]+invoices[[#This Row],[electricity_amount]]+invoices[[#This Row],[other_charges]]</f>
        <v>14710</v>
      </c>
      <c r="N4811" t="s">
        <v>28</v>
      </c>
      <c r="O4811" t="s">
        <v>546</v>
      </c>
      <c r="P4811">
        <v>0</v>
      </c>
      <c r="Q4811" t="b">
        <v>0</v>
      </c>
      <c r="R4811" t="s">
        <v>547</v>
      </c>
      <c r="S4811">
        <v>0</v>
      </c>
      <c r="T4811">
        <f>invoices[[#This Row],[total_amount]]</f>
        <v>14710</v>
      </c>
      <c r="U4811" t="s">
        <v>561</v>
      </c>
      <c r="V4811" t="str">
        <f>INDEX([1]!Table1[tenantname],MATCH(invoices[[#This Row],[allotment_id]],[1]!Table1[TenantAllotmentID],0))</f>
        <v>Nithya Rajendran (C34-B2)</v>
      </c>
      <c r="W4811" t="s">
        <v>14151</v>
      </c>
      <c r="X4811" t="s">
        <v>14152</v>
      </c>
      <c r="Y4811" s="4">
        <v>45261</v>
      </c>
      <c r="Z4811" t="s">
        <v>15808</v>
      </c>
      <c r="AA4811">
        <v>9762</v>
      </c>
      <c r="AB4811">
        <v>3253</v>
      </c>
      <c r="AC4811">
        <v>585</v>
      </c>
      <c r="AD4811" s="7">
        <f>invoices[[#This Row],[Rent]]+invoices[[#This Row],[Services]]+invoices[[#This Row],[GST]]</f>
        <v>13600</v>
      </c>
      <c r="AE4811" s="7">
        <f>invoices[[#This Row],[Total]]-invoices[[#This Row],[rent_amount]]</f>
        <v>0</v>
      </c>
      <c r="AF4811">
        <v>6366</v>
      </c>
      <c r="AG4811">
        <v>1110</v>
      </c>
      <c r="AH4811">
        <f>invoices[[#This Row],[EB Amount]]-invoices[[#This Row],[electricity_amount]]</f>
        <v>0</v>
      </c>
    </row>
    <row r="4812" spans="1:34">
      <c r="A4812" t="s">
        <v>273</v>
      </c>
      <c r="B4812" t="s">
        <v>22</v>
      </c>
      <c r="C4812" t="s">
        <v>274</v>
      </c>
      <c r="D4812" t="s">
        <v>24</v>
      </c>
      <c r="E4812" t="s">
        <v>275</v>
      </c>
      <c r="F4812" t="s">
        <v>276</v>
      </c>
      <c r="G4812" t="s">
        <v>277</v>
      </c>
      <c r="H4812" s="1">
        <f>DATE(YEAR(invoices[[#This Row],[due_date]]),MONTH(invoices[[#This Row],[due_date]]),1)</f>
        <v>45231</v>
      </c>
      <c r="I4812" s="1">
        <v>45237</v>
      </c>
      <c r="J4812">
        <v>12600</v>
      </c>
      <c r="K4812">
        <v>1474</v>
      </c>
      <c r="L4812">
        <v>0</v>
      </c>
      <c r="M4812">
        <f>invoices[[#This Row],[rent_amount]]+invoices[[#This Row],[electricity_amount]]+invoices[[#This Row],[other_charges]]</f>
        <v>14074</v>
      </c>
      <c r="N4812" t="s">
        <v>28</v>
      </c>
      <c r="O4812" t="s">
        <v>278</v>
      </c>
      <c r="P4812">
        <v>0</v>
      </c>
      <c r="Q4812" t="b">
        <v>0</v>
      </c>
      <c r="R4812" t="s">
        <v>279</v>
      </c>
      <c r="S4812">
        <v>0</v>
      </c>
      <c r="T4812">
        <f>invoices[[#This Row],[total_amount]]</f>
        <v>14074</v>
      </c>
      <c r="U4812" t="s">
        <v>280</v>
      </c>
      <c r="V4812" t="str">
        <f>INDEX([1]!Table1[tenantname],MATCH(invoices[[#This Row],[allotment_id]],[1]!Table1[TenantAllotmentID],0))</f>
        <v>Kashika Rao (B44-C2)</v>
      </c>
      <c r="W4812" t="s">
        <v>14052</v>
      </c>
      <c r="X4812" t="s">
        <v>14053</v>
      </c>
      <c r="Y4812" s="4">
        <v>45231</v>
      </c>
      <c r="Z4812" t="s">
        <v>15808</v>
      </c>
      <c r="AA4812">
        <v>9044</v>
      </c>
      <c r="AB4812">
        <v>3014</v>
      </c>
      <c r="AC4812">
        <v>542</v>
      </c>
      <c r="AD4812" s="7">
        <f>invoices[[#This Row],[Rent]]+invoices[[#This Row],[Services]]+invoices[[#This Row],[GST]]</f>
        <v>12600</v>
      </c>
      <c r="AE4812" s="7">
        <f>invoices[[#This Row],[Total]]-invoices[[#This Row],[rent_amount]]</f>
        <v>0</v>
      </c>
      <c r="AF4812">
        <v>36</v>
      </c>
      <c r="AG4812">
        <v>1474</v>
      </c>
      <c r="AH4812">
        <f>invoices[[#This Row],[EB Amount]]-invoices[[#This Row],[electricity_amount]]</f>
        <v>0</v>
      </c>
    </row>
    <row r="4813" spans="1:34">
      <c r="A4813" t="s">
        <v>327</v>
      </c>
      <c r="B4813" t="s">
        <v>22</v>
      </c>
      <c r="C4813" t="s">
        <v>328</v>
      </c>
      <c r="D4813" t="s">
        <v>24</v>
      </c>
      <c r="E4813" t="s">
        <v>329</v>
      </c>
      <c r="F4813" t="s">
        <v>330</v>
      </c>
      <c r="G4813" t="s">
        <v>331</v>
      </c>
      <c r="H4813" s="1">
        <f>DATE(YEAR(invoices[[#This Row],[due_date]]),MONTH(invoices[[#This Row],[due_date]]),1)</f>
        <v>45231</v>
      </c>
      <c r="I4813" s="1">
        <v>45237</v>
      </c>
      <c r="J4813">
        <v>16500</v>
      </c>
      <c r="K4813">
        <v>1953</v>
      </c>
      <c r="L4813">
        <v>0</v>
      </c>
      <c r="M4813">
        <f>invoices[[#This Row],[rent_amount]]+invoices[[#This Row],[electricity_amount]]+invoices[[#This Row],[other_charges]]</f>
        <v>18453</v>
      </c>
      <c r="N4813" t="s">
        <v>28</v>
      </c>
      <c r="O4813" t="s">
        <v>332</v>
      </c>
      <c r="P4813">
        <v>0</v>
      </c>
      <c r="Q4813" t="b">
        <v>0</v>
      </c>
      <c r="R4813" t="s">
        <v>279</v>
      </c>
      <c r="S4813">
        <v>0</v>
      </c>
      <c r="T4813">
        <f>invoices[[#This Row],[total_amount]]</f>
        <v>18453</v>
      </c>
      <c r="U4813" t="s">
        <v>333</v>
      </c>
      <c r="V4813" t="str">
        <f>INDEX([1]!Table1[tenantname],MATCH(invoices[[#This Row],[allotment_id]],[1]!Table1[TenantAllotmentID],0))</f>
        <v>Purvaja Vashistha (C43-A1)</v>
      </c>
      <c r="W4813" t="s">
        <v>14070</v>
      </c>
      <c r="X4813" t="s">
        <v>14071</v>
      </c>
      <c r="Y4813" s="4">
        <v>45231</v>
      </c>
      <c r="Z4813" t="s">
        <v>15808</v>
      </c>
      <c r="AA4813">
        <v>11844</v>
      </c>
      <c r="AB4813">
        <v>3947</v>
      </c>
      <c r="AC4813">
        <v>709</v>
      </c>
      <c r="AD4813" s="7">
        <f>invoices[[#This Row],[Rent]]+invoices[[#This Row],[Services]]+invoices[[#This Row],[GST]]</f>
        <v>16500</v>
      </c>
      <c r="AE4813" s="7">
        <f>invoices[[#This Row],[Total]]-invoices[[#This Row],[rent_amount]]</f>
        <v>0</v>
      </c>
      <c r="AF4813">
        <v>45</v>
      </c>
      <c r="AG4813">
        <v>1953</v>
      </c>
      <c r="AH4813">
        <f>invoices[[#This Row],[EB Amount]]-invoices[[#This Row],[electricity_amount]]</f>
        <v>0</v>
      </c>
    </row>
    <row r="4814" spans="1:34">
      <c r="A4814" t="s">
        <v>489</v>
      </c>
      <c r="B4814" t="s">
        <v>22</v>
      </c>
      <c r="C4814" t="s">
        <v>490</v>
      </c>
      <c r="D4814" t="s">
        <v>24</v>
      </c>
      <c r="E4814" t="s">
        <v>80</v>
      </c>
      <c r="F4814" t="s">
        <v>81</v>
      </c>
      <c r="G4814" t="s">
        <v>491</v>
      </c>
      <c r="H4814" s="1">
        <f>DATE(YEAR(invoices[[#This Row],[due_date]]),MONTH(invoices[[#This Row],[due_date]]),1)</f>
        <v>45231</v>
      </c>
      <c r="I4814" s="1">
        <v>45237</v>
      </c>
      <c r="J4814">
        <v>4533</v>
      </c>
      <c r="K4814">
        <v>1488</v>
      </c>
      <c r="L4814">
        <v>2250</v>
      </c>
      <c r="M4814">
        <f>invoices[[#This Row],[rent_amount]]+invoices[[#This Row],[electricity_amount]]+invoices[[#This Row],[other_charges]]</f>
        <v>8271</v>
      </c>
      <c r="N4814" t="s">
        <v>28</v>
      </c>
      <c r="O4814" t="s">
        <v>278</v>
      </c>
      <c r="P4814">
        <v>0</v>
      </c>
      <c r="Q4814" t="b">
        <v>0</v>
      </c>
      <c r="R4814" t="s">
        <v>279</v>
      </c>
      <c r="S4814">
        <v>0</v>
      </c>
      <c r="T4814">
        <f>invoices[[#This Row],[total_amount]]</f>
        <v>8271</v>
      </c>
      <c r="U4814" t="s">
        <v>492</v>
      </c>
      <c r="V4814" t="str">
        <f>INDEX([1]!Table1[tenantname],MATCH(invoices[[#This Row],[allotment_id]],[1]!Table1[TenantAllotmentID],0))</f>
        <v>Muskan Agarwal (D21-B1)</v>
      </c>
      <c r="W4814" t="s">
        <v>14128</v>
      </c>
      <c r="X4814" t="s">
        <v>14129</v>
      </c>
      <c r="Y4814" s="4">
        <v>45231</v>
      </c>
      <c r="Z4814" t="s">
        <v>15808</v>
      </c>
      <c r="AA4814">
        <v>3254</v>
      </c>
      <c r="AB4814">
        <v>1084</v>
      </c>
      <c r="AC4814">
        <v>195</v>
      </c>
      <c r="AD4814" s="7">
        <f>invoices[[#This Row],[Rent]]+invoices[[#This Row],[Services]]+invoices[[#This Row],[GST]]</f>
        <v>4533</v>
      </c>
      <c r="AE4814" s="7">
        <f>invoices[[#This Row],[Total]]-invoices[[#This Row],[rent_amount]]</f>
        <v>0</v>
      </c>
      <c r="AF4814">
        <v>76</v>
      </c>
      <c r="AG4814">
        <v>1488</v>
      </c>
      <c r="AH4814">
        <f>invoices[[#This Row],[EB Amount]]-invoices[[#This Row],[electricity_amount]]</f>
        <v>0</v>
      </c>
    </row>
    <row r="4815" spans="1:34">
      <c r="A4815" t="s">
        <v>960</v>
      </c>
      <c r="B4815" t="s">
        <v>22</v>
      </c>
      <c r="C4815" t="s">
        <v>961</v>
      </c>
      <c r="D4815" t="s">
        <v>24</v>
      </c>
      <c r="E4815" t="s">
        <v>254</v>
      </c>
      <c r="F4815" t="s">
        <v>790</v>
      </c>
      <c r="G4815" t="s">
        <v>962</v>
      </c>
      <c r="H4815" s="1">
        <f>DATE(YEAR(invoices[[#This Row],[due_date]]),MONTH(invoices[[#This Row],[due_date]]),1)</f>
        <v>45231</v>
      </c>
      <c r="I4815" s="1">
        <v>45237</v>
      </c>
      <c r="J4815">
        <v>12600</v>
      </c>
      <c r="K4815">
        <v>2046</v>
      </c>
      <c r="L4815">
        <v>0</v>
      </c>
      <c r="M4815">
        <f>invoices[[#This Row],[rent_amount]]+invoices[[#This Row],[electricity_amount]]+invoices[[#This Row],[other_charges]]</f>
        <v>14646</v>
      </c>
      <c r="N4815" t="s">
        <v>28</v>
      </c>
      <c r="O4815" t="s">
        <v>332</v>
      </c>
      <c r="P4815">
        <v>0</v>
      </c>
      <c r="Q4815" t="b">
        <v>0</v>
      </c>
      <c r="R4815" t="s">
        <v>279</v>
      </c>
      <c r="S4815">
        <v>0</v>
      </c>
      <c r="T4815">
        <f>invoices[[#This Row],[total_amount]]</f>
        <v>14646</v>
      </c>
      <c r="U4815" t="s">
        <v>963</v>
      </c>
      <c r="V4815" t="str">
        <f>INDEX([1]!Table1[tenantname],MATCH(invoices[[#This Row],[allotment_id]],[1]!Table1[TenantAllotmentID],0))</f>
        <v>Anjali S R (C42-C2)</v>
      </c>
      <c r="W4815" t="s">
        <v>14294</v>
      </c>
      <c r="X4815" t="s">
        <v>14295</v>
      </c>
      <c r="Y4815" s="4">
        <v>45231</v>
      </c>
      <c r="Z4815" t="s">
        <v>15808</v>
      </c>
      <c r="AA4815">
        <v>9044</v>
      </c>
      <c r="AB4815">
        <v>3014</v>
      </c>
      <c r="AC4815">
        <v>542</v>
      </c>
      <c r="AD4815" s="7">
        <f>invoices[[#This Row],[Rent]]+invoices[[#This Row],[Services]]+invoices[[#This Row],[GST]]</f>
        <v>12600</v>
      </c>
      <c r="AE4815" s="7">
        <f>invoices[[#This Row],[Total]]-invoices[[#This Row],[rent_amount]]</f>
        <v>0</v>
      </c>
      <c r="AF4815">
        <v>182</v>
      </c>
      <c r="AG4815">
        <v>2046</v>
      </c>
      <c r="AH4815">
        <f>invoices[[#This Row],[EB Amount]]-invoices[[#This Row],[electricity_amount]]</f>
        <v>0</v>
      </c>
    </row>
    <row r="4816" spans="1:34">
      <c r="A4816" t="s">
        <v>1365</v>
      </c>
      <c r="B4816" t="s">
        <v>22</v>
      </c>
      <c r="C4816" t="s">
        <v>494</v>
      </c>
      <c r="D4816" t="s">
        <v>24</v>
      </c>
      <c r="E4816" t="s">
        <v>167</v>
      </c>
      <c r="F4816" t="s">
        <v>495</v>
      </c>
      <c r="G4816" t="s">
        <v>1366</v>
      </c>
      <c r="H4816" s="1">
        <f>DATE(YEAR(invoices[[#This Row],[due_date]]),MONTH(invoices[[#This Row],[due_date]]),1)</f>
        <v>45231</v>
      </c>
      <c r="I4816" s="1">
        <v>45237</v>
      </c>
      <c r="J4816">
        <v>12500</v>
      </c>
      <c r="K4816">
        <v>1829</v>
      </c>
      <c r="L4816">
        <v>0</v>
      </c>
      <c r="M4816">
        <f>invoices[[#This Row],[rent_amount]]+invoices[[#This Row],[electricity_amount]]+invoices[[#This Row],[other_charges]]</f>
        <v>14329</v>
      </c>
      <c r="N4816" t="s">
        <v>28</v>
      </c>
      <c r="O4816" t="s">
        <v>1367</v>
      </c>
      <c r="P4816">
        <v>0</v>
      </c>
      <c r="Q4816" t="b">
        <v>0</v>
      </c>
      <c r="R4816" t="s">
        <v>279</v>
      </c>
      <c r="S4816">
        <v>0</v>
      </c>
      <c r="T4816">
        <f>invoices[[#This Row],[total_amount]]</f>
        <v>14329</v>
      </c>
      <c r="U4816" t="s">
        <v>498</v>
      </c>
      <c r="V4816" t="str">
        <f>INDEX([1]!Table1[tenantname],MATCH(invoices[[#This Row],[allotment_id]],[1]!Table1[TenantAllotmentID],0))</f>
        <v>TANVEER MUSTAFA (B42-C1)</v>
      </c>
      <c r="W4816" t="s">
        <v>14130</v>
      </c>
      <c r="X4816" t="s">
        <v>14131</v>
      </c>
      <c r="Y4816" s="4">
        <v>45231</v>
      </c>
      <c r="Z4816" t="s">
        <v>15808</v>
      </c>
      <c r="AA4816">
        <v>8973</v>
      </c>
      <c r="AB4816">
        <v>2990</v>
      </c>
      <c r="AC4816">
        <v>537</v>
      </c>
      <c r="AD4816" s="7">
        <f>invoices[[#This Row],[Rent]]+invoices[[#This Row],[Services]]+invoices[[#This Row],[GST]]</f>
        <v>12500</v>
      </c>
      <c r="AE4816" s="7">
        <f>invoices[[#This Row],[Total]]-invoices[[#This Row],[rent_amount]]</f>
        <v>0</v>
      </c>
      <c r="AF4816">
        <v>293</v>
      </c>
      <c r="AG4816">
        <v>1829</v>
      </c>
      <c r="AH4816">
        <f>invoices[[#This Row],[EB Amount]]-invoices[[#This Row],[electricity_amount]]</f>
        <v>0</v>
      </c>
    </row>
    <row r="4817" spans="1:34">
      <c r="A4817" t="s">
        <v>1476</v>
      </c>
      <c r="B4817" t="s">
        <v>22</v>
      </c>
      <c r="C4817" t="s">
        <v>1477</v>
      </c>
      <c r="D4817" t="s">
        <v>24</v>
      </c>
      <c r="E4817" t="s">
        <v>275</v>
      </c>
      <c r="F4817" t="s">
        <v>1397</v>
      </c>
      <c r="G4817" t="s">
        <v>1478</v>
      </c>
      <c r="H4817" s="1">
        <f>DATE(YEAR(invoices[[#This Row],[due_date]]),MONTH(invoices[[#This Row],[due_date]]),1)</f>
        <v>45231</v>
      </c>
      <c r="I4817" s="1">
        <v>45237</v>
      </c>
      <c r="J4817">
        <v>10879.999999999996</v>
      </c>
      <c r="K4817">
        <v>871</v>
      </c>
      <c r="L4817">
        <v>2250</v>
      </c>
      <c r="M4817">
        <f>invoices[[#This Row],[rent_amount]]+invoices[[#This Row],[electricity_amount]]+invoices[[#This Row],[other_charges]]</f>
        <v>14000.999999999996</v>
      </c>
      <c r="N4817" t="s">
        <v>28</v>
      </c>
      <c r="O4817" t="s">
        <v>278</v>
      </c>
      <c r="P4817">
        <v>0</v>
      </c>
      <c r="Q4817" t="b">
        <v>0</v>
      </c>
      <c r="R4817" t="s">
        <v>279</v>
      </c>
      <c r="S4817">
        <v>0</v>
      </c>
      <c r="T4817">
        <f>invoices[[#This Row],[total_amount]]</f>
        <v>14000.999999999996</v>
      </c>
      <c r="U4817" t="s">
        <v>1479</v>
      </c>
      <c r="V4817" t="str">
        <f>INDEX([1]!Table1[tenantname],MATCH(invoices[[#This Row],[allotment_id]],[1]!Table1[TenantAllotmentID],0))</f>
        <v>Kalaivani Baskar (B44-B1)</v>
      </c>
      <c r="W4817" t="s">
        <v>14489</v>
      </c>
      <c r="X4817" t="s">
        <v>14490</v>
      </c>
      <c r="Y4817" s="4">
        <v>45231</v>
      </c>
      <c r="Z4817" t="s">
        <v>15808</v>
      </c>
      <c r="AA4817">
        <v>7615.9999999999991</v>
      </c>
      <c r="AB4817">
        <v>2766.1016949152518</v>
      </c>
      <c r="AC4817">
        <v>497.89830508474529</v>
      </c>
      <c r="AD4817" s="7">
        <f>invoices[[#This Row],[Rent]]+invoices[[#This Row],[Services]]+invoices[[#This Row],[GST]]</f>
        <v>10879.999999999996</v>
      </c>
      <c r="AE4817" s="7">
        <f>invoices[[#This Row],[Total]]-invoices[[#This Row],[rent_amount]]</f>
        <v>0</v>
      </c>
      <c r="AF4817">
        <v>326</v>
      </c>
      <c r="AG4817">
        <v>871</v>
      </c>
      <c r="AH4817">
        <f>invoices[[#This Row],[EB Amount]]-invoices[[#This Row],[electricity_amount]]</f>
        <v>0</v>
      </c>
    </row>
    <row r="4818" spans="1:34">
      <c r="A4818" t="s">
        <v>1550</v>
      </c>
      <c r="B4818" t="s">
        <v>22</v>
      </c>
      <c r="C4818" t="s">
        <v>1451</v>
      </c>
      <c r="D4818" t="s">
        <v>24</v>
      </c>
      <c r="E4818" t="s">
        <v>592</v>
      </c>
      <c r="F4818" t="s">
        <v>1016</v>
      </c>
      <c r="G4818" t="s">
        <v>1551</v>
      </c>
      <c r="H4818" s="1">
        <f>DATE(YEAR(invoices[[#This Row],[due_date]]),MONTH(invoices[[#This Row],[due_date]]),1)</f>
        <v>45231</v>
      </c>
      <c r="I4818" s="1">
        <v>45237</v>
      </c>
      <c r="J4818">
        <v>12600</v>
      </c>
      <c r="K4818">
        <v>2418</v>
      </c>
      <c r="L4818">
        <v>0</v>
      </c>
      <c r="M4818">
        <f>invoices[[#This Row],[rent_amount]]+invoices[[#This Row],[electricity_amount]]+invoices[[#This Row],[other_charges]]</f>
        <v>15018</v>
      </c>
      <c r="N4818" t="s">
        <v>28</v>
      </c>
      <c r="O4818" t="s">
        <v>1367</v>
      </c>
      <c r="P4818">
        <v>0</v>
      </c>
      <c r="Q4818" t="b">
        <v>0</v>
      </c>
      <c r="R4818" t="s">
        <v>279</v>
      </c>
      <c r="S4818">
        <v>0</v>
      </c>
      <c r="T4818">
        <f>invoices[[#This Row],[total_amount]]</f>
        <v>15018</v>
      </c>
      <c r="U4818" t="s">
        <v>1552</v>
      </c>
      <c r="V4818" t="str">
        <f>INDEX([1]!Table1[tenantname],MATCH(invoices[[#This Row],[allotment_id]],[1]!Table1[TenantAllotmentID],0))</f>
        <v>Shikha Trivedi (A44-C1)</v>
      </c>
      <c r="W4818" t="s">
        <v>14478</v>
      </c>
      <c r="X4818" t="s">
        <v>14515</v>
      </c>
      <c r="Y4818" s="4">
        <v>45231</v>
      </c>
      <c r="Z4818" t="s">
        <v>15808</v>
      </c>
      <c r="AA4818">
        <v>9044</v>
      </c>
      <c r="AB4818">
        <v>3014</v>
      </c>
      <c r="AC4818">
        <v>542</v>
      </c>
      <c r="AD4818" s="7">
        <f>invoices[[#This Row],[Rent]]+invoices[[#This Row],[Services]]+invoices[[#This Row],[GST]]</f>
        <v>12600</v>
      </c>
      <c r="AE4818" s="7">
        <f>invoices[[#This Row],[Total]]-invoices[[#This Row],[rent_amount]]</f>
        <v>0</v>
      </c>
      <c r="AF4818">
        <v>348</v>
      </c>
      <c r="AG4818">
        <v>2418</v>
      </c>
      <c r="AH4818">
        <f>invoices[[#This Row],[EB Amount]]-invoices[[#This Row],[electricity_amount]]</f>
        <v>0</v>
      </c>
    </row>
    <row r="4819" spans="1:34">
      <c r="A4819" t="s">
        <v>1708</v>
      </c>
      <c r="B4819" t="s">
        <v>22</v>
      </c>
      <c r="C4819" t="s">
        <v>1709</v>
      </c>
      <c r="D4819" t="s">
        <v>24</v>
      </c>
      <c r="E4819" t="s">
        <v>329</v>
      </c>
      <c r="F4819" t="s">
        <v>1021</v>
      </c>
      <c r="G4819" t="s">
        <v>1710</v>
      </c>
      <c r="H4819" s="1">
        <f>DATE(YEAR(invoices[[#This Row],[due_date]]),MONTH(invoices[[#This Row],[due_date]]),1)</f>
        <v>45231</v>
      </c>
      <c r="I4819" s="1">
        <v>45237</v>
      </c>
      <c r="J4819">
        <v>13600</v>
      </c>
      <c r="K4819">
        <v>1953</v>
      </c>
      <c r="L4819">
        <v>0</v>
      </c>
      <c r="M4819">
        <f>invoices[[#This Row],[rent_amount]]+invoices[[#This Row],[electricity_amount]]+invoices[[#This Row],[other_charges]]</f>
        <v>15553</v>
      </c>
      <c r="N4819" t="s">
        <v>28</v>
      </c>
      <c r="O4819" t="s">
        <v>1367</v>
      </c>
      <c r="P4819">
        <v>0</v>
      </c>
      <c r="Q4819" t="b">
        <v>0</v>
      </c>
      <c r="R4819" t="s">
        <v>279</v>
      </c>
      <c r="S4819">
        <v>0</v>
      </c>
      <c r="T4819">
        <f>invoices[[#This Row],[total_amount]]</f>
        <v>15553</v>
      </c>
      <c r="U4819" t="s">
        <v>1711</v>
      </c>
      <c r="V4819" t="str">
        <f>INDEX([1]!Table1[tenantname],MATCH(invoices[[#This Row],[allotment_id]],[1]!Table1[TenantAllotmentID],0))</f>
        <v>Rithvikca R (C43-B2)</v>
      </c>
      <c r="W4819" t="s">
        <v>14570</v>
      </c>
      <c r="X4819" t="s">
        <v>14571</v>
      </c>
      <c r="Y4819" s="4">
        <v>45231</v>
      </c>
      <c r="Z4819" t="s">
        <v>15808</v>
      </c>
      <c r="AA4819">
        <v>9762</v>
      </c>
      <c r="AB4819">
        <v>3253</v>
      </c>
      <c r="AC4819">
        <v>585</v>
      </c>
      <c r="AD4819" s="7">
        <f>invoices[[#This Row],[Rent]]+invoices[[#This Row],[Services]]+invoices[[#This Row],[GST]]</f>
        <v>13600</v>
      </c>
      <c r="AE4819" s="7">
        <f>invoices[[#This Row],[Total]]-invoices[[#This Row],[rent_amount]]</f>
        <v>0</v>
      </c>
      <c r="AF4819">
        <v>395</v>
      </c>
      <c r="AG4819">
        <v>1953</v>
      </c>
      <c r="AH4819">
        <f>invoices[[#This Row],[EB Amount]]-invoices[[#This Row],[electricity_amount]]</f>
        <v>0</v>
      </c>
    </row>
    <row r="4820" spans="1:34">
      <c r="A4820" t="s">
        <v>2018</v>
      </c>
      <c r="B4820" t="s">
        <v>22</v>
      </c>
      <c r="C4820" t="s">
        <v>1430</v>
      </c>
      <c r="D4820" t="s">
        <v>24</v>
      </c>
      <c r="E4820" t="s">
        <v>195</v>
      </c>
      <c r="F4820" t="s">
        <v>375</v>
      </c>
      <c r="G4820" t="s">
        <v>2019</v>
      </c>
      <c r="H4820" s="1">
        <f>DATE(YEAR(invoices[[#This Row],[due_date]]),MONTH(invoices[[#This Row],[due_date]]),1)</f>
        <v>45231</v>
      </c>
      <c r="I4820" s="1">
        <v>45237</v>
      </c>
      <c r="J4820">
        <v>4199.9999999999991</v>
      </c>
      <c r="K4820">
        <v>0</v>
      </c>
      <c r="L4820">
        <v>0</v>
      </c>
      <c r="M4820">
        <f>invoices[[#This Row],[rent_amount]]+invoices[[#This Row],[electricity_amount]]+invoices[[#This Row],[other_charges]]</f>
        <v>4199.9999999999991</v>
      </c>
      <c r="N4820" t="s">
        <v>28</v>
      </c>
      <c r="O4820" t="s">
        <v>278</v>
      </c>
      <c r="P4820">
        <v>0</v>
      </c>
      <c r="Q4820" t="b">
        <v>0</v>
      </c>
      <c r="R4820" t="s">
        <v>279</v>
      </c>
      <c r="S4820">
        <v>0</v>
      </c>
      <c r="T4820">
        <f>invoices[[#This Row],[total_amount]]</f>
        <v>4199.9999999999991</v>
      </c>
      <c r="U4820" t="s">
        <v>1432</v>
      </c>
      <c r="V4820" t="str">
        <f>INDEX([1]!Table1[tenantname],MATCH(invoices[[#This Row],[allotment_id]],[1]!Table1[TenantAllotmentID],0))</f>
        <v>Nidhi Dhotiekar (D41-C2)</v>
      </c>
      <c r="W4820" t="s">
        <v>14470</v>
      </c>
      <c r="X4820" t="s">
        <v>14471</v>
      </c>
      <c r="Y4820" s="4">
        <v>45231</v>
      </c>
      <c r="Z4820" t="s">
        <v>15808</v>
      </c>
      <c r="AA4820">
        <v>2940</v>
      </c>
      <c r="AB4820">
        <v>1067.7966101694906</v>
      </c>
      <c r="AC4820">
        <v>192.20338983050829</v>
      </c>
      <c r="AD4820" s="7">
        <f>invoices[[#This Row],[Rent]]+invoices[[#This Row],[Services]]+invoices[[#This Row],[GST]]</f>
        <v>4199.9999999999991</v>
      </c>
      <c r="AE4820" s="7">
        <f>invoices[[#This Row],[Total]]-invoices[[#This Row],[rent_amount]]</f>
        <v>0</v>
      </c>
      <c r="AF4820">
        <v>500</v>
      </c>
      <c r="AG4820">
        <v>0</v>
      </c>
      <c r="AH4820">
        <f>invoices[[#This Row],[EB Amount]]-invoices[[#This Row],[electricity_amount]]</f>
        <v>0</v>
      </c>
    </row>
    <row r="4821" spans="1:34">
      <c r="A4821" t="s">
        <v>2030</v>
      </c>
      <c r="B4821" t="s">
        <v>22</v>
      </c>
      <c r="C4821" t="s">
        <v>649</v>
      </c>
      <c r="D4821" t="s">
        <v>24</v>
      </c>
      <c r="E4821" t="s">
        <v>195</v>
      </c>
      <c r="F4821" t="s">
        <v>650</v>
      </c>
      <c r="G4821" t="s">
        <v>2031</v>
      </c>
      <c r="H4821" s="1">
        <f>DATE(YEAR(invoices[[#This Row],[due_date]]),MONTH(invoices[[#This Row],[due_date]]),1)</f>
        <v>45231</v>
      </c>
      <c r="I4821" s="1">
        <v>45237</v>
      </c>
      <c r="J4821">
        <v>13600</v>
      </c>
      <c r="K4821">
        <v>1736</v>
      </c>
      <c r="L4821">
        <v>0</v>
      </c>
      <c r="M4821">
        <f>invoices[[#This Row],[rent_amount]]+invoices[[#This Row],[electricity_amount]]+invoices[[#This Row],[other_charges]]</f>
        <v>15336</v>
      </c>
      <c r="N4821" t="s">
        <v>28</v>
      </c>
      <c r="O4821" t="s">
        <v>1367</v>
      </c>
      <c r="P4821">
        <v>0</v>
      </c>
      <c r="Q4821" t="b">
        <v>0</v>
      </c>
      <c r="R4821" t="s">
        <v>279</v>
      </c>
      <c r="S4821">
        <v>0</v>
      </c>
      <c r="T4821">
        <f>invoices[[#This Row],[total_amount]]</f>
        <v>15336</v>
      </c>
      <c r="U4821" t="s">
        <v>652</v>
      </c>
      <c r="V4821" t="str">
        <f>INDEX([1]!Table1[tenantname],MATCH(invoices[[#This Row],[allotment_id]],[1]!Table1[TenantAllotmentID],0))</f>
        <v>Sai Prasanna Sape (D41-B2)</v>
      </c>
      <c r="W4821" t="s">
        <v>14183</v>
      </c>
      <c r="X4821" t="s">
        <v>14184</v>
      </c>
      <c r="Y4821" s="4">
        <v>45231</v>
      </c>
      <c r="Z4821" t="s">
        <v>15808</v>
      </c>
      <c r="AA4821">
        <v>9762</v>
      </c>
      <c r="AB4821">
        <v>3253</v>
      </c>
      <c r="AC4821">
        <v>585</v>
      </c>
      <c r="AD4821" s="7">
        <f>invoices[[#This Row],[Rent]]+invoices[[#This Row],[Services]]+invoices[[#This Row],[GST]]</f>
        <v>13600</v>
      </c>
      <c r="AE4821" s="7">
        <f>invoices[[#This Row],[Total]]-invoices[[#This Row],[rent_amount]]</f>
        <v>0</v>
      </c>
      <c r="AF4821">
        <v>504</v>
      </c>
      <c r="AG4821">
        <v>1736</v>
      </c>
      <c r="AH4821">
        <f>invoices[[#This Row],[EB Amount]]-invoices[[#This Row],[electricity_amount]]</f>
        <v>0</v>
      </c>
    </row>
    <row r="4822" spans="1:34">
      <c r="A4822" t="s">
        <v>2088</v>
      </c>
      <c r="B4822" t="s">
        <v>22</v>
      </c>
      <c r="C4822" t="s">
        <v>847</v>
      </c>
      <c r="D4822" t="s">
        <v>24</v>
      </c>
      <c r="E4822" t="s">
        <v>354</v>
      </c>
      <c r="F4822" t="s">
        <v>540</v>
      </c>
      <c r="G4822" t="s">
        <v>2089</v>
      </c>
      <c r="H4822" s="1">
        <f>DATE(YEAR(invoices[[#This Row],[due_date]]),MONTH(invoices[[#This Row],[due_date]]),1)</f>
        <v>45231</v>
      </c>
      <c r="I4822" s="1">
        <v>45237</v>
      </c>
      <c r="J4822">
        <v>12500</v>
      </c>
      <c r="K4822">
        <v>1612</v>
      </c>
      <c r="L4822">
        <v>0</v>
      </c>
      <c r="M4822">
        <f>invoices[[#This Row],[rent_amount]]+invoices[[#This Row],[electricity_amount]]+invoices[[#This Row],[other_charges]]</f>
        <v>14112</v>
      </c>
      <c r="N4822" t="s">
        <v>28</v>
      </c>
      <c r="O4822" t="s">
        <v>278</v>
      </c>
      <c r="P4822">
        <v>0</v>
      </c>
      <c r="Q4822" t="b">
        <v>0</v>
      </c>
      <c r="R4822" t="s">
        <v>279</v>
      </c>
      <c r="S4822">
        <v>0</v>
      </c>
      <c r="T4822">
        <f>invoices[[#This Row],[total_amount]]</f>
        <v>14112</v>
      </c>
      <c r="U4822" t="s">
        <v>2090</v>
      </c>
      <c r="V4822" t="str">
        <f>INDEX([1]!Table1[tenantname],MATCH(invoices[[#This Row],[allotment_id]],[1]!Table1[TenantAllotmentID],0))</f>
        <v>Narendhren RR (B34-C1)</v>
      </c>
      <c r="W4822" t="s">
        <v>14253</v>
      </c>
      <c r="X4822" t="s">
        <v>14704</v>
      </c>
      <c r="Y4822" s="4">
        <v>45231</v>
      </c>
      <c r="Z4822" t="s">
        <v>15808</v>
      </c>
      <c r="AA4822">
        <v>8973</v>
      </c>
      <c r="AB4822">
        <v>2990</v>
      </c>
      <c r="AC4822">
        <v>537</v>
      </c>
      <c r="AD4822" s="7">
        <f>invoices[[#This Row],[Rent]]+invoices[[#This Row],[Services]]+invoices[[#This Row],[GST]]</f>
        <v>12500</v>
      </c>
      <c r="AE4822" s="7">
        <f>invoices[[#This Row],[Total]]-invoices[[#This Row],[rent_amount]]</f>
        <v>0</v>
      </c>
      <c r="AF4822">
        <v>522</v>
      </c>
      <c r="AG4822">
        <v>1612</v>
      </c>
      <c r="AH4822">
        <f>invoices[[#This Row],[EB Amount]]-invoices[[#This Row],[electricity_amount]]</f>
        <v>0</v>
      </c>
    </row>
    <row r="4823" spans="1:34">
      <c r="A4823" t="s">
        <v>2186</v>
      </c>
      <c r="B4823" t="s">
        <v>22</v>
      </c>
      <c r="C4823" t="s">
        <v>509</v>
      </c>
      <c r="D4823" t="s">
        <v>24</v>
      </c>
      <c r="E4823" t="s">
        <v>96</v>
      </c>
      <c r="F4823" t="s">
        <v>510</v>
      </c>
      <c r="G4823" t="s">
        <v>2187</v>
      </c>
      <c r="H4823" s="1">
        <f>DATE(YEAR(invoices[[#This Row],[due_date]]),MONTH(invoices[[#This Row],[due_date]]),1)</f>
        <v>45231</v>
      </c>
      <c r="I4823" s="1">
        <v>45237</v>
      </c>
      <c r="J4823">
        <v>8160</v>
      </c>
      <c r="K4823">
        <v>2945</v>
      </c>
      <c r="L4823">
        <v>2250</v>
      </c>
      <c r="M4823">
        <f>invoices[[#This Row],[rent_amount]]+invoices[[#This Row],[electricity_amount]]+invoices[[#This Row],[other_charges]]</f>
        <v>13355</v>
      </c>
      <c r="N4823" t="s">
        <v>28</v>
      </c>
      <c r="O4823" t="s">
        <v>278</v>
      </c>
      <c r="P4823">
        <v>0</v>
      </c>
      <c r="Q4823" t="b">
        <v>0</v>
      </c>
      <c r="R4823" t="s">
        <v>279</v>
      </c>
      <c r="S4823">
        <v>0</v>
      </c>
      <c r="T4823">
        <f>invoices[[#This Row],[total_amount]]</f>
        <v>13355</v>
      </c>
      <c r="U4823" t="s">
        <v>512</v>
      </c>
      <c r="V4823" t="str">
        <f>INDEX([1]!Table1[tenantname],MATCH(invoices[[#This Row],[allotment_id]],[1]!Table1[TenantAllotmentID],0))</f>
        <v>Harsh Gupta (B33-B2)</v>
      </c>
      <c r="W4823" t="s">
        <v>14136</v>
      </c>
      <c r="X4823" t="s">
        <v>14137</v>
      </c>
      <c r="Y4823" s="4">
        <v>45231</v>
      </c>
      <c r="Z4823" t="s">
        <v>15808</v>
      </c>
      <c r="AA4823">
        <v>5857</v>
      </c>
      <c r="AB4823">
        <v>1952</v>
      </c>
      <c r="AC4823">
        <v>351</v>
      </c>
      <c r="AD4823" s="7">
        <f>invoices[[#This Row],[Rent]]+invoices[[#This Row],[Services]]+invoices[[#This Row],[GST]]</f>
        <v>8160</v>
      </c>
      <c r="AE4823" s="7">
        <f>invoices[[#This Row],[Total]]-invoices[[#This Row],[rent_amount]]</f>
        <v>0</v>
      </c>
      <c r="AF4823">
        <v>557</v>
      </c>
      <c r="AG4823">
        <v>2945</v>
      </c>
      <c r="AH4823">
        <f>invoices[[#This Row],[EB Amount]]-invoices[[#This Row],[electricity_amount]]</f>
        <v>0</v>
      </c>
    </row>
    <row r="4824" spans="1:34">
      <c r="A4824" t="s">
        <v>2217</v>
      </c>
      <c r="B4824" t="s">
        <v>22</v>
      </c>
      <c r="C4824" t="s">
        <v>2218</v>
      </c>
      <c r="D4824" t="s">
        <v>24</v>
      </c>
      <c r="E4824" t="s">
        <v>234</v>
      </c>
      <c r="F4824" t="s">
        <v>1854</v>
      </c>
      <c r="G4824" t="s">
        <v>2219</v>
      </c>
      <c r="H4824" s="1">
        <f>DATE(YEAR(invoices[[#This Row],[due_date]]),MONTH(invoices[[#This Row],[due_date]]),1)</f>
        <v>45231</v>
      </c>
      <c r="I4824" s="1">
        <v>45237</v>
      </c>
      <c r="J4824">
        <v>12600</v>
      </c>
      <c r="K4824">
        <v>0</v>
      </c>
      <c r="L4824">
        <v>0</v>
      </c>
      <c r="M4824">
        <f>invoices[[#This Row],[rent_amount]]+invoices[[#This Row],[electricity_amount]]+invoices[[#This Row],[other_charges]]</f>
        <v>12600</v>
      </c>
      <c r="N4824" t="s">
        <v>28</v>
      </c>
      <c r="O4824" t="s">
        <v>1367</v>
      </c>
      <c r="P4824">
        <v>0</v>
      </c>
      <c r="Q4824" t="b">
        <v>0</v>
      </c>
      <c r="R4824" t="s">
        <v>279</v>
      </c>
      <c r="S4824">
        <v>0</v>
      </c>
      <c r="T4824">
        <f>invoices[[#This Row],[total_amount]]</f>
        <v>12600</v>
      </c>
      <c r="U4824" t="s">
        <v>2220</v>
      </c>
      <c r="V4824" t="str">
        <f>INDEX([1]!Table1[tenantname],MATCH(invoices[[#This Row],[allotment_id]],[1]!Table1[TenantAllotmentID],0))</f>
        <v>Trisha Singh (D12-C1)</v>
      </c>
      <c r="W4824" t="s">
        <v>14745</v>
      </c>
      <c r="X4824" t="s">
        <v>14746</v>
      </c>
      <c r="Y4824" s="4">
        <v>45231</v>
      </c>
      <c r="Z4824" t="s">
        <v>15808</v>
      </c>
      <c r="AA4824">
        <v>9044</v>
      </c>
      <c r="AB4824">
        <v>3014</v>
      </c>
      <c r="AC4824">
        <v>542</v>
      </c>
      <c r="AD4824" s="7">
        <f>invoices[[#This Row],[Rent]]+invoices[[#This Row],[Services]]+invoices[[#This Row],[GST]]</f>
        <v>12600</v>
      </c>
      <c r="AE4824" s="7">
        <f>invoices[[#This Row],[Total]]-invoices[[#This Row],[rent_amount]]</f>
        <v>0</v>
      </c>
      <c r="AF4824">
        <v>567</v>
      </c>
      <c r="AG4824">
        <v>0</v>
      </c>
      <c r="AH4824">
        <f>invoices[[#This Row],[EB Amount]]-invoices[[#This Row],[electricity_amount]]</f>
        <v>0</v>
      </c>
    </row>
    <row r="4825" spans="1:34">
      <c r="A4825" t="s">
        <v>2362</v>
      </c>
      <c r="B4825" t="s">
        <v>22</v>
      </c>
      <c r="C4825" t="s">
        <v>1387</v>
      </c>
      <c r="D4825" t="s">
        <v>24</v>
      </c>
      <c r="E4825" t="s">
        <v>476</v>
      </c>
      <c r="F4825" t="s">
        <v>1388</v>
      </c>
      <c r="G4825" t="s">
        <v>2363</v>
      </c>
      <c r="H4825" s="1">
        <f>DATE(YEAR(invoices[[#This Row],[due_date]]),MONTH(invoices[[#This Row],[due_date]]),1)</f>
        <v>45231</v>
      </c>
      <c r="I4825" s="1">
        <v>45237</v>
      </c>
      <c r="J4825">
        <v>13600</v>
      </c>
      <c r="K4825">
        <v>2139</v>
      </c>
      <c r="L4825">
        <v>0</v>
      </c>
      <c r="M4825">
        <f>invoices[[#This Row],[rent_amount]]+invoices[[#This Row],[electricity_amount]]+invoices[[#This Row],[other_charges]]</f>
        <v>15739</v>
      </c>
      <c r="N4825" t="s">
        <v>28</v>
      </c>
      <c r="O4825" t="s">
        <v>1367</v>
      </c>
      <c r="P4825">
        <v>0</v>
      </c>
      <c r="Q4825" t="b">
        <v>0</v>
      </c>
      <c r="R4825" t="s">
        <v>279</v>
      </c>
      <c r="S4825">
        <v>0</v>
      </c>
      <c r="T4825">
        <f>invoices[[#This Row],[total_amount]]</f>
        <v>15739</v>
      </c>
      <c r="U4825" t="s">
        <v>1390</v>
      </c>
      <c r="V4825" t="str">
        <f>INDEX([1]!Table1[tenantname],MATCH(invoices[[#This Row],[allotment_id]],[1]!Table1[TenantAllotmentID],0))</f>
        <v>Tushar Ankit (B41-B1)</v>
      </c>
      <c r="W4825" t="s">
        <v>14454</v>
      </c>
      <c r="X4825" t="s">
        <v>14455</v>
      </c>
      <c r="Y4825" s="4">
        <v>45231</v>
      </c>
      <c r="Z4825" t="s">
        <v>15808</v>
      </c>
      <c r="AA4825">
        <v>9762</v>
      </c>
      <c r="AB4825">
        <v>3253</v>
      </c>
      <c r="AC4825">
        <v>585</v>
      </c>
      <c r="AD4825" s="7">
        <f>invoices[[#This Row],[Rent]]+invoices[[#This Row],[Services]]+invoices[[#This Row],[GST]]</f>
        <v>13600</v>
      </c>
      <c r="AE4825" s="7">
        <f>invoices[[#This Row],[Total]]-invoices[[#This Row],[rent_amount]]</f>
        <v>0</v>
      </c>
      <c r="AF4825">
        <v>616</v>
      </c>
      <c r="AG4825">
        <v>2139</v>
      </c>
      <c r="AH4825">
        <f>invoices[[#This Row],[EB Amount]]-invoices[[#This Row],[electricity_amount]]</f>
        <v>0</v>
      </c>
    </row>
    <row r="4826" spans="1:34">
      <c r="A4826" t="s">
        <v>2616</v>
      </c>
      <c r="B4826" t="s">
        <v>22</v>
      </c>
      <c r="C4826" t="s">
        <v>2617</v>
      </c>
      <c r="D4826" t="s">
        <v>24</v>
      </c>
      <c r="E4826" t="s">
        <v>399</v>
      </c>
      <c r="F4826" t="s">
        <v>933</v>
      </c>
      <c r="G4826" t="s">
        <v>2618</v>
      </c>
      <c r="H4826" s="1">
        <f>DATE(YEAR(invoices[[#This Row],[due_date]]),MONTH(invoices[[#This Row],[due_date]]),1)</f>
        <v>45231</v>
      </c>
      <c r="I4826" s="1">
        <v>45237</v>
      </c>
      <c r="J4826">
        <v>12600</v>
      </c>
      <c r="K4826">
        <v>1209</v>
      </c>
      <c r="L4826">
        <v>0</v>
      </c>
      <c r="M4826">
        <f>invoices[[#This Row],[rent_amount]]+invoices[[#This Row],[electricity_amount]]+invoices[[#This Row],[other_charges]]</f>
        <v>13809</v>
      </c>
      <c r="N4826" t="s">
        <v>28</v>
      </c>
      <c r="O4826" t="s">
        <v>1367</v>
      </c>
      <c r="P4826">
        <v>0</v>
      </c>
      <c r="Q4826" t="b">
        <v>0</v>
      </c>
      <c r="R4826" t="s">
        <v>279</v>
      </c>
      <c r="S4826">
        <v>0</v>
      </c>
      <c r="T4826">
        <f>invoices[[#This Row],[total_amount]]</f>
        <v>13809</v>
      </c>
      <c r="U4826" t="s">
        <v>2619</v>
      </c>
      <c r="V4826" t="str">
        <f>INDEX([1]!Table1[tenantname],MATCH(invoices[[#This Row],[allotment_id]],[1]!Table1[TenantAllotmentID],0))</f>
        <v>Ruju A (B22-C2)</v>
      </c>
      <c r="W4826" t="s">
        <v>14849</v>
      </c>
      <c r="X4826" t="s">
        <v>14850</v>
      </c>
      <c r="Y4826" s="4">
        <v>45231</v>
      </c>
      <c r="Z4826" t="s">
        <v>15808</v>
      </c>
      <c r="AA4826">
        <v>9044</v>
      </c>
      <c r="AB4826">
        <v>3014</v>
      </c>
      <c r="AC4826">
        <v>542</v>
      </c>
      <c r="AD4826" s="7">
        <f>invoices[[#This Row],[Rent]]+invoices[[#This Row],[Services]]+invoices[[#This Row],[GST]]</f>
        <v>12600</v>
      </c>
      <c r="AE4826" s="7">
        <f>invoices[[#This Row],[Total]]-invoices[[#This Row],[rent_amount]]</f>
        <v>0</v>
      </c>
      <c r="AF4826">
        <v>719</v>
      </c>
      <c r="AG4826">
        <v>1209</v>
      </c>
      <c r="AH4826">
        <f>invoices[[#This Row],[EB Amount]]-invoices[[#This Row],[electricity_amount]]</f>
        <v>0</v>
      </c>
    </row>
    <row r="4827" spans="1:34">
      <c r="A4827" t="s">
        <v>2899</v>
      </c>
      <c r="B4827" t="s">
        <v>22</v>
      </c>
      <c r="C4827" t="s">
        <v>1039</v>
      </c>
      <c r="D4827" t="s">
        <v>24</v>
      </c>
      <c r="E4827" t="s">
        <v>476</v>
      </c>
      <c r="F4827" t="s">
        <v>620</v>
      </c>
      <c r="G4827" t="s">
        <v>2900</v>
      </c>
      <c r="H4827" s="1">
        <f>DATE(YEAR(invoices[[#This Row],[due_date]]),MONTH(invoices[[#This Row],[due_date]]),1)</f>
        <v>45231</v>
      </c>
      <c r="I4827" s="1">
        <v>45237</v>
      </c>
      <c r="J4827">
        <v>12600</v>
      </c>
      <c r="K4827">
        <v>828</v>
      </c>
      <c r="L4827">
        <v>0</v>
      </c>
      <c r="M4827">
        <f>invoices[[#This Row],[rent_amount]]+invoices[[#This Row],[electricity_amount]]+invoices[[#This Row],[other_charges]]</f>
        <v>13428</v>
      </c>
      <c r="N4827" t="s">
        <v>28</v>
      </c>
      <c r="O4827" t="s">
        <v>332</v>
      </c>
      <c r="P4827">
        <v>0</v>
      </c>
      <c r="Q4827" t="b">
        <v>0</v>
      </c>
      <c r="R4827" t="s">
        <v>279</v>
      </c>
      <c r="S4827">
        <v>0</v>
      </c>
      <c r="T4827">
        <f>invoices[[#This Row],[total_amount]]</f>
        <v>13428</v>
      </c>
      <c r="U4827" t="s">
        <v>1155</v>
      </c>
      <c r="V4827" t="str">
        <f>INDEX([1]!Table1[tenantname],MATCH(invoices[[#This Row],[allotment_id]],[1]!Table1[TenantAllotmentID],0))</f>
        <v>Arindrajith Kundu (B41-C1)</v>
      </c>
      <c r="W4827" t="s">
        <v>14325</v>
      </c>
      <c r="X4827" t="s">
        <v>14364</v>
      </c>
      <c r="Y4827" s="4">
        <v>45231</v>
      </c>
      <c r="Z4827" t="s">
        <v>15808</v>
      </c>
      <c r="AA4827">
        <v>9044</v>
      </c>
      <c r="AB4827">
        <v>3014</v>
      </c>
      <c r="AC4827">
        <v>542</v>
      </c>
      <c r="AD4827" s="7">
        <f>invoices[[#This Row],[Rent]]+invoices[[#This Row],[Services]]+invoices[[#This Row],[GST]]</f>
        <v>12600</v>
      </c>
      <c r="AE4827" s="7">
        <f>invoices[[#This Row],[Total]]-invoices[[#This Row],[rent_amount]]</f>
        <v>0</v>
      </c>
      <c r="AF4827">
        <v>833</v>
      </c>
      <c r="AG4827">
        <v>828</v>
      </c>
      <c r="AH4827">
        <f>invoices[[#This Row],[EB Amount]]-invoices[[#This Row],[electricity_amount]]</f>
        <v>0</v>
      </c>
    </row>
    <row r="4828" spans="1:34">
      <c r="A4828" t="s">
        <v>2980</v>
      </c>
      <c r="B4828" t="s">
        <v>22</v>
      </c>
      <c r="C4828" t="s">
        <v>1425</v>
      </c>
      <c r="D4828" t="s">
        <v>24</v>
      </c>
      <c r="E4828" t="s">
        <v>96</v>
      </c>
      <c r="F4828" t="s">
        <v>1426</v>
      </c>
      <c r="G4828" t="s">
        <v>2981</v>
      </c>
      <c r="H4828" s="1">
        <f>DATE(YEAR(invoices[[#This Row],[due_date]]),MONTH(invoices[[#This Row],[due_date]]),1)</f>
        <v>45231</v>
      </c>
      <c r="I4828" s="1">
        <v>45237</v>
      </c>
      <c r="J4828">
        <v>13600</v>
      </c>
      <c r="K4828">
        <v>1900</v>
      </c>
      <c r="L4828">
        <v>0</v>
      </c>
      <c r="M4828">
        <f>invoices[[#This Row],[rent_amount]]+invoices[[#This Row],[electricity_amount]]+invoices[[#This Row],[other_charges]]</f>
        <v>15500</v>
      </c>
      <c r="N4828" t="s">
        <v>28</v>
      </c>
      <c r="O4828" t="s">
        <v>278</v>
      </c>
      <c r="P4828">
        <v>0</v>
      </c>
      <c r="Q4828" t="b">
        <v>0</v>
      </c>
      <c r="R4828" t="s">
        <v>279</v>
      </c>
      <c r="S4828">
        <v>0</v>
      </c>
      <c r="T4828">
        <f>invoices[[#This Row],[total_amount]]</f>
        <v>15500</v>
      </c>
      <c r="U4828" t="s">
        <v>1428</v>
      </c>
      <c r="V4828" t="str">
        <f>INDEX([1]!Table1[tenantname],MATCH(invoices[[#This Row],[allotment_id]],[1]!Table1[TenantAllotmentID],0))</f>
        <v>Nithin kumar Panjala (B33-B1)</v>
      </c>
      <c r="W4828" t="s">
        <v>14468</v>
      </c>
      <c r="X4828" t="s">
        <v>14469</v>
      </c>
      <c r="Y4828" s="4">
        <v>45231</v>
      </c>
      <c r="Z4828" t="s">
        <v>15808</v>
      </c>
      <c r="AA4828">
        <v>9762</v>
      </c>
      <c r="AB4828">
        <v>3253</v>
      </c>
      <c r="AC4828">
        <v>585</v>
      </c>
      <c r="AD4828" s="7">
        <f>invoices[[#This Row],[Rent]]+invoices[[#This Row],[Services]]+invoices[[#This Row],[GST]]</f>
        <v>13600</v>
      </c>
      <c r="AE4828" s="7">
        <f>invoices[[#This Row],[Total]]-invoices[[#This Row],[rent_amount]]</f>
        <v>0</v>
      </c>
      <c r="AF4828">
        <v>866</v>
      </c>
      <c r="AG4828">
        <v>1900</v>
      </c>
      <c r="AH4828">
        <f>invoices[[#This Row],[EB Amount]]-invoices[[#This Row],[electricity_amount]]</f>
        <v>0</v>
      </c>
    </row>
    <row r="4829" spans="1:34">
      <c r="A4829" t="s">
        <v>3057</v>
      </c>
      <c r="B4829" t="s">
        <v>22</v>
      </c>
      <c r="C4829" t="s">
        <v>3058</v>
      </c>
      <c r="D4829" t="s">
        <v>24</v>
      </c>
      <c r="E4829" t="s">
        <v>476</v>
      </c>
      <c r="F4829" t="s">
        <v>477</v>
      </c>
      <c r="G4829" t="s">
        <v>3059</v>
      </c>
      <c r="H4829" s="1">
        <f>DATE(YEAR(invoices[[#This Row],[due_date]]),MONTH(invoices[[#This Row],[due_date]]),1)</f>
        <v>45231</v>
      </c>
      <c r="I4829" s="1">
        <v>45237</v>
      </c>
      <c r="J4829">
        <v>6599.9999999999982</v>
      </c>
      <c r="K4829">
        <v>1863</v>
      </c>
      <c r="L4829">
        <v>2250</v>
      </c>
      <c r="M4829">
        <f>invoices[[#This Row],[rent_amount]]+invoices[[#This Row],[electricity_amount]]+invoices[[#This Row],[other_charges]]</f>
        <v>10712.999999999998</v>
      </c>
      <c r="N4829" t="s">
        <v>28</v>
      </c>
      <c r="O4829" t="s">
        <v>332</v>
      </c>
      <c r="P4829">
        <v>0</v>
      </c>
      <c r="Q4829" t="b">
        <v>0</v>
      </c>
      <c r="R4829" t="s">
        <v>279</v>
      </c>
      <c r="S4829">
        <v>0</v>
      </c>
      <c r="T4829">
        <f>invoices[[#This Row],[total_amount]]</f>
        <v>10712.999999999998</v>
      </c>
      <c r="U4829" t="s">
        <v>3060</v>
      </c>
      <c r="V4829" t="str">
        <f>INDEX([1]!Table1[tenantname],MATCH(invoices[[#This Row],[allotment_id]],[1]!Table1[TenantAllotmentID],0))</f>
        <v>Nishil Rajan (B41-D1)</v>
      </c>
      <c r="W4829" t="s">
        <v>14961</v>
      </c>
      <c r="X4829" t="s">
        <v>14962</v>
      </c>
      <c r="Y4829" s="4">
        <v>45231</v>
      </c>
      <c r="Z4829" t="s">
        <v>15808</v>
      </c>
      <c r="AA4829">
        <v>4620</v>
      </c>
      <c r="AB4829">
        <v>1677.9661016949137</v>
      </c>
      <c r="AC4829">
        <v>302.03389830508445</v>
      </c>
      <c r="AD4829" s="7">
        <f>invoices[[#This Row],[Rent]]+invoices[[#This Row],[Services]]+invoices[[#This Row],[GST]]</f>
        <v>6599.9999999999982</v>
      </c>
      <c r="AE4829" s="7">
        <f>invoices[[#This Row],[Total]]-invoices[[#This Row],[rent_amount]]</f>
        <v>0</v>
      </c>
      <c r="AF4829">
        <v>896</v>
      </c>
      <c r="AG4829">
        <v>1863</v>
      </c>
      <c r="AH4829">
        <f>invoices[[#This Row],[EB Amount]]-invoices[[#This Row],[electricity_amount]]</f>
        <v>0</v>
      </c>
    </row>
    <row r="4830" spans="1:34">
      <c r="A4830" t="s">
        <v>3128</v>
      </c>
      <c r="B4830" t="s">
        <v>22</v>
      </c>
      <c r="C4830" t="s">
        <v>87</v>
      </c>
      <c r="D4830" t="s">
        <v>24</v>
      </c>
      <c r="E4830" t="s">
        <v>88</v>
      </c>
      <c r="F4830" t="s">
        <v>89</v>
      </c>
      <c r="G4830" t="s">
        <v>3129</v>
      </c>
      <c r="H4830" s="1">
        <f>DATE(YEAR(invoices[[#This Row],[due_date]]),MONTH(invoices[[#This Row],[due_date]]),1)</f>
        <v>45231</v>
      </c>
      <c r="I4830" s="1">
        <v>45237</v>
      </c>
      <c r="J4830">
        <v>13600</v>
      </c>
      <c r="K4830">
        <v>2139</v>
      </c>
      <c r="L4830">
        <v>0</v>
      </c>
      <c r="M4830">
        <f>invoices[[#This Row],[rent_amount]]+invoices[[#This Row],[electricity_amount]]+invoices[[#This Row],[other_charges]]</f>
        <v>15739</v>
      </c>
      <c r="N4830" t="s">
        <v>28</v>
      </c>
      <c r="O4830" t="s">
        <v>332</v>
      </c>
      <c r="P4830">
        <v>0</v>
      </c>
      <c r="Q4830" t="b">
        <v>0</v>
      </c>
      <c r="R4830" t="s">
        <v>279</v>
      </c>
      <c r="S4830">
        <v>0</v>
      </c>
      <c r="T4830">
        <f>invoices[[#This Row],[total_amount]]</f>
        <v>15739</v>
      </c>
      <c r="U4830" t="s">
        <v>93</v>
      </c>
      <c r="V4830" t="str">
        <f>INDEX([1]!Table1[tenantname],MATCH(invoices[[#This Row],[allotment_id]],[1]!Table1[TenantAllotmentID],0))</f>
        <v>Archit Kumar (B13-B2)</v>
      </c>
      <c r="W4830" t="s">
        <v>14000</v>
      </c>
      <c r="X4830" t="s">
        <v>14001</v>
      </c>
      <c r="Y4830" s="4">
        <v>45231</v>
      </c>
      <c r="Z4830" t="s">
        <v>15808</v>
      </c>
      <c r="AA4830">
        <v>9762</v>
      </c>
      <c r="AB4830">
        <v>3253</v>
      </c>
      <c r="AC4830">
        <v>585</v>
      </c>
      <c r="AD4830" s="7">
        <f>invoices[[#This Row],[Rent]]+invoices[[#This Row],[Services]]+invoices[[#This Row],[GST]]</f>
        <v>13600</v>
      </c>
      <c r="AE4830" s="7">
        <f>invoices[[#This Row],[Total]]-invoices[[#This Row],[rent_amount]]</f>
        <v>0</v>
      </c>
      <c r="AF4830">
        <v>923</v>
      </c>
      <c r="AG4830">
        <v>2139</v>
      </c>
      <c r="AH4830">
        <f>invoices[[#This Row],[EB Amount]]-invoices[[#This Row],[electricity_amount]]</f>
        <v>0</v>
      </c>
    </row>
    <row r="4831" spans="1:34">
      <c r="A4831" t="s">
        <v>3176</v>
      </c>
      <c r="B4831" t="s">
        <v>22</v>
      </c>
      <c r="C4831" t="s">
        <v>1057</v>
      </c>
      <c r="D4831" t="s">
        <v>24</v>
      </c>
      <c r="E4831" t="s">
        <v>234</v>
      </c>
      <c r="F4831" t="s">
        <v>235</v>
      </c>
      <c r="G4831" t="s">
        <v>3177</v>
      </c>
      <c r="H4831" s="1">
        <f>DATE(YEAR(invoices[[#This Row],[due_date]]),MONTH(invoices[[#This Row],[due_date]]),1)</f>
        <v>45231</v>
      </c>
      <c r="I4831" s="1">
        <v>45237</v>
      </c>
      <c r="J4831">
        <v>18300</v>
      </c>
      <c r="K4831">
        <v>1364</v>
      </c>
      <c r="L4831">
        <v>0</v>
      </c>
      <c r="M4831">
        <f>invoices[[#This Row],[rent_amount]]+invoices[[#This Row],[electricity_amount]]+invoices[[#This Row],[other_charges]]</f>
        <v>19664</v>
      </c>
      <c r="N4831" t="s">
        <v>28</v>
      </c>
      <c r="O4831" t="s">
        <v>278</v>
      </c>
      <c r="P4831">
        <v>0</v>
      </c>
      <c r="Q4831" t="b">
        <v>0</v>
      </c>
      <c r="R4831" t="s">
        <v>279</v>
      </c>
      <c r="S4831">
        <v>0</v>
      </c>
      <c r="T4831">
        <f>invoices[[#This Row],[total_amount]]</f>
        <v>19664</v>
      </c>
      <c r="U4831" t="s">
        <v>1059</v>
      </c>
      <c r="V4831" t="str">
        <f>INDEX([1]!Table1[tenantname],MATCH(invoices[[#This Row],[allotment_id]],[1]!Table1[TenantAllotmentID],0))</f>
        <v>Nilima Neetu Tirkey (D12-A1)</v>
      </c>
      <c r="W4831" t="s">
        <v>14333</v>
      </c>
      <c r="X4831" t="s">
        <v>14334</v>
      </c>
      <c r="Y4831" s="4">
        <v>45231</v>
      </c>
      <c r="Z4831" t="s">
        <v>15808</v>
      </c>
      <c r="AA4831">
        <v>13136</v>
      </c>
      <c r="AB4831">
        <v>4377</v>
      </c>
      <c r="AC4831">
        <v>787</v>
      </c>
      <c r="AD4831" s="7">
        <f>invoices[[#This Row],[Rent]]+invoices[[#This Row],[Services]]+invoices[[#This Row],[GST]]</f>
        <v>18300</v>
      </c>
      <c r="AE4831" s="7">
        <f>invoices[[#This Row],[Total]]-invoices[[#This Row],[rent_amount]]</f>
        <v>0</v>
      </c>
      <c r="AF4831">
        <v>943</v>
      </c>
      <c r="AG4831">
        <v>1364</v>
      </c>
      <c r="AH4831">
        <f>invoices[[#This Row],[EB Amount]]-invoices[[#This Row],[electricity_amount]]</f>
        <v>0</v>
      </c>
    </row>
    <row r="4832" spans="1:34">
      <c r="A4832" t="s">
        <v>3274</v>
      </c>
      <c r="B4832" t="s">
        <v>22</v>
      </c>
      <c r="C4832" t="s">
        <v>1298</v>
      </c>
      <c r="D4832" t="s">
        <v>24</v>
      </c>
      <c r="E4832" t="s">
        <v>112</v>
      </c>
      <c r="F4832" t="s">
        <v>113</v>
      </c>
      <c r="G4832" t="s">
        <v>3275</v>
      </c>
      <c r="H4832" s="1">
        <f>DATE(YEAR(invoices[[#This Row],[due_date]]),MONTH(invoices[[#This Row],[due_date]]),1)</f>
        <v>45231</v>
      </c>
      <c r="I4832" s="1">
        <v>45237</v>
      </c>
      <c r="J4832">
        <v>3750</v>
      </c>
      <c r="K4832">
        <v>1829</v>
      </c>
      <c r="L4832">
        <v>2250</v>
      </c>
      <c r="M4832">
        <f>invoices[[#This Row],[rent_amount]]+invoices[[#This Row],[electricity_amount]]+invoices[[#This Row],[other_charges]]</f>
        <v>7829</v>
      </c>
      <c r="N4832" t="s">
        <v>28</v>
      </c>
      <c r="O4832" t="s">
        <v>1367</v>
      </c>
      <c r="P4832">
        <v>0</v>
      </c>
      <c r="Q4832" t="b">
        <v>0</v>
      </c>
      <c r="R4832" t="s">
        <v>279</v>
      </c>
      <c r="S4832">
        <v>0</v>
      </c>
      <c r="T4832">
        <f>invoices[[#This Row],[total_amount]]</f>
        <v>7829</v>
      </c>
      <c r="U4832" t="s">
        <v>1300</v>
      </c>
      <c r="V4832" t="str">
        <f>INDEX([1]!Table1[tenantname],MATCH(invoices[[#This Row],[allotment_id]],[1]!Table1[TenantAllotmentID],0))</f>
        <v>Sumit Krishn (A23-C1)</v>
      </c>
      <c r="W4832" t="s">
        <v>14418</v>
      </c>
      <c r="X4832" t="s">
        <v>14419</v>
      </c>
      <c r="Y4832" s="4">
        <v>45231</v>
      </c>
      <c r="Z4832" t="s">
        <v>15808</v>
      </c>
      <c r="AA4832">
        <v>2625</v>
      </c>
      <c r="AB4832">
        <v>953</v>
      </c>
      <c r="AC4832">
        <v>172</v>
      </c>
      <c r="AD4832" s="7">
        <f>invoices[[#This Row],[Rent]]+invoices[[#This Row],[Services]]+invoices[[#This Row],[GST]]</f>
        <v>3750</v>
      </c>
      <c r="AE4832" s="7">
        <f>invoices[[#This Row],[Total]]-invoices[[#This Row],[rent_amount]]</f>
        <v>0</v>
      </c>
      <c r="AF4832">
        <v>982</v>
      </c>
      <c r="AG4832">
        <v>1829</v>
      </c>
      <c r="AH4832">
        <f>invoices[[#This Row],[EB Amount]]-invoices[[#This Row],[electricity_amount]]</f>
        <v>0</v>
      </c>
    </row>
    <row r="4833" spans="1:34">
      <c r="A4833" t="s">
        <v>3301</v>
      </c>
      <c r="B4833" t="s">
        <v>22</v>
      </c>
      <c r="C4833" t="s">
        <v>426</v>
      </c>
      <c r="D4833" t="s">
        <v>24</v>
      </c>
      <c r="E4833" t="s">
        <v>181</v>
      </c>
      <c r="F4833" t="s">
        <v>427</v>
      </c>
      <c r="G4833" t="s">
        <v>3302</v>
      </c>
      <c r="H4833" s="1">
        <f>DATE(YEAR(invoices[[#This Row],[due_date]]),MONTH(invoices[[#This Row],[due_date]]),1)</f>
        <v>45231</v>
      </c>
      <c r="I4833" s="1">
        <v>45237</v>
      </c>
      <c r="J4833">
        <v>13600</v>
      </c>
      <c r="K4833">
        <v>2139</v>
      </c>
      <c r="L4833">
        <v>0</v>
      </c>
      <c r="M4833">
        <f>invoices[[#This Row],[rent_amount]]+invoices[[#This Row],[electricity_amount]]+invoices[[#This Row],[other_charges]]</f>
        <v>15739</v>
      </c>
      <c r="N4833" t="s">
        <v>28</v>
      </c>
      <c r="O4833" t="s">
        <v>1367</v>
      </c>
      <c r="P4833">
        <v>0</v>
      </c>
      <c r="Q4833" t="b">
        <v>0</v>
      </c>
      <c r="R4833" t="s">
        <v>279</v>
      </c>
      <c r="S4833">
        <v>0</v>
      </c>
      <c r="T4833">
        <f>invoices[[#This Row],[total_amount]]</f>
        <v>15739</v>
      </c>
      <c r="U4833" t="s">
        <v>428</v>
      </c>
      <c r="V4833" t="str">
        <f>INDEX([1]!Table1[tenantname],MATCH(invoices[[#This Row],[allotment_id]],[1]!Table1[TenantAllotmentID],0))</f>
        <v>Vardhini Krishnamurthy (B24-B2)</v>
      </c>
      <c r="W4833" t="s">
        <v>14106</v>
      </c>
      <c r="X4833" t="s">
        <v>14107</v>
      </c>
      <c r="Y4833" s="4">
        <v>45231</v>
      </c>
      <c r="Z4833" t="s">
        <v>15808</v>
      </c>
      <c r="AA4833">
        <v>9762</v>
      </c>
      <c r="AB4833">
        <v>3253</v>
      </c>
      <c r="AC4833">
        <v>585</v>
      </c>
      <c r="AD4833" s="7">
        <f>invoices[[#This Row],[Rent]]+invoices[[#This Row],[Services]]+invoices[[#This Row],[GST]]</f>
        <v>13600</v>
      </c>
      <c r="AE4833" s="7">
        <f>invoices[[#This Row],[Total]]-invoices[[#This Row],[rent_amount]]</f>
        <v>0</v>
      </c>
      <c r="AF4833">
        <v>993</v>
      </c>
      <c r="AG4833">
        <v>2139</v>
      </c>
      <c r="AH4833">
        <f>invoices[[#This Row],[EB Amount]]-invoices[[#This Row],[electricity_amount]]</f>
        <v>0</v>
      </c>
    </row>
    <row r="4834" spans="1:34">
      <c r="A4834" t="s">
        <v>3392</v>
      </c>
      <c r="B4834" t="s">
        <v>22</v>
      </c>
      <c r="C4834" t="s">
        <v>1477</v>
      </c>
      <c r="D4834" t="s">
        <v>24</v>
      </c>
      <c r="E4834" t="s">
        <v>569</v>
      </c>
      <c r="F4834" t="s">
        <v>670</v>
      </c>
      <c r="G4834" t="s">
        <v>3393</v>
      </c>
      <c r="H4834" s="1">
        <f>DATE(YEAR(invoices[[#This Row],[due_date]]),MONTH(invoices[[#This Row],[due_date]]),1)</f>
        <v>45231</v>
      </c>
      <c r="I4834" s="1">
        <v>45237</v>
      </c>
      <c r="J4834">
        <v>4269.9999999999991</v>
      </c>
      <c r="K4834">
        <v>0</v>
      </c>
      <c r="L4834">
        <v>0</v>
      </c>
      <c r="M4834">
        <f>invoices[[#This Row],[rent_amount]]+invoices[[#This Row],[electricity_amount]]+invoices[[#This Row],[other_charges]]</f>
        <v>4269.9999999999991</v>
      </c>
      <c r="N4834" t="s">
        <v>28</v>
      </c>
      <c r="O4834" t="s">
        <v>278</v>
      </c>
      <c r="P4834">
        <v>0</v>
      </c>
      <c r="Q4834" t="b">
        <v>0</v>
      </c>
      <c r="R4834" t="s">
        <v>279</v>
      </c>
      <c r="S4834">
        <v>0</v>
      </c>
      <c r="T4834">
        <f>invoices[[#This Row],[total_amount]]</f>
        <v>4269.9999999999991</v>
      </c>
      <c r="U4834" t="s">
        <v>3394</v>
      </c>
      <c r="V4834" t="str">
        <f>INDEX([1]!Table1[tenantname],MATCH(invoices[[#This Row],[allotment_id]],[1]!Table1[TenantAllotmentID],0))</f>
        <v>Kalaivani Baskar (C12-A1)</v>
      </c>
      <c r="W4834" t="s">
        <v>14489</v>
      </c>
      <c r="X4834" t="s">
        <v>15046</v>
      </c>
      <c r="Y4834" s="4">
        <v>45231</v>
      </c>
      <c r="Z4834" t="s">
        <v>15808</v>
      </c>
      <c r="AA4834">
        <v>2989</v>
      </c>
      <c r="AB4834">
        <v>1085.5932203389821</v>
      </c>
      <c r="AC4834">
        <v>195.40677966101677</v>
      </c>
      <c r="AD4834" s="7">
        <f>invoices[[#This Row],[Rent]]+invoices[[#This Row],[Services]]+invoices[[#This Row],[GST]]</f>
        <v>4269.9999999999991</v>
      </c>
      <c r="AE4834" s="7">
        <f>invoices[[#This Row],[Total]]-invoices[[#This Row],[rent_amount]]</f>
        <v>0</v>
      </c>
      <c r="AF4834">
        <v>1035</v>
      </c>
      <c r="AG4834">
        <v>0</v>
      </c>
      <c r="AH4834">
        <f>invoices[[#This Row],[EB Amount]]-invoices[[#This Row],[electricity_amount]]</f>
        <v>0</v>
      </c>
    </row>
    <row r="4835" spans="1:34">
      <c r="A4835" t="s">
        <v>3427</v>
      </c>
      <c r="B4835" t="s">
        <v>22</v>
      </c>
      <c r="C4835" t="s">
        <v>3054</v>
      </c>
      <c r="D4835" t="s">
        <v>24</v>
      </c>
      <c r="E4835" t="s">
        <v>592</v>
      </c>
      <c r="F4835" t="s">
        <v>883</v>
      </c>
      <c r="G4835" t="s">
        <v>3428</v>
      </c>
      <c r="H4835" s="1">
        <f>DATE(YEAR(invoices[[#This Row],[due_date]]),MONTH(invoices[[#This Row],[due_date]]),1)</f>
        <v>45231</v>
      </c>
      <c r="I4835" s="1">
        <v>45237</v>
      </c>
      <c r="J4835">
        <v>13600</v>
      </c>
      <c r="K4835">
        <v>2418</v>
      </c>
      <c r="L4835">
        <v>0</v>
      </c>
      <c r="M4835">
        <f>invoices[[#This Row],[rent_amount]]+invoices[[#This Row],[electricity_amount]]+invoices[[#This Row],[other_charges]]</f>
        <v>16018</v>
      </c>
      <c r="N4835" t="s">
        <v>28</v>
      </c>
      <c r="O4835" t="s">
        <v>332</v>
      </c>
      <c r="P4835">
        <v>0</v>
      </c>
      <c r="Q4835" t="b">
        <v>0</v>
      </c>
      <c r="R4835" t="s">
        <v>279</v>
      </c>
      <c r="S4835">
        <v>0</v>
      </c>
      <c r="T4835">
        <f>invoices[[#This Row],[total_amount]]</f>
        <v>16018</v>
      </c>
      <c r="U4835" t="s">
        <v>3056</v>
      </c>
      <c r="V4835" t="str">
        <f>INDEX([1]!Table1[tenantname],MATCH(invoices[[#This Row],[allotment_id]],[1]!Table1[TenantAllotmentID],0))</f>
        <v>Bidisha Das (A44-B1)</v>
      </c>
      <c r="W4835" t="s">
        <v>14959</v>
      </c>
      <c r="X4835" t="s">
        <v>14960</v>
      </c>
      <c r="Y4835" s="4">
        <v>45231</v>
      </c>
      <c r="Z4835" t="s">
        <v>15808</v>
      </c>
      <c r="AA4835">
        <v>9762</v>
      </c>
      <c r="AB4835">
        <v>3253</v>
      </c>
      <c r="AC4835">
        <v>585</v>
      </c>
      <c r="AD4835" s="7">
        <f>invoices[[#This Row],[Rent]]+invoices[[#This Row],[Services]]+invoices[[#This Row],[GST]]</f>
        <v>13600</v>
      </c>
      <c r="AE4835" s="7">
        <f>invoices[[#This Row],[Total]]-invoices[[#This Row],[rent_amount]]</f>
        <v>0</v>
      </c>
      <c r="AF4835">
        <v>1050</v>
      </c>
      <c r="AG4835">
        <v>2418</v>
      </c>
      <c r="AH4835">
        <f>invoices[[#This Row],[EB Amount]]-invoices[[#This Row],[electricity_amount]]</f>
        <v>0</v>
      </c>
    </row>
    <row r="4836" spans="1:34">
      <c r="A4836" t="s">
        <v>3661</v>
      </c>
      <c r="B4836" t="s">
        <v>22</v>
      </c>
      <c r="C4836" t="s">
        <v>693</v>
      </c>
      <c r="D4836" t="s">
        <v>24</v>
      </c>
      <c r="E4836" t="s">
        <v>247</v>
      </c>
      <c r="F4836" t="s">
        <v>2658</v>
      </c>
      <c r="G4836" t="s">
        <v>3662</v>
      </c>
      <c r="H4836" s="1">
        <f>DATE(YEAR(invoices[[#This Row],[due_date]]),MONTH(invoices[[#This Row],[due_date]]),1)</f>
        <v>45231</v>
      </c>
      <c r="I4836" s="1">
        <v>45237</v>
      </c>
      <c r="J4836">
        <v>12600</v>
      </c>
      <c r="K4836">
        <v>1426</v>
      </c>
      <c r="L4836">
        <v>2250</v>
      </c>
      <c r="M4836">
        <f>invoices[[#This Row],[rent_amount]]+invoices[[#This Row],[electricity_amount]]+invoices[[#This Row],[other_charges]]</f>
        <v>16276</v>
      </c>
      <c r="N4836" t="s">
        <v>28</v>
      </c>
      <c r="O4836" t="s">
        <v>332</v>
      </c>
      <c r="P4836">
        <v>0</v>
      </c>
      <c r="Q4836" t="b">
        <v>0</v>
      </c>
      <c r="R4836" t="s">
        <v>279</v>
      </c>
      <c r="S4836">
        <v>0</v>
      </c>
      <c r="T4836">
        <f>invoices[[#This Row],[total_amount]]</f>
        <v>16276</v>
      </c>
      <c r="U4836" t="s">
        <v>3663</v>
      </c>
      <c r="V4836" t="str">
        <f>INDEX([1]!Table1[tenantname],MATCH(invoices[[#This Row],[allotment_id]],[1]!Table1[TenantAllotmentID],0))</f>
        <v>Aryan Garg (C11-C2)</v>
      </c>
      <c r="W4836" t="s">
        <v>14199</v>
      </c>
      <c r="X4836" t="s">
        <v>15104</v>
      </c>
      <c r="Y4836" s="4">
        <v>45231</v>
      </c>
      <c r="Z4836" t="s">
        <v>15808</v>
      </c>
      <c r="AA4836">
        <v>9044</v>
      </c>
      <c r="AB4836">
        <v>3014</v>
      </c>
      <c r="AC4836">
        <v>542</v>
      </c>
      <c r="AD4836" s="7">
        <f>invoices[[#This Row],[Rent]]+invoices[[#This Row],[Services]]+invoices[[#This Row],[GST]]</f>
        <v>12600</v>
      </c>
      <c r="AE4836" s="7">
        <f>invoices[[#This Row],[Total]]-invoices[[#This Row],[rent_amount]]</f>
        <v>0</v>
      </c>
      <c r="AF4836">
        <v>1146</v>
      </c>
      <c r="AG4836">
        <v>1426</v>
      </c>
      <c r="AH4836">
        <f>invoices[[#This Row],[EB Amount]]-invoices[[#This Row],[electricity_amount]]</f>
        <v>0</v>
      </c>
    </row>
    <row r="4837" spans="1:34">
      <c r="A4837" t="s">
        <v>3686</v>
      </c>
      <c r="B4837" t="s">
        <v>22</v>
      </c>
      <c r="C4837" t="s">
        <v>698</v>
      </c>
      <c r="D4837" t="s">
        <v>24</v>
      </c>
      <c r="E4837" t="s">
        <v>354</v>
      </c>
      <c r="F4837" t="s">
        <v>431</v>
      </c>
      <c r="G4837" t="s">
        <v>3687</v>
      </c>
      <c r="H4837" s="1">
        <f>DATE(YEAR(invoices[[#This Row],[due_date]]),MONTH(invoices[[#This Row],[due_date]]),1)</f>
        <v>45231</v>
      </c>
      <c r="I4837" s="1">
        <v>45237</v>
      </c>
      <c r="J4837">
        <v>14999.999999999995</v>
      </c>
      <c r="K4837">
        <v>0</v>
      </c>
      <c r="L4837">
        <v>2250</v>
      </c>
      <c r="M4837">
        <f>invoices[[#This Row],[rent_amount]]+invoices[[#This Row],[electricity_amount]]+invoices[[#This Row],[other_charges]]</f>
        <v>17249.999999999993</v>
      </c>
      <c r="N4837" t="s">
        <v>28</v>
      </c>
      <c r="O4837" t="s">
        <v>332</v>
      </c>
      <c r="P4837">
        <v>0</v>
      </c>
      <c r="Q4837" t="b">
        <v>0</v>
      </c>
      <c r="R4837" t="s">
        <v>279</v>
      </c>
      <c r="S4837">
        <v>0</v>
      </c>
      <c r="T4837">
        <f>invoices[[#This Row],[total_amount]]</f>
        <v>17249.999999999993</v>
      </c>
      <c r="U4837" t="s">
        <v>3688</v>
      </c>
      <c r="V4837" t="str">
        <f>INDEX([1]!Table1[tenantname],MATCH(invoices[[#This Row],[allotment_id]],[1]!Table1[TenantAllotmentID],0))</f>
        <v>Rajagopal  Raghunath (B34-A1)</v>
      </c>
      <c r="W4837" t="s">
        <v>14201</v>
      </c>
      <c r="X4837" t="s">
        <v>15109</v>
      </c>
      <c r="Y4837" s="4">
        <v>45231</v>
      </c>
      <c r="Z4837" t="s">
        <v>15808</v>
      </c>
      <c r="AA4837">
        <v>10500</v>
      </c>
      <c r="AB4837">
        <v>3813.5593220338947</v>
      </c>
      <c r="AC4837">
        <v>686.44067796610102</v>
      </c>
      <c r="AD4837" s="7">
        <f>invoices[[#This Row],[Rent]]+invoices[[#This Row],[Services]]+invoices[[#This Row],[GST]]</f>
        <v>14999.999999999995</v>
      </c>
      <c r="AE4837" s="7">
        <f>invoices[[#This Row],[Total]]-invoices[[#This Row],[rent_amount]]</f>
        <v>0</v>
      </c>
      <c r="AF4837">
        <v>1157</v>
      </c>
      <c r="AG4837">
        <v>0</v>
      </c>
      <c r="AH4837">
        <f>invoices[[#This Row],[EB Amount]]-invoices[[#This Row],[electricity_amount]]</f>
        <v>0</v>
      </c>
    </row>
    <row r="4838" spans="1:34">
      <c r="A4838" t="s">
        <v>4095</v>
      </c>
      <c r="B4838" t="s">
        <v>22</v>
      </c>
      <c r="C4838" t="s">
        <v>626</v>
      </c>
      <c r="D4838" t="s">
        <v>24</v>
      </c>
      <c r="E4838" t="s">
        <v>342</v>
      </c>
      <c r="F4838" t="s">
        <v>1279</v>
      </c>
      <c r="G4838" t="s">
        <v>4096</v>
      </c>
      <c r="H4838" s="1">
        <f>DATE(YEAR(invoices[[#This Row],[due_date]]),MONTH(invoices[[#This Row],[due_date]]),1)</f>
        <v>45231</v>
      </c>
      <c r="I4838" s="1">
        <v>45237</v>
      </c>
      <c r="J4838">
        <v>13600</v>
      </c>
      <c r="K4838">
        <v>1127</v>
      </c>
      <c r="L4838">
        <v>0</v>
      </c>
      <c r="M4838">
        <f>invoices[[#This Row],[rent_amount]]+invoices[[#This Row],[electricity_amount]]+invoices[[#This Row],[other_charges]]</f>
        <v>14727</v>
      </c>
      <c r="N4838" t="s">
        <v>28</v>
      </c>
      <c r="O4838" t="s">
        <v>1367</v>
      </c>
      <c r="P4838">
        <v>0</v>
      </c>
      <c r="Q4838" t="b">
        <v>0</v>
      </c>
      <c r="R4838" t="s">
        <v>279</v>
      </c>
      <c r="S4838">
        <v>0</v>
      </c>
      <c r="T4838">
        <f>invoices[[#This Row],[total_amount]]</f>
        <v>14727</v>
      </c>
      <c r="U4838" t="s">
        <v>1619</v>
      </c>
      <c r="V4838" t="str">
        <f>INDEX([1]!Table1[tenantname],MATCH(invoices[[#This Row],[allotment_id]],[1]!Table1[TenantAllotmentID],0))</f>
        <v>Rishita Tulsyan (D11-C2)</v>
      </c>
      <c r="W4838" t="s">
        <v>14177</v>
      </c>
      <c r="X4838" t="s">
        <v>14538</v>
      </c>
      <c r="Y4838" s="4">
        <v>45231</v>
      </c>
      <c r="Z4838" t="s">
        <v>15808</v>
      </c>
      <c r="AA4838">
        <v>9520</v>
      </c>
      <c r="AB4838">
        <v>3457</v>
      </c>
      <c r="AC4838">
        <v>623</v>
      </c>
      <c r="AD4838" s="7">
        <f>invoices[[#This Row],[Rent]]+invoices[[#This Row],[Services]]+invoices[[#This Row],[GST]]</f>
        <v>13600</v>
      </c>
      <c r="AE4838" s="7">
        <f>invoices[[#This Row],[Total]]-invoices[[#This Row],[rent_amount]]</f>
        <v>0</v>
      </c>
      <c r="AF4838">
        <v>1337</v>
      </c>
      <c r="AG4838">
        <v>1127</v>
      </c>
      <c r="AH4838">
        <f>invoices[[#This Row],[EB Amount]]-invoices[[#This Row],[electricity_amount]]</f>
        <v>0</v>
      </c>
    </row>
    <row r="4839" spans="1:34">
      <c r="A4839" t="s">
        <v>4123</v>
      </c>
      <c r="B4839" t="s">
        <v>22</v>
      </c>
      <c r="C4839" t="s">
        <v>893</v>
      </c>
      <c r="D4839" t="s">
        <v>24</v>
      </c>
      <c r="E4839" t="s">
        <v>104</v>
      </c>
      <c r="F4839" t="s">
        <v>894</v>
      </c>
      <c r="G4839" t="s">
        <v>4124</v>
      </c>
      <c r="H4839" s="1">
        <f>DATE(YEAR(invoices[[#This Row],[due_date]]),MONTH(invoices[[#This Row],[due_date]]),1)</f>
        <v>45231</v>
      </c>
      <c r="I4839" s="1">
        <v>45237</v>
      </c>
      <c r="J4839">
        <v>13600</v>
      </c>
      <c r="K4839">
        <v>930</v>
      </c>
      <c r="L4839">
        <v>0</v>
      </c>
      <c r="M4839">
        <f>invoices[[#This Row],[rent_amount]]+invoices[[#This Row],[electricity_amount]]+invoices[[#This Row],[other_charges]]</f>
        <v>14530</v>
      </c>
      <c r="N4839" t="s">
        <v>28</v>
      </c>
      <c r="O4839" t="s">
        <v>278</v>
      </c>
      <c r="P4839">
        <v>0</v>
      </c>
      <c r="Q4839" t="b">
        <v>0</v>
      </c>
      <c r="R4839" t="s">
        <v>279</v>
      </c>
      <c r="S4839">
        <v>0</v>
      </c>
      <c r="T4839">
        <f>invoices[[#This Row],[total_amount]]</f>
        <v>14530</v>
      </c>
      <c r="U4839" t="s">
        <v>895</v>
      </c>
      <c r="V4839" t="str">
        <f>INDEX([1]!Table1[tenantname],MATCH(invoices[[#This Row],[allotment_id]],[1]!Table1[TenantAllotmentID],0))</f>
        <v>Kumaraswamy K (B14-B1)</v>
      </c>
      <c r="W4839" t="s">
        <v>14271</v>
      </c>
      <c r="X4839" t="s">
        <v>14272</v>
      </c>
      <c r="Y4839" s="4">
        <v>45231</v>
      </c>
      <c r="Z4839" t="s">
        <v>15808</v>
      </c>
      <c r="AA4839">
        <v>9762</v>
      </c>
      <c r="AB4839">
        <v>3253</v>
      </c>
      <c r="AC4839">
        <v>585</v>
      </c>
      <c r="AD4839" s="7">
        <f>invoices[[#This Row],[Rent]]+invoices[[#This Row],[Services]]+invoices[[#This Row],[GST]]</f>
        <v>13600</v>
      </c>
      <c r="AE4839" s="7">
        <f>invoices[[#This Row],[Total]]-invoices[[#This Row],[rent_amount]]</f>
        <v>0</v>
      </c>
      <c r="AF4839">
        <v>1353</v>
      </c>
      <c r="AG4839">
        <v>930</v>
      </c>
      <c r="AH4839">
        <f>invoices[[#This Row],[EB Amount]]-invoices[[#This Row],[electricity_amount]]</f>
        <v>0</v>
      </c>
    </row>
    <row r="4840" spans="1:34">
      <c r="A4840" t="s">
        <v>4392</v>
      </c>
      <c r="B4840" t="s">
        <v>22</v>
      </c>
      <c r="C4840" t="s">
        <v>1781</v>
      </c>
      <c r="D4840" t="s">
        <v>24</v>
      </c>
      <c r="E4840" t="s">
        <v>349</v>
      </c>
      <c r="F4840" t="s">
        <v>1626</v>
      </c>
      <c r="G4840" t="s">
        <v>4393</v>
      </c>
      <c r="H4840" s="1">
        <f>DATE(YEAR(invoices[[#This Row],[due_date]]),MONTH(invoices[[#This Row],[due_date]]),1)</f>
        <v>45231</v>
      </c>
      <c r="I4840" s="1">
        <v>45237</v>
      </c>
      <c r="J4840">
        <v>13600</v>
      </c>
      <c r="K4840">
        <v>1302</v>
      </c>
      <c r="L4840">
        <v>0</v>
      </c>
      <c r="M4840">
        <f>invoices[[#This Row],[rent_amount]]+invoices[[#This Row],[electricity_amount]]+invoices[[#This Row],[other_charges]]</f>
        <v>14902</v>
      </c>
      <c r="N4840" t="s">
        <v>28</v>
      </c>
      <c r="O4840" t="s">
        <v>1367</v>
      </c>
      <c r="P4840">
        <v>0</v>
      </c>
      <c r="Q4840" t="b">
        <v>0</v>
      </c>
      <c r="R4840" t="s">
        <v>279</v>
      </c>
      <c r="S4840">
        <v>0</v>
      </c>
      <c r="T4840">
        <f>invoices[[#This Row],[total_amount]]</f>
        <v>14902</v>
      </c>
      <c r="U4840" t="s">
        <v>1783</v>
      </c>
      <c r="V4840" t="str">
        <f>INDEX([1]!Table1[tenantname],MATCH(invoices[[#This Row],[allotment_id]],[1]!Table1[TenantAllotmentID],0))</f>
        <v>Rushikesh Kushare (B11-B2)</v>
      </c>
      <c r="W4840" t="s">
        <v>14593</v>
      </c>
      <c r="X4840" t="s">
        <v>14594</v>
      </c>
      <c r="Y4840" s="4">
        <v>45231</v>
      </c>
      <c r="Z4840" t="s">
        <v>15808</v>
      </c>
      <c r="AA4840">
        <v>9762</v>
      </c>
      <c r="AB4840">
        <v>3253</v>
      </c>
      <c r="AC4840">
        <v>585</v>
      </c>
      <c r="AD4840" s="7">
        <f>invoices[[#This Row],[Rent]]+invoices[[#This Row],[Services]]+invoices[[#This Row],[GST]]</f>
        <v>13600</v>
      </c>
      <c r="AE4840" s="7">
        <f>invoices[[#This Row],[Total]]-invoices[[#This Row],[rent_amount]]</f>
        <v>0</v>
      </c>
      <c r="AF4840">
        <v>1465</v>
      </c>
      <c r="AG4840">
        <v>1302</v>
      </c>
      <c r="AH4840">
        <f>invoices[[#This Row],[EB Amount]]-invoices[[#This Row],[electricity_amount]]</f>
        <v>0</v>
      </c>
    </row>
    <row r="4841" spans="1:34">
      <c r="A4841" t="s">
        <v>4400</v>
      </c>
      <c r="B4841" t="s">
        <v>22</v>
      </c>
      <c r="C4841" t="s">
        <v>146</v>
      </c>
      <c r="D4841" t="s">
        <v>24</v>
      </c>
      <c r="E4841" t="s">
        <v>147</v>
      </c>
      <c r="F4841" t="s">
        <v>148</v>
      </c>
      <c r="G4841" t="s">
        <v>4401</v>
      </c>
      <c r="H4841" s="1">
        <f>DATE(YEAR(invoices[[#This Row],[due_date]]),MONTH(invoices[[#This Row],[due_date]]),1)</f>
        <v>45231</v>
      </c>
      <c r="I4841" s="1">
        <v>45237</v>
      </c>
      <c r="J4841">
        <v>12600</v>
      </c>
      <c r="K4841">
        <v>1550</v>
      </c>
      <c r="L4841">
        <v>0</v>
      </c>
      <c r="M4841">
        <f>invoices[[#This Row],[rent_amount]]+invoices[[#This Row],[electricity_amount]]+invoices[[#This Row],[other_charges]]</f>
        <v>14150</v>
      </c>
      <c r="N4841" t="s">
        <v>28</v>
      </c>
      <c r="O4841" t="s">
        <v>332</v>
      </c>
      <c r="P4841">
        <v>0</v>
      </c>
      <c r="Q4841" t="b">
        <v>0</v>
      </c>
      <c r="R4841" t="s">
        <v>279</v>
      </c>
      <c r="S4841">
        <v>0</v>
      </c>
      <c r="T4841">
        <f>invoices[[#This Row],[total_amount]]</f>
        <v>14150</v>
      </c>
      <c r="U4841" t="s">
        <v>152</v>
      </c>
      <c r="V4841" t="str">
        <f>INDEX([1]!Table1[tenantname],MATCH(invoices[[#This Row],[allotment_id]],[1]!Table1[TenantAllotmentID],0))</f>
        <v>Akshay R (C31-C1)</v>
      </c>
      <c r="W4841" t="s">
        <v>14016</v>
      </c>
      <c r="X4841" t="s">
        <v>14017</v>
      </c>
      <c r="Y4841" s="4">
        <v>45231</v>
      </c>
      <c r="Z4841" t="s">
        <v>15808</v>
      </c>
      <c r="AA4841">
        <v>9044</v>
      </c>
      <c r="AB4841">
        <v>3014</v>
      </c>
      <c r="AC4841">
        <v>542</v>
      </c>
      <c r="AD4841" s="7">
        <f>invoices[[#This Row],[Rent]]+invoices[[#This Row],[Services]]+invoices[[#This Row],[GST]]</f>
        <v>12600</v>
      </c>
      <c r="AE4841" s="7">
        <f>invoices[[#This Row],[Total]]-invoices[[#This Row],[rent_amount]]</f>
        <v>0</v>
      </c>
      <c r="AF4841">
        <v>1469</v>
      </c>
      <c r="AG4841">
        <v>1550</v>
      </c>
      <c r="AH4841">
        <f>invoices[[#This Row],[EB Amount]]-invoices[[#This Row],[electricity_amount]]</f>
        <v>0</v>
      </c>
    </row>
    <row r="4842" spans="1:34">
      <c r="A4842" t="s">
        <v>4503</v>
      </c>
      <c r="B4842" t="s">
        <v>22</v>
      </c>
      <c r="C4842" t="s">
        <v>1614</v>
      </c>
      <c r="D4842" t="s">
        <v>24</v>
      </c>
      <c r="E4842" t="s">
        <v>592</v>
      </c>
      <c r="F4842" t="s">
        <v>593</v>
      </c>
      <c r="G4842" t="s">
        <v>4504</v>
      </c>
      <c r="H4842" s="1">
        <f>DATE(YEAR(invoices[[#This Row],[due_date]]),MONTH(invoices[[#This Row],[due_date]]),1)</f>
        <v>45231</v>
      </c>
      <c r="I4842" s="1">
        <v>45237</v>
      </c>
      <c r="J4842">
        <v>12600</v>
      </c>
      <c r="K4842">
        <v>858</v>
      </c>
      <c r="L4842">
        <v>0</v>
      </c>
      <c r="M4842">
        <f>invoices[[#This Row],[rent_amount]]+invoices[[#This Row],[electricity_amount]]+invoices[[#This Row],[other_charges]]</f>
        <v>13458</v>
      </c>
      <c r="N4842" t="s">
        <v>28</v>
      </c>
      <c r="O4842" t="s">
        <v>278</v>
      </c>
      <c r="P4842">
        <v>0</v>
      </c>
      <c r="Q4842" t="b">
        <v>0</v>
      </c>
      <c r="R4842" t="s">
        <v>279</v>
      </c>
      <c r="S4842">
        <v>0</v>
      </c>
      <c r="T4842">
        <f>invoices[[#This Row],[total_amount]]</f>
        <v>13458</v>
      </c>
      <c r="U4842" t="s">
        <v>1616</v>
      </c>
      <c r="V4842" t="str">
        <f>INDEX([1]!Table1[tenantname],MATCH(invoices[[#This Row],[allotment_id]],[1]!Table1[TenantAllotmentID],0))</f>
        <v>Muskan Singh (A44-C2)</v>
      </c>
      <c r="W4842" t="s">
        <v>14536</v>
      </c>
      <c r="X4842" t="s">
        <v>14537</v>
      </c>
      <c r="Y4842" s="4">
        <v>45231</v>
      </c>
      <c r="Z4842" t="s">
        <v>15808</v>
      </c>
      <c r="AA4842">
        <v>9044</v>
      </c>
      <c r="AB4842">
        <v>3014</v>
      </c>
      <c r="AC4842">
        <v>542</v>
      </c>
      <c r="AD4842" s="7">
        <f>invoices[[#This Row],[Rent]]+invoices[[#This Row],[Services]]+invoices[[#This Row],[GST]]</f>
        <v>12600</v>
      </c>
      <c r="AE4842" s="7">
        <f>invoices[[#This Row],[Total]]-invoices[[#This Row],[rent_amount]]</f>
        <v>0</v>
      </c>
      <c r="AF4842">
        <v>1515</v>
      </c>
      <c r="AG4842">
        <v>858</v>
      </c>
      <c r="AH4842">
        <f>invoices[[#This Row],[EB Amount]]-invoices[[#This Row],[electricity_amount]]</f>
        <v>0</v>
      </c>
    </row>
    <row r="4843" spans="1:34">
      <c r="A4843" t="s">
        <v>4666</v>
      </c>
      <c r="B4843" t="s">
        <v>22</v>
      </c>
      <c r="C4843" t="s">
        <v>2923</v>
      </c>
      <c r="D4843" t="s">
        <v>24</v>
      </c>
      <c r="E4843" t="s">
        <v>147</v>
      </c>
      <c r="F4843" t="s">
        <v>336</v>
      </c>
      <c r="G4843" t="s">
        <v>4667</v>
      </c>
      <c r="H4843" s="1">
        <f>DATE(YEAR(invoices[[#This Row],[due_date]]),MONTH(invoices[[#This Row],[due_date]]),1)</f>
        <v>45231</v>
      </c>
      <c r="I4843" s="1">
        <v>45237</v>
      </c>
      <c r="J4843">
        <v>13600</v>
      </c>
      <c r="K4843">
        <v>1550</v>
      </c>
      <c r="L4843">
        <v>0</v>
      </c>
      <c r="M4843">
        <f>invoices[[#This Row],[rent_amount]]+invoices[[#This Row],[electricity_amount]]+invoices[[#This Row],[other_charges]]</f>
        <v>15150</v>
      </c>
      <c r="N4843" t="s">
        <v>28</v>
      </c>
      <c r="O4843" t="s">
        <v>1367</v>
      </c>
      <c r="P4843">
        <v>0</v>
      </c>
      <c r="Q4843" t="b">
        <v>0</v>
      </c>
      <c r="R4843" t="s">
        <v>279</v>
      </c>
      <c r="S4843">
        <v>0</v>
      </c>
      <c r="T4843">
        <f>invoices[[#This Row],[total_amount]]</f>
        <v>15150</v>
      </c>
      <c r="U4843" t="s">
        <v>2924</v>
      </c>
      <c r="V4843" t="str">
        <f>INDEX([1]!Table1[tenantname],MATCH(invoices[[#This Row],[allotment_id]],[1]!Table1[TenantAllotmentID],0))</f>
        <v>Snehangshu Chakraborty (C31-D1)</v>
      </c>
      <c r="W4843" t="s">
        <v>14925</v>
      </c>
      <c r="X4843" t="s">
        <v>14926</v>
      </c>
      <c r="Y4843" s="4">
        <v>45231</v>
      </c>
      <c r="Z4843" t="s">
        <v>15808</v>
      </c>
      <c r="AA4843">
        <v>9762</v>
      </c>
      <c r="AB4843">
        <v>3253</v>
      </c>
      <c r="AC4843">
        <v>585</v>
      </c>
      <c r="AD4843" s="7">
        <f>invoices[[#This Row],[Rent]]+invoices[[#This Row],[Services]]+invoices[[#This Row],[GST]]</f>
        <v>13600</v>
      </c>
      <c r="AE4843" s="7">
        <f>invoices[[#This Row],[Total]]-invoices[[#This Row],[rent_amount]]</f>
        <v>0</v>
      </c>
      <c r="AF4843">
        <v>1588</v>
      </c>
      <c r="AG4843">
        <v>1550</v>
      </c>
      <c r="AH4843">
        <f>invoices[[#This Row],[EB Amount]]-invoices[[#This Row],[electricity_amount]]</f>
        <v>0</v>
      </c>
    </row>
    <row r="4844" spans="1:34">
      <c r="A4844" t="s">
        <v>4698</v>
      </c>
      <c r="B4844" t="s">
        <v>22</v>
      </c>
      <c r="C4844" t="s">
        <v>132</v>
      </c>
      <c r="D4844" t="s">
        <v>24</v>
      </c>
      <c r="E4844" t="s">
        <v>50</v>
      </c>
      <c r="F4844" t="s">
        <v>133</v>
      </c>
      <c r="G4844" t="s">
        <v>4699</v>
      </c>
      <c r="H4844" s="1">
        <f>DATE(YEAR(invoices[[#This Row],[due_date]]),MONTH(invoices[[#This Row],[due_date]]),1)</f>
        <v>45231</v>
      </c>
      <c r="I4844" s="1">
        <v>45237</v>
      </c>
      <c r="J4844">
        <v>12600</v>
      </c>
      <c r="K4844">
        <v>2070</v>
      </c>
      <c r="L4844">
        <v>0</v>
      </c>
      <c r="M4844">
        <f>invoices[[#This Row],[rent_amount]]+invoices[[#This Row],[electricity_amount]]+invoices[[#This Row],[other_charges]]</f>
        <v>14670</v>
      </c>
      <c r="N4844" t="s">
        <v>28</v>
      </c>
      <c r="O4844" t="s">
        <v>1367</v>
      </c>
      <c r="P4844">
        <v>0</v>
      </c>
      <c r="Q4844" t="b">
        <v>0</v>
      </c>
      <c r="R4844" t="s">
        <v>279</v>
      </c>
      <c r="S4844">
        <v>0</v>
      </c>
      <c r="T4844">
        <f>invoices[[#This Row],[total_amount]]</f>
        <v>14670</v>
      </c>
      <c r="U4844" t="s">
        <v>137</v>
      </c>
      <c r="V4844" t="str">
        <f>INDEX([1]!Table1[tenantname],MATCH(invoices[[#This Row],[allotment_id]],[1]!Table1[TenantAllotmentID],0))</f>
        <v>Uma Saikumar Torikonda (B32-C1)</v>
      </c>
      <c r="W4844" t="s">
        <v>14012</v>
      </c>
      <c r="X4844" t="s">
        <v>14013</v>
      </c>
      <c r="Y4844" s="4">
        <v>45231</v>
      </c>
      <c r="Z4844" t="s">
        <v>15808</v>
      </c>
      <c r="AA4844">
        <v>9044</v>
      </c>
      <c r="AB4844">
        <v>3014</v>
      </c>
      <c r="AC4844">
        <v>542</v>
      </c>
      <c r="AD4844" s="7">
        <f>invoices[[#This Row],[Rent]]+invoices[[#This Row],[Services]]+invoices[[#This Row],[GST]]</f>
        <v>12600</v>
      </c>
      <c r="AE4844" s="7">
        <f>invoices[[#This Row],[Total]]-invoices[[#This Row],[rent_amount]]</f>
        <v>0</v>
      </c>
      <c r="AF4844">
        <v>1602</v>
      </c>
      <c r="AG4844">
        <v>2070</v>
      </c>
      <c r="AH4844">
        <f>invoices[[#This Row],[EB Amount]]-invoices[[#This Row],[electricity_amount]]</f>
        <v>0</v>
      </c>
    </row>
    <row r="4845" spans="1:34">
      <c r="A4845" t="s">
        <v>4856</v>
      </c>
      <c r="B4845" t="s">
        <v>22</v>
      </c>
      <c r="C4845" t="s">
        <v>311</v>
      </c>
      <c r="D4845" t="s">
        <v>24</v>
      </c>
      <c r="E4845" t="s">
        <v>34</v>
      </c>
      <c r="F4845" t="s">
        <v>35</v>
      </c>
      <c r="G4845" t="s">
        <v>4857</v>
      </c>
      <c r="H4845" s="1">
        <f>DATE(YEAR(invoices[[#This Row],[due_date]]),MONTH(invoices[[#This Row],[due_date]]),1)</f>
        <v>45231</v>
      </c>
      <c r="I4845" s="1">
        <v>45237</v>
      </c>
      <c r="J4845">
        <v>13600</v>
      </c>
      <c r="K4845">
        <v>2108</v>
      </c>
      <c r="L4845">
        <v>0</v>
      </c>
      <c r="M4845">
        <f>invoices[[#This Row],[rent_amount]]+invoices[[#This Row],[electricity_amount]]+invoices[[#This Row],[other_charges]]</f>
        <v>15708</v>
      </c>
      <c r="N4845" t="s">
        <v>28</v>
      </c>
      <c r="O4845" t="s">
        <v>1367</v>
      </c>
      <c r="P4845">
        <v>0</v>
      </c>
      <c r="Q4845" t="b">
        <v>0</v>
      </c>
      <c r="R4845" t="s">
        <v>279</v>
      </c>
      <c r="S4845">
        <v>0</v>
      </c>
      <c r="T4845">
        <f>invoices[[#This Row],[total_amount]]</f>
        <v>15708</v>
      </c>
      <c r="U4845" t="s">
        <v>313</v>
      </c>
      <c r="V4845" t="str">
        <f>INDEX([1]!Table1[tenantname],MATCH(invoices[[#This Row],[allotment_id]],[1]!Table1[TenantAllotmentID],0))</f>
        <v>Thahseenah Begam (B43-B1)</v>
      </c>
      <c r="W4845" t="s">
        <v>14064</v>
      </c>
      <c r="X4845" t="s">
        <v>14065</v>
      </c>
      <c r="Y4845" s="4">
        <v>45231</v>
      </c>
      <c r="Z4845" t="s">
        <v>15808</v>
      </c>
      <c r="AA4845">
        <v>9762</v>
      </c>
      <c r="AB4845">
        <v>3253</v>
      </c>
      <c r="AC4845">
        <v>585</v>
      </c>
      <c r="AD4845" s="7">
        <f>invoices[[#This Row],[Rent]]+invoices[[#This Row],[Services]]+invoices[[#This Row],[GST]]</f>
        <v>13600</v>
      </c>
      <c r="AE4845" s="7">
        <f>invoices[[#This Row],[Total]]-invoices[[#This Row],[rent_amount]]</f>
        <v>0</v>
      </c>
      <c r="AF4845">
        <v>1671</v>
      </c>
      <c r="AG4845">
        <v>2108</v>
      </c>
      <c r="AH4845">
        <f>invoices[[#This Row],[EB Amount]]-invoices[[#This Row],[electricity_amount]]</f>
        <v>0</v>
      </c>
    </row>
    <row r="4846" spans="1:34">
      <c r="A4846" t="s">
        <v>4858</v>
      </c>
      <c r="B4846" t="s">
        <v>22</v>
      </c>
      <c r="C4846" t="s">
        <v>1229</v>
      </c>
      <c r="D4846" t="s">
        <v>24</v>
      </c>
      <c r="E4846" t="s">
        <v>234</v>
      </c>
      <c r="F4846" t="s">
        <v>286</v>
      </c>
      <c r="G4846" t="s">
        <v>4859</v>
      </c>
      <c r="H4846" s="1">
        <f>DATE(YEAR(invoices[[#This Row],[due_date]]),MONTH(invoices[[#This Row],[due_date]]),1)</f>
        <v>45231</v>
      </c>
      <c r="I4846" s="1">
        <v>45237</v>
      </c>
      <c r="J4846">
        <v>13600</v>
      </c>
      <c r="K4846">
        <v>1364</v>
      </c>
      <c r="L4846">
        <v>0</v>
      </c>
      <c r="M4846">
        <f>invoices[[#This Row],[rent_amount]]+invoices[[#This Row],[electricity_amount]]+invoices[[#This Row],[other_charges]]</f>
        <v>14964</v>
      </c>
      <c r="N4846" t="s">
        <v>28</v>
      </c>
      <c r="O4846" t="s">
        <v>278</v>
      </c>
      <c r="P4846">
        <v>0</v>
      </c>
      <c r="Q4846" t="b">
        <v>0</v>
      </c>
      <c r="R4846" t="s">
        <v>279</v>
      </c>
      <c r="S4846">
        <v>0</v>
      </c>
      <c r="T4846">
        <f>invoices[[#This Row],[total_amount]]</f>
        <v>14964</v>
      </c>
      <c r="U4846" t="s">
        <v>1231</v>
      </c>
      <c r="V4846" t="str">
        <f>INDEX([1]!Table1[tenantname],MATCH(invoices[[#This Row],[allotment_id]],[1]!Table1[TenantAllotmentID],0))</f>
        <v>Mathange N (D12-B1)</v>
      </c>
      <c r="W4846" t="s">
        <v>14390</v>
      </c>
      <c r="X4846" t="s">
        <v>14391</v>
      </c>
      <c r="Y4846" s="4">
        <v>45231</v>
      </c>
      <c r="Z4846" t="s">
        <v>15808</v>
      </c>
      <c r="AA4846">
        <v>9762</v>
      </c>
      <c r="AB4846">
        <v>3253</v>
      </c>
      <c r="AC4846">
        <v>585</v>
      </c>
      <c r="AD4846" s="7">
        <f>invoices[[#This Row],[Rent]]+invoices[[#This Row],[Services]]+invoices[[#This Row],[GST]]</f>
        <v>13600</v>
      </c>
      <c r="AE4846" s="7">
        <f>invoices[[#This Row],[Total]]-invoices[[#This Row],[rent_amount]]</f>
        <v>0</v>
      </c>
      <c r="AF4846">
        <v>1672</v>
      </c>
      <c r="AG4846">
        <v>1364</v>
      </c>
      <c r="AH4846">
        <f>invoices[[#This Row],[EB Amount]]-invoices[[#This Row],[electricity_amount]]</f>
        <v>0</v>
      </c>
    </row>
    <row r="4847" spans="1:34">
      <c r="A4847" t="s">
        <v>4964</v>
      </c>
      <c r="B4847" t="s">
        <v>22</v>
      </c>
      <c r="C4847" t="s">
        <v>2512</v>
      </c>
      <c r="D4847" t="s">
        <v>24</v>
      </c>
      <c r="E4847" t="s">
        <v>254</v>
      </c>
      <c r="F4847" t="s">
        <v>2299</v>
      </c>
      <c r="G4847" t="s">
        <v>4965</v>
      </c>
      <c r="H4847" s="1">
        <f>DATE(YEAR(invoices[[#This Row],[due_date]]),MONTH(invoices[[#This Row],[due_date]]),1)</f>
        <v>45231</v>
      </c>
      <c r="I4847" s="1">
        <v>45237</v>
      </c>
      <c r="J4847">
        <v>12600</v>
      </c>
      <c r="K4847">
        <v>2046</v>
      </c>
      <c r="L4847">
        <v>0</v>
      </c>
      <c r="M4847">
        <f>invoices[[#This Row],[rent_amount]]+invoices[[#This Row],[electricity_amount]]+invoices[[#This Row],[other_charges]]</f>
        <v>14646</v>
      </c>
      <c r="N4847" t="s">
        <v>28</v>
      </c>
      <c r="O4847" t="s">
        <v>332</v>
      </c>
      <c r="P4847">
        <v>0</v>
      </c>
      <c r="Q4847" t="b">
        <v>0</v>
      </c>
      <c r="R4847" t="s">
        <v>279</v>
      </c>
      <c r="S4847">
        <v>0</v>
      </c>
      <c r="T4847">
        <f>invoices[[#This Row],[total_amount]]</f>
        <v>14646</v>
      </c>
      <c r="U4847" t="s">
        <v>2514</v>
      </c>
      <c r="V4847" t="str">
        <f>INDEX([1]!Table1[tenantname],MATCH(invoices[[#This Row],[allotment_id]],[1]!Table1[TenantAllotmentID],0))</f>
        <v>Ananya Ganguli (C42-C1)</v>
      </c>
      <c r="W4847" t="s">
        <v>14822</v>
      </c>
      <c r="X4847" t="s">
        <v>14823</v>
      </c>
      <c r="Y4847" s="4">
        <v>45231</v>
      </c>
      <c r="Z4847" t="s">
        <v>15808</v>
      </c>
      <c r="AA4847">
        <v>9044</v>
      </c>
      <c r="AB4847">
        <v>3014</v>
      </c>
      <c r="AC4847">
        <v>542</v>
      </c>
      <c r="AD4847" s="7">
        <f>invoices[[#This Row],[Rent]]+invoices[[#This Row],[Services]]+invoices[[#This Row],[GST]]</f>
        <v>12600</v>
      </c>
      <c r="AE4847" s="7">
        <f>invoices[[#This Row],[Total]]-invoices[[#This Row],[rent_amount]]</f>
        <v>0</v>
      </c>
      <c r="AF4847">
        <v>1724</v>
      </c>
      <c r="AG4847">
        <v>2046</v>
      </c>
      <c r="AH4847">
        <f>invoices[[#This Row],[EB Amount]]-invoices[[#This Row],[electricity_amount]]</f>
        <v>0</v>
      </c>
    </row>
    <row r="4848" spans="1:34">
      <c r="A4848" t="s">
        <v>5062</v>
      </c>
      <c r="B4848" t="s">
        <v>22</v>
      </c>
      <c r="C4848" t="s">
        <v>2524</v>
      </c>
      <c r="D4848" t="s">
        <v>24</v>
      </c>
      <c r="E4848" t="s">
        <v>247</v>
      </c>
      <c r="F4848" t="s">
        <v>417</v>
      </c>
      <c r="G4848" t="s">
        <v>5063</v>
      </c>
      <c r="H4848" s="1">
        <f>DATE(YEAR(invoices[[#This Row],[due_date]]),MONTH(invoices[[#This Row],[due_date]]),1)</f>
        <v>45231</v>
      </c>
      <c r="I4848" s="1">
        <v>45237</v>
      </c>
      <c r="J4848">
        <v>13600</v>
      </c>
      <c r="K4848">
        <v>1196</v>
      </c>
      <c r="L4848">
        <v>0</v>
      </c>
      <c r="M4848">
        <f>invoices[[#This Row],[rent_amount]]+invoices[[#This Row],[electricity_amount]]+invoices[[#This Row],[other_charges]]</f>
        <v>14796</v>
      </c>
      <c r="N4848" t="s">
        <v>28</v>
      </c>
      <c r="O4848" t="s">
        <v>1367</v>
      </c>
      <c r="P4848">
        <v>0</v>
      </c>
      <c r="Q4848" t="b">
        <v>0</v>
      </c>
      <c r="R4848" t="s">
        <v>279</v>
      </c>
      <c r="S4848">
        <v>0</v>
      </c>
      <c r="T4848">
        <f>invoices[[#This Row],[total_amount]]</f>
        <v>14796</v>
      </c>
      <c r="U4848" t="s">
        <v>2526</v>
      </c>
      <c r="V4848" t="str">
        <f>INDEX([1]!Table1[tenantname],MATCH(invoices[[#This Row],[allotment_id]],[1]!Table1[TenantAllotmentID],0))</f>
        <v>Yogesh Nandarapu (C11-B2)</v>
      </c>
      <c r="W4848" t="s">
        <v>14828</v>
      </c>
      <c r="X4848" t="s">
        <v>14829</v>
      </c>
      <c r="Y4848" s="4">
        <v>45231</v>
      </c>
      <c r="Z4848" t="s">
        <v>15808</v>
      </c>
      <c r="AA4848">
        <v>9762</v>
      </c>
      <c r="AB4848">
        <v>3253</v>
      </c>
      <c r="AC4848">
        <v>585</v>
      </c>
      <c r="AD4848" s="7">
        <f>invoices[[#This Row],[Rent]]+invoices[[#This Row],[Services]]+invoices[[#This Row],[GST]]</f>
        <v>13600</v>
      </c>
      <c r="AE4848" s="7">
        <f>invoices[[#This Row],[Total]]-invoices[[#This Row],[rent_amount]]</f>
        <v>0</v>
      </c>
      <c r="AF4848">
        <v>1770</v>
      </c>
      <c r="AG4848">
        <v>1196</v>
      </c>
      <c r="AH4848">
        <f>invoices[[#This Row],[EB Amount]]-invoices[[#This Row],[electricity_amount]]</f>
        <v>0</v>
      </c>
    </row>
    <row r="4849" spans="1:34">
      <c r="A4849" t="s">
        <v>5151</v>
      </c>
      <c r="B4849" t="s">
        <v>22</v>
      </c>
      <c r="C4849" t="s">
        <v>2950</v>
      </c>
      <c r="D4849" t="s">
        <v>24</v>
      </c>
      <c r="E4849" t="s">
        <v>349</v>
      </c>
      <c r="F4849" t="s">
        <v>716</v>
      </c>
      <c r="G4849" t="s">
        <v>5152</v>
      </c>
      <c r="H4849" s="1">
        <f>DATE(YEAR(invoices[[#This Row],[due_date]]),MONTH(invoices[[#This Row],[due_date]]),1)</f>
        <v>45231</v>
      </c>
      <c r="I4849" s="1">
        <v>45237</v>
      </c>
      <c r="J4849">
        <v>22000</v>
      </c>
      <c r="K4849">
        <v>714</v>
      </c>
      <c r="L4849">
        <v>0</v>
      </c>
      <c r="M4849">
        <f>invoices[[#This Row],[rent_amount]]+invoices[[#This Row],[electricity_amount]]+invoices[[#This Row],[other_charges]]</f>
        <v>22714</v>
      </c>
      <c r="N4849" t="s">
        <v>28</v>
      </c>
      <c r="O4849" t="s">
        <v>332</v>
      </c>
      <c r="P4849">
        <v>0</v>
      </c>
      <c r="Q4849" t="b">
        <v>0</v>
      </c>
      <c r="R4849" t="s">
        <v>279</v>
      </c>
      <c r="S4849">
        <v>0</v>
      </c>
      <c r="T4849">
        <f>invoices[[#This Row],[total_amount]]</f>
        <v>22714</v>
      </c>
      <c r="U4849" t="s">
        <v>2952</v>
      </c>
      <c r="V4849" t="str">
        <f>INDEX([1]!Table1[tenantname],MATCH(invoices[[#This Row],[allotment_id]],[1]!Table1[TenantAllotmentID],0))</f>
        <v>Sandeep K (B11-D1)</v>
      </c>
      <c r="W4849" t="s">
        <v>14931</v>
      </c>
      <c r="X4849" t="s">
        <v>14932</v>
      </c>
      <c r="Y4849" s="4">
        <v>45231</v>
      </c>
      <c r="Z4849" t="s">
        <v>15808</v>
      </c>
      <c r="AA4849">
        <v>15792</v>
      </c>
      <c r="AB4849">
        <v>5263</v>
      </c>
      <c r="AC4849">
        <v>945</v>
      </c>
      <c r="AD4849" s="7">
        <f>invoices[[#This Row],[Rent]]+invoices[[#This Row],[Services]]+invoices[[#This Row],[GST]]</f>
        <v>22000</v>
      </c>
      <c r="AE4849" s="7">
        <f>invoices[[#This Row],[Total]]-invoices[[#This Row],[rent_amount]]</f>
        <v>0</v>
      </c>
      <c r="AF4849">
        <v>1813</v>
      </c>
      <c r="AG4849">
        <v>714</v>
      </c>
      <c r="AH4849">
        <f>invoices[[#This Row],[EB Amount]]-invoices[[#This Row],[electricity_amount]]</f>
        <v>0</v>
      </c>
    </row>
    <row r="4850" spans="1:34">
      <c r="A4850" t="s">
        <v>5781</v>
      </c>
      <c r="B4850" t="s">
        <v>22</v>
      </c>
      <c r="C4850" t="s">
        <v>281</v>
      </c>
      <c r="D4850" t="s">
        <v>24</v>
      </c>
      <c r="E4850" t="s">
        <v>34</v>
      </c>
      <c r="F4850" t="s">
        <v>282</v>
      </c>
      <c r="G4850" t="s">
        <v>5782</v>
      </c>
      <c r="H4850" s="1">
        <f>DATE(YEAR(invoices[[#This Row],[due_date]]),MONTH(invoices[[#This Row],[due_date]]),1)</f>
        <v>45231</v>
      </c>
      <c r="I4850" s="1">
        <v>45237</v>
      </c>
      <c r="J4850">
        <v>12500</v>
      </c>
      <c r="K4850">
        <v>2108</v>
      </c>
      <c r="L4850">
        <v>0</v>
      </c>
      <c r="M4850">
        <f>invoices[[#This Row],[rent_amount]]+invoices[[#This Row],[electricity_amount]]+invoices[[#This Row],[other_charges]]</f>
        <v>14608</v>
      </c>
      <c r="N4850" t="s">
        <v>28</v>
      </c>
      <c r="O4850" t="s">
        <v>1367</v>
      </c>
      <c r="P4850">
        <v>0</v>
      </c>
      <c r="Q4850" t="b">
        <v>0</v>
      </c>
      <c r="R4850" t="s">
        <v>279</v>
      </c>
      <c r="S4850">
        <v>0</v>
      </c>
      <c r="T4850">
        <f>invoices[[#This Row],[total_amount]]</f>
        <v>14608</v>
      </c>
      <c r="U4850" t="s">
        <v>283</v>
      </c>
      <c r="V4850" t="str">
        <f>INDEX([1]!Table1[tenantname],MATCH(invoices[[#This Row],[allotment_id]],[1]!Table1[TenantAllotmentID],0))</f>
        <v>kiranmai Bhatlapenumarthi (B43-C2)</v>
      </c>
      <c r="W4850" t="s">
        <v>14054</v>
      </c>
      <c r="X4850" t="s">
        <v>14055</v>
      </c>
      <c r="Y4850" s="4">
        <v>45231</v>
      </c>
      <c r="Z4850" t="s">
        <v>15808</v>
      </c>
      <c r="AA4850">
        <v>8973</v>
      </c>
      <c r="AB4850">
        <v>2990</v>
      </c>
      <c r="AC4850">
        <v>537</v>
      </c>
      <c r="AD4850" s="7">
        <f>invoices[[#This Row],[Rent]]+invoices[[#This Row],[Services]]+invoices[[#This Row],[GST]]</f>
        <v>12500</v>
      </c>
      <c r="AE4850" s="7">
        <f>invoices[[#This Row],[Total]]-invoices[[#This Row],[rent_amount]]</f>
        <v>0</v>
      </c>
      <c r="AF4850">
        <v>2113</v>
      </c>
      <c r="AG4850">
        <v>2108</v>
      </c>
      <c r="AH4850">
        <f>invoices[[#This Row],[EB Amount]]-invoices[[#This Row],[electricity_amount]]</f>
        <v>0</v>
      </c>
    </row>
    <row r="4851" spans="1:34">
      <c r="A4851" t="s">
        <v>5851</v>
      </c>
      <c r="B4851" t="s">
        <v>22</v>
      </c>
      <c r="C4851" t="s">
        <v>1571</v>
      </c>
      <c r="D4851" t="s">
        <v>24</v>
      </c>
      <c r="E4851" t="s">
        <v>104</v>
      </c>
      <c r="F4851" t="s">
        <v>1572</v>
      </c>
      <c r="G4851" t="s">
        <v>5852</v>
      </c>
      <c r="H4851" s="1">
        <f>DATE(YEAR(invoices[[#This Row],[due_date]]),MONTH(invoices[[#This Row],[due_date]]),1)</f>
        <v>45231</v>
      </c>
      <c r="I4851" s="1">
        <v>45237</v>
      </c>
      <c r="J4851">
        <v>13600</v>
      </c>
      <c r="K4851">
        <v>930</v>
      </c>
      <c r="L4851">
        <v>0</v>
      </c>
      <c r="M4851">
        <f>invoices[[#This Row],[rent_amount]]+invoices[[#This Row],[electricity_amount]]+invoices[[#This Row],[other_charges]]</f>
        <v>14530</v>
      </c>
      <c r="N4851" t="s">
        <v>28</v>
      </c>
      <c r="O4851" t="s">
        <v>1367</v>
      </c>
      <c r="P4851">
        <v>0</v>
      </c>
      <c r="Q4851" t="b">
        <v>0</v>
      </c>
      <c r="R4851" t="s">
        <v>279</v>
      </c>
      <c r="S4851">
        <v>0</v>
      </c>
      <c r="T4851">
        <f>invoices[[#This Row],[total_amount]]</f>
        <v>14530</v>
      </c>
      <c r="U4851" t="s">
        <v>1574</v>
      </c>
      <c r="V4851" t="str">
        <f>INDEX([1]!Table1[tenantname],MATCH(invoices[[#This Row],[allotment_id]],[1]!Table1[TenantAllotmentID],0))</f>
        <v>Ravi S (B14-B2)</v>
      </c>
      <c r="W4851" t="s">
        <v>14522</v>
      </c>
      <c r="X4851" t="s">
        <v>14523</v>
      </c>
      <c r="Y4851" s="4">
        <v>45231</v>
      </c>
      <c r="Z4851" t="s">
        <v>15808</v>
      </c>
      <c r="AA4851">
        <v>9762</v>
      </c>
      <c r="AB4851">
        <v>3253</v>
      </c>
      <c r="AC4851">
        <v>585</v>
      </c>
      <c r="AD4851" s="7">
        <f>invoices[[#This Row],[Rent]]+invoices[[#This Row],[Services]]+invoices[[#This Row],[GST]]</f>
        <v>13600</v>
      </c>
      <c r="AE4851" s="7">
        <f>invoices[[#This Row],[Total]]-invoices[[#This Row],[rent_amount]]</f>
        <v>0</v>
      </c>
      <c r="AF4851">
        <v>2151</v>
      </c>
      <c r="AG4851">
        <v>930</v>
      </c>
      <c r="AH4851">
        <f>invoices[[#This Row],[EB Amount]]-invoices[[#This Row],[electricity_amount]]</f>
        <v>0</v>
      </c>
    </row>
    <row r="4852" spans="1:34">
      <c r="A4852" t="s">
        <v>5912</v>
      </c>
      <c r="B4852" t="s">
        <v>22</v>
      </c>
      <c r="C4852" t="s">
        <v>3491</v>
      </c>
      <c r="D4852" t="s">
        <v>24</v>
      </c>
      <c r="E4852" t="s">
        <v>329</v>
      </c>
      <c r="F4852" t="s">
        <v>902</v>
      </c>
      <c r="G4852" t="s">
        <v>5913</v>
      </c>
      <c r="H4852" s="1">
        <f>DATE(YEAR(invoices[[#This Row],[due_date]]),MONTH(invoices[[#This Row],[due_date]]),1)</f>
        <v>45231</v>
      </c>
      <c r="I4852" s="1">
        <v>45237</v>
      </c>
      <c r="J4852">
        <v>12600</v>
      </c>
      <c r="K4852">
        <v>1953</v>
      </c>
      <c r="L4852">
        <v>0</v>
      </c>
      <c r="M4852">
        <f>invoices[[#This Row],[rent_amount]]+invoices[[#This Row],[electricity_amount]]+invoices[[#This Row],[other_charges]]</f>
        <v>14553</v>
      </c>
      <c r="N4852" t="s">
        <v>28</v>
      </c>
      <c r="O4852" t="s">
        <v>1367</v>
      </c>
      <c r="P4852">
        <v>0</v>
      </c>
      <c r="Q4852" t="b">
        <v>0</v>
      </c>
      <c r="R4852" t="s">
        <v>279</v>
      </c>
      <c r="S4852">
        <v>0</v>
      </c>
      <c r="T4852">
        <f>invoices[[#This Row],[total_amount]]</f>
        <v>14553</v>
      </c>
      <c r="U4852" t="s">
        <v>3493</v>
      </c>
      <c r="V4852" t="str">
        <f>INDEX([1]!Table1[tenantname],MATCH(invoices[[#This Row],[allotment_id]],[1]!Table1[TenantAllotmentID],0))</f>
        <v>Tanushree Senthil Kugan (C43-C2)</v>
      </c>
      <c r="W4852" t="s">
        <v>15068</v>
      </c>
      <c r="X4852" t="s">
        <v>15069</v>
      </c>
      <c r="Y4852" s="4">
        <v>45231</v>
      </c>
      <c r="Z4852" t="s">
        <v>15808</v>
      </c>
      <c r="AA4852">
        <v>9044</v>
      </c>
      <c r="AB4852">
        <v>3014</v>
      </c>
      <c r="AC4852">
        <v>542</v>
      </c>
      <c r="AD4852" s="7">
        <f>invoices[[#This Row],[Rent]]+invoices[[#This Row],[Services]]+invoices[[#This Row],[GST]]</f>
        <v>12600</v>
      </c>
      <c r="AE4852" s="7">
        <f>invoices[[#This Row],[Total]]-invoices[[#This Row],[rent_amount]]</f>
        <v>0</v>
      </c>
      <c r="AF4852">
        <v>2178</v>
      </c>
      <c r="AG4852">
        <v>1953</v>
      </c>
      <c r="AH4852">
        <f>invoices[[#This Row],[EB Amount]]-invoices[[#This Row],[electricity_amount]]</f>
        <v>0</v>
      </c>
    </row>
    <row r="4853" spans="1:34">
      <c r="A4853" t="s">
        <v>5924</v>
      </c>
      <c r="B4853" t="s">
        <v>22</v>
      </c>
      <c r="C4853" t="s">
        <v>1772</v>
      </c>
      <c r="D4853" t="s">
        <v>24</v>
      </c>
      <c r="E4853" t="s">
        <v>254</v>
      </c>
      <c r="F4853" t="s">
        <v>255</v>
      </c>
      <c r="G4853" t="s">
        <v>5925</v>
      </c>
      <c r="H4853" s="1">
        <f>DATE(YEAR(invoices[[#This Row],[due_date]]),MONTH(invoices[[#This Row],[due_date]]),1)</f>
        <v>45231</v>
      </c>
      <c r="I4853" s="1">
        <v>45237</v>
      </c>
      <c r="J4853">
        <v>16500</v>
      </c>
      <c r="K4853">
        <v>2046</v>
      </c>
      <c r="L4853">
        <v>0</v>
      </c>
      <c r="M4853">
        <f>invoices[[#This Row],[rent_amount]]+invoices[[#This Row],[electricity_amount]]+invoices[[#This Row],[other_charges]]</f>
        <v>18546</v>
      </c>
      <c r="N4853" t="s">
        <v>28</v>
      </c>
      <c r="O4853" t="s">
        <v>332</v>
      </c>
      <c r="P4853">
        <v>0</v>
      </c>
      <c r="Q4853" t="b">
        <v>0</v>
      </c>
      <c r="R4853" t="s">
        <v>279</v>
      </c>
      <c r="S4853">
        <v>0</v>
      </c>
      <c r="T4853">
        <f>invoices[[#This Row],[total_amount]]</f>
        <v>18546</v>
      </c>
      <c r="U4853" t="s">
        <v>4611</v>
      </c>
      <c r="V4853" t="str">
        <f>INDEX([1]!Table1[tenantname],MATCH(invoices[[#This Row],[allotment_id]],[1]!Table1[TenantAllotmentID],0))</f>
        <v>Aarushi Bhadu (C42-A1)</v>
      </c>
      <c r="W4853" t="s">
        <v>14591</v>
      </c>
      <c r="X4853" t="s">
        <v>15268</v>
      </c>
      <c r="Y4853" s="4">
        <v>45231</v>
      </c>
      <c r="Z4853" t="s">
        <v>15808</v>
      </c>
      <c r="AA4853">
        <v>11844</v>
      </c>
      <c r="AB4853">
        <v>3947</v>
      </c>
      <c r="AC4853">
        <v>709</v>
      </c>
      <c r="AD4853" s="7">
        <f>invoices[[#This Row],[Rent]]+invoices[[#This Row],[Services]]+invoices[[#This Row],[GST]]</f>
        <v>16500</v>
      </c>
      <c r="AE4853" s="7">
        <f>invoices[[#This Row],[Total]]-invoices[[#This Row],[rent_amount]]</f>
        <v>0</v>
      </c>
      <c r="AF4853">
        <v>2185</v>
      </c>
      <c r="AG4853">
        <v>2046</v>
      </c>
      <c r="AH4853">
        <f>invoices[[#This Row],[EB Amount]]-invoices[[#This Row],[electricity_amount]]</f>
        <v>0</v>
      </c>
    </row>
    <row r="4854" spans="1:34">
      <c r="A4854" t="s">
        <v>5938</v>
      </c>
      <c r="B4854" t="s">
        <v>22</v>
      </c>
      <c r="C4854" t="s">
        <v>1111</v>
      </c>
      <c r="D4854" t="s">
        <v>24</v>
      </c>
      <c r="E4854" t="s">
        <v>569</v>
      </c>
      <c r="F4854" t="s">
        <v>1112</v>
      </c>
      <c r="G4854" t="s">
        <v>5939</v>
      </c>
      <c r="H4854" s="1">
        <f>DATE(YEAR(invoices[[#This Row],[due_date]]),MONTH(invoices[[#This Row],[due_date]]),1)</f>
        <v>45231</v>
      </c>
      <c r="I4854" s="1">
        <v>45237</v>
      </c>
      <c r="J4854">
        <v>12000</v>
      </c>
      <c r="K4854">
        <v>0</v>
      </c>
      <c r="L4854">
        <v>0</v>
      </c>
      <c r="M4854">
        <f>invoices[[#This Row],[rent_amount]]+invoices[[#This Row],[electricity_amount]]+invoices[[#This Row],[other_charges]]</f>
        <v>12000</v>
      </c>
      <c r="N4854" t="s">
        <v>28</v>
      </c>
      <c r="O4854" t="s">
        <v>278</v>
      </c>
      <c r="P4854">
        <v>0</v>
      </c>
      <c r="Q4854" t="b">
        <v>0</v>
      </c>
      <c r="R4854" t="s">
        <v>279</v>
      </c>
      <c r="S4854">
        <v>0</v>
      </c>
      <c r="T4854">
        <f>invoices[[#This Row],[total_amount]]</f>
        <v>12000</v>
      </c>
      <c r="U4854" t="s">
        <v>1114</v>
      </c>
      <c r="V4854" t="str">
        <f>INDEX([1]!Table1[tenantname],MATCH(invoices[[#This Row],[allotment_id]],[1]!Table1[TenantAllotmentID],0))</f>
        <v>Muskan Goyal (C12-C2)</v>
      </c>
      <c r="W4854" t="s">
        <v>14352</v>
      </c>
      <c r="X4854" t="s">
        <v>14353</v>
      </c>
      <c r="Y4854" s="4">
        <v>45231</v>
      </c>
      <c r="Z4854" t="s">
        <v>15808</v>
      </c>
      <c r="AA4854">
        <v>8400</v>
      </c>
      <c r="AB4854">
        <v>3051</v>
      </c>
      <c r="AC4854">
        <v>549</v>
      </c>
      <c r="AD4854" s="7">
        <f>invoices[[#This Row],[Rent]]+invoices[[#This Row],[Services]]+invoices[[#This Row],[GST]]</f>
        <v>12000</v>
      </c>
      <c r="AE4854" s="7">
        <f>invoices[[#This Row],[Total]]-invoices[[#This Row],[rent_amount]]</f>
        <v>0</v>
      </c>
      <c r="AF4854">
        <v>2192</v>
      </c>
      <c r="AG4854">
        <v>0</v>
      </c>
      <c r="AH4854">
        <f>invoices[[#This Row],[EB Amount]]-invoices[[#This Row],[electricity_amount]]</f>
        <v>0</v>
      </c>
    </row>
    <row r="4855" spans="1:34">
      <c r="A4855" t="s">
        <v>6200</v>
      </c>
      <c r="B4855" t="s">
        <v>22</v>
      </c>
      <c r="C4855" t="s">
        <v>3654</v>
      </c>
      <c r="D4855" t="s">
        <v>24</v>
      </c>
      <c r="E4855" t="s">
        <v>195</v>
      </c>
      <c r="F4855" t="s">
        <v>196</v>
      </c>
      <c r="G4855" t="s">
        <v>6201</v>
      </c>
      <c r="H4855" s="1">
        <f>DATE(YEAR(invoices[[#This Row],[due_date]]),MONTH(invoices[[#This Row],[due_date]]),1)</f>
        <v>45231</v>
      </c>
      <c r="I4855" s="1">
        <v>45237</v>
      </c>
      <c r="J4855">
        <v>13600</v>
      </c>
      <c r="K4855">
        <v>1512</v>
      </c>
      <c r="L4855">
        <v>0</v>
      </c>
      <c r="M4855">
        <f>invoices[[#This Row],[rent_amount]]+invoices[[#This Row],[electricity_amount]]+invoices[[#This Row],[other_charges]]</f>
        <v>15112</v>
      </c>
      <c r="N4855" t="s">
        <v>28</v>
      </c>
      <c r="O4855" t="s">
        <v>1367</v>
      </c>
      <c r="P4855">
        <v>0</v>
      </c>
      <c r="Q4855" t="b">
        <v>0</v>
      </c>
      <c r="R4855" t="s">
        <v>279</v>
      </c>
      <c r="S4855">
        <v>0</v>
      </c>
      <c r="T4855">
        <f>invoices[[#This Row],[total_amount]]</f>
        <v>15112</v>
      </c>
      <c r="U4855" t="s">
        <v>3656</v>
      </c>
      <c r="V4855" t="str">
        <f>INDEX([1]!Table1[tenantname],MATCH(invoices[[#This Row],[allotment_id]],[1]!Table1[TenantAllotmentID],0))</f>
        <v>Srividya Bannaravuri (D41-B1)</v>
      </c>
      <c r="W4855" t="s">
        <v>15100</v>
      </c>
      <c r="X4855" t="s">
        <v>15101</v>
      </c>
      <c r="Y4855" s="4">
        <v>45231</v>
      </c>
      <c r="Z4855" t="s">
        <v>15808</v>
      </c>
      <c r="AA4855">
        <v>9762</v>
      </c>
      <c r="AB4855">
        <v>3253</v>
      </c>
      <c r="AC4855">
        <v>585</v>
      </c>
      <c r="AD4855" s="7">
        <f>invoices[[#This Row],[Rent]]+invoices[[#This Row],[Services]]+invoices[[#This Row],[GST]]</f>
        <v>13600</v>
      </c>
      <c r="AE4855" s="7">
        <f>invoices[[#This Row],[Total]]-invoices[[#This Row],[rent_amount]]</f>
        <v>0</v>
      </c>
      <c r="AF4855">
        <v>2320</v>
      </c>
      <c r="AG4855">
        <v>1512</v>
      </c>
      <c r="AH4855">
        <f>invoices[[#This Row],[EB Amount]]-invoices[[#This Row],[electricity_amount]]</f>
        <v>0</v>
      </c>
    </row>
    <row r="4856" spans="1:34">
      <c r="A4856" t="s">
        <v>6202</v>
      </c>
      <c r="B4856" t="s">
        <v>22</v>
      </c>
      <c r="C4856" t="s">
        <v>3117</v>
      </c>
      <c r="D4856" t="s">
        <v>24</v>
      </c>
      <c r="E4856" t="s">
        <v>147</v>
      </c>
      <c r="F4856" t="s">
        <v>1605</v>
      </c>
      <c r="G4856" t="s">
        <v>6203</v>
      </c>
      <c r="H4856" s="1">
        <f>DATE(YEAR(invoices[[#This Row],[due_date]]),MONTH(invoices[[#This Row],[due_date]]),1)</f>
        <v>45231</v>
      </c>
      <c r="I4856" s="1">
        <v>45237</v>
      </c>
      <c r="J4856">
        <v>12600</v>
      </c>
      <c r="K4856">
        <v>1550</v>
      </c>
      <c r="L4856">
        <v>0</v>
      </c>
      <c r="M4856">
        <f>invoices[[#This Row],[rent_amount]]+invoices[[#This Row],[electricity_amount]]+invoices[[#This Row],[other_charges]]</f>
        <v>14150</v>
      </c>
      <c r="N4856" t="s">
        <v>28</v>
      </c>
      <c r="O4856" t="s">
        <v>278</v>
      </c>
      <c r="P4856">
        <v>0</v>
      </c>
      <c r="Q4856" t="b">
        <v>0</v>
      </c>
      <c r="R4856" t="s">
        <v>279</v>
      </c>
      <c r="S4856">
        <v>0</v>
      </c>
      <c r="T4856">
        <f>invoices[[#This Row],[total_amount]]</f>
        <v>14150</v>
      </c>
      <c r="U4856" t="s">
        <v>3119</v>
      </c>
      <c r="V4856" t="str">
        <f>INDEX([1]!Table1[tenantname],MATCH(invoices[[#This Row],[allotment_id]],[1]!Table1[TenantAllotmentID],0))</f>
        <v>Jayakanth S (C31-C2)</v>
      </c>
      <c r="W4856" t="s">
        <v>14978</v>
      </c>
      <c r="X4856" t="s">
        <v>14979</v>
      </c>
      <c r="Y4856" s="4">
        <v>45231</v>
      </c>
      <c r="Z4856" t="s">
        <v>15808</v>
      </c>
      <c r="AA4856">
        <v>9044</v>
      </c>
      <c r="AB4856">
        <v>3014</v>
      </c>
      <c r="AC4856">
        <v>542</v>
      </c>
      <c r="AD4856" s="7">
        <f>invoices[[#This Row],[Rent]]+invoices[[#This Row],[Services]]+invoices[[#This Row],[GST]]</f>
        <v>12600</v>
      </c>
      <c r="AE4856" s="7">
        <f>invoices[[#This Row],[Total]]-invoices[[#This Row],[rent_amount]]</f>
        <v>0</v>
      </c>
      <c r="AF4856">
        <v>2321</v>
      </c>
      <c r="AG4856">
        <v>1550</v>
      </c>
      <c r="AH4856">
        <f>invoices[[#This Row],[EB Amount]]-invoices[[#This Row],[electricity_amount]]</f>
        <v>0</v>
      </c>
    </row>
    <row r="4857" spans="1:34">
      <c r="A4857" t="s">
        <v>6312</v>
      </c>
      <c r="B4857" t="s">
        <v>22</v>
      </c>
      <c r="C4857" t="s">
        <v>304</v>
      </c>
      <c r="D4857" t="s">
        <v>24</v>
      </c>
      <c r="E4857" t="s">
        <v>181</v>
      </c>
      <c r="F4857" t="s">
        <v>305</v>
      </c>
      <c r="G4857" t="s">
        <v>6313</v>
      </c>
      <c r="H4857" s="1">
        <f>DATE(YEAR(invoices[[#This Row],[due_date]]),MONTH(invoices[[#This Row],[due_date]]),1)</f>
        <v>45231</v>
      </c>
      <c r="I4857" s="1">
        <v>45237</v>
      </c>
      <c r="J4857">
        <v>12500</v>
      </c>
      <c r="K4857">
        <v>1449</v>
      </c>
      <c r="L4857">
        <v>0</v>
      </c>
      <c r="M4857">
        <f>invoices[[#This Row],[rent_amount]]+invoices[[#This Row],[electricity_amount]]+invoices[[#This Row],[other_charges]]</f>
        <v>13949</v>
      </c>
      <c r="N4857" t="s">
        <v>28</v>
      </c>
      <c r="O4857" t="s">
        <v>332</v>
      </c>
      <c r="P4857">
        <v>0</v>
      </c>
      <c r="Q4857" t="b">
        <v>0</v>
      </c>
      <c r="R4857" t="s">
        <v>279</v>
      </c>
      <c r="S4857">
        <v>0</v>
      </c>
      <c r="T4857">
        <f>invoices[[#This Row],[total_amount]]</f>
        <v>13949</v>
      </c>
      <c r="U4857" t="s">
        <v>309</v>
      </c>
      <c r="V4857" t="str">
        <f>INDEX([1]!Table1[tenantname],MATCH(invoices[[#This Row],[allotment_id]],[1]!Table1[TenantAllotmentID],0))</f>
        <v>Chandana Sai Bade (B24-C1)</v>
      </c>
      <c r="W4857" t="s">
        <v>14062</v>
      </c>
      <c r="X4857" t="s">
        <v>14063</v>
      </c>
      <c r="Y4857" s="4">
        <v>45231</v>
      </c>
      <c r="Z4857" t="s">
        <v>15808</v>
      </c>
      <c r="AA4857">
        <v>8973</v>
      </c>
      <c r="AB4857">
        <v>2990</v>
      </c>
      <c r="AC4857">
        <v>537</v>
      </c>
      <c r="AD4857" s="7">
        <f>invoices[[#This Row],[Rent]]+invoices[[#This Row],[Services]]+invoices[[#This Row],[GST]]</f>
        <v>12500</v>
      </c>
      <c r="AE4857" s="7">
        <f>invoices[[#This Row],[Total]]-invoices[[#This Row],[rent_amount]]</f>
        <v>0</v>
      </c>
      <c r="AF4857">
        <v>2386</v>
      </c>
      <c r="AG4857">
        <v>1449</v>
      </c>
      <c r="AH4857">
        <f>invoices[[#This Row],[EB Amount]]-invoices[[#This Row],[electricity_amount]]</f>
        <v>0</v>
      </c>
    </row>
    <row r="4858" spans="1:34">
      <c r="A4858" t="s">
        <v>6381</v>
      </c>
      <c r="B4858" t="s">
        <v>22</v>
      </c>
      <c r="C4858" t="s">
        <v>765</v>
      </c>
      <c r="D4858" t="s">
        <v>24</v>
      </c>
      <c r="E4858" t="s">
        <v>50</v>
      </c>
      <c r="F4858" t="s">
        <v>766</v>
      </c>
      <c r="G4858" t="s">
        <v>6382</v>
      </c>
      <c r="H4858" s="1">
        <f>DATE(YEAR(invoices[[#This Row],[due_date]]),MONTH(invoices[[#This Row],[due_date]]),1)</f>
        <v>45231</v>
      </c>
      <c r="I4858" s="1">
        <v>45237</v>
      </c>
      <c r="J4858">
        <v>18300</v>
      </c>
      <c r="K4858">
        <v>2790</v>
      </c>
      <c r="L4858">
        <v>0</v>
      </c>
      <c r="M4858">
        <f>invoices[[#This Row],[rent_amount]]+invoices[[#This Row],[electricity_amount]]+invoices[[#This Row],[other_charges]]</f>
        <v>21090</v>
      </c>
      <c r="N4858" t="s">
        <v>28</v>
      </c>
      <c r="O4858" t="s">
        <v>278</v>
      </c>
      <c r="P4858">
        <v>0</v>
      </c>
      <c r="Q4858" t="b">
        <v>0</v>
      </c>
      <c r="R4858" t="s">
        <v>279</v>
      </c>
      <c r="S4858">
        <v>0</v>
      </c>
      <c r="T4858">
        <f>invoices[[#This Row],[total_amount]]</f>
        <v>21090</v>
      </c>
      <c r="U4858" t="s">
        <v>769</v>
      </c>
      <c r="V4858" t="str">
        <f>INDEX([1]!Table1[tenantname],MATCH(invoices[[#This Row],[allotment_id]],[1]!Table1[TenantAllotmentID],0))</f>
        <v>Dhanaganapathy Madhavan (B32-A1)</v>
      </c>
      <c r="W4858" t="s">
        <v>14223</v>
      </c>
      <c r="X4858" t="s">
        <v>14224</v>
      </c>
      <c r="Y4858" s="4">
        <v>45231</v>
      </c>
      <c r="Z4858" t="s">
        <v>15808</v>
      </c>
      <c r="AA4858">
        <v>13136</v>
      </c>
      <c r="AB4858">
        <v>4377</v>
      </c>
      <c r="AC4858">
        <v>787</v>
      </c>
      <c r="AD4858" s="7">
        <f>invoices[[#This Row],[Rent]]+invoices[[#This Row],[Services]]+invoices[[#This Row],[GST]]</f>
        <v>18300</v>
      </c>
      <c r="AE4858" s="7">
        <f>invoices[[#This Row],[Total]]-invoices[[#This Row],[rent_amount]]</f>
        <v>0</v>
      </c>
      <c r="AF4858">
        <v>2422</v>
      </c>
      <c r="AG4858">
        <v>2790</v>
      </c>
      <c r="AH4858">
        <f>invoices[[#This Row],[EB Amount]]-invoices[[#This Row],[electricity_amount]]</f>
        <v>0</v>
      </c>
    </row>
    <row r="4859" spans="1:34">
      <c r="A4859" t="s">
        <v>6444</v>
      </c>
      <c r="B4859" t="s">
        <v>22</v>
      </c>
      <c r="C4859" t="s">
        <v>1938</v>
      </c>
      <c r="D4859" t="s">
        <v>24</v>
      </c>
      <c r="E4859" t="s">
        <v>342</v>
      </c>
      <c r="F4859" t="s">
        <v>1768</v>
      </c>
      <c r="G4859" t="s">
        <v>6445</v>
      </c>
      <c r="H4859" s="1">
        <f>DATE(YEAR(invoices[[#This Row],[due_date]]),MONTH(invoices[[#This Row],[due_date]]),1)</f>
        <v>45231</v>
      </c>
      <c r="I4859" s="1">
        <v>45237</v>
      </c>
      <c r="J4859">
        <v>13600</v>
      </c>
      <c r="K4859">
        <v>1519</v>
      </c>
      <c r="L4859">
        <v>0</v>
      </c>
      <c r="M4859">
        <f>invoices[[#This Row],[rent_amount]]+invoices[[#This Row],[electricity_amount]]+invoices[[#This Row],[other_charges]]</f>
        <v>15119</v>
      </c>
      <c r="N4859" t="s">
        <v>28</v>
      </c>
      <c r="O4859" t="s">
        <v>278</v>
      </c>
      <c r="P4859">
        <v>0</v>
      </c>
      <c r="Q4859" t="b">
        <v>0</v>
      </c>
      <c r="R4859" t="s">
        <v>279</v>
      </c>
      <c r="S4859">
        <v>0</v>
      </c>
      <c r="T4859">
        <f>invoices[[#This Row],[total_amount]]</f>
        <v>15119</v>
      </c>
      <c r="U4859" t="s">
        <v>1940</v>
      </c>
      <c r="V4859" t="str">
        <f>INDEX([1]!Table1[tenantname],MATCH(invoices[[#This Row],[allotment_id]],[1]!Table1[TenantAllotmentID],0))</f>
        <v>Mounika C S (D11-C1)</v>
      </c>
      <c r="W4859" t="s">
        <v>14651</v>
      </c>
      <c r="X4859" t="s">
        <v>14652</v>
      </c>
      <c r="Y4859" s="4">
        <v>45231</v>
      </c>
      <c r="Z4859" t="s">
        <v>15808</v>
      </c>
      <c r="AA4859">
        <v>9520</v>
      </c>
      <c r="AB4859">
        <v>3457</v>
      </c>
      <c r="AC4859">
        <v>623</v>
      </c>
      <c r="AD4859" s="7">
        <f>invoices[[#This Row],[Rent]]+invoices[[#This Row],[Services]]+invoices[[#This Row],[GST]]</f>
        <v>13600</v>
      </c>
      <c r="AE4859" s="7">
        <f>invoices[[#This Row],[Total]]-invoices[[#This Row],[rent_amount]]</f>
        <v>0</v>
      </c>
      <c r="AF4859">
        <v>2453</v>
      </c>
      <c r="AG4859">
        <v>1519</v>
      </c>
      <c r="AH4859">
        <f>invoices[[#This Row],[EB Amount]]-invoices[[#This Row],[electricity_amount]]</f>
        <v>0</v>
      </c>
    </row>
    <row r="4860" spans="1:34">
      <c r="A4860" t="s">
        <v>6482</v>
      </c>
      <c r="B4860" t="s">
        <v>22</v>
      </c>
      <c r="C4860" t="s">
        <v>1992</v>
      </c>
      <c r="D4860" t="s">
        <v>24</v>
      </c>
      <c r="E4860" t="s">
        <v>147</v>
      </c>
      <c r="F4860" t="s">
        <v>370</v>
      </c>
      <c r="G4860" t="s">
        <v>6483</v>
      </c>
      <c r="H4860" s="1">
        <f>DATE(YEAR(invoices[[#This Row],[due_date]]),MONTH(invoices[[#This Row],[due_date]]),1)</f>
        <v>45231</v>
      </c>
      <c r="I4860" s="1">
        <v>45237</v>
      </c>
      <c r="J4860">
        <v>18300</v>
      </c>
      <c r="K4860">
        <v>1550</v>
      </c>
      <c r="L4860">
        <v>0</v>
      </c>
      <c r="M4860">
        <f>invoices[[#This Row],[rent_amount]]+invoices[[#This Row],[electricity_amount]]+invoices[[#This Row],[other_charges]]</f>
        <v>19850</v>
      </c>
      <c r="N4860" t="s">
        <v>28</v>
      </c>
      <c r="O4860" t="s">
        <v>278</v>
      </c>
      <c r="P4860">
        <v>0</v>
      </c>
      <c r="Q4860" t="b">
        <v>0</v>
      </c>
      <c r="R4860" t="s">
        <v>279</v>
      </c>
      <c r="S4860">
        <v>0</v>
      </c>
      <c r="T4860">
        <f>invoices[[#This Row],[total_amount]]</f>
        <v>19850</v>
      </c>
      <c r="U4860" t="s">
        <v>1994</v>
      </c>
      <c r="V4860" t="str">
        <f>INDEX([1]!Table1[tenantname],MATCH(invoices[[#This Row],[allotment_id]],[1]!Table1[TenantAllotmentID],0))</f>
        <v>Parag Kaundil (C31-A1)</v>
      </c>
      <c r="W4860" t="s">
        <v>14671</v>
      </c>
      <c r="X4860" t="s">
        <v>14672</v>
      </c>
      <c r="Y4860" s="4">
        <v>45231</v>
      </c>
      <c r="Z4860" t="s">
        <v>15808</v>
      </c>
      <c r="AA4860">
        <v>13136</v>
      </c>
      <c r="AB4860">
        <v>4377</v>
      </c>
      <c r="AC4860">
        <v>787</v>
      </c>
      <c r="AD4860" s="7">
        <f>invoices[[#This Row],[Rent]]+invoices[[#This Row],[Services]]+invoices[[#This Row],[GST]]</f>
        <v>18300</v>
      </c>
      <c r="AE4860" s="7">
        <f>invoices[[#This Row],[Total]]-invoices[[#This Row],[rent_amount]]</f>
        <v>0</v>
      </c>
      <c r="AF4860">
        <v>2472</v>
      </c>
      <c r="AG4860">
        <v>1550</v>
      </c>
      <c r="AH4860">
        <f>invoices[[#This Row],[EB Amount]]-invoices[[#This Row],[electricity_amount]]</f>
        <v>0</v>
      </c>
    </row>
    <row r="4861" spans="1:34">
      <c r="A4861" t="s">
        <v>6598</v>
      </c>
      <c r="B4861" t="s">
        <v>22</v>
      </c>
      <c r="C4861" t="s">
        <v>2116</v>
      </c>
      <c r="D4861" t="s">
        <v>24</v>
      </c>
      <c r="E4861" t="s">
        <v>354</v>
      </c>
      <c r="F4861" t="s">
        <v>1506</v>
      </c>
      <c r="G4861" t="s">
        <v>6599</v>
      </c>
      <c r="H4861" s="1">
        <f>DATE(YEAR(invoices[[#This Row],[due_date]]),MONTH(invoices[[#This Row],[due_date]]),1)</f>
        <v>45231</v>
      </c>
      <c r="I4861" s="1">
        <v>45237</v>
      </c>
      <c r="J4861">
        <v>1665</v>
      </c>
      <c r="K4861">
        <v>1612</v>
      </c>
      <c r="L4861">
        <v>0</v>
      </c>
      <c r="M4861">
        <f>invoices[[#This Row],[rent_amount]]+invoices[[#This Row],[electricity_amount]]+invoices[[#This Row],[other_charges]]</f>
        <v>3277</v>
      </c>
      <c r="N4861" t="s">
        <v>28</v>
      </c>
      <c r="O4861" t="s">
        <v>278</v>
      </c>
      <c r="P4861">
        <v>0</v>
      </c>
      <c r="Q4861" t="b">
        <v>0</v>
      </c>
      <c r="R4861" t="s">
        <v>279</v>
      </c>
      <c r="S4861">
        <v>0</v>
      </c>
      <c r="T4861">
        <f>invoices[[#This Row],[total_amount]]</f>
        <v>3277</v>
      </c>
      <c r="U4861" t="s">
        <v>2118</v>
      </c>
      <c r="V4861" t="str">
        <f>INDEX([1]!Table1[tenantname],MATCH(invoices[[#This Row],[allotment_id]],[1]!Table1[TenantAllotmentID],0))</f>
        <v>Prasoon Panthayi (B34-C2)</v>
      </c>
      <c r="W4861" t="s">
        <v>14714</v>
      </c>
      <c r="X4861" t="s">
        <v>14715</v>
      </c>
      <c r="Y4861" s="4">
        <v>45231</v>
      </c>
      <c r="Z4861" t="s">
        <v>15808</v>
      </c>
      <c r="AA4861">
        <v>1196</v>
      </c>
      <c r="AB4861">
        <v>398</v>
      </c>
      <c r="AC4861">
        <v>71</v>
      </c>
      <c r="AD4861" s="7">
        <f>invoices[[#This Row],[Rent]]+invoices[[#This Row],[Services]]+invoices[[#This Row],[GST]]</f>
        <v>1665</v>
      </c>
      <c r="AE4861" s="7">
        <f>invoices[[#This Row],[Total]]-invoices[[#This Row],[rent_amount]]</f>
        <v>0</v>
      </c>
      <c r="AF4861">
        <v>2530</v>
      </c>
      <c r="AG4861">
        <v>1612</v>
      </c>
      <c r="AH4861">
        <f>invoices[[#This Row],[EB Amount]]-invoices[[#This Row],[electricity_amount]]</f>
        <v>0</v>
      </c>
    </row>
    <row r="4862" spans="1:34">
      <c r="A4862" t="s">
        <v>6616</v>
      </c>
      <c r="B4862" t="s">
        <v>22</v>
      </c>
      <c r="C4862" t="s">
        <v>475</v>
      </c>
      <c r="D4862" t="s">
        <v>24</v>
      </c>
      <c r="E4862" t="s">
        <v>476</v>
      </c>
      <c r="F4862" t="s">
        <v>477</v>
      </c>
      <c r="G4862" t="s">
        <v>6617</v>
      </c>
      <c r="H4862" s="1">
        <f>DATE(YEAR(invoices[[#This Row],[due_date]]),MONTH(invoices[[#This Row],[due_date]]),1)</f>
        <v>45231</v>
      </c>
      <c r="I4862" s="1">
        <v>45237</v>
      </c>
      <c r="J4862">
        <v>6100</v>
      </c>
      <c r="K4862">
        <v>0</v>
      </c>
      <c r="L4862">
        <v>0</v>
      </c>
      <c r="M4862">
        <f>invoices[[#This Row],[rent_amount]]+invoices[[#This Row],[electricity_amount]]+invoices[[#This Row],[other_charges]]</f>
        <v>6100</v>
      </c>
      <c r="N4862" t="s">
        <v>28</v>
      </c>
      <c r="O4862" t="s">
        <v>332</v>
      </c>
      <c r="P4862">
        <v>0</v>
      </c>
      <c r="Q4862" t="b">
        <v>0</v>
      </c>
      <c r="R4862" t="s">
        <v>279</v>
      </c>
      <c r="S4862">
        <v>0</v>
      </c>
      <c r="T4862">
        <f>invoices[[#This Row],[total_amount]]</f>
        <v>6100</v>
      </c>
      <c r="U4862" t="s">
        <v>479</v>
      </c>
      <c r="V4862" t="str">
        <f>INDEX([1]!Table1[tenantname],MATCH(invoices[[#This Row],[allotment_id]],[1]!Table1[TenantAllotmentID],0))</f>
        <v>Aurobinda Bharat Maharana (B41-D1)</v>
      </c>
      <c r="W4862" t="s">
        <v>14124</v>
      </c>
      <c r="X4862" t="s">
        <v>14125</v>
      </c>
      <c r="Y4862" s="4">
        <v>45231</v>
      </c>
      <c r="Z4862" t="s">
        <v>15808</v>
      </c>
      <c r="AA4862">
        <v>4270</v>
      </c>
      <c r="AB4862">
        <v>1551</v>
      </c>
      <c r="AC4862">
        <v>279</v>
      </c>
      <c r="AD4862" s="7">
        <f>invoices[[#This Row],[Rent]]+invoices[[#This Row],[Services]]+invoices[[#This Row],[GST]]</f>
        <v>6100</v>
      </c>
      <c r="AE4862" s="7">
        <f>invoices[[#This Row],[Total]]-invoices[[#This Row],[rent_amount]]</f>
        <v>0</v>
      </c>
      <c r="AF4862">
        <v>2538</v>
      </c>
      <c r="AG4862">
        <v>0</v>
      </c>
      <c r="AH4862">
        <f>invoices[[#This Row],[EB Amount]]-invoices[[#This Row],[electricity_amount]]</f>
        <v>0</v>
      </c>
    </row>
    <row r="4863" spans="1:34">
      <c r="A4863" t="s">
        <v>6646</v>
      </c>
      <c r="B4863" t="s">
        <v>22</v>
      </c>
      <c r="C4863" t="s">
        <v>6647</v>
      </c>
      <c r="D4863" t="s">
        <v>24</v>
      </c>
      <c r="E4863" t="s">
        <v>80</v>
      </c>
      <c r="F4863" t="s">
        <v>300</v>
      </c>
      <c r="G4863" t="s">
        <v>6648</v>
      </c>
      <c r="H4863" s="1">
        <f>DATE(YEAR(invoices[[#This Row],[due_date]]),MONTH(invoices[[#This Row],[due_date]]),1)</f>
        <v>45231</v>
      </c>
      <c r="I4863" s="1">
        <v>45237</v>
      </c>
      <c r="J4863">
        <v>4532</v>
      </c>
      <c r="K4863">
        <v>1488</v>
      </c>
      <c r="L4863">
        <v>2250</v>
      </c>
      <c r="M4863">
        <f>invoices[[#This Row],[rent_amount]]+invoices[[#This Row],[electricity_amount]]+invoices[[#This Row],[other_charges]]</f>
        <v>8270</v>
      </c>
      <c r="N4863" t="s">
        <v>28</v>
      </c>
      <c r="O4863" t="s">
        <v>332</v>
      </c>
      <c r="P4863">
        <v>0</v>
      </c>
      <c r="Q4863" t="b">
        <v>0</v>
      </c>
      <c r="R4863" t="s">
        <v>279</v>
      </c>
      <c r="S4863">
        <v>0</v>
      </c>
      <c r="T4863">
        <f>invoices[[#This Row],[total_amount]]</f>
        <v>8270</v>
      </c>
      <c r="U4863" t="s">
        <v>6649</v>
      </c>
      <c r="V4863" t="str">
        <f>INDEX([1]!Table1[tenantname],MATCH(invoices[[#This Row],[allotment_id]],[1]!Table1[TenantAllotmentID],0))</f>
        <v>Aditi Balaji (D21-B2)</v>
      </c>
      <c r="W4863" t="s">
        <v>15496</v>
      </c>
      <c r="X4863" t="s">
        <v>15497</v>
      </c>
      <c r="Y4863" s="4">
        <v>45231</v>
      </c>
      <c r="Z4863" t="s">
        <v>15808</v>
      </c>
      <c r="AA4863">
        <v>3173</v>
      </c>
      <c r="AB4863">
        <v>1152</v>
      </c>
      <c r="AC4863">
        <v>207</v>
      </c>
      <c r="AD4863" s="7">
        <f>invoices[[#This Row],[Rent]]+invoices[[#This Row],[Services]]+invoices[[#This Row],[GST]]</f>
        <v>4532</v>
      </c>
      <c r="AE4863" s="7">
        <f>invoices[[#This Row],[Total]]-invoices[[#This Row],[rent_amount]]</f>
        <v>0</v>
      </c>
      <c r="AF4863">
        <v>2552</v>
      </c>
      <c r="AG4863">
        <v>1488</v>
      </c>
      <c r="AH4863">
        <f>invoices[[#This Row],[EB Amount]]-invoices[[#This Row],[electricity_amount]]</f>
        <v>0</v>
      </c>
    </row>
    <row r="4864" spans="1:34">
      <c r="A4864" t="s">
        <v>6664</v>
      </c>
      <c r="B4864" t="s">
        <v>22</v>
      </c>
      <c r="C4864" t="s">
        <v>267</v>
      </c>
      <c r="D4864" t="s">
        <v>24</v>
      </c>
      <c r="E4864" t="s">
        <v>247</v>
      </c>
      <c r="F4864" t="s">
        <v>365</v>
      </c>
      <c r="G4864" t="s">
        <v>6665</v>
      </c>
      <c r="H4864" s="1">
        <f>DATE(YEAR(invoices[[#This Row],[due_date]]),MONTH(invoices[[#This Row],[due_date]]),1)</f>
        <v>45231</v>
      </c>
      <c r="I4864" s="1">
        <v>45237</v>
      </c>
      <c r="J4864">
        <v>12600</v>
      </c>
      <c r="K4864">
        <v>1426</v>
      </c>
      <c r="L4864">
        <v>2250</v>
      </c>
      <c r="M4864">
        <f>invoices[[#This Row],[rent_amount]]+invoices[[#This Row],[electricity_amount]]+invoices[[#This Row],[other_charges]]</f>
        <v>16276</v>
      </c>
      <c r="N4864" t="s">
        <v>28</v>
      </c>
      <c r="O4864" t="s">
        <v>278</v>
      </c>
      <c r="P4864">
        <v>0</v>
      </c>
      <c r="Q4864" t="b">
        <v>0</v>
      </c>
      <c r="R4864" t="s">
        <v>279</v>
      </c>
      <c r="S4864">
        <v>0</v>
      </c>
      <c r="T4864">
        <f>invoices[[#This Row],[total_amount]]</f>
        <v>16276</v>
      </c>
      <c r="U4864" t="s">
        <v>2450</v>
      </c>
      <c r="V4864" t="str">
        <f>INDEX([1]!Table1[tenantname],MATCH(invoices[[#This Row],[allotment_id]],[1]!Table1[TenantAllotmentID],0))</f>
        <v>Nikhil Pandey (C11-C1)</v>
      </c>
      <c r="W4864" t="s">
        <v>14050</v>
      </c>
      <c r="X4864" t="s">
        <v>14807</v>
      </c>
      <c r="Y4864" s="4">
        <v>45231</v>
      </c>
      <c r="Z4864" t="s">
        <v>15808</v>
      </c>
      <c r="AA4864">
        <v>9044</v>
      </c>
      <c r="AB4864">
        <v>3014</v>
      </c>
      <c r="AC4864">
        <v>542</v>
      </c>
      <c r="AD4864" s="7">
        <f>invoices[[#This Row],[Rent]]+invoices[[#This Row],[Services]]+invoices[[#This Row],[GST]]</f>
        <v>12600</v>
      </c>
      <c r="AE4864" s="7">
        <f>invoices[[#This Row],[Total]]-invoices[[#This Row],[rent_amount]]</f>
        <v>0</v>
      </c>
      <c r="AF4864">
        <v>2561</v>
      </c>
      <c r="AG4864">
        <v>1426</v>
      </c>
      <c r="AH4864">
        <f>invoices[[#This Row],[EB Amount]]-invoices[[#This Row],[electricity_amount]]</f>
        <v>0</v>
      </c>
    </row>
    <row r="4865" spans="1:34">
      <c r="A4865" t="s">
        <v>6711</v>
      </c>
      <c r="B4865" t="s">
        <v>22</v>
      </c>
      <c r="C4865" t="s">
        <v>747</v>
      </c>
      <c r="D4865" t="s">
        <v>24</v>
      </c>
      <c r="E4865" t="s">
        <v>268</v>
      </c>
      <c r="F4865" t="s">
        <v>748</v>
      </c>
      <c r="G4865" t="s">
        <v>6712</v>
      </c>
      <c r="H4865" s="1">
        <f>DATE(YEAR(invoices[[#This Row],[due_date]]),MONTH(invoices[[#This Row],[due_date]]),1)</f>
        <v>45231</v>
      </c>
      <c r="I4865" s="1">
        <v>45237</v>
      </c>
      <c r="J4865">
        <v>13600</v>
      </c>
      <c r="K4865">
        <v>1612</v>
      </c>
      <c r="L4865">
        <v>0</v>
      </c>
      <c r="M4865">
        <f>invoices[[#This Row],[rent_amount]]+invoices[[#This Row],[electricity_amount]]+invoices[[#This Row],[other_charges]]</f>
        <v>15212</v>
      </c>
      <c r="N4865" t="s">
        <v>28</v>
      </c>
      <c r="O4865" t="s">
        <v>332</v>
      </c>
      <c r="P4865">
        <v>0</v>
      </c>
      <c r="Q4865" t="b">
        <v>0</v>
      </c>
      <c r="R4865" t="s">
        <v>279</v>
      </c>
      <c r="S4865">
        <v>0</v>
      </c>
      <c r="T4865">
        <f>invoices[[#This Row],[total_amount]]</f>
        <v>15212</v>
      </c>
      <c r="U4865" t="s">
        <v>750</v>
      </c>
      <c r="V4865" t="str">
        <f>INDEX([1]!Table1[tenantname],MATCH(invoices[[#This Row],[allotment_id]],[1]!Table1[TenantAllotmentID],0))</f>
        <v>Arjjun  Sellamuthu (C21-B1)</v>
      </c>
      <c r="W4865" t="s">
        <v>14217</v>
      </c>
      <c r="X4865" t="s">
        <v>14218</v>
      </c>
      <c r="Y4865" s="4">
        <v>45231</v>
      </c>
      <c r="Z4865" t="s">
        <v>15808</v>
      </c>
      <c r="AA4865">
        <v>9762</v>
      </c>
      <c r="AB4865">
        <v>3253</v>
      </c>
      <c r="AC4865">
        <v>585</v>
      </c>
      <c r="AD4865" s="7">
        <f>invoices[[#This Row],[Rent]]+invoices[[#This Row],[Services]]+invoices[[#This Row],[GST]]</f>
        <v>13600</v>
      </c>
      <c r="AE4865" s="7">
        <f>invoices[[#This Row],[Total]]-invoices[[#This Row],[rent_amount]]</f>
        <v>0</v>
      </c>
      <c r="AF4865">
        <v>2583</v>
      </c>
      <c r="AG4865">
        <v>1612</v>
      </c>
      <c r="AH4865">
        <f>invoices[[#This Row],[EB Amount]]-invoices[[#This Row],[electricity_amount]]</f>
        <v>0</v>
      </c>
    </row>
    <row r="4866" spans="1:34">
      <c r="A4866" t="s">
        <v>6746</v>
      </c>
      <c r="B4866" t="s">
        <v>22</v>
      </c>
      <c r="C4866" t="s">
        <v>353</v>
      </c>
      <c r="D4866" t="s">
        <v>24</v>
      </c>
      <c r="E4866" t="s">
        <v>354</v>
      </c>
      <c r="F4866" t="s">
        <v>355</v>
      </c>
      <c r="G4866" t="s">
        <v>6747</v>
      </c>
      <c r="H4866" s="1">
        <f>DATE(YEAR(invoices[[#This Row],[due_date]]),MONTH(invoices[[#This Row],[due_date]]),1)</f>
        <v>45231</v>
      </c>
      <c r="I4866" s="1">
        <v>45237</v>
      </c>
      <c r="J4866">
        <v>13600</v>
      </c>
      <c r="K4866">
        <v>1612</v>
      </c>
      <c r="L4866">
        <v>0</v>
      </c>
      <c r="M4866">
        <f>invoices[[#This Row],[rent_amount]]+invoices[[#This Row],[electricity_amount]]+invoices[[#This Row],[other_charges]]</f>
        <v>15212</v>
      </c>
      <c r="N4866" t="s">
        <v>28</v>
      </c>
      <c r="O4866" t="s">
        <v>1367</v>
      </c>
      <c r="P4866">
        <v>0</v>
      </c>
      <c r="Q4866" t="b">
        <v>0</v>
      </c>
      <c r="R4866" t="s">
        <v>279</v>
      </c>
      <c r="S4866">
        <v>0</v>
      </c>
      <c r="T4866">
        <f>invoices[[#This Row],[total_amount]]</f>
        <v>15212</v>
      </c>
      <c r="U4866" t="s">
        <v>356</v>
      </c>
      <c r="V4866" t="str">
        <f>INDEX([1]!Table1[tenantname],MATCH(invoices[[#This Row],[allotment_id]],[1]!Table1[TenantAllotmentID],0))</f>
        <v>Sai Sundeep (B34-B1)</v>
      </c>
      <c r="W4866" t="s">
        <v>14078</v>
      </c>
      <c r="X4866" t="s">
        <v>14079</v>
      </c>
      <c r="Y4866" s="4">
        <v>45231</v>
      </c>
      <c r="Z4866" t="s">
        <v>15808</v>
      </c>
      <c r="AA4866">
        <v>9762</v>
      </c>
      <c r="AB4866">
        <v>3253</v>
      </c>
      <c r="AC4866">
        <v>585</v>
      </c>
      <c r="AD4866" s="7">
        <f>invoices[[#This Row],[Rent]]+invoices[[#This Row],[Services]]+invoices[[#This Row],[GST]]</f>
        <v>13600</v>
      </c>
      <c r="AE4866" s="7">
        <f>invoices[[#This Row],[Total]]-invoices[[#This Row],[rent_amount]]</f>
        <v>0</v>
      </c>
      <c r="AF4866">
        <v>2601</v>
      </c>
      <c r="AG4866">
        <v>1612</v>
      </c>
      <c r="AH4866">
        <f>invoices[[#This Row],[EB Amount]]-invoices[[#This Row],[electricity_amount]]</f>
        <v>0</v>
      </c>
    </row>
    <row r="4867" spans="1:34">
      <c r="A4867" t="s">
        <v>6834</v>
      </c>
      <c r="B4867" t="s">
        <v>22</v>
      </c>
      <c r="C4867" t="s">
        <v>5459</v>
      </c>
      <c r="D4867" t="s">
        <v>24</v>
      </c>
      <c r="E4867" t="s">
        <v>112</v>
      </c>
      <c r="F4867" t="s">
        <v>1305</v>
      </c>
      <c r="G4867" t="s">
        <v>6835</v>
      </c>
      <c r="H4867" s="1">
        <f>DATE(YEAR(invoices[[#This Row],[due_date]]),MONTH(invoices[[#This Row],[due_date]]),1)</f>
        <v>45231</v>
      </c>
      <c r="I4867" s="1">
        <v>45237</v>
      </c>
      <c r="J4867">
        <v>13500</v>
      </c>
      <c r="K4867">
        <v>1829</v>
      </c>
      <c r="L4867">
        <v>0</v>
      </c>
      <c r="M4867">
        <f>invoices[[#This Row],[rent_amount]]+invoices[[#This Row],[electricity_amount]]+invoices[[#This Row],[other_charges]]</f>
        <v>15329</v>
      </c>
      <c r="N4867" t="s">
        <v>28</v>
      </c>
      <c r="O4867" t="s">
        <v>1367</v>
      </c>
      <c r="P4867">
        <v>0</v>
      </c>
      <c r="Q4867" t="b">
        <v>0</v>
      </c>
      <c r="R4867" t="s">
        <v>279</v>
      </c>
      <c r="S4867">
        <v>0</v>
      </c>
      <c r="T4867">
        <f>invoices[[#This Row],[total_amount]]</f>
        <v>15329</v>
      </c>
      <c r="U4867" t="s">
        <v>5461</v>
      </c>
      <c r="V4867" t="str">
        <f>INDEX([1]!Table1[tenantname],MATCH(invoices[[#This Row],[allotment_id]],[1]!Table1[TenantAllotmentID],0))</f>
        <v>Saswat Panigrahi (A23-B1)</v>
      </c>
      <c r="W4867" t="s">
        <v>15376</v>
      </c>
      <c r="X4867" t="s">
        <v>15377</v>
      </c>
      <c r="Y4867" s="4">
        <v>45231</v>
      </c>
      <c r="Z4867" t="s">
        <v>15808</v>
      </c>
      <c r="AA4867">
        <v>9690</v>
      </c>
      <c r="AB4867">
        <v>3229</v>
      </c>
      <c r="AC4867">
        <v>581</v>
      </c>
      <c r="AD4867" s="7">
        <f>invoices[[#This Row],[Rent]]+invoices[[#This Row],[Services]]+invoices[[#This Row],[GST]]</f>
        <v>13500</v>
      </c>
      <c r="AE4867" s="7">
        <f>invoices[[#This Row],[Total]]-invoices[[#This Row],[rent_amount]]</f>
        <v>0</v>
      </c>
      <c r="AF4867">
        <v>2648</v>
      </c>
      <c r="AG4867">
        <v>1829</v>
      </c>
      <c r="AH4867">
        <f>invoices[[#This Row],[EB Amount]]-invoices[[#This Row],[electricity_amount]]</f>
        <v>0</v>
      </c>
    </row>
    <row r="4868" spans="1:34">
      <c r="A4868" t="s">
        <v>6836</v>
      </c>
      <c r="B4868" t="s">
        <v>22</v>
      </c>
      <c r="C4868" t="s">
        <v>225</v>
      </c>
      <c r="D4868" t="s">
        <v>24</v>
      </c>
      <c r="E4868" t="s">
        <v>234</v>
      </c>
      <c r="F4868" t="s">
        <v>544</v>
      </c>
      <c r="G4868" t="s">
        <v>6837</v>
      </c>
      <c r="H4868" s="1">
        <f>DATE(YEAR(invoices[[#This Row],[due_date]]),MONTH(invoices[[#This Row],[due_date]]),1)</f>
        <v>45231</v>
      </c>
      <c r="I4868" s="1">
        <v>45237</v>
      </c>
      <c r="J4868">
        <v>13600</v>
      </c>
      <c r="K4868">
        <v>1364</v>
      </c>
      <c r="L4868">
        <v>0</v>
      </c>
      <c r="M4868">
        <f>invoices[[#This Row],[rent_amount]]+invoices[[#This Row],[electricity_amount]]+invoices[[#This Row],[other_charges]]</f>
        <v>14964</v>
      </c>
      <c r="N4868" t="s">
        <v>28</v>
      </c>
      <c r="O4868" t="s">
        <v>278</v>
      </c>
      <c r="P4868">
        <v>0</v>
      </c>
      <c r="Q4868" t="b">
        <v>0</v>
      </c>
      <c r="R4868" t="s">
        <v>279</v>
      </c>
      <c r="S4868">
        <v>0</v>
      </c>
      <c r="T4868">
        <f>invoices[[#This Row],[total_amount]]</f>
        <v>14964</v>
      </c>
      <c r="U4868" t="s">
        <v>548</v>
      </c>
      <c r="V4868" t="str">
        <f>INDEX([1]!Table1[tenantname],MATCH(invoices[[#This Row],[allotment_id]],[1]!Table1[TenantAllotmentID],0))</f>
        <v>Olivia Sarkar (D12-B2)</v>
      </c>
      <c r="W4868" t="s">
        <v>14038</v>
      </c>
      <c r="X4868" t="s">
        <v>14148</v>
      </c>
      <c r="Y4868" s="4">
        <v>45231</v>
      </c>
      <c r="Z4868" t="s">
        <v>15808</v>
      </c>
      <c r="AA4868">
        <v>9762</v>
      </c>
      <c r="AB4868">
        <v>3253</v>
      </c>
      <c r="AC4868">
        <v>585</v>
      </c>
      <c r="AD4868" s="7">
        <f>invoices[[#This Row],[Rent]]+invoices[[#This Row],[Services]]+invoices[[#This Row],[GST]]</f>
        <v>13600</v>
      </c>
      <c r="AE4868" s="7">
        <f>invoices[[#This Row],[Total]]-invoices[[#This Row],[rent_amount]]</f>
        <v>0</v>
      </c>
      <c r="AF4868">
        <v>2649</v>
      </c>
      <c r="AG4868">
        <v>1364</v>
      </c>
      <c r="AH4868">
        <f>invoices[[#This Row],[EB Amount]]-invoices[[#This Row],[electricity_amount]]</f>
        <v>0</v>
      </c>
    </row>
    <row r="4869" spans="1:34">
      <c r="A4869" t="s">
        <v>6877</v>
      </c>
      <c r="B4869" t="s">
        <v>22</v>
      </c>
      <c r="C4869" t="s">
        <v>1505</v>
      </c>
      <c r="D4869" t="s">
        <v>24</v>
      </c>
      <c r="E4869" t="s">
        <v>354</v>
      </c>
      <c r="F4869" t="s">
        <v>1506</v>
      </c>
      <c r="G4869" t="s">
        <v>6878</v>
      </c>
      <c r="H4869" s="1">
        <f>DATE(YEAR(invoices[[#This Row],[due_date]]),MONTH(invoices[[#This Row],[due_date]]),1)</f>
        <v>45231</v>
      </c>
      <c r="I4869" s="1">
        <v>45237</v>
      </c>
      <c r="J4869">
        <v>4200</v>
      </c>
      <c r="K4869">
        <v>0</v>
      </c>
      <c r="L4869">
        <v>0</v>
      </c>
      <c r="M4869">
        <f>invoices[[#This Row],[rent_amount]]+invoices[[#This Row],[electricity_amount]]+invoices[[#This Row],[other_charges]]</f>
        <v>4200</v>
      </c>
      <c r="N4869" t="s">
        <v>28</v>
      </c>
      <c r="O4869" t="s">
        <v>278</v>
      </c>
      <c r="P4869">
        <v>0</v>
      </c>
      <c r="Q4869" t="b">
        <v>0</v>
      </c>
      <c r="R4869" t="s">
        <v>279</v>
      </c>
      <c r="S4869">
        <v>0</v>
      </c>
      <c r="T4869">
        <f>invoices[[#This Row],[total_amount]]</f>
        <v>4200</v>
      </c>
      <c r="U4869" t="s">
        <v>1508</v>
      </c>
      <c r="V4869" t="str">
        <f>INDEX([1]!Table1[tenantname],MATCH(invoices[[#This Row],[allotment_id]],[1]!Table1[TenantAllotmentID],0))</f>
        <v>Mudassir Ali (B34-C2)</v>
      </c>
      <c r="W4869" t="s">
        <v>14499</v>
      </c>
      <c r="X4869" t="s">
        <v>14500</v>
      </c>
      <c r="Y4869" s="4">
        <v>45231</v>
      </c>
      <c r="Z4869" t="s">
        <v>15808</v>
      </c>
      <c r="AA4869">
        <v>2940</v>
      </c>
      <c r="AB4869">
        <v>1068</v>
      </c>
      <c r="AC4869">
        <v>192</v>
      </c>
      <c r="AD4869" s="7">
        <f>invoices[[#This Row],[Rent]]+invoices[[#This Row],[Services]]+invoices[[#This Row],[GST]]</f>
        <v>4200</v>
      </c>
      <c r="AE4869" s="7">
        <f>invoices[[#This Row],[Total]]-invoices[[#This Row],[rent_amount]]</f>
        <v>0</v>
      </c>
      <c r="AF4869">
        <v>2673</v>
      </c>
      <c r="AG4869">
        <v>0</v>
      </c>
      <c r="AH4869">
        <f>invoices[[#This Row],[EB Amount]]-invoices[[#This Row],[electricity_amount]]</f>
        <v>0</v>
      </c>
    </row>
    <row r="4870" spans="1:34">
      <c r="A4870" t="s">
        <v>6970</v>
      </c>
      <c r="B4870" t="s">
        <v>22</v>
      </c>
      <c r="C4870" t="s">
        <v>1981</v>
      </c>
      <c r="D4870" t="s">
        <v>24</v>
      </c>
      <c r="E4870" t="s">
        <v>96</v>
      </c>
      <c r="F4870" t="s">
        <v>1982</v>
      </c>
      <c r="G4870" t="s">
        <v>6971</v>
      </c>
      <c r="H4870" s="1">
        <f>DATE(YEAR(invoices[[#This Row],[due_date]]),MONTH(invoices[[#This Row],[due_date]]),1)</f>
        <v>45231</v>
      </c>
      <c r="I4870" s="1">
        <v>45237</v>
      </c>
      <c r="J4870">
        <v>12500</v>
      </c>
      <c r="K4870">
        <v>2945</v>
      </c>
      <c r="L4870">
        <v>0</v>
      </c>
      <c r="M4870">
        <f>invoices[[#This Row],[rent_amount]]+invoices[[#This Row],[electricity_amount]]+invoices[[#This Row],[other_charges]]</f>
        <v>15445</v>
      </c>
      <c r="N4870" t="s">
        <v>28</v>
      </c>
      <c r="O4870" t="s">
        <v>278</v>
      </c>
      <c r="P4870">
        <v>0</v>
      </c>
      <c r="Q4870" t="b">
        <v>0</v>
      </c>
      <c r="R4870" t="s">
        <v>279</v>
      </c>
      <c r="S4870">
        <v>0</v>
      </c>
      <c r="T4870">
        <f>invoices[[#This Row],[total_amount]]</f>
        <v>15445</v>
      </c>
      <c r="U4870" t="s">
        <v>1984</v>
      </c>
      <c r="V4870" t="str">
        <f>INDEX([1]!Table1[tenantname],MATCH(invoices[[#This Row],[allotment_id]],[1]!Table1[TenantAllotmentID],0))</f>
        <v>Nitin Chanpuriya (B33-C1)</v>
      </c>
      <c r="W4870" t="s">
        <v>14667</v>
      </c>
      <c r="X4870" t="s">
        <v>14668</v>
      </c>
      <c r="Y4870" s="4">
        <v>45231</v>
      </c>
      <c r="Z4870" t="s">
        <v>15808</v>
      </c>
      <c r="AA4870">
        <v>8973</v>
      </c>
      <c r="AB4870">
        <v>2990</v>
      </c>
      <c r="AC4870">
        <v>537</v>
      </c>
      <c r="AD4870" s="7">
        <f>invoices[[#This Row],[Rent]]+invoices[[#This Row],[Services]]+invoices[[#This Row],[GST]]</f>
        <v>12500</v>
      </c>
      <c r="AE4870" s="7">
        <f>invoices[[#This Row],[Total]]-invoices[[#This Row],[rent_amount]]</f>
        <v>0</v>
      </c>
      <c r="AF4870">
        <v>2719</v>
      </c>
      <c r="AG4870">
        <v>2945</v>
      </c>
      <c r="AH4870">
        <f>invoices[[#This Row],[EB Amount]]-invoices[[#This Row],[electricity_amount]]</f>
        <v>0</v>
      </c>
    </row>
    <row r="4871" spans="1:34">
      <c r="A4871" t="s">
        <v>7020</v>
      </c>
      <c r="B4871" t="s">
        <v>22</v>
      </c>
      <c r="C4871" t="s">
        <v>4247</v>
      </c>
      <c r="D4871" t="s">
        <v>24</v>
      </c>
      <c r="E4871" t="s">
        <v>569</v>
      </c>
      <c r="F4871" t="s">
        <v>727</v>
      </c>
      <c r="G4871" t="s">
        <v>7021</v>
      </c>
      <c r="H4871" s="1">
        <f>DATE(YEAR(invoices[[#This Row],[due_date]]),MONTH(invoices[[#This Row],[due_date]]),1)</f>
        <v>45231</v>
      </c>
      <c r="I4871" s="1">
        <v>45237</v>
      </c>
      <c r="J4871">
        <v>12000</v>
      </c>
      <c r="K4871">
        <v>3193</v>
      </c>
      <c r="L4871">
        <v>0</v>
      </c>
      <c r="M4871">
        <f>invoices[[#This Row],[rent_amount]]+invoices[[#This Row],[electricity_amount]]+invoices[[#This Row],[other_charges]]</f>
        <v>15193</v>
      </c>
      <c r="N4871" t="s">
        <v>28</v>
      </c>
      <c r="O4871" t="s">
        <v>1367</v>
      </c>
      <c r="P4871">
        <v>0</v>
      </c>
      <c r="Q4871" t="b">
        <v>0</v>
      </c>
      <c r="R4871" t="s">
        <v>279</v>
      </c>
      <c r="S4871">
        <v>0</v>
      </c>
      <c r="T4871">
        <f>invoices[[#This Row],[total_amount]]</f>
        <v>15193</v>
      </c>
      <c r="U4871" t="s">
        <v>4249</v>
      </c>
      <c r="V4871" t="str">
        <f>INDEX([1]!Table1[tenantname],MATCH(invoices[[#This Row],[allotment_id]],[1]!Table1[TenantAllotmentID],0))</f>
        <v>Swarali Kadam (C12-C3)</v>
      </c>
      <c r="W4871" t="s">
        <v>15195</v>
      </c>
      <c r="X4871" t="s">
        <v>15196</v>
      </c>
      <c r="Y4871" s="4">
        <v>45231</v>
      </c>
      <c r="Z4871" t="s">
        <v>15808</v>
      </c>
      <c r="AA4871">
        <v>8400</v>
      </c>
      <c r="AB4871">
        <v>3050</v>
      </c>
      <c r="AC4871">
        <v>550</v>
      </c>
      <c r="AD4871" s="7">
        <f>invoices[[#This Row],[Rent]]+invoices[[#This Row],[Services]]+invoices[[#This Row],[GST]]</f>
        <v>12000</v>
      </c>
      <c r="AE4871" s="7">
        <f>invoices[[#This Row],[Total]]-invoices[[#This Row],[rent_amount]]</f>
        <v>0</v>
      </c>
      <c r="AF4871">
        <v>2744</v>
      </c>
      <c r="AG4871">
        <v>3193</v>
      </c>
      <c r="AH4871">
        <f>invoices[[#This Row],[EB Amount]]-invoices[[#This Row],[electricity_amount]]</f>
        <v>0</v>
      </c>
    </row>
    <row r="4872" spans="1:34">
      <c r="A4872" t="s">
        <v>7403</v>
      </c>
      <c r="B4872" t="s">
        <v>22</v>
      </c>
      <c r="C4872" t="s">
        <v>1695</v>
      </c>
      <c r="D4872" t="s">
        <v>24</v>
      </c>
      <c r="E4872" t="s">
        <v>349</v>
      </c>
      <c r="F4872" t="s">
        <v>350</v>
      </c>
      <c r="G4872" t="s">
        <v>7404</v>
      </c>
      <c r="H4872" s="1">
        <f>DATE(YEAR(invoices[[#This Row],[due_date]]),MONTH(invoices[[#This Row],[due_date]]),1)</f>
        <v>45231</v>
      </c>
      <c r="I4872" s="1">
        <v>45237</v>
      </c>
      <c r="J4872">
        <v>12500</v>
      </c>
      <c r="K4872">
        <v>1302</v>
      </c>
      <c r="L4872">
        <v>0</v>
      </c>
      <c r="M4872">
        <f>invoices[[#This Row],[rent_amount]]+invoices[[#This Row],[electricity_amount]]+invoices[[#This Row],[other_charges]]</f>
        <v>13802</v>
      </c>
      <c r="N4872" t="s">
        <v>28</v>
      </c>
      <c r="O4872" t="s">
        <v>278</v>
      </c>
      <c r="P4872">
        <v>0</v>
      </c>
      <c r="Q4872" t="b">
        <v>0</v>
      </c>
      <c r="R4872" t="s">
        <v>279</v>
      </c>
      <c r="S4872">
        <v>0</v>
      </c>
      <c r="T4872">
        <f>invoices[[#This Row],[total_amount]]</f>
        <v>13802</v>
      </c>
      <c r="U4872" t="s">
        <v>1697</v>
      </c>
      <c r="V4872" t="str">
        <f>INDEX([1]!Table1[tenantname],MATCH(invoices[[#This Row],[allotment_id]],[1]!Table1[TenantAllotmentID],0))</f>
        <v>Parteek Gupta (B11-C1)</v>
      </c>
      <c r="W4872" t="s">
        <v>14564</v>
      </c>
      <c r="X4872" t="s">
        <v>14565</v>
      </c>
      <c r="Y4872" s="4">
        <v>45231</v>
      </c>
      <c r="Z4872" t="s">
        <v>15808</v>
      </c>
      <c r="AA4872">
        <v>8973</v>
      </c>
      <c r="AB4872">
        <v>2990</v>
      </c>
      <c r="AC4872">
        <v>537</v>
      </c>
      <c r="AD4872" s="7">
        <f>invoices[[#This Row],[Rent]]+invoices[[#This Row],[Services]]+invoices[[#This Row],[GST]]</f>
        <v>12500</v>
      </c>
      <c r="AE4872" s="7">
        <f>invoices[[#This Row],[Total]]-invoices[[#This Row],[rent_amount]]</f>
        <v>0</v>
      </c>
      <c r="AF4872">
        <v>2933</v>
      </c>
      <c r="AG4872">
        <v>1302</v>
      </c>
      <c r="AH4872">
        <f>invoices[[#This Row],[EB Amount]]-invoices[[#This Row],[electricity_amount]]</f>
        <v>0</v>
      </c>
    </row>
    <row r="4873" spans="1:34">
      <c r="A4873" t="s">
        <v>7527</v>
      </c>
      <c r="B4873" t="s">
        <v>22</v>
      </c>
      <c r="C4873" t="s">
        <v>95</v>
      </c>
      <c r="D4873" t="s">
        <v>24</v>
      </c>
      <c r="E4873" t="s">
        <v>96</v>
      </c>
      <c r="F4873" t="s">
        <v>97</v>
      </c>
      <c r="G4873" t="s">
        <v>7528</v>
      </c>
      <c r="H4873" s="1">
        <f>DATE(YEAR(invoices[[#This Row],[due_date]]),MONTH(invoices[[#This Row],[due_date]]),1)</f>
        <v>45231</v>
      </c>
      <c r="I4873" s="1">
        <v>45237</v>
      </c>
      <c r="J4873">
        <v>12600</v>
      </c>
      <c r="K4873">
        <v>2945</v>
      </c>
      <c r="L4873">
        <v>0</v>
      </c>
      <c r="M4873">
        <f>invoices[[#This Row],[rent_amount]]+invoices[[#This Row],[electricity_amount]]+invoices[[#This Row],[other_charges]]</f>
        <v>15545</v>
      </c>
      <c r="N4873" t="s">
        <v>28</v>
      </c>
      <c r="O4873" t="s">
        <v>332</v>
      </c>
      <c r="P4873">
        <v>0</v>
      </c>
      <c r="Q4873" t="b">
        <v>0</v>
      </c>
      <c r="R4873" t="s">
        <v>279</v>
      </c>
      <c r="S4873">
        <v>0</v>
      </c>
      <c r="T4873">
        <f>invoices[[#This Row],[total_amount]]</f>
        <v>15545</v>
      </c>
      <c r="U4873" t="s">
        <v>101</v>
      </c>
      <c r="V4873" t="str">
        <f>INDEX([1]!Table1[tenantname],MATCH(invoices[[#This Row],[allotment_id]],[1]!Table1[TenantAllotmentID],0))</f>
        <v>Athreya Guru (B33-C2)</v>
      </c>
      <c r="W4873" t="s">
        <v>14002</v>
      </c>
      <c r="X4873" t="s">
        <v>14003</v>
      </c>
      <c r="Y4873" s="4">
        <v>45231</v>
      </c>
      <c r="Z4873" t="s">
        <v>15808</v>
      </c>
      <c r="AA4873">
        <v>9044</v>
      </c>
      <c r="AB4873">
        <v>3014</v>
      </c>
      <c r="AC4873">
        <v>542</v>
      </c>
      <c r="AD4873" s="7">
        <f>invoices[[#This Row],[Rent]]+invoices[[#This Row],[Services]]+invoices[[#This Row],[GST]]</f>
        <v>12600</v>
      </c>
      <c r="AE4873" s="7">
        <f>invoices[[#This Row],[Total]]-invoices[[#This Row],[rent_amount]]</f>
        <v>0</v>
      </c>
      <c r="AF4873">
        <v>2996</v>
      </c>
      <c r="AG4873">
        <v>2945</v>
      </c>
      <c r="AH4873">
        <f>invoices[[#This Row],[EB Amount]]-invoices[[#This Row],[electricity_amount]]</f>
        <v>0</v>
      </c>
    </row>
    <row r="4874" spans="1:34">
      <c r="A4874" t="s">
        <v>7549</v>
      </c>
      <c r="B4874" t="s">
        <v>22</v>
      </c>
      <c r="C4874" t="s">
        <v>2835</v>
      </c>
      <c r="D4874" t="s">
        <v>24</v>
      </c>
      <c r="E4874" t="s">
        <v>226</v>
      </c>
      <c r="F4874" t="s">
        <v>2836</v>
      </c>
      <c r="G4874" t="s">
        <v>7550</v>
      </c>
      <c r="H4874" s="1">
        <f>DATE(YEAR(invoices[[#This Row],[due_date]]),MONTH(invoices[[#This Row],[due_date]]),1)</f>
        <v>45231</v>
      </c>
      <c r="I4874" s="1">
        <v>45237</v>
      </c>
      <c r="J4874">
        <v>13600</v>
      </c>
      <c r="K4874">
        <v>1426</v>
      </c>
      <c r="L4874">
        <v>0</v>
      </c>
      <c r="M4874">
        <f>invoices[[#This Row],[rent_amount]]+invoices[[#This Row],[electricity_amount]]+invoices[[#This Row],[other_charges]]</f>
        <v>15026</v>
      </c>
      <c r="N4874" t="s">
        <v>28</v>
      </c>
      <c r="O4874" t="s">
        <v>278</v>
      </c>
      <c r="P4874">
        <v>0</v>
      </c>
      <c r="Q4874" t="b">
        <v>0</v>
      </c>
      <c r="R4874" t="s">
        <v>279</v>
      </c>
      <c r="S4874">
        <v>0</v>
      </c>
      <c r="T4874">
        <f>invoices[[#This Row],[total_amount]]</f>
        <v>15026</v>
      </c>
      <c r="U4874" s="2" t="s">
        <v>2838</v>
      </c>
      <c r="V4874" t="str">
        <f>INDEX([1]!Table1[tenantname],MATCH(invoices[[#This Row],[allotment_id]],[1]!Table1[TenantAllotmentID],0))</f>
        <v>Nivetha Marimuthu (B12-B1)</v>
      </c>
      <c r="W4874" t="s">
        <v>14907</v>
      </c>
      <c r="X4874" t="s">
        <v>14908</v>
      </c>
      <c r="Y4874" s="4">
        <v>45231</v>
      </c>
      <c r="Z4874" t="s">
        <v>15808</v>
      </c>
      <c r="AA4874">
        <v>9762</v>
      </c>
      <c r="AB4874">
        <v>3253</v>
      </c>
      <c r="AC4874">
        <v>585</v>
      </c>
      <c r="AD4874" s="7">
        <f>invoices[[#This Row],[Rent]]+invoices[[#This Row],[Services]]+invoices[[#This Row],[GST]]</f>
        <v>13600</v>
      </c>
      <c r="AE4874" s="7">
        <f>invoices[[#This Row],[Total]]-invoices[[#This Row],[rent_amount]]</f>
        <v>0</v>
      </c>
      <c r="AF4874">
        <v>3008</v>
      </c>
      <c r="AG4874">
        <v>1426</v>
      </c>
      <c r="AH4874">
        <f>invoices[[#This Row],[EB Amount]]-invoices[[#This Row],[electricity_amount]]</f>
        <v>0</v>
      </c>
    </row>
    <row r="4875" spans="1:34">
      <c r="A4875" t="s">
        <v>7679</v>
      </c>
      <c r="B4875" t="s">
        <v>22</v>
      </c>
      <c r="C4875" t="s">
        <v>3334</v>
      </c>
      <c r="D4875" t="s">
        <v>24</v>
      </c>
      <c r="E4875" t="s">
        <v>399</v>
      </c>
      <c r="F4875" t="s">
        <v>2247</v>
      </c>
      <c r="G4875" t="s">
        <v>7680</v>
      </c>
      <c r="H4875" s="1">
        <f>DATE(YEAR(invoices[[#This Row],[due_date]]),MONTH(invoices[[#This Row],[due_date]]),1)</f>
        <v>45231</v>
      </c>
      <c r="I4875" s="1">
        <v>45237</v>
      </c>
      <c r="J4875">
        <v>12600</v>
      </c>
      <c r="K4875">
        <v>1209</v>
      </c>
      <c r="L4875">
        <v>0</v>
      </c>
      <c r="M4875">
        <f>invoices[[#This Row],[rent_amount]]+invoices[[#This Row],[electricity_amount]]+invoices[[#This Row],[other_charges]]</f>
        <v>13809</v>
      </c>
      <c r="N4875" t="s">
        <v>28</v>
      </c>
      <c r="O4875" t="s">
        <v>278</v>
      </c>
      <c r="P4875">
        <v>0</v>
      </c>
      <c r="Q4875" t="b">
        <v>0</v>
      </c>
      <c r="R4875" t="s">
        <v>279</v>
      </c>
      <c r="S4875">
        <v>0</v>
      </c>
      <c r="T4875">
        <f>invoices[[#This Row],[total_amount]]</f>
        <v>13809</v>
      </c>
      <c r="U4875" t="s">
        <v>3336</v>
      </c>
      <c r="V4875" t="str">
        <f>INDEX([1]!Table1[tenantname],MATCH(invoices[[#This Row],[allotment_id]],[1]!Table1[TenantAllotmentID],0))</f>
        <v>Mathi Molzhi (B22-C1)</v>
      </c>
      <c r="W4875" t="s">
        <v>15028</v>
      </c>
      <c r="X4875" t="s">
        <v>15029</v>
      </c>
      <c r="Y4875" s="4">
        <v>45231</v>
      </c>
      <c r="Z4875" t="s">
        <v>15808</v>
      </c>
      <c r="AA4875">
        <v>9044</v>
      </c>
      <c r="AB4875">
        <v>3014</v>
      </c>
      <c r="AC4875">
        <v>542</v>
      </c>
      <c r="AD4875" s="7">
        <f>invoices[[#This Row],[Rent]]+invoices[[#This Row],[Services]]+invoices[[#This Row],[GST]]</f>
        <v>12600</v>
      </c>
      <c r="AE4875" s="7">
        <f>invoices[[#This Row],[Total]]-invoices[[#This Row],[rent_amount]]</f>
        <v>0</v>
      </c>
      <c r="AF4875">
        <v>3072</v>
      </c>
      <c r="AG4875">
        <v>1209</v>
      </c>
      <c r="AH4875">
        <f>invoices[[#This Row],[EB Amount]]-invoices[[#This Row],[electricity_amount]]</f>
        <v>0</v>
      </c>
    </row>
    <row r="4876" spans="1:34">
      <c r="A4876" t="s">
        <v>7804</v>
      </c>
      <c r="B4876" t="s">
        <v>22</v>
      </c>
      <c r="C4876" t="s">
        <v>4744</v>
      </c>
      <c r="D4876" t="s">
        <v>24</v>
      </c>
      <c r="E4876" t="s">
        <v>254</v>
      </c>
      <c r="F4876" t="s">
        <v>1092</v>
      </c>
      <c r="G4876" t="s">
        <v>7805</v>
      </c>
      <c r="H4876" s="1">
        <f>DATE(YEAR(invoices[[#This Row],[due_date]]),MONTH(invoices[[#This Row],[due_date]]),1)</f>
        <v>45231</v>
      </c>
      <c r="I4876" s="1">
        <v>45237</v>
      </c>
      <c r="J4876">
        <v>13600</v>
      </c>
      <c r="K4876">
        <v>2046</v>
      </c>
      <c r="L4876">
        <v>0</v>
      </c>
      <c r="M4876">
        <f>invoices[[#This Row],[rent_amount]]+invoices[[#This Row],[electricity_amount]]+invoices[[#This Row],[other_charges]]</f>
        <v>15646</v>
      </c>
      <c r="N4876" t="s">
        <v>28</v>
      </c>
      <c r="O4876" t="s">
        <v>278</v>
      </c>
      <c r="P4876">
        <v>0</v>
      </c>
      <c r="Q4876" t="b">
        <v>0</v>
      </c>
      <c r="R4876" t="s">
        <v>279</v>
      </c>
      <c r="S4876">
        <v>0</v>
      </c>
      <c r="T4876">
        <f>invoices[[#This Row],[total_amount]]</f>
        <v>15646</v>
      </c>
      <c r="U4876" t="s">
        <v>4746</v>
      </c>
      <c r="V4876" t="str">
        <f>INDEX([1]!Table1[tenantname],MATCH(invoices[[#This Row],[allotment_id]],[1]!Table1[TenantAllotmentID],0))</f>
        <v>Gayathri Sudhakaran (C42-B2)</v>
      </c>
      <c r="W4876" t="s">
        <v>15279</v>
      </c>
      <c r="X4876" t="s">
        <v>15280</v>
      </c>
      <c r="Y4876" s="4">
        <v>45231</v>
      </c>
      <c r="Z4876" t="s">
        <v>15808</v>
      </c>
      <c r="AA4876">
        <v>9762</v>
      </c>
      <c r="AB4876">
        <v>3253</v>
      </c>
      <c r="AC4876">
        <v>585</v>
      </c>
      <c r="AD4876" s="7">
        <f>invoices[[#This Row],[Rent]]+invoices[[#This Row],[Services]]+invoices[[#This Row],[GST]]</f>
        <v>13600</v>
      </c>
      <c r="AE4876" s="7">
        <f>invoices[[#This Row],[Total]]-invoices[[#This Row],[rent_amount]]</f>
        <v>0</v>
      </c>
      <c r="AF4876">
        <v>3139</v>
      </c>
      <c r="AG4876">
        <v>2046</v>
      </c>
      <c r="AH4876">
        <f>invoices[[#This Row],[EB Amount]]-invoices[[#This Row],[electricity_amount]]</f>
        <v>0</v>
      </c>
    </row>
    <row r="4877" spans="1:34">
      <c r="A4877" t="s">
        <v>7812</v>
      </c>
      <c r="B4877" t="s">
        <v>22</v>
      </c>
      <c r="C4877" t="s">
        <v>2175</v>
      </c>
      <c r="D4877" t="s">
        <v>24</v>
      </c>
      <c r="E4877" t="s">
        <v>80</v>
      </c>
      <c r="F4877" t="s">
        <v>1824</v>
      </c>
      <c r="G4877" t="s">
        <v>7813</v>
      </c>
      <c r="H4877" s="1">
        <f>DATE(YEAR(invoices[[#This Row],[due_date]]),MONTH(invoices[[#This Row],[due_date]]),1)</f>
        <v>45231</v>
      </c>
      <c r="I4877" s="1">
        <v>45237</v>
      </c>
      <c r="J4877">
        <v>7667</v>
      </c>
      <c r="K4877">
        <v>1488</v>
      </c>
      <c r="L4877">
        <v>2250</v>
      </c>
      <c r="M4877">
        <f>invoices[[#This Row],[rent_amount]]+invoices[[#This Row],[electricity_amount]]+invoices[[#This Row],[other_charges]]</f>
        <v>11405</v>
      </c>
      <c r="N4877" t="s">
        <v>28</v>
      </c>
      <c r="O4877" t="s">
        <v>278</v>
      </c>
      <c r="P4877">
        <v>0</v>
      </c>
      <c r="Q4877" t="b">
        <v>0</v>
      </c>
      <c r="R4877" t="s">
        <v>279</v>
      </c>
      <c r="S4877">
        <v>0</v>
      </c>
      <c r="T4877">
        <f>invoices[[#This Row],[total_amount]]</f>
        <v>11405</v>
      </c>
      <c r="U4877" t="s">
        <v>2177</v>
      </c>
      <c r="V4877" t="str">
        <f>INDEX([1]!Table1[tenantname],MATCH(invoices[[#This Row],[allotment_id]],[1]!Table1[TenantAllotmentID],0))</f>
        <v>Pragnya Deshpande (D21-A1)</v>
      </c>
      <c r="W4877" t="s">
        <v>14730</v>
      </c>
      <c r="X4877" t="s">
        <v>14731</v>
      </c>
      <c r="Y4877" s="4">
        <v>45231</v>
      </c>
      <c r="Z4877" t="s">
        <v>15808</v>
      </c>
      <c r="AA4877">
        <v>5503</v>
      </c>
      <c r="AB4877">
        <v>1834</v>
      </c>
      <c r="AC4877">
        <v>330</v>
      </c>
      <c r="AD4877" s="7">
        <f>invoices[[#This Row],[Rent]]+invoices[[#This Row],[Services]]+invoices[[#This Row],[GST]]</f>
        <v>7667</v>
      </c>
      <c r="AE4877" s="7">
        <f>invoices[[#This Row],[Total]]-invoices[[#This Row],[rent_amount]]</f>
        <v>0</v>
      </c>
      <c r="AF4877">
        <v>3144</v>
      </c>
      <c r="AG4877">
        <v>1488</v>
      </c>
      <c r="AH4877">
        <f>invoices[[#This Row],[EB Amount]]-invoices[[#This Row],[electricity_amount]]</f>
        <v>0</v>
      </c>
    </row>
    <row r="4878" spans="1:34">
      <c r="A4878" t="s">
        <v>7918</v>
      </c>
      <c r="B4878" t="s">
        <v>22</v>
      </c>
      <c r="C4878" t="s">
        <v>71</v>
      </c>
      <c r="D4878" t="s">
        <v>24</v>
      </c>
      <c r="E4878" t="s">
        <v>72</v>
      </c>
      <c r="F4878" t="s">
        <v>73</v>
      </c>
      <c r="G4878" t="s">
        <v>7919</v>
      </c>
      <c r="H4878" s="1">
        <f>DATE(YEAR(invoices[[#This Row],[due_date]]),MONTH(invoices[[#This Row],[due_date]]),1)</f>
        <v>45231</v>
      </c>
      <c r="I4878" s="1">
        <v>45237</v>
      </c>
      <c r="J4878">
        <v>0</v>
      </c>
      <c r="K4878">
        <v>0</v>
      </c>
      <c r="L4878">
        <v>0</v>
      </c>
      <c r="M4878">
        <f>invoices[[#This Row],[rent_amount]]+invoices[[#This Row],[electricity_amount]]+invoices[[#This Row],[other_charges]]</f>
        <v>0</v>
      </c>
      <c r="N4878" t="s">
        <v>28</v>
      </c>
      <c r="O4878" t="s">
        <v>278</v>
      </c>
      <c r="P4878">
        <v>0</v>
      </c>
      <c r="Q4878" t="b">
        <v>0</v>
      </c>
      <c r="R4878" t="s">
        <v>279</v>
      </c>
      <c r="S4878">
        <v>0</v>
      </c>
      <c r="T4878">
        <f>invoices[[#This Row],[total_amount]]</f>
        <v>0</v>
      </c>
      <c r="U4878" t="s">
        <v>77</v>
      </c>
      <c r="V4878" t="str">
        <f>INDEX([1]!Table1[tenantname],MATCH(invoices[[#This Row],[allotment_id]],[1]!Table1[TenantAllotmentID],0))</f>
        <v>Nirmala  A (C34-B1)</v>
      </c>
      <c r="W4878" t="s">
        <v>13996</v>
      </c>
      <c r="X4878" t="s">
        <v>13997</v>
      </c>
      <c r="Y4878" s="4">
        <v>45231</v>
      </c>
      <c r="Z4878" t="s">
        <v>15808</v>
      </c>
      <c r="AA4878">
        <v>0</v>
      </c>
      <c r="AB4878">
        <v>0</v>
      </c>
      <c r="AC4878">
        <v>0</v>
      </c>
      <c r="AD4878" s="7">
        <f>invoices[[#This Row],[Rent]]+invoices[[#This Row],[Services]]+invoices[[#This Row],[GST]]</f>
        <v>0</v>
      </c>
      <c r="AE4878" s="7">
        <f>invoices[[#This Row],[Total]]-invoices[[#This Row],[rent_amount]]</f>
        <v>0</v>
      </c>
      <c r="AF4878">
        <v>3195</v>
      </c>
      <c r="AG4878">
        <v>0</v>
      </c>
      <c r="AH4878">
        <f>invoices[[#This Row],[EB Amount]]-invoices[[#This Row],[electricity_amount]]</f>
        <v>0</v>
      </c>
    </row>
    <row r="4879" spans="1:34">
      <c r="A4879" t="s">
        <v>7964</v>
      </c>
      <c r="B4879" t="s">
        <v>22</v>
      </c>
      <c r="C4879" t="s">
        <v>1642</v>
      </c>
      <c r="D4879" t="s">
        <v>24</v>
      </c>
      <c r="E4879" t="s">
        <v>399</v>
      </c>
      <c r="F4879" t="s">
        <v>400</v>
      </c>
      <c r="G4879" t="s">
        <v>7965</v>
      </c>
      <c r="H4879" s="1">
        <f>DATE(YEAR(invoices[[#This Row],[due_date]]),MONTH(invoices[[#This Row],[due_date]]),1)</f>
        <v>45231</v>
      </c>
      <c r="I4879" s="1">
        <v>45237</v>
      </c>
      <c r="J4879">
        <v>13600</v>
      </c>
      <c r="K4879">
        <v>741</v>
      </c>
      <c r="L4879">
        <v>0</v>
      </c>
      <c r="M4879">
        <f>invoices[[#This Row],[rent_amount]]+invoices[[#This Row],[electricity_amount]]+invoices[[#This Row],[other_charges]]</f>
        <v>14341</v>
      </c>
      <c r="N4879" t="s">
        <v>28</v>
      </c>
      <c r="O4879" t="s">
        <v>278</v>
      </c>
      <c r="P4879">
        <v>0</v>
      </c>
      <c r="Q4879" t="b">
        <v>0</v>
      </c>
      <c r="R4879" t="s">
        <v>279</v>
      </c>
      <c r="S4879">
        <v>0</v>
      </c>
      <c r="T4879">
        <f>invoices[[#This Row],[total_amount]]</f>
        <v>14341</v>
      </c>
      <c r="U4879" t="s">
        <v>5464</v>
      </c>
      <c r="V4879" t="str">
        <f>INDEX([1]!Table1[tenantname],MATCH(invoices[[#This Row],[allotment_id]],[1]!Table1[TenantAllotmentID],0))</f>
        <v>Greeshma Krishna (B22-B2)</v>
      </c>
      <c r="W4879" t="s">
        <v>14549</v>
      </c>
      <c r="X4879" t="s">
        <v>15378</v>
      </c>
      <c r="Y4879" s="4">
        <v>45231</v>
      </c>
      <c r="Z4879" t="s">
        <v>15808</v>
      </c>
      <c r="AA4879">
        <v>9762</v>
      </c>
      <c r="AB4879">
        <v>3253</v>
      </c>
      <c r="AC4879">
        <v>585</v>
      </c>
      <c r="AD4879" s="7">
        <f>invoices[[#This Row],[Rent]]+invoices[[#This Row],[Services]]+invoices[[#This Row],[GST]]</f>
        <v>13600</v>
      </c>
      <c r="AE4879" s="7">
        <f>invoices[[#This Row],[Total]]-invoices[[#This Row],[rent_amount]]</f>
        <v>0</v>
      </c>
      <c r="AF4879">
        <v>3220</v>
      </c>
      <c r="AG4879">
        <v>741</v>
      </c>
      <c r="AH4879">
        <f>invoices[[#This Row],[EB Amount]]-invoices[[#This Row],[electricity_amount]]</f>
        <v>0</v>
      </c>
    </row>
    <row r="4880" spans="1:34">
      <c r="A4880" t="s">
        <v>7972</v>
      </c>
      <c r="B4880" t="s">
        <v>22</v>
      </c>
      <c r="C4880" t="s">
        <v>2633</v>
      </c>
      <c r="D4880" t="s">
        <v>24</v>
      </c>
      <c r="E4880" t="s">
        <v>476</v>
      </c>
      <c r="F4880" t="s">
        <v>1186</v>
      </c>
      <c r="G4880" t="s">
        <v>7973</v>
      </c>
      <c r="H4880" s="1">
        <f>DATE(YEAR(invoices[[#This Row],[due_date]]),MONTH(invoices[[#This Row],[due_date]]),1)</f>
        <v>45231</v>
      </c>
      <c r="I4880" s="1">
        <v>45237</v>
      </c>
      <c r="J4880">
        <v>13600</v>
      </c>
      <c r="K4880">
        <v>2139</v>
      </c>
      <c r="L4880">
        <v>0</v>
      </c>
      <c r="M4880">
        <f>invoices[[#This Row],[rent_amount]]+invoices[[#This Row],[electricity_amount]]+invoices[[#This Row],[other_charges]]</f>
        <v>15739</v>
      </c>
      <c r="N4880" t="s">
        <v>28</v>
      </c>
      <c r="O4880" t="s">
        <v>1367</v>
      </c>
      <c r="P4880">
        <v>0</v>
      </c>
      <c r="Q4880" t="b">
        <v>0</v>
      </c>
      <c r="R4880" t="s">
        <v>279</v>
      </c>
      <c r="S4880">
        <v>0</v>
      </c>
      <c r="T4880">
        <f>invoices[[#This Row],[total_amount]]</f>
        <v>15739</v>
      </c>
      <c r="U4880" t="s">
        <v>2635</v>
      </c>
      <c r="V4880" t="str">
        <f>INDEX([1]!Table1[tenantname],MATCH(invoices[[#This Row],[allotment_id]],[1]!Table1[TenantAllotmentID],0))</f>
        <v>Reuben Varghese (B41-B2)</v>
      </c>
      <c r="W4880" t="s">
        <v>14855</v>
      </c>
      <c r="X4880" t="s">
        <v>14856</v>
      </c>
      <c r="Y4880" s="4">
        <v>45231</v>
      </c>
      <c r="Z4880" t="s">
        <v>15808</v>
      </c>
      <c r="AA4880">
        <v>9762</v>
      </c>
      <c r="AB4880">
        <v>3253</v>
      </c>
      <c r="AC4880">
        <v>585</v>
      </c>
      <c r="AD4880" s="7">
        <f>invoices[[#This Row],[Rent]]+invoices[[#This Row],[Services]]+invoices[[#This Row],[GST]]</f>
        <v>13600</v>
      </c>
      <c r="AE4880" s="7">
        <f>invoices[[#This Row],[Total]]-invoices[[#This Row],[rent_amount]]</f>
        <v>0</v>
      </c>
      <c r="AF4880">
        <v>3224</v>
      </c>
      <c r="AG4880">
        <v>2139</v>
      </c>
      <c r="AH4880">
        <f>invoices[[#This Row],[EB Amount]]-invoices[[#This Row],[electricity_amount]]</f>
        <v>0</v>
      </c>
    </row>
    <row r="4881" spans="1:34">
      <c r="A4881" t="s">
        <v>8137</v>
      </c>
      <c r="B4881" t="s">
        <v>22</v>
      </c>
      <c r="C4881" t="s">
        <v>1197</v>
      </c>
      <c r="D4881" t="s">
        <v>24</v>
      </c>
      <c r="E4881" t="s">
        <v>247</v>
      </c>
      <c r="F4881" t="s">
        <v>870</v>
      </c>
      <c r="G4881" t="s">
        <v>8138</v>
      </c>
      <c r="H4881" s="1">
        <f>DATE(YEAR(invoices[[#This Row],[due_date]]),MONTH(invoices[[#This Row],[due_date]]),1)</f>
        <v>45231</v>
      </c>
      <c r="I4881" s="1">
        <v>45237</v>
      </c>
      <c r="J4881">
        <v>13600</v>
      </c>
      <c r="K4881">
        <v>1426</v>
      </c>
      <c r="L4881">
        <v>0</v>
      </c>
      <c r="M4881">
        <f>invoices[[#This Row],[rent_amount]]+invoices[[#This Row],[electricity_amount]]+invoices[[#This Row],[other_charges]]</f>
        <v>15026</v>
      </c>
      <c r="N4881" t="s">
        <v>28</v>
      </c>
      <c r="O4881" t="s">
        <v>1367</v>
      </c>
      <c r="P4881">
        <v>0</v>
      </c>
      <c r="Q4881" t="b">
        <v>0</v>
      </c>
      <c r="R4881" t="s">
        <v>279</v>
      </c>
      <c r="S4881">
        <v>0</v>
      </c>
      <c r="T4881">
        <f>invoices[[#This Row],[total_amount]]</f>
        <v>15026</v>
      </c>
      <c r="U4881" t="s">
        <v>1669</v>
      </c>
      <c r="V4881" t="str">
        <f>INDEX([1]!Table1[tenantname],MATCH(invoices[[#This Row],[allotment_id]],[1]!Table1[TenantAllotmentID],0))</f>
        <v>Suchitprasath Dhamodharan (C11-B1)</v>
      </c>
      <c r="W4881" t="s">
        <v>14378</v>
      </c>
      <c r="X4881" t="s">
        <v>14556</v>
      </c>
      <c r="Y4881" s="4">
        <v>45231</v>
      </c>
      <c r="Z4881" t="s">
        <v>15808</v>
      </c>
      <c r="AA4881">
        <v>9762</v>
      </c>
      <c r="AB4881">
        <v>3253</v>
      </c>
      <c r="AC4881">
        <v>585</v>
      </c>
      <c r="AD4881" s="7">
        <f>invoices[[#This Row],[Rent]]+invoices[[#This Row],[Services]]+invoices[[#This Row],[GST]]</f>
        <v>13600</v>
      </c>
      <c r="AE4881" s="7">
        <f>invoices[[#This Row],[Total]]-invoices[[#This Row],[rent_amount]]</f>
        <v>0</v>
      </c>
      <c r="AF4881">
        <v>3305</v>
      </c>
      <c r="AG4881">
        <v>1426</v>
      </c>
      <c r="AH4881">
        <f>invoices[[#This Row],[EB Amount]]-invoices[[#This Row],[electricity_amount]]</f>
        <v>0</v>
      </c>
    </row>
    <row r="4882" spans="1:34">
      <c r="A4882" t="s">
        <v>8235</v>
      </c>
      <c r="B4882" t="s">
        <v>22</v>
      </c>
      <c r="C4882" t="s">
        <v>669</v>
      </c>
      <c r="D4882" t="s">
        <v>24</v>
      </c>
      <c r="E4882" t="s">
        <v>569</v>
      </c>
      <c r="F4882" t="s">
        <v>670</v>
      </c>
      <c r="G4882" t="s">
        <v>8236</v>
      </c>
      <c r="H4882" s="1">
        <f>DATE(YEAR(invoices[[#This Row],[due_date]]),MONTH(invoices[[#This Row],[due_date]]),1)</f>
        <v>45231</v>
      </c>
      <c r="I4882" s="1">
        <v>45237</v>
      </c>
      <c r="J4882">
        <v>4269</v>
      </c>
      <c r="K4882">
        <v>3193</v>
      </c>
      <c r="L4882">
        <v>2250</v>
      </c>
      <c r="M4882">
        <f>invoices[[#This Row],[rent_amount]]+invoices[[#This Row],[electricity_amount]]+invoices[[#This Row],[other_charges]]</f>
        <v>9712</v>
      </c>
      <c r="N4882" t="s">
        <v>28</v>
      </c>
      <c r="O4882" t="s">
        <v>332</v>
      </c>
      <c r="P4882">
        <v>0</v>
      </c>
      <c r="Q4882" t="b">
        <v>0</v>
      </c>
      <c r="R4882" t="s">
        <v>279</v>
      </c>
      <c r="S4882">
        <v>0</v>
      </c>
      <c r="T4882">
        <f>invoices[[#This Row],[total_amount]]</f>
        <v>9712</v>
      </c>
      <c r="U4882" t="s">
        <v>672</v>
      </c>
      <c r="V4882" t="str">
        <f>INDEX([1]!Table1[tenantname],MATCH(invoices[[#This Row],[allotment_id]],[1]!Table1[TenantAllotmentID],0))</f>
        <v>Ashwin Lakshmi C J K (C12-A1)</v>
      </c>
      <c r="W4882" t="s">
        <v>14191</v>
      </c>
      <c r="X4882" t="s">
        <v>14192</v>
      </c>
      <c r="Y4882" s="4">
        <v>45231</v>
      </c>
      <c r="Z4882" t="s">
        <v>15808</v>
      </c>
      <c r="AA4882">
        <v>2989</v>
      </c>
      <c r="AB4882">
        <v>1085</v>
      </c>
      <c r="AC4882">
        <v>195</v>
      </c>
      <c r="AD4882" s="7">
        <f>invoices[[#This Row],[Rent]]+invoices[[#This Row],[Services]]+invoices[[#This Row],[GST]]</f>
        <v>4269</v>
      </c>
      <c r="AE4882" s="7">
        <f>invoices[[#This Row],[Total]]-invoices[[#This Row],[rent_amount]]</f>
        <v>0</v>
      </c>
      <c r="AF4882">
        <v>3350</v>
      </c>
      <c r="AG4882">
        <v>3193</v>
      </c>
      <c r="AH4882">
        <f>invoices[[#This Row],[EB Amount]]-invoices[[#This Row],[electricity_amount]]</f>
        <v>0</v>
      </c>
    </row>
    <row r="4883" spans="1:34">
      <c r="A4883" t="s">
        <v>8567</v>
      </c>
      <c r="B4883" t="s">
        <v>22</v>
      </c>
      <c r="C4883" t="s">
        <v>3367</v>
      </c>
      <c r="D4883" t="s">
        <v>24</v>
      </c>
      <c r="E4883" t="s">
        <v>226</v>
      </c>
      <c r="F4883" t="s">
        <v>1238</v>
      </c>
      <c r="G4883" t="s">
        <v>8568</v>
      </c>
      <c r="H4883" s="1">
        <f>DATE(YEAR(invoices[[#This Row],[due_date]]),MONTH(invoices[[#This Row],[due_date]]),1)</f>
        <v>45231</v>
      </c>
      <c r="I4883" s="1">
        <v>45237</v>
      </c>
      <c r="J4883">
        <v>15500</v>
      </c>
      <c r="K4883">
        <v>1426</v>
      </c>
      <c r="L4883">
        <v>0</v>
      </c>
      <c r="M4883">
        <f>invoices[[#This Row],[rent_amount]]+invoices[[#This Row],[electricity_amount]]+invoices[[#This Row],[other_charges]]</f>
        <v>16926</v>
      </c>
      <c r="N4883" t="s">
        <v>28</v>
      </c>
      <c r="O4883" t="s">
        <v>332</v>
      </c>
      <c r="P4883">
        <v>0</v>
      </c>
      <c r="Q4883" t="b">
        <v>0</v>
      </c>
      <c r="R4883" t="s">
        <v>279</v>
      </c>
      <c r="S4883">
        <v>0</v>
      </c>
      <c r="T4883">
        <f>invoices[[#This Row],[total_amount]]</f>
        <v>16926</v>
      </c>
      <c r="U4883" t="s">
        <v>3369</v>
      </c>
      <c r="V4883" t="str">
        <f>INDEX([1]!Table1[tenantname],MATCH(invoices[[#This Row],[allotment_id]],[1]!Table1[TenantAllotmentID],0))</f>
        <v>Vishakha Pandey (B12-A1)</v>
      </c>
      <c r="W4883" t="s">
        <v>15038</v>
      </c>
      <c r="X4883" t="s">
        <v>15039</v>
      </c>
      <c r="Y4883" s="4">
        <v>45231</v>
      </c>
      <c r="Z4883" t="s">
        <v>15808</v>
      </c>
      <c r="AA4883">
        <v>11126</v>
      </c>
      <c r="AB4883">
        <v>3708</v>
      </c>
      <c r="AC4883">
        <v>666</v>
      </c>
      <c r="AD4883" s="7">
        <f>invoices[[#This Row],[Rent]]+invoices[[#This Row],[Services]]+invoices[[#This Row],[GST]]</f>
        <v>15500</v>
      </c>
      <c r="AE4883" s="7">
        <f>invoices[[#This Row],[Total]]-invoices[[#This Row],[rent_amount]]</f>
        <v>0</v>
      </c>
      <c r="AF4883">
        <v>3525</v>
      </c>
      <c r="AG4883">
        <v>1426</v>
      </c>
      <c r="AH4883">
        <f>invoices[[#This Row],[EB Amount]]-invoices[[#This Row],[electricity_amount]]</f>
        <v>0</v>
      </c>
    </row>
    <row r="4884" spans="1:34">
      <c r="A4884" t="s">
        <v>8646</v>
      </c>
      <c r="B4884" t="s">
        <v>22</v>
      </c>
      <c r="C4884" t="s">
        <v>6126</v>
      </c>
      <c r="D4884" t="s">
        <v>24</v>
      </c>
      <c r="E4884" t="s">
        <v>329</v>
      </c>
      <c r="F4884" t="s">
        <v>956</v>
      </c>
      <c r="G4884" t="s">
        <v>8647</v>
      </c>
      <c r="H4884" s="1">
        <f>DATE(YEAR(invoices[[#This Row],[due_date]]),MONTH(invoices[[#This Row],[due_date]]),1)</f>
        <v>45231</v>
      </c>
      <c r="I4884" s="1">
        <v>45237</v>
      </c>
      <c r="J4884">
        <v>12600</v>
      </c>
      <c r="K4884">
        <v>1953</v>
      </c>
      <c r="L4884">
        <v>0</v>
      </c>
      <c r="M4884">
        <f>invoices[[#This Row],[rent_amount]]+invoices[[#This Row],[electricity_amount]]+invoices[[#This Row],[other_charges]]</f>
        <v>14553</v>
      </c>
      <c r="N4884" t="s">
        <v>28</v>
      </c>
      <c r="O4884" t="s">
        <v>278</v>
      </c>
      <c r="P4884">
        <v>0</v>
      </c>
      <c r="Q4884" t="b">
        <v>0</v>
      </c>
      <c r="R4884" t="s">
        <v>279</v>
      </c>
      <c r="S4884">
        <v>0</v>
      </c>
      <c r="T4884">
        <f>invoices[[#This Row],[total_amount]]</f>
        <v>14553</v>
      </c>
      <c r="U4884" t="s">
        <v>7482</v>
      </c>
      <c r="V4884" t="str">
        <f>INDEX([1]!Table1[tenantname],MATCH(invoices[[#This Row],[allotment_id]],[1]!Table1[TenantAllotmentID],0))</f>
        <v>Madumitaa Anbu (C43-C1)</v>
      </c>
      <c r="W4884" t="s">
        <v>15452</v>
      </c>
      <c r="X4884" t="s">
        <v>15555</v>
      </c>
      <c r="Y4884" s="4">
        <v>45231</v>
      </c>
      <c r="Z4884" t="s">
        <v>15808</v>
      </c>
      <c r="AA4884">
        <v>9044</v>
      </c>
      <c r="AB4884">
        <v>3014</v>
      </c>
      <c r="AC4884">
        <v>542</v>
      </c>
      <c r="AD4884" s="7">
        <f>invoices[[#This Row],[Rent]]+invoices[[#This Row],[Services]]+invoices[[#This Row],[GST]]</f>
        <v>12600</v>
      </c>
      <c r="AE4884" s="7">
        <f>invoices[[#This Row],[Total]]-invoices[[#This Row],[rent_amount]]</f>
        <v>0</v>
      </c>
      <c r="AF4884">
        <v>3567</v>
      </c>
      <c r="AG4884">
        <v>1953</v>
      </c>
      <c r="AH4884">
        <f>invoices[[#This Row],[EB Amount]]-invoices[[#This Row],[electricity_amount]]</f>
        <v>0</v>
      </c>
    </row>
    <row r="4885" spans="1:34">
      <c r="A4885" t="s">
        <v>8676</v>
      </c>
      <c r="B4885" t="s">
        <v>22</v>
      </c>
      <c r="C4885" t="s">
        <v>3109</v>
      </c>
      <c r="D4885" t="s">
        <v>24</v>
      </c>
      <c r="E4885" t="s">
        <v>349</v>
      </c>
      <c r="F4885" t="s">
        <v>1218</v>
      </c>
      <c r="G4885" t="s">
        <v>8677</v>
      </c>
      <c r="H4885" s="1">
        <f>DATE(YEAR(invoices[[#This Row],[due_date]]),MONTH(invoices[[#This Row],[due_date]]),1)</f>
        <v>45231</v>
      </c>
      <c r="I4885" s="1">
        <v>45237</v>
      </c>
      <c r="J4885">
        <v>12600</v>
      </c>
      <c r="K4885">
        <v>1302</v>
      </c>
      <c r="L4885">
        <v>0</v>
      </c>
      <c r="M4885">
        <f>invoices[[#This Row],[rent_amount]]+invoices[[#This Row],[electricity_amount]]+invoices[[#This Row],[other_charges]]</f>
        <v>13902</v>
      </c>
      <c r="N4885" t="s">
        <v>28</v>
      </c>
      <c r="O4885" t="s">
        <v>1367</v>
      </c>
      <c r="P4885">
        <v>0</v>
      </c>
      <c r="Q4885" t="b">
        <v>0</v>
      </c>
      <c r="R4885" t="s">
        <v>279</v>
      </c>
      <c r="S4885">
        <v>0</v>
      </c>
      <c r="T4885">
        <f>invoices[[#This Row],[total_amount]]</f>
        <v>13902</v>
      </c>
      <c r="U4885" t="s">
        <v>3111</v>
      </c>
      <c r="V4885" t="str">
        <f>INDEX([1]!Table1[tenantname],MATCH(invoices[[#This Row],[allotment_id]],[1]!Table1[TenantAllotmentID],0))</f>
        <v>Vasu Adireddy (B11-C2)</v>
      </c>
      <c r="W4885" t="s">
        <v>14974</v>
      </c>
      <c r="X4885" t="s">
        <v>14975</v>
      </c>
      <c r="Y4885" s="4">
        <v>45231</v>
      </c>
      <c r="Z4885" t="s">
        <v>15808</v>
      </c>
      <c r="AA4885">
        <v>9044</v>
      </c>
      <c r="AB4885">
        <v>3014</v>
      </c>
      <c r="AC4885">
        <v>542</v>
      </c>
      <c r="AD4885" s="7">
        <f>invoices[[#This Row],[Rent]]+invoices[[#This Row],[Services]]+invoices[[#This Row],[GST]]</f>
        <v>12600</v>
      </c>
      <c r="AE4885" s="7">
        <f>invoices[[#This Row],[Total]]-invoices[[#This Row],[rent_amount]]</f>
        <v>0</v>
      </c>
      <c r="AF4885">
        <v>3582</v>
      </c>
      <c r="AG4885">
        <v>1302</v>
      </c>
      <c r="AH4885">
        <f>invoices[[#This Row],[EB Amount]]-invoices[[#This Row],[electricity_amount]]</f>
        <v>0</v>
      </c>
    </row>
    <row r="4886" spans="1:34">
      <c r="A4886" t="s">
        <v>8695</v>
      </c>
      <c r="B4886" t="s">
        <v>22</v>
      </c>
      <c r="C4886" t="s">
        <v>6593</v>
      </c>
      <c r="D4886" t="s">
        <v>24</v>
      </c>
      <c r="E4886" t="s">
        <v>155</v>
      </c>
      <c r="F4886" t="s">
        <v>156</v>
      </c>
      <c r="G4886" t="s">
        <v>8696</v>
      </c>
      <c r="H4886" s="1">
        <f>DATE(YEAR(invoices[[#This Row],[due_date]]),MONTH(invoices[[#This Row],[due_date]]),1)</f>
        <v>45231</v>
      </c>
      <c r="I4886" s="1">
        <v>45237</v>
      </c>
      <c r="J4886">
        <v>13600</v>
      </c>
      <c r="K4886">
        <v>2077</v>
      </c>
      <c r="L4886">
        <v>0</v>
      </c>
      <c r="M4886">
        <f>invoices[[#This Row],[rent_amount]]+invoices[[#This Row],[electricity_amount]]+invoices[[#This Row],[other_charges]]</f>
        <v>15677</v>
      </c>
      <c r="N4886" t="s">
        <v>28</v>
      </c>
      <c r="O4886" t="s">
        <v>1367</v>
      </c>
      <c r="P4886">
        <v>0</v>
      </c>
      <c r="Q4886" t="b">
        <v>0</v>
      </c>
      <c r="R4886" t="s">
        <v>279</v>
      </c>
      <c r="S4886">
        <v>0</v>
      </c>
      <c r="T4886">
        <f>invoices[[#This Row],[total_amount]]</f>
        <v>15677</v>
      </c>
      <c r="U4886" t="s">
        <v>6595</v>
      </c>
      <c r="V4886" t="str">
        <f>INDEX([1]!Table1[tenantname],MATCH(invoices[[#This Row],[allotment_id]],[1]!Table1[TenantAllotmentID],0))</f>
        <v>Shobitha  (C44-A1)</v>
      </c>
      <c r="W4886" t="s">
        <v>15490</v>
      </c>
      <c r="X4886" t="s">
        <v>15491</v>
      </c>
      <c r="Y4886" s="4">
        <v>45231</v>
      </c>
      <c r="Z4886" t="s">
        <v>15808</v>
      </c>
      <c r="AA4886">
        <v>9762</v>
      </c>
      <c r="AB4886">
        <v>3253</v>
      </c>
      <c r="AC4886">
        <v>585</v>
      </c>
      <c r="AD4886" s="7">
        <f>invoices[[#This Row],[Rent]]+invoices[[#This Row],[Services]]+invoices[[#This Row],[GST]]</f>
        <v>13600</v>
      </c>
      <c r="AE4886" s="7">
        <f>invoices[[#This Row],[Total]]-invoices[[#This Row],[rent_amount]]</f>
        <v>0</v>
      </c>
      <c r="AF4886">
        <v>3591</v>
      </c>
      <c r="AG4886">
        <v>2077</v>
      </c>
      <c r="AH4886">
        <f>invoices[[#This Row],[EB Amount]]-invoices[[#This Row],[electricity_amount]]</f>
        <v>0</v>
      </c>
    </row>
    <row r="4887" spans="1:34">
      <c r="A4887" t="s">
        <v>8780</v>
      </c>
      <c r="B4887" t="s">
        <v>22</v>
      </c>
      <c r="C4887" t="s">
        <v>1142</v>
      </c>
      <c r="D4887" t="s">
        <v>24</v>
      </c>
      <c r="E4887" t="s">
        <v>50</v>
      </c>
      <c r="F4887" t="s">
        <v>51</v>
      </c>
      <c r="G4887" t="s">
        <v>8781</v>
      </c>
      <c r="H4887" s="1">
        <f>DATE(YEAR(invoices[[#This Row],[due_date]]),MONTH(invoices[[#This Row],[due_date]]),1)</f>
        <v>45231</v>
      </c>
      <c r="I4887" s="1">
        <v>45237</v>
      </c>
      <c r="J4887">
        <v>12500</v>
      </c>
      <c r="K4887">
        <v>1350</v>
      </c>
      <c r="L4887">
        <v>0</v>
      </c>
      <c r="M4887">
        <f>invoices[[#This Row],[rent_amount]]+invoices[[#This Row],[electricity_amount]]+invoices[[#This Row],[other_charges]]</f>
        <v>13850</v>
      </c>
      <c r="N4887" t="s">
        <v>28</v>
      </c>
      <c r="O4887" t="s">
        <v>1367</v>
      </c>
      <c r="P4887">
        <v>0</v>
      </c>
      <c r="Q4887" t="b">
        <v>0</v>
      </c>
      <c r="R4887" t="s">
        <v>279</v>
      </c>
      <c r="S4887">
        <v>0</v>
      </c>
      <c r="T4887">
        <f>invoices[[#This Row],[total_amount]]</f>
        <v>13850</v>
      </c>
      <c r="U4887" t="s">
        <v>1144</v>
      </c>
      <c r="V4887" t="str">
        <f>INDEX([1]!Table1[tenantname],MATCH(invoices[[#This Row],[allotment_id]],[1]!Table1[TenantAllotmentID],0))</f>
        <v>Shalmaan B (B32-C2)</v>
      </c>
      <c r="W4887" t="s">
        <v>14360</v>
      </c>
      <c r="X4887" t="s">
        <v>14361</v>
      </c>
      <c r="Y4887" s="4">
        <v>45231</v>
      </c>
      <c r="Z4887" t="s">
        <v>15808</v>
      </c>
      <c r="AA4887">
        <v>8973</v>
      </c>
      <c r="AB4887">
        <v>2990</v>
      </c>
      <c r="AC4887">
        <v>537</v>
      </c>
      <c r="AD4887" s="7">
        <f>invoices[[#This Row],[Rent]]+invoices[[#This Row],[Services]]+invoices[[#This Row],[GST]]</f>
        <v>12500</v>
      </c>
      <c r="AE4887" s="7">
        <f>invoices[[#This Row],[Total]]-invoices[[#This Row],[rent_amount]]</f>
        <v>0</v>
      </c>
      <c r="AF4887">
        <v>3636</v>
      </c>
      <c r="AG4887">
        <v>1350</v>
      </c>
      <c r="AH4887">
        <f>invoices[[#This Row],[EB Amount]]-invoices[[#This Row],[electricity_amount]]</f>
        <v>0</v>
      </c>
    </row>
    <row r="4888" spans="1:34">
      <c r="A4888" t="s">
        <v>8848</v>
      </c>
      <c r="B4888" t="s">
        <v>22</v>
      </c>
      <c r="C4888" t="s">
        <v>8849</v>
      </c>
      <c r="D4888" t="s">
        <v>24</v>
      </c>
      <c r="E4888" t="s">
        <v>268</v>
      </c>
      <c r="F4888" t="s">
        <v>359</v>
      </c>
      <c r="G4888" t="s">
        <v>8850</v>
      </c>
      <c r="H4888" s="1">
        <f>DATE(YEAR(invoices[[#This Row],[due_date]]),MONTH(invoices[[#This Row],[due_date]]),1)</f>
        <v>45231</v>
      </c>
      <c r="I4888" s="1">
        <v>45237</v>
      </c>
      <c r="J4888">
        <v>7999</v>
      </c>
      <c r="K4888">
        <v>1612</v>
      </c>
      <c r="L4888">
        <v>2250</v>
      </c>
      <c r="M4888">
        <f>invoices[[#This Row],[rent_amount]]+invoices[[#This Row],[electricity_amount]]+invoices[[#This Row],[other_charges]]</f>
        <v>11861</v>
      </c>
      <c r="N4888" t="s">
        <v>28</v>
      </c>
      <c r="O4888" t="s">
        <v>278</v>
      </c>
      <c r="P4888">
        <v>0</v>
      </c>
      <c r="Q4888" t="b">
        <v>0</v>
      </c>
      <c r="R4888" t="s">
        <v>279</v>
      </c>
      <c r="S4888">
        <v>0</v>
      </c>
      <c r="T4888">
        <f>invoices[[#This Row],[total_amount]]</f>
        <v>11861</v>
      </c>
      <c r="U4888" t="s">
        <v>8851</v>
      </c>
      <c r="V4888" t="str">
        <f>INDEX([1]!Table1[tenantname],MATCH(invoices[[#This Row],[allotment_id]],[1]!Table1[TenantAllotmentID],0))</f>
        <v>Faraaz Khan (C21-D1)</v>
      </c>
      <c r="W4888" t="s">
        <v>15637</v>
      </c>
      <c r="X4888" t="s">
        <v>15638</v>
      </c>
      <c r="Y4888" s="4">
        <v>45231</v>
      </c>
      <c r="Z4888" t="s">
        <v>15808</v>
      </c>
      <c r="AA4888">
        <v>5742</v>
      </c>
      <c r="AB4888">
        <v>1913</v>
      </c>
      <c r="AC4888">
        <v>344</v>
      </c>
      <c r="AD4888" s="7">
        <f>invoices[[#This Row],[Rent]]+invoices[[#This Row],[Services]]+invoices[[#This Row],[GST]]</f>
        <v>7999</v>
      </c>
      <c r="AE4888" s="7">
        <f>invoices[[#This Row],[Total]]-invoices[[#This Row],[rent_amount]]</f>
        <v>0</v>
      </c>
      <c r="AF4888">
        <v>3674</v>
      </c>
      <c r="AG4888">
        <v>1612</v>
      </c>
      <c r="AH4888">
        <f>invoices[[#This Row],[EB Amount]]-invoices[[#This Row],[electricity_amount]]</f>
        <v>0</v>
      </c>
    </row>
    <row r="4889" spans="1:34">
      <c r="A4889" t="s">
        <v>8866</v>
      </c>
      <c r="B4889" t="s">
        <v>22</v>
      </c>
      <c r="C4889" t="s">
        <v>2762</v>
      </c>
      <c r="D4889" t="s">
        <v>24</v>
      </c>
      <c r="E4889" t="s">
        <v>329</v>
      </c>
      <c r="F4889" t="s">
        <v>1352</v>
      </c>
      <c r="G4889" t="s">
        <v>8867</v>
      </c>
      <c r="H4889" s="1">
        <f>DATE(YEAR(invoices[[#This Row],[due_date]]),MONTH(invoices[[#This Row],[due_date]]),1)</f>
        <v>45231</v>
      </c>
      <c r="I4889" s="1">
        <v>45237</v>
      </c>
      <c r="J4889">
        <v>13600</v>
      </c>
      <c r="K4889">
        <v>1953</v>
      </c>
      <c r="L4889">
        <v>0</v>
      </c>
      <c r="M4889">
        <f>invoices[[#This Row],[rent_amount]]+invoices[[#This Row],[electricity_amount]]+invoices[[#This Row],[other_charges]]</f>
        <v>15553</v>
      </c>
      <c r="N4889" t="s">
        <v>28</v>
      </c>
      <c r="O4889" t="s">
        <v>1367</v>
      </c>
      <c r="P4889">
        <v>0</v>
      </c>
      <c r="Q4889" t="b">
        <v>0</v>
      </c>
      <c r="R4889" t="s">
        <v>279</v>
      </c>
      <c r="S4889">
        <v>0</v>
      </c>
      <c r="T4889">
        <f>invoices[[#This Row],[total_amount]]</f>
        <v>15553</v>
      </c>
      <c r="U4889" t="s">
        <v>2764</v>
      </c>
      <c r="V4889" t="str">
        <f>INDEX([1]!Table1[tenantname],MATCH(invoices[[#This Row],[allotment_id]],[1]!Table1[TenantAllotmentID],0))</f>
        <v>Selvashri Murugesan (C43-B1)</v>
      </c>
      <c r="W4889" t="s">
        <v>14888</v>
      </c>
      <c r="X4889" t="s">
        <v>14889</v>
      </c>
      <c r="Y4889" s="4">
        <v>45231</v>
      </c>
      <c r="Z4889" t="s">
        <v>15808</v>
      </c>
      <c r="AA4889">
        <v>9762</v>
      </c>
      <c r="AB4889">
        <v>3253</v>
      </c>
      <c r="AC4889">
        <v>585</v>
      </c>
      <c r="AD4889" s="7">
        <f>invoices[[#This Row],[Rent]]+invoices[[#This Row],[Services]]+invoices[[#This Row],[GST]]</f>
        <v>13600</v>
      </c>
      <c r="AE4889" s="7">
        <f>invoices[[#This Row],[Total]]-invoices[[#This Row],[rent_amount]]</f>
        <v>0</v>
      </c>
      <c r="AF4889">
        <v>3683</v>
      </c>
      <c r="AG4889">
        <v>1953</v>
      </c>
      <c r="AH4889">
        <f>invoices[[#This Row],[EB Amount]]-invoices[[#This Row],[electricity_amount]]</f>
        <v>0</v>
      </c>
    </row>
    <row r="4890" spans="1:34">
      <c r="A4890" t="s">
        <v>8988</v>
      </c>
      <c r="B4890" t="s">
        <v>22</v>
      </c>
      <c r="C4890" t="s">
        <v>166</v>
      </c>
      <c r="D4890" t="s">
        <v>24</v>
      </c>
      <c r="E4890" t="s">
        <v>167</v>
      </c>
      <c r="F4890" t="s">
        <v>168</v>
      </c>
      <c r="G4890" t="s">
        <v>8989</v>
      </c>
      <c r="H4890" s="1">
        <f>DATE(YEAR(invoices[[#This Row],[due_date]]),MONTH(invoices[[#This Row],[due_date]]),1)</f>
        <v>45231</v>
      </c>
      <c r="I4890" s="1">
        <v>45237</v>
      </c>
      <c r="J4890">
        <v>12500</v>
      </c>
      <c r="K4890">
        <v>1829</v>
      </c>
      <c r="L4890">
        <v>0</v>
      </c>
      <c r="M4890">
        <f>invoices[[#This Row],[rent_amount]]+invoices[[#This Row],[electricity_amount]]+invoices[[#This Row],[other_charges]]</f>
        <v>14329</v>
      </c>
      <c r="N4890" t="s">
        <v>28</v>
      </c>
      <c r="O4890" t="s">
        <v>1367</v>
      </c>
      <c r="P4890">
        <v>0</v>
      </c>
      <c r="Q4890" t="b">
        <v>0</v>
      </c>
      <c r="R4890" t="s">
        <v>279</v>
      </c>
      <c r="S4890">
        <v>0</v>
      </c>
      <c r="T4890">
        <f>invoices[[#This Row],[total_amount]]</f>
        <v>14329</v>
      </c>
      <c r="U4890" t="s">
        <v>171</v>
      </c>
      <c r="V4890" t="str">
        <f>INDEX([1]!Table1[tenantname],MATCH(invoices[[#This Row],[allotment_id]],[1]!Table1[TenantAllotmentID],0))</f>
        <v>Shubhashish . (B42-C2)</v>
      </c>
      <c r="W4890" t="s">
        <v>14022</v>
      </c>
      <c r="X4890" t="s">
        <v>14023</v>
      </c>
      <c r="Y4890" s="4">
        <v>45231</v>
      </c>
      <c r="Z4890" t="s">
        <v>15808</v>
      </c>
      <c r="AA4890">
        <v>8973</v>
      </c>
      <c r="AB4890">
        <v>2990</v>
      </c>
      <c r="AC4890">
        <v>537</v>
      </c>
      <c r="AD4890" s="7">
        <f>invoices[[#This Row],[Rent]]+invoices[[#This Row],[Services]]+invoices[[#This Row],[GST]]</f>
        <v>12500</v>
      </c>
      <c r="AE4890" s="7">
        <f>invoices[[#This Row],[Total]]-invoices[[#This Row],[rent_amount]]</f>
        <v>0</v>
      </c>
      <c r="AF4890">
        <v>3752</v>
      </c>
      <c r="AG4890">
        <v>1829</v>
      </c>
      <c r="AH4890">
        <f>invoices[[#This Row],[EB Amount]]-invoices[[#This Row],[electricity_amount]]</f>
        <v>0</v>
      </c>
    </row>
    <row r="4891" spans="1:34">
      <c r="A4891" t="s">
        <v>9114</v>
      </c>
      <c r="B4891" t="s">
        <v>22</v>
      </c>
      <c r="C4891" t="s">
        <v>1121</v>
      </c>
      <c r="D4891" t="s">
        <v>24</v>
      </c>
      <c r="E4891" t="s">
        <v>147</v>
      </c>
      <c r="F4891" t="s">
        <v>1122</v>
      </c>
      <c r="G4891" t="s">
        <v>9115</v>
      </c>
      <c r="H4891" s="1">
        <f>DATE(YEAR(invoices[[#This Row],[due_date]]),MONTH(invoices[[#This Row],[due_date]]),1)</f>
        <v>45231</v>
      </c>
      <c r="I4891" s="1">
        <v>45237</v>
      </c>
      <c r="J4891">
        <v>13600</v>
      </c>
      <c r="K4891">
        <v>350</v>
      </c>
      <c r="L4891">
        <v>0</v>
      </c>
      <c r="M4891">
        <f>invoices[[#This Row],[rent_amount]]+invoices[[#This Row],[electricity_amount]]+invoices[[#This Row],[other_charges]]</f>
        <v>13950</v>
      </c>
      <c r="N4891" t="s">
        <v>28</v>
      </c>
      <c r="O4891" t="s">
        <v>278</v>
      </c>
      <c r="P4891">
        <v>0</v>
      </c>
      <c r="Q4891" t="b">
        <v>0</v>
      </c>
      <c r="R4891" t="s">
        <v>279</v>
      </c>
      <c r="S4891">
        <v>0</v>
      </c>
      <c r="T4891">
        <f>invoices[[#This Row],[total_amount]]</f>
        <v>13950</v>
      </c>
      <c r="U4891" t="s">
        <v>1125</v>
      </c>
      <c r="V4891" t="str">
        <f>INDEX([1]!Table1[tenantname],MATCH(invoices[[#This Row],[allotment_id]],[1]!Table1[TenantAllotmentID],0))</f>
        <v>Navin Joseph (C31-B1)</v>
      </c>
      <c r="W4891" t="s">
        <v>14356</v>
      </c>
      <c r="X4891" t="s">
        <v>14357</v>
      </c>
      <c r="Y4891" s="4">
        <v>45231</v>
      </c>
      <c r="Z4891" t="s">
        <v>15808</v>
      </c>
      <c r="AA4891">
        <v>9762</v>
      </c>
      <c r="AB4891">
        <v>3253</v>
      </c>
      <c r="AC4891">
        <v>585</v>
      </c>
      <c r="AD4891" s="7">
        <f>invoices[[#This Row],[Rent]]+invoices[[#This Row],[Services]]+invoices[[#This Row],[GST]]</f>
        <v>13600</v>
      </c>
      <c r="AE4891" s="7">
        <f>invoices[[#This Row],[Total]]-invoices[[#This Row],[rent_amount]]</f>
        <v>0</v>
      </c>
      <c r="AF4891">
        <v>3819</v>
      </c>
      <c r="AG4891">
        <v>350</v>
      </c>
      <c r="AH4891">
        <f>invoices[[#This Row],[EB Amount]]-invoices[[#This Row],[electricity_amount]]</f>
        <v>0</v>
      </c>
    </row>
    <row r="4892" spans="1:34">
      <c r="A4892" t="s">
        <v>9186</v>
      </c>
      <c r="B4892" t="s">
        <v>22</v>
      </c>
      <c r="C4892" t="s">
        <v>1274</v>
      </c>
      <c r="D4892" t="s">
        <v>24</v>
      </c>
      <c r="E4892" t="s">
        <v>195</v>
      </c>
      <c r="F4892" t="s">
        <v>1753</v>
      </c>
      <c r="G4892" t="s">
        <v>9187</v>
      </c>
      <c r="H4892" s="1">
        <f>DATE(YEAR(invoices[[#This Row],[due_date]]),MONTH(invoices[[#This Row],[due_date]]),1)</f>
        <v>45231</v>
      </c>
      <c r="I4892" s="1">
        <v>45237</v>
      </c>
      <c r="J4892">
        <v>17000</v>
      </c>
      <c r="K4892">
        <v>560</v>
      </c>
      <c r="L4892">
        <v>0</v>
      </c>
      <c r="M4892">
        <f>invoices[[#This Row],[rent_amount]]+invoices[[#This Row],[electricity_amount]]+invoices[[#This Row],[other_charges]]</f>
        <v>17560</v>
      </c>
      <c r="N4892" t="s">
        <v>28</v>
      </c>
      <c r="O4892" t="s">
        <v>278</v>
      </c>
      <c r="P4892">
        <v>0</v>
      </c>
      <c r="Q4892" t="b">
        <v>0</v>
      </c>
      <c r="R4892" t="s">
        <v>279</v>
      </c>
      <c r="S4892">
        <v>0</v>
      </c>
      <c r="T4892">
        <f>invoices[[#This Row],[total_amount]]</f>
        <v>17560</v>
      </c>
      <c r="U4892" t="s">
        <v>1755</v>
      </c>
      <c r="V4892" t="str">
        <f>INDEX([1]!Table1[tenantname],MATCH(invoices[[#This Row],[allotment_id]],[1]!Table1[TenantAllotmentID],0))</f>
        <v>Sreyashi Chowdhury (D41-A1)</v>
      </c>
      <c r="W4892" t="s">
        <v>14409</v>
      </c>
      <c r="X4892" t="s">
        <v>14584</v>
      </c>
      <c r="Y4892" s="4">
        <v>45231</v>
      </c>
      <c r="Z4892" t="s">
        <v>15808</v>
      </c>
      <c r="AA4892">
        <v>12203</v>
      </c>
      <c r="AB4892">
        <v>4066</v>
      </c>
      <c r="AC4892">
        <v>731</v>
      </c>
      <c r="AD4892" s="7">
        <f>invoices[[#This Row],[Rent]]+invoices[[#This Row],[Services]]+invoices[[#This Row],[GST]]</f>
        <v>17000</v>
      </c>
      <c r="AE4892" s="7">
        <f>invoices[[#This Row],[Total]]-invoices[[#This Row],[rent_amount]]</f>
        <v>0</v>
      </c>
      <c r="AF4892">
        <v>3856</v>
      </c>
      <c r="AG4892">
        <v>560</v>
      </c>
      <c r="AH4892">
        <f>invoices[[#This Row],[EB Amount]]-invoices[[#This Row],[electricity_amount]]</f>
        <v>0</v>
      </c>
    </row>
    <row r="4893" spans="1:34">
      <c r="A4893" t="s">
        <v>9222</v>
      </c>
      <c r="B4893" t="s">
        <v>22</v>
      </c>
      <c r="C4893" t="s">
        <v>3353</v>
      </c>
      <c r="D4893" t="s">
        <v>24</v>
      </c>
      <c r="E4893" t="s">
        <v>399</v>
      </c>
      <c r="F4893" t="s">
        <v>2169</v>
      </c>
      <c r="G4893" t="s">
        <v>9223</v>
      </c>
      <c r="H4893" s="1">
        <f>DATE(YEAR(invoices[[#This Row],[due_date]]),MONTH(invoices[[#This Row],[due_date]]),1)</f>
        <v>45231</v>
      </c>
      <c r="I4893" s="1">
        <v>45237</v>
      </c>
      <c r="J4893">
        <v>17000</v>
      </c>
      <c r="K4893">
        <v>1209</v>
      </c>
      <c r="L4893">
        <v>0</v>
      </c>
      <c r="M4893">
        <f>invoices[[#This Row],[rent_amount]]+invoices[[#This Row],[electricity_amount]]+invoices[[#This Row],[other_charges]]</f>
        <v>18209</v>
      </c>
      <c r="N4893" t="s">
        <v>28</v>
      </c>
      <c r="O4893" t="s">
        <v>278</v>
      </c>
      <c r="P4893">
        <v>0</v>
      </c>
      <c r="Q4893" t="b">
        <v>0</v>
      </c>
      <c r="R4893" t="s">
        <v>279</v>
      </c>
      <c r="S4893">
        <v>0</v>
      </c>
      <c r="T4893">
        <f>invoices[[#This Row],[total_amount]]</f>
        <v>18209</v>
      </c>
      <c r="U4893" t="s">
        <v>3355</v>
      </c>
      <c r="V4893" t="str">
        <f>INDEX([1]!Table1[tenantname],MATCH(invoices[[#This Row],[allotment_id]],[1]!Table1[TenantAllotmentID],0))</f>
        <v>Manisha B (B22-A1)</v>
      </c>
      <c r="W4893" t="s">
        <v>15034</v>
      </c>
      <c r="X4893" t="s">
        <v>15035</v>
      </c>
      <c r="Y4893" s="4">
        <v>45231</v>
      </c>
      <c r="Z4893" t="s">
        <v>15808</v>
      </c>
      <c r="AA4893">
        <v>12203</v>
      </c>
      <c r="AB4893">
        <v>4066</v>
      </c>
      <c r="AC4893">
        <v>731</v>
      </c>
      <c r="AD4893" s="7">
        <f>invoices[[#This Row],[Rent]]+invoices[[#This Row],[Services]]+invoices[[#This Row],[GST]]</f>
        <v>17000</v>
      </c>
      <c r="AE4893" s="7">
        <f>invoices[[#This Row],[Total]]-invoices[[#This Row],[rent_amount]]</f>
        <v>0</v>
      </c>
      <c r="AF4893">
        <v>3875</v>
      </c>
      <c r="AG4893">
        <v>1209</v>
      </c>
      <c r="AH4893">
        <f>invoices[[#This Row],[EB Amount]]-invoices[[#This Row],[electricity_amount]]</f>
        <v>0</v>
      </c>
    </row>
    <row r="4894" spans="1:34">
      <c r="A4894" s="2" t="s">
        <v>9281</v>
      </c>
      <c r="B4894" t="s">
        <v>22</v>
      </c>
      <c r="C4894" t="s">
        <v>3046</v>
      </c>
      <c r="D4894" t="s">
        <v>24</v>
      </c>
      <c r="E4894" t="s">
        <v>88</v>
      </c>
      <c r="F4894" t="s">
        <v>921</v>
      </c>
      <c r="G4894" t="s">
        <v>9282</v>
      </c>
      <c r="H4894" s="1">
        <f>DATE(YEAR(invoices[[#This Row],[due_date]]),MONTH(invoices[[#This Row],[due_date]]),1)</f>
        <v>45231</v>
      </c>
      <c r="I4894" s="1">
        <v>45237</v>
      </c>
      <c r="J4894">
        <v>1259</v>
      </c>
      <c r="K4894">
        <v>2139</v>
      </c>
      <c r="L4894">
        <v>2250</v>
      </c>
      <c r="M4894">
        <f>invoices[[#This Row],[rent_amount]]+invoices[[#This Row],[electricity_amount]]+invoices[[#This Row],[other_charges]]</f>
        <v>5648</v>
      </c>
      <c r="N4894" t="s">
        <v>28</v>
      </c>
      <c r="O4894" t="s">
        <v>1367</v>
      </c>
      <c r="P4894">
        <v>0</v>
      </c>
      <c r="Q4894" t="b">
        <v>0</v>
      </c>
      <c r="R4894" t="s">
        <v>279</v>
      </c>
      <c r="S4894">
        <v>0</v>
      </c>
      <c r="T4894">
        <f>invoices[[#This Row],[total_amount]]</f>
        <v>5648</v>
      </c>
      <c r="U4894" t="s">
        <v>3048</v>
      </c>
      <c r="V4894" t="str">
        <f>INDEX([1]!Table1[tenantname],MATCH(invoices[[#This Row],[allotment_id]],[1]!Table1[TenantAllotmentID],0))</f>
        <v>Vikas Sinha (B13-C1)</v>
      </c>
      <c r="W4894" t="s">
        <v>14957</v>
      </c>
      <c r="X4894" t="s">
        <v>14958</v>
      </c>
      <c r="Y4894" s="4">
        <v>45231</v>
      </c>
      <c r="Z4894" t="s">
        <v>15808</v>
      </c>
      <c r="AA4894">
        <v>904</v>
      </c>
      <c r="AB4894">
        <v>301</v>
      </c>
      <c r="AC4894">
        <v>54</v>
      </c>
      <c r="AD4894" s="7">
        <f>invoices[[#This Row],[Rent]]+invoices[[#This Row],[Services]]+invoices[[#This Row],[GST]]</f>
        <v>1259</v>
      </c>
      <c r="AE4894" s="7">
        <f>invoices[[#This Row],[Total]]-invoices[[#This Row],[rent_amount]]</f>
        <v>0</v>
      </c>
      <c r="AF4894">
        <v>3906</v>
      </c>
      <c r="AG4894">
        <v>2139</v>
      </c>
      <c r="AH4894">
        <f>invoices[[#This Row],[EB Amount]]-invoices[[#This Row],[electricity_amount]]</f>
        <v>0</v>
      </c>
    </row>
    <row r="4895" spans="1:34">
      <c r="A4895" t="s">
        <v>9451</v>
      </c>
      <c r="B4895" t="s">
        <v>22</v>
      </c>
      <c r="C4895" t="s">
        <v>2151</v>
      </c>
      <c r="D4895" t="s">
        <v>24</v>
      </c>
      <c r="E4895" t="s">
        <v>592</v>
      </c>
      <c r="F4895" t="s">
        <v>992</v>
      </c>
      <c r="G4895" t="s">
        <v>9452</v>
      </c>
      <c r="H4895" s="1">
        <f>DATE(YEAR(invoices[[#This Row],[due_date]]),MONTH(invoices[[#This Row],[due_date]]),1)</f>
        <v>45231</v>
      </c>
      <c r="I4895" s="1">
        <v>45237</v>
      </c>
      <c r="J4895">
        <v>13600</v>
      </c>
      <c r="K4895">
        <v>2418</v>
      </c>
      <c r="L4895">
        <v>0</v>
      </c>
      <c r="M4895">
        <f>invoices[[#This Row],[rent_amount]]+invoices[[#This Row],[electricity_amount]]+invoices[[#This Row],[other_charges]]</f>
        <v>16018</v>
      </c>
      <c r="N4895" t="s">
        <v>28</v>
      </c>
      <c r="O4895" t="s">
        <v>1367</v>
      </c>
      <c r="P4895">
        <v>0</v>
      </c>
      <c r="Q4895" t="b">
        <v>0</v>
      </c>
      <c r="R4895" t="s">
        <v>279</v>
      </c>
      <c r="S4895">
        <v>0</v>
      </c>
      <c r="T4895">
        <f>invoices[[#This Row],[total_amount]]</f>
        <v>16018</v>
      </c>
      <c r="U4895" t="s">
        <v>2153</v>
      </c>
      <c r="V4895" t="str">
        <f>INDEX([1]!Table1[tenantname],MATCH(invoices[[#This Row],[allotment_id]],[1]!Table1[TenantAllotmentID],0))</f>
        <v>Sinega K (A44-B2)</v>
      </c>
      <c r="W4895" t="s">
        <v>14725</v>
      </c>
      <c r="X4895" t="s">
        <v>14726</v>
      </c>
      <c r="Y4895" s="4">
        <v>45231</v>
      </c>
      <c r="Z4895" t="s">
        <v>15808</v>
      </c>
      <c r="AA4895">
        <v>9762</v>
      </c>
      <c r="AB4895">
        <v>3253</v>
      </c>
      <c r="AC4895">
        <v>585</v>
      </c>
      <c r="AD4895" s="7">
        <f>invoices[[#This Row],[Rent]]+invoices[[#This Row],[Services]]+invoices[[#This Row],[GST]]</f>
        <v>13600</v>
      </c>
      <c r="AE4895" s="7">
        <f>invoices[[#This Row],[Total]]-invoices[[#This Row],[rent_amount]]</f>
        <v>0</v>
      </c>
      <c r="AF4895">
        <v>3999</v>
      </c>
      <c r="AG4895">
        <v>2418</v>
      </c>
      <c r="AH4895">
        <f>invoices[[#This Row],[EB Amount]]-invoices[[#This Row],[electricity_amount]]</f>
        <v>0</v>
      </c>
    </row>
    <row r="4896" spans="1:34">
      <c r="A4896" t="s">
        <v>9461</v>
      </c>
      <c r="B4896" t="s">
        <v>22</v>
      </c>
      <c r="C4896" t="s">
        <v>558</v>
      </c>
      <c r="D4896" t="s">
        <v>24</v>
      </c>
      <c r="E4896" t="s">
        <v>72</v>
      </c>
      <c r="F4896" t="s">
        <v>559</v>
      </c>
      <c r="G4896" t="s">
        <v>9462</v>
      </c>
      <c r="H4896" s="1">
        <f>DATE(YEAR(invoices[[#This Row],[due_date]]),MONTH(invoices[[#This Row],[due_date]]),1)</f>
        <v>45231</v>
      </c>
      <c r="I4896" s="1">
        <v>45237</v>
      </c>
      <c r="J4896">
        <v>13600</v>
      </c>
      <c r="K4896">
        <v>735</v>
      </c>
      <c r="L4896">
        <v>0</v>
      </c>
      <c r="M4896">
        <f>invoices[[#This Row],[rent_amount]]+invoices[[#This Row],[electricity_amount]]+invoices[[#This Row],[other_charges]]</f>
        <v>14335</v>
      </c>
      <c r="N4896" t="s">
        <v>28</v>
      </c>
      <c r="O4896" t="s">
        <v>278</v>
      </c>
      <c r="P4896">
        <v>0</v>
      </c>
      <c r="Q4896" t="b">
        <v>0</v>
      </c>
      <c r="R4896" t="s">
        <v>279</v>
      </c>
      <c r="S4896">
        <v>0</v>
      </c>
      <c r="T4896">
        <f>invoices[[#This Row],[total_amount]]</f>
        <v>14335</v>
      </c>
      <c r="U4896" t="s">
        <v>561</v>
      </c>
      <c r="V4896" t="str">
        <f>INDEX([1]!Table1[tenantname],MATCH(invoices[[#This Row],[allotment_id]],[1]!Table1[TenantAllotmentID],0))</f>
        <v>Nithya Rajendran (C34-B2)</v>
      </c>
      <c r="W4896" t="s">
        <v>14151</v>
      </c>
      <c r="X4896" t="s">
        <v>14152</v>
      </c>
      <c r="Y4896" s="4">
        <v>45231</v>
      </c>
      <c r="Z4896" t="s">
        <v>15808</v>
      </c>
      <c r="AA4896">
        <v>9762</v>
      </c>
      <c r="AB4896">
        <v>3253</v>
      </c>
      <c r="AC4896">
        <v>585</v>
      </c>
      <c r="AD4896" s="7">
        <f>invoices[[#This Row],[Rent]]+invoices[[#This Row],[Services]]+invoices[[#This Row],[GST]]</f>
        <v>13600</v>
      </c>
      <c r="AE4896" s="7">
        <f>invoices[[#This Row],[Total]]-invoices[[#This Row],[rent_amount]]</f>
        <v>0</v>
      </c>
      <c r="AF4896">
        <v>4005</v>
      </c>
      <c r="AG4896">
        <v>735</v>
      </c>
      <c r="AH4896">
        <f>invoices[[#This Row],[EB Amount]]-invoices[[#This Row],[electricity_amount]]</f>
        <v>0</v>
      </c>
    </row>
    <row r="4897" spans="1:34">
      <c r="A4897" t="s">
        <v>9570</v>
      </c>
      <c r="B4897" t="s">
        <v>22</v>
      </c>
      <c r="C4897" t="s">
        <v>550</v>
      </c>
      <c r="D4897" t="s">
        <v>24</v>
      </c>
      <c r="E4897" t="s">
        <v>104</v>
      </c>
      <c r="F4897" t="s">
        <v>551</v>
      </c>
      <c r="G4897" t="s">
        <v>9571</v>
      </c>
      <c r="H4897" s="1">
        <f>DATE(YEAR(invoices[[#This Row],[due_date]]),MONTH(invoices[[#This Row],[due_date]]),1)</f>
        <v>45231</v>
      </c>
      <c r="I4897" s="1">
        <v>45237</v>
      </c>
      <c r="J4897">
        <v>12500</v>
      </c>
      <c r="K4897">
        <v>930</v>
      </c>
      <c r="L4897">
        <v>0</v>
      </c>
      <c r="M4897">
        <f>invoices[[#This Row],[rent_amount]]+invoices[[#This Row],[electricity_amount]]+invoices[[#This Row],[other_charges]]</f>
        <v>13430</v>
      </c>
      <c r="N4897" t="s">
        <v>28</v>
      </c>
      <c r="O4897" t="s">
        <v>278</v>
      </c>
      <c r="P4897">
        <v>0</v>
      </c>
      <c r="Q4897" t="b">
        <v>0</v>
      </c>
      <c r="R4897" t="s">
        <v>279</v>
      </c>
      <c r="S4897">
        <v>0</v>
      </c>
      <c r="T4897">
        <f>invoices[[#This Row],[total_amount]]</f>
        <v>13430</v>
      </c>
      <c r="U4897" t="s">
        <v>554</v>
      </c>
      <c r="V4897" t="str">
        <f>INDEX([1]!Table1[tenantname],MATCH(invoices[[#This Row],[allotment_id]],[1]!Table1[TenantAllotmentID],0))</f>
        <v>Gokul Prakash (B14-C2)</v>
      </c>
      <c r="W4897" t="s">
        <v>14149</v>
      </c>
      <c r="X4897" t="s">
        <v>14150</v>
      </c>
      <c r="Y4897" s="4">
        <v>45231</v>
      </c>
      <c r="Z4897" t="s">
        <v>15808</v>
      </c>
      <c r="AA4897">
        <v>8973</v>
      </c>
      <c r="AB4897">
        <v>2990</v>
      </c>
      <c r="AC4897">
        <v>537</v>
      </c>
      <c r="AD4897" s="7">
        <f>invoices[[#This Row],[Rent]]+invoices[[#This Row],[Services]]+invoices[[#This Row],[GST]]</f>
        <v>12500</v>
      </c>
      <c r="AE4897" s="7">
        <f>invoices[[#This Row],[Total]]-invoices[[#This Row],[rent_amount]]</f>
        <v>0</v>
      </c>
      <c r="AF4897">
        <v>4058</v>
      </c>
      <c r="AG4897">
        <v>930</v>
      </c>
      <c r="AH4897">
        <f>invoices[[#This Row],[EB Amount]]-invoices[[#This Row],[electricity_amount]]</f>
        <v>0</v>
      </c>
    </row>
    <row r="4898" spans="1:34">
      <c r="A4898" t="s">
        <v>9588</v>
      </c>
      <c r="B4898" t="s">
        <v>22</v>
      </c>
      <c r="C4898" t="s">
        <v>2946</v>
      </c>
      <c r="D4898" t="s">
        <v>24</v>
      </c>
      <c r="E4898" t="s">
        <v>50</v>
      </c>
      <c r="F4898" t="s">
        <v>1942</v>
      </c>
      <c r="G4898" t="s">
        <v>9589</v>
      </c>
      <c r="H4898" s="1">
        <f>DATE(YEAR(invoices[[#This Row],[due_date]]),MONTH(invoices[[#This Row],[due_date]]),1)</f>
        <v>45231</v>
      </c>
      <c r="I4898" s="1">
        <v>45237</v>
      </c>
      <c r="J4898">
        <v>13600</v>
      </c>
      <c r="K4898">
        <v>1800</v>
      </c>
      <c r="L4898">
        <v>0</v>
      </c>
      <c r="M4898">
        <f>invoices[[#This Row],[rent_amount]]+invoices[[#This Row],[electricity_amount]]+invoices[[#This Row],[other_charges]]</f>
        <v>15400</v>
      </c>
      <c r="N4898" t="s">
        <v>28</v>
      </c>
      <c r="O4898" t="s">
        <v>1367</v>
      </c>
      <c r="P4898">
        <v>0</v>
      </c>
      <c r="Q4898" t="b">
        <v>0</v>
      </c>
      <c r="R4898" t="s">
        <v>279</v>
      </c>
      <c r="S4898">
        <v>0</v>
      </c>
      <c r="T4898">
        <f>invoices[[#This Row],[total_amount]]</f>
        <v>15400</v>
      </c>
      <c r="U4898" t="s">
        <v>2948</v>
      </c>
      <c r="V4898" t="str">
        <f>INDEX([1]!Table1[tenantname],MATCH(invoices[[#This Row],[allotment_id]],[1]!Table1[TenantAllotmentID],0))</f>
        <v>Udyan Mahanta (B32-B1)</v>
      </c>
      <c r="W4898" t="s">
        <v>14929</v>
      </c>
      <c r="X4898" t="s">
        <v>14930</v>
      </c>
      <c r="Y4898" s="4">
        <v>45231</v>
      </c>
      <c r="Z4898" t="s">
        <v>15808</v>
      </c>
      <c r="AA4898">
        <v>9762</v>
      </c>
      <c r="AB4898">
        <v>3253</v>
      </c>
      <c r="AC4898">
        <v>585</v>
      </c>
      <c r="AD4898" s="7">
        <f>invoices[[#This Row],[Rent]]+invoices[[#This Row],[Services]]+invoices[[#This Row],[GST]]</f>
        <v>13600</v>
      </c>
      <c r="AE4898" s="7">
        <f>invoices[[#This Row],[Total]]-invoices[[#This Row],[rent_amount]]</f>
        <v>0</v>
      </c>
      <c r="AF4898">
        <v>4069</v>
      </c>
      <c r="AG4898">
        <v>1800</v>
      </c>
      <c r="AH4898">
        <f>invoices[[#This Row],[EB Amount]]-invoices[[#This Row],[electricity_amount]]</f>
        <v>0</v>
      </c>
    </row>
    <row r="4899" spans="1:34">
      <c r="A4899" t="s">
        <v>9737</v>
      </c>
      <c r="B4899" t="s">
        <v>22</v>
      </c>
      <c r="C4899" t="s">
        <v>785</v>
      </c>
      <c r="D4899" t="s">
        <v>24</v>
      </c>
      <c r="E4899" t="s">
        <v>342</v>
      </c>
      <c r="F4899" t="s">
        <v>343</v>
      </c>
      <c r="G4899" t="s">
        <v>9738</v>
      </c>
      <c r="H4899" s="1">
        <f>DATE(YEAR(invoices[[#This Row],[due_date]]),MONTH(invoices[[#This Row],[due_date]]),1)</f>
        <v>45231</v>
      </c>
      <c r="I4899" s="1">
        <v>45237</v>
      </c>
      <c r="J4899">
        <v>13000</v>
      </c>
      <c r="K4899">
        <v>1519</v>
      </c>
      <c r="L4899">
        <v>0</v>
      </c>
      <c r="M4899">
        <f>invoices[[#This Row],[rent_amount]]+invoices[[#This Row],[electricity_amount]]+invoices[[#This Row],[other_charges]]</f>
        <v>14519</v>
      </c>
      <c r="N4899" t="s">
        <v>28</v>
      </c>
      <c r="O4899" t="s">
        <v>278</v>
      </c>
      <c r="P4899">
        <v>0</v>
      </c>
      <c r="Q4899" t="b">
        <v>0</v>
      </c>
      <c r="R4899" t="s">
        <v>279</v>
      </c>
      <c r="S4899">
        <v>0</v>
      </c>
      <c r="T4899">
        <f>invoices[[#This Row],[total_amount]]</f>
        <v>14519</v>
      </c>
      <c r="U4899" t="s">
        <v>787</v>
      </c>
      <c r="V4899" t="str">
        <f>INDEX([1]!Table1[tenantname],MATCH(invoices[[#This Row],[allotment_id]],[1]!Table1[TenantAllotmentID],0))</f>
        <v>Chaitra YN (D11-B1)</v>
      </c>
      <c r="W4899" t="s">
        <v>14231</v>
      </c>
      <c r="X4899" t="s">
        <v>14232</v>
      </c>
      <c r="Y4899" s="4">
        <v>45231</v>
      </c>
      <c r="Z4899" t="s">
        <v>15808</v>
      </c>
      <c r="AA4899">
        <v>9100</v>
      </c>
      <c r="AB4899">
        <v>3304</v>
      </c>
      <c r="AC4899">
        <v>596</v>
      </c>
      <c r="AD4899" s="7">
        <f>invoices[[#This Row],[Rent]]+invoices[[#This Row],[Services]]+invoices[[#This Row],[GST]]</f>
        <v>13000</v>
      </c>
      <c r="AE4899" s="7">
        <f>invoices[[#This Row],[Total]]-invoices[[#This Row],[rent_amount]]</f>
        <v>0</v>
      </c>
      <c r="AF4899">
        <v>4143</v>
      </c>
      <c r="AG4899">
        <v>1519</v>
      </c>
      <c r="AH4899">
        <f>invoices[[#This Row],[EB Amount]]-invoices[[#This Row],[electricity_amount]]</f>
        <v>0</v>
      </c>
    </row>
    <row r="4900" spans="1:34">
      <c r="A4900" t="s">
        <v>10021</v>
      </c>
      <c r="B4900" t="s">
        <v>22</v>
      </c>
      <c r="C4900" t="s">
        <v>384</v>
      </c>
      <c r="D4900" t="s">
        <v>24</v>
      </c>
      <c r="E4900" t="s">
        <v>25</v>
      </c>
      <c r="F4900" t="s">
        <v>385</v>
      </c>
      <c r="G4900" t="s">
        <v>10022</v>
      </c>
      <c r="H4900" s="1">
        <f>DATE(YEAR(invoices[[#This Row],[due_date]]),MONTH(invoices[[#This Row],[due_date]]),1)</f>
        <v>45231</v>
      </c>
      <c r="I4900" s="1">
        <v>45237</v>
      </c>
      <c r="J4900">
        <v>11500</v>
      </c>
      <c r="K4900">
        <v>1302</v>
      </c>
      <c r="L4900">
        <v>0</v>
      </c>
      <c r="M4900">
        <f>invoices[[#This Row],[rent_amount]]+invoices[[#This Row],[electricity_amount]]+invoices[[#This Row],[other_charges]]</f>
        <v>12802</v>
      </c>
      <c r="N4900" t="s">
        <v>28</v>
      </c>
      <c r="O4900" t="s">
        <v>332</v>
      </c>
      <c r="P4900">
        <v>0</v>
      </c>
      <c r="Q4900" t="b">
        <v>0</v>
      </c>
      <c r="R4900" t="s">
        <v>279</v>
      </c>
      <c r="S4900">
        <v>0</v>
      </c>
      <c r="T4900">
        <f>invoices[[#This Row],[total_amount]]</f>
        <v>12802</v>
      </c>
      <c r="U4900" t="s">
        <v>387</v>
      </c>
      <c r="V4900" t="str">
        <f>INDEX([1]!Table1[tenantname],MATCH(invoices[[#This Row],[allotment_id]],[1]!Table1[TenantAllotmentID],0))</f>
        <v>Aruna Govindarajan (A24-B3)</v>
      </c>
      <c r="W4900" t="s">
        <v>14090</v>
      </c>
      <c r="X4900" t="s">
        <v>14091</v>
      </c>
      <c r="Y4900" s="4">
        <v>45231</v>
      </c>
      <c r="Z4900" t="s">
        <v>15808</v>
      </c>
      <c r="AA4900">
        <v>8255</v>
      </c>
      <c r="AB4900">
        <v>2751</v>
      </c>
      <c r="AC4900">
        <v>494</v>
      </c>
      <c r="AD4900" s="7">
        <f>invoices[[#This Row],[Rent]]+invoices[[#This Row],[Services]]+invoices[[#This Row],[GST]]</f>
        <v>11500</v>
      </c>
      <c r="AE4900" s="7">
        <f>invoices[[#This Row],[Total]]-invoices[[#This Row],[rent_amount]]</f>
        <v>0</v>
      </c>
      <c r="AF4900">
        <v>4291</v>
      </c>
      <c r="AG4900">
        <v>1302</v>
      </c>
      <c r="AH4900">
        <f>invoices[[#This Row],[EB Amount]]-invoices[[#This Row],[electricity_amount]]</f>
        <v>0</v>
      </c>
    </row>
    <row r="4901" spans="1:34">
      <c r="A4901" t="s">
        <v>10029</v>
      </c>
      <c r="B4901" t="s">
        <v>22</v>
      </c>
      <c r="C4901" t="s">
        <v>1417</v>
      </c>
      <c r="D4901" t="s">
        <v>24</v>
      </c>
      <c r="E4901" t="s">
        <v>592</v>
      </c>
      <c r="F4901" t="s">
        <v>1184</v>
      </c>
      <c r="G4901" t="s">
        <v>10030</v>
      </c>
      <c r="H4901" s="1">
        <f>DATE(YEAR(invoices[[#This Row],[due_date]]),MONTH(invoices[[#This Row],[due_date]]),1)</f>
        <v>45231</v>
      </c>
      <c r="I4901" s="1">
        <v>45237</v>
      </c>
      <c r="J4901">
        <v>22000</v>
      </c>
      <c r="K4901">
        <v>2418</v>
      </c>
      <c r="L4901">
        <v>0</v>
      </c>
      <c r="M4901">
        <f>invoices[[#This Row],[rent_amount]]+invoices[[#This Row],[electricity_amount]]+invoices[[#This Row],[other_charges]]</f>
        <v>24418</v>
      </c>
      <c r="N4901" t="s">
        <v>28</v>
      </c>
      <c r="O4901" t="s">
        <v>332</v>
      </c>
      <c r="P4901">
        <v>0</v>
      </c>
      <c r="Q4901" t="b">
        <v>0</v>
      </c>
      <c r="R4901" t="s">
        <v>279</v>
      </c>
      <c r="S4901">
        <v>0</v>
      </c>
      <c r="T4901">
        <f>invoices[[#This Row],[total_amount]]</f>
        <v>24418</v>
      </c>
      <c r="U4901" t="s">
        <v>1419</v>
      </c>
      <c r="V4901" t="str">
        <f>INDEX([1]!Table1[tenantname],MATCH(invoices[[#This Row],[allotment_id]],[1]!Table1[TenantAllotmentID],0))</f>
        <v>Asmita Dhuldhule (A44-D1)</v>
      </c>
      <c r="W4901" t="s">
        <v>14464</v>
      </c>
      <c r="X4901" t="s">
        <v>14465</v>
      </c>
      <c r="Y4901" s="4">
        <v>45231</v>
      </c>
      <c r="Z4901" t="s">
        <v>15808</v>
      </c>
      <c r="AA4901">
        <v>15792</v>
      </c>
      <c r="AB4901">
        <v>5263</v>
      </c>
      <c r="AC4901">
        <v>945</v>
      </c>
      <c r="AD4901" s="7">
        <f>invoices[[#This Row],[Rent]]+invoices[[#This Row],[Services]]+invoices[[#This Row],[GST]]</f>
        <v>22000</v>
      </c>
      <c r="AE4901" s="7">
        <f>invoices[[#This Row],[Total]]-invoices[[#This Row],[rent_amount]]</f>
        <v>0</v>
      </c>
      <c r="AF4901">
        <v>4294</v>
      </c>
      <c r="AG4901">
        <v>2418</v>
      </c>
      <c r="AH4901">
        <f>invoices[[#This Row],[EB Amount]]-invoices[[#This Row],[electricity_amount]]</f>
        <v>0</v>
      </c>
    </row>
    <row r="4902" spans="1:34">
      <c r="A4902" t="s">
        <v>10065</v>
      </c>
      <c r="B4902" t="s">
        <v>22</v>
      </c>
      <c r="C4902" t="s">
        <v>3263</v>
      </c>
      <c r="D4902" t="s">
        <v>24</v>
      </c>
      <c r="E4902" t="s">
        <v>167</v>
      </c>
      <c r="F4902" t="s">
        <v>2258</v>
      </c>
      <c r="G4902" t="s">
        <v>10066</v>
      </c>
      <c r="H4902" s="1">
        <f>DATE(YEAR(invoices[[#This Row],[due_date]]),MONTH(invoices[[#This Row],[due_date]]),1)</f>
        <v>45231</v>
      </c>
      <c r="I4902" s="1">
        <v>45237</v>
      </c>
      <c r="J4902">
        <v>18300</v>
      </c>
      <c r="K4902">
        <v>1829</v>
      </c>
      <c r="L4902">
        <v>0</v>
      </c>
      <c r="M4902">
        <f>invoices[[#This Row],[rent_amount]]+invoices[[#This Row],[electricity_amount]]+invoices[[#This Row],[other_charges]]</f>
        <v>20129</v>
      </c>
      <c r="N4902" t="s">
        <v>28</v>
      </c>
      <c r="O4902" t="s">
        <v>1367</v>
      </c>
      <c r="P4902">
        <v>0</v>
      </c>
      <c r="Q4902" t="b">
        <v>0</v>
      </c>
      <c r="R4902" t="s">
        <v>279</v>
      </c>
      <c r="S4902">
        <v>0</v>
      </c>
      <c r="T4902">
        <f>invoices[[#This Row],[total_amount]]</f>
        <v>20129</v>
      </c>
      <c r="U4902" t="s">
        <v>3265</v>
      </c>
      <c r="V4902" t="str">
        <f>INDEX([1]!Table1[tenantname],MATCH(invoices[[#This Row],[allotment_id]],[1]!Table1[TenantAllotmentID],0))</f>
        <v>Rituraj Sarma (B42-A1)</v>
      </c>
      <c r="W4902" t="s">
        <v>15010</v>
      </c>
      <c r="X4902" t="s">
        <v>15011</v>
      </c>
      <c r="Y4902" s="4">
        <v>45231</v>
      </c>
      <c r="Z4902" t="s">
        <v>15808</v>
      </c>
      <c r="AA4902">
        <v>13136</v>
      </c>
      <c r="AB4902">
        <v>4377</v>
      </c>
      <c r="AC4902">
        <v>787</v>
      </c>
      <c r="AD4902" s="7">
        <f>invoices[[#This Row],[Rent]]+invoices[[#This Row],[Services]]+invoices[[#This Row],[GST]]</f>
        <v>18300</v>
      </c>
      <c r="AE4902" s="7">
        <f>invoices[[#This Row],[Total]]-invoices[[#This Row],[rent_amount]]</f>
        <v>0</v>
      </c>
      <c r="AF4902">
        <v>4313</v>
      </c>
      <c r="AG4902">
        <v>1829</v>
      </c>
      <c r="AH4902">
        <f>invoices[[#This Row],[EB Amount]]-invoices[[#This Row],[electricity_amount]]</f>
        <v>0</v>
      </c>
    </row>
    <row r="4903" spans="1:34">
      <c r="A4903" t="s">
        <v>10124</v>
      </c>
      <c r="B4903" t="s">
        <v>22</v>
      </c>
      <c r="C4903" t="s">
        <v>1847</v>
      </c>
      <c r="D4903" t="s">
        <v>24</v>
      </c>
      <c r="E4903" t="s">
        <v>181</v>
      </c>
      <c r="F4903" t="s">
        <v>609</v>
      </c>
      <c r="G4903" t="s">
        <v>10125</v>
      </c>
      <c r="H4903" s="1">
        <f>DATE(YEAR(invoices[[#This Row],[due_date]]),MONTH(invoices[[#This Row],[due_date]]),1)</f>
        <v>45231</v>
      </c>
      <c r="I4903" s="1">
        <v>45237</v>
      </c>
      <c r="J4903">
        <v>15500</v>
      </c>
      <c r="K4903">
        <v>1587</v>
      </c>
      <c r="L4903">
        <v>0</v>
      </c>
      <c r="M4903">
        <f>invoices[[#This Row],[rent_amount]]+invoices[[#This Row],[electricity_amount]]+invoices[[#This Row],[other_charges]]</f>
        <v>17087</v>
      </c>
      <c r="N4903" t="s">
        <v>28</v>
      </c>
      <c r="O4903" t="s">
        <v>332</v>
      </c>
      <c r="P4903">
        <v>0</v>
      </c>
      <c r="Q4903" t="b">
        <v>0</v>
      </c>
      <c r="R4903" t="s">
        <v>279</v>
      </c>
      <c r="S4903">
        <v>0</v>
      </c>
      <c r="T4903">
        <f>invoices[[#This Row],[total_amount]]</f>
        <v>17087</v>
      </c>
      <c r="U4903" t="s">
        <v>7616</v>
      </c>
      <c r="V4903" t="str">
        <f>INDEX([1]!Table1[tenantname],MATCH(invoices[[#This Row],[allotment_id]],[1]!Table1[TenantAllotmentID],0))</f>
        <v>Aditi Maurya (B24-A1)</v>
      </c>
      <c r="W4903" t="s">
        <v>14617</v>
      </c>
      <c r="X4903" t="s">
        <v>15563</v>
      </c>
      <c r="Y4903" s="4">
        <v>45231</v>
      </c>
      <c r="Z4903" t="s">
        <v>15808</v>
      </c>
      <c r="AA4903">
        <v>11126</v>
      </c>
      <c r="AB4903">
        <v>3708</v>
      </c>
      <c r="AC4903">
        <v>666</v>
      </c>
      <c r="AD4903" s="7">
        <f>invoices[[#This Row],[Rent]]+invoices[[#This Row],[Services]]+invoices[[#This Row],[GST]]</f>
        <v>15500</v>
      </c>
      <c r="AE4903" s="7">
        <f>invoices[[#This Row],[Total]]-invoices[[#This Row],[rent_amount]]</f>
        <v>0</v>
      </c>
      <c r="AF4903">
        <v>4347</v>
      </c>
      <c r="AG4903">
        <v>1587</v>
      </c>
      <c r="AH4903">
        <f>invoices[[#This Row],[EB Amount]]-invoices[[#This Row],[electricity_amount]]</f>
        <v>0</v>
      </c>
    </row>
    <row r="4904" spans="1:34">
      <c r="A4904" t="s">
        <v>10331</v>
      </c>
      <c r="B4904" t="s">
        <v>22</v>
      </c>
      <c r="C4904" t="s">
        <v>1347</v>
      </c>
      <c r="D4904" t="s">
        <v>24</v>
      </c>
      <c r="E4904" t="s">
        <v>104</v>
      </c>
      <c r="F4904" t="s">
        <v>105</v>
      </c>
      <c r="G4904" t="s">
        <v>10332</v>
      </c>
      <c r="H4904" s="1">
        <f>DATE(YEAR(invoices[[#This Row],[due_date]]),MONTH(invoices[[#This Row],[due_date]]),1)</f>
        <v>45231</v>
      </c>
      <c r="I4904" s="1">
        <v>45237</v>
      </c>
      <c r="J4904">
        <v>12500</v>
      </c>
      <c r="K4904">
        <v>930</v>
      </c>
      <c r="L4904">
        <v>0</v>
      </c>
      <c r="M4904">
        <f>invoices[[#This Row],[rent_amount]]+invoices[[#This Row],[electricity_amount]]+invoices[[#This Row],[other_charges]]</f>
        <v>13430</v>
      </c>
      <c r="N4904" t="s">
        <v>28</v>
      </c>
      <c r="O4904" t="s">
        <v>332</v>
      </c>
      <c r="P4904">
        <v>0</v>
      </c>
      <c r="Q4904" t="b">
        <v>0</v>
      </c>
      <c r="R4904" t="s">
        <v>279</v>
      </c>
      <c r="S4904">
        <v>0</v>
      </c>
      <c r="T4904">
        <f>invoices[[#This Row],[total_amount]]</f>
        <v>13430</v>
      </c>
      <c r="U4904" t="s">
        <v>1349</v>
      </c>
      <c r="V4904" t="str">
        <f>INDEX([1]!Table1[tenantname],MATCH(invoices[[#This Row],[allotment_id]],[1]!Table1[TenantAllotmentID],0))</f>
        <v>Binu John (B14-C1)</v>
      </c>
      <c r="W4904" t="s">
        <v>14438</v>
      </c>
      <c r="X4904" t="s">
        <v>14439</v>
      </c>
      <c r="Y4904" s="4">
        <v>45231</v>
      </c>
      <c r="Z4904" t="s">
        <v>15808</v>
      </c>
      <c r="AA4904">
        <v>8973</v>
      </c>
      <c r="AB4904">
        <v>2990</v>
      </c>
      <c r="AC4904">
        <v>537</v>
      </c>
      <c r="AD4904" s="7">
        <f>invoices[[#This Row],[Rent]]+invoices[[#This Row],[Services]]+invoices[[#This Row],[GST]]</f>
        <v>12500</v>
      </c>
      <c r="AE4904" s="7">
        <f>invoices[[#This Row],[Total]]-invoices[[#This Row],[rent_amount]]</f>
        <v>0</v>
      </c>
      <c r="AF4904">
        <v>4457</v>
      </c>
      <c r="AG4904">
        <v>930</v>
      </c>
      <c r="AH4904">
        <f>invoices[[#This Row],[EB Amount]]-invoices[[#This Row],[electricity_amount]]</f>
        <v>0</v>
      </c>
    </row>
    <row r="4905" spans="1:34">
      <c r="A4905" t="s">
        <v>10524</v>
      </c>
      <c r="B4905" t="s">
        <v>22</v>
      </c>
      <c r="C4905" t="s">
        <v>1744</v>
      </c>
      <c r="D4905" t="s">
        <v>24</v>
      </c>
      <c r="E4905" t="s">
        <v>195</v>
      </c>
      <c r="F4905" s="2" t="s">
        <v>1745</v>
      </c>
      <c r="G4905" t="s">
        <v>10525</v>
      </c>
      <c r="H4905" s="1">
        <f>DATE(YEAR(invoices[[#This Row],[due_date]]),MONTH(invoices[[#This Row],[due_date]]),1)</f>
        <v>45231</v>
      </c>
      <c r="I4905" s="1">
        <v>45237</v>
      </c>
      <c r="J4905">
        <v>12500</v>
      </c>
      <c r="K4905">
        <v>1736</v>
      </c>
      <c r="L4905">
        <v>0</v>
      </c>
      <c r="M4905">
        <f>invoices[[#This Row],[rent_amount]]+invoices[[#This Row],[electricity_amount]]+invoices[[#This Row],[other_charges]]</f>
        <v>14236</v>
      </c>
      <c r="N4905" t="s">
        <v>28</v>
      </c>
      <c r="O4905" t="s">
        <v>1367</v>
      </c>
      <c r="P4905">
        <v>0</v>
      </c>
      <c r="Q4905" t="b">
        <v>0</v>
      </c>
      <c r="R4905" t="s">
        <v>279</v>
      </c>
      <c r="S4905">
        <v>0</v>
      </c>
      <c r="T4905">
        <f>invoices[[#This Row],[total_amount]]</f>
        <v>14236</v>
      </c>
      <c r="U4905" t="s">
        <v>1747</v>
      </c>
      <c r="V4905" t="str">
        <f>INDEX([1]!Table1[tenantname],MATCH(invoices[[#This Row],[allotment_id]],[1]!Table1[TenantAllotmentID],0))</f>
        <v>Siya Sharma (D41-C1)</v>
      </c>
      <c r="W4905" t="s">
        <v>14580</v>
      </c>
      <c r="X4905" t="s">
        <v>14581</v>
      </c>
      <c r="Y4905" s="4">
        <v>45231</v>
      </c>
      <c r="Z4905" t="s">
        <v>15808</v>
      </c>
      <c r="AA4905">
        <v>8973</v>
      </c>
      <c r="AB4905">
        <v>2990</v>
      </c>
      <c r="AC4905">
        <v>537</v>
      </c>
      <c r="AD4905" s="7">
        <f>invoices[[#This Row],[Rent]]+invoices[[#This Row],[Services]]+invoices[[#This Row],[GST]]</f>
        <v>12500</v>
      </c>
      <c r="AE4905" s="7">
        <f>invoices[[#This Row],[Total]]-invoices[[#This Row],[rent_amount]]</f>
        <v>0</v>
      </c>
      <c r="AF4905">
        <v>4553</v>
      </c>
      <c r="AG4905">
        <v>1736</v>
      </c>
      <c r="AH4905">
        <f>invoices[[#This Row],[EB Amount]]-invoices[[#This Row],[electricity_amount]]</f>
        <v>0</v>
      </c>
    </row>
    <row r="4906" spans="1:34">
      <c r="A4906" t="s">
        <v>10556</v>
      </c>
      <c r="B4906" t="s">
        <v>22</v>
      </c>
      <c r="C4906" t="s">
        <v>3540</v>
      </c>
      <c r="D4906" t="s">
        <v>24</v>
      </c>
      <c r="E4906" t="s">
        <v>147</v>
      </c>
      <c r="F4906" t="s">
        <v>733</v>
      </c>
      <c r="G4906" t="s">
        <v>10557</v>
      </c>
      <c r="H4906" s="1">
        <f>DATE(YEAR(invoices[[#This Row],[due_date]]),MONTH(invoices[[#This Row],[due_date]]),1)</f>
        <v>45231</v>
      </c>
      <c r="I4906" s="1">
        <v>45237</v>
      </c>
      <c r="J4906">
        <v>13600</v>
      </c>
      <c r="K4906">
        <v>1550</v>
      </c>
      <c r="L4906">
        <v>0</v>
      </c>
      <c r="M4906">
        <f>invoices[[#This Row],[rent_amount]]+invoices[[#This Row],[electricity_amount]]+invoices[[#This Row],[other_charges]]</f>
        <v>15150</v>
      </c>
      <c r="N4906" t="s">
        <v>28</v>
      </c>
      <c r="O4906" t="s">
        <v>1367</v>
      </c>
      <c r="P4906">
        <v>0</v>
      </c>
      <c r="Q4906" t="b">
        <v>0</v>
      </c>
      <c r="R4906" t="s">
        <v>279</v>
      </c>
      <c r="S4906">
        <v>0</v>
      </c>
      <c r="T4906">
        <f>invoices[[#This Row],[total_amount]]</f>
        <v>15150</v>
      </c>
      <c r="U4906" t="s">
        <v>3542</v>
      </c>
      <c r="V4906" t="str">
        <f>INDEX([1]!Table1[tenantname],MATCH(invoices[[#This Row],[allotment_id]],[1]!Table1[TenantAllotmentID],0))</f>
        <v>Shivasuthan KS (C31-B2)</v>
      </c>
      <c r="W4906" t="s">
        <v>15078</v>
      </c>
      <c r="X4906" t="s">
        <v>15079</v>
      </c>
      <c r="Y4906" s="4">
        <v>45231</v>
      </c>
      <c r="Z4906" t="s">
        <v>15808</v>
      </c>
      <c r="AA4906">
        <v>9762</v>
      </c>
      <c r="AB4906">
        <v>3253</v>
      </c>
      <c r="AC4906">
        <v>585</v>
      </c>
      <c r="AD4906" s="7">
        <f>invoices[[#This Row],[Rent]]+invoices[[#This Row],[Services]]+invoices[[#This Row],[GST]]</f>
        <v>13600</v>
      </c>
      <c r="AE4906" s="7">
        <f>invoices[[#This Row],[Total]]-invoices[[#This Row],[rent_amount]]</f>
        <v>0</v>
      </c>
      <c r="AF4906">
        <v>4570</v>
      </c>
      <c r="AG4906">
        <v>1550</v>
      </c>
      <c r="AH4906">
        <f>invoices[[#This Row],[EB Amount]]-invoices[[#This Row],[electricity_amount]]</f>
        <v>0</v>
      </c>
    </row>
    <row r="4907" spans="1:34">
      <c r="A4907" t="s">
        <v>10578</v>
      </c>
      <c r="B4907" t="s">
        <v>22</v>
      </c>
      <c r="C4907" t="s">
        <v>1663</v>
      </c>
      <c r="D4907" t="s">
        <v>24</v>
      </c>
      <c r="E4907" t="s">
        <v>181</v>
      </c>
      <c r="F4907" t="s">
        <v>758</v>
      </c>
      <c r="G4907" t="s">
        <v>10579</v>
      </c>
      <c r="H4907" s="1">
        <f>DATE(YEAR(invoices[[#This Row],[due_date]]),MONTH(invoices[[#This Row],[due_date]]),1)</f>
        <v>45231</v>
      </c>
      <c r="I4907" s="1">
        <v>45237</v>
      </c>
      <c r="J4907">
        <v>12600</v>
      </c>
      <c r="K4907">
        <v>2139</v>
      </c>
      <c r="L4907">
        <v>0</v>
      </c>
      <c r="M4907">
        <f>invoices[[#This Row],[rent_amount]]+invoices[[#This Row],[electricity_amount]]+invoices[[#This Row],[other_charges]]</f>
        <v>14739</v>
      </c>
      <c r="N4907" t="s">
        <v>28</v>
      </c>
      <c r="O4907" t="s">
        <v>1367</v>
      </c>
      <c r="P4907">
        <v>0</v>
      </c>
      <c r="Q4907" t="b">
        <v>0</v>
      </c>
      <c r="R4907" t="s">
        <v>279</v>
      </c>
      <c r="S4907">
        <v>0</v>
      </c>
      <c r="T4907">
        <f>invoices[[#This Row],[total_amount]]</f>
        <v>14739</v>
      </c>
      <c r="U4907" t="s">
        <v>1665</v>
      </c>
      <c r="V4907" t="str">
        <f>INDEX([1]!Table1[tenantname],MATCH(invoices[[#This Row],[allotment_id]],[1]!Table1[TenantAllotmentID],0))</f>
        <v>Sindhuja A (B24-C2)</v>
      </c>
      <c r="W4907" t="s">
        <v>14554</v>
      </c>
      <c r="X4907" t="s">
        <v>14555</v>
      </c>
      <c r="Y4907" s="4">
        <v>45231</v>
      </c>
      <c r="Z4907" t="s">
        <v>15808</v>
      </c>
      <c r="AA4907">
        <v>9044</v>
      </c>
      <c r="AB4907">
        <v>3014</v>
      </c>
      <c r="AC4907">
        <v>542</v>
      </c>
      <c r="AD4907" s="7">
        <f>invoices[[#This Row],[Rent]]+invoices[[#This Row],[Services]]+invoices[[#This Row],[GST]]</f>
        <v>12600</v>
      </c>
      <c r="AE4907" s="7">
        <f>invoices[[#This Row],[Total]]-invoices[[#This Row],[rent_amount]]</f>
        <v>0</v>
      </c>
      <c r="AF4907">
        <v>4581</v>
      </c>
      <c r="AG4907">
        <v>2139</v>
      </c>
      <c r="AH4907">
        <f>invoices[[#This Row],[EB Amount]]-invoices[[#This Row],[electricity_amount]]</f>
        <v>0</v>
      </c>
    </row>
    <row r="4908" spans="1:34">
      <c r="A4908" t="s">
        <v>10606</v>
      </c>
      <c r="B4908" t="s">
        <v>22</v>
      </c>
      <c r="C4908" t="s">
        <v>246</v>
      </c>
      <c r="D4908" t="s">
        <v>24</v>
      </c>
      <c r="E4908" t="s">
        <v>247</v>
      </c>
      <c r="F4908" t="s">
        <v>248</v>
      </c>
      <c r="G4908" t="s">
        <v>10607</v>
      </c>
      <c r="H4908" s="1">
        <f>DATE(YEAR(invoices[[#This Row],[due_date]]),MONTH(invoices[[#This Row],[due_date]]),1)</f>
        <v>45231</v>
      </c>
      <c r="I4908" s="1">
        <v>45237</v>
      </c>
      <c r="J4908">
        <v>18300</v>
      </c>
      <c r="K4908">
        <v>1426</v>
      </c>
      <c r="L4908">
        <v>0</v>
      </c>
      <c r="M4908">
        <f>invoices[[#This Row],[rent_amount]]+invoices[[#This Row],[electricity_amount]]+invoices[[#This Row],[other_charges]]</f>
        <v>19726</v>
      </c>
      <c r="N4908" t="s">
        <v>28</v>
      </c>
      <c r="O4908" t="s">
        <v>278</v>
      </c>
      <c r="P4908">
        <v>0</v>
      </c>
      <c r="Q4908" t="b">
        <v>0</v>
      </c>
      <c r="R4908" t="s">
        <v>279</v>
      </c>
      <c r="S4908">
        <v>0</v>
      </c>
      <c r="T4908">
        <f>invoices[[#This Row],[total_amount]]</f>
        <v>19726</v>
      </c>
      <c r="U4908" t="s">
        <v>251</v>
      </c>
      <c r="V4908" t="str">
        <f>INDEX([1]!Table1[tenantname],MATCH(invoices[[#This Row],[allotment_id]],[1]!Table1[TenantAllotmentID],0))</f>
        <v>Dinesh kumar (C11-A1)</v>
      </c>
      <c r="W4908" t="s">
        <v>14044</v>
      </c>
      <c r="X4908" t="s">
        <v>14045</v>
      </c>
      <c r="Y4908" s="4">
        <v>45231</v>
      </c>
      <c r="Z4908" t="s">
        <v>15808</v>
      </c>
      <c r="AA4908">
        <v>13136</v>
      </c>
      <c r="AB4908">
        <v>4377</v>
      </c>
      <c r="AC4908">
        <v>787</v>
      </c>
      <c r="AD4908" s="7">
        <f>invoices[[#This Row],[Rent]]+invoices[[#This Row],[Services]]+invoices[[#This Row],[GST]]</f>
        <v>18300</v>
      </c>
      <c r="AE4908" s="7">
        <f>invoices[[#This Row],[Total]]-invoices[[#This Row],[rent_amount]]</f>
        <v>0</v>
      </c>
      <c r="AF4908">
        <v>4595</v>
      </c>
      <c r="AG4908">
        <v>1426</v>
      </c>
      <c r="AH4908">
        <f>invoices[[#This Row],[EB Amount]]-invoices[[#This Row],[electricity_amount]]</f>
        <v>0</v>
      </c>
    </row>
    <row r="4909" spans="1:34">
      <c r="A4909" t="s">
        <v>10614</v>
      </c>
      <c r="B4909" t="s">
        <v>22</v>
      </c>
      <c r="C4909" t="s">
        <v>645</v>
      </c>
      <c r="D4909" t="s">
        <v>24</v>
      </c>
      <c r="E4909" t="s">
        <v>254</v>
      </c>
      <c r="F4909" t="s">
        <v>575</v>
      </c>
      <c r="G4909" t="s">
        <v>10615</v>
      </c>
      <c r="H4909" s="1">
        <f>DATE(YEAR(invoices[[#This Row],[due_date]]),MONTH(invoices[[#This Row],[due_date]]),1)</f>
        <v>45231</v>
      </c>
      <c r="I4909" s="1">
        <v>45237</v>
      </c>
      <c r="J4909">
        <v>13600</v>
      </c>
      <c r="K4909">
        <v>2046</v>
      </c>
      <c r="L4909">
        <v>0</v>
      </c>
      <c r="M4909">
        <f>invoices[[#This Row],[rent_amount]]+invoices[[#This Row],[electricity_amount]]+invoices[[#This Row],[other_charges]]</f>
        <v>15646</v>
      </c>
      <c r="N4909" t="s">
        <v>28</v>
      </c>
      <c r="O4909" t="s">
        <v>278</v>
      </c>
      <c r="P4909">
        <v>0</v>
      </c>
      <c r="Q4909" t="b">
        <v>0</v>
      </c>
      <c r="R4909" t="s">
        <v>279</v>
      </c>
      <c r="S4909">
        <v>0</v>
      </c>
      <c r="T4909">
        <f>invoices[[#This Row],[total_amount]]</f>
        <v>15646</v>
      </c>
      <c r="U4909" t="s">
        <v>6191</v>
      </c>
      <c r="V4909" t="str">
        <f>INDEX([1]!Table1[tenantname],MATCH(invoices[[#This Row],[allotment_id]],[1]!Table1[TenantAllotmentID],0))</f>
        <v>Deepa Shankar (C42-B1)</v>
      </c>
      <c r="W4909" t="s">
        <v>14181</v>
      </c>
      <c r="X4909" t="s">
        <v>15459</v>
      </c>
      <c r="Y4909" s="4">
        <v>45231</v>
      </c>
      <c r="Z4909" t="s">
        <v>15808</v>
      </c>
      <c r="AA4909">
        <v>9762</v>
      </c>
      <c r="AB4909">
        <v>3253</v>
      </c>
      <c r="AC4909">
        <v>585</v>
      </c>
      <c r="AD4909" s="7">
        <f>invoices[[#This Row],[Rent]]+invoices[[#This Row],[Services]]+invoices[[#This Row],[GST]]</f>
        <v>13600</v>
      </c>
      <c r="AE4909" s="7">
        <f>invoices[[#This Row],[Total]]-invoices[[#This Row],[rent_amount]]</f>
        <v>0</v>
      </c>
      <c r="AF4909">
        <v>4599</v>
      </c>
      <c r="AG4909">
        <v>2046</v>
      </c>
      <c r="AH4909">
        <f>invoices[[#This Row],[EB Amount]]-invoices[[#This Row],[electricity_amount]]</f>
        <v>0</v>
      </c>
    </row>
    <row r="4910" spans="1:34">
      <c r="A4910" t="s">
        <v>10669</v>
      </c>
      <c r="B4910" t="s">
        <v>22</v>
      </c>
      <c r="C4910" t="s">
        <v>2262</v>
      </c>
      <c r="D4910" t="s">
        <v>24</v>
      </c>
      <c r="E4910" t="s">
        <v>88</v>
      </c>
      <c r="F4910" t="s">
        <v>126</v>
      </c>
      <c r="G4910" t="s">
        <v>10670</v>
      </c>
      <c r="H4910" s="1">
        <f>DATE(YEAR(invoices[[#This Row],[due_date]]),MONTH(invoices[[#This Row],[due_date]]),1)</f>
        <v>45231</v>
      </c>
      <c r="I4910" s="1">
        <v>45237</v>
      </c>
      <c r="J4910">
        <v>12600</v>
      </c>
      <c r="K4910">
        <v>2001</v>
      </c>
      <c r="L4910">
        <v>0</v>
      </c>
      <c r="M4910">
        <f>invoices[[#This Row],[rent_amount]]+invoices[[#This Row],[electricity_amount]]+invoices[[#This Row],[other_charges]]</f>
        <v>14601</v>
      </c>
      <c r="N4910" t="s">
        <v>28</v>
      </c>
      <c r="O4910" t="s">
        <v>278</v>
      </c>
      <c r="P4910">
        <v>0</v>
      </c>
      <c r="Q4910" t="b">
        <v>0</v>
      </c>
      <c r="R4910" t="s">
        <v>279</v>
      </c>
      <c r="S4910">
        <v>0</v>
      </c>
      <c r="T4910">
        <f>invoices[[#This Row],[total_amount]]</f>
        <v>14601</v>
      </c>
      <c r="U4910" t="s">
        <v>2264</v>
      </c>
      <c r="V4910" t="str">
        <f>INDEX([1]!Table1[tenantname],MATCH(invoices[[#This Row],[allotment_id]],[1]!Table1[TenantAllotmentID],0))</f>
        <v>Dayanithi  (B13-C2)</v>
      </c>
      <c r="W4910" t="s">
        <v>14756</v>
      </c>
      <c r="X4910" t="s">
        <v>14757</v>
      </c>
      <c r="Y4910" s="4">
        <v>45231</v>
      </c>
      <c r="Z4910" t="s">
        <v>15808</v>
      </c>
      <c r="AA4910">
        <v>9044</v>
      </c>
      <c r="AB4910">
        <v>3014</v>
      </c>
      <c r="AC4910">
        <v>542</v>
      </c>
      <c r="AD4910" s="7">
        <f>invoices[[#This Row],[Rent]]+invoices[[#This Row],[Services]]+invoices[[#This Row],[GST]]</f>
        <v>12600</v>
      </c>
      <c r="AE4910" s="7">
        <f>invoices[[#This Row],[Total]]-invoices[[#This Row],[rent_amount]]</f>
        <v>0</v>
      </c>
      <c r="AF4910">
        <v>4626</v>
      </c>
      <c r="AG4910">
        <v>2001</v>
      </c>
      <c r="AH4910">
        <f>invoices[[#This Row],[EB Amount]]-invoices[[#This Row],[electricity_amount]]</f>
        <v>0</v>
      </c>
    </row>
    <row r="4911" spans="1:34">
      <c r="A4911" t="s">
        <v>10673</v>
      </c>
      <c r="B4911" t="s">
        <v>22</v>
      </c>
      <c r="C4911" t="s">
        <v>1250</v>
      </c>
      <c r="D4911" t="s">
        <v>24</v>
      </c>
      <c r="E4911" t="s">
        <v>155</v>
      </c>
      <c r="F4911" t="s">
        <v>742</v>
      </c>
      <c r="G4911" t="s">
        <v>10674</v>
      </c>
      <c r="H4911" s="1">
        <f>DATE(YEAR(invoices[[#This Row],[due_date]]),MONTH(invoices[[#This Row],[due_date]]),1)</f>
        <v>45231</v>
      </c>
      <c r="I4911" s="1">
        <v>45237</v>
      </c>
      <c r="J4911">
        <v>12200</v>
      </c>
      <c r="K4911">
        <v>2077</v>
      </c>
      <c r="L4911">
        <v>0</v>
      </c>
      <c r="M4911">
        <f>invoices[[#This Row],[rent_amount]]+invoices[[#This Row],[electricity_amount]]+invoices[[#This Row],[other_charges]]</f>
        <v>14277</v>
      </c>
      <c r="N4911" t="s">
        <v>28</v>
      </c>
      <c r="O4911" t="s">
        <v>1367</v>
      </c>
      <c r="P4911">
        <v>0</v>
      </c>
      <c r="Q4911" t="b">
        <v>0</v>
      </c>
      <c r="R4911" t="s">
        <v>279</v>
      </c>
      <c r="S4911">
        <v>0</v>
      </c>
      <c r="T4911">
        <f>invoices[[#This Row],[total_amount]]</f>
        <v>14277</v>
      </c>
      <c r="U4911" t="s">
        <v>1252</v>
      </c>
      <c r="V4911" t="str">
        <f>INDEX([1]!Table1[tenantname],MATCH(invoices[[#This Row],[allotment_id]],[1]!Table1[TenantAllotmentID],0))</f>
        <v>Adya Rateria (C44-C1)</v>
      </c>
      <c r="W4911" t="s">
        <v>14398</v>
      </c>
      <c r="X4911" t="s">
        <v>14399</v>
      </c>
      <c r="Y4911" s="4">
        <v>45231</v>
      </c>
      <c r="Z4911" t="s">
        <v>15808</v>
      </c>
      <c r="AA4911">
        <v>8757</v>
      </c>
      <c r="AB4911">
        <v>2918</v>
      </c>
      <c r="AC4911">
        <v>525</v>
      </c>
      <c r="AD4911" s="7">
        <f>invoices[[#This Row],[Rent]]+invoices[[#This Row],[Services]]+invoices[[#This Row],[GST]]</f>
        <v>12200</v>
      </c>
      <c r="AE4911" s="7">
        <f>invoices[[#This Row],[Total]]-invoices[[#This Row],[rent_amount]]</f>
        <v>0</v>
      </c>
      <c r="AF4911">
        <v>4629</v>
      </c>
      <c r="AG4911">
        <v>2077</v>
      </c>
      <c r="AH4911">
        <f>invoices[[#This Row],[EB Amount]]-invoices[[#This Row],[electricity_amount]]</f>
        <v>0</v>
      </c>
    </row>
    <row r="4912" spans="1:34">
      <c r="A4912" t="s">
        <v>10848</v>
      </c>
      <c r="B4912" t="s">
        <v>22</v>
      </c>
      <c r="C4912" t="s">
        <v>2161</v>
      </c>
      <c r="D4912" t="s">
        <v>24</v>
      </c>
      <c r="E4912" t="s">
        <v>72</v>
      </c>
      <c r="F4912" t="s">
        <v>241</v>
      </c>
      <c r="G4912" t="s">
        <v>10849</v>
      </c>
      <c r="H4912" s="1">
        <f>DATE(YEAR(invoices[[#This Row],[due_date]]),MONTH(invoices[[#This Row],[due_date]]),1)</f>
        <v>45231</v>
      </c>
      <c r="I4912" s="1">
        <v>45237</v>
      </c>
      <c r="J4912">
        <v>12600</v>
      </c>
      <c r="K4912">
        <v>1085</v>
      </c>
      <c r="L4912">
        <v>0</v>
      </c>
      <c r="M4912">
        <f>invoices[[#This Row],[rent_amount]]+invoices[[#This Row],[electricity_amount]]+invoices[[#This Row],[other_charges]]</f>
        <v>13685</v>
      </c>
      <c r="N4912" t="s">
        <v>28</v>
      </c>
      <c r="O4912" t="s">
        <v>278</v>
      </c>
      <c r="P4912">
        <v>0</v>
      </c>
      <c r="Q4912" t="b">
        <v>0</v>
      </c>
      <c r="R4912" t="s">
        <v>279</v>
      </c>
      <c r="S4912">
        <v>0</v>
      </c>
      <c r="T4912">
        <f>invoices[[#This Row],[total_amount]]</f>
        <v>13685</v>
      </c>
      <c r="U4912" t="s">
        <v>2163</v>
      </c>
      <c r="V4912" t="str">
        <f>INDEX([1]!Table1[tenantname],MATCH(invoices[[#This Row],[allotment_id]],[1]!Table1[TenantAllotmentID],0))</f>
        <v>Monitha Mohankumar (C34-C2)</v>
      </c>
      <c r="W4912" t="s">
        <v>14727</v>
      </c>
      <c r="X4912" t="s">
        <v>14728</v>
      </c>
      <c r="Y4912" s="4">
        <v>45231</v>
      </c>
      <c r="Z4912" t="s">
        <v>15808</v>
      </c>
      <c r="AA4912">
        <v>9044</v>
      </c>
      <c r="AB4912">
        <v>3014</v>
      </c>
      <c r="AC4912">
        <v>542</v>
      </c>
      <c r="AD4912" s="7">
        <f>invoices[[#This Row],[Rent]]+invoices[[#This Row],[Services]]+invoices[[#This Row],[GST]]</f>
        <v>12600</v>
      </c>
      <c r="AE4912" s="7">
        <f>invoices[[#This Row],[Total]]-invoices[[#This Row],[rent_amount]]</f>
        <v>0</v>
      </c>
      <c r="AF4912">
        <v>4719</v>
      </c>
      <c r="AG4912">
        <v>1085</v>
      </c>
      <c r="AH4912">
        <f>invoices[[#This Row],[EB Amount]]-invoices[[#This Row],[electricity_amount]]</f>
        <v>0</v>
      </c>
    </row>
    <row r="4913" spans="1:34">
      <c r="A4913" t="s">
        <v>11085</v>
      </c>
      <c r="B4913" t="s">
        <v>22</v>
      </c>
      <c r="C4913" t="s">
        <v>1705</v>
      </c>
      <c r="D4913" t="s">
        <v>24</v>
      </c>
      <c r="E4913" t="s">
        <v>104</v>
      </c>
      <c r="F4913" t="s">
        <v>380</v>
      </c>
      <c r="G4913" t="s">
        <v>11086</v>
      </c>
      <c r="H4913" s="1">
        <f>DATE(YEAR(invoices[[#This Row],[due_date]]),MONTH(invoices[[#This Row],[due_date]]),1)</f>
        <v>45231</v>
      </c>
      <c r="I4913" s="1">
        <v>45237</v>
      </c>
      <c r="J4913">
        <v>15500</v>
      </c>
      <c r="K4913">
        <v>930</v>
      </c>
      <c r="L4913">
        <v>0</v>
      </c>
      <c r="M4913">
        <f>invoices[[#This Row],[rent_amount]]+invoices[[#This Row],[electricity_amount]]+invoices[[#This Row],[other_charges]]</f>
        <v>16430</v>
      </c>
      <c r="N4913" t="s">
        <v>28</v>
      </c>
      <c r="O4913" t="s">
        <v>332</v>
      </c>
      <c r="P4913">
        <v>0</v>
      </c>
      <c r="Q4913" t="b">
        <v>0</v>
      </c>
      <c r="R4913" t="s">
        <v>279</v>
      </c>
      <c r="S4913">
        <v>0</v>
      </c>
      <c r="T4913">
        <f>invoices[[#This Row],[total_amount]]</f>
        <v>16430</v>
      </c>
      <c r="U4913" t="s">
        <v>5877</v>
      </c>
      <c r="V4913" t="str">
        <f>INDEX([1]!Table1[tenantname],MATCH(invoices[[#This Row],[allotment_id]],[1]!Table1[TenantAllotmentID],0))</f>
        <v>Deepanshu Tahalramani (B14-A1)</v>
      </c>
      <c r="W4913" t="s">
        <v>14568</v>
      </c>
      <c r="X4913" t="s">
        <v>15430</v>
      </c>
      <c r="Y4913" s="4">
        <v>45231</v>
      </c>
      <c r="Z4913" t="s">
        <v>15808</v>
      </c>
      <c r="AA4913">
        <v>11126</v>
      </c>
      <c r="AB4913">
        <v>3708</v>
      </c>
      <c r="AC4913">
        <v>666</v>
      </c>
      <c r="AD4913" s="7">
        <f>invoices[[#This Row],[Rent]]+invoices[[#This Row],[Services]]+invoices[[#This Row],[GST]]</f>
        <v>15500</v>
      </c>
      <c r="AE4913" s="7">
        <f>invoices[[#This Row],[Total]]-invoices[[#This Row],[rent_amount]]</f>
        <v>0</v>
      </c>
      <c r="AF4913">
        <v>4844</v>
      </c>
      <c r="AG4913">
        <v>930</v>
      </c>
      <c r="AH4913">
        <f>invoices[[#This Row],[EB Amount]]-invoices[[#This Row],[electricity_amount]]</f>
        <v>0</v>
      </c>
    </row>
    <row r="4914" spans="1:34">
      <c r="A4914" t="s">
        <v>11269</v>
      </c>
      <c r="B4914" t="s">
        <v>22</v>
      </c>
      <c r="C4914" t="s">
        <v>3873</v>
      </c>
      <c r="D4914" t="s">
        <v>24</v>
      </c>
      <c r="E4914" t="s">
        <v>72</v>
      </c>
      <c r="F4914" t="s">
        <v>659</v>
      </c>
      <c r="G4914" t="s">
        <v>11270</v>
      </c>
      <c r="H4914" s="1">
        <f>DATE(YEAR(invoices[[#This Row],[due_date]]),MONTH(invoices[[#This Row],[due_date]]),1)</f>
        <v>45231</v>
      </c>
      <c r="I4914" s="1">
        <v>45237</v>
      </c>
      <c r="J4914">
        <v>6299.9999999999982</v>
      </c>
      <c r="K4914">
        <v>1085</v>
      </c>
      <c r="L4914">
        <v>2250</v>
      </c>
      <c r="M4914">
        <f>invoices[[#This Row],[rent_amount]]+invoices[[#This Row],[electricity_amount]]+invoices[[#This Row],[other_charges]]</f>
        <v>9634.9999999999982</v>
      </c>
      <c r="N4914" t="s">
        <v>28</v>
      </c>
      <c r="O4914" t="s">
        <v>1367</v>
      </c>
      <c r="P4914">
        <v>0</v>
      </c>
      <c r="Q4914" t="b">
        <v>0</v>
      </c>
      <c r="R4914" t="s">
        <v>279</v>
      </c>
      <c r="S4914">
        <v>0</v>
      </c>
      <c r="T4914">
        <f>invoices[[#This Row],[total_amount]]</f>
        <v>9634.9999999999982</v>
      </c>
      <c r="U4914" t="s">
        <v>3875</v>
      </c>
      <c r="V4914" t="str">
        <f>INDEX([1]!Table1[tenantname],MATCH(invoices[[#This Row],[allotment_id]],[1]!Table1[TenantAllotmentID],0))</f>
        <v>Shaili Sharma (C34-C1)</v>
      </c>
      <c r="W4914" t="s">
        <v>15143</v>
      </c>
      <c r="X4914" t="s">
        <v>15144</v>
      </c>
      <c r="Y4914" s="4">
        <v>45231</v>
      </c>
      <c r="Z4914" t="s">
        <v>15808</v>
      </c>
      <c r="AA4914">
        <v>4410</v>
      </c>
      <c r="AB4914">
        <v>1601.6949152542359</v>
      </c>
      <c r="AC4914">
        <v>288.30508474576243</v>
      </c>
      <c r="AD4914" s="7">
        <f>invoices[[#This Row],[Rent]]+invoices[[#This Row],[Services]]+invoices[[#This Row],[GST]]</f>
        <v>6299.9999999999982</v>
      </c>
      <c r="AE4914" s="7">
        <f>invoices[[#This Row],[Total]]-invoices[[#This Row],[rent_amount]]</f>
        <v>0</v>
      </c>
      <c r="AF4914">
        <v>4933</v>
      </c>
      <c r="AG4914">
        <v>1085</v>
      </c>
      <c r="AH4914">
        <f>invoices[[#This Row],[EB Amount]]-invoices[[#This Row],[electricity_amount]]</f>
        <v>0</v>
      </c>
    </row>
    <row r="4915" spans="1:34">
      <c r="A4915" t="s">
        <v>11299</v>
      </c>
      <c r="B4915" t="s">
        <v>22</v>
      </c>
      <c r="C4915" t="s">
        <v>836</v>
      </c>
      <c r="D4915" t="s">
        <v>24</v>
      </c>
      <c r="E4915" t="s">
        <v>34</v>
      </c>
      <c r="F4915" t="s">
        <v>837</v>
      </c>
      <c r="G4915" t="s">
        <v>11300</v>
      </c>
      <c r="H4915" s="1">
        <f>DATE(YEAR(invoices[[#This Row],[due_date]]),MONTH(invoices[[#This Row],[due_date]]),1)</f>
        <v>45231</v>
      </c>
      <c r="I4915" s="1">
        <v>45237</v>
      </c>
      <c r="J4915">
        <v>12600</v>
      </c>
      <c r="K4915">
        <v>2108</v>
      </c>
      <c r="L4915">
        <v>0</v>
      </c>
      <c r="M4915">
        <f>invoices[[#This Row],[rent_amount]]+invoices[[#This Row],[electricity_amount]]+invoices[[#This Row],[other_charges]]</f>
        <v>14708</v>
      </c>
      <c r="N4915" t="s">
        <v>28</v>
      </c>
      <c r="O4915" t="s">
        <v>1367</v>
      </c>
      <c r="P4915">
        <v>0</v>
      </c>
      <c r="Q4915" t="b">
        <v>0</v>
      </c>
      <c r="R4915" t="s">
        <v>279</v>
      </c>
      <c r="S4915">
        <v>0</v>
      </c>
      <c r="T4915">
        <f>invoices[[#This Row],[total_amount]]</f>
        <v>14708</v>
      </c>
      <c r="U4915" t="s">
        <v>840</v>
      </c>
      <c r="V4915" t="str">
        <f>INDEX([1]!Table1[tenantname],MATCH(invoices[[#This Row],[allotment_id]],[1]!Table1[TenantAllotmentID],0))</f>
        <v>Samudyatha Devalla (B43-C1)</v>
      </c>
      <c r="W4915" t="s">
        <v>14249</v>
      </c>
      <c r="X4915" t="s">
        <v>14250</v>
      </c>
      <c r="Y4915" s="4">
        <v>45231</v>
      </c>
      <c r="Z4915" t="s">
        <v>15808</v>
      </c>
      <c r="AA4915">
        <v>9044</v>
      </c>
      <c r="AB4915">
        <v>3014</v>
      </c>
      <c r="AC4915">
        <v>542</v>
      </c>
      <c r="AD4915" s="7">
        <f>invoices[[#This Row],[Rent]]+invoices[[#This Row],[Services]]+invoices[[#This Row],[GST]]</f>
        <v>12600</v>
      </c>
      <c r="AE4915" s="7">
        <f>invoices[[#This Row],[Total]]-invoices[[#This Row],[rent_amount]]</f>
        <v>0</v>
      </c>
      <c r="AF4915">
        <v>4948</v>
      </c>
      <c r="AG4915">
        <v>2108</v>
      </c>
      <c r="AH4915">
        <f>invoices[[#This Row],[EB Amount]]-invoices[[#This Row],[electricity_amount]]</f>
        <v>0</v>
      </c>
    </row>
    <row r="4916" spans="1:34">
      <c r="A4916" t="s">
        <v>11515</v>
      </c>
      <c r="B4916" t="s">
        <v>22</v>
      </c>
      <c r="C4916" t="s">
        <v>1864</v>
      </c>
      <c r="D4916" t="s">
        <v>24</v>
      </c>
      <c r="E4916" t="s">
        <v>25</v>
      </c>
      <c r="F4916" t="s">
        <v>1865</v>
      </c>
      <c r="G4916" t="s">
        <v>11516</v>
      </c>
      <c r="H4916" s="1">
        <f>DATE(YEAR(invoices[[#This Row],[due_date]]),MONTH(invoices[[#This Row],[due_date]]),1)</f>
        <v>45231</v>
      </c>
      <c r="I4916" s="1">
        <v>45237</v>
      </c>
      <c r="J4916">
        <v>11500</v>
      </c>
      <c r="K4916">
        <v>42</v>
      </c>
      <c r="L4916">
        <v>0</v>
      </c>
      <c r="M4916">
        <f>invoices[[#This Row],[rent_amount]]+invoices[[#This Row],[electricity_amount]]+invoices[[#This Row],[other_charges]]</f>
        <v>11542</v>
      </c>
      <c r="N4916" t="s">
        <v>28</v>
      </c>
      <c r="O4916" t="s">
        <v>278</v>
      </c>
      <c r="P4916">
        <v>0</v>
      </c>
      <c r="Q4916" t="b">
        <v>0</v>
      </c>
      <c r="R4916" t="s">
        <v>279</v>
      </c>
      <c r="S4916">
        <v>0</v>
      </c>
      <c r="T4916">
        <f>invoices[[#This Row],[total_amount]]</f>
        <v>11542</v>
      </c>
      <c r="U4916" t="s">
        <v>1868</v>
      </c>
      <c r="V4916" t="str">
        <f>INDEX([1]!Table1[tenantname],MATCH(invoices[[#This Row],[allotment_id]],[1]!Table1[TenantAllotmentID],0))</f>
        <v>Preeti Jharia (A24-B2)</v>
      </c>
      <c r="W4916" t="s">
        <v>14623</v>
      </c>
      <c r="X4916" t="s">
        <v>14624</v>
      </c>
      <c r="Y4916" s="4">
        <v>45231</v>
      </c>
      <c r="Z4916" t="s">
        <v>15808</v>
      </c>
      <c r="AA4916">
        <v>8255</v>
      </c>
      <c r="AB4916">
        <v>2751</v>
      </c>
      <c r="AC4916">
        <v>494</v>
      </c>
      <c r="AD4916" s="7">
        <f>invoices[[#This Row],[Rent]]+invoices[[#This Row],[Services]]+invoices[[#This Row],[GST]]</f>
        <v>11500</v>
      </c>
      <c r="AE4916" s="7">
        <f>invoices[[#This Row],[Total]]-invoices[[#This Row],[rent_amount]]</f>
        <v>0</v>
      </c>
      <c r="AF4916">
        <v>5055</v>
      </c>
      <c r="AG4916">
        <v>42</v>
      </c>
      <c r="AH4916">
        <f>invoices[[#This Row],[EB Amount]]-invoices[[#This Row],[electricity_amount]]</f>
        <v>0</v>
      </c>
    </row>
    <row r="4917" spans="1:34">
      <c r="A4917" t="s">
        <v>11525</v>
      </c>
      <c r="B4917" t="s">
        <v>22</v>
      </c>
      <c r="C4917" t="s">
        <v>1977</v>
      </c>
      <c r="D4917" t="s">
        <v>24</v>
      </c>
      <c r="E4917" t="s">
        <v>155</v>
      </c>
      <c r="F4917" t="s">
        <v>188</v>
      </c>
      <c r="G4917" t="s">
        <v>11526</v>
      </c>
      <c r="H4917" s="1">
        <f>DATE(YEAR(invoices[[#This Row],[due_date]]),MONTH(invoices[[#This Row],[due_date]]),1)</f>
        <v>45231</v>
      </c>
      <c r="I4917" s="1">
        <v>45237</v>
      </c>
      <c r="J4917">
        <v>12200</v>
      </c>
      <c r="K4917">
        <v>2077</v>
      </c>
      <c r="L4917">
        <v>0</v>
      </c>
      <c r="M4917">
        <f>invoices[[#This Row],[rent_amount]]+invoices[[#This Row],[electricity_amount]]+invoices[[#This Row],[other_charges]]</f>
        <v>14277</v>
      </c>
      <c r="N4917" t="s">
        <v>28</v>
      </c>
      <c r="O4917" t="s">
        <v>1367</v>
      </c>
      <c r="P4917">
        <v>0</v>
      </c>
      <c r="Q4917" t="b">
        <v>0</v>
      </c>
      <c r="R4917" t="s">
        <v>279</v>
      </c>
      <c r="S4917">
        <v>0</v>
      </c>
      <c r="T4917">
        <f>invoices[[#This Row],[total_amount]]</f>
        <v>14277</v>
      </c>
      <c r="U4917" t="s">
        <v>1979</v>
      </c>
      <c r="V4917" t="str">
        <f>INDEX([1]!Table1[tenantname],MATCH(invoices[[#This Row],[allotment_id]],[1]!Table1[TenantAllotmentID],0))</f>
        <v>Monali Daburkar (C44-C2)</v>
      </c>
      <c r="W4917" t="s">
        <v>14665</v>
      </c>
      <c r="X4917" t="s">
        <v>14666</v>
      </c>
      <c r="Y4917" s="4">
        <v>45231</v>
      </c>
      <c r="Z4917" t="s">
        <v>15808</v>
      </c>
      <c r="AA4917">
        <v>8757</v>
      </c>
      <c r="AB4917">
        <v>2918</v>
      </c>
      <c r="AC4917">
        <v>525</v>
      </c>
      <c r="AD4917" s="7">
        <f>invoices[[#This Row],[Rent]]+invoices[[#This Row],[Services]]+invoices[[#This Row],[GST]]</f>
        <v>12200</v>
      </c>
      <c r="AE4917" s="7">
        <f>invoices[[#This Row],[Total]]-invoices[[#This Row],[rent_amount]]</f>
        <v>0</v>
      </c>
      <c r="AF4917">
        <v>5060</v>
      </c>
      <c r="AG4917">
        <v>2077</v>
      </c>
      <c r="AH4917">
        <f>invoices[[#This Row],[EB Amount]]-invoices[[#This Row],[electricity_amount]]</f>
        <v>0</v>
      </c>
    </row>
    <row r="4918" spans="1:34">
      <c r="A4918" t="s">
        <v>11736</v>
      </c>
      <c r="B4918" t="s">
        <v>22</v>
      </c>
      <c r="C4918" t="s">
        <v>1421</v>
      </c>
      <c r="D4918" t="s">
        <v>24</v>
      </c>
      <c r="E4918" t="s">
        <v>34</v>
      </c>
      <c r="F4918" t="s">
        <v>58</v>
      </c>
      <c r="G4918" t="s">
        <v>11737</v>
      </c>
      <c r="H4918" s="1">
        <f>DATE(YEAR(invoices[[#This Row],[due_date]]),MONTH(invoices[[#This Row],[due_date]]),1)</f>
        <v>45231</v>
      </c>
      <c r="I4918" s="1">
        <v>45237</v>
      </c>
      <c r="J4918">
        <v>13600</v>
      </c>
      <c r="K4918">
        <v>2108</v>
      </c>
      <c r="L4918">
        <v>0</v>
      </c>
      <c r="M4918">
        <f>invoices[[#This Row],[rent_amount]]+invoices[[#This Row],[electricity_amount]]+invoices[[#This Row],[other_charges]]</f>
        <v>15708</v>
      </c>
      <c r="N4918" t="s">
        <v>28</v>
      </c>
      <c r="O4918" t="s">
        <v>1367</v>
      </c>
      <c r="P4918">
        <v>0</v>
      </c>
      <c r="Q4918" t="b">
        <v>0</v>
      </c>
      <c r="R4918" t="s">
        <v>279</v>
      </c>
      <c r="S4918">
        <v>0</v>
      </c>
      <c r="T4918">
        <f>invoices[[#This Row],[total_amount]]</f>
        <v>15708</v>
      </c>
      <c r="U4918" t="s">
        <v>1423</v>
      </c>
      <c r="V4918" t="str">
        <f>INDEX([1]!Table1[tenantname],MATCH(invoices[[#This Row],[allotment_id]],[1]!Table1[TenantAllotmentID],0))</f>
        <v>Sai Roshni Matta (B43-B2)</v>
      </c>
      <c r="W4918" t="s">
        <v>14466</v>
      </c>
      <c r="X4918" t="s">
        <v>14467</v>
      </c>
      <c r="Y4918" s="4">
        <v>45231</v>
      </c>
      <c r="Z4918" t="s">
        <v>15808</v>
      </c>
      <c r="AA4918">
        <v>9762</v>
      </c>
      <c r="AB4918">
        <v>3253</v>
      </c>
      <c r="AC4918">
        <v>585</v>
      </c>
      <c r="AD4918" s="7">
        <f>invoices[[#This Row],[Rent]]+invoices[[#This Row],[Services]]+invoices[[#This Row],[GST]]</f>
        <v>13600</v>
      </c>
      <c r="AE4918" s="7">
        <f>invoices[[#This Row],[Total]]-invoices[[#This Row],[rent_amount]]</f>
        <v>0</v>
      </c>
      <c r="AF4918">
        <v>5175</v>
      </c>
      <c r="AG4918">
        <v>2108</v>
      </c>
      <c r="AH4918">
        <f>invoices[[#This Row],[EB Amount]]-invoices[[#This Row],[electricity_amount]]</f>
        <v>0</v>
      </c>
    </row>
    <row r="4919" spans="1:34">
      <c r="A4919" t="s">
        <v>11790</v>
      </c>
      <c r="B4919" t="s">
        <v>22</v>
      </c>
      <c r="C4919" t="s">
        <v>1138</v>
      </c>
      <c r="D4919" t="s">
        <v>24</v>
      </c>
      <c r="E4919" t="s">
        <v>167</v>
      </c>
      <c r="F4919" t="s">
        <v>930</v>
      </c>
      <c r="G4919" t="s">
        <v>11791</v>
      </c>
      <c r="H4919" s="1">
        <f>DATE(YEAR(invoices[[#This Row],[due_date]]),MONTH(invoices[[#This Row],[due_date]]),1)</f>
        <v>45231</v>
      </c>
      <c r="I4919" s="1">
        <v>45237</v>
      </c>
      <c r="J4919">
        <v>13600</v>
      </c>
      <c r="K4919">
        <v>1829</v>
      </c>
      <c r="L4919">
        <v>0</v>
      </c>
      <c r="M4919">
        <f>invoices[[#This Row],[rent_amount]]+invoices[[#This Row],[electricity_amount]]+invoices[[#This Row],[other_charges]]</f>
        <v>15429</v>
      </c>
      <c r="N4919" t="s">
        <v>28</v>
      </c>
      <c r="O4919" t="s">
        <v>332</v>
      </c>
      <c r="P4919">
        <v>0</v>
      </c>
      <c r="Q4919" t="b">
        <v>0</v>
      </c>
      <c r="R4919" t="s">
        <v>279</v>
      </c>
      <c r="S4919">
        <v>0</v>
      </c>
      <c r="T4919">
        <f>invoices[[#This Row],[total_amount]]</f>
        <v>15429</v>
      </c>
      <c r="U4919" t="s">
        <v>1140</v>
      </c>
      <c r="V4919" t="str">
        <f>INDEX([1]!Table1[tenantname],MATCH(invoices[[#This Row],[allotment_id]],[1]!Table1[TenantAllotmentID],0))</f>
        <v>Akshit Pulluri (B42-B2)</v>
      </c>
      <c r="W4919" t="s">
        <v>14358</v>
      </c>
      <c r="X4919" t="s">
        <v>14359</v>
      </c>
      <c r="Y4919" s="4">
        <v>45231</v>
      </c>
      <c r="Z4919" t="s">
        <v>15808</v>
      </c>
      <c r="AA4919">
        <v>9762</v>
      </c>
      <c r="AB4919">
        <v>3253</v>
      </c>
      <c r="AC4919">
        <v>585</v>
      </c>
      <c r="AD4919" s="7">
        <f>invoices[[#This Row],[Rent]]+invoices[[#This Row],[Services]]+invoices[[#This Row],[GST]]</f>
        <v>13600</v>
      </c>
      <c r="AE4919" s="7">
        <f>invoices[[#This Row],[Total]]-invoices[[#This Row],[rent_amount]]</f>
        <v>0</v>
      </c>
      <c r="AF4919">
        <v>5204</v>
      </c>
      <c r="AG4919">
        <v>1829</v>
      </c>
      <c r="AH4919">
        <f>invoices[[#This Row],[EB Amount]]-invoices[[#This Row],[electricity_amount]]</f>
        <v>0</v>
      </c>
    </row>
    <row r="4920" spans="1:34">
      <c r="A4920" t="s">
        <v>11966</v>
      </c>
      <c r="B4920" t="s">
        <v>22</v>
      </c>
      <c r="C4920" t="s">
        <v>441</v>
      </c>
      <c r="D4920" t="s">
        <v>24</v>
      </c>
      <c r="E4920" t="s">
        <v>88</v>
      </c>
      <c r="F4920" t="s">
        <v>442</v>
      </c>
      <c r="G4920" t="s">
        <v>11967</v>
      </c>
      <c r="H4920" s="1">
        <f>DATE(YEAR(invoices[[#This Row],[due_date]]),MONTH(invoices[[#This Row],[due_date]]),1)</f>
        <v>45231</v>
      </c>
      <c r="I4920" s="1">
        <v>45237</v>
      </c>
      <c r="J4920">
        <v>18300</v>
      </c>
      <c r="K4920">
        <v>2139</v>
      </c>
      <c r="L4920">
        <v>0</v>
      </c>
      <c r="M4920">
        <f>invoices[[#This Row],[rent_amount]]+invoices[[#This Row],[electricity_amount]]+invoices[[#This Row],[other_charges]]</f>
        <v>20439</v>
      </c>
      <c r="N4920" t="s">
        <v>28</v>
      </c>
      <c r="O4920" t="s">
        <v>278</v>
      </c>
      <c r="P4920">
        <v>0</v>
      </c>
      <c r="Q4920" t="b">
        <v>0</v>
      </c>
      <c r="R4920" t="s">
        <v>279</v>
      </c>
      <c r="S4920">
        <v>0</v>
      </c>
      <c r="T4920">
        <f>invoices[[#This Row],[total_amount]]</f>
        <v>20439</v>
      </c>
      <c r="U4920" t="s">
        <v>444</v>
      </c>
      <c r="V4920" t="str">
        <f>INDEX([1]!Table1[tenantname],MATCH(invoices[[#This Row],[allotment_id]],[1]!Table1[TenantAllotmentID],0))</f>
        <v>Nikhil Jayanth (B13-A1)</v>
      </c>
      <c r="W4920" t="s">
        <v>14112</v>
      </c>
      <c r="X4920" t="s">
        <v>14113</v>
      </c>
      <c r="Y4920" s="4">
        <v>45231</v>
      </c>
      <c r="Z4920" t="s">
        <v>15808</v>
      </c>
      <c r="AA4920">
        <v>13136</v>
      </c>
      <c r="AB4920">
        <v>4377</v>
      </c>
      <c r="AC4920">
        <v>787</v>
      </c>
      <c r="AD4920" s="7">
        <f>invoices[[#This Row],[Rent]]+invoices[[#This Row],[Services]]+invoices[[#This Row],[GST]]</f>
        <v>18300</v>
      </c>
      <c r="AE4920" s="7">
        <f>invoices[[#This Row],[Total]]-invoices[[#This Row],[rent_amount]]</f>
        <v>0</v>
      </c>
      <c r="AF4920">
        <v>5299</v>
      </c>
      <c r="AG4920">
        <v>2139</v>
      </c>
      <c r="AH4920">
        <f>invoices[[#This Row],[EB Amount]]-invoices[[#This Row],[electricity_amount]]</f>
        <v>0</v>
      </c>
    </row>
    <row r="4921" spans="1:34">
      <c r="A4921" t="s">
        <v>11982</v>
      </c>
      <c r="B4921" t="s">
        <v>22</v>
      </c>
      <c r="C4921" t="s">
        <v>4776</v>
      </c>
      <c r="D4921" t="s">
        <v>24</v>
      </c>
      <c r="E4921" t="s">
        <v>349</v>
      </c>
      <c r="F4921" t="s">
        <v>947</v>
      </c>
      <c r="G4921" t="s">
        <v>11983</v>
      </c>
      <c r="H4921" s="1">
        <f>DATE(YEAR(invoices[[#This Row],[due_date]]),MONTH(invoices[[#This Row],[due_date]]),1)</f>
        <v>45231</v>
      </c>
      <c r="I4921" s="1">
        <v>45237</v>
      </c>
      <c r="J4921">
        <v>13600</v>
      </c>
      <c r="K4921">
        <v>1302</v>
      </c>
      <c r="L4921">
        <v>0</v>
      </c>
      <c r="M4921">
        <f>invoices[[#This Row],[rent_amount]]+invoices[[#This Row],[electricity_amount]]+invoices[[#This Row],[other_charges]]</f>
        <v>14902</v>
      </c>
      <c r="N4921" t="s">
        <v>28</v>
      </c>
      <c r="O4921" t="s">
        <v>1367</v>
      </c>
      <c r="P4921">
        <v>0</v>
      </c>
      <c r="Q4921" t="b">
        <v>0</v>
      </c>
      <c r="R4921" t="s">
        <v>279</v>
      </c>
      <c r="S4921">
        <v>0</v>
      </c>
      <c r="T4921">
        <f>invoices[[#This Row],[total_amount]]</f>
        <v>14902</v>
      </c>
      <c r="U4921" t="s">
        <v>4778</v>
      </c>
      <c r="V4921" t="str">
        <f>INDEX([1]!Table1[tenantname],MATCH(invoices[[#This Row],[allotment_id]],[1]!Table1[TenantAllotmentID],0))</f>
        <v>Sathyam Dwivedi (B11-B1)</v>
      </c>
      <c r="W4921" t="s">
        <v>15285</v>
      </c>
      <c r="X4921" t="s">
        <v>15286</v>
      </c>
      <c r="Y4921" s="4">
        <v>45231</v>
      </c>
      <c r="Z4921" t="s">
        <v>15808</v>
      </c>
      <c r="AA4921">
        <v>9762</v>
      </c>
      <c r="AB4921">
        <v>3253</v>
      </c>
      <c r="AC4921">
        <v>585</v>
      </c>
      <c r="AD4921" s="7">
        <f>invoices[[#This Row],[Rent]]+invoices[[#This Row],[Services]]+invoices[[#This Row],[GST]]</f>
        <v>13600</v>
      </c>
      <c r="AE4921" s="7">
        <f>invoices[[#This Row],[Total]]-invoices[[#This Row],[rent_amount]]</f>
        <v>0</v>
      </c>
      <c r="AF4921">
        <v>5307</v>
      </c>
      <c r="AG4921">
        <v>1302</v>
      </c>
      <c r="AH4921">
        <f>invoices[[#This Row],[EB Amount]]-invoices[[#This Row],[electricity_amount]]</f>
        <v>0</v>
      </c>
    </row>
    <row r="4922" spans="1:34">
      <c r="A4922" t="s">
        <v>12169</v>
      </c>
      <c r="B4922" t="s">
        <v>22</v>
      </c>
      <c r="C4922" t="s">
        <v>5531</v>
      </c>
      <c r="D4922" t="s">
        <v>24</v>
      </c>
      <c r="E4922" t="s">
        <v>399</v>
      </c>
      <c r="F4922" t="s">
        <v>1525</v>
      </c>
      <c r="G4922" t="s">
        <v>12170</v>
      </c>
      <c r="H4922" s="1">
        <f>DATE(YEAR(invoices[[#This Row],[due_date]]),MONTH(invoices[[#This Row],[due_date]]),1)</f>
        <v>45231</v>
      </c>
      <c r="I4922" s="1">
        <v>45237</v>
      </c>
      <c r="J4922">
        <v>13600</v>
      </c>
      <c r="K4922">
        <v>1209</v>
      </c>
      <c r="L4922">
        <v>0</v>
      </c>
      <c r="M4922">
        <f>invoices[[#This Row],[rent_amount]]+invoices[[#This Row],[electricity_amount]]+invoices[[#This Row],[other_charges]]</f>
        <v>14809</v>
      </c>
      <c r="N4922" t="s">
        <v>28</v>
      </c>
      <c r="O4922" t="s">
        <v>1367</v>
      </c>
      <c r="P4922">
        <v>0</v>
      </c>
      <c r="Q4922" t="b">
        <v>0</v>
      </c>
      <c r="R4922" t="s">
        <v>279</v>
      </c>
      <c r="S4922">
        <v>0</v>
      </c>
      <c r="T4922">
        <f>invoices[[#This Row],[total_amount]]</f>
        <v>14809</v>
      </c>
      <c r="U4922" t="s">
        <v>5533</v>
      </c>
      <c r="V4922" t="str">
        <f>INDEX([1]!Table1[tenantname],MATCH(invoices[[#This Row],[allotment_id]],[1]!Table1[TenantAllotmentID],0))</f>
        <v>Savia Pereira (B22-B1)</v>
      </c>
      <c r="W4922" t="s">
        <v>15390</v>
      </c>
      <c r="X4922" t="s">
        <v>15391</v>
      </c>
      <c r="Y4922" s="4">
        <v>45231</v>
      </c>
      <c r="Z4922" t="s">
        <v>15808</v>
      </c>
      <c r="AA4922">
        <v>9762</v>
      </c>
      <c r="AB4922">
        <v>3253</v>
      </c>
      <c r="AC4922">
        <v>585</v>
      </c>
      <c r="AD4922" s="7">
        <f>invoices[[#This Row],[Rent]]+invoices[[#This Row],[Services]]+invoices[[#This Row],[GST]]</f>
        <v>13600</v>
      </c>
      <c r="AE4922" s="7">
        <f>invoices[[#This Row],[Total]]-invoices[[#This Row],[rent_amount]]</f>
        <v>0</v>
      </c>
      <c r="AF4922">
        <v>5410</v>
      </c>
      <c r="AG4922">
        <v>1209</v>
      </c>
      <c r="AH4922">
        <f>invoices[[#This Row],[EB Amount]]-invoices[[#This Row],[electricity_amount]]</f>
        <v>0</v>
      </c>
    </row>
    <row r="4923" spans="1:34">
      <c r="A4923" t="s">
        <v>12269</v>
      </c>
      <c r="B4923" t="s">
        <v>22</v>
      </c>
      <c r="C4923" t="s">
        <v>2426</v>
      </c>
      <c r="D4923" t="s">
        <v>24</v>
      </c>
      <c r="E4923" t="s">
        <v>88</v>
      </c>
      <c r="F4923" t="s">
        <v>921</v>
      </c>
      <c r="G4923" t="s">
        <v>12270</v>
      </c>
      <c r="H4923" s="1">
        <f>DATE(YEAR(invoices[[#This Row],[due_date]]),MONTH(invoices[[#This Row],[due_date]]),1)</f>
        <v>45231</v>
      </c>
      <c r="I4923" s="1">
        <v>45237</v>
      </c>
      <c r="J4923">
        <v>12600</v>
      </c>
      <c r="K4923">
        <v>966</v>
      </c>
      <c r="L4923">
        <v>0</v>
      </c>
      <c r="M4923">
        <f>invoices[[#This Row],[rent_amount]]+invoices[[#This Row],[electricity_amount]]+invoices[[#This Row],[other_charges]]</f>
        <v>13566</v>
      </c>
      <c r="N4923" t="s">
        <v>28</v>
      </c>
      <c r="O4923" t="s">
        <v>278</v>
      </c>
      <c r="P4923">
        <v>0</v>
      </c>
      <c r="Q4923" t="b">
        <v>0</v>
      </c>
      <c r="R4923" t="s">
        <v>279</v>
      </c>
      <c r="S4923">
        <v>0</v>
      </c>
      <c r="T4923">
        <f>invoices[[#This Row],[total_amount]]</f>
        <v>13566</v>
      </c>
      <c r="U4923" t="s">
        <v>2428</v>
      </c>
      <c r="V4923" t="str">
        <f>INDEX([1]!Table1[tenantname],MATCH(invoices[[#This Row],[allotment_id]],[1]!Table1[TenantAllotmentID],0))</f>
        <v>Srinivas VNS (B13-C1)</v>
      </c>
      <c r="W4923" t="s">
        <v>14803</v>
      </c>
      <c r="X4923" t="s">
        <v>14804</v>
      </c>
      <c r="Y4923" s="4">
        <v>45231</v>
      </c>
      <c r="Z4923" t="s">
        <v>15808</v>
      </c>
      <c r="AA4923">
        <v>9044</v>
      </c>
      <c r="AB4923">
        <v>3014</v>
      </c>
      <c r="AC4923">
        <v>542</v>
      </c>
      <c r="AD4923" s="7">
        <f>invoices[[#This Row],[Rent]]+invoices[[#This Row],[Services]]+invoices[[#This Row],[GST]]</f>
        <v>12600</v>
      </c>
      <c r="AE4923" s="7">
        <f>invoices[[#This Row],[Total]]-invoices[[#This Row],[rent_amount]]</f>
        <v>0</v>
      </c>
      <c r="AF4923">
        <v>5463</v>
      </c>
      <c r="AG4923">
        <v>966</v>
      </c>
      <c r="AH4923">
        <f>invoices[[#This Row],[EB Amount]]-invoices[[#This Row],[electricity_amount]]</f>
        <v>0</v>
      </c>
    </row>
    <row r="4924" spans="1:34">
      <c r="A4924" t="s">
        <v>12283</v>
      </c>
      <c r="B4924" t="s">
        <v>22</v>
      </c>
      <c r="C4924" t="s">
        <v>5525</v>
      </c>
      <c r="D4924" t="s">
        <v>24</v>
      </c>
      <c r="E4924" t="s">
        <v>275</v>
      </c>
      <c r="F4924" t="s">
        <v>505</v>
      </c>
      <c r="G4924" t="s">
        <v>12284</v>
      </c>
      <c r="H4924" s="1">
        <f>DATE(YEAR(invoices[[#This Row],[due_date]]),MONTH(invoices[[#This Row],[due_date]]),1)</f>
        <v>45231</v>
      </c>
      <c r="I4924" s="1">
        <v>45237</v>
      </c>
      <c r="J4924">
        <v>12600</v>
      </c>
      <c r="K4924">
        <v>2077</v>
      </c>
      <c r="L4924">
        <v>0</v>
      </c>
      <c r="M4924">
        <f>invoices[[#This Row],[rent_amount]]+invoices[[#This Row],[electricity_amount]]+invoices[[#This Row],[other_charges]]</f>
        <v>14677</v>
      </c>
      <c r="N4924" t="s">
        <v>28</v>
      </c>
      <c r="O4924" t="s">
        <v>278</v>
      </c>
      <c r="P4924">
        <v>0</v>
      </c>
      <c r="Q4924" t="b">
        <v>0</v>
      </c>
      <c r="R4924" t="s">
        <v>279</v>
      </c>
      <c r="S4924">
        <v>0</v>
      </c>
      <c r="T4924">
        <f>invoices[[#This Row],[total_amount]]</f>
        <v>14677</v>
      </c>
      <c r="U4924" t="s">
        <v>5527</v>
      </c>
      <c r="V4924" t="str">
        <f>INDEX([1]!Table1[tenantname],MATCH(invoices[[#This Row],[allotment_id]],[1]!Table1[TenantAllotmentID],0))</f>
        <v>Nishita A (B44-C1)</v>
      </c>
      <c r="W4924" t="s">
        <v>15388</v>
      </c>
      <c r="X4924" t="s">
        <v>15389</v>
      </c>
      <c r="Y4924" s="4">
        <v>45231</v>
      </c>
      <c r="Z4924" t="s">
        <v>15808</v>
      </c>
      <c r="AA4924">
        <v>9044</v>
      </c>
      <c r="AB4924">
        <v>3014</v>
      </c>
      <c r="AC4924">
        <v>542</v>
      </c>
      <c r="AD4924" s="7">
        <f>invoices[[#This Row],[Rent]]+invoices[[#This Row],[Services]]+invoices[[#This Row],[GST]]</f>
        <v>12600</v>
      </c>
      <c r="AE4924" s="7">
        <f>invoices[[#This Row],[Total]]-invoices[[#This Row],[rent_amount]]</f>
        <v>0</v>
      </c>
      <c r="AF4924">
        <v>5469</v>
      </c>
      <c r="AG4924">
        <v>2077</v>
      </c>
      <c r="AH4924">
        <f>invoices[[#This Row],[EB Amount]]-invoices[[#This Row],[electricity_amount]]</f>
        <v>0</v>
      </c>
    </row>
    <row r="4925" spans="1:34">
      <c r="A4925" t="s">
        <v>12330</v>
      </c>
      <c r="B4925" t="s">
        <v>22</v>
      </c>
      <c r="C4925" t="s">
        <v>5995</v>
      </c>
      <c r="D4925" t="s">
        <v>24</v>
      </c>
      <c r="E4925" t="s">
        <v>569</v>
      </c>
      <c r="F4925" t="s">
        <v>1493</v>
      </c>
      <c r="G4925" t="s">
        <v>12331</v>
      </c>
      <c r="H4925" s="1">
        <f>DATE(YEAR(invoices[[#This Row],[due_date]]),MONTH(invoices[[#This Row],[due_date]]),1)</f>
        <v>45231</v>
      </c>
      <c r="I4925" s="1">
        <v>45237</v>
      </c>
      <c r="J4925">
        <v>12000</v>
      </c>
      <c r="K4925">
        <v>103</v>
      </c>
      <c r="L4925">
        <v>0</v>
      </c>
      <c r="M4925">
        <f>invoices[[#This Row],[rent_amount]]+invoices[[#This Row],[electricity_amount]]+invoices[[#This Row],[other_charges]]</f>
        <v>12103</v>
      </c>
      <c r="N4925" t="s">
        <v>28</v>
      </c>
      <c r="O4925" t="s">
        <v>278</v>
      </c>
      <c r="P4925">
        <v>0</v>
      </c>
      <c r="Q4925" t="b">
        <v>0</v>
      </c>
      <c r="R4925" t="s">
        <v>279</v>
      </c>
      <c r="S4925">
        <v>0</v>
      </c>
      <c r="T4925">
        <f>invoices[[#This Row],[total_amount]]</f>
        <v>12103</v>
      </c>
      <c r="U4925" t="s">
        <v>5997</v>
      </c>
      <c r="V4925" t="str">
        <f>INDEX([1]!Table1[tenantname],MATCH(invoices[[#This Row],[allotment_id]],[1]!Table1[TenantAllotmentID],0))</f>
        <v>Neetu Santhosh (C12-C1)</v>
      </c>
      <c r="W4925" t="s">
        <v>15439</v>
      </c>
      <c r="X4925" t="s">
        <v>15440</v>
      </c>
      <c r="Y4925" s="4">
        <v>45231</v>
      </c>
      <c r="Z4925" t="s">
        <v>15808</v>
      </c>
      <c r="AA4925">
        <v>8400</v>
      </c>
      <c r="AB4925">
        <v>3051</v>
      </c>
      <c r="AC4925">
        <v>549</v>
      </c>
      <c r="AD4925" s="7">
        <f>invoices[[#This Row],[Rent]]+invoices[[#This Row],[Services]]+invoices[[#This Row],[GST]]</f>
        <v>12000</v>
      </c>
      <c r="AE4925" s="7">
        <f>invoices[[#This Row],[Total]]-invoices[[#This Row],[rent_amount]]</f>
        <v>0</v>
      </c>
      <c r="AF4925">
        <v>5494</v>
      </c>
      <c r="AG4925">
        <v>103</v>
      </c>
      <c r="AH4925">
        <f>invoices[[#This Row],[EB Amount]]-invoices[[#This Row],[electricity_amount]]</f>
        <v>0</v>
      </c>
    </row>
    <row r="4926" spans="1:34">
      <c r="A4926" t="s">
        <v>12401</v>
      </c>
      <c r="B4926" t="s">
        <v>22</v>
      </c>
      <c r="C4926" t="s">
        <v>1517</v>
      </c>
      <c r="D4926" t="s">
        <v>24</v>
      </c>
      <c r="E4926" t="s">
        <v>349</v>
      </c>
      <c r="F4926" t="s">
        <v>878</v>
      </c>
      <c r="G4926" t="s">
        <v>12402</v>
      </c>
      <c r="H4926" s="1">
        <f>DATE(YEAR(invoices[[#This Row],[due_date]]),MONTH(invoices[[#This Row],[due_date]]),1)</f>
        <v>45231</v>
      </c>
      <c r="I4926" s="1">
        <v>45237</v>
      </c>
      <c r="J4926">
        <v>18300</v>
      </c>
      <c r="K4926">
        <v>588</v>
      </c>
      <c r="L4926">
        <v>0</v>
      </c>
      <c r="M4926">
        <f>invoices[[#This Row],[rent_amount]]+invoices[[#This Row],[electricity_amount]]+invoices[[#This Row],[other_charges]]</f>
        <v>18888</v>
      </c>
      <c r="N4926" t="s">
        <v>28</v>
      </c>
      <c r="O4926" t="s">
        <v>332</v>
      </c>
      <c r="P4926">
        <v>0</v>
      </c>
      <c r="Q4926" t="b">
        <v>0</v>
      </c>
      <c r="R4926" t="s">
        <v>279</v>
      </c>
      <c r="S4926">
        <v>0</v>
      </c>
      <c r="T4926">
        <f>invoices[[#This Row],[total_amount]]</f>
        <v>18888</v>
      </c>
      <c r="U4926" t="s">
        <v>1518</v>
      </c>
      <c r="V4926" t="str">
        <f>INDEX([1]!Table1[tenantname],MATCH(invoices[[#This Row],[allotment_id]],[1]!Table1[TenantAllotmentID],0))</f>
        <v>Binayak Debgupta (B11-A1)</v>
      </c>
      <c r="W4926" t="s">
        <v>14504</v>
      </c>
      <c r="X4926" t="s">
        <v>14505</v>
      </c>
      <c r="Y4926" s="4">
        <v>45231</v>
      </c>
      <c r="Z4926" t="s">
        <v>15808</v>
      </c>
      <c r="AA4926">
        <v>13136</v>
      </c>
      <c r="AB4926">
        <v>4377</v>
      </c>
      <c r="AC4926">
        <v>787</v>
      </c>
      <c r="AD4926" s="7">
        <f>invoices[[#This Row],[Rent]]+invoices[[#This Row],[Services]]+invoices[[#This Row],[GST]]</f>
        <v>18300</v>
      </c>
      <c r="AE4926" s="7">
        <f>invoices[[#This Row],[Total]]-invoices[[#This Row],[rent_amount]]</f>
        <v>0</v>
      </c>
      <c r="AF4926">
        <v>5532</v>
      </c>
      <c r="AG4926">
        <v>588</v>
      </c>
      <c r="AH4926">
        <f>invoices[[#This Row],[EB Amount]]-invoices[[#This Row],[electricity_amount]]</f>
        <v>0</v>
      </c>
    </row>
    <row r="4927" spans="1:34">
      <c r="A4927" t="s">
        <v>12750</v>
      </c>
      <c r="B4927" t="s">
        <v>22</v>
      </c>
      <c r="C4927" t="s">
        <v>3141</v>
      </c>
      <c r="D4927" t="s">
        <v>24</v>
      </c>
      <c r="E4927" t="s">
        <v>268</v>
      </c>
      <c r="F4927" t="s">
        <v>269</v>
      </c>
      <c r="G4927" t="s">
        <v>12751</v>
      </c>
      <c r="H4927" s="1">
        <f>DATE(YEAR(invoices[[#This Row],[due_date]]),MONTH(invoices[[#This Row],[due_date]]),1)</f>
        <v>45231</v>
      </c>
      <c r="I4927" s="1">
        <v>45237</v>
      </c>
      <c r="J4927">
        <v>12500</v>
      </c>
      <c r="K4927">
        <v>1612</v>
      </c>
      <c r="L4927">
        <v>0</v>
      </c>
      <c r="M4927">
        <f>invoices[[#This Row],[rent_amount]]+invoices[[#This Row],[electricity_amount]]+invoices[[#This Row],[other_charges]]</f>
        <v>14112</v>
      </c>
      <c r="N4927" t="s">
        <v>28</v>
      </c>
      <c r="O4927" t="s">
        <v>1367</v>
      </c>
      <c r="P4927">
        <v>0</v>
      </c>
      <c r="Q4927" t="b">
        <v>0</v>
      </c>
      <c r="R4927" t="s">
        <v>279</v>
      </c>
      <c r="S4927">
        <v>0</v>
      </c>
      <c r="T4927">
        <f>invoices[[#This Row],[total_amount]]</f>
        <v>14112</v>
      </c>
      <c r="U4927" t="s">
        <v>3143</v>
      </c>
      <c r="V4927" t="str">
        <f>INDEX([1]!Table1[tenantname],MATCH(invoices[[#This Row],[allotment_id]],[1]!Table1[TenantAllotmentID],0))</f>
        <v>Tushar Kumar (C21-C1)</v>
      </c>
      <c r="W4927" t="s">
        <v>14982</v>
      </c>
      <c r="X4927" t="s">
        <v>14983</v>
      </c>
      <c r="Y4927" s="4">
        <v>45231</v>
      </c>
      <c r="Z4927" t="s">
        <v>15808</v>
      </c>
      <c r="AA4927">
        <v>8973</v>
      </c>
      <c r="AB4927">
        <v>2990</v>
      </c>
      <c r="AC4927">
        <v>537</v>
      </c>
      <c r="AD4927" s="7">
        <f>invoices[[#This Row],[Rent]]+invoices[[#This Row],[Services]]+invoices[[#This Row],[GST]]</f>
        <v>12500</v>
      </c>
      <c r="AE4927" s="7">
        <f>invoices[[#This Row],[Total]]-invoices[[#This Row],[rent_amount]]</f>
        <v>0</v>
      </c>
      <c r="AF4927">
        <v>5719</v>
      </c>
      <c r="AG4927">
        <v>1612</v>
      </c>
      <c r="AH4927">
        <f>invoices[[#This Row],[EB Amount]]-invoices[[#This Row],[electricity_amount]]</f>
        <v>0</v>
      </c>
    </row>
    <row r="4928" spans="1:34">
      <c r="A4928" t="s">
        <v>12756</v>
      </c>
      <c r="B4928" t="s">
        <v>22</v>
      </c>
      <c r="C4928" t="s">
        <v>1068</v>
      </c>
      <c r="D4928" t="s">
        <v>24</v>
      </c>
      <c r="E4928" t="s">
        <v>476</v>
      </c>
      <c r="F4928" t="s">
        <v>1069</v>
      </c>
      <c r="G4928" t="s">
        <v>12757</v>
      </c>
      <c r="H4928" s="1">
        <f>DATE(YEAR(invoices[[#This Row],[due_date]]),MONTH(invoices[[#This Row],[due_date]]),1)</f>
        <v>45231</v>
      </c>
      <c r="I4928" s="1">
        <v>45237</v>
      </c>
      <c r="J4928">
        <v>12500</v>
      </c>
      <c r="K4928">
        <v>2139</v>
      </c>
      <c r="L4928">
        <v>0</v>
      </c>
      <c r="M4928">
        <f>invoices[[#This Row],[rent_amount]]+invoices[[#This Row],[electricity_amount]]+invoices[[#This Row],[other_charges]]</f>
        <v>14639</v>
      </c>
      <c r="N4928" t="s">
        <v>28</v>
      </c>
      <c r="O4928" t="s">
        <v>278</v>
      </c>
      <c r="P4928">
        <v>0</v>
      </c>
      <c r="Q4928" t="b">
        <v>0</v>
      </c>
      <c r="R4928" t="s">
        <v>279</v>
      </c>
      <c r="S4928">
        <v>0</v>
      </c>
      <c r="T4928">
        <f>invoices[[#This Row],[total_amount]]</f>
        <v>14639</v>
      </c>
      <c r="U4928" t="s">
        <v>1071</v>
      </c>
      <c r="V4928" t="str">
        <f>INDEX([1]!Table1[tenantname],MATCH(invoices[[#This Row],[allotment_id]],[1]!Table1[TenantAllotmentID],0))</f>
        <v>pradeep Kashavena (B41-C2)</v>
      </c>
      <c r="W4928" t="s">
        <v>14337</v>
      </c>
      <c r="X4928" t="s">
        <v>14338</v>
      </c>
      <c r="Y4928" s="4">
        <v>45231</v>
      </c>
      <c r="Z4928" t="s">
        <v>15808</v>
      </c>
      <c r="AA4928">
        <v>8973</v>
      </c>
      <c r="AB4928">
        <v>2990</v>
      </c>
      <c r="AC4928">
        <v>537</v>
      </c>
      <c r="AD4928" s="7">
        <f>invoices[[#This Row],[Rent]]+invoices[[#This Row],[Services]]+invoices[[#This Row],[GST]]</f>
        <v>12500</v>
      </c>
      <c r="AE4928" s="7">
        <f>invoices[[#This Row],[Total]]-invoices[[#This Row],[rent_amount]]</f>
        <v>0</v>
      </c>
      <c r="AF4928">
        <v>5722</v>
      </c>
      <c r="AG4928">
        <v>2139</v>
      </c>
      <c r="AH4928">
        <f>invoices[[#This Row],[EB Amount]]-invoices[[#This Row],[electricity_amount]]</f>
        <v>0</v>
      </c>
    </row>
    <row r="4929" spans="1:34">
      <c r="A4929" t="s">
        <v>12778</v>
      </c>
      <c r="B4929" t="s">
        <v>22</v>
      </c>
      <c r="C4929" t="s">
        <v>5989</v>
      </c>
      <c r="D4929" t="s">
        <v>24</v>
      </c>
      <c r="E4929" t="s">
        <v>112</v>
      </c>
      <c r="F4929" s="2" t="s">
        <v>1471</v>
      </c>
      <c r="G4929" t="s">
        <v>12779</v>
      </c>
      <c r="H4929" s="1">
        <f>DATE(YEAR(invoices[[#This Row],[due_date]]),MONTH(invoices[[#This Row],[due_date]]),1)</f>
        <v>45231</v>
      </c>
      <c r="I4929" s="1">
        <v>45237</v>
      </c>
      <c r="J4929">
        <v>12500</v>
      </c>
      <c r="K4929">
        <v>1829</v>
      </c>
      <c r="L4929">
        <v>0</v>
      </c>
      <c r="M4929">
        <f>invoices[[#This Row],[rent_amount]]+invoices[[#This Row],[electricity_amount]]+invoices[[#This Row],[other_charges]]</f>
        <v>14329</v>
      </c>
      <c r="N4929" t="s">
        <v>28</v>
      </c>
      <c r="O4929" t="s">
        <v>278</v>
      </c>
      <c r="P4929">
        <v>0</v>
      </c>
      <c r="Q4929" t="b">
        <v>0</v>
      </c>
      <c r="R4929" t="s">
        <v>279</v>
      </c>
      <c r="S4929">
        <v>0</v>
      </c>
      <c r="T4929">
        <f>invoices[[#This Row],[total_amount]]</f>
        <v>14329</v>
      </c>
      <c r="U4929" t="s">
        <v>5991</v>
      </c>
      <c r="V4929" t="str">
        <f>INDEX([1]!Table1[tenantname],MATCH(invoices[[#This Row],[allotment_id]],[1]!Table1[TenantAllotmentID],0))</f>
        <v>Garvit Mittal (A23-C2)</v>
      </c>
      <c r="W4929" t="s">
        <v>15437</v>
      </c>
      <c r="X4929" t="s">
        <v>15438</v>
      </c>
      <c r="Y4929" s="4">
        <v>45231</v>
      </c>
      <c r="Z4929" t="s">
        <v>15808</v>
      </c>
      <c r="AA4929">
        <v>8973</v>
      </c>
      <c r="AB4929">
        <v>2990</v>
      </c>
      <c r="AC4929">
        <v>537</v>
      </c>
      <c r="AD4929" s="7">
        <f>invoices[[#This Row],[Rent]]+invoices[[#This Row],[Services]]+invoices[[#This Row],[GST]]</f>
        <v>12500</v>
      </c>
      <c r="AE4929" s="7">
        <f>invoices[[#This Row],[Total]]-invoices[[#This Row],[rent_amount]]</f>
        <v>0</v>
      </c>
      <c r="AF4929">
        <v>5733</v>
      </c>
      <c r="AG4929">
        <v>1829</v>
      </c>
      <c r="AH4929">
        <f>invoices[[#This Row],[EB Amount]]-invoices[[#This Row],[electricity_amount]]</f>
        <v>0</v>
      </c>
    </row>
    <row r="4930" spans="1:34">
      <c r="A4930" t="s">
        <v>12788</v>
      </c>
      <c r="B4930" t="s">
        <v>22</v>
      </c>
      <c r="C4930" t="s">
        <v>2577</v>
      </c>
      <c r="D4930" t="s">
        <v>24</v>
      </c>
      <c r="E4930" t="s">
        <v>275</v>
      </c>
      <c r="F4930" t="s">
        <v>782</v>
      </c>
      <c r="G4930" t="s">
        <v>12789</v>
      </c>
      <c r="H4930" s="1">
        <f>DATE(YEAR(invoices[[#This Row],[due_date]]),MONTH(invoices[[#This Row],[due_date]]),1)</f>
        <v>45231</v>
      </c>
      <c r="I4930" s="1">
        <v>45237</v>
      </c>
      <c r="J4930">
        <v>18300</v>
      </c>
      <c r="K4930">
        <v>2077</v>
      </c>
      <c r="L4930">
        <v>0</v>
      </c>
      <c r="M4930">
        <f>invoices[[#This Row],[rent_amount]]+invoices[[#This Row],[electricity_amount]]+invoices[[#This Row],[other_charges]]</f>
        <v>20377</v>
      </c>
      <c r="N4930" t="s">
        <v>28</v>
      </c>
      <c r="O4930" t="s">
        <v>1367</v>
      </c>
      <c r="P4930">
        <v>0</v>
      </c>
      <c r="Q4930" t="b">
        <v>0</v>
      </c>
      <c r="R4930" t="s">
        <v>279</v>
      </c>
      <c r="S4930">
        <v>0</v>
      </c>
      <c r="T4930">
        <f>invoices[[#This Row],[total_amount]]</f>
        <v>20377</v>
      </c>
      <c r="U4930" t="s">
        <v>2579</v>
      </c>
      <c r="V4930" t="str">
        <f>INDEX([1]!Table1[tenantname],MATCH(invoices[[#This Row],[allotment_id]],[1]!Table1[TenantAllotmentID],0))</f>
        <v>Supritha A (B44-A1)</v>
      </c>
      <c r="W4930" t="s">
        <v>14841</v>
      </c>
      <c r="X4930" t="s">
        <v>14842</v>
      </c>
      <c r="Y4930" s="4">
        <v>45231</v>
      </c>
      <c r="Z4930" t="s">
        <v>15808</v>
      </c>
      <c r="AA4930">
        <v>13136</v>
      </c>
      <c r="AB4930">
        <v>4377</v>
      </c>
      <c r="AC4930">
        <v>787</v>
      </c>
      <c r="AD4930" s="7">
        <f>invoices[[#This Row],[Rent]]+invoices[[#This Row],[Services]]+invoices[[#This Row],[GST]]</f>
        <v>18300</v>
      </c>
      <c r="AE4930" s="7">
        <f>invoices[[#This Row],[Total]]-invoices[[#This Row],[rent_amount]]</f>
        <v>0</v>
      </c>
      <c r="AF4930">
        <v>5739</v>
      </c>
      <c r="AG4930">
        <v>2077</v>
      </c>
      <c r="AH4930">
        <f>invoices[[#This Row],[EB Amount]]-invoices[[#This Row],[electricity_amount]]</f>
        <v>0</v>
      </c>
    </row>
    <row r="4931" spans="1:34">
      <c r="A4931" t="s">
        <v>13131</v>
      </c>
      <c r="B4931" t="s">
        <v>22</v>
      </c>
      <c r="C4931" t="s">
        <v>2902</v>
      </c>
      <c r="D4931" t="s">
        <v>24</v>
      </c>
      <c r="E4931" t="s">
        <v>25</v>
      </c>
      <c r="F4931" t="s">
        <v>908</v>
      </c>
      <c r="G4931" t="s">
        <v>13132</v>
      </c>
      <c r="H4931" s="1">
        <f>DATE(YEAR(invoices[[#This Row],[due_date]]),MONTH(invoices[[#This Row],[due_date]]),1)</f>
        <v>45231</v>
      </c>
      <c r="I4931" s="1">
        <v>45237</v>
      </c>
      <c r="J4931">
        <v>11500</v>
      </c>
      <c r="K4931">
        <v>1302</v>
      </c>
      <c r="L4931">
        <v>0</v>
      </c>
      <c r="M4931">
        <f>invoices[[#This Row],[rent_amount]]+invoices[[#This Row],[electricity_amount]]+invoices[[#This Row],[other_charges]]</f>
        <v>12802</v>
      </c>
      <c r="N4931" t="s">
        <v>28</v>
      </c>
      <c r="O4931" t="s">
        <v>1367</v>
      </c>
      <c r="P4931">
        <v>0</v>
      </c>
      <c r="Q4931" t="b">
        <v>0</v>
      </c>
      <c r="R4931" t="s">
        <v>279</v>
      </c>
      <c r="S4931">
        <v>0</v>
      </c>
      <c r="T4931">
        <f>invoices[[#This Row],[total_amount]]</f>
        <v>12802</v>
      </c>
      <c r="U4931" t="s">
        <v>2904</v>
      </c>
      <c r="V4931" t="str">
        <f>INDEX([1]!Table1[tenantname],MATCH(invoices[[#This Row],[allotment_id]],[1]!Table1[TenantAllotmentID],0))</f>
        <v>Swetha Prabakar (A24-B1)</v>
      </c>
      <c r="W4931" t="s">
        <v>14921</v>
      </c>
      <c r="X4931" t="s">
        <v>14922</v>
      </c>
      <c r="Y4931" s="4">
        <v>45231</v>
      </c>
      <c r="Z4931" t="s">
        <v>15808</v>
      </c>
      <c r="AA4931">
        <v>8255</v>
      </c>
      <c r="AB4931">
        <v>2751</v>
      </c>
      <c r="AC4931">
        <v>494</v>
      </c>
      <c r="AD4931" s="7">
        <f>invoices[[#This Row],[Rent]]+invoices[[#This Row],[Services]]+invoices[[#This Row],[GST]]</f>
        <v>11500</v>
      </c>
      <c r="AE4931" s="7">
        <f>invoices[[#This Row],[Total]]-invoices[[#This Row],[rent_amount]]</f>
        <v>0</v>
      </c>
      <c r="AF4931">
        <v>5925</v>
      </c>
      <c r="AG4931">
        <v>1302</v>
      </c>
      <c r="AH4931">
        <f>invoices[[#This Row],[EB Amount]]-invoices[[#This Row],[electricity_amount]]</f>
        <v>0</v>
      </c>
    </row>
    <row r="4932" spans="1:34">
      <c r="A4932" t="s">
        <v>13147</v>
      </c>
      <c r="B4932" t="s">
        <v>22</v>
      </c>
      <c r="C4932" t="s">
        <v>260</v>
      </c>
      <c r="D4932" t="s">
        <v>24</v>
      </c>
      <c r="E4932" t="s">
        <v>226</v>
      </c>
      <c r="F4932" t="s">
        <v>261</v>
      </c>
      <c r="G4932" t="s">
        <v>13148</v>
      </c>
      <c r="H4932" s="1">
        <f>DATE(YEAR(invoices[[#This Row],[due_date]]),MONTH(invoices[[#This Row],[due_date]]),1)</f>
        <v>45231</v>
      </c>
      <c r="I4932" s="1">
        <v>45237</v>
      </c>
      <c r="J4932">
        <v>12500</v>
      </c>
      <c r="K4932">
        <v>1426</v>
      </c>
      <c r="L4932">
        <v>0</v>
      </c>
      <c r="M4932">
        <f>invoices[[#This Row],[rent_amount]]+invoices[[#This Row],[electricity_amount]]+invoices[[#This Row],[other_charges]]</f>
        <v>13926</v>
      </c>
      <c r="N4932" t="s">
        <v>28</v>
      </c>
      <c r="O4932" t="s">
        <v>278</v>
      </c>
      <c r="P4932">
        <v>0</v>
      </c>
      <c r="Q4932" t="b">
        <v>0</v>
      </c>
      <c r="R4932" t="s">
        <v>279</v>
      </c>
      <c r="S4932">
        <v>0</v>
      </c>
      <c r="T4932">
        <f>invoices[[#This Row],[total_amount]]</f>
        <v>13926</v>
      </c>
      <c r="U4932" t="s">
        <v>265</v>
      </c>
      <c r="V4932" t="str">
        <f>INDEX([1]!Table1[tenantname],MATCH(invoices[[#This Row],[allotment_id]],[1]!Table1[TenantAllotmentID],0))</f>
        <v>Indira Ch (B12-C1)</v>
      </c>
      <c r="W4932" t="s">
        <v>14048</v>
      </c>
      <c r="X4932" t="s">
        <v>14049</v>
      </c>
      <c r="Y4932" s="4">
        <v>45231</v>
      </c>
      <c r="Z4932" t="s">
        <v>15808</v>
      </c>
      <c r="AA4932">
        <v>8973</v>
      </c>
      <c r="AB4932">
        <v>2990</v>
      </c>
      <c r="AC4932">
        <v>537</v>
      </c>
      <c r="AD4932" s="7">
        <f>invoices[[#This Row],[Rent]]+invoices[[#This Row],[Services]]+invoices[[#This Row],[GST]]</f>
        <v>12500</v>
      </c>
      <c r="AE4932" s="7">
        <f>invoices[[#This Row],[Total]]-invoices[[#This Row],[rent_amount]]</f>
        <v>0</v>
      </c>
      <c r="AF4932">
        <v>5933</v>
      </c>
      <c r="AG4932">
        <v>1426</v>
      </c>
      <c r="AH4932">
        <f>invoices[[#This Row],[EB Amount]]-invoices[[#This Row],[electricity_amount]]</f>
        <v>0</v>
      </c>
    </row>
    <row r="4933" spans="1:34">
      <c r="A4933" t="s">
        <v>13151</v>
      </c>
      <c r="B4933" t="s">
        <v>22</v>
      </c>
      <c r="C4933" t="s">
        <v>5698</v>
      </c>
      <c r="D4933" t="s">
        <v>24</v>
      </c>
      <c r="E4933" t="s">
        <v>234</v>
      </c>
      <c r="F4933" t="s">
        <v>2143</v>
      </c>
      <c r="G4933" t="s">
        <v>13152</v>
      </c>
      <c r="H4933" s="1">
        <f>DATE(YEAR(invoices[[#This Row],[due_date]]),MONTH(invoices[[#This Row],[due_date]]),1)</f>
        <v>45231</v>
      </c>
      <c r="I4933" s="1">
        <v>45237</v>
      </c>
      <c r="J4933">
        <v>12600</v>
      </c>
      <c r="K4933">
        <v>968</v>
      </c>
      <c r="L4933">
        <v>0</v>
      </c>
      <c r="M4933">
        <f>invoices[[#This Row],[rent_amount]]+invoices[[#This Row],[electricity_amount]]+invoices[[#This Row],[other_charges]]</f>
        <v>13568</v>
      </c>
      <c r="N4933" t="s">
        <v>28</v>
      </c>
      <c r="O4933" t="s">
        <v>1367</v>
      </c>
      <c r="P4933">
        <v>0</v>
      </c>
      <c r="Q4933" t="b">
        <v>0</v>
      </c>
      <c r="R4933" t="s">
        <v>279</v>
      </c>
      <c r="S4933">
        <v>0</v>
      </c>
      <c r="T4933">
        <f>invoices[[#This Row],[total_amount]]</f>
        <v>13568</v>
      </c>
      <c r="U4933" s="2" t="s">
        <v>5700</v>
      </c>
      <c r="V4933" t="str">
        <f>INDEX([1]!Table1[tenantname],MATCH(invoices[[#This Row],[allotment_id]],[1]!Table1[TenantAllotmentID],0))</f>
        <v>Tanya choudhary (D12-C2)</v>
      </c>
      <c r="W4933" t="s">
        <v>15412</v>
      </c>
      <c r="X4933" t="s">
        <v>15413</v>
      </c>
      <c r="Y4933" s="4">
        <v>45231</v>
      </c>
      <c r="Z4933" t="s">
        <v>15808</v>
      </c>
      <c r="AA4933">
        <v>9044</v>
      </c>
      <c r="AB4933">
        <v>3014</v>
      </c>
      <c r="AC4933">
        <v>542</v>
      </c>
      <c r="AD4933" s="7">
        <f>invoices[[#This Row],[Rent]]+invoices[[#This Row],[Services]]+invoices[[#This Row],[GST]]</f>
        <v>12600</v>
      </c>
      <c r="AE4933" s="7">
        <f>invoices[[#This Row],[Total]]-invoices[[#This Row],[rent_amount]]</f>
        <v>0</v>
      </c>
      <c r="AF4933">
        <v>5935</v>
      </c>
      <c r="AG4933">
        <v>968</v>
      </c>
      <c r="AH4933">
        <f>invoices[[#This Row],[EB Amount]]-invoices[[#This Row],[electricity_amount]]</f>
        <v>0</v>
      </c>
    </row>
    <row r="4934" spans="1:34">
      <c r="A4934" t="s">
        <v>13289</v>
      </c>
      <c r="B4934" t="s">
        <v>22</v>
      </c>
      <c r="C4934" t="s">
        <v>811</v>
      </c>
      <c r="D4934" t="s">
        <v>24</v>
      </c>
      <c r="E4934" t="s">
        <v>354</v>
      </c>
      <c r="F4934" t="s">
        <v>812</v>
      </c>
      <c r="G4934" t="s">
        <v>13290</v>
      </c>
      <c r="H4934" s="1">
        <f>DATE(YEAR(invoices[[#This Row],[due_date]]),MONTH(invoices[[#This Row],[due_date]]),1)</f>
        <v>45231</v>
      </c>
      <c r="I4934" s="1">
        <v>45237</v>
      </c>
      <c r="J4934">
        <v>13600</v>
      </c>
      <c r="K4934">
        <v>1612</v>
      </c>
      <c r="L4934">
        <v>0</v>
      </c>
      <c r="M4934">
        <f>invoices[[#This Row],[rent_amount]]+invoices[[#This Row],[electricity_amount]]+invoices[[#This Row],[other_charges]]</f>
        <v>15212</v>
      </c>
      <c r="N4934" t="s">
        <v>28</v>
      </c>
      <c r="O4934" t="s">
        <v>1367</v>
      </c>
      <c r="P4934">
        <v>0</v>
      </c>
      <c r="Q4934" t="b">
        <v>0</v>
      </c>
      <c r="R4934" t="s">
        <v>279</v>
      </c>
      <c r="S4934">
        <v>0</v>
      </c>
      <c r="T4934">
        <f>invoices[[#This Row],[total_amount]]</f>
        <v>15212</v>
      </c>
      <c r="U4934" t="s">
        <v>815</v>
      </c>
      <c r="V4934" t="str">
        <f>INDEX([1]!Table1[tenantname],MATCH(invoices[[#This Row],[allotment_id]],[1]!Table1[TenantAllotmentID],0))</f>
        <v>Santosh  nath (B34-B2)</v>
      </c>
      <c r="W4934" t="s">
        <v>14241</v>
      </c>
      <c r="X4934" t="s">
        <v>14242</v>
      </c>
      <c r="Y4934" s="4">
        <v>45231</v>
      </c>
      <c r="Z4934" t="s">
        <v>15808</v>
      </c>
      <c r="AA4934">
        <v>9762</v>
      </c>
      <c r="AB4934">
        <v>3253</v>
      </c>
      <c r="AC4934">
        <v>585</v>
      </c>
      <c r="AD4934" s="7">
        <f>invoices[[#This Row],[Rent]]+invoices[[#This Row],[Services]]+invoices[[#This Row],[GST]]</f>
        <v>13600</v>
      </c>
      <c r="AE4934" s="7">
        <f>invoices[[#This Row],[Total]]-invoices[[#This Row],[rent_amount]]</f>
        <v>0</v>
      </c>
      <c r="AF4934">
        <v>6011</v>
      </c>
      <c r="AG4934">
        <v>1612</v>
      </c>
      <c r="AH4934">
        <f>invoices[[#This Row],[EB Amount]]-invoices[[#This Row],[electricity_amount]]</f>
        <v>0</v>
      </c>
    </row>
    <row r="4935" spans="1:34">
      <c r="A4935" t="s">
        <v>13315</v>
      </c>
      <c r="B4935" t="s">
        <v>22</v>
      </c>
      <c r="C4935" t="s">
        <v>1342</v>
      </c>
      <c r="D4935" t="s">
        <v>24</v>
      </c>
      <c r="E4935" t="s">
        <v>112</v>
      </c>
      <c r="F4935" t="s">
        <v>1343</v>
      </c>
      <c r="G4935" t="s">
        <v>13316</v>
      </c>
      <c r="H4935" s="1">
        <f>DATE(YEAR(invoices[[#This Row],[due_date]]),MONTH(invoices[[#This Row],[due_date]]),1)</f>
        <v>45231</v>
      </c>
      <c r="I4935" s="1">
        <v>45237</v>
      </c>
      <c r="J4935">
        <v>16000</v>
      </c>
      <c r="K4935">
        <v>1829</v>
      </c>
      <c r="L4935">
        <v>0</v>
      </c>
      <c r="M4935">
        <f>invoices[[#This Row],[rent_amount]]+invoices[[#This Row],[electricity_amount]]+invoices[[#This Row],[other_charges]]</f>
        <v>17829</v>
      </c>
      <c r="N4935" t="s">
        <v>28</v>
      </c>
      <c r="O4935" t="s">
        <v>332</v>
      </c>
      <c r="P4935">
        <v>0</v>
      </c>
      <c r="Q4935" t="b">
        <v>0</v>
      </c>
      <c r="R4935" t="s">
        <v>279</v>
      </c>
      <c r="S4935">
        <v>0</v>
      </c>
      <c r="T4935">
        <f>invoices[[#This Row],[total_amount]]</f>
        <v>17829</v>
      </c>
      <c r="U4935" t="s">
        <v>1345</v>
      </c>
      <c r="V4935" t="str">
        <f>INDEX([1]!Table1[tenantname],MATCH(invoices[[#This Row],[allotment_id]],[1]!Table1[TenantAllotmentID],0))</f>
        <v>Tabreez Ahamed (A23-A1)</v>
      </c>
      <c r="W4935" t="s">
        <v>14436</v>
      </c>
      <c r="X4935" t="s">
        <v>14437</v>
      </c>
      <c r="Y4935" s="4">
        <v>45231</v>
      </c>
      <c r="Z4935" t="s">
        <v>15808</v>
      </c>
      <c r="AA4935">
        <v>11485</v>
      </c>
      <c r="AB4935">
        <v>3827</v>
      </c>
      <c r="AC4935">
        <v>688</v>
      </c>
      <c r="AD4935" s="7">
        <f>invoices[[#This Row],[Rent]]+invoices[[#This Row],[Services]]+invoices[[#This Row],[GST]]</f>
        <v>16000</v>
      </c>
      <c r="AE4935" s="7">
        <f>invoices[[#This Row],[Total]]-invoices[[#This Row],[rent_amount]]</f>
        <v>0</v>
      </c>
      <c r="AF4935">
        <v>6026</v>
      </c>
      <c r="AG4935">
        <v>1829</v>
      </c>
      <c r="AH4935">
        <f>invoices[[#This Row],[EB Amount]]-invoices[[#This Row],[electricity_amount]]</f>
        <v>0</v>
      </c>
    </row>
    <row r="4936" spans="1:34">
      <c r="A4936" t="s">
        <v>13352</v>
      </c>
      <c r="B4936" t="s">
        <v>22</v>
      </c>
      <c r="C4936" t="s">
        <v>2011</v>
      </c>
      <c r="D4936" t="s">
        <v>24</v>
      </c>
      <c r="E4936" t="s">
        <v>155</v>
      </c>
      <c r="F4936" t="s">
        <v>1928</v>
      </c>
      <c r="G4936" t="s">
        <v>13353</v>
      </c>
      <c r="H4936" s="1">
        <f>DATE(YEAR(invoices[[#This Row],[due_date]]),MONTH(invoices[[#This Row],[due_date]]),1)</f>
        <v>45231</v>
      </c>
      <c r="I4936" s="1">
        <v>45237</v>
      </c>
      <c r="J4936">
        <v>13200</v>
      </c>
      <c r="K4936">
        <v>2077</v>
      </c>
      <c r="L4936">
        <v>0</v>
      </c>
      <c r="M4936">
        <f>invoices[[#This Row],[rent_amount]]+invoices[[#This Row],[electricity_amount]]+invoices[[#This Row],[other_charges]]</f>
        <v>15277</v>
      </c>
      <c r="N4936" t="s">
        <v>28</v>
      </c>
      <c r="O4936" t="s">
        <v>1367</v>
      </c>
      <c r="P4936">
        <v>0</v>
      </c>
      <c r="Q4936" t="b">
        <v>0</v>
      </c>
      <c r="R4936" t="s">
        <v>279</v>
      </c>
      <c r="S4936">
        <v>0</v>
      </c>
      <c r="T4936">
        <f>invoices[[#This Row],[total_amount]]</f>
        <v>15277</v>
      </c>
      <c r="U4936" t="s">
        <v>2013</v>
      </c>
      <c r="V4936" t="str">
        <f>INDEX([1]!Table1[tenantname],MATCH(invoices[[#This Row],[allotment_id]],[1]!Table1[TenantAllotmentID],0))</f>
        <v>Arti Rastogi (C44-B1)</v>
      </c>
      <c r="W4936" t="s">
        <v>14675</v>
      </c>
      <c r="X4936" t="s">
        <v>14676</v>
      </c>
      <c r="Y4936" s="4">
        <v>45231</v>
      </c>
      <c r="Z4936" t="s">
        <v>15808</v>
      </c>
      <c r="AA4936">
        <v>9475</v>
      </c>
      <c r="AB4936">
        <v>3157</v>
      </c>
      <c r="AC4936">
        <v>568</v>
      </c>
      <c r="AD4936" s="7">
        <f>invoices[[#This Row],[Rent]]+invoices[[#This Row],[Services]]+invoices[[#This Row],[GST]]</f>
        <v>13200</v>
      </c>
      <c r="AE4936" s="7">
        <f>invoices[[#This Row],[Total]]-invoices[[#This Row],[rent_amount]]</f>
        <v>0</v>
      </c>
      <c r="AF4936">
        <v>6044</v>
      </c>
      <c r="AG4936">
        <v>2077</v>
      </c>
      <c r="AH4936">
        <f>invoices[[#This Row],[EB Amount]]-invoices[[#This Row],[electricity_amount]]</f>
        <v>0</v>
      </c>
    </row>
    <row r="4937" spans="1:34">
      <c r="A4937" t="s">
        <v>13390</v>
      </c>
      <c r="B4937" t="s">
        <v>22</v>
      </c>
      <c r="C4937" t="s">
        <v>389</v>
      </c>
      <c r="D4937" t="s">
        <v>24</v>
      </c>
      <c r="E4937" t="s">
        <v>96</v>
      </c>
      <c r="F4937" t="s">
        <v>390</v>
      </c>
      <c r="G4937" t="s">
        <v>13391</v>
      </c>
      <c r="H4937" s="1">
        <f>DATE(YEAR(invoices[[#This Row],[due_date]]),MONTH(invoices[[#This Row],[due_date]]),1)</f>
        <v>45231</v>
      </c>
      <c r="I4937" s="1">
        <v>45237</v>
      </c>
      <c r="J4937">
        <v>16000</v>
      </c>
      <c r="K4937">
        <v>180</v>
      </c>
      <c r="L4937">
        <v>0</v>
      </c>
      <c r="M4937">
        <f>invoices[[#This Row],[rent_amount]]+invoices[[#This Row],[electricity_amount]]+invoices[[#This Row],[other_charges]]</f>
        <v>16180</v>
      </c>
      <c r="N4937" t="s">
        <v>28</v>
      </c>
      <c r="O4937" t="s">
        <v>332</v>
      </c>
      <c r="P4937">
        <v>0</v>
      </c>
      <c r="Q4937" t="b">
        <v>0</v>
      </c>
      <c r="R4937" t="s">
        <v>279</v>
      </c>
      <c r="S4937">
        <v>0</v>
      </c>
      <c r="T4937">
        <f>invoices[[#This Row],[total_amount]]</f>
        <v>16180</v>
      </c>
      <c r="U4937" t="s">
        <v>392</v>
      </c>
      <c r="V4937" t="str">
        <f>INDEX([1]!Table1[tenantname],MATCH(invoices[[#This Row],[allotment_id]],[1]!Table1[TenantAllotmentID],0))</f>
        <v>Vikram Shingadi (B33-A1)</v>
      </c>
      <c r="W4937" t="s">
        <v>14092</v>
      </c>
      <c r="X4937" t="s">
        <v>14093</v>
      </c>
      <c r="Y4937" s="4">
        <v>45231</v>
      </c>
      <c r="Z4937" t="s">
        <v>15808</v>
      </c>
      <c r="AA4937">
        <v>11485</v>
      </c>
      <c r="AB4937">
        <v>3827</v>
      </c>
      <c r="AC4937">
        <v>688</v>
      </c>
      <c r="AD4937" s="7">
        <f>invoices[[#This Row],[Rent]]+invoices[[#This Row],[Services]]+invoices[[#This Row],[GST]]</f>
        <v>16000</v>
      </c>
      <c r="AE4937" s="7">
        <f>invoices[[#This Row],[Total]]-invoices[[#This Row],[rent_amount]]</f>
        <v>0</v>
      </c>
      <c r="AF4937">
        <v>6065</v>
      </c>
      <c r="AG4937">
        <v>180</v>
      </c>
      <c r="AH4937">
        <f>invoices[[#This Row],[EB Amount]]-invoices[[#This Row],[electricity_amount]]</f>
        <v>0</v>
      </c>
    </row>
    <row r="4938" spans="1:34">
      <c r="A4938" t="s">
        <v>13406</v>
      </c>
      <c r="B4938" t="s">
        <v>22</v>
      </c>
      <c r="C4938" t="s">
        <v>4677</v>
      </c>
      <c r="D4938" t="s">
        <v>24</v>
      </c>
      <c r="E4938" t="s">
        <v>34</v>
      </c>
      <c r="F4938" t="s">
        <v>805</v>
      </c>
      <c r="G4938" t="s">
        <v>13407</v>
      </c>
      <c r="H4938" s="1">
        <f>DATE(YEAR(invoices[[#This Row],[due_date]]),MONTH(invoices[[#This Row],[due_date]]),1)</f>
        <v>45231</v>
      </c>
      <c r="I4938" s="1">
        <v>45237</v>
      </c>
      <c r="J4938">
        <v>16000</v>
      </c>
      <c r="K4938">
        <v>2108</v>
      </c>
      <c r="L4938">
        <v>0</v>
      </c>
      <c r="M4938">
        <f>invoices[[#This Row],[rent_amount]]+invoices[[#This Row],[electricity_amount]]+invoices[[#This Row],[other_charges]]</f>
        <v>18108</v>
      </c>
      <c r="N4938" t="s">
        <v>28</v>
      </c>
      <c r="O4938" t="s">
        <v>332</v>
      </c>
      <c r="P4938">
        <v>0</v>
      </c>
      <c r="Q4938" t="b">
        <v>0</v>
      </c>
      <c r="R4938" t="s">
        <v>279</v>
      </c>
      <c r="S4938">
        <v>0</v>
      </c>
      <c r="T4938">
        <f>invoices[[#This Row],[total_amount]]</f>
        <v>18108</v>
      </c>
      <c r="U4938" t="s">
        <v>4679</v>
      </c>
      <c r="V4938" t="str">
        <f>INDEX([1]!Table1[tenantname],MATCH(invoices[[#This Row],[allotment_id]],[1]!Table1[TenantAllotmentID],0))</f>
        <v>Sai Sri Lakshmi Gogineni (B43-A1)</v>
      </c>
      <c r="W4938" t="s">
        <v>15275</v>
      </c>
      <c r="X4938" t="s">
        <v>15276</v>
      </c>
      <c r="Y4938" s="4">
        <v>45231</v>
      </c>
      <c r="Z4938" t="s">
        <v>15808</v>
      </c>
      <c r="AA4938">
        <v>11485</v>
      </c>
      <c r="AB4938">
        <v>3827</v>
      </c>
      <c r="AC4938">
        <v>688</v>
      </c>
      <c r="AD4938" s="7">
        <f>invoices[[#This Row],[Rent]]+invoices[[#This Row],[Services]]+invoices[[#This Row],[GST]]</f>
        <v>16000</v>
      </c>
      <c r="AE4938" s="7">
        <f>invoices[[#This Row],[Total]]-invoices[[#This Row],[rent_amount]]</f>
        <v>0</v>
      </c>
      <c r="AF4938">
        <v>6074</v>
      </c>
      <c r="AG4938">
        <v>2108</v>
      </c>
      <c r="AH4938">
        <f>invoices[[#This Row],[EB Amount]]-invoices[[#This Row],[electricity_amount]]</f>
        <v>0</v>
      </c>
    </row>
    <row r="4939" spans="1:34">
      <c r="A4939" t="s">
        <v>13542</v>
      </c>
      <c r="B4939" t="s">
        <v>22</v>
      </c>
      <c r="C4939" t="s">
        <v>9597</v>
      </c>
      <c r="D4939" t="s">
        <v>24</v>
      </c>
      <c r="E4939" t="s">
        <v>275</v>
      </c>
      <c r="F4939" t="s">
        <v>411</v>
      </c>
      <c r="G4939" t="s">
        <v>13543</v>
      </c>
      <c r="H4939" s="1">
        <f>DATE(YEAR(invoices[[#This Row],[due_date]]),MONTH(invoices[[#This Row],[due_date]]),1)</f>
        <v>45231</v>
      </c>
      <c r="I4939" s="1">
        <v>45237</v>
      </c>
      <c r="J4939">
        <v>13600</v>
      </c>
      <c r="K4939">
        <v>2077</v>
      </c>
      <c r="L4939">
        <v>0</v>
      </c>
      <c r="M4939">
        <f>invoices[[#This Row],[rent_amount]]+invoices[[#This Row],[electricity_amount]]+invoices[[#This Row],[other_charges]]</f>
        <v>15677</v>
      </c>
      <c r="N4939" t="s">
        <v>28</v>
      </c>
      <c r="O4939" t="s">
        <v>332</v>
      </c>
      <c r="P4939">
        <v>0</v>
      </c>
      <c r="Q4939" t="b">
        <v>0</v>
      </c>
      <c r="R4939" t="s">
        <v>279</v>
      </c>
      <c r="S4939">
        <v>0</v>
      </c>
      <c r="T4939">
        <f>invoices[[#This Row],[total_amount]]</f>
        <v>15677</v>
      </c>
      <c r="U4939" t="s">
        <v>9599</v>
      </c>
      <c r="V4939" t="str">
        <f>INDEX([1]!Table1[tenantname],MATCH(invoices[[#This Row],[allotment_id]],[1]!Table1[TenantAllotmentID],0))</f>
        <v>Anu Ramya Ramesh (B44-B2)</v>
      </c>
      <c r="W4939" t="s">
        <v>15667</v>
      </c>
      <c r="X4939" t="s">
        <v>15668</v>
      </c>
      <c r="Y4939" s="4">
        <v>45231</v>
      </c>
      <c r="Z4939" t="s">
        <v>15808</v>
      </c>
      <c r="AA4939">
        <v>9762</v>
      </c>
      <c r="AB4939">
        <v>3253</v>
      </c>
      <c r="AC4939">
        <v>585</v>
      </c>
      <c r="AD4939" s="7">
        <f>invoices[[#This Row],[Rent]]+invoices[[#This Row],[Services]]+invoices[[#This Row],[GST]]</f>
        <v>13600</v>
      </c>
      <c r="AE4939" s="7">
        <f>invoices[[#This Row],[Total]]-invoices[[#This Row],[rent_amount]]</f>
        <v>0</v>
      </c>
      <c r="AF4939">
        <v>6151</v>
      </c>
      <c r="AG4939">
        <v>2077</v>
      </c>
      <c r="AH4939">
        <f>invoices[[#This Row],[EB Amount]]-invoices[[#This Row],[electricity_amount]]</f>
        <v>0</v>
      </c>
    </row>
    <row r="4940" spans="1:34">
      <c r="A4940" t="s">
        <v>13762</v>
      </c>
      <c r="B4940" t="s">
        <v>22</v>
      </c>
      <c r="C4940" t="s">
        <v>859</v>
      </c>
      <c r="D4940" t="s">
        <v>24</v>
      </c>
      <c r="E4940" t="s">
        <v>268</v>
      </c>
      <c r="F4940" t="s">
        <v>860</v>
      </c>
      <c r="G4940" t="s">
        <v>13763</v>
      </c>
      <c r="H4940" s="1">
        <f>DATE(YEAR(invoices[[#This Row],[due_date]]),MONTH(invoices[[#This Row],[due_date]]),1)</f>
        <v>45231</v>
      </c>
      <c r="I4940" s="1">
        <v>45237</v>
      </c>
      <c r="J4940">
        <v>13600</v>
      </c>
      <c r="K4940">
        <v>1612</v>
      </c>
      <c r="L4940">
        <v>0</v>
      </c>
      <c r="M4940">
        <f>invoices[[#This Row],[rent_amount]]+invoices[[#This Row],[electricity_amount]]+invoices[[#This Row],[other_charges]]</f>
        <v>15212</v>
      </c>
      <c r="N4940" t="s">
        <v>28</v>
      </c>
      <c r="O4940" t="s">
        <v>1367</v>
      </c>
      <c r="P4940">
        <v>0</v>
      </c>
      <c r="Q4940" t="b">
        <v>0</v>
      </c>
      <c r="R4940" t="s">
        <v>279</v>
      </c>
      <c r="S4940">
        <v>0</v>
      </c>
      <c r="T4940">
        <f>invoices[[#This Row],[total_amount]]</f>
        <v>15212</v>
      </c>
      <c r="U4940" t="s">
        <v>862</v>
      </c>
      <c r="V4940" t="str">
        <f>INDEX([1]!Table1[tenantname],MATCH(invoices[[#This Row],[allotment_id]],[1]!Table1[TenantAllotmentID],0))</f>
        <v>Ramkumar Ganesan (C21-B2)</v>
      </c>
      <c r="W4940" t="s">
        <v>14259</v>
      </c>
      <c r="X4940" t="s">
        <v>14260</v>
      </c>
      <c r="Y4940" s="4">
        <v>45231</v>
      </c>
      <c r="Z4940" t="s">
        <v>15808</v>
      </c>
      <c r="AA4940">
        <v>9762</v>
      </c>
      <c r="AB4940">
        <v>3253</v>
      </c>
      <c r="AC4940">
        <v>585</v>
      </c>
      <c r="AD4940" s="7">
        <f>invoices[[#This Row],[Rent]]+invoices[[#This Row],[Services]]+invoices[[#This Row],[GST]]</f>
        <v>13600</v>
      </c>
      <c r="AE4940" s="7">
        <f>invoices[[#This Row],[Total]]-invoices[[#This Row],[rent_amount]]</f>
        <v>0</v>
      </c>
      <c r="AF4940">
        <v>6265</v>
      </c>
      <c r="AG4940">
        <v>1612</v>
      </c>
      <c r="AH4940">
        <f>invoices[[#This Row],[EB Amount]]-invoices[[#This Row],[electricity_amount]]</f>
        <v>0</v>
      </c>
    </row>
    <row r="4941" spans="1:34">
      <c r="A4941" t="s">
        <v>13832</v>
      </c>
      <c r="B4941" t="s">
        <v>22</v>
      </c>
      <c r="C4941" t="s">
        <v>1099</v>
      </c>
      <c r="D4941" t="s">
        <v>24</v>
      </c>
      <c r="E4941" t="s">
        <v>226</v>
      </c>
      <c r="F4941" t="s">
        <v>227</v>
      </c>
      <c r="G4941" t="s">
        <v>13833</v>
      </c>
      <c r="H4941" s="1">
        <f>DATE(YEAR(invoices[[#This Row],[due_date]]),MONTH(invoices[[#This Row],[due_date]]),1)</f>
        <v>45231</v>
      </c>
      <c r="I4941" s="1">
        <v>45237</v>
      </c>
      <c r="J4941">
        <v>13600</v>
      </c>
      <c r="K4941">
        <v>1426</v>
      </c>
      <c r="L4941">
        <v>0</v>
      </c>
      <c r="M4941">
        <f>invoices[[#This Row],[rent_amount]]+invoices[[#This Row],[electricity_amount]]+invoices[[#This Row],[other_charges]]</f>
        <v>15026</v>
      </c>
      <c r="N4941" t="s">
        <v>28</v>
      </c>
      <c r="O4941" t="s">
        <v>332</v>
      </c>
      <c r="P4941">
        <v>0</v>
      </c>
      <c r="Q4941" t="b">
        <v>0</v>
      </c>
      <c r="R4941" t="s">
        <v>279</v>
      </c>
      <c r="S4941">
        <v>0</v>
      </c>
      <c r="T4941">
        <f>invoices[[#This Row],[total_amount]]</f>
        <v>15026</v>
      </c>
      <c r="U4941" t="s">
        <v>1101</v>
      </c>
      <c r="V4941" t="str">
        <f>INDEX([1]!Table1[tenantname],MATCH(invoices[[#This Row],[allotment_id]],[1]!Table1[TenantAllotmentID],0))</f>
        <v>Annette Joseph (B12-B2)</v>
      </c>
      <c r="W4941" t="s">
        <v>14346</v>
      </c>
      <c r="X4941" t="s">
        <v>14347</v>
      </c>
      <c r="Y4941" s="4">
        <v>45231</v>
      </c>
      <c r="Z4941" t="s">
        <v>15808</v>
      </c>
      <c r="AA4941">
        <v>9762</v>
      </c>
      <c r="AB4941">
        <v>3253</v>
      </c>
      <c r="AC4941">
        <v>585</v>
      </c>
      <c r="AD4941" s="7">
        <f>invoices[[#This Row],[Rent]]+invoices[[#This Row],[Services]]+invoices[[#This Row],[GST]]</f>
        <v>13600</v>
      </c>
      <c r="AE4941" s="7">
        <f>invoices[[#This Row],[Total]]-invoices[[#This Row],[rent_amount]]</f>
        <v>0</v>
      </c>
      <c r="AF4941">
        <v>6303</v>
      </c>
      <c r="AG4941">
        <v>1426</v>
      </c>
      <c r="AH4941">
        <f>invoices[[#This Row],[EB Amount]]-invoices[[#This Row],[electricity_amount]]</f>
        <v>0</v>
      </c>
    </row>
    <row r="4942" spans="1:34">
      <c r="A4942" t="s">
        <v>13952</v>
      </c>
      <c r="B4942" t="s">
        <v>22</v>
      </c>
      <c r="C4942" t="s">
        <v>616</v>
      </c>
      <c r="D4942" t="s">
        <v>24</v>
      </c>
      <c r="E4942" t="s">
        <v>226</v>
      </c>
      <c r="F4942" t="s">
        <v>586</v>
      </c>
      <c r="G4942" t="s">
        <v>13953</v>
      </c>
      <c r="H4942" s="1">
        <f>DATE(YEAR(invoices[[#This Row],[due_date]]),MONTH(invoices[[#This Row],[due_date]]),1)</f>
        <v>45231</v>
      </c>
      <c r="I4942" s="1">
        <v>45237</v>
      </c>
      <c r="J4942">
        <v>12500</v>
      </c>
      <c r="K4942">
        <v>874</v>
      </c>
      <c r="L4942">
        <v>0</v>
      </c>
      <c r="M4942">
        <f>invoices[[#This Row],[rent_amount]]+invoices[[#This Row],[electricity_amount]]+invoices[[#This Row],[other_charges]]</f>
        <v>13374</v>
      </c>
      <c r="N4942" t="s">
        <v>28</v>
      </c>
      <c r="O4942" t="s">
        <v>278</v>
      </c>
      <c r="P4942">
        <v>0</v>
      </c>
      <c r="Q4942" t="b">
        <v>0</v>
      </c>
      <c r="R4942" t="s">
        <v>279</v>
      </c>
      <c r="S4942">
        <v>0</v>
      </c>
      <c r="T4942">
        <f>invoices[[#This Row],[total_amount]]</f>
        <v>13374</v>
      </c>
      <c r="U4942" t="s">
        <v>617</v>
      </c>
      <c r="V4942" t="str">
        <f>INDEX([1]!Table1[tenantname],MATCH(invoices[[#This Row],[allotment_id]],[1]!Table1[TenantAllotmentID],0))</f>
        <v>Naveena Ravichandran (B12-C2)</v>
      </c>
      <c r="W4942" t="s">
        <v>14173</v>
      </c>
      <c r="X4942" t="s">
        <v>14174</v>
      </c>
      <c r="Y4942" s="4">
        <v>45231</v>
      </c>
      <c r="Z4942" t="s">
        <v>15808</v>
      </c>
      <c r="AA4942">
        <v>8973</v>
      </c>
      <c r="AB4942">
        <v>2990</v>
      </c>
      <c r="AC4942">
        <v>537</v>
      </c>
      <c r="AD4942" s="7">
        <f>invoices[[#This Row],[Rent]]+invoices[[#This Row],[Services]]+invoices[[#This Row],[GST]]</f>
        <v>12500</v>
      </c>
      <c r="AE4942" s="7">
        <f>invoices[[#This Row],[Total]]-invoices[[#This Row],[rent_amount]]</f>
        <v>0</v>
      </c>
      <c r="AF4942">
        <v>6368</v>
      </c>
      <c r="AG4942">
        <v>874</v>
      </c>
      <c r="AH4942">
        <f>invoices[[#This Row],[EB Amount]]-invoices[[#This Row],[electricity_amount]]</f>
        <v>0</v>
      </c>
    </row>
    <row r="4943" spans="1:34">
      <c r="A4943" t="s">
        <v>259</v>
      </c>
      <c r="B4943" t="s">
        <v>22</v>
      </c>
      <c r="C4943" t="s">
        <v>260</v>
      </c>
      <c r="D4943" t="s">
        <v>24</v>
      </c>
      <c r="E4943" t="s">
        <v>226</v>
      </c>
      <c r="F4943" t="s">
        <v>261</v>
      </c>
      <c r="G4943" t="s">
        <v>262</v>
      </c>
      <c r="H4943" s="1">
        <f>DATE(YEAR(invoices[[#This Row],[due_date]]),MONTH(invoices[[#This Row],[due_date]]),1)</f>
        <v>45200</v>
      </c>
      <c r="I4943" s="1">
        <v>45206</v>
      </c>
      <c r="J4943">
        <v>12500</v>
      </c>
      <c r="K4943">
        <v>1770</v>
      </c>
      <c r="L4943">
        <v>0</v>
      </c>
      <c r="M4943">
        <f>invoices[[#This Row],[rent_amount]]+invoices[[#This Row],[electricity_amount]]+invoices[[#This Row],[other_charges]]</f>
        <v>14270</v>
      </c>
      <c r="N4943" t="s">
        <v>28</v>
      </c>
      <c r="O4943" t="s">
        <v>263</v>
      </c>
      <c r="P4943">
        <v>0</v>
      </c>
      <c r="Q4943" t="b">
        <v>0</v>
      </c>
      <c r="R4943" t="s">
        <v>264</v>
      </c>
      <c r="S4943">
        <v>0</v>
      </c>
      <c r="T4943">
        <f>invoices[[#This Row],[total_amount]]</f>
        <v>14270</v>
      </c>
      <c r="U4943" t="s">
        <v>265</v>
      </c>
      <c r="V4943" t="str">
        <f>INDEX([1]!Table1[tenantname],MATCH(invoices[[#This Row],[allotment_id]],[1]!Table1[TenantAllotmentID],0))</f>
        <v>Indira Ch (B12-C1)</v>
      </c>
      <c r="W4943" t="s">
        <v>14048</v>
      </c>
      <c r="X4943" t="s">
        <v>14049</v>
      </c>
      <c r="Y4943" s="4">
        <v>45200</v>
      </c>
      <c r="Z4943" t="s">
        <v>15808</v>
      </c>
      <c r="AA4943">
        <v>8973</v>
      </c>
      <c r="AB4943">
        <v>2990</v>
      </c>
      <c r="AC4943">
        <v>537</v>
      </c>
      <c r="AD4943" s="7">
        <f>invoices[[#This Row],[Rent]]+invoices[[#This Row],[Services]]+invoices[[#This Row],[GST]]</f>
        <v>12500</v>
      </c>
      <c r="AE4943" s="7">
        <f>invoices[[#This Row],[Total]]-invoices[[#This Row],[rent_amount]]</f>
        <v>0</v>
      </c>
      <c r="AF4943">
        <v>34</v>
      </c>
      <c r="AG4943">
        <v>1770</v>
      </c>
      <c r="AH4943">
        <f>invoices[[#This Row],[EB Amount]]-invoices[[#This Row],[electricity_amount]]</f>
        <v>0</v>
      </c>
    </row>
    <row r="4944" spans="1:34">
      <c r="A4944" t="s">
        <v>531</v>
      </c>
      <c r="B4944" t="s">
        <v>22</v>
      </c>
      <c r="C4944" t="s">
        <v>389</v>
      </c>
      <c r="D4944" t="s">
        <v>24</v>
      </c>
      <c r="E4944" t="s">
        <v>96</v>
      </c>
      <c r="F4944" t="s">
        <v>390</v>
      </c>
      <c r="G4944" t="s">
        <v>532</v>
      </c>
      <c r="H4944" s="1">
        <f>DATE(YEAR(invoices[[#This Row],[due_date]]),MONTH(invoices[[#This Row],[due_date]]),1)</f>
        <v>45200</v>
      </c>
      <c r="I4944" s="1">
        <v>45206</v>
      </c>
      <c r="J4944">
        <v>480</v>
      </c>
      <c r="K4944">
        <v>0</v>
      </c>
      <c r="L4944">
        <v>0</v>
      </c>
      <c r="M4944">
        <f>invoices[[#This Row],[rent_amount]]+invoices[[#This Row],[electricity_amount]]+invoices[[#This Row],[other_charges]]</f>
        <v>480</v>
      </c>
      <c r="N4944" t="s">
        <v>28</v>
      </c>
      <c r="O4944" t="s">
        <v>533</v>
      </c>
      <c r="P4944">
        <v>0</v>
      </c>
      <c r="Q4944" t="b">
        <v>0</v>
      </c>
      <c r="R4944" t="s">
        <v>264</v>
      </c>
      <c r="S4944">
        <v>0</v>
      </c>
      <c r="T4944">
        <f>invoices[[#This Row],[total_amount]]</f>
        <v>480</v>
      </c>
      <c r="U4944" t="s">
        <v>392</v>
      </c>
      <c r="V4944" t="str">
        <f>INDEX([1]!Table1[tenantname],MATCH(invoices[[#This Row],[allotment_id]],[1]!Table1[TenantAllotmentID],0))</f>
        <v>Vikram Shingadi (B33-A1)</v>
      </c>
      <c r="W4944" t="s">
        <v>14092</v>
      </c>
      <c r="X4944" t="s">
        <v>14093</v>
      </c>
      <c r="Y4944" s="4">
        <v>45200</v>
      </c>
      <c r="Z4944" t="s">
        <v>15808</v>
      </c>
      <c r="AA4944">
        <v>480</v>
      </c>
      <c r="AB4944">
        <v>0</v>
      </c>
      <c r="AC4944">
        <v>0</v>
      </c>
      <c r="AD4944" s="7">
        <f>invoices[[#This Row],[Rent]]+invoices[[#This Row],[Services]]+invoices[[#This Row],[GST]]</f>
        <v>480</v>
      </c>
      <c r="AE4944" s="7">
        <f>invoices[[#This Row],[Total]]-invoices[[#This Row],[rent_amount]]</f>
        <v>0</v>
      </c>
      <c r="AF4944">
        <v>84</v>
      </c>
      <c r="AG4944">
        <v>0</v>
      </c>
      <c r="AH4944">
        <f>invoices[[#This Row],[EB Amount]]-invoices[[#This Row],[electricity_amount]]</f>
        <v>0</v>
      </c>
    </row>
    <row r="4945" spans="1:34">
      <c r="A4945" t="s">
        <v>697</v>
      </c>
      <c r="B4945" t="s">
        <v>22</v>
      </c>
      <c r="C4945" t="s">
        <v>698</v>
      </c>
      <c r="D4945" t="s">
        <v>24</v>
      </c>
      <c r="E4945" t="s">
        <v>354</v>
      </c>
      <c r="F4945" t="s">
        <v>431</v>
      </c>
      <c r="G4945" t="s">
        <v>699</v>
      </c>
      <c r="H4945" s="1">
        <f>DATE(YEAR(invoices[[#This Row],[due_date]]),MONTH(invoices[[#This Row],[due_date]]),1)</f>
        <v>45200</v>
      </c>
      <c r="I4945" s="1">
        <v>45206</v>
      </c>
      <c r="J4945">
        <v>6289</v>
      </c>
      <c r="K4945">
        <v>1320</v>
      </c>
      <c r="L4945">
        <v>2250</v>
      </c>
      <c r="M4945">
        <f>invoices[[#This Row],[rent_amount]]+invoices[[#This Row],[electricity_amount]]+invoices[[#This Row],[other_charges]]</f>
        <v>9859</v>
      </c>
      <c r="N4945" t="s">
        <v>28</v>
      </c>
      <c r="O4945" t="s">
        <v>533</v>
      </c>
      <c r="P4945">
        <v>0</v>
      </c>
      <c r="Q4945" t="b">
        <v>0</v>
      </c>
      <c r="R4945" t="s">
        <v>264</v>
      </c>
      <c r="S4945">
        <v>0</v>
      </c>
      <c r="T4945">
        <f>invoices[[#This Row],[total_amount]]</f>
        <v>9859</v>
      </c>
      <c r="U4945" t="s">
        <v>700</v>
      </c>
      <c r="V4945" t="str">
        <f>INDEX([1]!Table1[tenantname],MATCH(invoices[[#This Row],[allotment_id]],[1]!Table1[TenantAllotmentID],0))</f>
        <v>Rajagopal Raghunath (B34-A1)</v>
      </c>
      <c r="W4945" t="s">
        <v>14201</v>
      </c>
      <c r="X4945" t="s">
        <v>14202</v>
      </c>
      <c r="Y4945" s="4">
        <v>45200</v>
      </c>
      <c r="Z4945" t="s">
        <v>15808</v>
      </c>
      <c r="AA4945">
        <v>4515</v>
      </c>
      <c r="AB4945">
        <v>1504</v>
      </c>
      <c r="AC4945">
        <v>270</v>
      </c>
      <c r="AD4945" s="7">
        <f>invoices[[#This Row],[Rent]]+invoices[[#This Row],[Services]]+invoices[[#This Row],[GST]]</f>
        <v>6289</v>
      </c>
      <c r="AE4945" s="7">
        <f>invoices[[#This Row],[Total]]-invoices[[#This Row],[rent_amount]]</f>
        <v>0</v>
      </c>
      <c r="AF4945">
        <v>121</v>
      </c>
      <c r="AG4945">
        <v>1320</v>
      </c>
      <c r="AH4945">
        <f>invoices[[#This Row],[EB Amount]]-invoices[[#This Row],[electricity_amount]]</f>
        <v>0</v>
      </c>
    </row>
    <row r="4946" spans="1:34">
      <c r="A4946" t="s">
        <v>784</v>
      </c>
      <c r="B4946" t="s">
        <v>22</v>
      </c>
      <c r="C4946" t="s">
        <v>785</v>
      </c>
      <c r="D4946" t="s">
        <v>24</v>
      </c>
      <c r="E4946" t="s">
        <v>342</v>
      </c>
      <c r="F4946" t="s">
        <v>343</v>
      </c>
      <c r="G4946" t="s">
        <v>786</v>
      </c>
      <c r="H4946" s="1">
        <f>DATE(YEAR(invoices[[#This Row],[due_date]]),MONTH(invoices[[#This Row],[due_date]]),1)</f>
        <v>45200</v>
      </c>
      <c r="I4946" s="1">
        <v>45206</v>
      </c>
      <c r="J4946">
        <v>13000</v>
      </c>
      <c r="K4946">
        <v>1470</v>
      </c>
      <c r="L4946">
        <v>0</v>
      </c>
      <c r="M4946">
        <f>invoices[[#This Row],[rent_amount]]+invoices[[#This Row],[electricity_amount]]+invoices[[#This Row],[other_charges]]</f>
        <v>14470</v>
      </c>
      <c r="N4946" t="s">
        <v>28</v>
      </c>
      <c r="O4946" t="s">
        <v>263</v>
      </c>
      <c r="P4946">
        <v>0</v>
      </c>
      <c r="Q4946" t="b">
        <v>0</v>
      </c>
      <c r="R4946" t="s">
        <v>264</v>
      </c>
      <c r="S4946">
        <v>0</v>
      </c>
      <c r="T4946">
        <f>invoices[[#This Row],[total_amount]]</f>
        <v>14470</v>
      </c>
      <c r="U4946" t="s">
        <v>787</v>
      </c>
      <c r="V4946" t="str">
        <f>INDEX([1]!Table1[tenantname],MATCH(invoices[[#This Row],[allotment_id]],[1]!Table1[TenantAllotmentID],0))</f>
        <v>Chaitra YN (D11-B1)</v>
      </c>
      <c r="W4946" t="s">
        <v>14231</v>
      </c>
      <c r="X4946" t="s">
        <v>14232</v>
      </c>
      <c r="Y4946" s="4">
        <v>45200</v>
      </c>
      <c r="Z4946" t="s">
        <v>15808</v>
      </c>
      <c r="AA4946">
        <v>9100</v>
      </c>
      <c r="AB4946">
        <v>3304</v>
      </c>
      <c r="AC4946">
        <v>596</v>
      </c>
      <c r="AD4946" s="7">
        <f>invoices[[#This Row],[Rent]]+invoices[[#This Row],[Services]]+invoices[[#This Row],[GST]]</f>
        <v>13000</v>
      </c>
      <c r="AE4946" s="7">
        <f>invoices[[#This Row],[Total]]-invoices[[#This Row],[rent_amount]]</f>
        <v>0</v>
      </c>
      <c r="AF4946">
        <v>141</v>
      </c>
      <c r="AG4946">
        <v>1470</v>
      </c>
      <c r="AH4946">
        <f>invoices[[#This Row],[EB Amount]]-invoices[[#This Row],[electricity_amount]]</f>
        <v>0</v>
      </c>
    </row>
    <row r="4947" spans="1:34">
      <c r="A4947" t="s">
        <v>835</v>
      </c>
      <c r="B4947" t="s">
        <v>22</v>
      </c>
      <c r="C4947" t="s">
        <v>836</v>
      </c>
      <c r="D4947" t="s">
        <v>24</v>
      </c>
      <c r="E4947" t="s">
        <v>34</v>
      </c>
      <c r="F4947" t="s">
        <v>837</v>
      </c>
      <c r="G4947" t="s">
        <v>838</v>
      </c>
      <c r="H4947" s="1">
        <f>DATE(YEAR(invoices[[#This Row],[due_date]]),MONTH(invoices[[#This Row],[due_date]]),1)</f>
        <v>45200</v>
      </c>
      <c r="I4947" s="1">
        <v>45206</v>
      </c>
      <c r="J4947">
        <v>12600</v>
      </c>
      <c r="K4947">
        <v>2040</v>
      </c>
      <c r="L4947">
        <v>0</v>
      </c>
      <c r="M4947">
        <f>invoices[[#This Row],[rent_amount]]+invoices[[#This Row],[electricity_amount]]+invoices[[#This Row],[other_charges]]</f>
        <v>14640</v>
      </c>
      <c r="N4947" t="s">
        <v>28</v>
      </c>
      <c r="O4947" t="s">
        <v>839</v>
      </c>
      <c r="P4947">
        <v>0</v>
      </c>
      <c r="Q4947" t="b">
        <v>0</v>
      </c>
      <c r="R4947" t="s">
        <v>264</v>
      </c>
      <c r="S4947">
        <v>0</v>
      </c>
      <c r="T4947">
        <f>invoices[[#This Row],[total_amount]]</f>
        <v>14640</v>
      </c>
      <c r="U4947" t="s">
        <v>840</v>
      </c>
      <c r="V4947" t="str">
        <f>INDEX([1]!Table1[tenantname],MATCH(invoices[[#This Row],[allotment_id]],[1]!Table1[TenantAllotmentID],0))</f>
        <v>Samudyatha Devalla (B43-C1)</v>
      </c>
      <c r="W4947" t="s">
        <v>14249</v>
      </c>
      <c r="X4947" t="s">
        <v>14250</v>
      </c>
      <c r="Y4947" s="4">
        <v>45200</v>
      </c>
      <c r="Z4947" t="s">
        <v>15808</v>
      </c>
      <c r="AA4947">
        <v>9044</v>
      </c>
      <c r="AB4947">
        <v>3014</v>
      </c>
      <c r="AC4947">
        <v>542</v>
      </c>
      <c r="AD4947" s="7">
        <f>invoices[[#This Row],[Rent]]+invoices[[#This Row],[Services]]+invoices[[#This Row],[GST]]</f>
        <v>12600</v>
      </c>
      <c r="AE4947" s="7">
        <f>invoices[[#This Row],[Total]]-invoices[[#This Row],[rent_amount]]</f>
        <v>0</v>
      </c>
      <c r="AF4947">
        <v>153</v>
      </c>
      <c r="AG4947">
        <v>2040</v>
      </c>
      <c r="AH4947">
        <f>invoices[[#This Row],[EB Amount]]-invoices[[#This Row],[electricity_amount]]</f>
        <v>0</v>
      </c>
    </row>
    <row r="4948" spans="1:34">
      <c r="A4948" t="s">
        <v>1006</v>
      </c>
      <c r="B4948" t="s">
        <v>22</v>
      </c>
      <c r="C4948" t="s">
        <v>441</v>
      </c>
      <c r="D4948" t="s">
        <v>24</v>
      </c>
      <c r="E4948" t="s">
        <v>88</v>
      </c>
      <c r="F4948" t="s">
        <v>442</v>
      </c>
      <c r="G4948" t="s">
        <v>1007</v>
      </c>
      <c r="H4948" s="1">
        <f>DATE(YEAR(invoices[[#This Row],[due_date]]),MONTH(invoices[[#This Row],[due_date]]),1)</f>
        <v>45200</v>
      </c>
      <c r="I4948" s="1">
        <v>45206</v>
      </c>
      <c r="J4948">
        <v>18300</v>
      </c>
      <c r="K4948">
        <v>612</v>
      </c>
      <c r="L4948">
        <v>0</v>
      </c>
      <c r="M4948">
        <f>invoices[[#This Row],[rent_amount]]+invoices[[#This Row],[electricity_amount]]+invoices[[#This Row],[other_charges]]</f>
        <v>18912</v>
      </c>
      <c r="N4948" t="s">
        <v>28</v>
      </c>
      <c r="O4948" t="s">
        <v>263</v>
      </c>
      <c r="P4948">
        <v>0</v>
      </c>
      <c r="Q4948" t="b">
        <v>0</v>
      </c>
      <c r="R4948" t="s">
        <v>264</v>
      </c>
      <c r="S4948">
        <v>0</v>
      </c>
      <c r="T4948">
        <f>invoices[[#This Row],[total_amount]]</f>
        <v>18912</v>
      </c>
      <c r="U4948" t="s">
        <v>444</v>
      </c>
      <c r="V4948" t="str">
        <f>INDEX([1]!Table1[tenantname],MATCH(invoices[[#This Row],[allotment_id]],[1]!Table1[TenantAllotmentID],0))</f>
        <v>Nikhil Jayanth (B13-A1)</v>
      </c>
      <c r="W4948" t="s">
        <v>14112</v>
      </c>
      <c r="X4948" t="s">
        <v>14113</v>
      </c>
      <c r="Y4948" s="4">
        <v>45200</v>
      </c>
      <c r="Z4948" t="s">
        <v>15808</v>
      </c>
      <c r="AA4948">
        <v>13136</v>
      </c>
      <c r="AB4948">
        <v>4377</v>
      </c>
      <c r="AC4948">
        <v>787</v>
      </c>
      <c r="AD4948" s="7">
        <f>invoices[[#This Row],[Rent]]+invoices[[#This Row],[Services]]+invoices[[#This Row],[GST]]</f>
        <v>18300</v>
      </c>
      <c r="AE4948" s="7">
        <f>invoices[[#This Row],[Total]]-invoices[[#This Row],[rent_amount]]</f>
        <v>0</v>
      </c>
      <c r="AF4948">
        <v>194</v>
      </c>
      <c r="AG4948">
        <v>612</v>
      </c>
      <c r="AH4948">
        <f>invoices[[#This Row],[EB Amount]]-invoices[[#This Row],[electricity_amount]]</f>
        <v>0</v>
      </c>
    </row>
    <row r="4949" spans="1:34">
      <c r="A4949" t="s">
        <v>1135</v>
      </c>
      <c r="B4949" t="s">
        <v>22</v>
      </c>
      <c r="C4949" t="s">
        <v>961</v>
      </c>
      <c r="D4949" t="s">
        <v>24</v>
      </c>
      <c r="E4949" t="s">
        <v>254</v>
      </c>
      <c r="F4949" t="s">
        <v>790</v>
      </c>
      <c r="G4949" t="s">
        <v>1136</v>
      </c>
      <c r="H4949" s="1">
        <f>DATE(YEAR(invoices[[#This Row],[due_date]]),MONTH(invoices[[#This Row],[due_date]]),1)</f>
        <v>45200</v>
      </c>
      <c r="I4949" s="1">
        <v>45206</v>
      </c>
      <c r="J4949">
        <v>12600</v>
      </c>
      <c r="K4949">
        <v>2010</v>
      </c>
      <c r="L4949">
        <v>0</v>
      </c>
      <c r="M4949">
        <f>invoices[[#This Row],[rent_amount]]+invoices[[#This Row],[electricity_amount]]+invoices[[#This Row],[other_charges]]</f>
        <v>14610</v>
      </c>
      <c r="N4949" t="s">
        <v>28</v>
      </c>
      <c r="O4949" t="s">
        <v>533</v>
      </c>
      <c r="P4949">
        <v>0</v>
      </c>
      <c r="Q4949" t="b">
        <v>0</v>
      </c>
      <c r="R4949" t="s">
        <v>264</v>
      </c>
      <c r="S4949">
        <v>0</v>
      </c>
      <c r="T4949">
        <f>invoices[[#This Row],[total_amount]]</f>
        <v>14610</v>
      </c>
      <c r="U4949" t="s">
        <v>963</v>
      </c>
      <c r="V4949" t="str">
        <f>INDEX([1]!Table1[tenantname],MATCH(invoices[[#This Row],[allotment_id]],[1]!Table1[TenantAllotmentID],0))</f>
        <v>Anjali S R (C42-C2)</v>
      </c>
      <c r="W4949" t="s">
        <v>14294</v>
      </c>
      <c r="X4949" t="s">
        <v>14295</v>
      </c>
      <c r="Y4949" s="4">
        <v>45200</v>
      </c>
      <c r="Z4949" t="s">
        <v>15808</v>
      </c>
      <c r="AA4949">
        <v>9044</v>
      </c>
      <c r="AB4949">
        <v>3014</v>
      </c>
      <c r="AC4949">
        <v>542</v>
      </c>
      <c r="AD4949" s="7">
        <f>invoices[[#This Row],[Rent]]+invoices[[#This Row],[Services]]+invoices[[#This Row],[GST]]</f>
        <v>12600</v>
      </c>
      <c r="AE4949" s="7">
        <f>invoices[[#This Row],[Total]]-invoices[[#This Row],[rent_amount]]</f>
        <v>0</v>
      </c>
      <c r="AF4949">
        <v>228</v>
      </c>
      <c r="AG4949">
        <v>2010</v>
      </c>
      <c r="AH4949">
        <f>invoices[[#This Row],[EB Amount]]-invoices[[#This Row],[electricity_amount]]</f>
        <v>0</v>
      </c>
    </row>
    <row r="4950" spans="1:34">
      <c r="A4950" t="s">
        <v>1297</v>
      </c>
      <c r="B4950" t="s">
        <v>22</v>
      </c>
      <c r="C4950" t="s">
        <v>1298</v>
      </c>
      <c r="D4950" t="s">
        <v>24</v>
      </c>
      <c r="E4950" t="s">
        <v>112</v>
      </c>
      <c r="F4950" t="s">
        <v>113</v>
      </c>
      <c r="G4950" t="s">
        <v>1299</v>
      </c>
      <c r="H4950" s="1">
        <f>DATE(YEAR(invoices[[#This Row],[due_date]]),MONTH(invoices[[#This Row],[due_date]]),1)</f>
        <v>45200</v>
      </c>
      <c r="I4950" s="1">
        <v>45206</v>
      </c>
      <c r="J4950">
        <v>12500</v>
      </c>
      <c r="K4950">
        <v>1440</v>
      </c>
      <c r="L4950">
        <v>0</v>
      </c>
      <c r="M4950">
        <f>invoices[[#This Row],[rent_amount]]+invoices[[#This Row],[electricity_amount]]+invoices[[#This Row],[other_charges]]</f>
        <v>13940</v>
      </c>
      <c r="N4950" t="s">
        <v>28</v>
      </c>
      <c r="O4950" t="s">
        <v>839</v>
      </c>
      <c r="P4950">
        <v>0</v>
      </c>
      <c r="Q4950" t="b">
        <v>0</v>
      </c>
      <c r="R4950" t="s">
        <v>264</v>
      </c>
      <c r="S4950">
        <v>0</v>
      </c>
      <c r="T4950">
        <f>invoices[[#This Row],[total_amount]]</f>
        <v>13940</v>
      </c>
      <c r="U4950" t="s">
        <v>1300</v>
      </c>
      <c r="V4950" t="str">
        <f>INDEX([1]!Table1[tenantname],MATCH(invoices[[#This Row],[allotment_id]],[1]!Table1[TenantAllotmentID],0))</f>
        <v>Sumit Krishn (A23-C1)</v>
      </c>
      <c r="W4950" t="s">
        <v>14418</v>
      </c>
      <c r="X4950" t="s">
        <v>14419</v>
      </c>
      <c r="Y4950" s="4">
        <v>45200</v>
      </c>
      <c r="Z4950" t="s">
        <v>15808</v>
      </c>
      <c r="AA4950">
        <v>8973</v>
      </c>
      <c r="AB4950">
        <v>2990</v>
      </c>
      <c r="AC4950">
        <v>537</v>
      </c>
      <c r="AD4950" s="7">
        <f>invoices[[#This Row],[Rent]]+invoices[[#This Row],[Services]]+invoices[[#This Row],[GST]]</f>
        <v>12500</v>
      </c>
      <c r="AE4950" s="7">
        <f>invoices[[#This Row],[Total]]-invoices[[#This Row],[rent_amount]]</f>
        <v>0</v>
      </c>
      <c r="AF4950">
        <v>275</v>
      </c>
      <c r="AG4950">
        <v>1440</v>
      </c>
      <c r="AH4950">
        <f>invoices[[#This Row],[EB Amount]]-invoices[[#This Row],[electricity_amount]]</f>
        <v>0</v>
      </c>
    </row>
    <row r="4951" spans="1:34">
      <c r="A4951" t="s">
        <v>1337</v>
      </c>
      <c r="B4951" t="s">
        <v>22</v>
      </c>
      <c r="C4951" t="s">
        <v>1338</v>
      </c>
      <c r="D4951" t="s">
        <v>24</v>
      </c>
      <c r="E4951" t="s">
        <v>476</v>
      </c>
      <c r="F4951" t="s">
        <v>1087</v>
      </c>
      <c r="G4951" t="s">
        <v>1339</v>
      </c>
      <c r="H4951" s="1">
        <f>DATE(YEAR(invoices[[#This Row],[due_date]]),MONTH(invoices[[#This Row],[due_date]]),1)</f>
        <v>45200</v>
      </c>
      <c r="I4951" s="1">
        <v>45206</v>
      </c>
      <c r="J4951">
        <v>18300</v>
      </c>
      <c r="K4951">
        <v>1710</v>
      </c>
      <c r="L4951">
        <v>2250</v>
      </c>
      <c r="M4951">
        <f>invoices[[#This Row],[rent_amount]]+invoices[[#This Row],[electricity_amount]]+invoices[[#This Row],[other_charges]]</f>
        <v>22260</v>
      </c>
      <c r="N4951" t="s">
        <v>28</v>
      </c>
      <c r="O4951" t="s">
        <v>533</v>
      </c>
      <c r="P4951">
        <v>0</v>
      </c>
      <c r="Q4951" t="b">
        <v>0</v>
      </c>
      <c r="R4951" t="s">
        <v>264</v>
      </c>
      <c r="S4951">
        <v>0</v>
      </c>
      <c r="T4951">
        <f>invoices[[#This Row],[total_amount]]</f>
        <v>22260</v>
      </c>
      <c r="U4951" t="s">
        <v>1340</v>
      </c>
      <c r="V4951" t="str">
        <f>INDEX([1]!Table1[tenantname],MATCH(invoices[[#This Row],[allotment_id]],[1]!Table1[TenantAllotmentID],0))</f>
        <v>Dhairiyaraj sinh Jadeja (B41-A1)</v>
      </c>
      <c r="W4951" t="s">
        <v>14434</v>
      </c>
      <c r="X4951" t="s">
        <v>14435</v>
      </c>
      <c r="Y4951" s="4">
        <v>45200</v>
      </c>
      <c r="Z4951" t="s">
        <v>15808</v>
      </c>
      <c r="AA4951">
        <v>13136</v>
      </c>
      <c r="AB4951">
        <v>4377</v>
      </c>
      <c r="AC4951">
        <v>787</v>
      </c>
      <c r="AD4951" s="7">
        <f>invoices[[#This Row],[Rent]]+invoices[[#This Row],[Services]]+invoices[[#This Row],[GST]]</f>
        <v>18300</v>
      </c>
      <c r="AE4951" s="7">
        <f>invoices[[#This Row],[Total]]-invoices[[#This Row],[rent_amount]]</f>
        <v>0</v>
      </c>
      <c r="AF4951">
        <v>286</v>
      </c>
      <c r="AG4951">
        <v>1710</v>
      </c>
      <c r="AH4951">
        <f>invoices[[#This Row],[EB Amount]]-invoices[[#This Row],[electricity_amount]]</f>
        <v>0</v>
      </c>
    </row>
    <row r="4952" spans="1:34">
      <c r="A4952" t="s">
        <v>1341</v>
      </c>
      <c r="B4952" t="s">
        <v>22</v>
      </c>
      <c r="C4952" t="s">
        <v>1342</v>
      </c>
      <c r="D4952" t="s">
        <v>24</v>
      </c>
      <c r="E4952" t="s">
        <v>112</v>
      </c>
      <c r="F4952" t="s">
        <v>1343</v>
      </c>
      <c r="G4952" t="s">
        <v>1344</v>
      </c>
      <c r="H4952" s="1">
        <f>DATE(YEAR(invoices[[#This Row],[due_date]]),MONTH(invoices[[#This Row],[due_date]]),1)</f>
        <v>45200</v>
      </c>
      <c r="I4952" s="1">
        <v>45206</v>
      </c>
      <c r="J4952">
        <v>16000</v>
      </c>
      <c r="K4952">
        <v>1440</v>
      </c>
      <c r="L4952">
        <v>0</v>
      </c>
      <c r="M4952">
        <f>invoices[[#This Row],[rent_amount]]+invoices[[#This Row],[electricity_amount]]+invoices[[#This Row],[other_charges]]</f>
        <v>17440</v>
      </c>
      <c r="N4952" t="s">
        <v>28</v>
      </c>
      <c r="O4952" t="s">
        <v>533</v>
      </c>
      <c r="P4952">
        <v>0</v>
      </c>
      <c r="Q4952" t="b">
        <v>0</v>
      </c>
      <c r="R4952" t="s">
        <v>264</v>
      </c>
      <c r="S4952">
        <v>0</v>
      </c>
      <c r="T4952">
        <f>invoices[[#This Row],[total_amount]]</f>
        <v>17440</v>
      </c>
      <c r="U4952" t="s">
        <v>1345</v>
      </c>
      <c r="V4952" t="str">
        <f>INDEX([1]!Table1[tenantname],MATCH(invoices[[#This Row],[allotment_id]],[1]!Table1[TenantAllotmentID],0))</f>
        <v>Tabreez Ahamed (A23-A1)</v>
      </c>
      <c r="W4952" t="s">
        <v>14436</v>
      </c>
      <c r="X4952" t="s">
        <v>14437</v>
      </c>
      <c r="Y4952" s="4">
        <v>45200</v>
      </c>
      <c r="Z4952" t="s">
        <v>15808</v>
      </c>
      <c r="AA4952">
        <v>11485</v>
      </c>
      <c r="AB4952">
        <v>3827</v>
      </c>
      <c r="AC4952">
        <v>688</v>
      </c>
      <c r="AD4952" s="7">
        <f>invoices[[#This Row],[Rent]]+invoices[[#This Row],[Services]]+invoices[[#This Row],[GST]]</f>
        <v>16000</v>
      </c>
      <c r="AE4952" s="7">
        <f>invoices[[#This Row],[Total]]-invoices[[#This Row],[rent_amount]]</f>
        <v>0</v>
      </c>
      <c r="AF4952">
        <v>287</v>
      </c>
      <c r="AG4952">
        <v>1440</v>
      </c>
      <c r="AH4952">
        <f>invoices[[#This Row],[EB Amount]]-invoices[[#This Row],[electricity_amount]]</f>
        <v>0</v>
      </c>
    </row>
    <row r="4953" spans="1:34">
      <c r="A4953" t="s">
        <v>1416</v>
      </c>
      <c r="B4953" t="s">
        <v>22</v>
      </c>
      <c r="C4953" t="s">
        <v>1417</v>
      </c>
      <c r="D4953" t="s">
        <v>24</v>
      </c>
      <c r="E4953" t="s">
        <v>592</v>
      </c>
      <c r="F4953" t="s">
        <v>1184</v>
      </c>
      <c r="G4953" t="s">
        <v>1418</v>
      </c>
      <c r="H4953" s="1">
        <f>DATE(YEAR(invoices[[#This Row],[due_date]]),MONTH(invoices[[#This Row],[due_date]]),1)</f>
        <v>45200</v>
      </c>
      <c r="I4953" s="1">
        <v>45206</v>
      </c>
      <c r="J4953">
        <v>22000</v>
      </c>
      <c r="K4953">
        <v>0</v>
      </c>
      <c r="L4953">
        <v>0</v>
      </c>
      <c r="M4953">
        <f>invoices[[#This Row],[rent_amount]]+invoices[[#This Row],[electricity_amount]]+invoices[[#This Row],[other_charges]]</f>
        <v>22000</v>
      </c>
      <c r="N4953" t="s">
        <v>28</v>
      </c>
      <c r="O4953" t="s">
        <v>533</v>
      </c>
      <c r="P4953">
        <v>0</v>
      </c>
      <c r="Q4953" t="b">
        <v>0</v>
      </c>
      <c r="R4953" t="s">
        <v>264</v>
      </c>
      <c r="S4953">
        <v>0</v>
      </c>
      <c r="T4953">
        <f>invoices[[#This Row],[total_amount]]</f>
        <v>22000</v>
      </c>
      <c r="U4953" t="s">
        <v>1419</v>
      </c>
      <c r="V4953" t="str">
        <f>INDEX([1]!Table1[tenantname],MATCH(invoices[[#This Row],[allotment_id]],[1]!Table1[TenantAllotmentID],0))</f>
        <v>Asmita Dhuldhule (A44-D1)</v>
      </c>
      <c r="W4953" t="s">
        <v>14464</v>
      </c>
      <c r="X4953" t="s">
        <v>14465</v>
      </c>
      <c r="Y4953" s="4">
        <v>45200</v>
      </c>
      <c r="Z4953" t="s">
        <v>15808</v>
      </c>
      <c r="AA4953">
        <v>15792</v>
      </c>
      <c r="AB4953">
        <v>5263</v>
      </c>
      <c r="AC4953">
        <v>945</v>
      </c>
      <c r="AD4953" s="7">
        <f>invoices[[#This Row],[Rent]]+invoices[[#This Row],[Services]]+invoices[[#This Row],[GST]]</f>
        <v>22000</v>
      </c>
      <c r="AE4953" s="7">
        <f>invoices[[#This Row],[Total]]-invoices[[#This Row],[rent_amount]]</f>
        <v>0</v>
      </c>
      <c r="AF4953">
        <v>309</v>
      </c>
      <c r="AG4953">
        <v>0</v>
      </c>
      <c r="AH4953">
        <f>invoices[[#This Row],[EB Amount]]-invoices[[#This Row],[electricity_amount]]</f>
        <v>0</v>
      </c>
    </row>
    <row r="4954" spans="1:34">
      <c r="A4954" t="s">
        <v>1420</v>
      </c>
      <c r="B4954" t="s">
        <v>22</v>
      </c>
      <c r="C4954" t="s">
        <v>1421</v>
      </c>
      <c r="D4954" t="s">
        <v>24</v>
      </c>
      <c r="E4954" t="s">
        <v>34</v>
      </c>
      <c r="F4954" t="s">
        <v>58</v>
      </c>
      <c r="G4954" t="s">
        <v>1422</v>
      </c>
      <c r="H4954" s="1">
        <f>DATE(YEAR(invoices[[#This Row],[due_date]]),MONTH(invoices[[#This Row],[due_date]]),1)</f>
        <v>45200</v>
      </c>
      <c r="I4954" s="1">
        <v>45206</v>
      </c>
      <c r="J4954">
        <v>13600</v>
      </c>
      <c r="K4954">
        <v>2040</v>
      </c>
      <c r="L4954">
        <v>0</v>
      </c>
      <c r="M4954">
        <f>invoices[[#This Row],[rent_amount]]+invoices[[#This Row],[electricity_amount]]+invoices[[#This Row],[other_charges]]</f>
        <v>15640</v>
      </c>
      <c r="N4954" t="s">
        <v>28</v>
      </c>
      <c r="O4954" t="s">
        <v>263</v>
      </c>
      <c r="P4954">
        <v>0</v>
      </c>
      <c r="Q4954" t="b">
        <v>0</v>
      </c>
      <c r="R4954" t="s">
        <v>264</v>
      </c>
      <c r="S4954">
        <v>0</v>
      </c>
      <c r="T4954">
        <f>invoices[[#This Row],[total_amount]]</f>
        <v>15640</v>
      </c>
      <c r="U4954" t="s">
        <v>1423</v>
      </c>
      <c r="V4954" t="str">
        <f>INDEX([1]!Table1[tenantname],MATCH(invoices[[#This Row],[allotment_id]],[1]!Table1[TenantAllotmentID],0))</f>
        <v>Sai Roshni Matta (B43-B2)</v>
      </c>
      <c r="W4954" t="s">
        <v>14466</v>
      </c>
      <c r="X4954" t="s">
        <v>14467</v>
      </c>
      <c r="Y4954" s="4">
        <v>45200</v>
      </c>
      <c r="Z4954" t="s">
        <v>15808</v>
      </c>
      <c r="AA4954">
        <v>9762</v>
      </c>
      <c r="AB4954">
        <v>3253</v>
      </c>
      <c r="AC4954">
        <v>585</v>
      </c>
      <c r="AD4954" s="7">
        <f>invoices[[#This Row],[Rent]]+invoices[[#This Row],[Services]]+invoices[[#This Row],[GST]]</f>
        <v>13600</v>
      </c>
      <c r="AE4954" s="7">
        <f>invoices[[#This Row],[Total]]-invoices[[#This Row],[rent_amount]]</f>
        <v>0</v>
      </c>
      <c r="AF4954">
        <v>310</v>
      </c>
      <c r="AG4954">
        <v>2040</v>
      </c>
      <c r="AH4954">
        <f>invoices[[#This Row],[EB Amount]]-invoices[[#This Row],[electricity_amount]]</f>
        <v>0</v>
      </c>
    </row>
    <row r="4955" spans="1:34">
      <c r="A4955" t="s">
        <v>1662</v>
      </c>
      <c r="B4955" t="s">
        <v>22</v>
      </c>
      <c r="C4955" t="s">
        <v>1663</v>
      </c>
      <c r="D4955" t="s">
        <v>24</v>
      </c>
      <c r="E4955" t="s">
        <v>181</v>
      </c>
      <c r="F4955" t="s">
        <v>758</v>
      </c>
      <c r="G4955" t="s">
        <v>1664</v>
      </c>
      <c r="H4955" s="1">
        <f>DATE(YEAR(invoices[[#This Row],[due_date]]),MONTH(invoices[[#This Row],[due_date]]),1)</f>
        <v>45200</v>
      </c>
      <c r="I4955" s="1">
        <v>45206</v>
      </c>
      <c r="J4955">
        <v>12600</v>
      </c>
      <c r="K4955">
        <v>1225</v>
      </c>
      <c r="L4955">
        <v>0</v>
      </c>
      <c r="M4955">
        <f>invoices[[#This Row],[rent_amount]]+invoices[[#This Row],[electricity_amount]]+invoices[[#This Row],[other_charges]]</f>
        <v>13825</v>
      </c>
      <c r="N4955" t="s">
        <v>28</v>
      </c>
      <c r="O4955" t="s">
        <v>839</v>
      </c>
      <c r="P4955">
        <v>0</v>
      </c>
      <c r="Q4955" t="b">
        <v>0</v>
      </c>
      <c r="R4955" t="s">
        <v>264</v>
      </c>
      <c r="S4955">
        <v>0</v>
      </c>
      <c r="T4955">
        <f>invoices[[#This Row],[total_amount]]</f>
        <v>13825</v>
      </c>
      <c r="U4955" t="s">
        <v>1665</v>
      </c>
      <c r="V4955" t="str">
        <f>INDEX([1]!Table1[tenantname],MATCH(invoices[[#This Row],[allotment_id]],[1]!Table1[TenantAllotmentID],0))</f>
        <v>Sindhuja A (B24-C2)</v>
      </c>
      <c r="W4955" t="s">
        <v>14554</v>
      </c>
      <c r="X4955" t="s">
        <v>14555</v>
      </c>
      <c r="Y4955" s="4">
        <v>45200</v>
      </c>
      <c r="Z4955" t="s">
        <v>15808</v>
      </c>
      <c r="AA4955">
        <v>9044</v>
      </c>
      <c r="AB4955">
        <v>3014</v>
      </c>
      <c r="AC4955">
        <v>542</v>
      </c>
      <c r="AD4955" s="7">
        <f>invoices[[#This Row],[Rent]]+invoices[[#This Row],[Services]]+invoices[[#This Row],[GST]]</f>
        <v>12600</v>
      </c>
      <c r="AE4955" s="7">
        <f>invoices[[#This Row],[Total]]-invoices[[#This Row],[rent_amount]]</f>
        <v>0</v>
      </c>
      <c r="AF4955">
        <v>381</v>
      </c>
      <c r="AG4955">
        <v>1225</v>
      </c>
      <c r="AH4955">
        <f>invoices[[#This Row],[EB Amount]]-invoices[[#This Row],[electricity_amount]]</f>
        <v>0</v>
      </c>
    </row>
    <row r="4956" spans="1:34">
      <c r="A4956" t="s">
        <v>1895</v>
      </c>
      <c r="B4956" t="s">
        <v>22</v>
      </c>
      <c r="C4956" t="s">
        <v>281</v>
      </c>
      <c r="D4956" t="s">
        <v>24</v>
      </c>
      <c r="E4956" t="s">
        <v>34</v>
      </c>
      <c r="F4956" t="s">
        <v>282</v>
      </c>
      <c r="G4956" t="s">
        <v>1896</v>
      </c>
      <c r="H4956" s="1">
        <f>DATE(YEAR(invoices[[#This Row],[due_date]]),MONTH(invoices[[#This Row],[due_date]]),1)</f>
        <v>45200</v>
      </c>
      <c r="I4956" s="1">
        <v>45206</v>
      </c>
      <c r="J4956">
        <v>12500</v>
      </c>
      <c r="K4956">
        <v>2040</v>
      </c>
      <c r="L4956">
        <v>0</v>
      </c>
      <c r="M4956">
        <f>invoices[[#This Row],[rent_amount]]+invoices[[#This Row],[electricity_amount]]+invoices[[#This Row],[other_charges]]</f>
        <v>14540</v>
      </c>
      <c r="N4956" t="s">
        <v>28</v>
      </c>
      <c r="O4956" t="s">
        <v>839</v>
      </c>
      <c r="P4956">
        <v>0</v>
      </c>
      <c r="Q4956" t="b">
        <v>0</v>
      </c>
      <c r="R4956" t="s">
        <v>264</v>
      </c>
      <c r="S4956">
        <v>0</v>
      </c>
      <c r="T4956">
        <f>invoices[[#This Row],[total_amount]]</f>
        <v>14540</v>
      </c>
      <c r="U4956" t="s">
        <v>283</v>
      </c>
      <c r="V4956" t="str">
        <f>INDEX([1]!Table1[tenantname],MATCH(invoices[[#This Row],[allotment_id]],[1]!Table1[TenantAllotmentID],0))</f>
        <v>kiranmai Bhatlapenumarthi (B43-C2)</v>
      </c>
      <c r="W4956" t="s">
        <v>14054</v>
      </c>
      <c r="X4956" t="s">
        <v>14055</v>
      </c>
      <c r="Y4956" s="4">
        <v>45200</v>
      </c>
      <c r="Z4956" t="s">
        <v>15808</v>
      </c>
      <c r="AA4956">
        <v>8973</v>
      </c>
      <c r="AB4956">
        <v>2990</v>
      </c>
      <c r="AC4956">
        <v>537</v>
      </c>
      <c r="AD4956" s="7">
        <f>invoices[[#This Row],[Rent]]+invoices[[#This Row],[Services]]+invoices[[#This Row],[GST]]</f>
        <v>12500</v>
      </c>
      <c r="AE4956" s="7">
        <f>invoices[[#This Row],[Total]]-invoices[[#This Row],[rent_amount]]</f>
        <v>0</v>
      </c>
      <c r="AF4956">
        <v>456</v>
      </c>
      <c r="AG4956">
        <v>2040</v>
      </c>
      <c r="AH4956">
        <f>invoices[[#This Row],[EB Amount]]-invoices[[#This Row],[electricity_amount]]</f>
        <v>0</v>
      </c>
    </row>
    <row r="4957" spans="1:34">
      <c r="A4957" t="s">
        <v>1958</v>
      </c>
      <c r="B4957" t="s">
        <v>22</v>
      </c>
      <c r="C4957" t="s">
        <v>328</v>
      </c>
      <c r="D4957" t="s">
        <v>24</v>
      </c>
      <c r="E4957" t="s">
        <v>329</v>
      </c>
      <c r="F4957" t="s">
        <v>330</v>
      </c>
      <c r="G4957" t="s">
        <v>1959</v>
      </c>
      <c r="H4957" s="1">
        <f>DATE(YEAR(invoices[[#This Row],[due_date]]),MONTH(invoices[[#This Row],[due_date]]),1)</f>
        <v>45200</v>
      </c>
      <c r="I4957" s="1">
        <v>45206</v>
      </c>
      <c r="J4957">
        <v>16500</v>
      </c>
      <c r="K4957">
        <v>2040</v>
      </c>
      <c r="L4957">
        <v>0</v>
      </c>
      <c r="M4957">
        <f>invoices[[#This Row],[rent_amount]]+invoices[[#This Row],[electricity_amount]]+invoices[[#This Row],[other_charges]]</f>
        <v>18540</v>
      </c>
      <c r="N4957" t="s">
        <v>28</v>
      </c>
      <c r="O4957" t="s">
        <v>533</v>
      </c>
      <c r="P4957">
        <v>0</v>
      </c>
      <c r="Q4957" t="b">
        <v>0</v>
      </c>
      <c r="R4957" t="s">
        <v>264</v>
      </c>
      <c r="S4957">
        <v>0</v>
      </c>
      <c r="T4957">
        <f>invoices[[#This Row],[total_amount]]</f>
        <v>18540</v>
      </c>
      <c r="U4957" t="s">
        <v>333</v>
      </c>
      <c r="V4957" t="str">
        <f>INDEX([1]!Table1[tenantname],MATCH(invoices[[#This Row],[allotment_id]],[1]!Table1[TenantAllotmentID],0))</f>
        <v>Purvaja Vashistha (C43-A1)</v>
      </c>
      <c r="W4957" t="s">
        <v>14070</v>
      </c>
      <c r="X4957" t="s">
        <v>14071</v>
      </c>
      <c r="Y4957" s="4">
        <v>45200</v>
      </c>
      <c r="Z4957" t="s">
        <v>15808</v>
      </c>
      <c r="AA4957">
        <v>11844</v>
      </c>
      <c r="AB4957">
        <v>3947</v>
      </c>
      <c r="AC4957">
        <v>709</v>
      </c>
      <c r="AD4957" s="7">
        <f>invoices[[#This Row],[Rent]]+invoices[[#This Row],[Services]]+invoices[[#This Row],[GST]]</f>
        <v>16500</v>
      </c>
      <c r="AE4957" s="7">
        <f>invoices[[#This Row],[Total]]-invoices[[#This Row],[rent_amount]]</f>
        <v>0</v>
      </c>
      <c r="AF4957">
        <v>477</v>
      </c>
      <c r="AG4957">
        <v>2040</v>
      </c>
      <c r="AH4957">
        <f>invoices[[#This Row],[EB Amount]]-invoices[[#This Row],[electricity_amount]]</f>
        <v>0</v>
      </c>
    </row>
    <row r="4958" spans="1:34">
      <c r="A4958" t="s">
        <v>1976</v>
      </c>
      <c r="B4958" t="s">
        <v>22</v>
      </c>
      <c r="C4958" t="s">
        <v>1977</v>
      </c>
      <c r="D4958" t="s">
        <v>24</v>
      </c>
      <c r="E4958" t="s">
        <v>155</v>
      </c>
      <c r="F4958" t="s">
        <v>188</v>
      </c>
      <c r="G4958" t="s">
        <v>1978</v>
      </c>
      <c r="H4958" s="1">
        <f>DATE(YEAR(invoices[[#This Row],[due_date]]),MONTH(invoices[[#This Row],[due_date]]),1)</f>
        <v>45200</v>
      </c>
      <c r="I4958" s="1">
        <v>45206</v>
      </c>
      <c r="J4958">
        <v>12200</v>
      </c>
      <c r="K4958">
        <v>2070</v>
      </c>
      <c r="L4958">
        <v>0</v>
      </c>
      <c r="M4958">
        <f>invoices[[#This Row],[rent_amount]]+invoices[[#This Row],[electricity_amount]]+invoices[[#This Row],[other_charges]]</f>
        <v>14270</v>
      </c>
      <c r="N4958" t="s">
        <v>28</v>
      </c>
      <c r="O4958" t="s">
        <v>839</v>
      </c>
      <c r="P4958">
        <v>0</v>
      </c>
      <c r="Q4958" t="b">
        <v>0</v>
      </c>
      <c r="R4958" t="s">
        <v>264</v>
      </c>
      <c r="S4958">
        <v>0</v>
      </c>
      <c r="T4958">
        <f>invoices[[#This Row],[total_amount]]</f>
        <v>14270</v>
      </c>
      <c r="U4958" t="s">
        <v>1979</v>
      </c>
      <c r="V4958" t="str">
        <f>INDEX([1]!Table1[tenantname],MATCH(invoices[[#This Row],[allotment_id]],[1]!Table1[TenantAllotmentID],0))</f>
        <v>Monali Daburkar (C44-C2)</v>
      </c>
      <c r="W4958" t="s">
        <v>14665</v>
      </c>
      <c r="X4958" t="s">
        <v>14666</v>
      </c>
      <c r="Y4958" s="4">
        <v>45200</v>
      </c>
      <c r="Z4958" t="s">
        <v>15808</v>
      </c>
      <c r="AA4958">
        <v>8757</v>
      </c>
      <c r="AB4958">
        <v>2918</v>
      </c>
      <c r="AC4958">
        <v>525</v>
      </c>
      <c r="AD4958" s="7">
        <f>invoices[[#This Row],[Rent]]+invoices[[#This Row],[Services]]+invoices[[#This Row],[GST]]</f>
        <v>12200</v>
      </c>
      <c r="AE4958" s="7">
        <f>invoices[[#This Row],[Total]]-invoices[[#This Row],[rent_amount]]</f>
        <v>0</v>
      </c>
      <c r="AF4958">
        <v>486</v>
      </c>
      <c r="AG4958">
        <v>2070</v>
      </c>
      <c r="AH4958">
        <f>invoices[[#This Row],[EB Amount]]-invoices[[#This Row],[electricity_amount]]</f>
        <v>0</v>
      </c>
    </row>
    <row r="4959" spans="1:34">
      <c r="A4959" t="s">
        <v>2069</v>
      </c>
      <c r="B4959" t="s">
        <v>22</v>
      </c>
      <c r="C4959" t="s">
        <v>1121</v>
      </c>
      <c r="D4959" t="s">
        <v>24</v>
      </c>
      <c r="E4959" t="s">
        <v>147</v>
      </c>
      <c r="F4959" t="s">
        <v>1122</v>
      </c>
      <c r="G4959" t="s">
        <v>2070</v>
      </c>
      <c r="H4959" s="1">
        <f>DATE(YEAR(invoices[[#This Row],[due_date]]),MONTH(invoices[[#This Row],[due_date]]),1)</f>
        <v>45200</v>
      </c>
      <c r="I4959" s="1">
        <v>45206</v>
      </c>
      <c r="J4959">
        <v>13600</v>
      </c>
      <c r="K4959">
        <v>495</v>
      </c>
      <c r="L4959">
        <v>0</v>
      </c>
      <c r="M4959">
        <f>invoices[[#This Row],[rent_amount]]+invoices[[#This Row],[electricity_amount]]+invoices[[#This Row],[other_charges]]</f>
        <v>14095</v>
      </c>
      <c r="N4959" t="s">
        <v>28</v>
      </c>
      <c r="O4959" t="s">
        <v>263</v>
      </c>
      <c r="P4959">
        <v>0</v>
      </c>
      <c r="Q4959" t="b">
        <v>0</v>
      </c>
      <c r="R4959" t="s">
        <v>264</v>
      </c>
      <c r="S4959">
        <v>0</v>
      </c>
      <c r="T4959">
        <f>invoices[[#This Row],[total_amount]]</f>
        <v>14095</v>
      </c>
      <c r="U4959" t="s">
        <v>1125</v>
      </c>
      <c r="V4959" t="str">
        <f>INDEX([1]!Table1[tenantname],MATCH(invoices[[#This Row],[allotment_id]],[1]!Table1[TenantAllotmentID],0))</f>
        <v>Navin Joseph (C31-B1)</v>
      </c>
      <c r="W4959" t="s">
        <v>14356</v>
      </c>
      <c r="X4959" t="s">
        <v>14357</v>
      </c>
      <c r="Y4959" s="4">
        <v>45200</v>
      </c>
      <c r="Z4959" t="s">
        <v>15808</v>
      </c>
      <c r="AA4959">
        <v>9762</v>
      </c>
      <c r="AB4959">
        <v>3253</v>
      </c>
      <c r="AC4959">
        <v>585</v>
      </c>
      <c r="AD4959" s="7">
        <f>invoices[[#This Row],[Rent]]+invoices[[#This Row],[Services]]+invoices[[#This Row],[GST]]</f>
        <v>13600</v>
      </c>
      <c r="AE4959" s="7">
        <f>invoices[[#This Row],[Total]]-invoices[[#This Row],[rent_amount]]</f>
        <v>0</v>
      </c>
      <c r="AF4959">
        <v>516</v>
      </c>
      <c r="AG4959">
        <v>495</v>
      </c>
      <c r="AH4959">
        <f>invoices[[#This Row],[EB Amount]]-invoices[[#This Row],[electricity_amount]]</f>
        <v>0</v>
      </c>
    </row>
    <row r="4960" spans="1:34">
      <c r="A4960" t="s">
        <v>2174</v>
      </c>
      <c r="B4960" t="s">
        <v>22</v>
      </c>
      <c r="C4960" t="s">
        <v>2175</v>
      </c>
      <c r="D4960" t="s">
        <v>24</v>
      </c>
      <c r="E4960" t="s">
        <v>80</v>
      </c>
      <c r="F4960" t="s">
        <v>1824</v>
      </c>
      <c r="G4960" t="s">
        <v>2176</v>
      </c>
      <c r="H4960" s="1">
        <f>DATE(YEAR(invoices[[#This Row],[due_date]]),MONTH(invoices[[#This Row],[due_date]]),1)</f>
        <v>45200</v>
      </c>
      <c r="I4960" s="1">
        <v>45206</v>
      </c>
      <c r="J4960">
        <v>23000</v>
      </c>
      <c r="K4960">
        <v>1352</v>
      </c>
      <c r="L4960">
        <v>0</v>
      </c>
      <c r="M4960">
        <f>invoices[[#This Row],[rent_amount]]+invoices[[#This Row],[electricity_amount]]+invoices[[#This Row],[other_charges]]</f>
        <v>24352</v>
      </c>
      <c r="N4960" t="s">
        <v>28</v>
      </c>
      <c r="O4960" t="s">
        <v>263</v>
      </c>
      <c r="P4960">
        <v>0</v>
      </c>
      <c r="Q4960" t="b">
        <v>0</v>
      </c>
      <c r="R4960" t="s">
        <v>264</v>
      </c>
      <c r="S4960">
        <v>0</v>
      </c>
      <c r="T4960">
        <f>invoices[[#This Row],[total_amount]]</f>
        <v>24352</v>
      </c>
      <c r="U4960" t="s">
        <v>2177</v>
      </c>
      <c r="V4960" t="str">
        <f>INDEX([1]!Table1[tenantname],MATCH(invoices[[#This Row],[allotment_id]],[1]!Table1[TenantAllotmentID],0))</f>
        <v>Pragnya Deshpande (D21-A1)</v>
      </c>
      <c r="W4960" t="s">
        <v>14730</v>
      </c>
      <c r="X4960" t="s">
        <v>14731</v>
      </c>
      <c r="Y4960" s="4">
        <v>45200</v>
      </c>
      <c r="Z4960" t="s">
        <v>15808</v>
      </c>
      <c r="AA4960">
        <v>16510</v>
      </c>
      <c r="AB4960">
        <v>5502</v>
      </c>
      <c r="AC4960">
        <v>988</v>
      </c>
      <c r="AD4960" s="7">
        <f>invoices[[#This Row],[Rent]]+invoices[[#This Row],[Services]]+invoices[[#This Row],[GST]]</f>
        <v>23000</v>
      </c>
      <c r="AE4960" s="7">
        <f>invoices[[#This Row],[Total]]-invoices[[#This Row],[rent_amount]]</f>
        <v>0</v>
      </c>
      <c r="AF4960">
        <v>553</v>
      </c>
      <c r="AG4960">
        <v>1352</v>
      </c>
      <c r="AH4960">
        <f>invoices[[#This Row],[EB Amount]]-invoices[[#This Row],[electricity_amount]]</f>
        <v>0</v>
      </c>
    </row>
    <row r="4961" spans="1:34">
      <c r="A4961" t="s">
        <v>2235</v>
      </c>
      <c r="B4961" t="s">
        <v>22</v>
      </c>
      <c r="C4961" t="s">
        <v>626</v>
      </c>
      <c r="D4961" t="s">
        <v>24</v>
      </c>
      <c r="E4961" t="s">
        <v>342</v>
      </c>
      <c r="F4961" t="s">
        <v>1279</v>
      </c>
      <c r="G4961" t="s">
        <v>2236</v>
      </c>
      <c r="H4961" s="1">
        <f>DATE(YEAR(invoices[[#This Row],[due_date]]),MONTH(invoices[[#This Row],[due_date]]),1)</f>
        <v>45200</v>
      </c>
      <c r="I4961" s="1">
        <v>45206</v>
      </c>
      <c r="J4961">
        <v>13600</v>
      </c>
      <c r="K4961">
        <v>735</v>
      </c>
      <c r="L4961">
        <v>0</v>
      </c>
      <c r="M4961">
        <f>invoices[[#This Row],[rent_amount]]+invoices[[#This Row],[electricity_amount]]+invoices[[#This Row],[other_charges]]</f>
        <v>14335</v>
      </c>
      <c r="N4961" t="s">
        <v>28</v>
      </c>
      <c r="O4961" t="s">
        <v>263</v>
      </c>
      <c r="P4961">
        <v>0</v>
      </c>
      <c r="Q4961" t="b">
        <v>0</v>
      </c>
      <c r="R4961" t="s">
        <v>264</v>
      </c>
      <c r="S4961">
        <v>0</v>
      </c>
      <c r="T4961">
        <f>invoices[[#This Row],[total_amount]]</f>
        <v>14335</v>
      </c>
      <c r="U4961" t="s">
        <v>1619</v>
      </c>
      <c r="V4961" t="str">
        <f>INDEX([1]!Table1[tenantname],MATCH(invoices[[#This Row],[allotment_id]],[1]!Table1[TenantAllotmentID],0))</f>
        <v>Rishita Tulsyan (D11-C2)</v>
      </c>
      <c r="W4961" t="s">
        <v>14177</v>
      </c>
      <c r="X4961" t="s">
        <v>14538</v>
      </c>
      <c r="Y4961" s="4">
        <v>45200</v>
      </c>
      <c r="Z4961" t="s">
        <v>15808</v>
      </c>
      <c r="AA4961">
        <v>9520</v>
      </c>
      <c r="AB4961">
        <v>3457</v>
      </c>
      <c r="AC4961">
        <v>623</v>
      </c>
      <c r="AD4961" s="7">
        <f>invoices[[#This Row],[Rent]]+invoices[[#This Row],[Services]]+invoices[[#This Row],[GST]]</f>
        <v>13600</v>
      </c>
      <c r="AE4961" s="7">
        <f>invoices[[#This Row],[Total]]-invoices[[#This Row],[rent_amount]]</f>
        <v>0</v>
      </c>
      <c r="AF4961">
        <v>573</v>
      </c>
      <c r="AG4961">
        <v>735</v>
      </c>
      <c r="AH4961">
        <f>invoices[[#This Row],[EB Amount]]-invoices[[#This Row],[electricity_amount]]</f>
        <v>0</v>
      </c>
    </row>
    <row r="4962" spans="1:34">
      <c r="A4962" t="s">
        <v>2448</v>
      </c>
      <c r="B4962" t="s">
        <v>22</v>
      </c>
      <c r="C4962" t="s">
        <v>267</v>
      </c>
      <c r="D4962" t="s">
        <v>24</v>
      </c>
      <c r="E4962" t="s">
        <v>247</v>
      </c>
      <c r="F4962" t="s">
        <v>365</v>
      </c>
      <c r="G4962" t="s">
        <v>2449</v>
      </c>
      <c r="H4962" s="1">
        <f>DATE(YEAR(invoices[[#This Row],[due_date]]),MONTH(invoices[[#This Row],[due_date]]),1)</f>
        <v>45200</v>
      </c>
      <c r="I4962" s="1">
        <v>45206</v>
      </c>
      <c r="J4962">
        <v>12600</v>
      </c>
      <c r="K4962">
        <v>1290</v>
      </c>
      <c r="L4962">
        <v>0</v>
      </c>
      <c r="M4962">
        <f>invoices[[#This Row],[rent_amount]]+invoices[[#This Row],[electricity_amount]]+invoices[[#This Row],[other_charges]]</f>
        <v>13890</v>
      </c>
      <c r="N4962" t="s">
        <v>28</v>
      </c>
      <c r="O4962" t="s">
        <v>263</v>
      </c>
      <c r="P4962">
        <v>0</v>
      </c>
      <c r="Q4962" t="b">
        <v>0</v>
      </c>
      <c r="R4962" t="s">
        <v>264</v>
      </c>
      <c r="S4962">
        <v>0</v>
      </c>
      <c r="T4962">
        <f>invoices[[#This Row],[total_amount]]</f>
        <v>13890</v>
      </c>
      <c r="U4962" t="s">
        <v>2450</v>
      </c>
      <c r="V4962" t="str">
        <f>INDEX([1]!Table1[tenantname],MATCH(invoices[[#This Row],[allotment_id]],[1]!Table1[TenantAllotmentID],0))</f>
        <v>Nikhil Pandey (C11-C1)</v>
      </c>
      <c r="W4962" t="s">
        <v>14050</v>
      </c>
      <c r="X4962" t="s">
        <v>14807</v>
      </c>
      <c r="Y4962" s="4">
        <v>45200</v>
      </c>
      <c r="Z4962" t="s">
        <v>15808</v>
      </c>
      <c r="AA4962">
        <v>9044</v>
      </c>
      <c r="AB4962">
        <v>3014</v>
      </c>
      <c r="AC4962">
        <v>542</v>
      </c>
      <c r="AD4962" s="7">
        <f>invoices[[#This Row],[Rent]]+invoices[[#This Row],[Services]]+invoices[[#This Row],[GST]]</f>
        <v>12600</v>
      </c>
      <c r="AE4962" s="7">
        <f>invoices[[#This Row],[Total]]-invoices[[#This Row],[rent_amount]]</f>
        <v>0</v>
      </c>
      <c r="AF4962">
        <v>651</v>
      </c>
      <c r="AG4962">
        <v>1290</v>
      </c>
      <c r="AH4962">
        <f>invoices[[#This Row],[EB Amount]]-invoices[[#This Row],[electricity_amount]]</f>
        <v>0</v>
      </c>
    </row>
    <row r="4963" spans="1:34">
      <c r="A4963" t="s">
        <v>2454</v>
      </c>
      <c r="B4963" t="s">
        <v>22</v>
      </c>
      <c r="C4963" t="s">
        <v>616</v>
      </c>
      <c r="D4963" t="s">
        <v>24</v>
      </c>
      <c r="E4963" t="s">
        <v>226</v>
      </c>
      <c r="F4963" t="s">
        <v>586</v>
      </c>
      <c r="G4963" t="s">
        <v>2455</v>
      </c>
      <c r="H4963" s="1">
        <f>DATE(YEAR(invoices[[#This Row],[due_date]]),MONTH(invoices[[#This Row],[due_date]]),1)</f>
        <v>45200</v>
      </c>
      <c r="I4963" s="1">
        <v>45206</v>
      </c>
      <c r="J4963">
        <v>12500</v>
      </c>
      <c r="K4963">
        <v>1770</v>
      </c>
      <c r="L4963">
        <v>0</v>
      </c>
      <c r="M4963">
        <f>invoices[[#This Row],[rent_amount]]+invoices[[#This Row],[electricity_amount]]+invoices[[#This Row],[other_charges]]</f>
        <v>14270</v>
      </c>
      <c r="N4963" t="s">
        <v>28</v>
      </c>
      <c r="O4963" t="s">
        <v>263</v>
      </c>
      <c r="P4963">
        <v>0</v>
      </c>
      <c r="Q4963" t="b">
        <v>0</v>
      </c>
      <c r="R4963" t="s">
        <v>264</v>
      </c>
      <c r="S4963">
        <v>0</v>
      </c>
      <c r="T4963">
        <f>invoices[[#This Row],[total_amount]]</f>
        <v>14270</v>
      </c>
      <c r="U4963" t="s">
        <v>617</v>
      </c>
      <c r="V4963" t="str">
        <f>INDEX([1]!Table1[tenantname],MATCH(invoices[[#This Row],[allotment_id]],[1]!Table1[TenantAllotmentID],0))</f>
        <v>Naveena Ravichandran (B12-C2)</v>
      </c>
      <c r="W4963" t="s">
        <v>14173</v>
      </c>
      <c r="X4963" t="s">
        <v>14174</v>
      </c>
      <c r="Y4963" s="4">
        <v>45200</v>
      </c>
      <c r="Z4963" t="s">
        <v>15808</v>
      </c>
      <c r="AA4963">
        <v>8973</v>
      </c>
      <c r="AB4963">
        <v>2990</v>
      </c>
      <c r="AC4963">
        <v>537</v>
      </c>
      <c r="AD4963" s="7">
        <f>invoices[[#This Row],[Rent]]+invoices[[#This Row],[Services]]+invoices[[#This Row],[GST]]</f>
        <v>12500</v>
      </c>
      <c r="AE4963" s="7">
        <f>invoices[[#This Row],[Total]]-invoices[[#This Row],[rent_amount]]</f>
        <v>0</v>
      </c>
      <c r="AF4963">
        <v>653</v>
      </c>
      <c r="AG4963">
        <v>1770</v>
      </c>
      <c r="AH4963">
        <f>invoices[[#This Row],[EB Amount]]-invoices[[#This Row],[electricity_amount]]</f>
        <v>0</v>
      </c>
    </row>
    <row r="4964" spans="1:34">
      <c r="A4964" t="s">
        <v>2580</v>
      </c>
      <c r="B4964" t="s">
        <v>22</v>
      </c>
      <c r="C4964" t="s">
        <v>2151</v>
      </c>
      <c r="D4964" t="s">
        <v>24</v>
      </c>
      <c r="E4964" t="s">
        <v>592</v>
      </c>
      <c r="F4964" t="s">
        <v>992</v>
      </c>
      <c r="G4964" t="s">
        <v>2581</v>
      </c>
      <c r="H4964" s="1">
        <f>DATE(YEAR(invoices[[#This Row],[due_date]]),MONTH(invoices[[#This Row],[due_date]]),1)</f>
        <v>45200</v>
      </c>
      <c r="I4964" s="1">
        <v>45206</v>
      </c>
      <c r="J4964">
        <v>13600</v>
      </c>
      <c r="K4964">
        <v>2100</v>
      </c>
      <c r="L4964">
        <v>0</v>
      </c>
      <c r="M4964">
        <f>invoices[[#This Row],[rent_amount]]+invoices[[#This Row],[electricity_amount]]+invoices[[#This Row],[other_charges]]</f>
        <v>15700</v>
      </c>
      <c r="N4964" t="s">
        <v>28</v>
      </c>
      <c r="O4964" t="s">
        <v>839</v>
      </c>
      <c r="P4964">
        <v>0</v>
      </c>
      <c r="Q4964" t="b">
        <v>0</v>
      </c>
      <c r="R4964" t="s">
        <v>264</v>
      </c>
      <c r="S4964">
        <v>0</v>
      </c>
      <c r="T4964">
        <f>invoices[[#This Row],[total_amount]]</f>
        <v>15700</v>
      </c>
      <c r="U4964" t="s">
        <v>2153</v>
      </c>
      <c r="V4964" t="str">
        <f>INDEX([1]!Table1[tenantname],MATCH(invoices[[#This Row],[allotment_id]],[1]!Table1[TenantAllotmentID],0))</f>
        <v>Sinega K (A44-B2)</v>
      </c>
      <c r="W4964" t="s">
        <v>14725</v>
      </c>
      <c r="X4964" t="s">
        <v>14726</v>
      </c>
      <c r="Y4964" s="4">
        <v>45200</v>
      </c>
      <c r="Z4964" t="s">
        <v>15808</v>
      </c>
      <c r="AA4964">
        <v>9762</v>
      </c>
      <c r="AB4964">
        <v>3253</v>
      </c>
      <c r="AC4964">
        <v>585</v>
      </c>
      <c r="AD4964" s="7">
        <f>invoices[[#This Row],[Rent]]+invoices[[#This Row],[Services]]+invoices[[#This Row],[GST]]</f>
        <v>13600</v>
      </c>
      <c r="AE4964" s="7">
        <f>invoices[[#This Row],[Total]]-invoices[[#This Row],[rent_amount]]</f>
        <v>0</v>
      </c>
      <c r="AF4964">
        <v>704</v>
      </c>
      <c r="AG4964">
        <v>2100</v>
      </c>
      <c r="AH4964">
        <f>invoices[[#This Row],[EB Amount]]-invoices[[#This Row],[electricity_amount]]</f>
        <v>0</v>
      </c>
    </row>
    <row r="4965" spans="1:34">
      <c r="A4965" t="s">
        <v>2612</v>
      </c>
      <c r="B4965" t="s">
        <v>22</v>
      </c>
      <c r="C4965" t="s">
        <v>311</v>
      </c>
      <c r="D4965" t="s">
        <v>24</v>
      </c>
      <c r="E4965" t="s">
        <v>34</v>
      </c>
      <c r="F4965" t="s">
        <v>35</v>
      </c>
      <c r="G4965" t="s">
        <v>2613</v>
      </c>
      <c r="H4965" s="1">
        <f>DATE(YEAR(invoices[[#This Row],[due_date]]),MONTH(invoices[[#This Row],[due_date]]),1)</f>
        <v>45200</v>
      </c>
      <c r="I4965" s="1">
        <v>45206</v>
      </c>
      <c r="J4965">
        <v>13600</v>
      </c>
      <c r="K4965">
        <v>2040</v>
      </c>
      <c r="L4965">
        <v>0</v>
      </c>
      <c r="M4965">
        <f>invoices[[#This Row],[rent_amount]]+invoices[[#This Row],[electricity_amount]]+invoices[[#This Row],[other_charges]]</f>
        <v>15640</v>
      </c>
      <c r="N4965" t="s">
        <v>28</v>
      </c>
      <c r="O4965" t="s">
        <v>839</v>
      </c>
      <c r="P4965">
        <v>0</v>
      </c>
      <c r="Q4965" t="b">
        <v>0</v>
      </c>
      <c r="R4965" t="s">
        <v>264</v>
      </c>
      <c r="S4965">
        <v>0</v>
      </c>
      <c r="T4965">
        <f>invoices[[#This Row],[total_amount]]</f>
        <v>15640</v>
      </c>
      <c r="U4965" t="s">
        <v>313</v>
      </c>
      <c r="V4965" t="str">
        <f>INDEX([1]!Table1[tenantname],MATCH(invoices[[#This Row],[allotment_id]],[1]!Table1[TenantAllotmentID],0))</f>
        <v>Thahseenah Begam (B43-B1)</v>
      </c>
      <c r="W4965" t="s">
        <v>14064</v>
      </c>
      <c r="X4965" t="s">
        <v>14065</v>
      </c>
      <c r="Y4965" s="4">
        <v>45200</v>
      </c>
      <c r="Z4965" t="s">
        <v>15808</v>
      </c>
      <c r="AA4965">
        <v>9762</v>
      </c>
      <c r="AB4965">
        <v>3253</v>
      </c>
      <c r="AC4965">
        <v>585</v>
      </c>
      <c r="AD4965" s="7">
        <f>invoices[[#This Row],[Rent]]+invoices[[#This Row],[Services]]+invoices[[#This Row],[GST]]</f>
        <v>13600</v>
      </c>
      <c r="AE4965" s="7">
        <f>invoices[[#This Row],[Total]]-invoices[[#This Row],[rent_amount]]</f>
        <v>0</v>
      </c>
      <c r="AF4965">
        <v>717</v>
      </c>
      <c r="AG4965">
        <v>2040</v>
      </c>
      <c r="AH4965">
        <f>invoices[[#This Row],[EB Amount]]-invoices[[#This Row],[electricity_amount]]</f>
        <v>0</v>
      </c>
    </row>
    <row r="4966" spans="1:34">
      <c r="A4966" t="s">
        <v>2839</v>
      </c>
      <c r="B4966" t="s">
        <v>22</v>
      </c>
      <c r="C4966" t="s">
        <v>747</v>
      </c>
      <c r="D4966" t="s">
        <v>24</v>
      </c>
      <c r="E4966" t="s">
        <v>268</v>
      </c>
      <c r="F4966" t="s">
        <v>748</v>
      </c>
      <c r="G4966" t="s">
        <v>2840</v>
      </c>
      <c r="H4966" s="1">
        <f>DATE(YEAR(invoices[[#This Row],[due_date]]),MONTH(invoices[[#This Row],[due_date]]),1)</f>
        <v>45200</v>
      </c>
      <c r="I4966" s="1">
        <v>45206</v>
      </c>
      <c r="J4966">
        <v>13600</v>
      </c>
      <c r="K4966">
        <v>1500</v>
      </c>
      <c r="L4966">
        <v>0</v>
      </c>
      <c r="M4966">
        <f>invoices[[#This Row],[rent_amount]]+invoices[[#This Row],[electricity_amount]]+invoices[[#This Row],[other_charges]]</f>
        <v>15100</v>
      </c>
      <c r="N4966" t="s">
        <v>28</v>
      </c>
      <c r="O4966" t="s">
        <v>533</v>
      </c>
      <c r="P4966">
        <v>0</v>
      </c>
      <c r="Q4966" t="b">
        <v>0</v>
      </c>
      <c r="R4966" t="s">
        <v>264</v>
      </c>
      <c r="S4966">
        <v>0</v>
      </c>
      <c r="T4966">
        <f>invoices[[#This Row],[total_amount]]</f>
        <v>15100</v>
      </c>
      <c r="U4966" t="s">
        <v>750</v>
      </c>
      <c r="V4966" t="str">
        <f>INDEX([1]!Table1[tenantname],MATCH(invoices[[#This Row],[allotment_id]],[1]!Table1[TenantAllotmentID],0))</f>
        <v>Arjjun  Sellamuthu (C21-B1)</v>
      </c>
      <c r="W4966" t="s">
        <v>14217</v>
      </c>
      <c r="X4966" t="s">
        <v>14218</v>
      </c>
      <c r="Y4966" s="4">
        <v>45200</v>
      </c>
      <c r="Z4966" t="s">
        <v>15808</v>
      </c>
      <c r="AA4966">
        <v>9762</v>
      </c>
      <c r="AB4966">
        <v>3253</v>
      </c>
      <c r="AC4966">
        <v>585</v>
      </c>
      <c r="AD4966" s="7">
        <f>invoices[[#This Row],[Rent]]+invoices[[#This Row],[Services]]+invoices[[#This Row],[GST]]</f>
        <v>13600</v>
      </c>
      <c r="AE4966" s="7">
        <f>invoices[[#This Row],[Total]]-invoices[[#This Row],[rent_amount]]</f>
        <v>0</v>
      </c>
      <c r="AF4966">
        <v>809</v>
      </c>
      <c r="AG4966">
        <v>1500</v>
      </c>
      <c r="AH4966">
        <f>invoices[[#This Row],[EB Amount]]-invoices[[#This Row],[electricity_amount]]</f>
        <v>0</v>
      </c>
    </row>
    <row r="4967" spans="1:34">
      <c r="A4967" t="s">
        <v>2862</v>
      </c>
      <c r="B4967" t="s">
        <v>22</v>
      </c>
      <c r="C4967" t="s">
        <v>811</v>
      </c>
      <c r="D4967" t="s">
        <v>24</v>
      </c>
      <c r="E4967" t="s">
        <v>354</v>
      </c>
      <c r="F4967" t="s">
        <v>812</v>
      </c>
      <c r="G4967" t="s">
        <v>2863</v>
      </c>
      <c r="H4967" s="1">
        <f>DATE(YEAR(invoices[[#This Row],[due_date]]),MONTH(invoices[[#This Row],[due_date]]),1)</f>
        <v>45200</v>
      </c>
      <c r="I4967" s="1">
        <v>45206</v>
      </c>
      <c r="J4967">
        <v>13600</v>
      </c>
      <c r="K4967">
        <v>1320</v>
      </c>
      <c r="L4967">
        <v>0</v>
      </c>
      <c r="M4967">
        <f>invoices[[#This Row],[rent_amount]]+invoices[[#This Row],[electricity_amount]]+invoices[[#This Row],[other_charges]]</f>
        <v>14920</v>
      </c>
      <c r="N4967" t="s">
        <v>28</v>
      </c>
      <c r="O4967" t="s">
        <v>839</v>
      </c>
      <c r="P4967">
        <v>0</v>
      </c>
      <c r="Q4967" t="b">
        <v>0</v>
      </c>
      <c r="R4967" t="s">
        <v>264</v>
      </c>
      <c r="S4967">
        <v>0</v>
      </c>
      <c r="T4967">
        <f>invoices[[#This Row],[total_amount]]</f>
        <v>14920</v>
      </c>
      <c r="U4967" t="s">
        <v>815</v>
      </c>
      <c r="V4967" t="str">
        <f>INDEX([1]!Table1[tenantname],MATCH(invoices[[#This Row],[allotment_id]],[1]!Table1[TenantAllotmentID],0))</f>
        <v>Santosh  nath (B34-B2)</v>
      </c>
      <c r="W4967" t="s">
        <v>14241</v>
      </c>
      <c r="X4967" t="s">
        <v>14242</v>
      </c>
      <c r="Y4967" s="4">
        <v>45200</v>
      </c>
      <c r="Z4967" t="s">
        <v>15808</v>
      </c>
      <c r="AA4967">
        <v>9762</v>
      </c>
      <c r="AB4967">
        <v>3253</v>
      </c>
      <c r="AC4967">
        <v>585</v>
      </c>
      <c r="AD4967" s="7">
        <f>invoices[[#This Row],[Rent]]+invoices[[#This Row],[Services]]+invoices[[#This Row],[GST]]</f>
        <v>13600</v>
      </c>
      <c r="AE4967" s="7">
        <f>invoices[[#This Row],[Total]]-invoices[[#This Row],[rent_amount]]</f>
        <v>0</v>
      </c>
      <c r="AF4967">
        <v>818</v>
      </c>
      <c r="AG4967">
        <v>1320</v>
      </c>
      <c r="AH4967">
        <f>invoices[[#This Row],[EB Amount]]-invoices[[#This Row],[electricity_amount]]</f>
        <v>0</v>
      </c>
    </row>
    <row r="4968" spans="1:34">
      <c r="A4968" t="s">
        <v>2882</v>
      </c>
      <c r="B4968" t="s">
        <v>22</v>
      </c>
      <c r="C4968" t="s">
        <v>87</v>
      </c>
      <c r="D4968" t="s">
        <v>24</v>
      </c>
      <c r="E4968" t="s">
        <v>88</v>
      </c>
      <c r="F4968" t="s">
        <v>89</v>
      </c>
      <c r="G4968" t="s">
        <v>2883</v>
      </c>
      <c r="H4968" s="1">
        <f>DATE(YEAR(invoices[[#This Row],[due_date]]),MONTH(invoices[[#This Row],[due_date]]),1)</f>
        <v>45200</v>
      </c>
      <c r="I4968" s="1">
        <v>45206</v>
      </c>
      <c r="J4968">
        <v>13600</v>
      </c>
      <c r="K4968">
        <v>1530</v>
      </c>
      <c r="L4968">
        <v>0</v>
      </c>
      <c r="M4968">
        <f>invoices[[#This Row],[rent_amount]]+invoices[[#This Row],[electricity_amount]]+invoices[[#This Row],[other_charges]]</f>
        <v>15130</v>
      </c>
      <c r="N4968" t="s">
        <v>28</v>
      </c>
      <c r="O4968" t="s">
        <v>533</v>
      </c>
      <c r="P4968">
        <v>0</v>
      </c>
      <c r="Q4968" t="b">
        <v>0</v>
      </c>
      <c r="R4968" t="s">
        <v>264</v>
      </c>
      <c r="S4968">
        <v>0</v>
      </c>
      <c r="T4968">
        <f>invoices[[#This Row],[total_amount]]</f>
        <v>15130</v>
      </c>
      <c r="U4968" t="s">
        <v>93</v>
      </c>
      <c r="V4968" t="str">
        <f>INDEX([1]!Table1[tenantname],MATCH(invoices[[#This Row],[allotment_id]],[1]!Table1[TenantAllotmentID],0))</f>
        <v>Archit Kumar (B13-B2)</v>
      </c>
      <c r="W4968" t="s">
        <v>14000</v>
      </c>
      <c r="X4968" t="s">
        <v>14001</v>
      </c>
      <c r="Y4968" s="4">
        <v>45200</v>
      </c>
      <c r="Z4968" t="s">
        <v>15808</v>
      </c>
      <c r="AA4968">
        <v>9762</v>
      </c>
      <c r="AB4968">
        <v>3253</v>
      </c>
      <c r="AC4968">
        <v>585</v>
      </c>
      <c r="AD4968" s="7">
        <f>invoices[[#This Row],[Rent]]+invoices[[#This Row],[Services]]+invoices[[#This Row],[GST]]</f>
        <v>13600</v>
      </c>
      <c r="AE4968" s="7">
        <f>invoices[[#This Row],[Total]]-invoices[[#This Row],[rent_amount]]</f>
        <v>0</v>
      </c>
      <c r="AF4968">
        <v>826</v>
      </c>
      <c r="AG4968">
        <v>1530</v>
      </c>
      <c r="AH4968">
        <f>invoices[[#This Row],[EB Amount]]-invoices[[#This Row],[electricity_amount]]</f>
        <v>0</v>
      </c>
    </row>
    <row r="4969" spans="1:34">
      <c r="A4969" t="s">
        <v>3108</v>
      </c>
      <c r="B4969" t="s">
        <v>22</v>
      </c>
      <c r="C4969" t="s">
        <v>3109</v>
      </c>
      <c r="D4969" t="s">
        <v>24</v>
      </c>
      <c r="E4969" t="s">
        <v>349</v>
      </c>
      <c r="F4969" t="s">
        <v>1218</v>
      </c>
      <c r="G4969" t="s">
        <v>3110</v>
      </c>
      <c r="H4969" s="1">
        <f>DATE(YEAR(invoices[[#This Row],[due_date]]),MONTH(invoices[[#This Row],[due_date]]),1)</f>
        <v>45200</v>
      </c>
      <c r="I4969" s="1">
        <v>45206</v>
      </c>
      <c r="J4969">
        <v>12600</v>
      </c>
      <c r="K4969">
        <v>918</v>
      </c>
      <c r="L4969">
        <v>0</v>
      </c>
      <c r="M4969">
        <f>invoices[[#This Row],[rent_amount]]+invoices[[#This Row],[electricity_amount]]+invoices[[#This Row],[other_charges]]</f>
        <v>13518</v>
      </c>
      <c r="N4969" t="s">
        <v>28</v>
      </c>
      <c r="O4969" t="s">
        <v>839</v>
      </c>
      <c r="P4969">
        <v>0</v>
      </c>
      <c r="Q4969" t="b">
        <v>0</v>
      </c>
      <c r="R4969" t="s">
        <v>264</v>
      </c>
      <c r="S4969">
        <v>0</v>
      </c>
      <c r="T4969">
        <f>invoices[[#This Row],[total_amount]]</f>
        <v>13518</v>
      </c>
      <c r="U4969" t="s">
        <v>3111</v>
      </c>
      <c r="V4969" t="str">
        <f>INDEX([1]!Table1[tenantname],MATCH(invoices[[#This Row],[allotment_id]],[1]!Table1[TenantAllotmentID],0))</f>
        <v>Vasu Adireddy (B11-C2)</v>
      </c>
      <c r="W4969" t="s">
        <v>14974</v>
      </c>
      <c r="X4969" t="s">
        <v>14975</v>
      </c>
      <c r="Y4969" s="4">
        <v>45200</v>
      </c>
      <c r="Z4969" t="s">
        <v>15808</v>
      </c>
      <c r="AA4969">
        <v>9044</v>
      </c>
      <c r="AB4969">
        <v>3014</v>
      </c>
      <c r="AC4969">
        <v>542</v>
      </c>
      <c r="AD4969" s="7">
        <f>invoices[[#This Row],[Rent]]+invoices[[#This Row],[Services]]+invoices[[#This Row],[GST]]</f>
        <v>12600</v>
      </c>
      <c r="AE4969" s="7">
        <f>invoices[[#This Row],[Total]]-invoices[[#This Row],[rent_amount]]</f>
        <v>0</v>
      </c>
      <c r="AF4969">
        <v>916</v>
      </c>
      <c r="AG4969">
        <v>918</v>
      </c>
      <c r="AH4969">
        <f>invoices[[#This Row],[EB Amount]]-invoices[[#This Row],[electricity_amount]]</f>
        <v>0</v>
      </c>
    </row>
    <row r="4970" spans="1:34">
      <c r="A4970" t="s">
        <v>3234</v>
      </c>
      <c r="B4970" t="s">
        <v>22</v>
      </c>
      <c r="C4970" t="s">
        <v>1057</v>
      </c>
      <c r="D4970" t="s">
        <v>24</v>
      </c>
      <c r="E4970" t="s">
        <v>234</v>
      </c>
      <c r="F4970" t="s">
        <v>235</v>
      </c>
      <c r="G4970" t="s">
        <v>3235</v>
      </c>
      <c r="H4970" s="1">
        <f>DATE(YEAR(invoices[[#This Row],[due_date]]),MONTH(invoices[[#This Row],[due_date]]),1)</f>
        <v>45200</v>
      </c>
      <c r="I4970" s="1">
        <v>45206</v>
      </c>
      <c r="J4970">
        <v>18300</v>
      </c>
      <c r="K4970">
        <v>1500</v>
      </c>
      <c r="L4970">
        <v>0</v>
      </c>
      <c r="M4970">
        <f>invoices[[#This Row],[rent_amount]]+invoices[[#This Row],[electricity_amount]]+invoices[[#This Row],[other_charges]]</f>
        <v>19800</v>
      </c>
      <c r="N4970" t="s">
        <v>28</v>
      </c>
      <c r="O4970" t="s">
        <v>263</v>
      </c>
      <c r="P4970">
        <v>0</v>
      </c>
      <c r="Q4970" t="b">
        <v>0</v>
      </c>
      <c r="R4970" t="s">
        <v>264</v>
      </c>
      <c r="S4970">
        <v>0</v>
      </c>
      <c r="T4970">
        <f>invoices[[#This Row],[total_amount]]</f>
        <v>19800</v>
      </c>
      <c r="U4970" t="s">
        <v>1059</v>
      </c>
      <c r="V4970" t="str">
        <f>INDEX([1]!Table1[tenantname],MATCH(invoices[[#This Row],[allotment_id]],[1]!Table1[TenantAllotmentID],0))</f>
        <v>Nilima Neetu Tirkey (D12-A1)</v>
      </c>
      <c r="W4970" t="s">
        <v>14333</v>
      </c>
      <c r="X4970" t="s">
        <v>14334</v>
      </c>
      <c r="Y4970" s="4">
        <v>45200</v>
      </c>
      <c r="Z4970" t="s">
        <v>15808</v>
      </c>
      <c r="AA4970">
        <v>13136</v>
      </c>
      <c r="AB4970">
        <v>4377</v>
      </c>
      <c r="AC4970">
        <v>787</v>
      </c>
      <c r="AD4970" s="7">
        <f>invoices[[#This Row],[Rent]]+invoices[[#This Row],[Services]]+invoices[[#This Row],[GST]]</f>
        <v>18300</v>
      </c>
      <c r="AE4970" s="7">
        <f>invoices[[#This Row],[Total]]-invoices[[#This Row],[rent_amount]]</f>
        <v>0</v>
      </c>
      <c r="AF4970">
        <v>967</v>
      </c>
      <c r="AG4970">
        <v>1500</v>
      </c>
      <c r="AH4970">
        <f>invoices[[#This Row],[EB Amount]]-invoices[[#This Row],[electricity_amount]]</f>
        <v>0</v>
      </c>
    </row>
    <row r="4971" spans="1:34">
      <c r="A4971" t="s">
        <v>3248</v>
      </c>
      <c r="B4971" t="s">
        <v>22</v>
      </c>
      <c r="C4971" t="s">
        <v>558</v>
      </c>
      <c r="D4971" t="s">
        <v>24</v>
      </c>
      <c r="E4971" t="s">
        <v>72</v>
      </c>
      <c r="F4971" t="s">
        <v>559</v>
      </c>
      <c r="G4971" t="s">
        <v>3249</v>
      </c>
      <c r="H4971" s="1">
        <f>DATE(YEAR(invoices[[#This Row],[due_date]]),MONTH(invoices[[#This Row],[due_date]]),1)</f>
        <v>45200</v>
      </c>
      <c r="I4971" s="1">
        <v>45206</v>
      </c>
      <c r="J4971">
        <v>13600</v>
      </c>
      <c r="K4971">
        <v>990</v>
      </c>
      <c r="L4971">
        <v>0</v>
      </c>
      <c r="M4971">
        <f>invoices[[#This Row],[rent_amount]]+invoices[[#This Row],[electricity_amount]]+invoices[[#This Row],[other_charges]]</f>
        <v>14590</v>
      </c>
      <c r="N4971" t="s">
        <v>28</v>
      </c>
      <c r="O4971" t="s">
        <v>263</v>
      </c>
      <c r="P4971">
        <v>0</v>
      </c>
      <c r="Q4971" t="b">
        <v>0</v>
      </c>
      <c r="R4971" t="s">
        <v>264</v>
      </c>
      <c r="S4971">
        <v>0</v>
      </c>
      <c r="T4971">
        <f>invoices[[#This Row],[total_amount]]</f>
        <v>14590</v>
      </c>
      <c r="U4971" t="s">
        <v>561</v>
      </c>
      <c r="V4971" t="str">
        <f>INDEX([1]!Table1[tenantname],MATCH(invoices[[#This Row],[allotment_id]],[1]!Table1[TenantAllotmentID],0))</f>
        <v>Nithya Rajendran (C34-B2)</v>
      </c>
      <c r="W4971" t="s">
        <v>14151</v>
      </c>
      <c r="X4971" t="s">
        <v>14152</v>
      </c>
      <c r="Y4971" s="4">
        <v>45200</v>
      </c>
      <c r="Z4971" t="s">
        <v>15808</v>
      </c>
      <c r="AA4971">
        <v>9762</v>
      </c>
      <c r="AB4971">
        <v>3253</v>
      </c>
      <c r="AC4971">
        <v>585</v>
      </c>
      <c r="AD4971" s="7">
        <f>invoices[[#This Row],[Rent]]+invoices[[#This Row],[Services]]+invoices[[#This Row],[GST]]</f>
        <v>13600</v>
      </c>
      <c r="AE4971" s="7">
        <f>invoices[[#This Row],[Total]]-invoices[[#This Row],[rent_amount]]</f>
        <v>0</v>
      </c>
      <c r="AF4971">
        <v>973</v>
      </c>
      <c r="AG4971">
        <v>990</v>
      </c>
      <c r="AH4971">
        <f>invoices[[#This Row],[EB Amount]]-invoices[[#This Row],[electricity_amount]]</f>
        <v>0</v>
      </c>
    </row>
    <row r="4972" spans="1:34">
      <c r="A4972" t="s">
        <v>3256</v>
      </c>
      <c r="B4972" t="s">
        <v>22</v>
      </c>
      <c r="C4972" t="s">
        <v>225</v>
      </c>
      <c r="D4972" t="s">
        <v>24</v>
      </c>
      <c r="E4972" t="s">
        <v>234</v>
      </c>
      <c r="F4972" t="s">
        <v>544</v>
      </c>
      <c r="G4972" t="s">
        <v>3257</v>
      </c>
      <c r="H4972" s="1">
        <f>DATE(YEAR(invoices[[#This Row],[due_date]]),MONTH(invoices[[#This Row],[due_date]]),1)</f>
        <v>45200</v>
      </c>
      <c r="I4972" s="1">
        <v>45206</v>
      </c>
      <c r="J4972">
        <v>13600</v>
      </c>
      <c r="K4972">
        <v>1500</v>
      </c>
      <c r="L4972">
        <v>0</v>
      </c>
      <c r="M4972">
        <f>invoices[[#This Row],[rent_amount]]+invoices[[#This Row],[electricity_amount]]+invoices[[#This Row],[other_charges]]</f>
        <v>15100</v>
      </c>
      <c r="N4972" t="s">
        <v>28</v>
      </c>
      <c r="O4972" t="s">
        <v>263</v>
      </c>
      <c r="P4972">
        <v>0</v>
      </c>
      <c r="Q4972" t="b">
        <v>0</v>
      </c>
      <c r="R4972" t="s">
        <v>264</v>
      </c>
      <c r="S4972">
        <v>0</v>
      </c>
      <c r="T4972">
        <f>invoices[[#This Row],[total_amount]]</f>
        <v>15100</v>
      </c>
      <c r="U4972" t="s">
        <v>548</v>
      </c>
      <c r="V4972" t="str">
        <f>INDEX([1]!Table1[tenantname],MATCH(invoices[[#This Row],[allotment_id]],[1]!Table1[TenantAllotmentID],0))</f>
        <v>Olivia Sarkar (D12-B2)</v>
      </c>
      <c r="W4972" t="s">
        <v>14038</v>
      </c>
      <c r="X4972" t="s">
        <v>14148</v>
      </c>
      <c r="Y4972" s="4">
        <v>45200</v>
      </c>
      <c r="Z4972" t="s">
        <v>15808</v>
      </c>
      <c r="AA4972">
        <v>9762</v>
      </c>
      <c r="AB4972">
        <v>3253</v>
      </c>
      <c r="AC4972">
        <v>585</v>
      </c>
      <c r="AD4972" s="7">
        <f>invoices[[#This Row],[Rent]]+invoices[[#This Row],[Services]]+invoices[[#This Row],[GST]]</f>
        <v>13600</v>
      </c>
      <c r="AE4972" s="7">
        <f>invoices[[#This Row],[Total]]-invoices[[#This Row],[rent_amount]]</f>
        <v>0</v>
      </c>
      <c r="AF4972">
        <v>976</v>
      </c>
      <c r="AG4972">
        <v>1500</v>
      </c>
      <c r="AH4972">
        <f>invoices[[#This Row],[EB Amount]]-invoices[[#This Row],[electricity_amount]]</f>
        <v>0</v>
      </c>
    </row>
    <row r="4973" spans="1:34">
      <c r="A4973" t="s">
        <v>3262</v>
      </c>
      <c r="B4973" t="s">
        <v>22</v>
      </c>
      <c r="C4973" t="s">
        <v>3263</v>
      </c>
      <c r="D4973" t="s">
        <v>24</v>
      </c>
      <c r="E4973" t="s">
        <v>167</v>
      </c>
      <c r="F4973" t="s">
        <v>2258</v>
      </c>
      <c r="G4973" t="s">
        <v>3264</v>
      </c>
      <c r="H4973" s="1">
        <f>DATE(YEAR(invoices[[#This Row],[due_date]]),MONTH(invoices[[#This Row],[due_date]]),1)</f>
        <v>45200</v>
      </c>
      <c r="I4973" s="1">
        <v>45206</v>
      </c>
      <c r="J4973">
        <v>18300</v>
      </c>
      <c r="K4973">
        <v>1650</v>
      </c>
      <c r="L4973">
        <v>0</v>
      </c>
      <c r="M4973">
        <f>invoices[[#This Row],[rent_amount]]+invoices[[#This Row],[electricity_amount]]+invoices[[#This Row],[other_charges]]</f>
        <v>19950</v>
      </c>
      <c r="N4973" t="s">
        <v>28</v>
      </c>
      <c r="O4973" t="s">
        <v>839</v>
      </c>
      <c r="P4973">
        <v>0</v>
      </c>
      <c r="Q4973" t="b">
        <v>0</v>
      </c>
      <c r="R4973" t="s">
        <v>264</v>
      </c>
      <c r="S4973">
        <v>0</v>
      </c>
      <c r="T4973">
        <f>invoices[[#This Row],[total_amount]]</f>
        <v>19950</v>
      </c>
      <c r="U4973" t="s">
        <v>3265</v>
      </c>
      <c r="V4973" t="str">
        <f>INDEX([1]!Table1[tenantname],MATCH(invoices[[#This Row],[allotment_id]],[1]!Table1[TenantAllotmentID],0))</f>
        <v>Rituraj Sarma (B42-A1)</v>
      </c>
      <c r="W4973" t="s">
        <v>15010</v>
      </c>
      <c r="X4973" t="s">
        <v>15011</v>
      </c>
      <c r="Y4973" s="4">
        <v>45200</v>
      </c>
      <c r="Z4973" t="s">
        <v>15808</v>
      </c>
      <c r="AA4973">
        <v>13136</v>
      </c>
      <c r="AB4973">
        <v>4377</v>
      </c>
      <c r="AC4973">
        <v>787</v>
      </c>
      <c r="AD4973" s="7">
        <f>invoices[[#This Row],[Rent]]+invoices[[#This Row],[Services]]+invoices[[#This Row],[GST]]</f>
        <v>18300</v>
      </c>
      <c r="AE4973" s="7">
        <f>invoices[[#This Row],[Total]]-invoices[[#This Row],[rent_amount]]</f>
        <v>0</v>
      </c>
      <c r="AF4973">
        <v>978</v>
      </c>
      <c r="AG4973">
        <v>1650</v>
      </c>
      <c r="AH4973">
        <f>invoices[[#This Row],[EB Amount]]-invoices[[#This Row],[electricity_amount]]</f>
        <v>0</v>
      </c>
    </row>
    <row r="4974" spans="1:34">
      <c r="A4974" t="s">
        <v>3415</v>
      </c>
      <c r="B4974" t="s">
        <v>22</v>
      </c>
      <c r="C4974" t="s">
        <v>1946</v>
      </c>
      <c r="D4974" t="s">
        <v>24</v>
      </c>
      <c r="E4974" t="s">
        <v>569</v>
      </c>
      <c r="F4974" t="s">
        <v>1493</v>
      </c>
      <c r="G4974" t="s">
        <v>3416</v>
      </c>
      <c r="H4974" s="1">
        <f>DATE(YEAR(invoices[[#This Row],[due_date]]),MONTH(invoices[[#This Row],[due_date]]),1)</f>
        <v>45200</v>
      </c>
      <c r="I4974" s="1">
        <v>45206</v>
      </c>
      <c r="J4974">
        <v>6046</v>
      </c>
      <c r="K4974">
        <v>2190</v>
      </c>
      <c r="L4974">
        <v>2250</v>
      </c>
      <c r="M4974">
        <f>invoices[[#This Row],[rent_amount]]+invoices[[#This Row],[electricity_amount]]+invoices[[#This Row],[other_charges]]</f>
        <v>10486</v>
      </c>
      <c r="N4974" t="s">
        <v>28</v>
      </c>
      <c r="O4974" t="s">
        <v>839</v>
      </c>
      <c r="P4974">
        <v>0</v>
      </c>
      <c r="Q4974" t="b">
        <v>0</v>
      </c>
      <c r="R4974" t="s">
        <v>264</v>
      </c>
      <c r="S4974">
        <v>0</v>
      </c>
      <c r="T4974">
        <f>invoices[[#This Row],[total_amount]]</f>
        <v>10486</v>
      </c>
      <c r="U4974" t="s">
        <v>1947</v>
      </c>
      <c r="V4974" t="str">
        <f>INDEX([1]!Table1[tenantname],MATCH(invoices[[#This Row],[allotment_id]],[1]!Table1[TenantAllotmentID],0))</f>
        <v>Tanya Jain (C12-C1)</v>
      </c>
      <c r="W4974" t="s">
        <v>14655</v>
      </c>
      <c r="X4974" t="s">
        <v>14656</v>
      </c>
      <c r="Y4974" s="4">
        <v>45200</v>
      </c>
      <c r="Z4974" t="s">
        <v>15808</v>
      </c>
      <c r="AA4974">
        <v>4233</v>
      </c>
      <c r="AB4974">
        <v>1537</v>
      </c>
      <c r="AC4974">
        <v>276</v>
      </c>
      <c r="AD4974" s="7">
        <f>invoices[[#This Row],[Rent]]+invoices[[#This Row],[Services]]+invoices[[#This Row],[GST]]</f>
        <v>6046</v>
      </c>
      <c r="AE4974" s="7">
        <f>invoices[[#This Row],[Total]]-invoices[[#This Row],[rent_amount]]</f>
        <v>0</v>
      </c>
      <c r="AF4974">
        <v>1045</v>
      </c>
      <c r="AG4974">
        <v>2190</v>
      </c>
      <c r="AH4974">
        <f>invoices[[#This Row],[EB Amount]]-invoices[[#This Row],[electricity_amount]]</f>
        <v>0</v>
      </c>
    </row>
    <row r="4975" spans="1:34">
      <c r="A4975" t="s">
        <v>3455</v>
      </c>
      <c r="B4975" t="s">
        <v>22</v>
      </c>
      <c r="C4975" t="s">
        <v>1695</v>
      </c>
      <c r="D4975" t="s">
        <v>24</v>
      </c>
      <c r="E4975" t="s">
        <v>349</v>
      </c>
      <c r="F4975" t="s">
        <v>350</v>
      </c>
      <c r="G4975" t="s">
        <v>3456</v>
      </c>
      <c r="H4975" s="1">
        <f>DATE(YEAR(invoices[[#This Row],[due_date]]),MONTH(invoices[[#This Row],[due_date]]),1)</f>
        <v>45200</v>
      </c>
      <c r="I4975" s="1">
        <v>45206</v>
      </c>
      <c r="J4975">
        <v>12500</v>
      </c>
      <c r="K4975">
        <v>1020</v>
      </c>
      <c r="L4975">
        <v>0</v>
      </c>
      <c r="M4975">
        <f>invoices[[#This Row],[rent_amount]]+invoices[[#This Row],[electricity_amount]]+invoices[[#This Row],[other_charges]]</f>
        <v>13520</v>
      </c>
      <c r="N4975" t="s">
        <v>28</v>
      </c>
      <c r="O4975" t="s">
        <v>263</v>
      </c>
      <c r="P4975">
        <v>0</v>
      </c>
      <c r="Q4975" t="b">
        <v>0</v>
      </c>
      <c r="R4975" t="s">
        <v>264</v>
      </c>
      <c r="S4975">
        <v>0</v>
      </c>
      <c r="T4975">
        <f>invoices[[#This Row],[total_amount]]</f>
        <v>13520</v>
      </c>
      <c r="U4975" t="s">
        <v>1697</v>
      </c>
      <c r="V4975" t="str">
        <f>INDEX([1]!Table1[tenantname],MATCH(invoices[[#This Row],[allotment_id]],[1]!Table1[TenantAllotmentID],0))</f>
        <v>Parteek Gupta (B11-C1)</v>
      </c>
      <c r="W4975" t="s">
        <v>14564</v>
      </c>
      <c r="X4975" t="s">
        <v>14565</v>
      </c>
      <c r="Y4975" s="4">
        <v>45200</v>
      </c>
      <c r="Z4975" t="s">
        <v>15808</v>
      </c>
      <c r="AA4975">
        <v>8973</v>
      </c>
      <c r="AB4975">
        <v>2990</v>
      </c>
      <c r="AC4975">
        <v>537</v>
      </c>
      <c r="AD4975" s="7">
        <f>invoices[[#This Row],[Rent]]+invoices[[#This Row],[Services]]+invoices[[#This Row],[GST]]</f>
        <v>12500</v>
      </c>
      <c r="AE4975" s="7">
        <f>invoices[[#This Row],[Total]]-invoices[[#This Row],[rent_amount]]</f>
        <v>0</v>
      </c>
      <c r="AF4975">
        <v>1063</v>
      </c>
      <c r="AG4975">
        <v>1020</v>
      </c>
      <c r="AH4975">
        <f>invoices[[#This Row],[EB Amount]]-invoices[[#This Row],[electricity_amount]]</f>
        <v>0</v>
      </c>
    </row>
    <row r="4976" spans="1:34">
      <c r="A4976" t="s">
        <v>3482</v>
      </c>
      <c r="B4976" t="s">
        <v>22</v>
      </c>
      <c r="C4976" t="s">
        <v>3483</v>
      </c>
      <c r="D4976" t="s">
        <v>24</v>
      </c>
      <c r="E4976" t="s">
        <v>234</v>
      </c>
      <c r="F4976" t="s">
        <v>1854</v>
      </c>
      <c r="G4976" t="s">
        <v>3484</v>
      </c>
      <c r="H4976" s="1">
        <f>DATE(YEAR(invoices[[#This Row],[due_date]]),MONTH(invoices[[#This Row],[due_date]]),1)</f>
        <v>45200</v>
      </c>
      <c r="I4976" s="1">
        <v>45206</v>
      </c>
      <c r="J4976">
        <v>2844</v>
      </c>
      <c r="K4976">
        <v>1500</v>
      </c>
      <c r="L4976">
        <v>2250</v>
      </c>
      <c r="M4976">
        <f>invoices[[#This Row],[rent_amount]]+invoices[[#This Row],[electricity_amount]]+invoices[[#This Row],[other_charges]]</f>
        <v>6594</v>
      </c>
      <c r="N4976" t="s">
        <v>28</v>
      </c>
      <c r="O4976" t="s">
        <v>533</v>
      </c>
      <c r="P4976">
        <v>0</v>
      </c>
      <c r="Q4976" t="b">
        <v>0</v>
      </c>
      <c r="R4976" t="s">
        <v>264</v>
      </c>
      <c r="S4976">
        <v>0</v>
      </c>
      <c r="T4976">
        <f>invoices[[#This Row],[total_amount]]</f>
        <v>6594</v>
      </c>
      <c r="U4976" t="s">
        <v>3485</v>
      </c>
      <c r="V4976" t="str">
        <f>INDEX([1]!Table1[tenantname],MATCH(invoices[[#This Row],[allotment_id]],[1]!Table1[TenantAllotmentID],0))</f>
        <v>Anjali Raj (D12-C1)</v>
      </c>
      <c r="W4976" t="s">
        <v>15066</v>
      </c>
      <c r="X4976" t="s">
        <v>15067</v>
      </c>
      <c r="Y4976" s="4">
        <v>45200</v>
      </c>
      <c r="Z4976" t="s">
        <v>15808</v>
      </c>
      <c r="AA4976">
        <v>2042</v>
      </c>
      <c r="AB4976">
        <v>680</v>
      </c>
      <c r="AC4976">
        <v>122</v>
      </c>
      <c r="AD4976" s="7">
        <f>invoices[[#This Row],[Rent]]+invoices[[#This Row],[Services]]+invoices[[#This Row],[GST]]</f>
        <v>2844</v>
      </c>
      <c r="AE4976" s="7">
        <f>invoices[[#This Row],[Total]]-invoices[[#This Row],[rent_amount]]</f>
        <v>0</v>
      </c>
      <c r="AF4976">
        <v>1073</v>
      </c>
      <c r="AG4976">
        <v>1500</v>
      </c>
      <c r="AH4976">
        <f>invoices[[#This Row],[EB Amount]]-invoices[[#This Row],[electricity_amount]]</f>
        <v>0</v>
      </c>
    </row>
    <row r="4977" spans="1:34">
      <c r="A4977" t="s">
        <v>3486</v>
      </c>
      <c r="B4977" t="s">
        <v>22</v>
      </c>
      <c r="C4977" t="s">
        <v>550</v>
      </c>
      <c r="D4977" t="s">
        <v>24</v>
      </c>
      <c r="E4977" t="s">
        <v>104</v>
      </c>
      <c r="F4977" t="s">
        <v>551</v>
      </c>
      <c r="G4977" t="s">
        <v>3487</v>
      </c>
      <c r="H4977" s="1">
        <f>DATE(YEAR(invoices[[#This Row],[due_date]]),MONTH(invoices[[#This Row],[due_date]]),1)</f>
        <v>45200</v>
      </c>
      <c r="I4977" s="1">
        <v>45206</v>
      </c>
      <c r="J4977">
        <v>12500</v>
      </c>
      <c r="K4977">
        <v>900</v>
      </c>
      <c r="L4977">
        <v>0</v>
      </c>
      <c r="M4977">
        <f>invoices[[#This Row],[rent_amount]]+invoices[[#This Row],[electricity_amount]]+invoices[[#This Row],[other_charges]]</f>
        <v>13400</v>
      </c>
      <c r="N4977" t="s">
        <v>28</v>
      </c>
      <c r="O4977" t="s">
        <v>263</v>
      </c>
      <c r="P4977">
        <v>0</v>
      </c>
      <c r="Q4977" t="b">
        <v>0</v>
      </c>
      <c r="R4977" t="s">
        <v>264</v>
      </c>
      <c r="S4977">
        <v>0</v>
      </c>
      <c r="T4977">
        <f>invoices[[#This Row],[total_amount]]</f>
        <v>13400</v>
      </c>
      <c r="U4977" t="s">
        <v>554</v>
      </c>
      <c r="V4977" t="str">
        <f>INDEX([1]!Table1[tenantname],MATCH(invoices[[#This Row],[allotment_id]],[1]!Table1[TenantAllotmentID],0))</f>
        <v>Gokul Prakash (B14-C2)</v>
      </c>
      <c r="W4977" t="s">
        <v>14149</v>
      </c>
      <c r="X4977" t="s">
        <v>14150</v>
      </c>
      <c r="Y4977" s="4">
        <v>45200</v>
      </c>
      <c r="Z4977" t="s">
        <v>15808</v>
      </c>
      <c r="AA4977">
        <v>8973</v>
      </c>
      <c r="AB4977">
        <v>2990</v>
      </c>
      <c r="AC4977">
        <v>537</v>
      </c>
      <c r="AD4977" s="7">
        <f>invoices[[#This Row],[Rent]]+invoices[[#This Row],[Services]]+invoices[[#This Row],[GST]]</f>
        <v>12500</v>
      </c>
      <c r="AE4977" s="7">
        <f>invoices[[#This Row],[Total]]-invoices[[#This Row],[rent_amount]]</f>
        <v>0</v>
      </c>
      <c r="AF4977">
        <v>1074</v>
      </c>
      <c r="AG4977">
        <v>900</v>
      </c>
      <c r="AH4977">
        <f>invoices[[#This Row],[EB Amount]]-invoices[[#This Row],[electricity_amount]]</f>
        <v>0</v>
      </c>
    </row>
    <row r="4978" spans="1:34">
      <c r="A4978" t="s">
        <v>3504</v>
      </c>
      <c r="B4978" t="s">
        <v>22</v>
      </c>
      <c r="C4978" t="s">
        <v>1761</v>
      </c>
      <c r="D4978" t="s">
        <v>24</v>
      </c>
      <c r="E4978" t="s">
        <v>592</v>
      </c>
      <c r="F4978" t="s">
        <v>1294</v>
      </c>
      <c r="G4978" t="s">
        <v>3505</v>
      </c>
      <c r="H4978" s="1">
        <f>DATE(YEAR(invoices[[#This Row],[due_date]]),MONTH(invoices[[#This Row],[due_date]]),1)</f>
        <v>45200</v>
      </c>
      <c r="I4978" s="1">
        <v>45206</v>
      </c>
      <c r="J4978">
        <v>4386</v>
      </c>
      <c r="K4978">
        <v>2100</v>
      </c>
      <c r="L4978">
        <v>2250</v>
      </c>
      <c r="M4978">
        <f>invoices[[#This Row],[rent_amount]]+invoices[[#This Row],[electricity_amount]]+invoices[[#This Row],[other_charges]]</f>
        <v>8736</v>
      </c>
      <c r="N4978" t="s">
        <v>28</v>
      </c>
      <c r="O4978" t="s">
        <v>839</v>
      </c>
      <c r="P4978">
        <v>0</v>
      </c>
      <c r="Q4978" t="b">
        <v>0</v>
      </c>
      <c r="R4978" t="s">
        <v>264</v>
      </c>
      <c r="S4978">
        <v>0</v>
      </c>
      <c r="T4978">
        <f>invoices[[#This Row],[total_amount]]</f>
        <v>8736</v>
      </c>
      <c r="U4978" t="s">
        <v>1763</v>
      </c>
      <c r="V4978" t="str">
        <f>INDEX([1]!Table1[tenantname],MATCH(invoices[[#This Row],[allotment_id]],[1]!Table1[TenantAllotmentID],0))</f>
        <v>Yadi Bagang (A44-A1)</v>
      </c>
      <c r="W4978" t="s">
        <v>14587</v>
      </c>
      <c r="X4978" t="s">
        <v>14588</v>
      </c>
      <c r="Y4978" s="4">
        <v>45200</v>
      </c>
      <c r="Z4978" t="s">
        <v>15808</v>
      </c>
      <c r="AA4978">
        <v>3149</v>
      </c>
      <c r="AB4978">
        <v>1049</v>
      </c>
      <c r="AC4978">
        <v>188</v>
      </c>
      <c r="AD4978" s="7">
        <f>invoices[[#This Row],[Rent]]+invoices[[#This Row],[Services]]+invoices[[#This Row],[GST]]</f>
        <v>4386</v>
      </c>
      <c r="AE4978" s="7">
        <f>invoices[[#This Row],[Total]]-invoices[[#This Row],[rent_amount]]</f>
        <v>0</v>
      </c>
      <c r="AF4978">
        <v>1081</v>
      </c>
      <c r="AG4978">
        <v>2100</v>
      </c>
      <c r="AH4978">
        <f>invoices[[#This Row],[EB Amount]]-invoices[[#This Row],[electricity_amount]]</f>
        <v>0</v>
      </c>
    </row>
    <row r="4979" spans="1:34">
      <c r="A4979" t="s">
        <v>3579</v>
      </c>
      <c r="B4979" t="s">
        <v>22</v>
      </c>
      <c r="C4979" t="s">
        <v>888</v>
      </c>
      <c r="D4979" t="s">
        <v>24</v>
      </c>
      <c r="E4979" t="s">
        <v>268</v>
      </c>
      <c r="F4979" t="s">
        <v>447</v>
      </c>
      <c r="G4979" t="s">
        <v>3580</v>
      </c>
      <c r="H4979" s="1">
        <f>DATE(YEAR(invoices[[#This Row],[due_date]]),MONTH(invoices[[#This Row],[due_date]]),1)</f>
        <v>45200</v>
      </c>
      <c r="I4979" s="1">
        <v>45206</v>
      </c>
      <c r="J4979">
        <v>12600</v>
      </c>
      <c r="K4979">
        <v>1500</v>
      </c>
      <c r="L4979">
        <v>2250</v>
      </c>
      <c r="M4979">
        <f>invoices[[#This Row],[rent_amount]]+invoices[[#This Row],[electricity_amount]]+invoices[[#This Row],[other_charges]]</f>
        <v>16350</v>
      </c>
      <c r="N4979" t="s">
        <v>28</v>
      </c>
      <c r="O4979" t="s">
        <v>533</v>
      </c>
      <c r="P4979">
        <v>0</v>
      </c>
      <c r="Q4979" t="b">
        <v>0</v>
      </c>
      <c r="R4979" t="s">
        <v>264</v>
      </c>
      <c r="S4979">
        <v>0</v>
      </c>
      <c r="T4979">
        <f>invoices[[#This Row],[total_amount]]</f>
        <v>16350</v>
      </c>
      <c r="U4979" t="s">
        <v>892</v>
      </c>
      <c r="V4979" t="str">
        <f>INDEX([1]!Table1[tenantname],MATCH(invoices[[#This Row],[allotment_id]],[1]!Table1[TenantAllotmentID],0))</f>
        <v>Abhishek G (C21-C2)</v>
      </c>
      <c r="W4979" t="s">
        <v>14269</v>
      </c>
      <c r="X4979" t="s">
        <v>14270</v>
      </c>
      <c r="Y4979" s="4">
        <v>45200</v>
      </c>
      <c r="Z4979" t="s">
        <v>15808</v>
      </c>
      <c r="AA4979">
        <v>9044</v>
      </c>
      <c r="AB4979">
        <v>3014</v>
      </c>
      <c r="AC4979">
        <v>542</v>
      </c>
      <c r="AD4979" s="7">
        <f>invoices[[#This Row],[Rent]]+invoices[[#This Row],[Services]]+invoices[[#This Row],[GST]]</f>
        <v>12600</v>
      </c>
      <c r="AE4979" s="7">
        <f>invoices[[#This Row],[Total]]-invoices[[#This Row],[rent_amount]]</f>
        <v>0</v>
      </c>
      <c r="AF4979">
        <v>1114</v>
      </c>
      <c r="AG4979">
        <v>1500</v>
      </c>
      <c r="AH4979">
        <f>invoices[[#This Row],[EB Amount]]-invoices[[#This Row],[electricity_amount]]</f>
        <v>0</v>
      </c>
    </row>
    <row r="4980" spans="1:34">
      <c r="A4980" s="2" t="s">
        <v>3622</v>
      </c>
      <c r="B4980" t="s">
        <v>22</v>
      </c>
      <c r="C4980" t="s">
        <v>893</v>
      </c>
      <c r="D4980" t="s">
        <v>24</v>
      </c>
      <c r="E4980" t="s">
        <v>104</v>
      </c>
      <c r="F4980" t="s">
        <v>894</v>
      </c>
      <c r="G4980" t="s">
        <v>3623</v>
      </c>
      <c r="H4980" s="1">
        <f>DATE(YEAR(invoices[[#This Row],[due_date]]),MONTH(invoices[[#This Row],[due_date]]),1)</f>
        <v>45200</v>
      </c>
      <c r="I4980" s="1">
        <v>45206</v>
      </c>
      <c r="J4980">
        <v>13600</v>
      </c>
      <c r="K4980">
        <v>900</v>
      </c>
      <c r="L4980">
        <v>0</v>
      </c>
      <c r="M4980">
        <f>invoices[[#This Row],[rent_amount]]+invoices[[#This Row],[electricity_amount]]+invoices[[#This Row],[other_charges]]</f>
        <v>14500</v>
      </c>
      <c r="N4980" t="s">
        <v>28</v>
      </c>
      <c r="O4980" t="s">
        <v>263</v>
      </c>
      <c r="P4980">
        <v>0</v>
      </c>
      <c r="Q4980" t="b">
        <v>0</v>
      </c>
      <c r="R4980" t="s">
        <v>264</v>
      </c>
      <c r="S4980">
        <v>0</v>
      </c>
      <c r="T4980">
        <f>invoices[[#This Row],[total_amount]]</f>
        <v>14500</v>
      </c>
      <c r="U4980" t="s">
        <v>895</v>
      </c>
      <c r="V4980" t="str">
        <f>INDEX([1]!Table1[tenantname],MATCH(invoices[[#This Row],[allotment_id]],[1]!Table1[TenantAllotmentID],0))</f>
        <v>Kumaraswamy K (B14-B1)</v>
      </c>
      <c r="W4980" t="s">
        <v>14271</v>
      </c>
      <c r="X4980" t="s">
        <v>14272</v>
      </c>
      <c r="Y4980" s="4">
        <v>45200</v>
      </c>
      <c r="Z4980" t="s">
        <v>15808</v>
      </c>
      <c r="AA4980">
        <v>9762</v>
      </c>
      <c r="AB4980">
        <v>3253</v>
      </c>
      <c r="AC4980">
        <v>585</v>
      </c>
      <c r="AD4980" s="7">
        <f>invoices[[#This Row],[Rent]]+invoices[[#This Row],[Services]]+invoices[[#This Row],[GST]]</f>
        <v>13600</v>
      </c>
      <c r="AE4980" s="7">
        <f>invoices[[#This Row],[Total]]-invoices[[#This Row],[rent_amount]]</f>
        <v>0</v>
      </c>
      <c r="AF4980">
        <v>1132</v>
      </c>
      <c r="AG4980">
        <v>900</v>
      </c>
      <c r="AH4980">
        <f>invoices[[#This Row],[EB Amount]]-invoices[[#This Row],[electricity_amount]]</f>
        <v>0</v>
      </c>
    </row>
    <row r="4981" spans="1:34">
      <c r="A4981" t="s">
        <v>3653</v>
      </c>
      <c r="B4981" t="s">
        <v>22</v>
      </c>
      <c r="C4981" t="s">
        <v>3654</v>
      </c>
      <c r="D4981" t="s">
        <v>24</v>
      </c>
      <c r="E4981" t="s">
        <v>195</v>
      </c>
      <c r="F4981" t="s">
        <v>196</v>
      </c>
      <c r="G4981" t="s">
        <v>3655</v>
      </c>
      <c r="H4981" s="1">
        <f>DATE(YEAR(invoices[[#This Row],[due_date]]),MONTH(invoices[[#This Row],[due_date]]),1)</f>
        <v>45200</v>
      </c>
      <c r="I4981" s="1">
        <v>45206</v>
      </c>
      <c r="J4981">
        <v>13600</v>
      </c>
      <c r="K4981">
        <v>1105</v>
      </c>
      <c r="L4981">
        <v>0</v>
      </c>
      <c r="M4981">
        <f>invoices[[#This Row],[rent_amount]]+invoices[[#This Row],[electricity_amount]]+invoices[[#This Row],[other_charges]]</f>
        <v>14705</v>
      </c>
      <c r="N4981" t="s">
        <v>28</v>
      </c>
      <c r="O4981" t="s">
        <v>839</v>
      </c>
      <c r="P4981">
        <v>0</v>
      </c>
      <c r="Q4981" t="b">
        <v>0</v>
      </c>
      <c r="R4981" t="s">
        <v>264</v>
      </c>
      <c r="S4981">
        <v>0</v>
      </c>
      <c r="T4981">
        <f>invoices[[#This Row],[total_amount]]</f>
        <v>14705</v>
      </c>
      <c r="U4981" t="s">
        <v>3656</v>
      </c>
      <c r="V4981" t="str">
        <f>INDEX([1]!Table1[tenantname],MATCH(invoices[[#This Row],[allotment_id]],[1]!Table1[TenantAllotmentID],0))</f>
        <v>Srividya Bannaravuri (D41-B1)</v>
      </c>
      <c r="W4981" t="s">
        <v>15100</v>
      </c>
      <c r="X4981" t="s">
        <v>15101</v>
      </c>
      <c r="Y4981" s="4">
        <v>45200</v>
      </c>
      <c r="Z4981" t="s">
        <v>15808</v>
      </c>
      <c r="AA4981">
        <v>9762</v>
      </c>
      <c r="AB4981">
        <v>3253</v>
      </c>
      <c r="AC4981">
        <v>585</v>
      </c>
      <c r="AD4981" s="7">
        <f>invoices[[#This Row],[Rent]]+invoices[[#This Row],[Services]]+invoices[[#This Row],[GST]]</f>
        <v>13600</v>
      </c>
      <c r="AE4981" s="7">
        <f>invoices[[#This Row],[Total]]-invoices[[#This Row],[rent_amount]]</f>
        <v>0</v>
      </c>
      <c r="AF4981">
        <v>1144</v>
      </c>
      <c r="AG4981">
        <v>1105</v>
      </c>
      <c r="AH4981">
        <f>invoices[[#This Row],[EB Amount]]-invoices[[#This Row],[electricity_amount]]</f>
        <v>0</v>
      </c>
    </row>
    <row r="4982" spans="1:34">
      <c r="A4982" t="s">
        <v>3870</v>
      </c>
      <c r="B4982" t="s">
        <v>22</v>
      </c>
      <c r="C4982" t="s">
        <v>246</v>
      </c>
      <c r="D4982" t="s">
        <v>24</v>
      </c>
      <c r="E4982" t="s">
        <v>247</v>
      </c>
      <c r="F4982" t="s">
        <v>248</v>
      </c>
      <c r="G4982" t="s">
        <v>3871</v>
      </c>
      <c r="H4982" s="1">
        <f>DATE(YEAR(invoices[[#This Row],[due_date]]),MONTH(invoices[[#This Row],[due_date]]),1)</f>
        <v>45200</v>
      </c>
      <c r="I4982" s="1">
        <v>45206</v>
      </c>
      <c r="J4982">
        <v>18300</v>
      </c>
      <c r="K4982">
        <v>1290</v>
      </c>
      <c r="L4982">
        <v>0</v>
      </c>
      <c r="M4982">
        <f>invoices[[#This Row],[rent_amount]]+invoices[[#This Row],[electricity_amount]]+invoices[[#This Row],[other_charges]]</f>
        <v>19590</v>
      </c>
      <c r="N4982" t="s">
        <v>28</v>
      </c>
      <c r="O4982" t="s">
        <v>533</v>
      </c>
      <c r="P4982">
        <v>0</v>
      </c>
      <c r="Q4982" t="b">
        <v>0</v>
      </c>
      <c r="R4982" t="s">
        <v>264</v>
      </c>
      <c r="S4982">
        <v>0</v>
      </c>
      <c r="T4982">
        <f>invoices[[#This Row],[total_amount]]</f>
        <v>19590</v>
      </c>
      <c r="U4982" t="s">
        <v>251</v>
      </c>
      <c r="V4982" t="str">
        <f>INDEX([1]!Table1[tenantname],MATCH(invoices[[#This Row],[allotment_id]],[1]!Table1[TenantAllotmentID],0))</f>
        <v>Dinesh kumar (C11-A1)</v>
      </c>
      <c r="W4982" t="s">
        <v>14044</v>
      </c>
      <c r="X4982" t="s">
        <v>14045</v>
      </c>
      <c r="Y4982" s="4">
        <v>45200</v>
      </c>
      <c r="Z4982" t="s">
        <v>15808</v>
      </c>
      <c r="AA4982">
        <v>13136</v>
      </c>
      <c r="AB4982">
        <v>4377</v>
      </c>
      <c r="AC4982">
        <v>787</v>
      </c>
      <c r="AD4982" s="7">
        <f>invoices[[#This Row],[Rent]]+invoices[[#This Row],[Services]]+invoices[[#This Row],[GST]]</f>
        <v>18300</v>
      </c>
      <c r="AE4982" s="7">
        <f>invoices[[#This Row],[Total]]-invoices[[#This Row],[rent_amount]]</f>
        <v>0</v>
      </c>
      <c r="AF4982">
        <v>1237</v>
      </c>
      <c r="AG4982">
        <v>1290</v>
      </c>
      <c r="AH4982">
        <f>invoices[[#This Row],[EB Amount]]-invoices[[#This Row],[electricity_amount]]</f>
        <v>0</v>
      </c>
    </row>
    <row r="4983" spans="1:34">
      <c r="A4983" t="s">
        <v>4103</v>
      </c>
      <c r="B4983" t="s">
        <v>22</v>
      </c>
      <c r="C4983" t="s">
        <v>1229</v>
      </c>
      <c r="D4983" t="s">
        <v>24</v>
      </c>
      <c r="E4983" t="s">
        <v>234</v>
      </c>
      <c r="F4983" t="s">
        <v>286</v>
      </c>
      <c r="G4983" t="s">
        <v>4104</v>
      </c>
      <c r="H4983" s="1">
        <f>DATE(YEAR(invoices[[#This Row],[due_date]]),MONTH(invoices[[#This Row],[due_date]]),1)</f>
        <v>45200</v>
      </c>
      <c r="I4983" s="1">
        <v>45206</v>
      </c>
      <c r="J4983">
        <v>13600</v>
      </c>
      <c r="K4983">
        <v>1500</v>
      </c>
      <c r="L4983">
        <v>0</v>
      </c>
      <c r="M4983">
        <f>invoices[[#This Row],[rent_amount]]+invoices[[#This Row],[electricity_amount]]+invoices[[#This Row],[other_charges]]</f>
        <v>15100</v>
      </c>
      <c r="N4983" t="s">
        <v>28</v>
      </c>
      <c r="O4983" t="s">
        <v>263</v>
      </c>
      <c r="P4983">
        <v>0</v>
      </c>
      <c r="Q4983" t="b">
        <v>0</v>
      </c>
      <c r="R4983" t="s">
        <v>264</v>
      </c>
      <c r="S4983">
        <v>0</v>
      </c>
      <c r="T4983">
        <f>invoices[[#This Row],[total_amount]]</f>
        <v>15100</v>
      </c>
      <c r="U4983" t="s">
        <v>1231</v>
      </c>
      <c r="V4983" t="str">
        <f>INDEX([1]!Table1[tenantname],MATCH(invoices[[#This Row],[allotment_id]],[1]!Table1[TenantAllotmentID],0))</f>
        <v>Mathange N (D12-B1)</v>
      </c>
      <c r="W4983" t="s">
        <v>14390</v>
      </c>
      <c r="X4983" t="s">
        <v>14391</v>
      </c>
      <c r="Y4983" s="4">
        <v>45200</v>
      </c>
      <c r="Z4983" t="s">
        <v>15808</v>
      </c>
      <c r="AA4983">
        <v>9762</v>
      </c>
      <c r="AB4983">
        <v>3253</v>
      </c>
      <c r="AC4983">
        <v>585</v>
      </c>
      <c r="AD4983" s="7">
        <f>invoices[[#This Row],[Rent]]+invoices[[#This Row],[Services]]+invoices[[#This Row],[GST]]</f>
        <v>13600</v>
      </c>
      <c r="AE4983" s="7">
        <f>invoices[[#This Row],[Total]]-invoices[[#This Row],[rent_amount]]</f>
        <v>0</v>
      </c>
      <c r="AF4983">
        <v>1341</v>
      </c>
      <c r="AG4983">
        <v>1500</v>
      </c>
      <c r="AH4983">
        <f>invoices[[#This Row],[EB Amount]]-invoices[[#This Row],[electricity_amount]]</f>
        <v>0</v>
      </c>
    </row>
    <row r="4984" spans="1:34">
      <c r="A4984" t="s">
        <v>4143</v>
      </c>
      <c r="B4984" t="s">
        <v>22</v>
      </c>
      <c r="C4984" t="s">
        <v>1864</v>
      </c>
      <c r="D4984" t="s">
        <v>24</v>
      </c>
      <c r="E4984" t="s">
        <v>25</v>
      </c>
      <c r="F4984" t="s">
        <v>1865</v>
      </c>
      <c r="G4984" t="s">
        <v>4144</v>
      </c>
      <c r="H4984" s="1">
        <f>DATE(YEAR(invoices[[#This Row],[due_date]]),MONTH(invoices[[#This Row],[due_date]]),1)</f>
        <v>45200</v>
      </c>
      <c r="I4984" s="1">
        <v>45206</v>
      </c>
      <c r="J4984">
        <v>11500</v>
      </c>
      <c r="K4984">
        <v>1620</v>
      </c>
      <c r="L4984">
        <v>0</v>
      </c>
      <c r="M4984">
        <f>invoices[[#This Row],[rent_amount]]+invoices[[#This Row],[electricity_amount]]+invoices[[#This Row],[other_charges]]</f>
        <v>13120</v>
      </c>
      <c r="N4984" t="s">
        <v>28</v>
      </c>
      <c r="O4984" t="s">
        <v>263</v>
      </c>
      <c r="P4984">
        <v>0</v>
      </c>
      <c r="Q4984" t="b">
        <v>0</v>
      </c>
      <c r="R4984" t="s">
        <v>264</v>
      </c>
      <c r="S4984">
        <v>0</v>
      </c>
      <c r="T4984">
        <f>invoices[[#This Row],[total_amount]]</f>
        <v>13120</v>
      </c>
      <c r="U4984" t="s">
        <v>1868</v>
      </c>
      <c r="V4984" t="str">
        <f>INDEX([1]!Table1[tenantname],MATCH(invoices[[#This Row],[allotment_id]],[1]!Table1[TenantAllotmentID],0))</f>
        <v>Preeti Jharia (A24-B2)</v>
      </c>
      <c r="W4984" t="s">
        <v>14623</v>
      </c>
      <c r="X4984" t="s">
        <v>14624</v>
      </c>
      <c r="Y4984" s="4">
        <v>45200</v>
      </c>
      <c r="Z4984" t="s">
        <v>15808</v>
      </c>
      <c r="AA4984">
        <v>8255</v>
      </c>
      <c r="AB4984">
        <v>2751</v>
      </c>
      <c r="AC4984">
        <v>494</v>
      </c>
      <c r="AD4984" s="7">
        <f>invoices[[#This Row],[Rent]]+invoices[[#This Row],[Services]]+invoices[[#This Row],[GST]]</f>
        <v>11500</v>
      </c>
      <c r="AE4984" s="7">
        <f>invoices[[#This Row],[Total]]-invoices[[#This Row],[rent_amount]]</f>
        <v>0</v>
      </c>
      <c r="AF4984">
        <v>1362</v>
      </c>
      <c r="AG4984">
        <v>1620</v>
      </c>
      <c r="AH4984">
        <f>invoices[[#This Row],[EB Amount]]-invoices[[#This Row],[electricity_amount]]</f>
        <v>0</v>
      </c>
    </row>
    <row r="4985" spans="1:34">
      <c r="A4985" t="s">
        <v>4200</v>
      </c>
      <c r="B4985" t="s">
        <v>22</v>
      </c>
      <c r="C4985" t="s">
        <v>304</v>
      </c>
      <c r="D4985" t="s">
        <v>24</v>
      </c>
      <c r="E4985" t="s">
        <v>181</v>
      </c>
      <c r="F4985" t="s">
        <v>305</v>
      </c>
      <c r="G4985" t="s">
        <v>4201</v>
      </c>
      <c r="H4985" s="1">
        <f>DATE(YEAR(invoices[[#This Row],[due_date]]),MONTH(invoices[[#This Row],[due_date]]),1)</f>
        <v>45200</v>
      </c>
      <c r="I4985" s="1">
        <v>45206</v>
      </c>
      <c r="J4985">
        <v>12500</v>
      </c>
      <c r="K4985">
        <v>1470</v>
      </c>
      <c r="L4985">
        <v>0</v>
      </c>
      <c r="M4985">
        <f>invoices[[#This Row],[rent_amount]]+invoices[[#This Row],[electricity_amount]]+invoices[[#This Row],[other_charges]]</f>
        <v>13970</v>
      </c>
      <c r="N4985" t="s">
        <v>28</v>
      </c>
      <c r="O4985" t="s">
        <v>533</v>
      </c>
      <c r="P4985">
        <v>0</v>
      </c>
      <c r="Q4985" t="b">
        <v>0</v>
      </c>
      <c r="R4985" t="s">
        <v>264</v>
      </c>
      <c r="S4985">
        <v>0</v>
      </c>
      <c r="T4985">
        <f>invoices[[#This Row],[total_amount]]</f>
        <v>13970</v>
      </c>
      <c r="U4985" t="s">
        <v>309</v>
      </c>
      <c r="V4985" t="str">
        <f>INDEX([1]!Table1[tenantname],MATCH(invoices[[#This Row],[allotment_id]],[1]!Table1[TenantAllotmentID],0))</f>
        <v>Chandana Sai Bade (B24-C1)</v>
      </c>
      <c r="W4985" t="s">
        <v>14062</v>
      </c>
      <c r="X4985" t="s">
        <v>14063</v>
      </c>
      <c r="Y4985" s="4">
        <v>45200</v>
      </c>
      <c r="Z4985" t="s">
        <v>15808</v>
      </c>
      <c r="AA4985">
        <v>8973</v>
      </c>
      <c r="AB4985">
        <v>2990</v>
      </c>
      <c r="AC4985">
        <v>537</v>
      </c>
      <c r="AD4985" s="7">
        <f>invoices[[#This Row],[Rent]]+invoices[[#This Row],[Services]]+invoices[[#This Row],[GST]]</f>
        <v>12500</v>
      </c>
      <c r="AE4985" s="7">
        <f>invoices[[#This Row],[Total]]-invoices[[#This Row],[rent_amount]]</f>
        <v>0</v>
      </c>
      <c r="AF4985">
        <v>1386</v>
      </c>
      <c r="AG4985">
        <v>1470</v>
      </c>
      <c r="AH4985">
        <f>invoices[[#This Row],[EB Amount]]-invoices[[#This Row],[electricity_amount]]</f>
        <v>0</v>
      </c>
    </row>
    <row r="4986" spans="1:34">
      <c r="A4986" t="s">
        <v>4246</v>
      </c>
      <c r="B4986" t="s">
        <v>22</v>
      </c>
      <c r="C4986" t="s">
        <v>4247</v>
      </c>
      <c r="D4986" t="s">
        <v>24</v>
      </c>
      <c r="E4986" t="s">
        <v>569</v>
      </c>
      <c r="F4986" t="s">
        <v>727</v>
      </c>
      <c r="G4986" t="s">
        <v>4248</v>
      </c>
      <c r="H4986" s="1">
        <f>DATE(YEAR(invoices[[#This Row],[due_date]]),MONTH(invoices[[#This Row],[due_date]]),1)</f>
        <v>45200</v>
      </c>
      <c r="I4986" s="1">
        <v>45206</v>
      </c>
      <c r="J4986">
        <v>12000</v>
      </c>
      <c r="K4986">
        <v>2190</v>
      </c>
      <c r="L4986">
        <v>0</v>
      </c>
      <c r="M4986">
        <f>invoices[[#This Row],[rent_amount]]+invoices[[#This Row],[electricity_amount]]+invoices[[#This Row],[other_charges]]</f>
        <v>14190</v>
      </c>
      <c r="N4986" t="s">
        <v>28</v>
      </c>
      <c r="O4986" t="s">
        <v>839</v>
      </c>
      <c r="P4986">
        <v>0</v>
      </c>
      <c r="Q4986" t="b">
        <v>0</v>
      </c>
      <c r="R4986" t="s">
        <v>264</v>
      </c>
      <c r="S4986">
        <v>0</v>
      </c>
      <c r="T4986">
        <f>invoices[[#This Row],[total_amount]]</f>
        <v>14190</v>
      </c>
      <c r="U4986" t="s">
        <v>4249</v>
      </c>
      <c r="V4986" t="str">
        <f>INDEX([1]!Table1[tenantname],MATCH(invoices[[#This Row],[allotment_id]],[1]!Table1[TenantAllotmentID],0))</f>
        <v>Swarali Kadam (C12-C3)</v>
      </c>
      <c r="W4986" t="s">
        <v>15195</v>
      </c>
      <c r="X4986" t="s">
        <v>15196</v>
      </c>
      <c r="Y4986" s="4">
        <v>45200</v>
      </c>
      <c r="Z4986" t="s">
        <v>15808</v>
      </c>
      <c r="AA4986">
        <v>8400</v>
      </c>
      <c r="AB4986">
        <v>3050</v>
      </c>
      <c r="AC4986">
        <v>550</v>
      </c>
      <c r="AD4986" s="7">
        <f>invoices[[#This Row],[Rent]]+invoices[[#This Row],[Services]]+invoices[[#This Row],[GST]]</f>
        <v>12000</v>
      </c>
      <c r="AE4986" s="7">
        <f>invoices[[#This Row],[Total]]-invoices[[#This Row],[rent_amount]]</f>
        <v>0</v>
      </c>
      <c r="AF4986">
        <v>1408</v>
      </c>
      <c r="AG4986">
        <v>2190</v>
      </c>
      <c r="AH4986">
        <f>invoices[[#This Row],[EB Amount]]-invoices[[#This Row],[electricity_amount]]</f>
        <v>0</v>
      </c>
    </row>
    <row r="4987" spans="1:34">
      <c r="A4987" t="s">
        <v>4250</v>
      </c>
      <c r="B4987" t="s">
        <v>22</v>
      </c>
      <c r="C4987" t="s">
        <v>4251</v>
      </c>
      <c r="D4987" t="s">
        <v>24</v>
      </c>
      <c r="E4987" t="s">
        <v>268</v>
      </c>
      <c r="F4987" t="s">
        <v>323</v>
      </c>
      <c r="G4987" t="s">
        <v>4252</v>
      </c>
      <c r="H4987" s="1">
        <f>DATE(YEAR(invoices[[#This Row],[due_date]]),MONTH(invoices[[#This Row],[due_date]]),1)</f>
        <v>45200</v>
      </c>
      <c r="I4987" s="1">
        <v>45206</v>
      </c>
      <c r="J4987">
        <v>17000</v>
      </c>
      <c r="K4987">
        <v>1500</v>
      </c>
      <c r="L4987">
        <v>2250</v>
      </c>
      <c r="M4987">
        <f>invoices[[#This Row],[rent_amount]]+invoices[[#This Row],[electricity_amount]]+invoices[[#This Row],[other_charges]]</f>
        <v>20750</v>
      </c>
      <c r="N4987" t="s">
        <v>28</v>
      </c>
      <c r="O4987" t="s">
        <v>533</v>
      </c>
      <c r="P4987">
        <v>0</v>
      </c>
      <c r="Q4987" t="b">
        <v>0</v>
      </c>
      <c r="R4987" t="s">
        <v>264</v>
      </c>
      <c r="S4987">
        <v>0</v>
      </c>
      <c r="T4987">
        <f>invoices[[#This Row],[total_amount]]</f>
        <v>20750</v>
      </c>
      <c r="U4987" t="s">
        <v>4253</v>
      </c>
      <c r="V4987" t="str">
        <f>INDEX([1]!Table1[tenantname],MATCH(invoices[[#This Row],[allotment_id]],[1]!Table1[TenantAllotmentID],0))</f>
        <v>Aditya Prakash Singh (C21-A1)</v>
      </c>
      <c r="W4987" t="s">
        <v>15197</v>
      </c>
      <c r="X4987" t="s">
        <v>15198</v>
      </c>
      <c r="Y4987" s="4">
        <v>45200</v>
      </c>
      <c r="Z4987" t="s">
        <v>15808</v>
      </c>
      <c r="AA4987">
        <v>12203</v>
      </c>
      <c r="AB4987">
        <v>4066</v>
      </c>
      <c r="AC4987">
        <v>731</v>
      </c>
      <c r="AD4987" s="7">
        <f>invoices[[#This Row],[Rent]]+invoices[[#This Row],[Services]]+invoices[[#This Row],[GST]]</f>
        <v>17000</v>
      </c>
      <c r="AE4987" s="7">
        <f>invoices[[#This Row],[Total]]-invoices[[#This Row],[rent_amount]]</f>
        <v>0</v>
      </c>
      <c r="AF4987">
        <v>1409</v>
      </c>
      <c r="AG4987">
        <v>1500</v>
      </c>
      <c r="AH4987">
        <f>invoices[[#This Row],[EB Amount]]-invoices[[#This Row],[electricity_amount]]</f>
        <v>0</v>
      </c>
    </row>
    <row r="4988" spans="1:34">
      <c r="A4988" t="s">
        <v>4327</v>
      </c>
      <c r="B4988" t="s">
        <v>22</v>
      </c>
      <c r="C4988" t="s">
        <v>2633</v>
      </c>
      <c r="D4988" t="s">
        <v>24</v>
      </c>
      <c r="E4988" t="s">
        <v>476</v>
      </c>
      <c r="F4988" t="s">
        <v>1186</v>
      </c>
      <c r="G4988" t="s">
        <v>4328</v>
      </c>
      <c r="H4988" s="1">
        <f>DATE(YEAR(invoices[[#This Row],[due_date]]),MONTH(invoices[[#This Row],[due_date]]),1)</f>
        <v>45200</v>
      </c>
      <c r="I4988" s="1">
        <v>45206</v>
      </c>
      <c r="J4988">
        <v>13600</v>
      </c>
      <c r="K4988">
        <v>1710</v>
      </c>
      <c r="L4988">
        <v>0</v>
      </c>
      <c r="M4988">
        <f>invoices[[#This Row],[rent_amount]]+invoices[[#This Row],[electricity_amount]]+invoices[[#This Row],[other_charges]]</f>
        <v>15310</v>
      </c>
      <c r="N4988" t="s">
        <v>28</v>
      </c>
      <c r="O4988" t="s">
        <v>263</v>
      </c>
      <c r="P4988">
        <v>0</v>
      </c>
      <c r="Q4988" t="b">
        <v>0</v>
      </c>
      <c r="R4988" t="s">
        <v>264</v>
      </c>
      <c r="S4988">
        <v>0</v>
      </c>
      <c r="T4988">
        <f>invoices[[#This Row],[total_amount]]</f>
        <v>15310</v>
      </c>
      <c r="U4988" t="s">
        <v>2635</v>
      </c>
      <c r="V4988" t="str">
        <f>INDEX([1]!Table1[tenantname],MATCH(invoices[[#This Row],[allotment_id]],[1]!Table1[TenantAllotmentID],0))</f>
        <v>Reuben Varghese (B41-B2)</v>
      </c>
      <c r="W4988" t="s">
        <v>14855</v>
      </c>
      <c r="X4988" t="s">
        <v>14856</v>
      </c>
      <c r="Y4988" s="4">
        <v>45200</v>
      </c>
      <c r="Z4988" t="s">
        <v>15808</v>
      </c>
      <c r="AA4988">
        <v>9762</v>
      </c>
      <c r="AB4988">
        <v>3253</v>
      </c>
      <c r="AC4988">
        <v>585</v>
      </c>
      <c r="AD4988" s="7">
        <f>invoices[[#This Row],[Rent]]+invoices[[#This Row],[Services]]+invoices[[#This Row],[GST]]</f>
        <v>13600</v>
      </c>
      <c r="AE4988" s="7">
        <f>invoices[[#This Row],[Total]]-invoices[[#This Row],[rent_amount]]</f>
        <v>0</v>
      </c>
      <c r="AF4988">
        <v>1439</v>
      </c>
      <c r="AG4988">
        <v>1710</v>
      </c>
      <c r="AH4988">
        <f>invoices[[#This Row],[EB Amount]]-invoices[[#This Row],[electricity_amount]]</f>
        <v>0</v>
      </c>
    </row>
    <row r="4989" spans="1:34">
      <c r="A4989" t="s">
        <v>4442</v>
      </c>
      <c r="B4989" t="s">
        <v>22</v>
      </c>
      <c r="C4989" t="s">
        <v>974</v>
      </c>
      <c r="D4989" t="s">
        <v>24</v>
      </c>
      <c r="E4989" t="s">
        <v>50</v>
      </c>
      <c r="F4989" t="s">
        <v>485</v>
      </c>
      <c r="G4989" t="s">
        <v>4443</v>
      </c>
      <c r="H4989" s="1">
        <f>DATE(YEAR(invoices[[#This Row],[due_date]]),MONTH(invoices[[#This Row],[due_date]]),1)</f>
        <v>45200</v>
      </c>
      <c r="I4989" s="1">
        <v>45206</v>
      </c>
      <c r="J4989">
        <v>3509</v>
      </c>
      <c r="K4989">
        <v>2160</v>
      </c>
      <c r="L4989">
        <v>0</v>
      </c>
      <c r="M4989">
        <f>invoices[[#This Row],[rent_amount]]+invoices[[#This Row],[electricity_amount]]+invoices[[#This Row],[other_charges]]</f>
        <v>5669</v>
      </c>
      <c r="N4989" t="s">
        <v>28</v>
      </c>
      <c r="O4989" t="s">
        <v>839</v>
      </c>
      <c r="P4989">
        <v>0</v>
      </c>
      <c r="Q4989" t="b">
        <v>0</v>
      </c>
      <c r="R4989" t="s">
        <v>264</v>
      </c>
      <c r="S4989">
        <v>0</v>
      </c>
      <c r="T4989">
        <f>invoices[[#This Row],[total_amount]]</f>
        <v>5669</v>
      </c>
      <c r="U4989" t="s">
        <v>1512</v>
      </c>
      <c r="V4989" t="str">
        <f>INDEX([1]!Table1[tenantname],MATCH(invoices[[#This Row],[allotment_id]],[1]!Table1[TenantAllotmentID],0))</f>
        <v>Utkarsh De (B32-B2)</v>
      </c>
      <c r="W4989" t="s">
        <v>14300</v>
      </c>
      <c r="X4989" t="s">
        <v>14501</v>
      </c>
      <c r="Y4989" s="4">
        <v>45200</v>
      </c>
      <c r="Z4989" t="s">
        <v>15808</v>
      </c>
      <c r="AA4989">
        <v>2519</v>
      </c>
      <c r="AB4989">
        <v>839</v>
      </c>
      <c r="AC4989">
        <v>151</v>
      </c>
      <c r="AD4989" s="7">
        <f>invoices[[#This Row],[Rent]]+invoices[[#This Row],[Services]]+invoices[[#This Row],[GST]]</f>
        <v>3509</v>
      </c>
      <c r="AE4989" s="7">
        <f>invoices[[#This Row],[Total]]-invoices[[#This Row],[rent_amount]]</f>
        <v>0</v>
      </c>
      <c r="AF4989">
        <v>1486</v>
      </c>
      <c r="AG4989">
        <v>2160</v>
      </c>
      <c r="AH4989">
        <f>invoices[[#This Row],[EB Amount]]-invoices[[#This Row],[electricity_amount]]</f>
        <v>0</v>
      </c>
    </row>
    <row r="4990" spans="1:34">
      <c r="A4990" t="s">
        <v>4609</v>
      </c>
      <c r="B4990" t="s">
        <v>22</v>
      </c>
      <c r="C4990" t="s">
        <v>1772</v>
      </c>
      <c r="D4990" t="s">
        <v>24</v>
      </c>
      <c r="E4990" t="s">
        <v>254</v>
      </c>
      <c r="F4990" t="s">
        <v>255</v>
      </c>
      <c r="G4990" t="s">
        <v>4610</v>
      </c>
      <c r="H4990" s="1">
        <f>DATE(YEAR(invoices[[#This Row],[due_date]]),MONTH(invoices[[#This Row],[due_date]]),1)</f>
        <v>45200</v>
      </c>
      <c r="I4990" s="1">
        <v>45206</v>
      </c>
      <c r="J4990">
        <v>16500</v>
      </c>
      <c r="K4990">
        <v>2010</v>
      </c>
      <c r="L4990">
        <v>0</v>
      </c>
      <c r="M4990">
        <f>invoices[[#This Row],[rent_amount]]+invoices[[#This Row],[electricity_amount]]+invoices[[#This Row],[other_charges]]</f>
        <v>18510</v>
      </c>
      <c r="N4990" t="s">
        <v>28</v>
      </c>
      <c r="O4990" t="s">
        <v>533</v>
      </c>
      <c r="P4990">
        <v>0</v>
      </c>
      <c r="Q4990" t="b">
        <v>0</v>
      </c>
      <c r="R4990" t="s">
        <v>264</v>
      </c>
      <c r="S4990">
        <v>0</v>
      </c>
      <c r="T4990">
        <f>invoices[[#This Row],[total_amount]]</f>
        <v>18510</v>
      </c>
      <c r="U4990" t="s">
        <v>4611</v>
      </c>
      <c r="V4990" t="str">
        <f>INDEX([1]!Table1[tenantname],MATCH(invoices[[#This Row],[allotment_id]],[1]!Table1[TenantAllotmentID],0))</f>
        <v>Aarushi Bhadu (C42-A1)</v>
      </c>
      <c r="W4990" t="s">
        <v>14591</v>
      </c>
      <c r="X4990" t="s">
        <v>15268</v>
      </c>
      <c r="Y4990" s="4">
        <v>45200</v>
      </c>
      <c r="Z4990" t="s">
        <v>15808</v>
      </c>
      <c r="AA4990">
        <v>11844</v>
      </c>
      <c r="AB4990">
        <v>3947</v>
      </c>
      <c r="AC4990">
        <v>709</v>
      </c>
      <c r="AD4990" s="7">
        <f>invoices[[#This Row],[Rent]]+invoices[[#This Row],[Services]]+invoices[[#This Row],[GST]]</f>
        <v>16500</v>
      </c>
      <c r="AE4990" s="7">
        <f>invoices[[#This Row],[Total]]-invoices[[#This Row],[rent_amount]]</f>
        <v>0</v>
      </c>
      <c r="AF4990">
        <v>1561</v>
      </c>
      <c r="AG4990">
        <v>2010</v>
      </c>
      <c r="AH4990">
        <f>invoices[[#This Row],[EB Amount]]-invoices[[#This Row],[electricity_amount]]</f>
        <v>0</v>
      </c>
    </row>
    <row r="4991" spans="1:34">
      <c r="A4991" t="s">
        <v>4739</v>
      </c>
      <c r="B4991" t="s">
        <v>22</v>
      </c>
      <c r="C4991" t="s">
        <v>2467</v>
      </c>
      <c r="D4991" t="s">
        <v>24</v>
      </c>
      <c r="E4991" t="s">
        <v>25</v>
      </c>
      <c r="F4991" t="s">
        <v>1200</v>
      </c>
      <c r="G4991" t="s">
        <v>4740</v>
      </c>
      <c r="H4991" s="1">
        <f>DATE(YEAR(invoices[[#This Row],[due_date]]),MONTH(invoices[[#This Row],[due_date]]),1)</f>
        <v>45200</v>
      </c>
      <c r="I4991" s="1">
        <v>45206</v>
      </c>
      <c r="J4991">
        <v>5312</v>
      </c>
      <c r="K4991">
        <v>1620</v>
      </c>
      <c r="L4991">
        <v>2250</v>
      </c>
      <c r="M4991">
        <f>invoices[[#This Row],[rent_amount]]+invoices[[#This Row],[electricity_amount]]+invoices[[#This Row],[other_charges]]</f>
        <v>9182</v>
      </c>
      <c r="N4991" t="s">
        <v>28</v>
      </c>
      <c r="O4991" t="s">
        <v>533</v>
      </c>
      <c r="P4991">
        <v>0</v>
      </c>
      <c r="Q4991" t="b">
        <v>0</v>
      </c>
      <c r="R4991" t="s">
        <v>264</v>
      </c>
      <c r="S4991">
        <v>0</v>
      </c>
      <c r="T4991">
        <f>invoices[[#This Row],[total_amount]]</f>
        <v>9182</v>
      </c>
      <c r="U4991" t="s">
        <v>2469</v>
      </c>
      <c r="V4991" t="str">
        <f>INDEX([1]!Table1[tenantname],MATCH(invoices[[#This Row],[allotment_id]],[1]!Table1[TenantAllotmentID],0))</f>
        <v>Eshita Sharma (A24-A1)</v>
      </c>
      <c r="W4991" t="s">
        <v>14814</v>
      </c>
      <c r="X4991" t="s">
        <v>14815</v>
      </c>
      <c r="Y4991" s="4">
        <v>45200</v>
      </c>
      <c r="Z4991" t="s">
        <v>15808</v>
      </c>
      <c r="AA4991">
        <v>3813</v>
      </c>
      <c r="AB4991">
        <v>1271</v>
      </c>
      <c r="AC4991">
        <v>228</v>
      </c>
      <c r="AD4991" s="7">
        <f>invoices[[#This Row],[Rent]]+invoices[[#This Row],[Services]]+invoices[[#This Row],[GST]]</f>
        <v>5312</v>
      </c>
      <c r="AE4991" s="7">
        <f>invoices[[#This Row],[Total]]-invoices[[#This Row],[rent_amount]]</f>
        <v>0</v>
      </c>
      <c r="AF4991">
        <v>1622</v>
      </c>
      <c r="AG4991">
        <v>1620</v>
      </c>
      <c r="AH4991">
        <f>invoices[[#This Row],[EB Amount]]-invoices[[#This Row],[electricity_amount]]</f>
        <v>0</v>
      </c>
    </row>
    <row r="4992" spans="1:34">
      <c r="A4992" t="s">
        <v>5446</v>
      </c>
      <c r="B4992" t="s">
        <v>22</v>
      </c>
      <c r="C4992" t="s">
        <v>649</v>
      </c>
      <c r="D4992" t="s">
        <v>24</v>
      </c>
      <c r="E4992" t="s">
        <v>195</v>
      </c>
      <c r="F4992" t="s">
        <v>650</v>
      </c>
      <c r="G4992" t="s">
        <v>5447</v>
      </c>
      <c r="H4992" s="1">
        <f>DATE(YEAR(invoices[[#This Row],[due_date]]),MONTH(invoices[[#This Row],[due_date]]),1)</f>
        <v>45200</v>
      </c>
      <c r="I4992" s="1">
        <v>45206</v>
      </c>
      <c r="J4992">
        <v>13600</v>
      </c>
      <c r="K4992">
        <v>1300</v>
      </c>
      <c r="L4992">
        <v>0</v>
      </c>
      <c r="M4992">
        <f>invoices[[#This Row],[rent_amount]]+invoices[[#This Row],[electricity_amount]]+invoices[[#This Row],[other_charges]]</f>
        <v>14900</v>
      </c>
      <c r="N4992" t="s">
        <v>28</v>
      </c>
      <c r="O4992" t="s">
        <v>263</v>
      </c>
      <c r="P4992">
        <v>0</v>
      </c>
      <c r="Q4992" t="b">
        <v>0</v>
      </c>
      <c r="R4992" t="s">
        <v>264</v>
      </c>
      <c r="S4992">
        <v>0</v>
      </c>
      <c r="T4992">
        <f>invoices[[#This Row],[total_amount]]</f>
        <v>14900</v>
      </c>
      <c r="U4992" t="s">
        <v>652</v>
      </c>
      <c r="V4992" t="str">
        <f>INDEX([1]!Table1[tenantname],MATCH(invoices[[#This Row],[allotment_id]],[1]!Table1[TenantAllotmentID],0))</f>
        <v>Sai Prasanna Sape (D41-B2)</v>
      </c>
      <c r="W4992" t="s">
        <v>14183</v>
      </c>
      <c r="X4992" t="s">
        <v>14184</v>
      </c>
      <c r="Y4992" s="4">
        <v>45200</v>
      </c>
      <c r="Z4992" t="s">
        <v>15808</v>
      </c>
      <c r="AA4992">
        <v>9762</v>
      </c>
      <c r="AB4992">
        <v>3253</v>
      </c>
      <c r="AC4992">
        <v>585</v>
      </c>
      <c r="AD4992" s="7">
        <f>invoices[[#This Row],[Rent]]+invoices[[#This Row],[Services]]+invoices[[#This Row],[GST]]</f>
        <v>13600</v>
      </c>
      <c r="AE4992" s="7">
        <f>invoices[[#This Row],[Total]]-invoices[[#This Row],[rent_amount]]</f>
        <v>0</v>
      </c>
      <c r="AF4992">
        <v>1957</v>
      </c>
      <c r="AG4992">
        <v>1300</v>
      </c>
      <c r="AH4992">
        <f>invoices[[#This Row],[EB Amount]]-invoices[[#This Row],[electricity_amount]]</f>
        <v>0</v>
      </c>
    </row>
    <row r="4993" spans="1:34">
      <c r="A4993" t="s">
        <v>5475</v>
      </c>
      <c r="B4993" t="s">
        <v>22</v>
      </c>
      <c r="C4993" t="s">
        <v>4744</v>
      </c>
      <c r="D4993" t="s">
        <v>24</v>
      </c>
      <c r="E4993" t="s">
        <v>254</v>
      </c>
      <c r="F4993" t="s">
        <v>1092</v>
      </c>
      <c r="G4993" t="s">
        <v>5476</v>
      </c>
      <c r="H4993" s="1">
        <f>DATE(YEAR(invoices[[#This Row],[due_date]]),MONTH(invoices[[#This Row],[due_date]]),1)</f>
        <v>45200</v>
      </c>
      <c r="I4993" s="1">
        <v>45206</v>
      </c>
      <c r="J4993">
        <v>13600</v>
      </c>
      <c r="K4993">
        <v>2010</v>
      </c>
      <c r="L4993">
        <v>0</v>
      </c>
      <c r="M4993">
        <f>invoices[[#This Row],[rent_amount]]+invoices[[#This Row],[electricity_amount]]+invoices[[#This Row],[other_charges]]</f>
        <v>15610</v>
      </c>
      <c r="N4993" t="s">
        <v>28</v>
      </c>
      <c r="O4993" t="s">
        <v>263</v>
      </c>
      <c r="P4993">
        <v>0</v>
      </c>
      <c r="Q4993" t="b">
        <v>0</v>
      </c>
      <c r="R4993" t="s">
        <v>264</v>
      </c>
      <c r="S4993">
        <v>0</v>
      </c>
      <c r="T4993">
        <f>invoices[[#This Row],[total_amount]]</f>
        <v>15610</v>
      </c>
      <c r="U4993" t="s">
        <v>4746</v>
      </c>
      <c r="V4993" t="str">
        <f>INDEX([1]!Table1[tenantname],MATCH(invoices[[#This Row],[allotment_id]],[1]!Table1[TenantAllotmentID],0))</f>
        <v>Gayathri Sudhakaran (C42-B2)</v>
      </c>
      <c r="W4993" t="s">
        <v>15279</v>
      </c>
      <c r="X4993" t="s">
        <v>15280</v>
      </c>
      <c r="Y4993" s="4">
        <v>45200</v>
      </c>
      <c r="Z4993" t="s">
        <v>15808</v>
      </c>
      <c r="AA4993">
        <v>9762</v>
      </c>
      <c r="AB4993">
        <v>3253</v>
      </c>
      <c r="AC4993">
        <v>585</v>
      </c>
      <c r="AD4993" s="7">
        <f>invoices[[#This Row],[Rent]]+invoices[[#This Row],[Services]]+invoices[[#This Row],[GST]]</f>
        <v>13600</v>
      </c>
      <c r="AE4993" s="7">
        <f>invoices[[#This Row],[Total]]-invoices[[#This Row],[rent_amount]]</f>
        <v>0</v>
      </c>
      <c r="AF4993">
        <v>1969</v>
      </c>
      <c r="AG4993">
        <v>2010</v>
      </c>
      <c r="AH4993">
        <f>invoices[[#This Row],[EB Amount]]-invoices[[#This Row],[electricity_amount]]</f>
        <v>0</v>
      </c>
    </row>
    <row r="4994" spans="1:34">
      <c r="A4994" t="s">
        <v>5732</v>
      </c>
      <c r="B4994" t="s">
        <v>22</v>
      </c>
      <c r="C4994" t="s">
        <v>3367</v>
      </c>
      <c r="D4994" t="s">
        <v>24</v>
      </c>
      <c r="E4994" t="s">
        <v>226</v>
      </c>
      <c r="F4994" t="s">
        <v>1238</v>
      </c>
      <c r="G4994" t="s">
        <v>5733</v>
      </c>
      <c r="H4994" s="1">
        <f>DATE(YEAR(invoices[[#This Row],[due_date]]),MONTH(invoices[[#This Row],[due_date]]),1)</f>
        <v>45200</v>
      </c>
      <c r="I4994" s="1">
        <v>45206</v>
      </c>
      <c r="J4994">
        <v>15500</v>
      </c>
      <c r="K4994">
        <v>1770</v>
      </c>
      <c r="L4994">
        <v>0</v>
      </c>
      <c r="M4994">
        <f>invoices[[#This Row],[rent_amount]]+invoices[[#This Row],[electricity_amount]]+invoices[[#This Row],[other_charges]]</f>
        <v>17270</v>
      </c>
      <c r="N4994" t="s">
        <v>28</v>
      </c>
      <c r="O4994" t="s">
        <v>533</v>
      </c>
      <c r="P4994">
        <v>0</v>
      </c>
      <c r="Q4994" t="b">
        <v>0</v>
      </c>
      <c r="R4994" t="s">
        <v>264</v>
      </c>
      <c r="S4994">
        <v>0</v>
      </c>
      <c r="T4994">
        <f>invoices[[#This Row],[total_amount]]</f>
        <v>17270</v>
      </c>
      <c r="U4994" t="s">
        <v>3369</v>
      </c>
      <c r="V4994" t="str">
        <f>INDEX([1]!Table1[tenantname],MATCH(invoices[[#This Row],[allotment_id]],[1]!Table1[TenantAllotmentID],0))</f>
        <v>Vishakha Pandey (B12-A1)</v>
      </c>
      <c r="W4994" t="s">
        <v>15038</v>
      </c>
      <c r="X4994" t="s">
        <v>15039</v>
      </c>
      <c r="Y4994" s="4">
        <v>45200</v>
      </c>
      <c r="Z4994" t="s">
        <v>15808</v>
      </c>
      <c r="AA4994">
        <v>11126</v>
      </c>
      <c r="AB4994">
        <v>3708</v>
      </c>
      <c r="AC4994">
        <v>666</v>
      </c>
      <c r="AD4994" s="7">
        <f>invoices[[#This Row],[Rent]]+invoices[[#This Row],[Services]]+invoices[[#This Row],[GST]]</f>
        <v>15500</v>
      </c>
      <c r="AE4994" s="7">
        <f>invoices[[#This Row],[Total]]-invoices[[#This Row],[rent_amount]]</f>
        <v>0</v>
      </c>
      <c r="AF4994">
        <v>2089</v>
      </c>
      <c r="AG4994">
        <v>1770</v>
      </c>
      <c r="AH4994">
        <f>invoices[[#This Row],[EB Amount]]-invoices[[#This Row],[electricity_amount]]</f>
        <v>0</v>
      </c>
    </row>
    <row r="4995" spans="1:34">
      <c r="A4995" t="s">
        <v>5734</v>
      </c>
      <c r="B4995" t="s">
        <v>22</v>
      </c>
      <c r="C4995" t="s">
        <v>5698</v>
      </c>
      <c r="D4995" t="s">
        <v>24</v>
      </c>
      <c r="E4995" t="s">
        <v>234</v>
      </c>
      <c r="F4995" t="s">
        <v>2143</v>
      </c>
      <c r="G4995" t="s">
        <v>5735</v>
      </c>
      <c r="H4995" s="1">
        <f>DATE(YEAR(invoices[[#This Row],[due_date]]),MONTH(invoices[[#This Row],[due_date]]),1)</f>
        <v>45200</v>
      </c>
      <c r="I4995" s="1">
        <v>45206</v>
      </c>
      <c r="J4995">
        <v>12600</v>
      </c>
      <c r="K4995">
        <v>1500</v>
      </c>
      <c r="L4995">
        <v>0</v>
      </c>
      <c r="M4995">
        <f>invoices[[#This Row],[rent_amount]]+invoices[[#This Row],[electricity_amount]]+invoices[[#This Row],[other_charges]]</f>
        <v>14100</v>
      </c>
      <c r="N4995" t="s">
        <v>28</v>
      </c>
      <c r="O4995" t="s">
        <v>839</v>
      </c>
      <c r="P4995">
        <v>0</v>
      </c>
      <c r="Q4995" t="b">
        <v>0</v>
      </c>
      <c r="R4995" t="s">
        <v>264</v>
      </c>
      <c r="S4995">
        <v>0</v>
      </c>
      <c r="T4995">
        <f>invoices[[#This Row],[total_amount]]</f>
        <v>14100</v>
      </c>
      <c r="U4995" s="2" t="s">
        <v>5700</v>
      </c>
      <c r="V4995" t="str">
        <f>INDEX([1]!Table1[tenantname],MATCH(invoices[[#This Row],[allotment_id]],[1]!Table1[TenantAllotmentID],0))</f>
        <v>Tanya choudhary (D12-C2)</v>
      </c>
      <c r="W4995" t="s">
        <v>15412</v>
      </c>
      <c r="X4995" t="s">
        <v>15413</v>
      </c>
      <c r="Y4995" s="4">
        <v>45200</v>
      </c>
      <c r="Z4995" t="s">
        <v>15808</v>
      </c>
      <c r="AA4995">
        <v>9044</v>
      </c>
      <c r="AB4995">
        <v>3014</v>
      </c>
      <c r="AC4995">
        <v>542</v>
      </c>
      <c r="AD4995" s="7">
        <f>invoices[[#This Row],[Rent]]+invoices[[#This Row],[Services]]+invoices[[#This Row],[GST]]</f>
        <v>12600</v>
      </c>
      <c r="AE4995" s="7">
        <f>invoices[[#This Row],[Total]]-invoices[[#This Row],[rent_amount]]</f>
        <v>0</v>
      </c>
      <c r="AF4995">
        <v>2090</v>
      </c>
      <c r="AG4995">
        <v>1500</v>
      </c>
      <c r="AH4995">
        <f>invoices[[#This Row],[EB Amount]]-invoices[[#This Row],[electricity_amount]]</f>
        <v>0</v>
      </c>
    </row>
    <row r="4996" spans="1:34">
      <c r="A4996" t="s">
        <v>5736</v>
      </c>
      <c r="B4996" t="s">
        <v>22</v>
      </c>
      <c r="C4996" t="s">
        <v>3334</v>
      </c>
      <c r="D4996" t="s">
        <v>24</v>
      </c>
      <c r="E4996" t="s">
        <v>399</v>
      </c>
      <c r="F4996" t="s">
        <v>2247</v>
      </c>
      <c r="G4996" t="s">
        <v>5737</v>
      </c>
      <c r="H4996" s="1">
        <f>DATE(YEAR(invoices[[#This Row],[due_date]]),MONTH(invoices[[#This Row],[due_date]]),1)</f>
        <v>45200</v>
      </c>
      <c r="I4996" s="1">
        <v>45206</v>
      </c>
      <c r="J4996">
        <v>12600</v>
      </c>
      <c r="K4996">
        <v>1110</v>
      </c>
      <c r="L4996">
        <v>0</v>
      </c>
      <c r="M4996">
        <f>invoices[[#This Row],[rent_amount]]+invoices[[#This Row],[electricity_amount]]+invoices[[#This Row],[other_charges]]</f>
        <v>13710</v>
      </c>
      <c r="N4996" t="s">
        <v>28</v>
      </c>
      <c r="O4996" t="s">
        <v>263</v>
      </c>
      <c r="P4996">
        <v>0</v>
      </c>
      <c r="Q4996" t="b">
        <v>0</v>
      </c>
      <c r="R4996" t="s">
        <v>264</v>
      </c>
      <c r="S4996">
        <v>0</v>
      </c>
      <c r="T4996">
        <f>invoices[[#This Row],[total_amount]]</f>
        <v>13710</v>
      </c>
      <c r="U4996" t="s">
        <v>3336</v>
      </c>
      <c r="V4996" t="str">
        <f>INDEX([1]!Table1[tenantname],MATCH(invoices[[#This Row],[allotment_id]],[1]!Table1[TenantAllotmentID],0))</f>
        <v>Mathi Molzhi (B22-C1)</v>
      </c>
      <c r="W4996" t="s">
        <v>15028</v>
      </c>
      <c r="X4996" t="s">
        <v>15029</v>
      </c>
      <c r="Y4996" s="4">
        <v>45200</v>
      </c>
      <c r="Z4996" t="s">
        <v>15808</v>
      </c>
      <c r="AA4996">
        <v>9044</v>
      </c>
      <c r="AB4996">
        <v>3014</v>
      </c>
      <c r="AC4996">
        <v>542</v>
      </c>
      <c r="AD4996" s="7">
        <f>invoices[[#This Row],[Rent]]+invoices[[#This Row],[Services]]+invoices[[#This Row],[GST]]</f>
        <v>12600</v>
      </c>
      <c r="AE4996" s="7">
        <f>invoices[[#This Row],[Total]]-invoices[[#This Row],[rent_amount]]</f>
        <v>0</v>
      </c>
      <c r="AF4996">
        <v>2091</v>
      </c>
      <c r="AG4996">
        <v>1110</v>
      </c>
      <c r="AH4996">
        <f>invoices[[#This Row],[EB Amount]]-invoices[[#This Row],[electricity_amount]]</f>
        <v>0</v>
      </c>
    </row>
    <row r="4997" spans="1:34">
      <c r="A4997" t="s">
        <v>5748</v>
      </c>
      <c r="B4997" t="s">
        <v>22</v>
      </c>
      <c r="C4997" t="s">
        <v>3054</v>
      </c>
      <c r="D4997" t="s">
        <v>24</v>
      </c>
      <c r="E4997" t="s">
        <v>592</v>
      </c>
      <c r="F4997" t="s">
        <v>883</v>
      </c>
      <c r="G4997" t="s">
        <v>5749</v>
      </c>
      <c r="H4997" s="1">
        <f>DATE(YEAR(invoices[[#This Row],[due_date]]),MONTH(invoices[[#This Row],[due_date]]),1)</f>
        <v>45200</v>
      </c>
      <c r="I4997" s="1">
        <v>45206</v>
      </c>
      <c r="J4997">
        <v>13600</v>
      </c>
      <c r="K4997">
        <v>2100</v>
      </c>
      <c r="L4997">
        <v>0</v>
      </c>
      <c r="M4997">
        <f>invoices[[#This Row],[rent_amount]]+invoices[[#This Row],[electricity_amount]]+invoices[[#This Row],[other_charges]]</f>
        <v>15700</v>
      </c>
      <c r="N4997" t="s">
        <v>28</v>
      </c>
      <c r="O4997" t="s">
        <v>533</v>
      </c>
      <c r="P4997">
        <v>0</v>
      </c>
      <c r="Q4997" t="b">
        <v>0</v>
      </c>
      <c r="R4997" t="s">
        <v>264</v>
      </c>
      <c r="S4997">
        <v>0</v>
      </c>
      <c r="T4997">
        <f>invoices[[#This Row],[total_amount]]</f>
        <v>15700</v>
      </c>
      <c r="U4997" t="s">
        <v>3056</v>
      </c>
      <c r="V4997" t="str">
        <f>INDEX([1]!Table1[tenantname],MATCH(invoices[[#This Row],[allotment_id]],[1]!Table1[TenantAllotmentID],0))</f>
        <v>Bidisha Das (A44-B1)</v>
      </c>
      <c r="W4997" t="s">
        <v>14959</v>
      </c>
      <c r="X4997" t="s">
        <v>14960</v>
      </c>
      <c r="Y4997" s="4">
        <v>45200</v>
      </c>
      <c r="Z4997" t="s">
        <v>15808</v>
      </c>
      <c r="AA4997">
        <v>9762</v>
      </c>
      <c r="AB4997">
        <v>3253</v>
      </c>
      <c r="AC4997">
        <v>585</v>
      </c>
      <c r="AD4997" s="7">
        <f>invoices[[#This Row],[Rent]]+invoices[[#This Row],[Services]]+invoices[[#This Row],[GST]]</f>
        <v>13600</v>
      </c>
      <c r="AE4997" s="7">
        <f>invoices[[#This Row],[Total]]-invoices[[#This Row],[rent_amount]]</f>
        <v>0</v>
      </c>
      <c r="AF4997">
        <v>2097</v>
      </c>
      <c r="AG4997">
        <v>2100</v>
      </c>
      <c r="AH4997">
        <f>invoices[[#This Row],[EB Amount]]-invoices[[#This Row],[electricity_amount]]</f>
        <v>0</v>
      </c>
    </row>
    <row r="4998" spans="1:34">
      <c r="A4998" t="s">
        <v>5762</v>
      </c>
      <c r="B4998" t="s">
        <v>22</v>
      </c>
      <c r="C4998" t="s">
        <v>274</v>
      </c>
      <c r="D4998" t="s">
        <v>24</v>
      </c>
      <c r="E4998" t="s">
        <v>275</v>
      </c>
      <c r="F4998" t="s">
        <v>276</v>
      </c>
      <c r="G4998" t="s">
        <v>5763</v>
      </c>
      <c r="H4998" s="1">
        <f>DATE(YEAR(invoices[[#This Row],[due_date]]),MONTH(invoices[[#This Row],[due_date]]),1)</f>
        <v>45200</v>
      </c>
      <c r="I4998" s="1">
        <v>45206</v>
      </c>
      <c r="J4998">
        <v>12600</v>
      </c>
      <c r="K4998">
        <v>1980</v>
      </c>
      <c r="L4998">
        <v>0</v>
      </c>
      <c r="M4998">
        <f>invoices[[#This Row],[rent_amount]]+invoices[[#This Row],[electricity_amount]]+invoices[[#This Row],[other_charges]]</f>
        <v>14580</v>
      </c>
      <c r="N4998" t="s">
        <v>28</v>
      </c>
      <c r="O4998" t="s">
        <v>263</v>
      </c>
      <c r="P4998">
        <v>0</v>
      </c>
      <c r="Q4998" t="b">
        <v>0</v>
      </c>
      <c r="R4998" t="s">
        <v>264</v>
      </c>
      <c r="S4998">
        <v>0</v>
      </c>
      <c r="T4998">
        <f>invoices[[#This Row],[total_amount]]</f>
        <v>14580</v>
      </c>
      <c r="U4998" t="s">
        <v>280</v>
      </c>
      <c r="V4998" t="str">
        <f>INDEX([1]!Table1[tenantname],MATCH(invoices[[#This Row],[allotment_id]],[1]!Table1[TenantAllotmentID],0))</f>
        <v>Kashika Rao (B44-C2)</v>
      </c>
      <c r="W4998" t="s">
        <v>14052</v>
      </c>
      <c r="X4998" t="s">
        <v>14053</v>
      </c>
      <c r="Y4998" s="4">
        <v>45200</v>
      </c>
      <c r="Z4998" t="s">
        <v>15808</v>
      </c>
      <c r="AA4998">
        <v>9044</v>
      </c>
      <c r="AB4998">
        <v>3014</v>
      </c>
      <c r="AC4998">
        <v>542</v>
      </c>
      <c r="AD4998" s="7">
        <f>invoices[[#This Row],[Rent]]+invoices[[#This Row],[Services]]+invoices[[#This Row],[GST]]</f>
        <v>12600</v>
      </c>
      <c r="AE4998" s="7">
        <f>invoices[[#This Row],[Total]]-invoices[[#This Row],[rent_amount]]</f>
        <v>0</v>
      </c>
      <c r="AF4998">
        <v>2105</v>
      </c>
      <c r="AG4998">
        <v>1980</v>
      </c>
      <c r="AH4998">
        <f>invoices[[#This Row],[EB Amount]]-invoices[[#This Row],[electricity_amount]]</f>
        <v>0</v>
      </c>
    </row>
    <row r="4999" spans="1:34">
      <c r="A4999" t="s">
        <v>5932</v>
      </c>
      <c r="B4999" t="s">
        <v>22</v>
      </c>
      <c r="C4999" t="s">
        <v>1517</v>
      </c>
      <c r="D4999" t="s">
        <v>24</v>
      </c>
      <c r="E4999" t="s">
        <v>349</v>
      </c>
      <c r="F4999" t="s">
        <v>878</v>
      </c>
      <c r="G4999" t="s">
        <v>5933</v>
      </c>
      <c r="H4999" s="1">
        <f>DATE(YEAR(invoices[[#This Row],[due_date]]),MONTH(invoices[[#This Row],[due_date]]),1)</f>
        <v>45200</v>
      </c>
      <c r="I4999" s="1">
        <v>45206</v>
      </c>
      <c r="J4999">
        <v>18300</v>
      </c>
      <c r="K4999">
        <v>1020</v>
      </c>
      <c r="L4999">
        <v>0</v>
      </c>
      <c r="M4999">
        <f>invoices[[#This Row],[rent_amount]]+invoices[[#This Row],[electricity_amount]]+invoices[[#This Row],[other_charges]]</f>
        <v>19320</v>
      </c>
      <c r="N4999" t="s">
        <v>28</v>
      </c>
      <c r="O4999" t="s">
        <v>533</v>
      </c>
      <c r="P4999">
        <v>0</v>
      </c>
      <c r="Q4999" t="b">
        <v>0</v>
      </c>
      <c r="R4999" t="s">
        <v>264</v>
      </c>
      <c r="S4999">
        <v>0</v>
      </c>
      <c r="T4999">
        <f>invoices[[#This Row],[total_amount]]</f>
        <v>19320</v>
      </c>
      <c r="U4999" t="s">
        <v>1518</v>
      </c>
      <c r="V4999" t="str">
        <f>INDEX([1]!Table1[tenantname],MATCH(invoices[[#This Row],[allotment_id]],[1]!Table1[TenantAllotmentID],0))</f>
        <v>Binayak Debgupta (B11-A1)</v>
      </c>
      <c r="W4999" t="s">
        <v>14504</v>
      </c>
      <c r="X4999" t="s">
        <v>14505</v>
      </c>
      <c r="Y4999" s="4">
        <v>45200</v>
      </c>
      <c r="Z4999" t="s">
        <v>15808</v>
      </c>
      <c r="AA4999">
        <v>13136</v>
      </c>
      <c r="AB4999">
        <v>4377</v>
      </c>
      <c r="AC4999">
        <v>787</v>
      </c>
      <c r="AD4999" s="7">
        <f>invoices[[#This Row],[Rent]]+invoices[[#This Row],[Services]]+invoices[[#This Row],[GST]]</f>
        <v>18300</v>
      </c>
      <c r="AE4999" s="7">
        <f>invoices[[#This Row],[Total]]-invoices[[#This Row],[rent_amount]]</f>
        <v>0</v>
      </c>
      <c r="AF4999">
        <v>2189</v>
      </c>
      <c r="AG4999">
        <v>1020</v>
      </c>
      <c r="AH4999">
        <f>invoices[[#This Row],[EB Amount]]-invoices[[#This Row],[electricity_amount]]</f>
        <v>0</v>
      </c>
    </row>
    <row r="5000" spans="1:34">
      <c r="A5000" t="s">
        <v>6043</v>
      </c>
      <c r="B5000" t="s">
        <v>22</v>
      </c>
      <c r="C5000" t="s">
        <v>146</v>
      </c>
      <c r="D5000" t="s">
        <v>24</v>
      </c>
      <c r="E5000" t="s">
        <v>147</v>
      </c>
      <c r="F5000" t="s">
        <v>148</v>
      </c>
      <c r="G5000" t="s">
        <v>6044</v>
      </c>
      <c r="H5000" s="1">
        <f>DATE(YEAR(invoices[[#This Row],[due_date]]),MONTH(invoices[[#This Row],[due_date]]),1)</f>
        <v>45200</v>
      </c>
      <c r="I5000" s="1">
        <v>45206</v>
      </c>
      <c r="J5000">
        <v>12600</v>
      </c>
      <c r="K5000">
        <v>1650</v>
      </c>
      <c r="L5000">
        <v>0</v>
      </c>
      <c r="M5000">
        <f>invoices[[#This Row],[rent_amount]]+invoices[[#This Row],[electricity_amount]]+invoices[[#This Row],[other_charges]]</f>
        <v>14250</v>
      </c>
      <c r="N5000" t="s">
        <v>28</v>
      </c>
      <c r="O5000" t="s">
        <v>533</v>
      </c>
      <c r="P5000">
        <v>0</v>
      </c>
      <c r="Q5000" t="b">
        <v>0</v>
      </c>
      <c r="R5000" t="s">
        <v>264</v>
      </c>
      <c r="S5000">
        <v>0</v>
      </c>
      <c r="T5000">
        <f>invoices[[#This Row],[total_amount]]</f>
        <v>14250</v>
      </c>
      <c r="U5000" t="s">
        <v>152</v>
      </c>
      <c r="V5000" t="str">
        <f>INDEX([1]!Table1[tenantname],MATCH(invoices[[#This Row],[allotment_id]],[1]!Table1[TenantAllotmentID],0))</f>
        <v>Akshay R (C31-C1)</v>
      </c>
      <c r="W5000" t="s">
        <v>14016</v>
      </c>
      <c r="X5000" t="s">
        <v>14017</v>
      </c>
      <c r="Y5000" s="4">
        <v>45200</v>
      </c>
      <c r="Z5000" t="s">
        <v>15808</v>
      </c>
      <c r="AA5000">
        <v>9044</v>
      </c>
      <c r="AB5000">
        <v>3014</v>
      </c>
      <c r="AC5000">
        <v>542</v>
      </c>
      <c r="AD5000" s="7">
        <f>invoices[[#This Row],[Rent]]+invoices[[#This Row],[Services]]+invoices[[#This Row],[GST]]</f>
        <v>12600</v>
      </c>
      <c r="AE5000" s="7">
        <f>invoices[[#This Row],[Total]]-invoices[[#This Row],[rent_amount]]</f>
        <v>0</v>
      </c>
      <c r="AF5000">
        <v>2246</v>
      </c>
      <c r="AG5000">
        <v>1650</v>
      </c>
      <c r="AH5000">
        <f>invoices[[#This Row],[EB Amount]]-invoices[[#This Row],[electricity_amount]]</f>
        <v>0</v>
      </c>
    </row>
    <row r="5001" spans="1:34">
      <c r="A5001" t="s">
        <v>6069</v>
      </c>
      <c r="B5001" t="s">
        <v>22</v>
      </c>
      <c r="C5001" t="s">
        <v>2902</v>
      </c>
      <c r="D5001" t="s">
        <v>24</v>
      </c>
      <c r="E5001" t="s">
        <v>25</v>
      </c>
      <c r="F5001" t="s">
        <v>908</v>
      </c>
      <c r="G5001" t="s">
        <v>6070</v>
      </c>
      <c r="H5001" s="1">
        <f>DATE(YEAR(invoices[[#This Row],[due_date]]),MONTH(invoices[[#This Row],[due_date]]),1)</f>
        <v>45200</v>
      </c>
      <c r="I5001" s="1">
        <v>45206</v>
      </c>
      <c r="J5001">
        <v>11500</v>
      </c>
      <c r="K5001">
        <v>1620</v>
      </c>
      <c r="L5001">
        <v>0</v>
      </c>
      <c r="M5001">
        <f>invoices[[#This Row],[rent_amount]]+invoices[[#This Row],[electricity_amount]]+invoices[[#This Row],[other_charges]]</f>
        <v>13120</v>
      </c>
      <c r="N5001" t="s">
        <v>28</v>
      </c>
      <c r="O5001" t="s">
        <v>839</v>
      </c>
      <c r="P5001">
        <v>0</v>
      </c>
      <c r="Q5001" t="b">
        <v>0</v>
      </c>
      <c r="R5001" t="s">
        <v>264</v>
      </c>
      <c r="S5001">
        <v>0</v>
      </c>
      <c r="T5001">
        <f>invoices[[#This Row],[total_amount]]</f>
        <v>13120</v>
      </c>
      <c r="U5001" t="s">
        <v>2904</v>
      </c>
      <c r="V5001" t="str">
        <f>INDEX([1]!Table1[tenantname],MATCH(invoices[[#This Row],[allotment_id]],[1]!Table1[TenantAllotmentID],0))</f>
        <v>Swetha Prabakar (A24-B1)</v>
      </c>
      <c r="W5001" t="s">
        <v>14921</v>
      </c>
      <c r="X5001" t="s">
        <v>14922</v>
      </c>
      <c r="Y5001" s="4">
        <v>45200</v>
      </c>
      <c r="Z5001" t="s">
        <v>15808</v>
      </c>
      <c r="AA5001">
        <v>8255</v>
      </c>
      <c r="AB5001">
        <v>2751</v>
      </c>
      <c r="AC5001">
        <v>494</v>
      </c>
      <c r="AD5001" s="7">
        <f>invoices[[#This Row],[Rent]]+invoices[[#This Row],[Services]]+invoices[[#This Row],[GST]]</f>
        <v>11500</v>
      </c>
      <c r="AE5001" s="7">
        <f>invoices[[#This Row],[Total]]-invoices[[#This Row],[rent_amount]]</f>
        <v>0</v>
      </c>
      <c r="AF5001">
        <v>2259</v>
      </c>
      <c r="AG5001">
        <v>1620</v>
      </c>
      <c r="AH5001">
        <f>invoices[[#This Row],[EB Amount]]-invoices[[#This Row],[electricity_amount]]</f>
        <v>0</v>
      </c>
    </row>
    <row r="5002" spans="1:34">
      <c r="A5002" t="s">
        <v>6173</v>
      </c>
      <c r="B5002" t="s">
        <v>22</v>
      </c>
      <c r="C5002" t="s">
        <v>1197</v>
      </c>
      <c r="D5002" t="s">
        <v>24</v>
      </c>
      <c r="E5002" t="s">
        <v>247</v>
      </c>
      <c r="F5002" t="s">
        <v>870</v>
      </c>
      <c r="G5002" t="s">
        <v>6174</v>
      </c>
      <c r="H5002" s="1">
        <f>DATE(YEAR(invoices[[#This Row],[due_date]]),MONTH(invoices[[#This Row],[due_date]]),1)</f>
        <v>45200</v>
      </c>
      <c r="I5002" s="1">
        <v>45206</v>
      </c>
      <c r="J5002">
        <v>13600</v>
      </c>
      <c r="K5002">
        <v>1290</v>
      </c>
      <c r="L5002">
        <v>0</v>
      </c>
      <c r="M5002">
        <f>invoices[[#This Row],[rent_amount]]+invoices[[#This Row],[electricity_amount]]+invoices[[#This Row],[other_charges]]</f>
        <v>14890</v>
      </c>
      <c r="N5002" t="s">
        <v>28</v>
      </c>
      <c r="O5002" t="s">
        <v>839</v>
      </c>
      <c r="P5002">
        <v>0</v>
      </c>
      <c r="Q5002" t="b">
        <v>0</v>
      </c>
      <c r="R5002" t="s">
        <v>264</v>
      </c>
      <c r="S5002">
        <v>0</v>
      </c>
      <c r="T5002">
        <f>invoices[[#This Row],[total_amount]]</f>
        <v>14890</v>
      </c>
      <c r="U5002" t="s">
        <v>1669</v>
      </c>
      <c r="V5002" t="str">
        <f>INDEX([1]!Table1[tenantname],MATCH(invoices[[#This Row],[allotment_id]],[1]!Table1[TenantAllotmentID],0))</f>
        <v>Suchitprasath Dhamodharan (C11-B1)</v>
      </c>
      <c r="W5002" t="s">
        <v>14378</v>
      </c>
      <c r="X5002" t="s">
        <v>14556</v>
      </c>
      <c r="Y5002" s="4">
        <v>45200</v>
      </c>
      <c r="Z5002" t="s">
        <v>15808</v>
      </c>
      <c r="AA5002">
        <v>9762</v>
      </c>
      <c r="AB5002">
        <v>3253</v>
      </c>
      <c r="AC5002">
        <v>585</v>
      </c>
      <c r="AD5002" s="7">
        <f>invoices[[#This Row],[Rent]]+invoices[[#This Row],[Services]]+invoices[[#This Row],[GST]]</f>
        <v>13600</v>
      </c>
      <c r="AE5002" s="7">
        <f>invoices[[#This Row],[Total]]-invoices[[#This Row],[rent_amount]]</f>
        <v>0</v>
      </c>
      <c r="AF5002">
        <v>2309</v>
      </c>
      <c r="AG5002">
        <v>1290</v>
      </c>
      <c r="AH5002">
        <f>invoices[[#This Row],[EB Amount]]-invoices[[#This Row],[electricity_amount]]</f>
        <v>0</v>
      </c>
    </row>
    <row r="5003" spans="1:34">
      <c r="A5003" t="s">
        <v>6208</v>
      </c>
      <c r="B5003" t="s">
        <v>22</v>
      </c>
      <c r="C5003" t="s">
        <v>4677</v>
      </c>
      <c r="D5003" t="s">
        <v>24</v>
      </c>
      <c r="E5003" t="s">
        <v>34</v>
      </c>
      <c r="F5003" t="s">
        <v>805</v>
      </c>
      <c r="G5003" t="s">
        <v>6209</v>
      </c>
      <c r="H5003" s="1">
        <f>DATE(YEAR(invoices[[#This Row],[due_date]]),MONTH(invoices[[#This Row],[due_date]]),1)</f>
        <v>45200</v>
      </c>
      <c r="I5003" s="1">
        <v>45206</v>
      </c>
      <c r="J5003">
        <v>16000</v>
      </c>
      <c r="K5003">
        <v>2040</v>
      </c>
      <c r="L5003">
        <v>0</v>
      </c>
      <c r="M5003">
        <f>invoices[[#This Row],[rent_amount]]+invoices[[#This Row],[electricity_amount]]+invoices[[#This Row],[other_charges]]</f>
        <v>18040</v>
      </c>
      <c r="N5003" t="s">
        <v>28</v>
      </c>
      <c r="O5003" t="s">
        <v>533</v>
      </c>
      <c r="P5003">
        <v>0</v>
      </c>
      <c r="Q5003" t="b">
        <v>0</v>
      </c>
      <c r="R5003" t="s">
        <v>264</v>
      </c>
      <c r="S5003">
        <v>0</v>
      </c>
      <c r="T5003">
        <f>invoices[[#This Row],[total_amount]]</f>
        <v>18040</v>
      </c>
      <c r="U5003" t="s">
        <v>4679</v>
      </c>
      <c r="V5003" t="str">
        <f>INDEX([1]!Table1[tenantname],MATCH(invoices[[#This Row],[allotment_id]],[1]!Table1[TenantAllotmentID],0))</f>
        <v>Sai Sri Lakshmi Gogineni (B43-A1)</v>
      </c>
      <c r="W5003" t="s">
        <v>15275</v>
      </c>
      <c r="X5003" t="s">
        <v>15276</v>
      </c>
      <c r="Y5003" s="4">
        <v>45200</v>
      </c>
      <c r="Z5003" t="s">
        <v>15808</v>
      </c>
      <c r="AA5003">
        <v>11485</v>
      </c>
      <c r="AB5003">
        <v>3827</v>
      </c>
      <c r="AC5003">
        <v>688</v>
      </c>
      <c r="AD5003" s="7">
        <f>invoices[[#This Row],[Rent]]+invoices[[#This Row],[Services]]+invoices[[#This Row],[GST]]</f>
        <v>16000</v>
      </c>
      <c r="AE5003" s="7">
        <f>invoices[[#This Row],[Total]]-invoices[[#This Row],[rent_amount]]</f>
        <v>0</v>
      </c>
      <c r="AF5003">
        <v>2324</v>
      </c>
      <c r="AG5003">
        <v>2040</v>
      </c>
      <c r="AH5003">
        <f>invoices[[#This Row],[EB Amount]]-invoices[[#This Row],[electricity_amount]]</f>
        <v>0</v>
      </c>
    </row>
    <row r="5004" spans="1:34">
      <c r="A5004" t="s">
        <v>6703</v>
      </c>
      <c r="B5004" t="s">
        <v>22</v>
      </c>
      <c r="C5004" t="s">
        <v>426</v>
      </c>
      <c r="D5004" t="s">
        <v>24</v>
      </c>
      <c r="E5004" t="s">
        <v>181</v>
      </c>
      <c r="F5004" t="s">
        <v>427</v>
      </c>
      <c r="G5004" t="s">
        <v>6704</v>
      </c>
      <c r="H5004" s="1">
        <f>DATE(YEAR(invoices[[#This Row],[due_date]]),MONTH(invoices[[#This Row],[due_date]]),1)</f>
        <v>45200</v>
      </c>
      <c r="I5004" s="1">
        <v>45206</v>
      </c>
      <c r="J5004">
        <v>13600</v>
      </c>
      <c r="K5004">
        <v>1470</v>
      </c>
      <c r="L5004">
        <v>0</v>
      </c>
      <c r="M5004">
        <f>invoices[[#This Row],[rent_amount]]+invoices[[#This Row],[electricity_amount]]+invoices[[#This Row],[other_charges]]</f>
        <v>15070</v>
      </c>
      <c r="N5004" t="s">
        <v>28</v>
      </c>
      <c r="O5004" t="s">
        <v>839</v>
      </c>
      <c r="P5004">
        <v>0</v>
      </c>
      <c r="Q5004" t="b">
        <v>0</v>
      </c>
      <c r="R5004" t="s">
        <v>264</v>
      </c>
      <c r="S5004">
        <v>0</v>
      </c>
      <c r="T5004">
        <f>invoices[[#This Row],[total_amount]]</f>
        <v>15070</v>
      </c>
      <c r="U5004" t="s">
        <v>428</v>
      </c>
      <c r="V5004" t="str">
        <f>INDEX([1]!Table1[tenantname],MATCH(invoices[[#This Row],[allotment_id]],[1]!Table1[TenantAllotmentID],0))</f>
        <v>Vardhini Krishnamurthy (B24-B2)</v>
      </c>
      <c r="W5004" t="s">
        <v>14106</v>
      </c>
      <c r="X5004" t="s">
        <v>14107</v>
      </c>
      <c r="Y5004" s="4">
        <v>45200</v>
      </c>
      <c r="Z5004" t="s">
        <v>15808</v>
      </c>
      <c r="AA5004">
        <v>9762</v>
      </c>
      <c r="AB5004">
        <v>3253</v>
      </c>
      <c r="AC5004">
        <v>585</v>
      </c>
      <c r="AD5004" s="7">
        <f>invoices[[#This Row],[Rent]]+invoices[[#This Row],[Services]]+invoices[[#This Row],[GST]]</f>
        <v>13600</v>
      </c>
      <c r="AE5004" s="7">
        <f>invoices[[#This Row],[Total]]-invoices[[#This Row],[rent_amount]]</f>
        <v>0</v>
      </c>
      <c r="AF5004">
        <v>2580</v>
      </c>
      <c r="AG5004">
        <v>1470</v>
      </c>
      <c r="AH5004">
        <f>invoices[[#This Row],[EB Amount]]-invoices[[#This Row],[electricity_amount]]</f>
        <v>0</v>
      </c>
    </row>
    <row r="5005" spans="1:34">
      <c r="A5005" t="s">
        <v>6796</v>
      </c>
      <c r="B5005" t="s">
        <v>22</v>
      </c>
      <c r="C5005" t="s">
        <v>95</v>
      </c>
      <c r="D5005" t="s">
        <v>24</v>
      </c>
      <c r="E5005" t="s">
        <v>96</v>
      </c>
      <c r="F5005" t="s">
        <v>97</v>
      </c>
      <c r="G5005" t="s">
        <v>6797</v>
      </c>
      <c r="H5005" s="1">
        <f>DATE(YEAR(invoices[[#This Row],[due_date]]),MONTH(invoices[[#This Row],[due_date]]),1)</f>
        <v>45200</v>
      </c>
      <c r="I5005" s="1">
        <v>45206</v>
      </c>
      <c r="J5005">
        <v>12600</v>
      </c>
      <c r="K5005">
        <v>2320</v>
      </c>
      <c r="L5005">
        <v>0</v>
      </c>
      <c r="M5005">
        <f>invoices[[#This Row],[rent_amount]]+invoices[[#This Row],[electricity_amount]]+invoices[[#This Row],[other_charges]]</f>
        <v>14920</v>
      </c>
      <c r="N5005" t="s">
        <v>28</v>
      </c>
      <c r="O5005" t="s">
        <v>533</v>
      </c>
      <c r="P5005">
        <v>0</v>
      </c>
      <c r="Q5005" t="b">
        <v>0</v>
      </c>
      <c r="R5005" t="s">
        <v>264</v>
      </c>
      <c r="S5005">
        <v>0</v>
      </c>
      <c r="T5005">
        <f>invoices[[#This Row],[total_amount]]</f>
        <v>14920</v>
      </c>
      <c r="U5005" t="s">
        <v>101</v>
      </c>
      <c r="V5005" t="str">
        <f>INDEX([1]!Table1[tenantname],MATCH(invoices[[#This Row],[allotment_id]],[1]!Table1[TenantAllotmentID],0))</f>
        <v>Athreya Guru (B33-C2)</v>
      </c>
      <c r="W5005" t="s">
        <v>14002</v>
      </c>
      <c r="X5005" t="s">
        <v>14003</v>
      </c>
      <c r="Y5005" s="4">
        <v>45200</v>
      </c>
      <c r="Z5005" t="s">
        <v>15808</v>
      </c>
      <c r="AA5005">
        <v>9044</v>
      </c>
      <c r="AB5005">
        <v>3014</v>
      </c>
      <c r="AC5005">
        <v>542</v>
      </c>
      <c r="AD5005" s="7">
        <f>invoices[[#This Row],[Rent]]+invoices[[#This Row],[Services]]+invoices[[#This Row],[GST]]</f>
        <v>12600</v>
      </c>
      <c r="AE5005" s="7">
        <f>invoices[[#This Row],[Total]]-invoices[[#This Row],[rent_amount]]</f>
        <v>0</v>
      </c>
      <c r="AF5005">
        <v>2629</v>
      </c>
      <c r="AG5005">
        <v>2320</v>
      </c>
      <c r="AH5005">
        <f>invoices[[#This Row],[EB Amount]]-invoices[[#This Row],[electricity_amount]]</f>
        <v>0</v>
      </c>
    </row>
    <row r="5006" spans="1:34">
      <c r="A5006" t="s">
        <v>6809</v>
      </c>
      <c r="B5006" t="s">
        <v>22</v>
      </c>
      <c r="C5006" t="s">
        <v>389</v>
      </c>
      <c r="D5006" t="s">
        <v>24</v>
      </c>
      <c r="E5006" t="s">
        <v>50</v>
      </c>
      <c r="F5006" t="s">
        <v>485</v>
      </c>
      <c r="G5006" t="s">
        <v>6810</v>
      </c>
      <c r="H5006" s="1">
        <f>DATE(YEAR(invoices[[#This Row],[due_date]]),MONTH(invoices[[#This Row],[due_date]]),1)</f>
        <v>45200</v>
      </c>
      <c r="I5006" s="1">
        <v>45206</v>
      </c>
      <c r="J5006">
        <v>9973</v>
      </c>
      <c r="K5006">
        <v>0</v>
      </c>
      <c r="L5006">
        <v>2250</v>
      </c>
      <c r="M5006">
        <f>invoices[[#This Row],[rent_amount]]+invoices[[#This Row],[electricity_amount]]+invoices[[#This Row],[other_charges]]</f>
        <v>12223</v>
      </c>
      <c r="N5006" t="s">
        <v>28</v>
      </c>
      <c r="O5006" t="s">
        <v>839</v>
      </c>
      <c r="P5006">
        <v>0</v>
      </c>
      <c r="Q5006" t="b">
        <v>0</v>
      </c>
      <c r="R5006" t="s">
        <v>264</v>
      </c>
      <c r="S5006">
        <v>0</v>
      </c>
      <c r="T5006">
        <f>invoices[[#This Row],[total_amount]]</f>
        <v>12223</v>
      </c>
      <c r="U5006" t="s">
        <v>6811</v>
      </c>
      <c r="V5006" t="str">
        <f>INDEX([1]!Table1[tenantname],MATCH(invoices[[#This Row],[allotment_id]],[1]!Table1[TenantAllotmentID],0))</f>
        <v>Vikram Shingadi (B32-B2)</v>
      </c>
      <c r="W5006" t="s">
        <v>14092</v>
      </c>
      <c r="X5006" t="s">
        <v>15509</v>
      </c>
      <c r="Y5006" s="4">
        <v>45200</v>
      </c>
      <c r="Z5006" t="s">
        <v>15808</v>
      </c>
      <c r="AA5006">
        <v>6981</v>
      </c>
      <c r="AB5006">
        <v>2536</v>
      </c>
      <c r="AC5006">
        <v>456</v>
      </c>
      <c r="AD5006" s="7">
        <f>invoices[[#This Row],[Rent]]+invoices[[#This Row],[Services]]+invoices[[#This Row],[GST]]</f>
        <v>9973</v>
      </c>
      <c r="AE5006" s="7">
        <f>invoices[[#This Row],[Total]]-invoices[[#This Row],[rent_amount]]</f>
        <v>0</v>
      </c>
      <c r="AF5006">
        <v>2635</v>
      </c>
      <c r="AG5006">
        <v>0</v>
      </c>
      <c r="AH5006">
        <f>invoices[[#This Row],[EB Amount]]-invoices[[#This Row],[electricity_amount]]</f>
        <v>0</v>
      </c>
    </row>
    <row r="5007" spans="1:34">
      <c r="A5007" t="s">
        <v>6842</v>
      </c>
      <c r="B5007" t="s">
        <v>22</v>
      </c>
      <c r="C5007" t="s">
        <v>490</v>
      </c>
      <c r="D5007" t="s">
        <v>24</v>
      </c>
      <c r="E5007" t="s">
        <v>80</v>
      </c>
      <c r="F5007" t="s">
        <v>81</v>
      </c>
      <c r="G5007" t="s">
        <v>6843</v>
      </c>
      <c r="H5007" s="1">
        <f>DATE(YEAR(invoices[[#This Row],[due_date]]),MONTH(invoices[[#This Row],[due_date]]),1)</f>
        <v>45200</v>
      </c>
      <c r="I5007" s="1">
        <v>45206</v>
      </c>
      <c r="J5007">
        <v>13600</v>
      </c>
      <c r="K5007">
        <v>1404</v>
      </c>
      <c r="L5007">
        <v>0</v>
      </c>
      <c r="M5007">
        <f>invoices[[#This Row],[rent_amount]]+invoices[[#This Row],[electricity_amount]]+invoices[[#This Row],[other_charges]]</f>
        <v>15004</v>
      </c>
      <c r="N5007" t="s">
        <v>28</v>
      </c>
      <c r="O5007" t="s">
        <v>263</v>
      </c>
      <c r="P5007">
        <v>0</v>
      </c>
      <c r="Q5007" t="b">
        <v>0</v>
      </c>
      <c r="R5007" t="s">
        <v>264</v>
      </c>
      <c r="S5007">
        <v>0</v>
      </c>
      <c r="T5007">
        <f>invoices[[#This Row],[total_amount]]</f>
        <v>15004</v>
      </c>
      <c r="U5007" t="s">
        <v>492</v>
      </c>
      <c r="V5007" t="str">
        <f>INDEX([1]!Table1[tenantname],MATCH(invoices[[#This Row],[allotment_id]],[1]!Table1[TenantAllotmentID],0))</f>
        <v>Muskan Agarwal (D21-B1)</v>
      </c>
      <c r="W5007" t="s">
        <v>14128</v>
      </c>
      <c r="X5007" t="s">
        <v>14129</v>
      </c>
      <c r="Y5007" s="4">
        <v>45200</v>
      </c>
      <c r="Z5007" t="s">
        <v>15808</v>
      </c>
      <c r="AA5007">
        <v>9762</v>
      </c>
      <c r="AB5007">
        <v>3253</v>
      </c>
      <c r="AC5007">
        <v>585</v>
      </c>
      <c r="AD5007" s="7">
        <f>invoices[[#This Row],[Rent]]+invoices[[#This Row],[Services]]+invoices[[#This Row],[GST]]</f>
        <v>13600</v>
      </c>
      <c r="AE5007" s="7">
        <f>invoices[[#This Row],[Total]]-invoices[[#This Row],[rent_amount]]</f>
        <v>0</v>
      </c>
      <c r="AF5007">
        <v>2652</v>
      </c>
      <c r="AG5007">
        <v>1404</v>
      </c>
      <c r="AH5007">
        <f>invoices[[#This Row],[EB Amount]]-invoices[[#This Row],[electricity_amount]]</f>
        <v>0</v>
      </c>
    </row>
    <row r="5008" spans="1:34">
      <c r="A5008" t="s">
        <v>6916</v>
      </c>
      <c r="B5008" t="s">
        <v>22</v>
      </c>
      <c r="C5008" t="s">
        <v>1387</v>
      </c>
      <c r="D5008" t="s">
        <v>24</v>
      </c>
      <c r="E5008" t="s">
        <v>476</v>
      </c>
      <c r="F5008" t="s">
        <v>1388</v>
      </c>
      <c r="G5008" t="s">
        <v>6917</v>
      </c>
      <c r="H5008" s="1">
        <f>DATE(YEAR(invoices[[#This Row],[due_date]]),MONTH(invoices[[#This Row],[due_date]]),1)</f>
        <v>45200</v>
      </c>
      <c r="I5008" s="1">
        <v>45206</v>
      </c>
      <c r="J5008">
        <v>13600</v>
      </c>
      <c r="K5008">
        <v>1710</v>
      </c>
      <c r="L5008">
        <v>0</v>
      </c>
      <c r="M5008">
        <f>invoices[[#This Row],[rent_amount]]+invoices[[#This Row],[electricity_amount]]+invoices[[#This Row],[other_charges]]</f>
        <v>15310</v>
      </c>
      <c r="N5008" t="s">
        <v>28</v>
      </c>
      <c r="O5008" t="s">
        <v>839</v>
      </c>
      <c r="P5008">
        <v>0</v>
      </c>
      <c r="Q5008" t="b">
        <v>0</v>
      </c>
      <c r="R5008" t="s">
        <v>264</v>
      </c>
      <c r="S5008">
        <v>0</v>
      </c>
      <c r="T5008">
        <f>invoices[[#This Row],[total_amount]]</f>
        <v>15310</v>
      </c>
      <c r="U5008" t="s">
        <v>1390</v>
      </c>
      <c r="V5008" t="str">
        <f>INDEX([1]!Table1[tenantname],MATCH(invoices[[#This Row],[allotment_id]],[1]!Table1[TenantAllotmentID],0))</f>
        <v>Tushar Ankit (B41-B1)</v>
      </c>
      <c r="W5008" t="s">
        <v>14454</v>
      </c>
      <c r="X5008" t="s">
        <v>14455</v>
      </c>
      <c r="Y5008" s="4">
        <v>45200</v>
      </c>
      <c r="Z5008" t="s">
        <v>15808</v>
      </c>
      <c r="AA5008">
        <v>9762</v>
      </c>
      <c r="AB5008">
        <v>3253</v>
      </c>
      <c r="AC5008">
        <v>585</v>
      </c>
      <c r="AD5008" s="7">
        <f>invoices[[#This Row],[Rent]]+invoices[[#This Row],[Services]]+invoices[[#This Row],[GST]]</f>
        <v>13600</v>
      </c>
      <c r="AE5008" s="7">
        <f>invoices[[#This Row],[Total]]-invoices[[#This Row],[rent_amount]]</f>
        <v>0</v>
      </c>
      <c r="AF5008">
        <v>2692</v>
      </c>
      <c r="AG5008">
        <v>1710</v>
      </c>
      <c r="AH5008">
        <f>invoices[[#This Row],[EB Amount]]-invoices[[#This Row],[electricity_amount]]</f>
        <v>0</v>
      </c>
    </row>
    <row r="5009" spans="1:34">
      <c r="A5009" t="s">
        <v>7040</v>
      </c>
      <c r="B5009" t="s">
        <v>22</v>
      </c>
      <c r="C5009" t="s">
        <v>3491</v>
      </c>
      <c r="D5009" t="s">
        <v>24</v>
      </c>
      <c r="E5009" t="s">
        <v>329</v>
      </c>
      <c r="F5009" t="s">
        <v>902</v>
      </c>
      <c r="G5009" t="s">
        <v>7041</v>
      </c>
      <c r="H5009" s="1">
        <f>DATE(YEAR(invoices[[#This Row],[due_date]]),MONTH(invoices[[#This Row],[due_date]]),1)</f>
        <v>45200</v>
      </c>
      <c r="I5009" s="1">
        <v>45206</v>
      </c>
      <c r="J5009">
        <v>12600</v>
      </c>
      <c r="K5009">
        <v>2040</v>
      </c>
      <c r="L5009">
        <v>0</v>
      </c>
      <c r="M5009">
        <f>invoices[[#This Row],[rent_amount]]+invoices[[#This Row],[electricity_amount]]+invoices[[#This Row],[other_charges]]</f>
        <v>14640</v>
      </c>
      <c r="N5009" t="s">
        <v>28</v>
      </c>
      <c r="O5009" t="s">
        <v>839</v>
      </c>
      <c r="P5009">
        <v>0</v>
      </c>
      <c r="Q5009" t="b">
        <v>0</v>
      </c>
      <c r="R5009" t="s">
        <v>264</v>
      </c>
      <c r="S5009">
        <v>0</v>
      </c>
      <c r="T5009">
        <f>invoices[[#This Row],[total_amount]]</f>
        <v>14640</v>
      </c>
      <c r="U5009" t="s">
        <v>3493</v>
      </c>
      <c r="V5009" t="str">
        <f>INDEX([1]!Table1[tenantname],MATCH(invoices[[#This Row],[allotment_id]],[1]!Table1[TenantAllotmentID],0))</f>
        <v>Tanushree Senthil Kugan (C43-C2)</v>
      </c>
      <c r="W5009" t="s">
        <v>15068</v>
      </c>
      <c r="X5009" t="s">
        <v>15069</v>
      </c>
      <c r="Y5009" s="4">
        <v>45200</v>
      </c>
      <c r="Z5009" t="s">
        <v>15808</v>
      </c>
      <c r="AA5009">
        <v>9044</v>
      </c>
      <c r="AB5009">
        <v>3014</v>
      </c>
      <c r="AC5009">
        <v>542</v>
      </c>
      <c r="AD5009" s="7">
        <f>invoices[[#This Row],[Rent]]+invoices[[#This Row],[Services]]+invoices[[#This Row],[GST]]</f>
        <v>12600</v>
      </c>
      <c r="AE5009" s="7">
        <f>invoices[[#This Row],[Total]]-invoices[[#This Row],[rent_amount]]</f>
        <v>0</v>
      </c>
      <c r="AF5009">
        <v>2754</v>
      </c>
      <c r="AG5009">
        <v>2040</v>
      </c>
      <c r="AH5009">
        <f>invoices[[#This Row],[EB Amount]]-invoices[[#This Row],[electricity_amount]]</f>
        <v>0</v>
      </c>
    </row>
    <row r="5010" spans="1:34">
      <c r="A5010" t="s">
        <v>7058</v>
      </c>
      <c r="B5010" t="s">
        <v>22</v>
      </c>
      <c r="C5010" t="s">
        <v>5995</v>
      </c>
      <c r="D5010" t="s">
        <v>24</v>
      </c>
      <c r="E5010" t="s">
        <v>569</v>
      </c>
      <c r="F5010" t="s">
        <v>1493</v>
      </c>
      <c r="G5010" t="s">
        <v>7059</v>
      </c>
      <c r="H5010" s="1">
        <f>DATE(YEAR(invoices[[#This Row],[due_date]]),MONTH(invoices[[#This Row],[due_date]]),1)</f>
        <v>45200</v>
      </c>
      <c r="I5010" s="1">
        <v>45206</v>
      </c>
      <c r="J5010">
        <v>697</v>
      </c>
      <c r="K5010">
        <v>103</v>
      </c>
      <c r="L5010">
        <v>0</v>
      </c>
      <c r="M5010">
        <f>invoices[[#This Row],[rent_amount]]+invoices[[#This Row],[electricity_amount]]+invoices[[#This Row],[other_charges]]</f>
        <v>800</v>
      </c>
      <c r="N5010" t="s">
        <v>28</v>
      </c>
      <c r="O5010" t="s">
        <v>263</v>
      </c>
      <c r="P5010">
        <v>0</v>
      </c>
      <c r="Q5010" t="b">
        <v>0</v>
      </c>
      <c r="R5010" t="s">
        <v>264</v>
      </c>
      <c r="S5010">
        <v>0</v>
      </c>
      <c r="T5010">
        <f>invoices[[#This Row],[total_amount]]</f>
        <v>800</v>
      </c>
      <c r="U5010" t="s">
        <v>5997</v>
      </c>
      <c r="V5010" t="str">
        <f>INDEX([1]!Table1[tenantname],MATCH(invoices[[#This Row],[allotment_id]],[1]!Table1[TenantAllotmentID],0))</f>
        <v>Neetu Santhosh (C12-C1)</v>
      </c>
      <c r="W5010" t="s">
        <v>15439</v>
      </c>
      <c r="X5010" t="s">
        <v>15440</v>
      </c>
      <c r="Y5010" s="4">
        <v>45200</v>
      </c>
      <c r="Z5010" t="s">
        <v>15808</v>
      </c>
      <c r="AA5010">
        <v>489</v>
      </c>
      <c r="AB5010">
        <v>177</v>
      </c>
      <c r="AC5010">
        <v>31</v>
      </c>
      <c r="AD5010" s="7">
        <f>invoices[[#This Row],[Rent]]+invoices[[#This Row],[Services]]+invoices[[#This Row],[GST]]</f>
        <v>697</v>
      </c>
      <c r="AE5010" s="7">
        <f>invoices[[#This Row],[Total]]-invoices[[#This Row],[rent_amount]]</f>
        <v>0</v>
      </c>
      <c r="AF5010">
        <v>2763</v>
      </c>
      <c r="AG5010">
        <v>103</v>
      </c>
      <c r="AH5010">
        <f>invoices[[#This Row],[EB Amount]]-invoices[[#This Row],[electricity_amount]]</f>
        <v>0</v>
      </c>
    </row>
    <row r="5011" spans="1:34">
      <c r="A5011" t="s">
        <v>7080</v>
      </c>
      <c r="B5011" t="s">
        <v>22</v>
      </c>
      <c r="C5011" t="s">
        <v>1981</v>
      </c>
      <c r="D5011" t="s">
        <v>24</v>
      </c>
      <c r="E5011" t="s">
        <v>96</v>
      </c>
      <c r="F5011" t="s">
        <v>1982</v>
      </c>
      <c r="G5011" t="s">
        <v>7081</v>
      </c>
      <c r="H5011" s="1">
        <f>DATE(YEAR(invoices[[#This Row],[due_date]]),MONTH(invoices[[#This Row],[due_date]]),1)</f>
        <v>45200</v>
      </c>
      <c r="I5011" s="1">
        <v>45206</v>
      </c>
      <c r="J5011">
        <v>12500</v>
      </c>
      <c r="K5011">
        <v>1440</v>
      </c>
      <c r="L5011">
        <v>0</v>
      </c>
      <c r="M5011">
        <f>invoices[[#This Row],[rent_amount]]+invoices[[#This Row],[electricity_amount]]+invoices[[#This Row],[other_charges]]</f>
        <v>13940</v>
      </c>
      <c r="N5011" t="s">
        <v>28</v>
      </c>
      <c r="O5011" t="s">
        <v>263</v>
      </c>
      <c r="P5011">
        <v>0</v>
      </c>
      <c r="Q5011" t="b">
        <v>0</v>
      </c>
      <c r="R5011" t="s">
        <v>264</v>
      </c>
      <c r="S5011">
        <v>0</v>
      </c>
      <c r="T5011">
        <f>invoices[[#This Row],[total_amount]]</f>
        <v>13940</v>
      </c>
      <c r="U5011" t="s">
        <v>1984</v>
      </c>
      <c r="V5011" t="str">
        <f>INDEX([1]!Table1[tenantname],MATCH(invoices[[#This Row],[allotment_id]],[1]!Table1[TenantAllotmentID],0))</f>
        <v>Nitin Chanpuriya (B33-C1)</v>
      </c>
      <c r="W5011" t="s">
        <v>14667</v>
      </c>
      <c r="X5011" t="s">
        <v>14668</v>
      </c>
      <c r="Y5011" s="4">
        <v>45200</v>
      </c>
      <c r="Z5011" t="s">
        <v>15808</v>
      </c>
      <c r="AA5011">
        <v>8973</v>
      </c>
      <c r="AB5011">
        <v>2990</v>
      </c>
      <c r="AC5011">
        <v>537</v>
      </c>
      <c r="AD5011" s="7">
        <f>invoices[[#This Row],[Rent]]+invoices[[#This Row],[Services]]+invoices[[#This Row],[GST]]</f>
        <v>12500</v>
      </c>
      <c r="AE5011" s="7">
        <f>invoices[[#This Row],[Total]]-invoices[[#This Row],[rent_amount]]</f>
        <v>0</v>
      </c>
      <c r="AF5011">
        <v>2776</v>
      </c>
      <c r="AG5011">
        <v>1440</v>
      </c>
      <c r="AH5011">
        <f>invoices[[#This Row],[EB Amount]]-invoices[[#This Row],[electricity_amount]]</f>
        <v>0</v>
      </c>
    </row>
    <row r="5012" spans="1:34">
      <c r="A5012" t="s">
        <v>7489</v>
      </c>
      <c r="B5012" t="s">
        <v>22</v>
      </c>
      <c r="C5012" t="s">
        <v>132</v>
      </c>
      <c r="D5012" t="s">
        <v>24</v>
      </c>
      <c r="E5012" t="s">
        <v>50</v>
      </c>
      <c r="F5012" t="s">
        <v>133</v>
      </c>
      <c r="G5012" t="s">
        <v>7490</v>
      </c>
      <c r="H5012" s="1">
        <f>DATE(YEAR(invoices[[#This Row],[due_date]]),MONTH(invoices[[#This Row],[due_date]]),1)</f>
        <v>45200</v>
      </c>
      <c r="I5012" s="1">
        <v>45206</v>
      </c>
      <c r="J5012">
        <v>9240</v>
      </c>
      <c r="K5012">
        <v>0</v>
      </c>
      <c r="L5012">
        <v>0</v>
      </c>
      <c r="M5012">
        <f>invoices[[#This Row],[rent_amount]]+invoices[[#This Row],[electricity_amount]]+invoices[[#This Row],[other_charges]]</f>
        <v>9240</v>
      </c>
      <c r="N5012" t="s">
        <v>28</v>
      </c>
      <c r="O5012" t="s">
        <v>839</v>
      </c>
      <c r="P5012">
        <v>0</v>
      </c>
      <c r="Q5012" t="b">
        <v>0</v>
      </c>
      <c r="R5012" t="s">
        <v>264</v>
      </c>
      <c r="S5012">
        <v>0</v>
      </c>
      <c r="T5012">
        <f>invoices[[#This Row],[total_amount]]</f>
        <v>9240</v>
      </c>
      <c r="U5012" t="s">
        <v>137</v>
      </c>
      <c r="V5012" t="str">
        <f>INDEX([1]!Table1[tenantname],MATCH(invoices[[#This Row],[allotment_id]],[1]!Table1[TenantAllotmentID],0))</f>
        <v>Uma Saikumar Torikonda (B32-C1)</v>
      </c>
      <c r="W5012" t="s">
        <v>14012</v>
      </c>
      <c r="X5012" t="s">
        <v>14013</v>
      </c>
      <c r="Y5012" s="4">
        <v>45200</v>
      </c>
      <c r="Z5012" t="s">
        <v>15808</v>
      </c>
      <c r="AA5012">
        <v>6469</v>
      </c>
      <c r="AB5012">
        <v>2349</v>
      </c>
      <c r="AC5012">
        <v>422</v>
      </c>
      <c r="AD5012" s="7">
        <f>invoices[[#This Row],[Rent]]+invoices[[#This Row],[Services]]+invoices[[#This Row],[GST]]</f>
        <v>9240</v>
      </c>
      <c r="AE5012" s="7">
        <f>invoices[[#This Row],[Total]]-invoices[[#This Row],[rent_amount]]</f>
        <v>0</v>
      </c>
      <c r="AF5012">
        <v>2976</v>
      </c>
      <c r="AG5012">
        <v>0</v>
      </c>
      <c r="AH5012">
        <f>invoices[[#This Row],[EB Amount]]-invoices[[#This Row],[electricity_amount]]</f>
        <v>0</v>
      </c>
    </row>
    <row r="5013" spans="1:34">
      <c r="A5013" t="s">
        <v>7614</v>
      </c>
      <c r="B5013" t="s">
        <v>22</v>
      </c>
      <c r="C5013" t="s">
        <v>1847</v>
      </c>
      <c r="D5013" t="s">
        <v>24</v>
      </c>
      <c r="E5013" t="s">
        <v>181</v>
      </c>
      <c r="F5013" t="s">
        <v>609</v>
      </c>
      <c r="G5013" t="s">
        <v>7615</v>
      </c>
      <c r="H5013" s="1">
        <f>DATE(YEAR(invoices[[#This Row],[due_date]]),MONTH(invoices[[#This Row],[due_date]]),1)</f>
        <v>45200</v>
      </c>
      <c r="I5013" s="1">
        <v>45206</v>
      </c>
      <c r="J5013">
        <v>15730</v>
      </c>
      <c r="K5013">
        <v>0</v>
      </c>
      <c r="L5013">
        <v>0</v>
      </c>
      <c r="M5013">
        <f>invoices[[#This Row],[rent_amount]]+invoices[[#This Row],[electricity_amount]]+invoices[[#This Row],[other_charges]]</f>
        <v>15730</v>
      </c>
      <c r="N5013" t="s">
        <v>28</v>
      </c>
      <c r="O5013" t="s">
        <v>533</v>
      </c>
      <c r="P5013">
        <v>0</v>
      </c>
      <c r="Q5013" t="b">
        <v>0</v>
      </c>
      <c r="R5013" t="s">
        <v>264</v>
      </c>
      <c r="S5013">
        <v>0</v>
      </c>
      <c r="T5013">
        <f>invoices[[#This Row],[total_amount]]</f>
        <v>15730</v>
      </c>
      <c r="U5013" t="s">
        <v>7616</v>
      </c>
      <c r="V5013" t="str">
        <f>INDEX([1]!Table1[tenantname],MATCH(invoices[[#This Row],[allotment_id]],[1]!Table1[TenantAllotmentID],0))</f>
        <v>Aditi Maurya (B24-A1)</v>
      </c>
      <c r="W5013" t="s">
        <v>14617</v>
      </c>
      <c r="X5013" t="s">
        <v>15563</v>
      </c>
      <c r="Y5013" s="4">
        <v>45200</v>
      </c>
      <c r="Z5013" t="s">
        <v>15808</v>
      </c>
      <c r="AA5013">
        <v>11291</v>
      </c>
      <c r="AB5013">
        <v>3762</v>
      </c>
      <c r="AC5013">
        <v>677</v>
      </c>
      <c r="AD5013" s="7">
        <f>invoices[[#This Row],[Rent]]+invoices[[#This Row],[Services]]+invoices[[#This Row],[GST]]</f>
        <v>15730</v>
      </c>
      <c r="AE5013" s="7">
        <f>invoices[[#This Row],[Total]]-invoices[[#This Row],[rent_amount]]</f>
        <v>0</v>
      </c>
      <c r="AF5013">
        <v>3039</v>
      </c>
      <c r="AG5013">
        <v>0</v>
      </c>
      <c r="AH5013">
        <f>invoices[[#This Row],[EB Amount]]-invoices[[#This Row],[electricity_amount]]</f>
        <v>0</v>
      </c>
    </row>
    <row r="5014" spans="1:34">
      <c r="A5014" t="s">
        <v>7687</v>
      </c>
      <c r="B5014" t="s">
        <v>22</v>
      </c>
      <c r="C5014" t="s">
        <v>2577</v>
      </c>
      <c r="D5014" t="s">
        <v>24</v>
      </c>
      <c r="E5014" t="s">
        <v>275</v>
      </c>
      <c r="F5014" t="s">
        <v>782</v>
      </c>
      <c r="G5014" t="s">
        <v>7688</v>
      </c>
      <c r="H5014" s="1">
        <f>DATE(YEAR(invoices[[#This Row],[due_date]]),MONTH(invoices[[#This Row],[due_date]]),1)</f>
        <v>45200</v>
      </c>
      <c r="I5014" s="1">
        <v>45206</v>
      </c>
      <c r="J5014">
        <v>18300</v>
      </c>
      <c r="K5014">
        <v>1980</v>
      </c>
      <c r="L5014">
        <v>0</v>
      </c>
      <c r="M5014">
        <f>invoices[[#This Row],[rent_amount]]+invoices[[#This Row],[electricity_amount]]+invoices[[#This Row],[other_charges]]</f>
        <v>20280</v>
      </c>
      <c r="N5014" t="s">
        <v>28</v>
      </c>
      <c r="O5014" t="s">
        <v>839</v>
      </c>
      <c r="P5014">
        <v>0</v>
      </c>
      <c r="Q5014" t="b">
        <v>0</v>
      </c>
      <c r="R5014" t="s">
        <v>264</v>
      </c>
      <c r="S5014">
        <v>0</v>
      </c>
      <c r="T5014">
        <f>invoices[[#This Row],[total_amount]]</f>
        <v>20280</v>
      </c>
      <c r="U5014" t="s">
        <v>2579</v>
      </c>
      <c r="V5014" t="str">
        <f>INDEX([1]!Table1[tenantname],MATCH(invoices[[#This Row],[allotment_id]],[1]!Table1[TenantAllotmentID],0))</f>
        <v>Supritha A (B44-A1)</v>
      </c>
      <c r="W5014" t="s">
        <v>14841</v>
      </c>
      <c r="X5014" t="s">
        <v>14842</v>
      </c>
      <c r="Y5014" s="4">
        <v>45200</v>
      </c>
      <c r="Z5014" t="s">
        <v>15808</v>
      </c>
      <c r="AA5014">
        <v>13136</v>
      </c>
      <c r="AB5014">
        <v>4377</v>
      </c>
      <c r="AC5014">
        <v>787</v>
      </c>
      <c r="AD5014" s="7">
        <f>invoices[[#This Row],[Rent]]+invoices[[#This Row],[Services]]+invoices[[#This Row],[GST]]</f>
        <v>18300</v>
      </c>
      <c r="AE5014" s="7">
        <f>invoices[[#This Row],[Total]]-invoices[[#This Row],[rent_amount]]</f>
        <v>0</v>
      </c>
      <c r="AF5014">
        <v>3076</v>
      </c>
      <c r="AG5014">
        <v>1980</v>
      </c>
      <c r="AH5014">
        <f>invoices[[#This Row],[EB Amount]]-invoices[[#This Row],[electricity_amount]]</f>
        <v>0</v>
      </c>
    </row>
    <row r="5015" spans="1:34">
      <c r="A5015" t="s">
        <v>7920</v>
      </c>
      <c r="B5015" t="s">
        <v>22</v>
      </c>
      <c r="C5015" t="s">
        <v>1068</v>
      </c>
      <c r="D5015" t="s">
        <v>24</v>
      </c>
      <c r="E5015" t="s">
        <v>476</v>
      </c>
      <c r="F5015" t="s">
        <v>1069</v>
      </c>
      <c r="G5015" t="s">
        <v>7921</v>
      </c>
      <c r="H5015" s="1">
        <f>DATE(YEAR(invoices[[#This Row],[due_date]]),MONTH(invoices[[#This Row],[due_date]]),1)</f>
        <v>45200</v>
      </c>
      <c r="I5015" s="1">
        <v>45206</v>
      </c>
      <c r="J5015">
        <v>12500</v>
      </c>
      <c r="K5015">
        <v>1710</v>
      </c>
      <c r="L5015">
        <v>0</v>
      </c>
      <c r="M5015">
        <f>invoices[[#This Row],[rent_amount]]+invoices[[#This Row],[electricity_amount]]+invoices[[#This Row],[other_charges]]</f>
        <v>14210</v>
      </c>
      <c r="N5015" t="s">
        <v>28</v>
      </c>
      <c r="O5015" t="s">
        <v>263</v>
      </c>
      <c r="P5015">
        <v>0</v>
      </c>
      <c r="Q5015" t="b">
        <v>0</v>
      </c>
      <c r="R5015" t="s">
        <v>264</v>
      </c>
      <c r="S5015">
        <v>0</v>
      </c>
      <c r="T5015">
        <f>invoices[[#This Row],[total_amount]]</f>
        <v>14210</v>
      </c>
      <c r="U5015" t="s">
        <v>1071</v>
      </c>
      <c r="V5015" t="str">
        <f>INDEX([1]!Table1[tenantname],MATCH(invoices[[#This Row],[allotment_id]],[1]!Table1[TenantAllotmentID],0))</f>
        <v>pradeep Kashavena (B41-C2)</v>
      </c>
      <c r="W5015" t="s">
        <v>14337</v>
      </c>
      <c r="X5015" t="s">
        <v>14338</v>
      </c>
      <c r="Y5015" s="4">
        <v>45200</v>
      </c>
      <c r="Z5015" t="s">
        <v>15808</v>
      </c>
      <c r="AA5015">
        <v>8973</v>
      </c>
      <c r="AB5015">
        <v>2990</v>
      </c>
      <c r="AC5015">
        <v>537</v>
      </c>
      <c r="AD5015" s="7">
        <f>invoices[[#This Row],[Rent]]+invoices[[#This Row],[Services]]+invoices[[#This Row],[GST]]</f>
        <v>12500</v>
      </c>
      <c r="AE5015" s="7">
        <f>invoices[[#This Row],[Total]]-invoices[[#This Row],[rent_amount]]</f>
        <v>0</v>
      </c>
      <c r="AF5015">
        <v>3196</v>
      </c>
      <c r="AG5015">
        <v>1710</v>
      </c>
      <c r="AH5015">
        <f>invoices[[#This Row],[EB Amount]]-invoices[[#This Row],[electricity_amount]]</f>
        <v>0</v>
      </c>
    </row>
    <row r="5016" spans="1:34">
      <c r="A5016" t="s">
        <v>8016</v>
      </c>
      <c r="B5016" t="s">
        <v>22</v>
      </c>
      <c r="C5016" t="s">
        <v>6126</v>
      </c>
      <c r="D5016" t="s">
        <v>24</v>
      </c>
      <c r="E5016" t="s">
        <v>329</v>
      </c>
      <c r="F5016" t="s">
        <v>956</v>
      </c>
      <c r="G5016" t="s">
        <v>8017</v>
      </c>
      <c r="H5016" s="1">
        <f>DATE(YEAR(invoices[[#This Row],[due_date]]),MONTH(invoices[[#This Row],[due_date]]),1)</f>
        <v>45200</v>
      </c>
      <c r="I5016" s="1">
        <v>45206</v>
      </c>
      <c r="J5016">
        <v>12600</v>
      </c>
      <c r="K5016">
        <v>2040</v>
      </c>
      <c r="L5016">
        <v>0</v>
      </c>
      <c r="M5016">
        <f>invoices[[#This Row],[rent_amount]]+invoices[[#This Row],[electricity_amount]]+invoices[[#This Row],[other_charges]]</f>
        <v>14640</v>
      </c>
      <c r="N5016" t="s">
        <v>28</v>
      </c>
      <c r="O5016" t="s">
        <v>263</v>
      </c>
      <c r="P5016">
        <v>0</v>
      </c>
      <c r="Q5016" t="b">
        <v>0</v>
      </c>
      <c r="R5016" t="s">
        <v>264</v>
      </c>
      <c r="S5016">
        <v>0</v>
      </c>
      <c r="T5016">
        <f>invoices[[#This Row],[total_amount]]</f>
        <v>14640</v>
      </c>
      <c r="U5016" t="s">
        <v>7482</v>
      </c>
      <c r="V5016" t="str">
        <f>INDEX([1]!Table1[tenantname],MATCH(invoices[[#This Row],[allotment_id]],[1]!Table1[TenantAllotmentID],0))</f>
        <v>Madumitaa Anbu (C43-C1)</v>
      </c>
      <c r="W5016" t="s">
        <v>15452</v>
      </c>
      <c r="X5016" t="s">
        <v>15555</v>
      </c>
      <c r="Y5016" s="4">
        <v>45200</v>
      </c>
      <c r="Z5016" t="s">
        <v>15808</v>
      </c>
      <c r="AA5016">
        <v>9044</v>
      </c>
      <c r="AB5016">
        <v>3014</v>
      </c>
      <c r="AC5016">
        <v>542</v>
      </c>
      <c r="AD5016" s="7">
        <f>invoices[[#This Row],[Rent]]+invoices[[#This Row],[Services]]+invoices[[#This Row],[GST]]</f>
        <v>12600</v>
      </c>
      <c r="AE5016" s="7">
        <f>invoices[[#This Row],[Total]]-invoices[[#This Row],[rent_amount]]</f>
        <v>0</v>
      </c>
      <c r="AF5016">
        <v>3243</v>
      </c>
      <c r="AG5016">
        <v>2040</v>
      </c>
      <c r="AH5016">
        <f>invoices[[#This Row],[EB Amount]]-invoices[[#This Row],[electricity_amount]]</f>
        <v>0</v>
      </c>
    </row>
    <row r="5017" spans="1:34">
      <c r="A5017" t="s">
        <v>8186</v>
      </c>
      <c r="B5017" t="s">
        <v>22</v>
      </c>
      <c r="C5017" t="s">
        <v>494</v>
      </c>
      <c r="D5017" t="s">
        <v>24</v>
      </c>
      <c r="E5017" t="s">
        <v>167</v>
      </c>
      <c r="F5017" t="s">
        <v>495</v>
      </c>
      <c r="G5017" t="s">
        <v>8187</v>
      </c>
      <c r="H5017" s="1">
        <f>DATE(YEAR(invoices[[#This Row],[due_date]]),MONTH(invoices[[#This Row],[due_date]]),1)</f>
        <v>45200</v>
      </c>
      <c r="I5017" s="1">
        <v>45206</v>
      </c>
      <c r="J5017">
        <v>12500</v>
      </c>
      <c r="K5017">
        <v>1650</v>
      </c>
      <c r="L5017">
        <v>0</v>
      </c>
      <c r="M5017">
        <f>invoices[[#This Row],[rent_amount]]+invoices[[#This Row],[electricity_amount]]+invoices[[#This Row],[other_charges]]</f>
        <v>14150</v>
      </c>
      <c r="N5017" t="s">
        <v>28</v>
      </c>
      <c r="O5017" t="s">
        <v>839</v>
      </c>
      <c r="P5017">
        <v>0</v>
      </c>
      <c r="Q5017" t="b">
        <v>0</v>
      </c>
      <c r="R5017" t="s">
        <v>264</v>
      </c>
      <c r="S5017">
        <v>0</v>
      </c>
      <c r="T5017">
        <f>invoices[[#This Row],[total_amount]]</f>
        <v>14150</v>
      </c>
      <c r="U5017" t="s">
        <v>498</v>
      </c>
      <c r="V5017" t="str">
        <f>INDEX([1]!Table1[tenantname],MATCH(invoices[[#This Row],[allotment_id]],[1]!Table1[TenantAllotmentID],0))</f>
        <v>TANVEER MUSTAFA (B42-C1)</v>
      </c>
      <c r="W5017" t="s">
        <v>14130</v>
      </c>
      <c r="X5017" t="s">
        <v>14131</v>
      </c>
      <c r="Y5017" s="4">
        <v>45200</v>
      </c>
      <c r="Z5017" t="s">
        <v>15808</v>
      </c>
      <c r="AA5017">
        <v>8973</v>
      </c>
      <c r="AB5017">
        <v>2990</v>
      </c>
      <c r="AC5017">
        <v>537</v>
      </c>
      <c r="AD5017" s="7">
        <f>invoices[[#This Row],[Rent]]+invoices[[#This Row],[Services]]+invoices[[#This Row],[GST]]</f>
        <v>12500</v>
      </c>
      <c r="AE5017" s="7">
        <f>invoices[[#This Row],[Total]]-invoices[[#This Row],[rent_amount]]</f>
        <v>0</v>
      </c>
      <c r="AF5017">
        <v>3329</v>
      </c>
      <c r="AG5017">
        <v>1650</v>
      </c>
      <c r="AH5017">
        <f>invoices[[#This Row],[EB Amount]]-invoices[[#This Row],[electricity_amount]]</f>
        <v>0</v>
      </c>
    </row>
    <row r="5018" spans="1:34">
      <c r="A5018" t="s">
        <v>8300</v>
      </c>
      <c r="B5018" t="s">
        <v>22</v>
      </c>
      <c r="C5018" t="s">
        <v>8301</v>
      </c>
      <c r="D5018" t="s">
        <v>24</v>
      </c>
      <c r="E5018" t="s">
        <v>112</v>
      </c>
      <c r="F5018" t="s">
        <v>2320</v>
      </c>
      <c r="G5018" t="s">
        <v>8302</v>
      </c>
      <c r="H5018" s="1">
        <f>DATE(YEAR(invoices[[#This Row],[due_date]]),MONTH(invoices[[#This Row],[due_date]]),1)</f>
        <v>45200</v>
      </c>
      <c r="I5018" s="1">
        <v>45206</v>
      </c>
      <c r="J5018">
        <v>3048</v>
      </c>
      <c r="K5018">
        <v>1440</v>
      </c>
      <c r="L5018">
        <v>2250</v>
      </c>
      <c r="M5018">
        <f>invoices[[#This Row],[rent_amount]]+invoices[[#This Row],[electricity_amount]]+invoices[[#This Row],[other_charges]]</f>
        <v>6738</v>
      </c>
      <c r="N5018" t="s">
        <v>28</v>
      </c>
      <c r="O5018" t="s">
        <v>839</v>
      </c>
      <c r="P5018">
        <v>0</v>
      </c>
      <c r="Q5018" t="b">
        <v>0</v>
      </c>
      <c r="R5018" t="s">
        <v>264</v>
      </c>
      <c r="S5018">
        <v>0</v>
      </c>
      <c r="T5018">
        <f>invoices[[#This Row],[total_amount]]</f>
        <v>6738</v>
      </c>
      <c r="U5018" t="s">
        <v>8303</v>
      </c>
      <c r="V5018" t="str">
        <f>INDEX([1]!Table1[tenantname],MATCH(invoices[[#This Row],[allotment_id]],[1]!Table1[TenantAllotmentID],0))</f>
        <v>Satyajeet Behura (A23-B2)</v>
      </c>
      <c r="W5018" t="s">
        <v>15608</v>
      </c>
      <c r="X5018" t="s">
        <v>15609</v>
      </c>
      <c r="Y5018" s="4">
        <v>45200</v>
      </c>
      <c r="Z5018" t="s">
        <v>15808</v>
      </c>
      <c r="AA5018">
        <v>2188</v>
      </c>
      <c r="AB5018">
        <v>729</v>
      </c>
      <c r="AC5018">
        <v>131</v>
      </c>
      <c r="AD5018" s="7">
        <f>invoices[[#This Row],[Rent]]+invoices[[#This Row],[Services]]+invoices[[#This Row],[GST]]</f>
        <v>3048</v>
      </c>
      <c r="AE5018" s="7">
        <f>invoices[[#This Row],[Total]]-invoices[[#This Row],[rent_amount]]</f>
        <v>0</v>
      </c>
      <c r="AF5018">
        <v>3383</v>
      </c>
      <c r="AG5018">
        <v>1440</v>
      </c>
      <c r="AH5018">
        <f>invoices[[#This Row],[EB Amount]]-invoices[[#This Row],[electricity_amount]]</f>
        <v>0</v>
      </c>
    </row>
    <row r="5019" spans="1:34">
      <c r="A5019" t="s">
        <v>8353</v>
      </c>
      <c r="B5019" t="s">
        <v>22</v>
      </c>
      <c r="C5019" t="s">
        <v>669</v>
      </c>
      <c r="D5019" t="s">
        <v>24</v>
      </c>
      <c r="E5019" t="s">
        <v>569</v>
      </c>
      <c r="F5019" t="s">
        <v>670</v>
      </c>
      <c r="G5019" t="s">
        <v>8354</v>
      </c>
      <c r="H5019" s="1">
        <f>DATE(YEAR(invoices[[#This Row],[due_date]]),MONTH(invoices[[#This Row],[due_date]]),1)</f>
        <v>45200</v>
      </c>
      <c r="I5019" s="1">
        <v>45206</v>
      </c>
      <c r="J5019">
        <v>18300</v>
      </c>
      <c r="K5019">
        <v>438</v>
      </c>
      <c r="L5019">
        <v>0</v>
      </c>
      <c r="M5019">
        <f>invoices[[#This Row],[rent_amount]]+invoices[[#This Row],[electricity_amount]]+invoices[[#This Row],[other_charges]]</f>
        <v>18738</v>
      </c>
      <c r="N5019" t="s">
        <v>28</v>
      </c>
      <c r="O5019" t="s">
        <v>533</v>
      </c>
      <c r="P5019">
        <v>0</v>
      </c>
      <c r="Q5019" t="b">
        <v>0</v>
      </c>
      <c r="R5019" t="s">
        <v>264</v>
      </c>
      <c r="S5019">
        <v>0</v>
      </c>
      <c r="T5019">
        <f>invoices[[#This Row],[total_amount]]</f>
        <v>18738</v>
      </c>
      <c r="U5019" t="s">
        <v>672</v>
      </c>
      <c r="V5019" t="str">
        <f>INDEX([1]!Table1[tenantname],MATCH(invoices[[#This Row],[allotment_id]],[1]!Table1[TenantAllotmentID],0))</f>
        <v>Ashwin Lakshmi C J K (C12-A1)</v>
      </c>
      <c r="W5019" t="s">
        <v>14191</v>
      </c>
      <c r="X5019" t="s">
        <v>14192</v>
      </c>
      <c r="Y5019" s="4">
        <v>45200</v>
      </c>
      <c r="Z5019" t="s">
        <v>15808</v>
      </c>
      <c r="AA5019">
        <v>12810</v>
      </c>
      <c r="AB5019">
        <v>4651</v>
      </c>
      <c r="AC5019">
        <v>839</v>
      </c>
      <c r="AD5019" s="7">
        <f>invoices[[#This Row],[Rent]]+invoices[[#This Row],[Services]]+invoices[[#This Row],[GST]]</f>
        <v>18300</v>
      </c>
      <c r="AE5019" s="7">
        <f>invoices[[#This Row],[Total]]-invoices[[#This Row],[rent_amount]]</f>
        <v>0</v>
      </c>
      <c r="AF5019">
        <v>3408</v>
      </c>
      <c r="AG5019">
        <v>438</v>
      </c>
      <c r="AH5019">
        <f>invoices[[#This Row],[EB Amount]]-invoices[[#This Row],[electricity_amount]]</f>
        <v>0</v>
      </c>
    </row>
    <row r="5020" spans="1:34">
      <c r="A5020" t="s">
        <v>8555</v>
      </c>
      <c r="B5020" t="s">
        <v>22</v>
      </c>
      <c r="C5020" t="s">
        <v>2116</v>
      </c>
      <c r="D5020" t="s">
        <v>24</v>
      </c>
      <c r="E5020" t="s">
        <v>354</v>
      </c>
      <c r="F5020" t="s">
        <v>1506</v>
      </c>
      <c r="G5020" t="s">
        <v>8556</v>
      </c>
      <c r="H5020" s="1">
        <f>DATE(YEAR(invoices[[#This Row],[due_date]]),MONTH(invoices[[#This Row],[due_date]]),1)</f>
        <v>45200</v>
      </c>
      <c r="I5020" s="1">
        <v>45206</v>
      </c>
      <c r="J5020">
        <v>12500</v>
      </c>
      <c r="K5020">
        <v>1320</v>
      </c>
      <c r="L5020">
        <v>0</v>
      </c>
      <c r="M5020">
        <f>invoices[[#This Row],[rent_amount]]+invoices[[#This Row],[electricity_amount]]+invoices[[#This Row],[other_charges]]</f>
        <v>13820</v>
      </c>
      <c r="N5020" t="s">
        <v>28</v>
      </c>
      <c r="O5020" t="s">
        <v>263</v>
      </c>
      <c r="P5020">
        <v>0</v>
      </c>
      <c r="Q5020" t="b">
        <v>0</v>
      </c>
      <c r="R5020" t="s">
        <v>264</v>
      </c>
      <c r="S5020">
        <v>0</v>
      </c>
      <c r="T5020">
        <f>invoices[[#This Row],[total_amount]]</f>
        <v>13820</v>
      </c>
      <c r="U5020" t="s">
        <v>2118</v>
      </c>
      <c r="V5020" t="str">
        <f>INDEX([1]!Table1[tenantname],MATCH(invoices[[#This Row],[allotment_id]],[1]!Table1[TenantAllotmentID],0))</f>
        <v>Prasoon Panthayi (B34-C2)</v>
      </c>
      <c r="W5020" t="s">
        <v>14714</v>
      </c>
      <c r="X5020" t="s">
        <v>14715</v>
      </c>
      <c r="Y5020" s="4">
        <v>45200</v>
      </c>
      <c r="Z5020" t="s">
        <v>15808</v>
      </c>
      <c r="AA5020">
        <v>8973</v>
      </c>
      <c r="AB5020">
        <v>2990</v>
      </c>
      <c r="AC5020">
        <v>537</v>
      </c>
      <c r="AD5020" s="7">
        <f>invoices[[#This Row],[Rent]]+invoices[[#This Row],[Services]]+invoices[[#This Row],[GST]]</f>
        <v>12500</v>
      </c>
      <c r="AE5020" s="7">
        <f>invoices[[#This Row],[Total]]-invoices[[#This Row],[rent_amount]]</f>
        <v>0</v>
      </c>
      <c r="AF5020">
        <v>3519</v>
      </c>
      <c r="AG5020">
        <v>1320</v>
      </c>
      <c r="AH5020">
        <f>invoices[[#This Row],[EB Amount]]-invoices[[#This Row],[electricity_amount]]</f>
        <v>0</v>
      </c>
    </row>
    <row r="5021" spans="1:34">
      <c r="A5021" t="s">
        <v>8750</v>
      </c>
      <c r="B5021" t="s">
        <v>22</v>
      </c>
      <c r="C5021" t="s">
        <v>3540</v>
      </c>
      <c r="D5021" t="s">
        <v>24</v>
      </c>
      <c r="E5021" t="s">
        <v>147</v>
      </c>
      <c r="F5021" t="s">
        <v>733</v>
      </c>
      <c r="G5021" t="s">
        <v>8751</v>
      </c>
      <c r="H5021" s="1">
        <f>DATE(YEAR(invoices[[#This Row],[due_date]]),MONTH(invoices[[#This Row],[due_date]]),1)</f>
        <v>45200</v>
      </c>
      <c r="I5021" s="1">
        <v>45206</v>
      </c>
      <c r="J5021">
        <v>13600</v>
      </c>
      <c r="K5021">
        <v>1650</v>
      </c>
      <c r="L5021">
        <v>0</v>
      </c>
      <c r="M5021">
        <f>invoices[[#This Row],[rent_amount]]+invoices[[#This Row],[electricity_amount]]+invoices[[#This Row],[other_charges]]</f>
        <v>15250</v>
      </c>
      <c r="N5021" t="s">
        <v>28</v>
      </c>
      <c r="O5021" t="s">
        <v>839</v>
      </c>
      <c r="P5021">
        <v>0</v>
      </c>
      <c r="Q5021" t="b">
        <v>0</v>
      </c>
      <c r="R5021" t="s">
        <v>264</v>
      </c>
      <c r="S5021">
        <v>0</v>
      </c>
      <c r="T5021">
        <f>invoices[[#This Row],[total_amount]]</f>
        <v>15250</v>
      </c>
      <c r="U5021" t="s">
        <v>3542</v>
      </c>
      <c r="V5021" t="str">
        <f>INDEX([1]!Table1[tenantname],MATCH(invoices[[#This Row],[allotment_id]],[1]!Table1[TenantAllotmentID],0))</f>
        <v>Shivasuthan KS (C31-B2)</v>
      </c>
      <c r="W5021" t="s">
        <v>15078</v>
      </c>
      <c r="X5021" t="s">
        <v>15079</v>
      </c>
      <c r="Y5021" s="4">
        <v>45200</v>
      </c>
      <c r="Z5021" t="s">
        <v>15808</v>
      </c>
      <c r="AA5021">
        <v>9762</v>
      </c>
      <c r="AB5021">
        <v>3253</v>
      </c>
      <c r="AC5021">
        <v>585</v>
      </c>
      <c r="AD5021" s="7">
        <f>invoices[[#This Row],[Rent]]+invoices[[#This Row],[Services]]+invoices[[#This Row],[GST]]</f>
        <v>13600</v>
      </c>
      <c r="AE5021" s="7">
        <f>invoices[[#This Row],[Total]]-invoices[[#This Row],[rent_amount]]</f>
        <v>0</v>
      </c>
      <c r="AF5021">
        <v>3619</v>
      </c>
      <c r="AG5021">
        <v>1650</v>
      </c>
      <c r="AH5021">
        <f>invoices[[#This Row],[EB Amount]]-invoices[[#This Row],[electricity_amount]]</f>
        <v>0</v>
      </c>
    </row>
    <row r="5022" spans="1:34">
      <c r="A5022" t="s">
        <v>8770</v>
      </c>
      <c r="B5022" t="s">
        <v>22</v>
      </c>
      <c r="C5022" t="s">
        <v>2262</v>
      </c>
      <c r="D5022" t="s">
        <v>24</v>
      </c>
      <c r="E5022" t="s">
        <v>88</v>
      </c>
      <c r="F5022" t="s">
        <v>126</v>
      </c>
      <c r="G5022" t="s">
        <v>8771</v>
      </c>
      <c r="H5022" s="1">
        <f>DATE(YEAR(invoices[[#This Row],[due_date]]),MONTH(invoices[[#This Row],[due_date]]),1)</f>
        <v>45200</v>
      </c>
      <c r="I5022" s="1">
        <v>45206</v>
      </c>
      <c r="J5022">
        <v>11787</v>
      </c>
      <c r="K5022">
        <v>0</v>
      </c>
      <c r="L5022">
        <v>0</v>
      </c>
      <c r="M5022">
        <f>invoices[[#This Row],[rent_amount]]+invoices[[#This Row],[electricity_amount]]+invoices[[#This Row],[other_charges]]</f>
        <v>11787</v>
      </c>
      <c r="N5022" t="s">
        <v>28</v>
      </c>
      <c r="O5022" t="s">
        <v>263</v>
      </c>
      <c r="P5022">
        <v>0</v>
      </c>
      <c r="Q5022" t="b">
        <v>0</v>
      </c>
      <c r="R5022" t="s">
        <v>264</v>
      </c>
      <c r="S5022">
        <v>0</v>
      </c>
      <c r="T5022">
        <f>invoices[[#This Row],[total_amount]]</f>
        <v>11787</v>
      </c>
      <c r="U5022" t="s">
        <v>2264</v>
      </c>
      <c r="V5022" t="str">
        <f>INDEX([1]!Table1[tenantname],MATCH(invoices[[#This Row],[allotment_id]],[1]!Table1[TenantAllotmentID],0))</f>
        <v>Dayanithi  (B13-C2)</v>
      </c>
      <c r="W5022" t="s">
        <v>14756</v>
      </c>
      <c r="X5022" t="s">
        <v>14757</v>
      </c>
      <c r="Y5022" s="4">
        <v>45200</v>
      </c>
      <c r="Z5022" t="s">
        <v>15808</v>
      </c>
      <c r="AA5022">
        <v>8251</v>
      </c>
      <c r="AB5022">
        <v>2997</v>
      </c>
      <c r="AC5022">
        <v>539</v>
      </c>
      <c r="AD5022" s="7">
        <f>invoices[[#This Row],[Rent]]+invoices[[#This Row],[Services]]+invoices[[#This Row],[GST]]</f>
        <v>11787</v>
      </c>
      <c r="AE5022" s="7">
        <f>invoices[[#This Row],[Total]]-invoices[[#This Row],[rent_amount]]</f>
        <v>0</v>
      </c>
      <c r="AF5022">
        <v>3629</v>
      </c>
      <c r="AG5022">
        <v>0</v>
      </c>
      <c r="AH5022">
        <f>invoices[[#This Row],[EB Amount]]-invoices[[#This Row],[electricity_amount]]</f>
        <v>0</v>
      </c>
    </row>
    <row r="5023" spans="1:34">
      <c r="A5023" t="s">
        <v>8822</v>
      </c>
      <c r="B5023" t="s">
        <v>22</v>
      </c>
      <c r="C5023" t="s">
        <v>1938</v>
      </c>
      <c r="D5023" t="s">
        <v>24</v>
      </c>
      <c r="E5023" t="s">
        <v>342</v>
      </c>
      <c r="F5023" t="s">
        <v>1768</v>
      </c>
      <c r="G5023" t="s">
        <v>8823</v>
      </c>
      <c r="H5023" s="1">
        <f>DATE(YEAR(invoices[[#This Row],[due_date]]),MONTH(invoices[[#This Row],[due_date]]),1)</f>
        <v>45200</v>
      </c>
      <c r="I5023" s="1">
        <v>45206</v>
      </c>
      <c r="J5023">
        <v>13600</v>
      </c>
      <c r="K5023">
        <v>1470</v>
      </c>
      <c r="L5023">
        <v>0</v>
      </c>
      <c r="M5023">
        <f>invoices[[#This Row],[rent_amount]]+invoices[[#This Row],[electricity_amount]]+invoices[[#This Row],[other_charges]]</f>
        <v>15070</v>
      </c>
      <c r="N5023" t="s">
        <v>28</v>
      </c>
      <c r="O5023" t="s">
        <v>263</v>
      </c>
      <c r="P5023">
        <v>0</v>
      </c>
      <c r="Q5023" t="b">
        <v>0</v>
      </c>
      <c r="R5023" t="s">
        <v>264</v>
      </c>
      <c r="S5023">
        <v>0</v>
      </c>
      <c r="T5023">
        <f>invoices[[#This Row],[total_amount]]</f>
        <v>15070</v>
      </c>
      <c r="U5023" t="s">
        <v>1940</v>
      </c>
      <c r="V5023" t="str">
        <f>INDEX([1]!Table1[tenantname],MATCH(invoices[[#This Row],[allotment_id]],[1]!Table1[TenantAllotmentID],0))</f>
        <v>Mounika C S (D11-C1)</v>
      </c>
      <c r="W5023" t="s">
        <v>14651</v>
      </c>
      <c r="X5023" t="s">
        <v>14652</v>
      </c>
      <c r="Y5023" s="4">
        <v>45200</v>
      </c>
      <c r="Z5023" t="s">
        <v>15808</v>
      </c>
      <c r="AA5023">
        <v>9520</v>
      </c>
      <c r="AB5023">
        <v>3457</v>
      </c>
      <c r="AC5023">
        <v>623</v>
      </c>
      <c r="AD5023" s="7">
        <f>invoices[[#This Row],[Rent]]+invoices[[#This Row],[Services]]+invoices[[#This Row],[GST]]</f>
        <v>13600</v>
      </c>
      <c r="AE5023" s="7">
        <f>invoices[[#This Row],[Total]]-invoices[[#This Row],[rent_amount]]</f>
        <v>0</v>
      </c>
      <c r="AF5023">
        <v>3659</v>
      </c>
      <c r="AG5023">
        <v>1470</v>
      </c>
      <c r="AH5023">
        <f>invoices[[#This Row],[EB Amount]]-invoices[[#This Row],[electricity_amount]]</f>
        <v>0</v>
      </c>
    </row>
    <row r="5024" spans="1:34">
      <c r="A5024" t="s">
        <v>8888</v>
      </c>
      <c r="B5024" t="s">
        <v>22</v>
      </c>
      <c r="C5024" t="s">
        <v>859</v>
      </c>
      <c r="D5024" t="s">
        <v>24</v>
      </c>
      <c r="E5024" t="s">
        <v>268</v>
      </c>
      <c r="F5024" t="s">
        <v>860</v>
      </c>
      <c r="G5024" t="s">
        <v>8889</v>
      </c>
      <c r="H5024" s="1">
        <f>DATE(YEAR(invoices[[#This Row],[due_date]]),MONTH(invoices[[#This Row],[due_date]]),1)</f>
        <v>45200</v>
      </c>
      <c r="I5024" s="1">
        <v>45206</v>
      </c>
      <c r="J5024">
        <v>13600</v>
      </c>
      <c r="K5024">
        <v>1500</v>
      </c>
      <c r="L5024">
        <v>0</v>
      </c>
      <c r="M5024">
        <f>invoices[[#This Row],[rent_amount]]+invoices[[#This Row],[electricity_amount]]+invoices[[#This Row],[other_charges]]</f>
        <v>15100</v>
      </c>
      <c r="N5024" t="s">
        <v>28</v>
      </c>
      <c r="O5024" t="s">
        <v>839</v>
      </c>
      <c r="P5024">
        <v>0</v>
      </c>
      <c r="Q5024" t="b">
        <v>0</v>
      </c>
      <c r="R5024" t="s">
        <v>264</v>
      </c>
      <c r="S5024">
        <v>0</v>
      </c>
      <c r="T5024">
        <f>invoices[[#This Row],[total_amount]]</f>
        <v>15100</v>
      </c>
      <c r="U5024" t="s">
        <v>862</v>
      </c>
      <c r="V5024" t="str">
        <f>INDEX([1]!Table1[tenantname],MATCH(invoices[[#This Row],[allotment_id]],[1]!Table1[TenantAllotmentID],0))</f>
        <v>Ramkumar Ganesan (C21-B2)</v>
      </c>
      <c r="W5024" t="s">
        <v>14259</v>
      </c>
      <c r="X5024" t="s">
        <v>14260</v>
      </c>
      <c r="Y5024" s="4">
        <v>45200</v>
      </c>
      <c r="Z5024" t="s">
        <v>15808</v>
      </c>
      <c r="AA5024">
        <v>9762</v>
      </c>
      <c r="AB5024">
        <v>3253</v>
      </c>
      <c r="AC5024">
        <v>585</v>
      </c>
      <c r="AD5024" s="7">
        <f>invoices[[#This Row],[Rent]]+invoices[[#This Row],[Services]]+invoices[[#This Row],[GST]]</f>
        <v>13600</v>
      </c>
      <c r="AE5024" s="7">
        <f>invoices[[#This Row],[Total]]-invoices[[#This Row],[rent_amount]]</f>
        <v>0</v>
      </c>
      <c r="AF5024">
        <v>3694</v>
      </c>
      <c r="AG5024">
        <v>1500</v>
      </c>
      <c r="AH5024">
        <f>invoices[[#This Row],[EB Amount]]-invoices[[#This Row],[electricity_amount]]</f>
        <v>0</v>
      </c>
    </row>
    <row r="5025" spans="1:34">
      <c r="A5025" t="s">
        <v>9032</v>
      </c>
      <c r="B5025" t="s">
        <v>22</v>
      </c>
      <c r="C5025" t="s">
        <v>1744</v>
      </c>
      <c r="D5025" t="s">
        <v>24</v>
      </c>
      <c r="E5025" t="s">
        <v>195</v>
      </c>
      <c r="F5025" s="2" t="s">
        <v>1745</v>
      </c>
      <c r="G5025" t="s">
        <v>9033</v>
      </c>
      <c r="H5025" s="1">
        <f>DATE(YEAR(invoices[[#This Row],[due_date]]),MONTH(invoices[[#This Row],[due_date]]),1)</f>
        <v>45200</v>
      </c>
      <c r="I5025" s="1">
        <v>45206</v>
      </c>
      <c r="J5025">
        <v>12500</v>
      </c>
      <c r="K5025">
        <v>1950</v>
      </c>
      <c r="L5025">
        <v>0</v>
      </c>
      <c r="M5025">
        <f>invoices[[#This Row],[rent_amount]]+invoices[[#This Row],[electricity_amount]]+invoices[[#This Row],[other_charges]]</f>
        <v>14450</v>
      </c>
      <c r="N5025" t="s">
        <v>28</v>
      </c>
      <c r="O5025" t="s">
        <v>839</v>
      </c>
      <c r="P5025">
        <v>0</v>
      </c>
      <c r="Q5025" t="b">
        <v>0</v>
      </c>
      <c r="R5025" t="s">
        <v>264</v>
      </c>
      <c r="S5025">
        <v>0</v>
      </c>
      <c r="T5025">
        <f>invoices[[#This Row],[total_amount]]</f>
        <v>14450</v>
      </c>
      <c r="U5025" t="s">
        <v>1747</v>
      </c>
      <c r="V5025" t="str">
        <f>INDEX([1]!Table1[tenantname],MATCH(invoices[[#This Row],[allotment_id]],[1]!Table1[TenantAllotmentID],0))</f>
        <v>Siya Sharma (D41-C1)</v>
      </c>
      <c r="W5025" t="s">
        <v>14580</v>
      </c>
      <c r="X5025" t="s">
        <v>14581</v>
      </c>
      <c r="Y5025" s="4">
        <v>45200</v>
      </c>
      <c r="Z5025" t="s">
        <v>15808</v>
      </c>
      <c r="AA5025">
        <v>8973</v>
      </c>
      <c r="AB5025">
        <v>2990</v>
      </c>
      <c r="AC5025">
        <v>537</v>
      </c>
      <c r="AD5025" s="7">
        <f>invoices[[#This Row],[Rent]]+invoices[[#This Row],[Services]]+invoices[[#This Row],[GST]]</f>
        <v>12500</v>
      </c>
      <c r="AE5025" s="7">
        <f>invoices[[#This Row],[Total]]-invoices[[#This Row],[rent_amount]]</f>
        <v>0</v>
      </c>
      <c r="AF5025">
        <v>3775</v>
      </c>
      <c r="AG5025">
        <v>1950</v>
      </c>
      <c r="AH5025">
        <f>invoices[[#This Row],[EB Amount]]-invoices[[#This Row],[electricity_amount]]</f>
        <v>0</v>
      </c>
    </row>
    <row r="5026" spans="1:34">
      <c r="A5026" t="s">
        <v>9154</v>
      </c>
      <c r="B5026" t="s">
        <v>22</v>
      </c>
      <c r="C5026" t="s">
        <v>2011</v>
      </c>
      <c r="D5026" t="s">
        <v>24</v>
      </c>
      <c r="E5026" t="s">
        <v>155</v>
      </c>
      <c r="F5026" t="s">
        <v>1928</v>
      </c>
      <c r="G5026" t="s">
        <v>9155</v>
      </c>
      <c r="H5026" s="1">
        <f>DATE(YEAR(invoices[[#This Row],[due_date]]),MONTH(invoices[[#This Row],[due_date]]),1)</f>
        <v>45200</v>
      </c>
      <c r="I5026" s="1">
        <v>45206</v>
      </c>
      <c r="J5026">
        <v>13200</v>
      </c>
      <c r="K5026">
        <v>2070</v>
      </c>
      <c r="L5026">
        <v>0</v>
      </c>
      <c r="M5026">
        <f>invoices[[#This Row],[rent_amount]]+invoices[[#This Row],[electricity_amount]]+invoices[[#This Row],[other_charges]]</f>
        <v>15270</v>
      </c>
      <c r="N5026" t="s">
        <v>28</v>
      </c>
      <c r="O5026" t="s">
        <v>839</v>
      </c>
      <c r="P5026">
        <v>0</v>
      </c>
      <c r="Q5026" t="b">
        <v>0</v>
      </c>
      <c r="R5026" t="s">
        <v>264</v>
      </c>
      <c r="S5026">
        <v>0</v>
      </c>
      <c r="T5026">
        <f>invoices[[#This Row],[total_amount]]</f>
        <v>15270</v>
      </c>
      <c r="U5026" t="s">
        <v>2013</v>
      </c>
      <c r="V5026" t="str">
        <f>INDEX([1]!Table1[tenantname],MATCH(invoices[[#This Row],[allotment_id]],[1]!Table1[TenantAllotmentID],0))</f>
        <v>Arti Rastogi (C44-B1)</v>
      </c>
      <c r="W5026" t="s">
        <v>14675</v>
      </c>
      <c r="X5026" t="s">
        <v>14676</v>
      </c>
      <c r="Y5026" s="4">
        <v>45200</v>
      </c>
      <c r="Z5026" t="s">
        <v>15808</v>
      </c>
      <c r="AA5026">
        <v>9475</v>
      </c>
      <c r="AB5026">
        <v>3157</v>
      </c>
      <c r="AC5026">
        <v>568</v>
      </c>
      <c r="AD5026" s="7">
        <f>invoices[[#This Row],[Rent]]+invoices[[#This Row],[Services]]+invoices[[#This Row],[GST]]</f>
        <v>13200</v>
      </c>
      <c r="AE5026" s="7">
        <f>invoices[[#This Row],[Total]]-invoices[[#This Row],[rent_amount]]</f>
        <v>0</v>
      </c>
      <c r="AF5026">
        <v>3841</v>
      </c>
      <c r="AG5026">
        <v>2070</v>
      </c>
      <c r="AH5026">
        <f>invoices[[#This Row],[EB Amount]]-invoices[[#This Row],[electricity_amount]]</f>
        <v>0</v>
      </c>
    </row>
    <row r="5027" spans="1:34">
      <c r="A5027" t="s">
        <v>9176</v>
      </c>
      <c r="B5027" t="s">
        <v>22</v>
      </c>
      <c r="C5027" t="s">
        <v>2426</v>
      </c>
      <c r="D5027" t="s">
        <v>24</v>
      </c>
      <c r="E5027" t="s">
        <v>88</v>
      </c>
      <c r="F5027" t="s">
        <v>921</v>
      </c>
      <c r="G5027" t="s">
        <v>9177</v>
      </c>
      <c r="H5027" s="1">
        <f>DATE(YEAR(invoices[[#This Row],[due_date]]),MONTH(invoices[[#This Row],[due_date]]),1)</f>
        <v>45200</v>
      </c>
      <c r="I5027" s="1">
        <v>45206</v>
      </c>
      <c r="J5027">
        <v>5880</v>
      </c>
      <c r="K5027">
        <v>966</v>
      </c>
      <c r="L5027">
        <v>0</v>
      </c>
      <c r="M5027">
        <f>invoices[[#This Row],[rent_amount]]+invoices[[#This Row],[electricity_amount]]+invoices[[#This Row],[other_charges]]</f>
        <v>6846</v>
      </c>
      <c r="N5027" t="s">
        <v>28</v>
      </c>
      <c r="O5027" t="s">
        <v>263</v>
      </c>
      <c r="P5027">
        <v>0</v>
      </c>
      <c r="Q5027" t="b">
        <v>0</v>
      </c>
      <c r="R5027" t="s">
        <v>264</v>
      </c>
      <c r="S5027">
        <v>0</v>
      </c>
      <c r="T5027">
        <f>invoices[[#This Row],[total_amount]]</f>
        <v>6846</v>
      </c>
      <c r="U5027" t="s">
        <v>2428</v>
      </c>
      <c r="V5027" t="str">
        <f>INDEX([1]!Table1[tenantname],MATCH(invoices[[#This Row],[allotment_id]],[1]!Table1[TenantAllotmentID],0))</f>
        <v>Srinivas VNS (B13-C1)</v>
      </c>
      <c r="W5027" t="s">
        <v>14803</v>
      </c>
      <c r="X5027" t="s">
        <v>14804</v>
      </c>
      <c r="Y5027" s="4">
        <v>45200</v>
      </c>
      <c r="Z5027" t="s">
        <v>15808</v>
      </c>
      <c r="AA5027">
        <v>4116</v>
      </c>
      <c r="AB5027">
        <v>1495</v>
      </c>
      <c r="AC5027">
        <v>269</v>
      </c>
      <c r="AD5027" s="7">
        <f>invoices[[#This Row],[Rent]]+invoices[[#This Row],[Services]]+invoices[[#This Row],[GST]]</f>
        <v>5880</v>
      </c>
      <c r="AE5027" s="7">
        <f>invoices[[#This Row],[Total]]-invoices[[#This Row],[rent_amount]]</f>
        <v>0</v>
      </c>
      <c r="AF5027">
        <v>3851</v>
      </c>
      <c r="AG5027">
        <v>966</v>
      </c>
      <c r="AH5027">
        <f>invoices[[#This Row],[EB Amount]]-invoices[[#This Row],[electricity_amount]]</f>
        <v>0</v>
      </c>
    </row>
    <row r="5028" spans="1:34">
      <c r="A5028" t="s">
        <v>9202</v>
      </c>
      <c r="B5028" t="s">
        <v>22</v>
      </c>
      <c r="C5028" t="s">
        <v>4058</v>
      </c>
      <c r="D5028" t="s">
        <v>24</v>
      </c>
      <c r="E5028" t="s">
        <v>155</v>
      </c>
      <c r="F5028" t="s">
        <v>865</v>
      </c>
      <c r="G5028" t="s">
        <v>9203</v>
      </c>
      <c r="H5028" s="1">
        <f>DATE(YEAR(invoices[[#This Row],[due_date]]),MONTH(invoices[[#This Row],[due_date]]),1)</f>
        <v>45200</v>
      </c>
      <c r="I5028" s="1">
        <v>45206</v>
      </c>
      <c r="J5028">
        <v>13200</v>
      </c>
      <c r="K5028">
        <v>2070</v>
      </c>
      <c r="L5028">
        <v>2250</v>
      </c>
      <c r="M5028">
        <f>invoices[[#This Row],[rent_amount]]+invoices[[#This Row],[electricity_amount]]+invoices[[#This Row],[other_charges]]</f>
        <v>17520</v>
      </c>
      <c r="N5028" t="s">
        <v>28</v>
      </c>
      <c r="O5028" t="s">
        <v>839</v>
      </c>
      <c r="P5028">
        <v>0</v>
      </c>
      <c r="Q5028" t="b">
        <v>0</v>
      </c>
      <c r="R5028" t="s">
        <v>264</v>
      </c>
      <c r="S5028">
        <v>0</v>
      </c>
      <c r="T5028">
        <f>invoices[[#This Row],[total_amount]]</f>
        <v>17520</v>
      </c>
      <c r="U5028" t="s">
        <v>4060</v>
      </c>
      <c r="V5028" t="str">
        <f>INDEX([1]!Table1[tenantname],MATCH(invoices[[#This Row],[allotment_id]],[1]!Table1[TenantAllotmentID],0))</f>
        <v>Malika Gupta (C44-B2)</v>
      </c>
      <c r="W5028" t="s">
        <v>15173</v>
      </c>
      <c r="X5028" t="s">
        <v>15174</v>
      </c>
      <c r="Y5028" s="4">
        <v>45200</v>
      </c>
      <c r="Z5028" t="s">
        <v>15808</v>
      </c>
      <c r="AA5028">
        <v>9475</v>
      </c>
      <c r="AB5028">
        <v>3157</v>
      </c>
      <c r="AC5028">
        <v>568</v>
      </c>
      <c r="AD5028" s="7">
        <f>invoices[[#This Row],[Rent]]+invoices[[#This Row],[Services]]+invoices[[#This Row],[GST]]</f>
        <v>13200</v>
      </c>
      <c r="AE5028" s="7">
        <f>invoices[[#This Row],[Total]]-invoices[[#This Row],[rent_amount]]</f>
        <v>0</v>
      </c>
      <c r="AF5028">
        <v>3865</v>
      </c>
      <c r="AG5028">
        <v>2070</v>
      </c>
      <c r="AH5028">
        <f>invoices[[#This Row],[EB Amount]]-invoices[[#This Row],[electricity_amount]]</f>
        <v>0</v>
      </c>
    </row>
    <row r="5029" spans="1:34">
      <c r="A5029" t="s">
        <v>9299</v>
      </c>
      <c r="B5029" t="s">
        <v>22</v>
      </c>
      <c r="C5029" t="s">
        <v>3046</v>
      </c>
      <c r="D5029" t="s">
        <v>24</v>
      </c>
      <c r="E5029" t="s">
        <v>88</v>
      </c>
      <c r="F5029" t="s">
        <v>921</v>
      </c>
      <c r="G5029" t="s">
        <v>9300</v>
      </c>
      <c r="H5029" s="1">
        <f>DATE(YEAR(invoices[[#This Row],[due_date]]),MONTH(invoices[[#This Row],[due_date]]),1)</f>
        <v>45200</v>
      </c>
      <c r="I5029" s="1">
        <v>45206</v>
      </c>
      <c r="J5029">
        <v>12600</v>
      </c>
      <c r="K5029">
        <v>1377</v>
      </c>
      <c r="L5029">
        <v>0</v>
      </c>
      <c r="M5029">
        <f>invoices[[#This Row],[rent_amount]]+invoices[[#This Row],[electricity_amount]]+invoices[[#This Row],[other_charges]]</f>
        <v>13977</v>
      </c>
      <c r="N5029" t="s">
        <v>28</v>
      </c>
      <c r="O5029" t="s">
        <v>839</v>
      </c>
      <c r="P5029">
        <v>0</v>
      </c>
      <c r="Q5029" t="b">
        <v>0</v>
      </c>
      <c r="R5029" t="s">
        <v>264</v>
      </c>
      <c r="S5029">
        <v>0</v>
      </c>
      <c r="T5029">
        <f>invoices[[#This Row],[total_amount]]</f>
        <v>13977</v>
      </c>
      <c r="U5029" t="s">
        <v>3048</v>
      </c>
      <c r="V5029" t="str">
        <f>INDEX([1]!Table1[tenantname],MATCH(invoices[[#This Row],[allotment_id]],[1]!Table1[TenantAllotmentID],0))</f>
        <v>Vikas Sinha (B13-C1)</v>
      </c>
      <c r="W5029" t="s">
        <v>14957</v>
      </c>
      <c r="X5029" t="s">
        <v>14958</v>
      </c>
      <c r="Y5029" s="4">
        <v>45200</v>
      </c>
      <c r="Z5029" t="s">
        <v>15808</v>
      </c>
      <c r="AA5029">
        <v>9044</v>
      </c>
      <c r="AB5029">
        <v>3014</v>
      </c>
      <c r="AC5029">
        <v>542</v>
      </c>
      <c r="AD5029" s="7">
        <f>invoices[[#This Row],[Rent]]+invoices[[#This Row],[Services]]+invoices[[#This Row],[GST]]</f>
        <v>12600</v>
      </c>
      <c r="AE5029" s="7">
        <f>invoices[[#This Row],[Total]]-invoices[[#This Row],[rent_amount]]</f>
        <v>0</v>
      </c>
      <c r="AF5029">
        <v>3916</v>
      </c>
      <c r="AG5029">
        <v>1377</v>
      </c>
      <c r="AH5029">
        <f>invoices[[#This Row],[EB Amount]]-invoices[[#This Row],[electricity_amount]]</f>
        <v>0</v>
      </c>
    </row>
    <row r="5030" spans="1:34">
      <c r="A5030" t="s">
        <v>9365</v>
      </c>
      <c r="B5030" t="s">
        <v>22</v>
      </c>
      <c r="C5030" t="s">
        <v>3141</v>
      </c>
      <c r="D5030" t="s">
        <v>24</v>
      </c>
      <c r="E5030" t="s">
        <v>268</v>
      </c>
      <c r="F5030" t="s">
        <v>269</v>
      </c>
      <c r="G5030" t="s">
        <v>9366</v>
      </c>
      <c r="H5030" s="1">
        <f>DATE(YEAR(invoices[[#This Row],[due_date]]),MONTH(invoices[[#This Row],[due_date]]),1)</f>
        <v>45200</v>
      </c>
      <c r="I5030" s="1">
        <v>45206</v>
      </c>
      <c r="J5030">
        <v>12500</v>
      </c>
      <c r="K5030">
        <v>1500</v>
      </c>
      <c r="L5030">
        <v>0</v>
      </c>
      <c r="M5030">
        <f>invoices[[#This Row],[rent_amount]]+invoices[[#This Row],[electricity_amount]]+invoices[[#This Row],[other_charges]]</f>
        <v>14000</v>
      </c>
      <c r="N5030" t="s">
        <v>28</v>
      </c>
      <c r="O5030" t="s">
        <v>839</v>
      </c>
      <c r="P5030">
        <v>0</v>
      </c>
      <c r="Q5030" t="b">
        <v>0</v>
      </c>
      <c r="R5030" t="s">
        <v>264</v>
      </c>
      <c r="S5030">
        <v>0</v>
      </c>
      <c r="T5030">
        <f>invoices[[#This Row],[total_amount]]</f>
        <v>14000</v>
      </c>
      <c r="U5030" t="s">
        <v>3143</v>
      </c>
      <c r="V5030" t="str">
        <f>INDEX([1]!Table1[tenantname],MATCH(invoices[[#This Row],[allotment_id]],[1]!Table1[TenantAllotmentID],0))</f>
        <v>Tushar Kumar (C21-C1)</v>
      </c>
      <c r="W5030" t="s">
        <v>14982</v>
      </c>
      <c r="X5030" t="s">
        <v>14983</v>
      </c>
      <c r="Y5030" s="4">
        <v>45200</v>
      </c>
      <c r="Z5030" t="s">
        <v>15808</v>
      </c>
      <c r="AA5030">
        <v>8973</v>
      </c>
      <c r="AB5030">
        <v>2990</v>
      </c>
      <c r="AC5030">
        <v>537</v>
      </c>
      <c r="AD5030" s="7">
        <f>invoices[[#This Row],[Rent]]+invoices[[#This Row],[Services]]+invoices[[#This Row],[GST]]</f>
        <v>12500</v>
      </c>
      <c r="AE5030" s="7">
        <f>invoices[[#This Row],[Total]]-invoices[[#This Row],[rent_amount]]</f>
        <v>0</v>
      </c>
      <c r="AF5030">
        <v>3954</v>
      </c>
      <c r="AG5030">
        <v>1500</v>
      </c>
      <c r="AH5030">
        <f>invoices[[#This Row],[EB Amount]]-invoices[[#This Row],[electricity_amount]]</f>
        <v>0</v>
      </c>
    </row>
    <row r="5031" spans="1:34">
      <c r="A5031" t="s">
        <v>9419</v>
      </c>
      <c r="B5031" t="s">
        <v>22</v>
      </c>
      <c r="C5031" t="s">
        <v>1709</v>
      </c>
      <c r="D5031" t="s">
        <v>24</v>
      </c>
      <c r="E5031" t="s">
        <v>329</v>
      </c>
      <c r="F5031" t="s">
        <v>1021</v>
      </c>
      <c r="G5031" t="s">
        <v>9420</v>
      </c>
      <c r="H5031" s="1">
        <f>DATE(YEAR(invoices[[#This Row],[due_date]]),MONTH(invoices[[#This Row],[due_date]]),1)</f>
        <v>45200</v>
      </c>
      <c r="I5031" s="1">
        <v>45206</v>
      </c>
      <c r="J5031">
        <v>13600</v>
      </c>
      <c r="K5031">
        <v>2040</v>
      </c>
      <c r="L5031">
        <v>0</v>
      </c>
      <c r="M5031">
        <f>invoices[[#This Row],[rent_amount]]+invoices[[#This Row],[electricity_amount]]+invoices[[#This Row],[other_charges]]</f>
        <v>15640</v>
      </c>
      <c r="N5031" t="s">
        <v>28</v>
      </c>
      <c r="O5031" t="s">
        <v>839</v>
      </c>
      <c r="P5031">
        <v>0</v>
      </c>
      <c r="Q5031" t="b">
        <v>0</v>
      </c>
      <c r="R5031" t="s">
        <v>264</v>
      </c>
      <c r="S5031">
        <v>0</v>
      </c>
      <c r="T5031">
        <f>invoices[[#This Row],[total_amount]]</f>
        <v>15640</v>
      </c>
      <c r="U5031" t="s">
        <v>1711</v>
      </c>
      <c r="V5031" t="str">
        <f>INDEX([1]!Table1[tenantname],MATCH(invoices[[#This Row],[allotment_id]],[1]!Table1[TenantAllotmentID],0))</f>
        <v>Rithvikca R (C43-B2)</v>
      </c>
      <c r="W5031" t="s">
        <v>14570</v>
      </c>
      <c r="X5031" t="s">
        <v>14571</v>
      </c>
      <c r="Y5031" s="4">
        <v>45200</v>
      </c>
      <c r="Z5031" t="s">
        <v>15808</v>
      </c>
      <c r="AA5031">
        <v>9762</v>
      </c>
      <c r="AB5031">
        <v>3253</v>
      </c>
      <c r="AC5031">
        <v>585</v>
      </c>
      <c r="AD5031" s="7">
        <f>invoices[[#This Row],[Rent]]+invoices[[#This Row],[Services]]+invoices[[#This Row],[GST]]</f>
        <v>13600</v>
      </c>
      <c r="AE5031" s="7">
        <f>invoices[[#This Row],[Total]]-invoices[[#This Row],[rent_amount]]</f>
        <v>0</v>
      </c>
      <c r="AF5031">
        <v>3982</v>
      </c>
      <c r="AG5031">
        <v>2040</v>
      </c>
      <c r="AH5031">
        <f>invoices[[#This Row],[EB Amount]]-invoices[[#This Row],[electricity_amount]]</f>
        <v>0</v>
      </c>
    </row>
    <row r="5032" spans="1:34">
      <c r="A5032" t="s">
        <v>9614</v>
      </c>
      <c r="B5032" t="s">
        <v>22</v>
      </c>
      <c r="C5032" t="s">
        <v>1451</v>
      </c>
      <c r="D5032" t="s">
        <v>24</v>
      </c>
      <c r="E5032" t="s">
        <v>592</v>
      </c>
      <c r="F5032" t="s">
        <v>1016</v>
      </c>
      <c r="G5032" t="s">
        <v>9615</v>
      </c>
      <c r="H5032" s="1">
        <f>DATE(YEAR(invoices[[#This Row],[due_date]]),MONTH(invoices[[#This Row],[due_date]]),1)</f>
        <v>45200</v>
      </c>
      <c r="I5032" s="1">
        <v>45206</v>
      </c>
      <c r="J5032">
        <v>12600</v>
      </c>
      <c r="K5032">
        <v>2100</v>
      </c>
      <c r="L5032">
        <v>0</v>
      </c>
      <c r="M5032">
        <f>invoices[[#This Row],[rent_amount]]+invoices[[#This Row],[electricity_amount]]+invoices[[#This Row],[other_charges]]</f>
        <v>14700</v>
      </c>
      <c r="N5032" t="s">
        <v>28</v>
      </c>
      <c r="O5032" t="s">
        <v>839</v>
      </c>
      <c r="P5032">
        <v>0</v>
      </c>
      <c r="Q5032" t="b">
        <v>0</v>
      </c>
      <c r="R5032" t="s">
        <v>264</v>
      </c>
      <c r="S5032">
        <v>0</v>
      </c>
      <c r="T5032">
        <f>invoices[[#This Row],[total_amount]]</f>
        <v>14700</v>
      </c>
      <c r="U5032" t="s">
        <v>1552</v>
      </c>
      <c r="V5032" t="str">
        <f>INDEX([1]!Table1[tenantname],MATCH(invoices[[#This Row],[allotment_id]],[1]!Table1[TenantAllotmentID],0))</f>
        <v>Shikha Trivedi (A44-C1)</v>
      </c>
      <c r="W5032" t="s">
        <v>14478</v>
      </c>
      <c r="X5032" t="s">
        <v>14515</v>
      </c>
      <c r="Y5032" s="4">
        <v>45200</v>
      </c>
      <c r="Z5032" t="s">
        <v>15808</v>
      </c>
      <c r="AA5032">
        <v>9044</v>
      </c>
      <c r="AB5032">
        <v>3014</v>
      </c>
      <c r="AC5032">
        <v>542</v>
      </c>
      <c r="AD5032" s="7">
        <f>invoices[[#This Row],[Rent]]+invoices[[#This Row],[Services]]+invoices[[#This Row],[GST]]</f>
        <v>12600</v>
      </c>
      <c r="AE5032" s="7">
        <f>invoices[[#This Row],[Total]]-invoices[[#This Row],[rent_amount]]</f>
        <v>0</v>
      </c>
      <c r="AF5032">
        <v>4082</v>
      </c>
      <c r="AG5032">
        <v>2100</v>
      </c>
      <c r="AH5032">
        <f>invoices[[#This Row],[EB Amount]]-invoices[[#This Row],[electricity_amount]]</f>
        <v>0</v>
      </c>
    </row>
    <row r="5033" spans="1:34">
      <c r="A5033" t="s">
        <v>9841</v>
      </c>
      <c r="B5033" t="s">
        <v>22</v>
      </c>
      <c r="C5033" t="s">
        <v>6593</v>
      </c>
      <c r="D5033" t="s">
        <v>24</v>
      </c>
      <c r="E5033" t="s">
        <v>155</v>
      </c>
      <c r="F5033" t="s">
        <v>156</v>
      </c>
      <c r="G5033" t="s">
        <v>9842</v>
      </c>
      <c r="H5033" s="1">
        <f>DATE(YEAR(invoices[[#This Row],[due_date]]),MONTH(invoices[[#This Row],[due_date]]),1)</f>
        <v>45200</v>
      </c>
      <c r="I5033" s="1">
        <v>45206</v>
      </c>
      <c r="J5033">
        <v>13600</v>
      </c>
      <c r="K5033">
        <v>2070</v>
      </c>
      <c r="L5033">
        <v>0</v>
      </c>
      <c r="M5033">
        <f>invoices[[#This Row],[rent_amount]]+invoices[[#This Row],[electricity_amount]]+invoices[[#This Row],[other_charges]]</f>
        <v>15670</v>
      </c>
      <c r="N5033" t="s">
        <v>28</v>
      </c>
      <c r="O5033" t="s">
        <v>839</v>
      </c>
      <c r="P5033">
        <v>0</v>
      </c>
      <c r="Q5033" t="b">
        <v>0</v>
      </c>
      <c r="R5033" t="s">
        <v>264</v>
      </c>
      <c r="S5033">
        <v>0</v>
      </c>
      <c r="T5033">
        <f>invoices[[#This Row],[total_amount]]</f>
        <v>15670</v>
      </c>
      <c r="U5033" t="s">
        <v>6595</v>
      </c>
      <c r="V5033" t="str">
        <f>INDEX([1]!Table1[tenantname],MATCH(invoices[[#This Row],[allotment_id]],[1]!Table1[TenantAllotmentID],0))</f>
        <v>Shobitha  (C44-A1)</v>
      </c>
      <c r="W5033" t="s">
        <v>15490</v>
      </c>
      <c r="X5033" t="s">
        <v>15491</v>
      </c>
      <c r="Y5033" s="4">
        <v>45200</v>
      </c>
      <c r="Z5033" t="s">
        <v>15808</v>
      </c>
      <c r="AA5033">
        <v>9762</v>
      </c>
      <c r="AB5033">
        <v>3253</v>
      </c>
      <c r="AC5033">
        <v>585</v>
      </c>
      <c r="AD5033" s="7">
        <f>invoices[[#This Row],[Rent]]+invoices[[#This Row],[Services]]+invoices[[#This Row],[GST]]</f>
        <v>13600</v>
      </c>
      <c r="AE5033" s="7">
        <f>invoices[[#This Row],[Total]]-invoices[[#This Row],[rent_amount]]</f>
        <v>0</v>
      </c>
      <c r="AF5033">
        <v>4196</v>
      </c>
      <c r="AG5033">
        <v>2070</v>
      </c>
      <c r="AH5033">
        <f>invoices[[#This Row],[EB Amount]]-invoices[[#This Row],[electricity_amount]]</f>
        <v>0</v>
      </c>
    </row>
    <row r="5034" spans="1:34">
      <c r="A5034" t="s">
        <v>9855</v>
      </c>
      <c r="B5034" t="s">
        <v>22</v>
      </c>
      <c r="C5034" t="s">
        <v>5531</v>
      </c>
      <c r="D5034" t="s">
        <v>24</v>
      </c>
      <c r="E5034" t="s">
        <v>399</v>
      </c>
      <c r="F5034" t="s">
        <v>1525</v>
      </c>
      <c r="G5034" t="s">
        <v>9856</v>
      </c>
      <c r="H5034" s="1">
        <f>DATE(YEAR(invoices[[#This Row],[due_date]]),MONTH(invoices[[#This Row],[due_date]]),1)</f>
        <v>45200</v>
      </c>
      <c r="I5034" s="1">
        <v>45206</v>
      </c>
      <c r="J5034">
        <v>13600</v>
      </c>
      <c r="K5034">
        <v>1110</v>
      </c>
      <c r="L5034">
        <v>0</v>
      </c>
      <c r="M5034">
        <f>invoices[[#This Row],[rent_amount]]+invoices[[#This Row],[electricity_amount]]+invoices[[#This Row],[other_charges]]</f>
        <v>14710</v>
      </c>
      <c r="N5034" t="s">
        <v>28</v>
      </c>
      <c r="O5034" t="s">
        <v>839</v>
      </c>
      <c r="P5034">
        <v>0</v>
      </c>
      <c r="Q5034" t="b">
        <v>0</v>
      </c>
      <c r="R5034" t="s">
        <v>264</v>
      </c>
      <c r="S5034">
        <v>0</v>
      </c>
      <c r="T5034">
        <f>invoices[[#This Row],[total_amount]]</f>
        <v>14710</v>
      </c>
      <c r="U5034" t="s">
        <v>5533</v>
      </c>
      <c r="V5034" t="str">
        <f>INDEX([1]!Table1[tenantname],MATCH(invoices[[#This Row],[allotment_id]],[1]!Table1[TenantAllotmentID],0))</f>
        <v>Savia Pereira (B22-B1)</v>
      </c>
      <c r="W5034" t="s">
        <v>15390</v>
      </c>
      <c r="X5034" t="s">
        <v>15391</v>
      </c>
      <c r="Y5034" s="4">
        <v>45200</v>
      </c>
      <c r="Z5034" t="s">
        <v>15808</v>
      </c>
      <c r="AA5034">
        <v>9762</v>
      </c>
      <c r="AB5034">
        <v>3253</v>
      </c>
      <c r="AC5034">
        <v>585</v>
      </c>
      <c r="AD5034" s="7">
        <f>invoices[[#This Row],[Rent]]+invoices[[#This Row],[Services]]+invoices[[#This Row],[GST]]</f>
        <v>13600</v>
      </c>
      <c r="AE5034" s="7">
        <f>invoices[[#This Row],[Total]]-invoices[[#This Row],[rent_amount]]</f>
        <v>0</v>
      </c>
      <c r="AF5034">
        <v>4203</v>
      </c>
      <c r="AG5034">
        <v>1110</v>
      </c>
      <c r="AH5034">
        <f>invoices[[#This Row],[EB Amount]]-invoices[[#This Row],[electricity_amount]]</f>
        <v>0</v>
      </c>
    </row>
    <row r="5035" spans="1:34">
      <c r="A5035" t="s">
        <v>9917</v>
      </c>
      <c r="B5035" t="s">
        <v>22</v>
      </c>
      <c r="C5035" t="s">
        <v>1347</v>
      </c>
      <c r="D5035" t="s">
        <v>24</v>
      </c>
      <c r="E5035" t="s">
        <v>104</v>
      </c>
      <c r="F5035" t="s">
        <v>105</v>
      </c>
      <c r="G5035" t="s">
        <v>9918</v>
      </c>
      <c r="H5035" s="1">
        <f>DATE(YEAR(invoices[[#This Row],[due_date]]),MONTH(invoices[[#This Row],[due_date]]),1)</f>
        <v>45200</v>
      </c>
      <c r="I5035" s="1">
        <v>45206</v>
      </c>
      <c r="J5035">
        <v>12500</v>
      </c>
      <c r="K5035">
        <v>900</v>
      </c>
      <c r="L5035">
        <v>0</v>
      </c>
      <c r="M5035">
        <f>invoices[[#This Row],[rent_amount]]+invoices[[#This Row],[electricity_amount]]+invoices[[#This Row],[other_charges]]</f>
        <v>13400</v>
      </c>
      <c r="N5035" t="s">
        <v>28</v>
      </c>
      <c r="O5035" t="s">
        <v>533</v>
      </c>
      <c r="P5035">
        <v>0</v>
      </c>
      <c r="Q5035" t="b">
        <v>0</v>
      </c>
      <c r="R5035" t="s">
        <v>264</v>
      </c>
      <c r="S5035">
        <v>0</v>
      </c>
      <c r="T5035">
        <f>invoices[[#This Row],[total_amount]]</f>
        <v>13400</v>
      </c>
      <c r="U5035" t="s">
        <v>1349</v>
      </c>
      <c r="V5035" t="str">
        <f>INDEX([1]!Table1[tenantname],MATCH(invoices[[#This Row],[allotment_id]],[1]!Table1[TenantAllotmentID],0))</f>
        <v>Binu John (B14-C1)</v>
      </c>
      <c r="W5035" t="s">
        <v>14438</v>
      </c>
      <c r="X5035" t="s">
        <v>14439</v>
      </c>
      <c r="Y5035" s="4">
        <v>45200</v>
      </c>
      <c r="Z5035" t="s">
        <v>15808</v>
      </c>
      <c r="AA5035">
        <v>8973</v>
      </c>
      <c r="AB5035">
        <v>2990</v>
      </c>
      <c r="AC5035">
        <v>537</v>
      </c>
      <c r="AD5035" s="7">
        <f>invoices[[#This Row],[Rent]]+invoices[[#This Row],[Services]]+invoices[[#This Row],[GST]]</f>
        <v>12500</v>
      </c>
      <c r="AE5035" s="7">
        <f>invoices[[#This Row],[Total]]-invoices[[#This Row],[rent_amount]]</f>
        <v>0</v>
      </c>
      <c r="AF5035">
        <v>4236</v>
      </c>
      <c r="AG5035">
        <v>900</v>
      </c>
      <c r="AH5035">
        <f>invoices[[#This Row],[EB Amount]]-invoices[[#This Row],[electricity_amount]]</f>
        <v>0</v>
      </c>
    </row>
    <row r="5036" spans="1:34">
      <c r="A5036" t="s">
        <v>9961</v>
      </c>
      <c r="B5036" t="s">
        <v>22</v>
      </c>
      <c r="C5036" t="s">
        <v>693</v>
      </c>
      <c r="D5036" t="s">
        <v>24</v>
      </c>
      <c r="E5036" t="s">
        <v>247</v>
      </c>
      <c r="F5036" t="s">
        <v>2658</v>
      </c>
      <c r="G5036" t="s">
        <v>9962</v>
      </c>
      <c r="H5036" s="1">
        <f>DATE(YEAR(invoices[[#This Row],[due_date]]),MONTH(invoices[[#This Row],[due_date]]),1)</f>
        <v>45200</v>
      </c>
      <c r="I5036" s="1">
        <v>45206</v>
      </c>
      <c r="J5036">
        <v>12600</v>
      </c>
      <c r="K5036">
        <v>1290</v>
      </c>
      <c r="L5036">
        <v>0</v>
      </c>
      <c r="M5036">
        <f>invoices[[#This Row],[rent_amount]]+invoices[[#This Row],[electricity_amount]]+invoices[[#This Row],[other_charges]]</f>
        <v>13890</v>
      </c>
      <c r="N5036" t="s">
        <v>28</v>
      </c>
      <c r="O5036" t="s">
        <v>533</v>
      </c>
      <c r="P5036">
        <v>0</v>
      </c>
      <c r="Q5036" t="b">
        <v>0</v>
      </c>
      <c r="R5036" t="s">
        <v>264</v>
      </c>
      <c r="S5036">
        <v>0</v>
      </c>
      <c r="T5036">
        <f>invoices[[#This Row],[total_amount]]</f>
        <v>13890</v>
      </c>
      <c r="U5036" t="s">
        <v>3663</v>
      </c>
      <c r="V5036" t="str">
        <f>INDEX([1]!Table1[tenantname],MATCH(invoices[[#This Row],[allotment_id]],[1]!Table1[TenantAllotmentID],0))</f>
        <v>Aryan Garg (C11-C2)</v>
      </c>
      <c r="W5036" t="s">
        <v>14199</v>
      </c>
      <c r="X5036" t="s">
        <v>15104</v>
      </c>
      <c r="Y5036" s="4">
        <v>45200</v>
      </c>
      <c r="Z5036" t="s">
        <v>15808</v>
      </c>
      <c r="AA5036">
        <v>9044</v>
      </c>
      <c r="AB5036">
        <v>3014</v>
      </c>
      <c r="AC5036">
        <v>542</v>
      </c>
      <c r="AD5036" s="7">
        <f>invoices[[#This Row],[Rent]]+invoices[[#This Row],[Services]]+invoices[[#This Row],[GST]]</f>
        <v>12600</v>
      </c>
      <c r="AE5036" s="7">
        <f>invoices[[#This Row],[Total]]-invoices[[#This Row],[rent_amount]]</f>
        <v>0</v>
      </c>
      <c r="AF5036">
        <v>4259</v>
      </c>
      <c r="AG5036">
        <v>1290</v>
      </c>
      <c r="AH5036">
        <f>invoices[[#This Row],[EB Amount]]-invoices[[#This Row],[electricity_amount]]</f>
        <v>0</v>
      </c>
    </row>
    <row r="5037" spans="1:34">
      <c r="A5037" t="s">
        <v>9983</v>
      </c>
      <c r="B5037" t="s">
        <v>22</v>
      </c>
      <c r="C5037" t="s">
        <v>1039</v>
      </c>
      <c r="D5037" t="s">
        <v>24</v>
      </c>
      <c r="E5037" t="s">
        <v>476</v>
      </c>
      <c r="F5037" t="s">
        <v>620</v>
      </c>
      <c r="G5037" t="s">
        <v>9984</v>
      </c>
      <c r="H5037" s="1">
        <f>DATE(YEAR(invoices[[#This Row],[due_date]]),MONTH(invoices[[#This Row],[due_date]]),1)</f>
        <v>45200</v>
      </c>
      <c r="I5037" s="1">
        <v>45206</v>
      </c>
      <c r="J5037">
        <v>12600</v>
      </c>
      <c r="K5037">
        <v>1026</v>
      </c>
      <c r="L5037">
        <v>0</v>
      </c>
      <c r="M5037">
        <f>invoices[[#This Row],[rent_amount]]+invoices[[#This Row],[electricity_amount]]+invoices[[#This Row],[other_charges]]</f>
        <v>13626</v>
      </c>
      <c r="N5037" t="s">
        <v>28</v>
      </c>
      <c r="O5037" t="s">
        <v>533</v>
      </c>
      <c r="P5037">
        <v>0</v>
      </c>
      <c r="Q5037" t="b">
        <v>0</v>
      </c>
      <c r="R5037" t="s">
        <v>264</v>
      </c>
      <c r="S5037">
        <v>0</v>
      </c>
      <c r="T5037">
        <f>invoices[[#This Row],[total_amount]]</f>
        <v>13626</v>
      </c>
      <c r="U5037" t="s">
        <v>1155</v>
      </c>
      <c r="V5037" t="str">
        <f>INDEX([1]!Table1[tenantname],MATCH(invoices[[#This Row],[allotment_id]],[1]!Table1[TenantAllotmentID],0))</f>
        <v>Arindrajith Kundu (B41-C1)</v>
      </c>
      <c r="W5037" t="s">
        <v>14325</v>
      </c>
      <c r="X5037" t="s">
        <v>14364</v>
      </c>
      <c r="Y5037" s="4">
        <v>45200</v>
      </c>
      <c r="Z5037" t="s">
        <v>15808</v>
      </c>
      <c r="AA5037">
        <v>9044</v>
      </c>
      <c r="AB5037">
        <v>3014</v>
      </c>
      <c r="AC5037">
        <v>542</v>
      </c>
      <c r="AD5037" s="7">
        <f>invoices[[#This Row],[Rent]]+invoices[[#This Row],[Services]]+invoices[[#This Row],[GST]]</f>
        <v>12600</v>
      </c>
      <c r="AE5037" s="7">
        <f>invoices[[#This Row],[Total]]-invoices[[#This Row],[rent_amount]]</f>
        <v>0</v>
      </c>
      <c r="AF5037">
        <v>4270</v>
      </c>
      <c r="AG5037">
        <v>1026</v>
      </c>
      <c r="AH5037">
        <f>invoices[[#This Row],[EB Amount]]-invoices[[#This Row],[electricity_amount]]</f>
        <v>0</v>
      </c>
    </row>
    <row r="5038" spans="1:34">
      <c r="A5038" t="s">
        <v>10051</v>
      </c>
      <c r="B5038" t="s">
        <v>22</v>
      </c>
      <c r="C5038" t="s">
        <v>1992</v>
      </c>
      <c r="D5038" t="s">
        <v>24</v>
      </c>
      <c r="E5038" t="s">
        <v>147</v>
      </c>
      <c r="F5038" t="s">
        <v>370</v>
      </c>
      <c r="G5038" t="s">
        <v>10052</v>
      </c>
      <c r="H5038" s="1">
        <f>DATE(YEAR(invoices[[#This Row],[due_date]]),MONTH(invoices[[#This Row],[due_date]]),1)</f>
        <v>45200</v>
      </c>
      <c r="I5038" s="1">
        <v>45206</v>
      </c>
      <c r="J5038">
        <v>18300</v>
      </c>
      <c r="K5038">
        <v>1650</v>
      </c>
      <c r="L5038">
        <v>0</v>
      </c>
      <c r="M5038">
        <f>invoices[[#This Row],[rent_amount]]+invoices[[#This Row],[electricity_amount]]+invoices[[#This Row],[other_charges]]</f>
        <v>19950</v>
      </c>
      <c r="N5038" t="s">
        <v>28</v>
      </c>
      <c r="O5038" t="s">
        <v>263</v>
      </c>
      <c r="P5038">
        <v>0</v>
      </c>
      <c r="Q5038" t="b">
        <v>0</v>
      </c>
      <c r="R5038" t="s">
        <v>264</v>
      </c>
      <c r="S5038">
        <v>0</v>
      </c>
      <c r="T5038">
        <f>invoices[[#This Row],[total_amount]]</f>
        <v>19950</v>
      </c>
      <c r="U5038" t="s">
        <v>1994</v>
      </c>
      <c r="V5038" t="str">
        <f>INDEX([1]!Table1[tenantname],MATCH(invoices[[#This Row],[allotment_id]],[1]!Table1[TenantAllotmentID],0))</f>
        <v>Parag Kaundil (C31-A1)</v>
      </c>
      <c r="W5038" t="s">
        <v>14671</v>
      </c>
      <c r="X5038" t="s">
        <v>14672</v>
      </c>
      <c r="Y5038" s="4">
        <v>45200</v>
      </c>
      <c r="Z5038" t="s">
        <v>15808</v>
      </c>
      <c r="AA5038">
        <v>13136</v>
      </c>
      <c r="AB5038">
        <v>4377</v>
      </c>
      <c r="AC5038">
        <v>787</v>
      </c>
      <c r="AD5038" s="7">
        <f>invoices[[#This Row],[Rent]]+invoices[[#This Row],[Services]]+invoices[[#This Row],[GST]]</f>
        <v>18300</v>
      </c>
      <c r="AE5038" s="7">
        <f>invoices[[#This Row],[Total]]-invoices[[#This Row],[rent_amount]]</f>
        <v>0</v>
      </c>
      <c r="AF5038">
        <v>4306</v>
      </c>
      <c r="AG5038">
        <v>1650</v>
      </c>
      <c r="AH5038">
        <f>invoices[[#This Row],[EB Amount]]-invoices[[#This Row],[electricity_amount]]</f>
        <v>0</v>
      </c>
    </row>
    <row r="5039" spans="1:34">
      <c r="A5039" t="s">
        <v>10086</v>
      </c>
      <c r="B5039" t="s">
        <v>22</v>
      </c>
      <c r="C5039" t="s">
        <v>166</v>
      </c>
      <c r="D5039" t="s">
        <v>24</v>
      </c>
      <c r="E5039" t="s">
        <v>167</v>
      </c>
      <c r="F5039" t="s">
        <v>168</v>
      </c>
      <c r="G5039" t="s">
        <v>10087</v>
      </c>
      <c r="H5039" s="1">
        <f>DATE(YEAR(invoices[[#This Row],[due_date]]),MONTH(invoices[[#This Row],[due_date]]),1)</f>
        <v>45200</v>
      </c>
      <c r="I5039" s="1">
        <v>45206</v>
      </c>
      <c r="J5039">
        <v>12500</v>
      </c>
      <c r="K5039">
        <v>1650</v>
      </c>
      <c r="L5039">
        <v>0</v>
      </c>
      <c r="M5039">
        <f>invoices[[#This Row],[rent_amount]]+invoices[[#This Row],[electricity_amount]]+invoices[[#This Row],[other_charges]]</f>
        <v>14150</v>
      </c>
      <c r="N5039" t="s">
        <v>28</v>
      </c>
      <c r="O5039" t="s">
        <v>839</v>
      </c>
      <c r="P5039">
        <v>0</v>
      </c>
      <c r="Q5039" t="b">
        <v>0</v>
      </c>
      <c r="R5039" t="s">
        <v>264</v>
      </c>
      <c r="S5039">
        <v>0</v>
      </c>
      <c r="T5039">
        <f>invoices[[#This Row],[total_amount]]</f>
        <v>14150</v>
      </c>
      <c r="U5039" t="s">
        <v>171</v>
      </c>
      <c r="V5039" t="str">
        <f>INDEX([1]!Table1[tenantname],MATCH(invoices[[#This Row],[allotment_id]],[1]!Table1[TenantAllotmentID],0))</f>
        <v>Shubhashish . (B42-C2)</v>
      </c>
      <c r="W5039" t="s">
        <v>14022</v>
      </c>
      <c r="X5039" t="s">
        <v>14023</v>
      </c>
      <c r="Y5039" s="4">
        <v>45200</v>
      </c>
      <c r="Z5039" t="s">
        <v>15808</v>
      </c>
      <c r="AA5039">
        <v>8973</v>
      </c>
      <c r="AB5039">
        <v>2990</v>
      </c>
      <c r="AC5039">
        <v>537</v>
      </c>
      <c r="AD5039" s="7">
        <f>invoices[[#This Row],[Rent]]+invoices[[#This Row],[Services]]+invoices[[#This Row],[GST]]</f>
        <v>12500</v>
      </c>
      <c r="AE5039" s="7">
        <f>invoices[[#This Row],[Total]]-invoices[[#This Row],[rent_amount]]</f>
        <v>0</v>
      </c>
      <c r="AF5039">
        <v>4326</v>
      </c>
      <c r="AG5039">
        <v>1650</v>
      </c>
      <c r="AH5039">
        <f>invoices[[#This Row],[EB Amount]]-invoices[[#This Row],[electricity_amount]]</f>
        <v>0</v>
      </c>
    </row>
    <row r="5040" spans="1:34">
      <c r="A5040" t="s">
        <v>10096</v>
      </c>
      <c r="B5040" t="s">
        <v>22</v>
      </c>
      <c r="C5040" t="s">
        <v>2617</v>
      </c>
      <c r="D5040" t="s">
        <v>24</v>
      </c>
      <c r="E5040" t="s">
        <v>399</v>
      </c>
      <c r="F5040" t="s">
        <v>933</v>
      </c>
      <c r="G5040" t="s">
        <v>10097</v>
      </c>
      <c r="H5040" s="1">
        <f>DATE(YEAR(invoices[[#This Row],[due_date]]),MONTH(invoices[[#This Row],[due_date]]),1)</f>
        <v>45200</v>
      </c>
      <c r="I5040" s="1">
        <v>45206</v>
      </c>
      <c r="J5040">
        <v>12600</v>
      </c>
      <c r="K5040">
        <v>1110</v>
      </c>
      <c r="L5040">
        <v>0</v>
      </c>
      <c r="M5040">
        <f>invoices[[#This Row],[rent_amount]]+invoices[[#This Row],[electricity_amount]]+invoices[[#This Row],[other_charges]]</f>
        <v>13710</v>
      </c>
      <c r="N5040" t="s">
        <v>28</v>
      </c>
      <c r="O5040" t="s">
        <v>839</v>
      </c>
      <c r="P5040">
        <v>0</v>
      </c>
      <c r="Q5040" t="b">
        <v>0</v>
      </c>
      <c r="R5040" t="s">
        <v>264</v>
      </c>
      <c r="S5040">
        <v>0</v>
      </c>
      <c r="T5040">
        <f>invoices[[#This Row],[total_amount]]</f>
        <v>13710</v>
      </c>
      <c r="U5040" t="s">
        <v>2619</v>
      </c>
      <c r="V5040" t="str">
        <f>INDEX([1]!Table1[tenantname],MATCH(invoices[[#This Row],[allotment_id]],[1]!Table1[TenantAllotmentID],0))</f>
        <v>Ruju A (B22-C2)</v>
      </c>
      <c r="W5040" t="s">
        <v>14849</v>
      </c>
      <c r="X5040" t="s">
        <v>14850</v>
      </c>
      <c r="Y5040" s="4">
        <v>45200</v>
      </c>
      <c r="Z5040" t="s">
        <v>15808</v>
      </c>
      <c r="AA5040">
        <v>9044</v>
      </c>
      <c r="AB5040">
        <v>3014</v>
      </c>
      <c r="AC5040">
        <v>542</v>
      </c>
      <c r="AD5040" s="7">
        <f>invoices[[#This Row],[Rent]]+invoices[[#This Row],[Services]]+invoices[[#This Row],[GST]]</f>
        <v>12600</v>
      </c>
      <c r="AE5040" s="7">
        <f>invoices[[#This Row],[Total]]-invoices[[#This Row],[rent_amount]]</f>
        <v>0</v>
      </c>
      <c r="AF5040">
        <v>4333</v>
      </c>
      <c r="AG5040">
        <v>1110</v>
      </c>
      <c r="AH5040">
        <f>invoices[[#This Row],[EB Amount]]-invoices[[#This Row],[electricity_amount]]</f>
        <v>0</v>
      </c>
    </row>
    <row r="5041" spans="1:34">
      <c r="A5041" t="s">
        <v>10182</v>
      </c>
      <c r="B5041" t="s">
        <v>22</v>
      </c>
      <c r="C5041" t="s">
        <v>765</v>
      </c>
      <c r="D5041" t="s">
        <v>24</v>
      </c>
      <c r="E5041" t="s">
        <v>50</v>
      </c>
      <c r="F5041" t="s">
        <v>766</v>
      </c>
      <c r="G5041" t="s">
        <v>10183</v>
      </c>
      <c r="H5041" s="1">
        <f>DATE(YEAR(invoices[[#This Row],[due_date]]),MONTH(invoices[[#This Row],[due_date]]),1)</f>
        <v>45200</v>
      </c>
      <c r="I5041" s="1">
        <v>45206</v>
      </c>
      <c r="J5041">
        <v>18300</v>
      </c>
      <c r="K5041">
        <v>2160</v>
      </c>
      <c r="L5041">
        <v>0</v>
      </c>
      <c r="M5041">
        <f>invoices[[#This Row],[rent_amount]]+invoices[[#This Row],[electricity_amount]]+invoices[[#This Row],[other_charges]]</f>
        <v>20460</v>
      </c>
      <c r="N5041" t="s">
        <v>28</v>
      </c>
      <c r="O5041" t="s">
        <v>533</v>
      </c>
      <c r="P5041">
        <v>0</v>
      </c>
      <c r="Q5041" t="b">
        <v>0</v>
      </c>
      <c r="R5041" t="s">
        <v>264</v>
      </c>
      <c r="S5041">
        <v>0</v>
      </c>
      <c r="T5041">
        <f>invoices[[#This Row],[total_amount]]</f>
        <v>20460</v>
      </c>
      <c r="U5041" t="s">
        <v>769</v>
      </c>
      <c r="V5041" t="str">
        <f>INDEX([1]!Table1[tenantname],MATCH(invoices[[#This Row],[allotment_id]],[1]!Table1[TenantAllotmentID],0))</f>
        <v>Dhanaganapathy Madhavan (B32-A1)</v>
      </c>
      <c r="W5041" t="s">
        <v>14223</v>
      </c>
      <c r="X5041" t="s">
        <v>14224</v>
      </c>
      <c r="Y5041" s="4">
        <v>45200</v>
      </c>
      <c r="Z5041" t="s">
        <v>15808</v>
      </c>
      <c r="AA5041">
        <v>13136</v>
      </c>
      <c r="AB5041">
        <v>4377</v>
      </c>
      <c r="AC5041">
        <v>787</v>
      </c>
      <c r="AD5041" s="7">
        <f>invoices[[#This Row],[Rent]]+invoices[[#This Row],[Services]]+invoices[[#This Row],[GST]]</f>
        <v>18300</v>
      </c>
      <c r="AE5041" s="7">
        <f>invoices[[#This Row],[Total]]-invoices[[#This Row],[rent_amount]]</f>
        <v>0</v>
      </c>
      <c r="AF5041">
        <v>4379</v>
      </c>
      <c r="AG5041">
        <v>2160</v>
      </c>
      <c r="AH5041">
        <f>invoices[[#This Row],[EB Amount]]-invoices[[#This Row],[electricity_amount]]</f>
        <v>0</v>
      </c>
    </row>
    <row r="5042" spans="1:34">
      <c r="A5042" t="s">
        <v>10224</v>
      </c>
      <c r="B5042" t="s">
        <v>22</v>
      </c>
      <c r="C5042" t="s">
        <v>1274</v>
      </c>
      <c r="D5042" t="s">
        <v>24</v>
      </c>
      <c r="E5042" t="s">
        <v>195</v>
      </c>
      <c r="F5042" t="s">
        <v>1753</v>
      </c>
      <c r="G5042" t="s">
        <v>10225</v>
      </c>
      <c r="H5042" s="1">
        <f>DATE(YEAR(invoices[[#This Row],[due_date]]),MONTH(invoices[[#This Row],[due_date]]),1)</f>
        <v>45200</v>
      </c>
      <c r="I5042" s="1">
        <v>45206</v>
      </c>
      <c r="J5042">
        <v>17000</v>
      </c>
      <c r="K5042">
        <v>1950</v>
      </c>
      <c r="L5042">
        <v>0</v>
      </c>
      <c r="M5042">
        <f>invoices[[#This Row],[rent_amount]]+invoices[[#This Row],[electricity_amount]]+invoices[[#This Row],[other_charges]]</f>
        <v>18950</v>
      </c>
      <c r="N5042" t="s">
        <v>28</v>
      </c>
      <c r="O5042" t="s">
        <v>263</v>
      </c>
      <c r="P5042">
        <v>0</v>
      </c>
      <c r="Q5042" t="b">
        <v>0</v>
      </c>
      <c r="R5042" t="s">
        <v>264</v>
      </c>
      <c r="S5042">
        <v>0</v>
      </c>
      <c r="T5042">
        <f>invoices[[#This Row],[total_amount]]</f>
        <v>18950</v>
      </c>
      <c r="U5042" t="s">
        <v>1755</v>
      </c>
      <c r="V5042" t="str">
        <f>INDEX([1]!Table1[tenantname],MATCH(invoices[[#This Row],[allotment_id]],[1]!Table1[TenantAllotmentID],0))</f>
        <v>Sreyashi Chowdhury (D41-A1)</v>
      </c>
      <c r="W5042" t="s">
        <v>14409</v>
      </c>
      <c r="X5042" t="s">
        <v>14584</v>
      </c>
      <c r="Y5042" s="4">
        <v>45200</v>
      </c>
      <c r="Z5042" t="s">
        <v>15808</v>
      </c>
      <c r="AA5042">
        <v>12203</v>
      </c>
      <c r="AB5042">
        <v>4066</v>
      </c>
      <c r="AC5042">
        <v>731</v>
      </c>
      <c r="AD5042" s="7">
        <f>invoices[[#This Row],[Rent]]+invoices[[#This Row],[Services]]+invoices[[#This Row],[GST]]</f>
        <v>17000</v>
      </c>
      <c r="AE5042" s="7">
        <f>invoices[[#This Row],[Total]]-invoices[[#This Row],[rent_amount]]</f>
        <v>0</v>
      </c>
      <c r="AF5042">
        <v>4402</v>
      </c>
      <c r="AG5042">
        <v>1950</v>
      </c>
      <c r="AH5042">
        <f>invoices[[#This Row],[EB Amount]]-invoices[[#This Row],[electricity_amount]]</f>
        <v>0</v>
      </c>
    </row>
    <row r="5043" spans="1:34">
      <c r="A5043" t="s">
        <v>10343</v>
      </c>
      <c r="B5043" t="s">
        <v>22</v>
      </c>
      <c r="C5043" t="s">
        <v>5525</v>
      </c>
      <c r="D5043" t="s">
        <v>24</v>
      </c>
      <c r="E5043" t="s">
        <v>275</v>
      </c>
      <c r="F5043" t="s">
        <v>505</v>
      </c>
      <c r="G5043" t="s">
        <v>10344</v>
      </c>
      <c r="H5043" s="1">
        <f>DATE(YEAR(invoices[[#This Row],[due_date]]),MONTH(invoices[[#This Row],[due_date]]),1)</f>
        <v>45200</v>
      </c>
      <c r="I5043" s="1">
        <v>45206</v>
      </c>
      <c r="J5043">
        <v>12600</v>
      </c>
      <c r="K5043">
        <v>1980</v>
      </c>
      <c r="L5043">
        <v>0</v>
      </c>
      <c r="M5043">
        <f>invoices[[#This Row],[rent_amount]]+invoices[[#This Row],[electricity_amount]]+invoices[[#This Row],[other_charges]]</f>
        <v>14580</v>
      </c>
      <c r="N5043" t="s">
        <v>28</v>
      </c>
      <c r="O5043" t="s">
        <v>263</v>
      </c>
      <c r="P5043">
        <v>0</v>
      </c>
      <c r="Q5043" t="b">
        <v>0</v>
      </c>
      <c r="R5043" t="s">
        <v>264</v>
      </c>
      <c r="S5043">
        <v>0</v>
      </c>
      <c r="T5043">
        <f>invoices[[#This Row],[total_amount]]</f>
        <v>14580</v>
      </c>
      <c r="U5043" t="s">
        <v>5527</v>
      </c>
      <c r="V5043" t="str">
        <f>INDEX([1]!Table1[tenantname],MATCH(invoices[[#This Row],[allotment_id]],[1]!Table1[TenantAllotmentID],0))</f>
        <v>Nishita A (B44-C1)</v>
      </c>
      <c r="W5043" t="s">
        <v>15388</v>
      </c>
      <c r="X5043" t="s">
        <v>15389</v>
      </c>
      <c r="Y5043" s="4">
        <v>45200</v>
      </c>
      <c r="Z5043" t="s">
        <v>15808</v>
      </c>
      <c r="AA5043">
        <v>9044</v>
      </c>
      <c r="AB5043">
        <v>3014</v>
      </c>
      <c r="AC5043">
        <v>542</v>
      </c>
      <c r="AD5043" s="7">
        <f>invoices[[#This Row],[Rent]]+invoices[[#This Row],[Services]]+invoices[[#This Row],[GST]]</f>
        <v>12600</v>
      </c>
      <c r="AE5043" s="7">
        <f>invoices[[#This Row],[Total]]-invoices[[#This Row],[rent_amount]]</f>
        <v>0</v>
      </c>
      <c r="AF5043">
        <v>4463</v>
      </c>
      <c r="AG5043">
        <v>1980</v>
      </c>
      <c r="AH5043">
        <f>invoices[[#This Row],[EB Amount]]-invoices[[#This Row],[electricity_amount]]</f>
        <v>0</v>
      </c>
    </row>
    <row r="5044" spans="1:34">
      <c r="A5044" t="s">
        <v>10765</v>
      </c>
      <c r="B5044" t="s">
        <v>22</v>
      </c>
      <c r="C5044" t="s">
        <v>4776</v>
      </c>
      <c r="D5044" t="s">
        <v>24</v>
      </c>
      <c r="E5044" t="s">
        <v>349</v>
      </c>
      <c r="F5044" t="s">
        <v>947</v>
      </c>
      <c r="G5044" t="s">
        <v>10766</v>
      </c>
      <c r="H5044" s="1">
        <f>DATE(YEAR(invoices[[#This Row],[due_date]]),MONTH(invoices[[#This Row],[due_date]]),1)</f>
        <v>45200</v>
      </c>
      <c r="I5044" s="1">
        <v>45206</v>
      </c>
      <c r="J5044">
        <v>13600</v>
      </c>
      <c r="K5044">
        <v>918</v>
      </c>
      <c r="L5044">
        <v>0</v>
      </c>
      <c r="M5044">
        <f>invoices[[#This Row],[rent_amount]]+invoices[[#This Row],[electricity_amount]]+invoices[[#This Row],[other_charges]]</f>
        <v>14518</v>
      </c>
      <c r="N5044" t="s">
        <v>28</v>
      </c>
      <c r="O5044" t="s">
        <v>839</v>
      </c>
      <c r="P5044">
        <v>0</v>
      </c>
      <c r="Q5044" t="b">
        <v>0</v>
      </c>
      <c r="R5044" t="s">
        <v>264</v>
      </c>
      <c r="S5044">
        <v>0</v>
      </c>
      <c r="T5044">
        <f>invoices[[#This Row],[total_amount]]</f>
        <v>14518</v>
      </c>
      <c r="U5044" t="s">
        <v>4778</v>
      </c>
      <c r="V5044" t="str">
        <f>INDEX([1]!Table1[tenantname],MATCH(invoices[[#This Row],[allotment_id]],[1]!Table1[TenantAllotmentID],0))</f>
        <v>Sathyam Dwivedi (B11-B1)</v>
      </c>
      <c r="W5044" t="s">
        <v>15285</v>
      </c>
      <c r="X5044" t="s">
        <v>15286</v>
      </c>
      <c r="Y5044" s="4">
        <v>45200</v>
      </c>
      <c r="Z5044" t="s">
        <v>15808</v>
      </c>
      <c r="AA5044">
        <v>9762</v>
      </c>
      <c r="AB5044">
        <v>3253</v>
      </c>
      <c r="AC5044">
        <v>585</v>
      </c>
      <c r="AD5044" s="7">
        <f>invoices[[#This Row],[Rent]]+invoices[[#This Row],[Services]]+invoices[[#This Row],[GST]]</f>
        <v>13600</v>
      </c>
      <c r="AE5044" s="7">
        <f>invoices[[#This Row],[Total]]-invoices[[#This Row],[rent_amount]]</f>
        <v>0</v>
      </c>
      <c r="AF5044">
        <v>4675</v>
      </c>
      <c r="AG5044">
        <v>918</v>
      </c>
      <c r="AH5044">
        <f>invoices[[#This Row],[EB Amount]]-invoices[[#This Row],[electricity_amount]]</f>
        <v>0</v>
      </c>
    </row>
    <row r="5045" spans="1:34">
      <c r="A5045" t="s">
        <v>10870</v>
      </c>
      <c r="B5045" t="s">
        <v>22</v>
      </c>
      <c r="C5045" t="s">
        <v>10227</v>
      </c>
      <c r="D5045" t="s">
        <v>24</v>
      </c>
      <c r="E5045" t="s">
        <v>96</v>
      </c>
      <c r="F5045" t="s">
        <v>390</v>
      </c>
      <c r="G5045" t="s">
        <v>10871</v>
      </c>
      <c r="H5045" s="1">
        <f>DATE(YEAR(invoices[[#This Row],[due_date]]),MONTH(invoices[[#This Row],[due_date]]),1)</f>
        <v>45200</v>
      </c>
      <c r="I5045" s="1">
        <v>45206</v>
      </c>
      <c r="J5045">
        <v>10370</v>
      </c>
      <c r="K5045">
        <v>2160</v>
      </c>
      <c r="L5045">
        <v>2250</v>
      </c>
      <c r="M5045">
        <f>invoices[[#This Row],[rent_amount]]+invoices[[#This Row],[electricity_amount]]+invoices[[#This Row],[other_charges]]</f>
        <v>14780</v>
      </c>
      <c r="N5045" t="s">
        <v>28</v>
      </c>
      <c r="O5045" t="s">
        <v>263</v>
      </c>
      <c r="P5045">
        <v>0</v>
      </c>
      <c r="Q5045" t="b">
        <v>0</v>
      </c>
      <c r="R5045" t="s">
        <v>264</v>
      </c>
      <c r="S5045">
        <v>0</v>
      </c>
      <c r="T5045">
        <f>invoices[[#This Row],[total_amount]]</f>
        <v>14780</v>
      </c>
      <c r="U5045" t="s">
        <v>10229</v>
      </c>
      <c r="V5045" t="str">
        <f>INDEX([1]!Table1[tenantname],MATCH(invoices[[#This Row],[allotment_id]],[1]!Table1[TenantAllotmentID],0))</f>
        <v>Nithish Kanna (B33-A1)</v>
      </c>
      <c r="W5045" t="s">
        <v>15689</v>
      </c>
      <c r="X5045" t="s">
        <v>15690</v>
      </c>
      <c r="Y5045" s="4">
        <v>45200</v>
      </c>
      <c r="Z5045" t="s">
        <v>15808</v>
      </c>
      <c r="AA5045">
        <v>7259</v>
      </c>
      <c r="AB5045">
        <v>2636</v>
      </c>
      <c r="AC5045">
        <v>475</v>
      </c>
      <c r="AD5045" s="7">
        <f>invoices[[#This Row],[Rent]]+invoices[[#This Row],[Services]]+invoices[[#This Row],[GST]]</f>
        <v>10370</v>
      </c>
      <c r="AE5045" s="7">
        <f>invoices[[#This Row],[Total]]-invoices[[#This Row],[rent_amount]]</f>
        <v>0</v>
      </c>
      <c r="AF5045">
        <v>4731</v>
      </c>
      <c r="AG5045">
        <v>2160</v>
      </c>
      <c r="AH5045">
        <f>invoices[[#This Row],[EB Amount]]-invoices[[#This Row],[electricity_amount]]</f>
        <v>0</v>
      </c>
    </row>
    <row r="5046" spans="1:34">
      <c r="A5046" t="s">
        <v>10888</v>
      </c>
      <c r="B5046" t="s">
        <v>22</v>
      </c>
      <c r="C5046" t="s">
        <v>3117</v>
      </c>
      <c r="D5046" t="s">
        <v>24</v>
      </c>
      <c r="E5046" t="s">
        <v>147</v>
      </c>
      <c r="F5046" t="s">
        <v>1605</v>
      </c>
      <c r="G5046" t="s">
        <v>10889</v>
      </c>
      <c r="H5046" s="1">
        <f>DATE(YEAR(invoices[[#This Row],[due_date]]),MONTH(invoices[[#This Row],[due_date]]),1)</f>
        <v>45200</v>
      </c>
      <c r="I5046" s="1">
        <v>45206</v>
      </c>
      <c r="J5046">
        <v>12600</v>
      </c>
      <c r="K5046">
        <v>1650</v>
      </c>
      <c r="L5046">
        <v>0</v>
      </c>
      <c r="M5046">
        <f>invoices[[#This Row],[rent_amount]]+invoices[[#This Row],[electricity_amount]]+invoices[[#This Row],[other_charges]]</f>
        <v>14250</v>
      </c>
      <c r="N5046" t="s">
        <v>28</v>
      </c>
      <c r="O5046" t="s">
        <v>263</v>
      </c>
      <c r="P5046">
        <v>0</v>
      </c>
      <c r="Q5046" t="b">
        <v>0</v>
      </c>
      <c r="R5046" t="s">
        <v>264</v>
      </c>
      <c r="S5046">
        <v>0</v>
      </c>
      <c r="T5046">
        <f>invoices[[#This Row],[total_amount]]</f>
        <v>14250</v>
      </c>
      <c r="U5046" t="s">
        <v>3119</v>
      </c>
      <c r="V5046" t="str">
        <f>INDEX([1]!Table1[tenantname],MATCH(invoices[[#This Row],[allotment_id]],[1]!Table1[TenantAllotmentID],0))</f>
        <v>Jayakanth S (C31-C2)</v>
      </c>
      <c r="W5046" t="s">
        <v>14978</v>
      </c>
      <c r="X5046" t="s">
        <v>14979</v>
      </c>
      <c r="Y5046" s="4">
        <v>45200</v>
      </c>
      <c r="Z5046" t="s">
        <v>15808</v>
      </c>
      <c r="AA5046">
        <v>9044</v>
      </c>
      <c r="AB5046">
        <v>3014</v>
      </c>
      <c r="AC5046">
        <v>542</v>
      </c>
      <c r="AD5046" s="7">
        <f>invoices[[#This Row],[Rent]]+invoices[[#This Row],[Services]]+invoices[[#This Row],[GST]]</f>
        <v>12600</v>
      </c>
      <c r="AE5046" s="7">
        <f>invoices[[#This Row],[Total]]-invoices[[#This Row],[rent_amount]]</f>
        <v>0</v>
      </c>
      <c r="AF5046">
        <v>4739</v>
      </c>
      <c r="AG5046">
        <v>1650</v>
      </c>
      <c r="AH5046">
        <f>invoices[[#This Row],[EB Amount]]-invoices[[#This Row],[electricity_amount]]</f>
        <v>0</v>
      </c>
    </row>
    <row r="5047" spans="1:34">
      <c r="A5047" t="s">
        <v>11033</v>
      </c>
      <c r="B5047" t="s">
        <v>22</v>
      </c>
      <c r="C5047" t="s">
        <v>9597</v>
      </c>
      <c r="D5047" t="s">
        <v>24</v>
      </c>
      <c r="E5047" t="s">
        <v>275</v>
      </c>
      <c r="F5047" t="s">
        <v>411</v>
      </c>
      <c r="G5047" t="s">
        <v>11034</v>
      </c>
      <c r="H5047" s="1">
        <f>DATE(YEAR(invoices[[#This Row],[due_date]]),MONTH(invoices[[#This Row],[due_date]]),1)</f>
        <v>45200</v>
      </c>
      <c r="I5047" s="1">
        <v>45206</v>
      </c>
      <c r="J5047">
        <v>13600</v>
      </c>
      <c r="K5047">
        <v>1980</v>
      </c>
      <c r="L5047">
        <v>0</v>
      </c>
      <c r="M5047">
        <f>invoices[[#This Row],[rent_amount]]+invoices[[#This Row],[electricity_amount]]+invoices[[#This Row],[other_charges]]</f>
        <v>15580</v>
      </c>
      <c r="N5047" t="s">
        <v>28</v>
      </c>
      <c r="O5047" t="s">
        <v>533</v>
      </c>
      <c r="P5047">
        <v>0</v>
      </c>
      <c r="Q5047" t="b">
        <v>0</v>
      </c>
      <c r="R5047" t="s">
        <v>264</v>
      </c>
      <c r="S5047">
        <v>0</v>
      </c>
      <c r="T5047">
        <f>invoices[[#This Row],[total_amount]]</f>
        <v>15580</v>
      </c>
      <c r="U5047" t="s">
        <v>9599</v>
      </c>
      <c r="V5047" t="str">
        <f>INDEX([1]!Table1[tenantname],MATCH(invoices[[#This Row],[allotment_id]],[1]!Table1[TenantAllotmentID],0))</f>
        <v>Anu Ramya Ramesh (B44-B2)</v>
      </c>
      <c r="W5047" t="s">
        <v>15667</v>
      </c>
      <c r="X5047" t="s">
        <v>15668</v>
      </c>
      <c r="Y5047" s="4">
        <v>45200</v>
      </c>
      <c r="Z5047" t="s">
        <v>15808</v>
      </c>
      <c r="AA5047">
        <v>9762</v>
      </c>
      <c r="AB5047">
        <v>3253</v>
      </c>
      <c r="AC5047">
        <v>585</v>
      </c>
      <c r="AD5047" s="7">
        <f>invoices[[#This Row],[Rent]]+invoices[[#This Row],[Services]]+invoices[[#This Row],[GST]]</f>
        <v>13600</v>
      </c>
      <c r="AE5047" s="7">
        <f>invoices[[#This Row],[Total]]-invoices[[#This Row],[rent_amount]]</f>
        <v>0</v>
      </c>
      <c r="AF5047">
        <v>4817</v>
      </c>
      <c r="AG5047">
        <v>1980</v>
      </c>
      <c r="AH5047">
        <f>invoices[[#This Row],[EB Amount]]-invoices[[#This Row],[electricity_amount]]</f>
        <v>0</v>
      </c>
    </row>
    <row r="5048" spans="1:34">
      <c r="A5048" t="s">
        <v>11049</v>
      </c>
      <c r="B5048" t="s">
        <v>22</v>
      </c>
      <c r="C5048" t="s">
        <v>2161</v>
      </c>
      <c r="D5048" t="s">
        <v>24</v>
      </c>
      <c r="E5048" t="s">
        <v>72</v>
      </c>
      <c r="F5048" t="s">
        <v>241</v>
      </c>
      <c r="G5048" t="s">
        <v>11050</v>
      </c>
      <c r="H5048" s="1">
        <f>DATE(YEAR(invoices[[#This Row],[due_date]]),MONTH(invoices[[#This Row],[due_date]]),1)</f>
        <v>45200</v>
      </c>
      <c r="I5048" s="1">
        <v>45206</v>
      </c>
      <c r="J5048">
        <v>12600</v>
      </c>
      <c r="K5048">
        <v>990</v>
      </c>
      <c r="L5048">
        <v>0</v>
      </c>
      <c r="M5048">
        <f>invoices[[#This Row],[rent_amount]]+invoices[[#This Row],[electricity_amount]]+invoices[[#This Row],[other_charges]]</f>
        <v>13590</v>
      </c>
      <c r="N5048" t="s">
        <v>28</v>
      </c>
      <c r="O5048" t="s">
        <v>263</v>
      </c>
      <c r="P5048">
        <v>0</v>
      </c>
      <c r="Q5048" t="b">
        <v>0</v>
      </c>
      <c r="R5048" t="s">
        <v>264</v>
      </c>
      <c r="S5048">
        <v>0</v>
      </c>
      <c r="T5048">
        <f>invoices[[#This Row],[total_amount]]</f>
        <v>13590</v>
      </c>
      <c r="U5048" t="s">
        <v>2163</v>
      </c>
      <c r="V5048" t="str">
        <f>INDEX([1]!Table1[tenantname],MATCH(invoices[[#This Row],[allotment_id]],[1]!Table1[TenantAllotmentID],0))</f>
        <v>Monitha Mohankumar (C34-C2)</v>
      </c>
      <c r="W5048" t="s">
        <v>14727</v>
      </c>
      <c r="X5048" t="s">
        <v>14728</v>
      </c>
      <c r="Y5048" s="4">
        <v>45200</v>
      </c>
      <c r="Z5048" t="s">
        <v>15808</v>
      </c>
      <c r="AA5048">
        <v>9044</v>
      </c>
      <c r="AB5048">
        <v>3014</v>
      </c>
      <c r="AC5048">
        <v>542</v>
      </c>
      <c r="AD5048" s="7">
        <f>invoices[[#This Row],[Rent]]+invoices[[#This Row],[Services]]+invoices[[#This Row],[GST]]</f>
        <v>12600</v>
      </c>
      <c r="AE5048" s="7">
        <f>invoices[[#This Row],[Total]]-invoices[[#This Row],[rent_amount]]</f>
        <v>0</v>
      </c>
      <c r="AF5048">
        <v>4826</v>
      </c>
      <c r="AG5048">
        <v>990</v>
      </c>
      <c r="AH5048">
        <f>invoices[[#This Row],[EB Amount]]-invoices[[#This Row],[electricity_amount]]</f>
        <v>0</v>
      </c>
    </row>
    <row r="5049" spans="1:34">
      <c r="A5049" t="s">
        <v>11116</v>
      </c>
      <c r="B5049" t="s">
        <v>22</v>
      </c>
      <c r="C5049" t="s">
        <v>2762</v>
      </c>
      <c r="D5049" t="s">
        <v>24</v>
      </c>
      <c r="E5049" t="s">
        <v>329</v>
      </c>
      <c r="F5049" t="s">
        <v>1352</v>
      </c>
      <c r="G5049" t="s">
        <v>11117</v>
      </c>
      <c r="H5049" s="1">
        <f>DATE(YEAR(invoices[[#This Row],[due_date]]),MONTH(invoices[[#This Row],[due_date]]),1)</f>
        <v>45200</v>
      </c>
      <c r="I5049" s="1">
        <v>45206</v>
      </c>
      <c r="J5049">
        <v>13600</v>
      </c>
      <c r="K5049">
        <v>2040</v>
      </c>
      <c r="L5049">
        <v>0</v>
      </c>
      <c r="M5049">
        <f>invoices[[#This Row],[rent_amount]]+invoices[[#This Row],[electricity_amount]]+invoices[[#This Row],[other_charges]]</f>
        <v>15640</v>
      </c>
      <c r="N5049" t="s">
        <v>28</v>
      </c>
      <c r="O5049" t="s">
        <v>839</v>
      </c>
      <c r="P5049">
        <v>0</v>
      </c>
      <c r="Q5049" t="b">
        <v>0</v>
      </c>
      <c r="R5049" t="s">
        <v>264</v>
      </c>
      <c r="S5049">
        <v>0</v>
      </c>
      <c r="T5049">
        <f>invoices[[#This Row],[total_amount]]</f>
        <v>15640</v>
      </c>
      <c r="U5049" t="s">
        <v>2764</v>
      </c>
      <c r="V5049" t="str">
        <f>INDEX([1]!Table1[tenantname],MATCH(invoices[[#This Row],[allotment_id]],[1]!Table1[TenantAllotmentID],0))</f>
        <v>Selvashri Murugesan (C43-B1)</v>
      </c>
      <c r="W5049" t="s">
        <v>14888</v>
      </c>
      <c r="X5049" t="s">
        <v>14889</v>
      </c>
      <c r="Y5049" s="4">
        <v>45200</v>
      </c>
      <c r="Z5049" t="s">
        <v>15808</v>
      </c>
      <c r="AA5049">
        <v>9762</v>
      </c>
      <c r="AB5049">
        <v>3253</v>
      </c>
      <c r="AC5049">
        <v>585</v>
      </c>
      <c r="AD5049" s="7">
        <f>invoices[[#This Row],[Rent]]+invoices[[#This Row],[Services]]+invoices[[#This Row],[GST]]</f>
        <v>13600</v>
      </c>
      <c r="AE5049" s="7">
        <f>invoices[[#This Row],[Total]]-invoices[[#This Row],[rent_amount]]</f>
        <v>0</v>
      </c>
      <c r="AF5049">
        <v>4860</v>
      </c>
      <c r="AG5049">
        <v>2040</v>
      </c>
      <c r="AH5049">
        <f>invoices[[#This Row],[EB Amount]]-invoices[[#This Row],[electricity_amount]]</f>
        <v>0</v>
      </c>
    </row>
    <row r="5050" spans="1:34">
      <c r="A5050" t="s">
        <v>11148</v>
      </c>
      <c r="B5050" t="s">
        <v>22</v>
      </c>
      <c r="C5050" t="s">
        <v>1099</v>
      </c>
      <c r="D5050" t="s">
        <v>24</v>
      </c>
      <c r="E5050" t="s">
        <v>226</v>
      </c>
      <c r="F5050" t="s">
        <v>227</v>
      </c>
      <c r="G5050" t="s">
        <v>11149</v>
      </c>
      <c r="H5050" s="1">
        <f>DATE(YEAR(invoices[[#This Row],[due_date]]),MONTH(invoices[[#This Row],[due_date]]),1)</f>
        <v>45200</v>
      </c>
      <c r="I5050" s="1">
        <v>45206</v>
      </c>
      <c r="J5050">
        <v>13600</v>
      </c>
      <c r="K5050">
        <v>1770</v>
      </c>
      <c r="L5050">
        <v>0</v>
      </c>
      <c r="M5050">
        <f>invoices[[#This Row],[rent_amount]]+invoices[[#This Row],[electricity_amount]]+invoices[[#This Row],[other_charges]]</f>
        <v>15370</v>
      </c>
      <c r="N5050" t="s">
        <v>28</v>
      </c>
      <c r="O5050" t="s">
        <v>533</v>
      </c>
      <c r="P5050">
        <v>0</v>
      </c>
      <c r="Q5050" t="b">
        <v>0</v>
      </c>
      <c r="R5050" t="s">
        <v>264</v>
      </c>
      <c r="S5050">
        <v>0</v>
      </c>
      <c r="T5050">
        <f>invoices[[#This Row],[total_amount]]</f>
        <v>15370</v>
      </c>
      <c r="U5050" t="s">
        <v>1101</v>
      </c>
      <c r="V5050" t="str">
        <f>INDEX([1]!Table1[tenantname],MATCH(invoices[[#This Row],[allotment_id]],[1]!Table1[TenantAllotmentID],0))</f>
        <v>Annette Joseph (B12-B2)</v>
      </c>
      <c r="W5050" t="s">
        <v>14346</v>
      </c>
      <c r="X5050" t="s">
        <v>14347</v>
      </c>
      <c r="Y5050" s="4">
        <v>45200</v>
      </c>
      <c r="Z5050" t="s">
        <v>15808</v>
      </c>
      <c r="AA5050">
        <v>9762</v>
      </c>
      <c r="AB5050">
        <v>3253</v>
      </c>
      <c r="AC5050">
        <v>585</v>
      </c>
      <c r="AD5050" s="7">
        <f>invoices[[#This Row],[Rent]]+invoices[[#This Row],[Services]]+invoices[[#This Row],[GST]]</f>
        <v>13600</v>
      </c>
      <c r="AE5050" s="7">
        <f>invoices[[#This Row],[Total]]-invoices[[#This Row],[rent_amount]]</f>
        <v>0</v>
      </c>
      <c r="AF5050">
        <v>4876</v>
      </c>
      <c r="AG5050">
        <v>1770</v>
      </c>
      <c r="AH5050">
        <f>invoices[[#This Row],[EB Amount]]-invoices[[#This Row],[electricity_amount]]</f>
        <v>0</v>
      </c>
    </row>
    <row r="5051" spans="1:34">
      <c r="A5051" t="s">
        <v>11158</v>
      </c>
      <c r="B5051" t="s">
        <v>22</v>
      </c>
      <c r="C5051" t="s">
        <v>3353</v>
      </c>
      <c r="D5051" t="s">
        <v>24</v>
      </c>
      <c r="E5051" t="s">
        <v>399</v>
      </c>
      <c r="F5051" t="s">
        <v>2169</v>
      </c>
      <c r="G5051" t="s">
        <v>11159</v>
      </c>
      <c r="H5051" s="1">
        <f>DATE(YEAR(invoices[[#This Row],[due_date]]),MONTH(invoices[[#This Row],[due_date]]),1)</f>
        <v>45200</v>
      </c>
      <c r="I5051" s="1">
        <v>45206</v>
      </c>
      <c r="J5051">
        <v>17000</v>
      </c>
      <c r="K5051">
        <v>1110</v>
      </c>
      <c r="L5051">
        <v>0</v>
      </c>
      <c r="M5051">
        <f>invoices[[#This Row],[rent_amount]]+invoices[[#This Row],[electricity_amount]]+invoices[[#This Row],[other_charges]]</f>
        <v>18110</v>
      </c>
      <c r="N5051" t="s">
        <v>28</v>
      </c>
      <c r="O5051" t="s">
        <v>263</v>
      </c>
      <c r="P5051">
        <v>0</v>
      </c>
      <c r="Q5051" t="b">
        <v>0</v>
      </c>
      <c r="R5051" t="s">
        <v>264</v>
      </c>
      <c r="S5051">
        <v>0</v>
      </c>
      <c r="T5051">
        <f>invoices[[#This Row],[total_amount]]</f>
        <v>18110</v>
      </c>
      <c r="U5051" t="s">
        <v>3355</v>
      </c>
      <c r="V5051" t="str">
        <f>INDEX([1]!Table1[tenantname],MATCH(invoices[[#This Row],[allotment_id]],[1]!Table1[TenantAllotmentID],0))</f>
        <v>Manisha B (B22-A1)</v>
      </c>
      <c r="W5051" t="s">
        <v>15034</v>
      </c>
      <c r="X5051" t="s">
        <v>15035</v>
      </c>
      <c r="Y5051" s="4">
        <v>45200</v>
      </c>
      <c r="Z5051" t="s">
        <v>15808</v>
      </c>
      <c r="AA5051">
        <v>12203</v>
      </c>
      <c r="AB5051">
        <v>4066</v>
      </c>
      <c r="AC5051">
        <v>731</v>
      </c>
      <c r="AD5051" s="7">
        <f>invoices[[#This Row],[Rent]]+invoices[[#This Row],[Services]]+invoices[[#This Row],[GST]]</f>
        <v>17000</v>
      </c>
      <c r="AE5051" s="7">
        <f>invoices[[#This Row],[Total]]-invoices[[#This Row],[rent_amount]]</f>
        <v>0</v>
      </c>
      <c r="AF5051">
        <v>4881</v>
      </c>
      <c r="AG5051">
        <v>1110</v>
      </c>
      <c r="AH5051">
        <f>invoices[[#This Row],[EB Amount]]-invoices[[#This Row],[electricity_amount]]</f>
        <v>0</v>
      </c>
    </row>
    <row r="5052" spans="1:34">
      <c r="A5052" t="s">
        <v>11173</v>
      </c>
      <c r="B5052" t="s">
        <v>22</v>
      </c>
      <c r="C5052" t="s">
        <v>5070</v>
      </c>
      <c r="D5052" t="s">
        <v>24</v>
      </c>
      <c r="E5052" t="s">
        <v>167</v>
      </c>
      <c r="F5052" t="s">
        <v>1203</v>
      </c>
      <c r="G5052" t="s">
        <v>11174</v>
      </c>
      <c r="H5052" s="1">
        <f>DATE(YEAR(invoices[[#This Row],[due_date]]),MONTH(invoices[[#This Row],[due_date]]),1)</f>
        <v>45200</v>
      </c>
      <c r="I5052" s="1">
        <v>45206</v>
      </c>
      <c r="J5052">
        <v>9651</v>
      </c>
      <c r="K5052">
        <v>1650</v>
      </c>
      <c r="L5052">
        <v>0</v>
      </c>
      <c r="M5052">
        <f>invoices[[#This Row],[rent_amount]]+invoices[[#This Row],[electricity_amount]]+invoices[[#This Row],[other_charges]]</f>
        <v>11301</v>
      </c>
      <c r="N5052" t="s">
        <v>28</v>
      </c>
      <c r="O5052" t="s">
        <v>263</v>
      </c>
      <c r="P5052">
        <v>0</v>
      </c>
      <c r="Q5052" t="b">
        <v>0</v>
      </c>
      <c r="R5052" t="s">
        <v>264</v>
      </c>
      <c r="S5052">
        <v>0</v>
      </c>
      <c r="T5052">
        <f>invoices[[#This Row],[total_amount]]</f>
        <v>11301</v>
      </c>
      <c r="U5052" t="s">
        <v>5071</v>
      </c>
      <c r="V5052" t="str">
        <f>INDEX([1]!Table1[tenantname],MATCH(invoices[[#This Row],[allotment_id]],[1]!Table1[TenantAllotmentID],0))</f>
        <v>RAJAT NAYAR (B42-B1)</v>
      </c>
      <c r="W5052" t="s">
        <v>15328</v>
      </c>
      <c r="X5052" t="s">
        <v>15329</v>
      </c>
      <c r="Y5052" s="4">
        <v>45200</v>
      </c>
      <c r="Z5052" t="s">
        <v>15808</v>
      </c>
      <c r="AA5052">
        <v>6928</v>
      </c>
      <c r="AB5052">
        <v>2308</v>
      </c>
      <c r="AC5052">
        <v>415</v>
      </c>
      <c r="AD5052" s="7">
        <f>invoices[[#This Row],[Rent]]+invoices[[#This Row],[Services]]+invoices[[#This Row],[GST]]</f>
        <v>9651</v>
      </c>
      <c r="AE5052" s="7">
        <f>invoices[[#This Row],[Total]]-invoices[[#This Row],[rent_amount]]</f>
        <v>0</v>
      </c>
      <c r="AF5052">
        <v>4888</v>
      </c>
      <c r="AG5052">
        <v>1650</v>
      </c>
      <c r="AH5052">
        <f>invoices[[#This Row],[EB Amount]]-invoices[[#This Row],[electricity_amount]]</f>
        <v>0</v>
      </c>
    </row>
    <row r="5053" spans="1:34">
      <c r="A5053" t="s">
        <v>11353</v>
      </c>
      <c r="B5053" t="s">
        <v>22</v>
      </c>
      <c r="C5053" t="s">
        <v>5459</v>
      </c>
      <c r="D5053" t="s">
        <v>24</v>
      </c>
      <c r="E5053" t="s">
        <v>112</v>
      </c>
      <c r="F5053" t="s">
        <v>1305</v>
      </c>
      <c r="G5053" t="s">
        <v>11354</v>
      </c>
      <c r="H5053" s="1">
        <f>DATE(YEAR(invoices[[#This Row],[due_date]]),MONTH(invoices[[#This Row],[due_date]]),1)</f>
        <v>45200</v>
      </c>
      <c r="I5053" s="1">
        <v>45206</v>
      </c>
      <c r="J5053">
        <v>13500</v>
      </c>
      <c r="K5053">
        <v>1440</v>
      </c>
      <c r="L5053">
        <v>0</v>
      </c>
      <c r="M5053">
        <f>invoices[[#This Row],[rent_amount]]+invoices[[#This Row],[electricity_amount]]+invoices[[#This Row],[other_charges]]</f>
        <v>14940</v>
      </c>
      <c r="N5053" t="s">
        <v>28</v>
      </c>
      <c r="O5053" t="s">
        <v>839</v>
      </c>
      <c r="P5053">
        <v>0</v>
      </c>
      <c r="Q5053" t="b">
        <v>0</v>
      </c>
      <c r="R5053" t="s">
        <v>264</v>
      </c>
      <c r="S5053">
        <v>0</v>
      </c>
      <c r="T5053">
        <f>invoices[[#This Row],[total_amount]]</f>
        <v>14940</v>
      </c>
      <c r="U5053" t="s">
        <v>5461</v>
      </c>
      <c r="V5053" t="str">
        <f>INDEX([1]!Table1[tenantname],MATCH(invoices[[#This Row],[allotment_id]],[1]!Table1[TenantAllotmentID],0))</f>
        <v>Saswat Panigrahi (A23-B1)</v>
      </c>
      <c r="W5053" t="s">
        <v>15376</v>
      </c>
      <c r="X5053" t="s">
        <v>15377</v>
      </c>
      <c r="Y5053" s="4">
        <v>45200</v>
      </c>
      <c r="Z5053" t="s">
        <v>15808</v>
      </c>
      <c r="AA5053">
        <v>9690</v>
      </c>
      <c r="AB5053">
        <v>3229</v>
      </c>
      <c r="AC5053">
        <v>581</v>
      </c>
      <c r="AD5053" s="7">
        <f>invoices[[#This Row],[Rent]]+invoices[[#This Row],[Services]]+invoices[[#This Row],[GST]]</f>
        <v>13500</v>
      </c>
      <c r="AE5053" s="7">
        <f>invoices[[#This Row],[Total]]-invoices[[#This Row],[rent_amount]]</f>
        <v>0</v>
      </c>
      <c r="AF5053">
        <v>4973</v>
      </c>
      <c r="AG5053">
        <v>1440</v>
      </c>
      <c r="AH5053">
        <f>invoices[[#This Row],[EB Amount]]-invoices[[#This Row],[electricity_amount]]</f>
        <v>0</v>
      </c>
    </row>
    <row r="5054" spans="1:34">
      <c r="A5054" t="s">
        <v>11403</v>
      </c>
      <c r="B5054" t="s">
        <v>22</v>
      </c>
      <c r="C5054" t="s">
        <v>847</v>
      </c>
      <c r="D5054" t="s">
        <v>24</v>
      </c>
      <c r="E5054" t="s">
        <v>354</v>
      </c>
      <c r="F5054" t="s">
        <v>540</v>
      </c>
      <c r="G5054" t="s">
        <v>11404</v>
      </c>
      <c r="H5054" s="1">
        <f>DATE(YEAR(invoices[[#This Row],[due_date]]),MONTH(invoices[[#This Row],[due_date]]),1)</f>
        <v>45200</v>
      </c>
      <c r="I5054" s="1">
        <v>45206</v>
      </c>
      <c r="J5054">
        <v>12500</v>
      </c>
      <c r="K5054">
        <v>1320</v>
      </c>
      <c r="L5054">
        <v>0</v>
      </c>
      <c r="M5054">
        <f>invoices[[#This Row],[rent_amount]]+invoices[[#This Row],[electricity_amount]]+invoices[[#This Row],[other_charges]]</f>
        <v>13820</v>
      </c>
      <c r="N5054" t="s">
        <v>28</v>
      </c>
      <c r="O5054" t="s">
        <v>263</v>
      </c>
      <c r="P5054">
        <v>0</v>
      </c>
      <c r="Q5054" t="b">
        <v>0</v>
      </c>
      <c r="R5054" t="s">
        <v>264</v>
      </c>
      <c r="S5054">
        <v>0</v>
      </c>
      <c r="T5054">
        <f>invoices[[#This Row],[total_amount]]</f>
        <v>13820</v>
      </c>
      <c r="U5054" t="s">
        <v>2090</v>
      </c>
      <c r="V5054" t="str">
        <f>INDEX([1]!Table1[tenantname],MATCH(invoices[[#This Row],[allotment_id]],[1]!Table1[TenantAllotmentID],0))</f>
        <v>Narendhren RR (B34-C1)</v>
      </c>
      <c r="W5054" t="s">
        <v>14253</v>
      </c>
      <c r="X5054" t="s">
        <v>14704</v>
      </c>
      <c r="Y5054" s="4">
        <v>45200</v>
      </c>
      <c r="Z5054" t="s">
        <v>15808</v>
      </c>
      <c r="AA5054">
        <v>8973</v>
      </c>
      <c r="AB5054">
        <v>2990</v>
      </c>
      <c r="AC5054">
        <v>537</v>
      </c>
      <c r="AD5054" s="7">
        <f>invoices[[#This Row],[Rent]]+invoices[[#This Row],[Services]]+invoices[[#This Row],[GST]]</f>
        <v>12500</v>
      </c>
      <c r="AE5054" s="7">
        <f>invoices[[#This Row],[Total]]-invoices[[#This Row],[rent_amount]]</f>
        <v>0</v>
      </c>
      <c r="AF5054">
        <v>4997</v>
      </c>
      <c r="AG5054">
        <v>1320</v>
      </c>
      <c r="AH5054">
        <f>invoices[[#This Row],[EB Amount]]-invoices[[#This Row],[electricity_amount]]</f>
        <v>0</v>
      </c>
    </row>
    <row r="5055" spans="1:34">
      <c r="A5055" t="s">
        <v>11521</v>
      </c>
      <c r="B5055" t="s">
        <v>22</v>
      </c>
      <c r="C5055" t="s">
        <v>1642</v>
      </c>
      <c r="D5055" t="s">
        <v>24</v>
      </c>
      <c r="E5055" t="s">
        <v>399</v>
      </c>
      <c r="F5055" t="s">
        <v>400</v>
      </c>
      <c r="G5055" t="s">
        <v>11522</v>
      </c>
      <c r="H5055" s="1">
        <f>DATE(YEAR(invoices[[#This Row],[due_date]]),MONTH(invoices[[#This Row],[due_date]]),1)</f>
        <v>45200</v>
      </c>
      <c r="I5055" s="1">
        <v>45206</v>
      </c>
      <c r="J5055">
        <v>13600</v>
      </c>
      <c r="K5055">
        <v>1110</v>
      </c>
      <c r="L5055">
        <v>0</v>
      </c>
      <c r="M5055">
        <f>invoices[[#This Row],[rent_amount]]+invoices[[#This Row],[electricity_amount]]+invoices[[#This Row],[other_charges]]</f>
        <v>14710</v>
      </c>
      <c r="N5055" t="s">
        <v>28</v>
      </c>
      <c r="O5055" t="s">
        <v>263</v>
      </c>
      <c r="P5055">
        <v>0</v>
      </c>
      <c r="Q5055" t="b">
        <v>0</v>
      </c>
      <c r="R5055" t="s">
        <v>264</v>
      </c>
      <c r="S5055">
        <v>0</v>
      </c>
      <c r="T5055">
        <f>invoices[[#This Row],[total_amount]]</f>
        <v>14710</v>
      </c>
      <c r="U5055" t="s">
        <v>5464</v>
      </c>
      <c r="V5055" t="str">
        <f>INDEX([1]!Table1[tenantname],MATCH(invoices[[#This Row],[allotment_id]],[1]!Table1[TenantAllotmentID],0))</f>
        <v>Greeshma Krishna (B22-B2)</v>
      </c>
      <c r="W5055" t="s">
        <v>14549</v>
      </c>
      <c r="X5055" t="s">
        <v>15378</v>
      </c>
      <c r="Y5055" s="4">
        <v>45200</v>
      </c>
      <c r="Z5055" t="s">
        <v>15808</v>
      </c>
      <c r="AA5055">
        <v>9762</v>
      </c>
      <c r="AB5055">
        <v>3253</v>
      </c>
      <c r="AC5055">
        <v>585</v>
      </c>
      <c r="AD5055" s="7">
        <f>invoices[[#This Row],[Rent]]+invoices[[#This Row],[Services]]+invoices[[#This Row],[GST]]</f>
        <v>13600</v>
      </c>
      <c r="AE5055" s="7">
        <f>invoices[[#This Row],[Total]]-invoices[[#This Row],[rent_amount]]</f>
        <v>0</v>
      </c>
      <c r="AF5055">
        <v>5058</v>
      </c>
      <c r="AG5055">
        <v>1110</v>
      </c>
      <c r="AH5055">
        <f>invoices[[#This Row],[EB Amount]]-invoices[[#This Row],[electricity_amount]]</f>
        <v>0</v>
      </c>
    </row>
    <row r="5056" spans="1:34">
      <c r="A5056" t="s">
        <v>11675</v>
      </c>
      <c r="B5056" t="s">
        <v>22</v>
      </c>
      <c r="C5056" t="s">
        <v>2946</v>
      </c>
      <c r="D5056" t="s">
        <v>24</v>
      </c>
      <c r="E5056" t="s">
        <v>50</v>
      </c>
      <c r="F5056" t="s">
        <v>1942</v>
      </c>
      <c r="G5056" t="s">
        <v>11676</v>
      </c>
      <c r="H5056" s="1">
        <f>DATE(YEAR(invoices[[#This Row],[due_date]]),MONTH(invoices[[#This Row],[due_date]]),1)</f>
        <v>45200</v>
      </c>
      <c r="I5056" s="1">
        <v>45206</v>
      </c>
      <c r="J5056">
        <v>13600</v>
      </c>
      <c r="K5056">
        <v>2160</v>
      </c>
      <c r="L5056">
        <v>0</v>
      </c>
      <c r="M5056">
        <f>invoices[[#This Row],[rent_amount]]+invoices[[#This Row],[electricity_amount]]+invoices[[#This Row],[other_charges]]</f>
        <v>15760</v>
      </c>
      <c r="N5056" t="s">
        <v>28</v>
      </c>
      <c r="O5056" t="s">
        <v>839</v>
      </c>
      <c r="P5056">
        <v>0</v>
      </c>
      <c r="Q5056" t="b">
        <v>0</v>
      </c>
      <c r="R5056" t="s">
        <v>264</v>
      </c>
      <c r="S5056">
        <v>0</v>
      </c>
      <c r="T5056">
        <f>invoices[[#This Row],[total_amount]]</f>
        <v>15760</v>
      </c>
      <c r="U5056" t="s">
        <v>2948</v>
      </c>
      <c r="V5056" t="str">
        <f>INDEX([1]!Table1[tenantname],MATCH(invoices[[#This Row],[allotment_id]],[1]!Table1[TenantAllotmentID],0))</f>
        <v>Udyan Mahanta (B32-B1)</v>
      </c>
      <c r="W5056" t="s">
        <v>14929</v>
      </c>
      <c r="X5056" t="s">
        <v>14930</v>
      </c>
      <c r="Y5056" s="4">
        <v>45200</v>
      </c>
      <c r="Z5056" t="s">
        <v>15808</v>
      </c>
      <c r="AA5056">
        <v>9762</v>
      </c>
      <c r="AB5056">
        <v>3253</v>
      </c>
      <c r="AC5056">
        <v>585</v>
      </c>
      <c r="AD5056" s="7">
        <f>invoices[[#This Row],[Rent]]+invoices[[#This Row],[Services]]+invoices[[#This Row],[GST]]</f>
        <v>13600</v>
      </c>
      <c r="AE5056" s="7">
        <f>invoices[[#This Row],[Total]]-invoices[[#This Row],[rent_amount]]</f>
        <v>0</v>
      </c>
      <c r="AF5056">
        <v>5145</v>
      </c>
      <c r="AG5056">
        <v>2160</v>
      </c>
      <c r="AH5056">
        <f>invoices[[#This Row],[EB Amount]]-invoices[[#This Row],[electricity_amount]]</f>
        <v>0</v>
      </c>
    </row>
    <row r="5057" spans="1:34">
      <c r="A5057" t="s">
        <v>11693</v>
      </c>
      <c r="B5057" t="s">
        <v>22</v>
      </c>
      <c r="C5057" t="s">
        <v>1571</v>
      </c>
      <c r="D5057" t="s">
        <v>24</v>
      </c>
      <c r="E5057" t="s">
        <v>104</v>
      </c>
      <c r="F5057" t="s">
        <v>1572</v>
      </c>
      <c r="G5057" t="s">
        <v>11694</v>
      </c>
      <c r="H5057" s="1">
        <f>DATE(YEAR(invoices[[#This Row],[due_date]]),MONTH(invoices[[#This Row],[due_date]]),1)</f>
        <v>45200</v>
      </c>
      <c r="I5057" s="1">
        <v>45206</v>
      </c>
      <c r="J5057">
        <v>13600</v>
      </c>
      <c r="K5057">
        <v>900</v>
      </c>
      <c r="L5057">
        <v>0</v>
      </c>
      <c r="M5057">
        <f>invoices[[#This Row],[rent_amount]]+invoices[[#This Row],[electricity_amount]]+invoices[[#This Row],[other_charges]]</f>
        <v>14500</v>
      </c>
      <c r="N5057" t="s">
        <v>28</v>
      </c>
      <c r="O5057" t="s">
        <v>263</v>
      </c>
      <c r="P5057">
        <v>0</v>
      </c>
      <c r="Q5057" t="b">
        <v>0</v>
      </c>
      <c r="R5057" t="s">
        <v>264</v>
      </c>
      <c r="S5057">
        <v>0</v>
      </c>
      <c r="T5057">
        <f>invoices[[#This Row],[total_amount]]</f>
        <v>14500</v>
      </c>
      <c r="U5057" t="s">
        <v>1574</v>
      </c>
      <c r="V5057" t="str">
        <f>INDEX([1]!Table1[tenantname],MATCH(invoices[[#This Row],[allotment_id]],[1]!Table1[TenantAllotmentID],0))</f>
        <v>Ravi S (B14-B2)</v>
      </c>
      <c r="W5057" t="s">
        <v>14522</v>
      </c>
      <c r="X5057" t="s">
        <v>14523</v>
      </c>
      <c r="Y5057" s="4">
        <v>45200</v>
      </c>
      <c r="Z5057" t="s">
        <v>15808</v>
      </c>
      <c r="AA5057">
        <v>9762</v>
      </c>
      <c r="AB5057">
        <v>3253</v>
      </c>
      <c r="AC5057">
        <v>585</v>
      </c>
      <c r="AD5057" s="7">
        <f>invoices[[#This Row],[Rent]]+invoices[[#This Row],[Services]]+invoices[[#This Row],[GST]]</f>
        <v>13600</v>
      </c>
      <c r="AE5057" s="7">
        <f>invoices[[#This Row],[Total]]-invoices[[#This Row],[rent_amount]]</f>
        <v>0</v>
      </c>
      <c r="AF5057">
        <v>5154</v>
      </c>
      <c r="AG5057">
        <v>900</v>
      </c>
      <c r="AH5057">
        <f>invoices[[#This Row],[EB Amount]]-invoices[[#This Row],[electricity_amount]]</f>
        <v>0</v>
      </c>
    </row>
    <row r="5058" spans="1:34">
      <c r="A5058" t="s">
        <v>11772</v>
      </c>
      <c r="B5058" t="s">
        <v>22</v>
      </c>
      <c r="C5058" t="s">
        <v>353</v>
      </c>
      <c r="D5058" t="s">
        <v>24</v>
      </c>
      <c r="E5058" t="s">
        <v>354</v>
      </c>
      <c r="F5058" t="s">
        <v>355</v>
      </c>
      <c r="G5058" t="s">
        <v>11773</v>
      </c>
      <c r="H5058" s="1">
        <f>DATE(YEAR(invoices[[#This Row],[due_date]]),MONTH(invoices[[#This Row],[due_date]]),1)</f>
        <v>45200</v>
      </c>
      <c r="I5058" s="1">
        <v>45206</v>
      </c>
      <c r="J5058">
        <v>13600</v>
      </c>
      <c r="K5058">
        <v>1320</v>
      </c>
      <c r="L5058">
        <v>0</v>
      </c>
      <c r="M5058">
        <f>invoices[[#This Row],[rent_amount]]+invoices[[#This Row],[electricity_amount]]+invoices[[#This Row],[other_charges]]</f>
        <v>14920</v>
      </c>
      <c r="N5058" t="s">
        <v>28</v>
      </c>
      <c r="O5058" t="s">
        <v>263</v>
      </c>
      <c r="P5058">
        <v>0</v>
      </c>
      <c r="Q5058" t="b">
        <v>0</v>
      </c>
      <c r="R5058" t="s">
        <v>264</v>
      </c>
      <c r="S5058">
        <v>0</v>
      </c>
      <c r="T5058">
        <f>invoices[[#This Row],[total_amount]]</f>
        <v>14920</v>
      </c>
      <c r="U5058" t="s">
        <v>356</v>
      </c>
      <c r="V5058" t="str">
        <f>INDEX([1]!Table1[tenantname],MATCH(invoices[[#This Row],[allotment_id]],[1]!Table1[TenantAllotmentID],0))</f>
        <v>Sai Sundeep (B34-B1)</v>
      </c>
      <c r="W5058" t="s">
        <v>14078</v>
      </c>
      <c r="X5058" t="s">
        <v>14079</v>
      </c>
      <c r="Y5058" s="4">
        <v>45200</v>
      </c>
      <c r="Z5058" t="s">
        <v>15808</v>
      </c>
      <c r="AA5058">
        <v>9762</v>
      </c>
      <c r="AB5058">
        <v>3253</v>
      </c>
      <c r="AC5058">
        <v>585</v>
      </c>
      <c r="AD5058" s="7">
        <f>invoices[[#This Row],[Rent]]+invoices[[#This Row],[Services]]+invoices[[#This Row],[GST]]</f>
        <v>13600</v>
      </c>
      <c r="AE5058" s="7">
        <f>invoices[[#This Row],[Total]]-invoices[[#This Row],[rent_amount]]</f>
        <v>0</v>
      </c>
      <c r="AF5058">
        <v>5195</v>
      </c>
      <c r="AG5058">
        <v>1320</v>
      </c>
      <c r="AH5058">
        <f>invoices[[#This Row],[EB Amount]]-invoices[[#This Row],[electricity_amount]]</f>
        <v>0</v>
      </c>
    </row>
    <row r="5059" spans="1:34">
      <c r="A5059" t="s">
        <v>11792</v>
      </c>
      <c r="B5059" t="s">
        <v>22</v>
      </c>
      <c r="C5059" t="s">
        <v>2950</v>
      </c>
      <c r="D5059" t="s">
        <v>24</v>
      </c>
      <c r="E5059" t="s">
        <v>349</v>
      </c>
      <c r="F5059" t="s">
        <v>716</v>
      </c>
      <c r="G5059" t="s">
        <v>11793</v>
      </c>
      <c r="H5059" s="1">
        <f>DATE(YEAR(invoices[[#This Row],[due_date]]),MONTH(invoices[[#This Row],[due_date]]),1)</f>
        <v>45200</v>
      </c>
      <c r="I5059" s="1">
        <v>45206</v>
      </c>
      <c r="J5059">
        <v>12779</v>
      </c>
      <c r="K5059">
        <v>0</v>
      </c>
      <c r="L5059">
        <v>0</v>
      </c>
      <c r="M5059">
        <f>invoices[[#This Row],[rent_amount]]+invoices[[#This Row],[electricity_amount]]+invoices[[#This Row],[other_charges]]</f>
        <v>12779</v>
      </c>
      <c r="N5059" t="s">
        <v>28</v>
      </c>
      <c r="O5059" t="s">
        <v>533</v>
      </c>
      <c r="P5059">
        <v>0</v>
      </c>
      <c r="Q5059" t="b">
        <v>0</v>
      </c>
      <c r="R5059" t="s">
        <v>264</v>
      </c>
      <c r="S5059">
        <v>0</v>
      </c>
      <c r="T5059">
        <f>invoices[[#This Row],[total_amount]]</f>
        <v>12779</v>
      </c>
      <c r="U5059" t="s">
        <v>2952</v>
      </c>
      <c r="V5059" t="str">
        <f>INDEX([1]!Table1[tenantname],MATCH(invoices[[#This Row],[allotment_id]],[1]!Table1[TenantAllotmentID],0))</f>
        <v>Sandeep K (B11-D1)</v>
      </c>
      <c r="W5059" t="s">
        <v>14931</v>
      </c>
      <c r="X5059" t="s">
        <v>14932</v>
      </c>
      <c r="Y5059" s="4">
        <v>45200</v>
      </c>
      <c r="Z5059" t="s">
        <v>15808</v>
      </c>
      <c r="AA5059">
        <v>8945</v>
      </c>
      <c r="AB5059">
        <v>3249</v>
      </c>
      <c r="AC5059">
        <v>585</v>
      </c>
      <c r="AD5059" s="7">
        <f>invoices[[#This Row],[Rent]]+invoices[[#This Row],[Services]]+invoices[[#This Row],[GST]]</f>
        <v>12779</v>
      </c>
      <c r="AE5059" s="7">
        <f>invoices[[#This Row],[Total]]-invoices[[#This Row],[rent_amount]]</f>
        <v>0</v>
      </c>
      <c r="AF5059">
        <v>5205</v>
      </c>
      <c r="AG5059">
        <v>0</v>
      </c>
      <c r="AH5059">
        <f>invoices[[#This Row],[EB Amount]]-invoices[[#This Row],[electricity_amount]]</f>
        <v>0</v>
      </c>
    </row>
    <row r="5060" spans="1:34">
      <c r="A5060" t="s">
        <v>11812</v>
      </c>
      <c r="B5060" t="s">
        <v>22</v>
      </c>
      <c r="C5060" t="s">
        <v>1250</v>
      </c>
      <c r="D5060" t="s">
        <v>24</v>
      </c>
      <c r="E5060" t="s">
        <v>155</v>
      </c>
      <c r="F5060" t="s">
        <v>742</v>
      </c>
      <c r="G5060" t="s">
        <v>11813</v>
      </c>
      <c r="H5060" s="1">
        <f>DATE(YEAR(invoices[[#This Row],[due_date]]),MONTH(invoices[[#This Row],[due_date]]),1)</f>
        <v>45200</v>
      </c>
      <c r="I5060" s="1">
        <v>45206</v>
      </c>
      <c r="J5060">
        <v>12200</v>
      </c>
      <c r="K5060">
        <v>2070</v>
      </c>
      <c r="L5060">
        <v>0</v>
      </c>
      <c r="M5060">
        <f>invoices[[#This Row],[rent_amount]]+invoices[[#This Row],[electricity_amount]]+invoices[[#This Row],[other_charges]]</f>
        <v>14270</v>
      </c>
      <c r="N5060" t="s">
        <v>28</v>
      </c>
      <c r="O5060" t="s">
        <v>839</v>
      </c>
      <c r="P5060">
        <v>0</v>
      </c>
      <c r="Q5060" t="b">
        <v>0</v>
      </c>
      <c r="R5060" t="s">
        <v>264</v>
      </c>
      <c r="S5060">
        <v>0</v>
      </c>
      <c r="T5060">
        <f>invoices[[#This Row],[total_amount]]</f>
        <v>14270</v>
      </c>
      <c r="U5060" t="s">
        <v>1252</v>
      </c>
      <c r="V5060" t="str">
        <f>INDEX([1]!Table1[tenantname],MATCH(invoices[[#This Row],[allotment_id]],[1]!Table1[TenantAllotmentID],0))</f>
        <v>Adya Rateria (C44-C1)</v>
      </c>
      <c r="W5060" t="s">
        <v>14398</v>
      </c>
      <c r="X5060" t="s">
        <v>14399</v>
      </c>
      <c r="Y5060" s="4">
        <v>45200</v>
      </c>
      <c r="Z5060" t="s">
        <v>15808</v>
      </c>
      <c r="AA5060">
        <v>8757</v>
      </c>
      <c r="AB5060">
        <v>2918</v>
      </c>
      <c r="AC5060">
        <v>525</v>
      </c>
      <c r="AD5060" s="7">
        <f>invoices[[#This Row],[Rent]]+invoices[[#This Row],[Services]]+invoices[[#This Row],[GST]]</f>
        <v>12200</v>
      </c>
      <c r="AE5060" s="7">
        <f>invoices[[#This Row],[Total]]-invoices[[#This Row],[rent_amount]]</f>
        <v>0</v>
      </c>
      <c r="AF5060">
        <v>5217</v>
      </c>
      <c r="AG5060">
        <v>2070</v>
      </c>
      <c r="AH5060">
        <f>invoices[[#This Row],[EB Amount]]-invoices[[#This Row],[electricity_amount]]</f>
        <v>0</v>
      </c>
    </row>
    <row r="5061" spans="1:34">
      <c r="A5061" t="s">
        <v>11842</v>
      </c>
      <c r="B5061" t="s">
        <v>22</v>
      </c>
      <c r="C5061" t="s">
        <v>6647</v>
      </c>
      <c r="D5061" t="s">
        <v>24</v>
      </c>
      <c r="E5061" t="s">
        <v>80</v>
      </c>
      <c r="F5061" t="s">
        <v>300</v>
      </c>
      <c r="G5061" t="s">
        <v>11843</v>
      </c>
      <c r="H5061" s="1">
        <f>DATE(YEAR(invoices[[#This Row],[due_date]]),MONTH(invoices[[#This Row],[due_date]]),1)</f>
        <v>45200</v>
      </c>
      <c r="I5061" s="1">
        <v>45206</v>
      </c>
      <c r="J5061">
        <v>13600</v>
      </c>
      <c r="K5061">
        <v>1404</v>
      </c>
      <c r="L5061">
        <v>0</v>
      </c>
      <c r="M5061">
        <f>invoices[[#This Row],[rent_amount]]+invoices[[#This Row],[electricity_amount]]+invoices[[#This Row],[other_charges]]</f>
        <v>15004</v>
      </c>
      <c r="N5061" t="s">
        <v>28</v>
      </c>
      <c r="O5061" t="s">
        <v>533</v>
      </c>
      <c r="P5061">
        <v>0</v>
      </c>
      <c r="Q5061" t="b">
        <v>0</v>
      </c>
      <c r="R5061" t="s">
        <v>264</v>
      </c>
      <c r="S5061">
        <v>0</v>
      </c>
      <c r="T5061">
        <f>invoices[[#This Row],[total_amount]]</f>
        <v>15004</v>
      </c>
      <c r="U5061" t="s">
        <v>6649</v>
      </c>
      <c r="V5061" t="str">
        <f>INDEX([1]!Table1[tenantname],MATCH(invoices[[#This Row],[allotment_id]],[1]!Table1[TenantAllotmentID],0))</f>
        <v>Aditi Balaji (D21-B2)</v>
      </c>
      <c r="W5061" t="s">
        <v>15496</v>
      </c>
      <c r="X5061" t="s">
        <v>15497</v>
      </c>
      <c r="Y5061" s="4">
        <v>45200</v>
      </c>
      <c r="Z5061" t="s">
        <v>15808</v>
      </c>
      <c r="AA5061">
        <v>9762</v>
      </c>
      <c r="AB5061">
        <v>3253</v>
      </c>
      <c r="AC5061">
        <v>585</v>
      </c>
      <c r="AD5061" s="7">
        <f>invoices[[#This Row],[Rent]]+invoices[[#This Row],[Services]]+invoices[[#This Row],[GST]]</f>
        <v>13600</v>
      </c>
      <c r="AE5061" s="7">
        <f>invoices[[#This Row],[Total]]-invoices[[#This Row],[rent_amount]]</f>
        <v>0</v>
      </c>
      <c r="AF5061">
        <v>5232</v>
      </c>
      <c r="AG5061">
        <v>1404</v>
      </c>
      <c r="AH5061">
        <f>invoices[[#This Row],[EB Amount]]-invoices[[#This Row],[electricity_amount]]</f>
        <v>0</v>
      </c>
    </row>
    <row r="5062" spans="1:34">
      <c r="A5062" t="s">
        <v>12013</v>
      </c>
      <c r="B5062" t="s">
        <v>22</v>
      </c>
      <c r="C5062" t="s">
        <v>2524</v>
      </c>
      <c r="D5062" t="s">
        <v>24</v>
      </c>
      <c r="E5062" t="s">
        <v>247</v>
      </c>
      <c r="F5062" t="s">
        <v>417</v>
      </c>
      <c r="G5062" t="s">
        <v>12014</v>
      </c>
      <c r="H5062" s="1">
        <f>DATE(YEAR(invoices[[#This Row],[due_date]]),MONTH(invoices[[#This Row],[due_date]]),1)</f>
        <v>45200</v>
      </c>
      <c r="I5062" s="1">
        <v>45206</v>
      </c>
      <c r="J5062">
        <v>13600</v>
      </c>
      <c r="K5062">
        <v>731</v>
      </c>
      <c r="L5062">
        <v>0</v>
      </c>
      <c r="M5062">
        <f>invoices[[#This Row],[rent_amount]]+invoices[[#This Row],[electricity_amount]]+invoices[[#This Row],[other_charges]]</f>
        <v>14331</v>
      </c>
      <c r="N5062" t="s">
        <v>28</v>
      </c>
      <c r="O5062" t="s">
        <v>839</v>
      </c>
      <c r="P5062">
        <v>0</v>
      </c>
      <c r="Q5062" t="b">
        <v>0</v>
      </c>
      <c r="R5062" t="s">
        <v>264</v>
      </c>
      <c r="S5062">
        <v>0</v>
      </c>
      <c r="T5062">
        <f>invoices[[#This Row],[total_amount]]</f>
        <v>14331</v>
      </c>
      <c r="U5062" t="s">
        <v>2526</v>
      </c>
      <c r="V5062" t="str">
        <f>INDEX([1]!Table1[tenantname],MATCH(invoices[[#This Row],[allotment_id]],[1]!Table1[TenantAllotmentID],0))</f>
        <v>Yogesh Nandarapu (C11-B2)</v>
      </c>
      <c r="W5062" t="s">
        <v>14828</v>
      </c>
      <c r="X5062" t="s">
        <v>14829</v>
      </c>
      <c r="Y5062" s="4">
        <v>45200</v>
      </c>
      <c r="Z5062" t="s">
        <v>15808</v>
      </c>
      <c r="AA5062">
        <v>9762</v>
      </c>
      <c r="AB5062">
        <v>3253</v>
      </c>
      <c r="AC5062">
        <v>585</v>
      </c>
      <c r="AD5062" s="7">
        <f>invoices[[#This Row],[Rent]]+invoices[[#This Row],[Services]]+invoices[[#This Row],[GST]]</f>
        <v>13600</v>
      </c>
      <c r="AE5062" s="7">
        <f>invoices[[#This Row],[Total]]-invoices[[#This Row],[rent_amount]]</f>
        <v>0</v>
      </c>
      <c r="AF5062">
        <v>5325</v>
      </c>
      <c r="AG5062">
        <v>731</v>
      </c>
      <c r="AH5062">
        <f>invoices[[#This Row],[EB Amount]]-invoices[[#This Row],[electricity_amount]]</f>
        <v>0</v>
      </c>
    </row>
    <row r="5063" spans="1:34">
      <c r="A5063" t="s">
        <v>12045</v>
      </c>
      <c r="B5063" t="s">
        <v>22</v>
      </c>
      <c r="C5063" t="s">
        <v>3873</v>
      </c>
      <c r="D5063" t="s">
        <v>24</v>
      </c>
      <c r="E5063" t="s">
        <v>72</v>
      </c>
      <c r="F5063" t="s">
        <v>659</v>
      </c>
      <c r="G5063" t="s">
        <v>12046</v>
      </c>
      <c r="H5063" s="1">
        <f>DATE(YEAR(invoices[[#This Row],[due_date]]),MONTH(invoices[[#This Row],[due_date]]),1)</f>
        <v>45200</v>
      </c>
      <c r="I5063" s="1">
        <v>45206</v>
      </c>
      <c r="J5063">
        <v>12600</v>
      </c>
      <c r="K5063">
        <v>990</v>
      </c>
      <c r="L5063">
        <v>0</v>
      </c>
      <c r="M5063">
        <f>invoices[[#This Row],[rent_amount]]+invoices[[#This Row],[electricity_amount]]+invoices[[#This Row],[other_charges]]</f>
        <v>13590</v>
      </c>
      <c r="N5063" t="s">
        <v>28</v>
      </c>
      <c r="O5063" t="s">
        <v>839</v>
      </c>
      <c r="P5063">
        <v>0</v>
      </c>
      <c r="Q5063" t="b">
        <v>0</v>
      </c>
      <c r="R5063" t="s">
        <v>264</v>
      </c>
      <c r="S5063">
        <v>0</v>
      </c>
      <c r="T5063">
        <f>invoices[[#This Row],[total_amount]]</f>
        <v>13590</v>
      </c>
      <c r="U5063" t="s">
        <v>3875</v>
      </c>
      <c r="V5063" t="str">
        <f>INDEX([1]!Table1[tenantname],MATCH(invoices[[#This Row],[allotment_id]],[1]!Table1[TenantAllotmentID],0))</f>
        <v>Shaili Sharma (C34-C1)</v>
      </c>
      <c r="W5063" t="s">
        <v>15143</v>
      </c>
      <c r="X5063" t="s">
        <v>15144</v>
      </c>
      <c r="Y5063" s="4">
        <v>45200</v>
      </c>
      <c r="Z5063" t="s">
        <v>15808</v>
      </c>
      <c r="AA5063">
        <v>9044</v>
      </c>
      <c r="AB5063">
        <v>3014</v>
      </c>
      <c r="AC5063">
        <v>542</v>
      </c>
      <c r="AD5063" s="7">
        <f>invoices[[#This Row],[Rent]]+invoices[[#This Row],[Services]]+invoices[[#This Row],[GST]]</f>
        <v>12600</v>
      </c>
      <c r="AE5063" s="7">
        <f>invoices[[#This Row],[Total]]-invoices[[#This Row],[rent_amount]]</f>
        <v>0</v>
      </c>
      <c r="AF5063">
        <v>5344</v>
      </c>
      <c r="AG5063">
        <v>990</v>
      </c>
      <c r="AH5063">
        <f>invoices[[#This Row],[EB Amount]]-invoices[[#This Row],[electricity_amount]]</f>
        <v>0</v>
      </c>
    </row>
    <row r="5064" spans="1:34">
      <c r="A5064" t="s">
        <v>12190</v>
      </c>
      <c r="B5064" t="s">
        <v>22</v>
      </c>
      <c r="C5064" t="s">
        <v>1705</v>
      </c>
      <c r="D5064" t="s">
        <v>24</v>
      </c>
      <c r="E5064" t="s">
        <v>104</v>
      </c>
      <c r="F5064" t="s">
        <v>380</v>
      </c>
      <c r="G5064" t="s">
        <v>12191</v>
      </c>
      <c r="H5064" s="1">
        <f>DATE(YEAR(invoices[[#This Row],[due_date]]),MONTH(invoices[[#This Row],[due_date]]),1)</f>
        <v>45200</v>
      </c>
      <c r="I5064" s="1">
        <v>45206</v>
      </c>
      <c r="J5064">
        <v>15500</v>
      </c>
      <c r="K5064">
        <v>900</v>
      </c>
      <c r="L5064">
        <v>0</v>
      </c>
      <c r="M5064">
        <f>invoices[[#This Row],[rent_amount]]+invoices[[#This Row],[electricity_amount]]+invoices[[#This Row],[other_charges]]</f>
        <v>16400</v>
      </c>
      <c r="N5064" t="s">
        <v>28</v>
      </c>
      <c r="O5064" t="s">
        <v>533</v>
      </c>
      <c r="P5064">
        <v>0</v>
      </c>
      <c r="Q5064" t="b">
        <v>0</v>
      </c>
      <c r="R5064" t="s">
        <v>264</v>
      </c>
      <c r="S5064">
        <v>0</v>
      </c>
      <c r="T5064">
        <f>invoices[[#This Row],[total_amount]]</f>
        <v>16400</v>
      </c>
      <c r="U5064" t="s">
        <v>5877</v>
      </c>
      <c r="V5064" t="str">
        <f>INDEX([1]!Table1[tenantname],MATCH(invoices[[#This Row],[allotment_id]],[1]!Table1[TenantAllotmentID],0))</f>
        <v>Deepanshu Tahalramani (B14-A1)</v>
      </c>
      <c r="W5064" t="s">
        <v>14568</v>
      </c>
      <c r="X5064" t="s">
        <v>15430</v>
      </c>
      <c r="Y5064" s="4">
        <v>45200</v>
      </c>
      <c r="Z5064" t="s">
        <v>15808</v>
      </c>
      <c r="AA5064">
        <v>11126</v>
      </c>
      <c r="AB5064">
        <v>3708</v>
      </c>
      <c r="AC5064">
        <v>666</v>
      </c>
      <c r="AD5064" s="7">
        <f>invoices[[#This Row],[Rent]]+invoices[[#This Row],[Services]]+invoices[[#This Row],[GST]]</f>
        <v>15500</v>
      </c>
      <c r="AE5064" s="7">
        <f>invoices[[#This Row],[Total]]-invoices[[#This Row],[rent_amount]]</f>
        <v>0</v>
      </c>
      <c r="AF5064">
        <v>5420</v>
      </c>
      <c r="AG5064">
        <v>900</v>
      </c>
      <c r="AH5064">
        <f>invoices[[#This Row],[EB Amount]]-invoices[[#This Row],[electricity_amount]]</f>
        <v>0</v>
      </c>
    </row>
    <row r="5065" spans="1:34">
      <c r="A5065" t="s">
        <v>12218</v>
      </c>
      <c r="B5065" t="s">
        <v>22</v>
      </c>
      <c r="C5065" t="s">
        <v>1142</v>
      </c>
      <c r="D5065" t="s">
        <v>24</v>
      </c>
      <c r="E5065" t="s">
        <v>50</v>
      </c>
      <c r="F5065" t="s">
        <v>51</v>
      </c>
      <c r="G5065" t="s">
        <v>12219</v>
      </c>
      <c r="H5065" s="1">
        <f>DATE(YEAR(invoices[[#This Row],[due_date]]),MONTH(invoices[[#This Row],[due_date]]),1)</f>
        <v>45200</v>
      </c>
      <c r="I5065" s="1">
        <v>45206</v>
      </c>
      <c r="J5065">
        <v>12500</v>
      </c>
      <c r="K5065">
        <v>1440</v>
      </c>
      <c r="L5065">
        <v>0</v>
      </c>
      <c r="M5065">
        <f>invoices[[#This Row],[rent_amount]]+invoices[[#This Row],[electricity_amount]]+invoices[[#This Row],[other_charges]]</f>
        <v>13940</v>
      </c>
      <c r="N5065" t="s">
        <v>28</v>
      </c>
      <c r="O5065" t="s">
        <v>839</v>
      </c>
      <c r="P5065">
        <v>0</v>
      </c>
      <c r="Q5065" t="b">
        <v>0</v>
      </c>
      <c r="R5065" t="s">
        <v>264</v>
      </c>
      <c r="S5065">
        <v>0</v>
      </c>
      <c r="T5065">
        <f>invoices[[#This Row],[total_amount]]</f>
        <v>13940</v>
      </c>
      <c r="U5065" t="s">
        <v>1144</v>
      </c>
      <c r="V5065" t="str">
        <f>INDEX([1]!Table1[tenantname],MATCH(invoices[[#This Row],[allotment_id]],[1]!Table1[TenantAllotmentID],0))</f>
        <v>Shalmaan B (B32-C2)</v>
      </c>
      <c r="W5065" t="s">
        <v>14360</v>
      </c>
      <c r="X5065" t="s">
        <v>14361</v>
      </c>
      <c r="Y5065" s="4">
        <v>45200</v>
      </c>
      <c r="Z5065" t="s">
        <v>15808</v>
      </c>
      <c r="AA5065">
        <v>8973</v>
      </c>
      <c r="AB5065">
        <v>2990</v>
      </c>
      <c r="AC5065">
        <v>537</v>
      </c>
      <c r="AD5065" s="7">
        <f>invoices[[#This Row],[Rent]]+invoices[[#This Row],[Services]]+invoices[[#This Row],[GST]]</f>
        <v>12500</v>
      </c>
      <c r="AE5065" s="7">
        <f>invoices[[#This Row],[Total]]-invoices[[#This Row],[rent_amount]]</f>
        <v>0</v>
      </c>
      <c r="AF5065">
        <v>5433</v>
      </c>
      <c r="AG5065">
        <v>1440</v>
      </c>
      <c r="AH5065">
        <f>invoices[[#This Row],[EB Amount]]-invoices[[#This Row],[electricity_amount]]</f>
        <v>0</v>
      </c>
    </row>
    <row r="5066" spans="1:34">
      <c r="A5066" t="s">
        <v>12233</v>
      </c>
      <c r="B5066" t="s">
        <v>22</v>
      </c>
      <c r="C5066" t="s">
        <v>8849</v>
      </c>
      <c r="D5066" t="s">
        <v>24</v>
      </c>
      <c r="E5066" t="s">
        <v>268</v>
      </c>
      <c r="F5066" t="s">
        <v>359</v>
      </c>
      <c r="G5066" t="s">
        <v>12234</v>
      </c>
      <c r="H5066" s="1">
        <f>DATE(YEAR(invoices[[#This Row],[due_date]]),MONTH(invoices[[#This Row],[due_date]]),1)</f>
        <v>45200</v>
      </c>
      <c r="I5066" s="1">
        <v>45206</v>
      </c>
      <c r="J5066">
        <v>24000</v>
      </c>
      <c r="K5066">
        <v>1350</v>
      </c>
      <c r="L5066">
        <v>0</v>
      </c>
      <c r="M5066">
        <f>invoices[[#This Row],[rent_amount]]+invoices[[#This Row],[electricity_amount]]+invoices[[#This Row],[other_charges]]</f>
        <v>25350</v>
      </c>
      <c r="N5066" t="s">
        <v>28</v>
      </c>
      <c r="O5066" t="s">
        <v>263</v>
      </c>
      <c r="P5066">
        <v>0</v>
      </c>
      <c r="Q5066" t="b">
        <v>0</v>
      </c>
      <c r="R5066" t="s">
        <v>264</v>
      </c>
      <c r="S5066">
        <v>0</v>
      </c>
      <c r="T5066">
        <f>invoices[[#This Row],[total_amount]]</f>
        <v>25350</v>
      </c>
      <c r="U5066" t="s">
        <v>8851</v>
      </c>
      <c r="V5066" t="str">
        <f>INDEX([1]!Table1[tenantname],MATCH(invoices[[#This Row],[allotment_id]],[1]!Table1[TenantAllotmentID],0))</f>
        <v>Faraaz Khan (C21-D1)</v>
      </c>
      <c r="W5066" t="s">
        <v>15637</v>
      </c>
      <c r="X5066" t="s">
        <v>15638</v>
      </c>
      <c r="Y5066" s="4">
        <v>45200</v>
      </c>
      <c r="Z5066" t="s">
        <v>15808</v>
      </c>
      <c r="AA5066">
        <v>17228</v>
      </c>
      <c r="AB5066">
        <v>5741</v>
      </c>
      <c r="AC5066">
        <v>1031</v>
      </c>
      <c r="AD5066" s="7">
        <f>invoices[[#This Row],[Rent]]+invoices[[#This Row],[Services]]+invoices[[#This Row],[GST]]</f>
        <v>24000</v>
      </c>
      <c r="AE5066" s="7">
        <f>invoices[[#This Row],[Total]]-invoices[[#This Row],[rent_amount]]</f>
        <v>0</v>
      </c>
      <c r="AF5066">
        <v>5441</v>
      </c>
      <c r="AG5066">
        <v>1350</v>
      </c>
      <c r="AH5066">
        <f>invoices[[#This Row],[EB Amount]]-invoices[[#This Row],[electricity_amount]]</f>
        <v>0</v>
      </c>
    </row>
    <row r="5067" spans="1:34">
      <c r="A5067" t="s">
        <v>12385</v>
      </c>
      <c r="B5067" t="s">
        <v>22</v>
      </c>
      <c r="C5067" t="s">
        <v>384</v>
      </c>
      <c r="D5067" t="s">
        <v>24</v>
      </c>
      <c r="E5067" t="s">
        <v>25</v>
      </c>
      <c r="F5067" t="s">
        <v>385</v>
      </c>
      <c r="G5067" t="s">
        <v>12386</v>
      </c>
      <c r="H5067" s="1">
        <f>DATE(YEAR(invoices[[#This Row],[due_date]]),MONTH(invoices[[#This Row],[due_date]]),1)</f>
        <v>45200</v>
      </c>
      <c r="I5067" s="1">
        <v>45206</v>
      </c>
      <c r="J5067">
        <v>11500</v>
      </c>
      <c r="K5067">
        <v>1620</v>
      </c>
      <c r="L5067">
        <v>0</v>
      </c>
      <c r="M5067">
        <f>invoices[[#This Row],[rent_amount]]+invoices[[#This Row],[electricity_amount]]+invoices[[#This Row],[other_charges]]</f>
        <v>13120</v>
      </c>
      <c r="N5067" t="s">
        <v>28</v>
      </c>
      <c r="O5067" t="s">
        <v>533</v>
      </c>
      <c r="P5067">
        <v>0</v>
      </c>
      <c r="Q5067" t="b">
        <v>0</v>
      </c>
      <c r="R5067" t="s">
        <v>264</v>
      </c>
      <c r="S5067">
        <v>0</v>
      </c>
      <c r="T5067">
        <f>invoices[[#This Row],[total_amount]]</f>
        <v>13120</v>
      </c>
      <c r="U5067" t="s">
        <v>387</v>
      </c>
      <c r="V5067" t="str">
        <f>INDEX([1]!Table1[tenantname],MATCH(invoices[[#This Row],[allotment_id]],[1]!Table1[TenantAllotmentID],0))</f>
        <v>Aruna Govindarajan (A24-B3)</v>
      </c>
      <c r="W5067" t="s">
        <v>14090</v>
      </c>
      <c r="X5067" t="s">
        <v>14091</v>
      </c>
      <c r="Y5067" s="4">
        <v>45200</v>
      </c>
      <c r="Z5067" t="s">
        <v>15808</v>
      </c>
      <c r="AA5067">
        <v>8255</v>
      </c>
      <c r="AB5067">
        <v>2751</v>
      </c>
      <c r="AC5067">
        <v>494</v>
      </c>
      <c r="AD5067" s="7">
        <f>invoices[[#This Row],[Rent]]+invoices[[#This Row],[Services]]+invoices[[#This Row],[GST]]</f>
        <v>11500</v>
      </c>
      <c r="AE5067" s="7">
        <f>invoices[[#This Row],[Total]]-invoices[[#This Row],[rent_amount]]</f>
        <v>0</v>
      </c>
      <c r="AF5067">
        <v>5524</v>
      </c>
      <c r="AG5067">
        <v>1620</v>
      </c>
      <c r="AH5067">
        <f>invoices[[#This Row],[EB Amount]]-invoices[[#This Row],[electricity_amount]]</f>
        <v>0</v>
      </c>
    </row>
    <row r="5068" spans="1:34">
      <c r="A5068" t="s">
        <v>12423</v>
      </c>
      <c r="B5068" t="s">
        <v>22</v>
      </c>
      <c r="C5068" t="s">
        <v>1138</v>
      </c>
      <c r="D5068" t="s">
        <v>24</v>
      </c>
      <c r="E5068" t="s">
        <v>167</v>
      </c>
      <c r="F5068" t="s">
        <v>930</v>
      </c>
      <c r="G5068" t="s">
        <v>12424</v>
      </c>
      <c r="H5068" s="1">
        <f>DATE(YEAR(invoices[[#This Row],[due_date]]),MONTH(invoices[[#This Row],[due_date]]),1)</f>
        <v>45200</v>
      </c>
      <c r="I5068" s="1">
        <v>45206</v>
      </c>
      <c r="J5068">
        <v>13600</v>
      </c>
      <c r="K5068">
        <v>0</v>
      </c>
      <c r="L5068">
        <v>0</v>
      </c>
      <c r="M5068">
        <f>invoices[[#This Row],[rent_amount]]+invoices[[#This Row],[electricity_amount]]+invoices[[#This Row],[other_charges]]</f>
        <v>13600</v>
      </c>
      <c r="N5068" t="s">
        <v>28</v>
      </c>
      <c r="O5068" t="s">
        <v>533</v>
      </c>
      <c r="P5068">
        <v>0</v>
      </c>
      <c r="Q5068" t="b">
        <v>0</v>
      </c>
      <c r="R5068" t="s">
        <v>264</v>
      </c>
      <c r="S5068">
        <v>0</v>
      </c>
      <c r="T5068">
        <f>invoices[[#This Row],[total_amount]]</f>
        <v>13600</v>
      </c>
      <c r="U5068" t="s">
        <v>1140</v>
      </c>
      <c r="V5068" t="str">
        <f>INDEX([1]!Table1[tenantname],MATCH(invoices[[#This Row],[allotment_id]],[1]!Table1[TenantAllotmentID],0))</f>
        <v>Akshit Pulluri (B42-B2)</v>
      </c>
      <c r="W5068" t="s">
        <v>14358</v>
      </c>
      <c r="X5068" t="s">
        <v>14359</v>
      </c>
      <c r="Y5068" s="4">
        <v>45200</v>
      </c>
      <c r="Z5068" t="s">
        <v>15808</v>
      </c>
      <c r="AA5068">
        <v>9762</v>
      </c>
      <c r="AB5068">
        <v>3253</v>
      </c>
      <c r="AC5068">
        <v>585</v>
      </c>
      <c r="AD5068" s="7">
        <f>invoices[[#This Row],[Rent]]+invoices[[#This Row],[Services]]+invoices[[#This Row],[GST]]</f>
        <v>13600</v>
      </c>
      <c r="AE5068" s="7">
        <f>invoices[[#This Row],[Total]]-invoices[[#This Row],[rent_amount]]</f>
        <v>0</v>
      </c>
      <c r="AF5068">
        <v>5544</v>
      </c>
      <c r="AG5068">
        <v>0</v>
      </c>
      <c r="AH5068">
        <f>invoices[[#This Row],[EB Amount]]-invoices[[#This Row],[electricity_amount]]</f>
        <v>0</v>
      </c>
    </row>
    <row r="5069" spans="1:34">
      <c r="A5069" t="s">
        <v>12567</v>
      </c>
      <c r="B5069" t="s">
        <v>22</v>
      </c>
      <c r="C5069" t="s">
        <v>1781</v>
      </c>
      <c r="D5069" t="s">
        <v>24</v>
      </c>
      <c r="E5069" t="s">
        <v>349</v>
      </c>
      <c r="F5069" t="s">
        <v>1626</v>
      </c>
      <c r="G5069" t="s">
        <v>12568</v>
      </c>
      <c r="H5069" s="1">
        <f>DATE(YEAR(invoices[[#This Row],[due_date]]),MONTH(invoices[[#This Row],[due_date]]),1)</f>
        <v>45200</v>
      </c>
      <c r="I5069" s="1">
        <v>45206</v>
      </c>
      <c r="J5069">
        <v>13600</v>
      </c>
      <c r="K5069">
        <v>1020</v>
      </c>
      <c r="L5069">
        <v>0</v>
      </c>
      <c r="M5069">
        <f>invoices[[#This Row],[rent_amount]]+invoices[[#This Row],[electricity_amount]]+invoices[[#This Row],[other_charges]]</f>
        <v>14620</v>
      </c>
      <c r="N5069" t="s">
        <v>28</v>
      </c>
      <c r="O5069" t="s">
        <v>839</v>
      </c>
      <c r="P5069">
        <v>0</v>
      </c>
      <c r="Q5069" t="b">
        <v>0</v>
      </c>
      <c r="R5069" t="s">
        <v>264</v>
      </c>
      <c r="S5069">
        <v>0</v>
      </c>
      <c r="T5069">
        <f>invoices[[#This Row],[total_amount]]</f>
        <v>14620</v>
      </c>
      <c r="U5069" t="s">
        <v>1783</v>
      </c>
      <c r="V5069" t="str">
        <f>INDEX([1]!Table1[tenantname],MATCH(invoices[[#This Row],[allotment_id]],[1]!Table1[TenantAllotmentID],0))</f>
        <v>Rushikesh Kushare (B11-B2)</v>
      </c>
      <c r="W5069" t="s">
        <v>14593</v>
      </c>
      <c r="X5069" t="s">
        <v>14594</v>
      </c>
      <c r="Y5069" s="4">
        <v>45200</v>
      </c>
      <c r="Z5069" t="s">
        <v>15808</v>
      </c>
      <c r="AA5069">
        <v>9762</v>
      </c>
      <c r="AB5069">
        <v>3253</v>
      </c>
      <c r="AC5069">
        <v>585</v>
      </c>
      <c r="AD5069" s="7">
        <f>invoices[[#This Row],[Rent]]+invoices[[#This Row],[Services]]+invoices[[#This Row],[GST]]</f>
        <v>13600</v>
      </c>
      <c r="AE5069" s="7">
        <f>invoices[[#This Row],[Total]]-invoices[[#This Row],[rent_amount]]</f>
        <v>0</v>
      </c>
      <c r="AF5069">
        <v>5625</v>
      </c>
      <c r="AG5069">
        <v>1020</v>
      </c>
      <c r="AH5069">
        <f>invoices[[#This Row],[EB Amount]]-invoices[[#This Row],[electricity_amount]]</f>
        <v>0</v>
      </c>
    </row>
    <row r="5070" spans="1:34">
      <c r="A5070" t="s">
        <v>12619</v>
      </c>
      <c r="B5070" t="s">
        <v>22</v>
      </c>
      <c r="C5070" t="s">
        <v>509</v>
      </c>
      <c r="D5070" t="s">
        <v>24</v>
      </c>
      <c r="E5070" t="s">
        <v>96</v>
      </c>
      <c r="F5070" t="s">
        <v>510</v>
      </c>
      <c r="G5070" t="s">
        <v>12620</v>
      </c>
      <c r="H5070" s="1">
        <f>DATE(YEAR(invoices[[#This Row],[due_date]]),MONTH(invoices[[#This Row],[due_date]]),1)</f>
        <v>45200</v>
      </c>
      <c r="I5070" s="1">
        <v>45206</v>
      </c>
      <c r="J5070">
        <v>13600</v>
      </c>
      <c r="K5070">
        <v>2160</v>
      </c>
      <c r="L5070">
        <v>0</v>
      </c>
      <c r="M5070">
        <f>invoices[[#This Row],[rent_amount]]+invoices[[#This Row],[electricity_amount]]+invoices[[#This Row],[other_charges]]</f>
        <v>15760</v>
      </c>
      <c r="N5070" t="s">
        <v>28</v>
      </c>
      <c r="O5070" t="s">
        <v>263</v>
      </c>
      <c r="P5070">
        <v>0</v>
      </c>
      <c r="Q5070" t="b">
        <v>0</v>
      </c>
      <c r="R5070" t="s">
        <v>264</v>
      </c>
      <c r="S5070">
        <v>0</v>
      </c>
      <c r="T5070">
        <f>invoices[[#This Row],[total_amount]]</f>
        <v>15760</v>
      </c>
      <c r="U5070" t="s">
        <v>512</v>
      </c>
      <c r="V5070" t="str">
        <f>INDEX([1]!Table1[tenantname],MATCH(invoices[[#This Row],[allotment_id]],[1]!Table1[TenantAllotmentID],0))</f>
        <v>Harsh Gupta (B33-B2)</v>
      </c>
      <c r="W5070" t="s">
        <v>14136</v>
      </c>
      <c r="X5070" t="s">
        <v>14137</v>
      </c>
      <c r="Y5070" s="4">
        <v>45200</v>
      </c>
      <c r="Z5070" t="s">
        <v>15808</v>
      </c>
      <c r="AA5070">
        <v>9762</v>
      </c>
      <c r="AB5070">
        <v>3253</v>
      </c>
      <c r="AC5070">
        <v>585</v>
      </c>
      <c r="AD5070" s="7">
        <f>invoices[[#This Row],[Rent]]+invoices[[#This Row],[Services]]+invoices[[#This Row],[GST]]</f>
        <v>13600</v>
      </c>
      <c r="AE5070" s="7">
        <f>invoices[[#This Row],[Total]]-invoices[[#This Row],[rent_amount]]</f>
        <v>0</v>
      </c>
      <c r="AF5070">
        <v>5652</v>
      </c>
      <c r="AG5070">
        <v>2160</v>
      </c>
      <c r="AH5070">
        <f>invoices[[#This Row],[EB Amount]]-invoices[[#This Row],[electricity_amount]]</f>
        <v>0</v>
      </c>
    </row>
    <row r="5071" spans="1:34">
      <c r="A5071" t="s">
        <v>12770</v>
      </c>
      <c r="B5071" t="s">
        <v>22</v>
      </c>
      <c r="C5071" t="s">
        <v>3058</v>
      </c>
      <c r="D5071" t="s">
        <v>24</v>
      </c>
      <c r="E5071" t="s">
        <v>476</v>
      </c>
      <c r="F5071" t="s">
        <v>477</v>
      </c>
      <c r="G5071" t="s">
        <v>12771</v>
      </c>
      <c r="H5071" s="1">
        <f>DATE(YEAR(invoices[[#This Row],[due_date]]),MONTH(invoices[[#This Row],[due_date]]),1)</f>
        <v>45200</v>
      </c>
      <c r="I5071" s="1">
        <v>45206</v>
      </c>
      <c r="J5071">
        <v>22000</v>
      </c>
      <c r="K5071">
        <v>1482</v>
      </c>
      <c r="L5071">
        <v>0</v>
      </c>
      <c r="M5071">
        <f>invoices[[#This Row],[rent_amount]]+invoices[[#This Row],[electricity_amount]]+invoices[[#This Row],[other_charges]]</f>
        <v>23482</v>
      </c>
      <c r="N5071" t="s">
        <v>28</v>
      </c>
      <c r="O5071" t="s">
        <v>533</v>
      </c>
      <c r="P5071">
        <v>0</v>
      </c>
      <c r="Q5071" t="b">
        <v>0</v>
      </c>
      <c r="R5071" t="s">
        <v>264</v>
      </c>
      <c r="S5071">
        <v>0</v>
      </c>
      <c r="T5071">
        <f>invoices[[#This Row],[total_amount]]</f>
        <v>23482</v>
      </c>
      <c r="U5071" t="s">
        <v>3060</v>
      </c>
      <c r="V5071" t="str">
        <f>INDEX([1]!Table1[tenantname],MATCH(invoices[[#This Row],[allotment_id]],[1]!Table1[TenantAllotmentID],0))</f>
        <v>Nishil Rajan (B41-D1)</v>
      </c>
      <c r="W5071" t="s">
        <v>14961</v>
      </c>
      <c r="X5071" t="s">
        <v>14962</v>
      </c>
      <c r="Y5071" s="4">
        <v>45200</v>
      </c>
      <c r="Z5071" t="s">
        <v>15808</v>
      </c>
      <c r="AA5071">
        <v>15792</v>
      </c>
      <c r="AB5071">
        <v>5263</v>
      </c>
      <c r="AC5071">
        <v>945</v>
      </c>
      <c r="AD5071" s="7">
        <f>invoices[[#This Row],[Rent]]+invoices[[#This Row],[Services]]+invoices[[#This Row],[GST]]</f>
        <v>22000</v>
      </c>
      <c r="AE5071" s="7">
        <f>invoices[[#This Row],[Total]]-invoices[[#This Row],[rent_amount]]</f>
        <v>0</v>
      </c>
      <c r="AF5071">
        <v>5728</v>
      </c>
      <c r="AG5071">
        <v>1482</v>
      </c>
      <c r="AH5071">
        <f>invoices[[#This Row],[EB Amount]]-invoices[[#This Row],[electricity_amount]]</f>
        <v>0</v>
      </c>
    </row>
    <row r="5072" spans="1:34">
      <c r="A5072" t="s">
        <v>13019</v>
      </c>
      <c r="B5072" t="s">
        <v>22</v>
      </c>
      <c r="C5072" t="s">
        <v>2218</v>
      </c>
      <c r="D5072" t="s">
        <v>24</v>
      </c>
      <c r="E5072" t="s">
        <v>234</v>
      </c>
      <c r="F5072" t="s">
        <v>1854</v>
      </c>
      <c r="G5072" t="s">
        <v>13020</v>
      </c>
      <c r="H5072" s="1">
        <f>DATE(YEAR(invoices[[#This Row],[due_date]]),MONTH(invoices[[#This Row],[due_date]]),1)</f>
        <v>45200</v>
      </c>
      <c r="I5072" s="1">
        <v>45206</v>
      </c>
      <c r="J5072">
        <v>740</v>
      </c>
      <c r="K5072">
        <v>0</v>
      </c>
      <c r="L5072">
        <v>0</v>
      </c>
      <c r="M5072">
        <f>invoices[[#This Row],[rent_amount]]+invoices[[#This Row],[electricity_amount]]+invoices[[#This Row],[other_charges]]</f>
        <v>740</v>
      </c>
      <c r="N5072" t="s">
        <v>28</v>
      </c>
      <c r="O5072" t="s">
        <v>839</v>
      </c>
      <c r="P5072">
        <v>0</v>
      </c>
      <c r="Q5072" t="b">
        <v>0</v>
      </c>
      <c r="R5072" t="s">
        <v>264</v>
      </c>
      <c r="S5072">
        <v>0</v>
      </c>
      <c r="T5072">
        <f>invoices[[#This Row],[total_amount]]</f>
        <v>740</v>
      </c>
      <c r="U5072" t="s">
        <v>2220</v>
      </c>
      <c r="V5072" t="str">
        <f>INDEX([1]!Table1[tenantname],MATCH(invoices[[#This Row],[allotment_id]],[1]!Table1[TenantAllotmentID],0))</f>
        <v>Trisha Singh (D12-C1)</v>
      </c>
      <c r="W5072" t="s">
        <v>14745</v>
      </c>
      <c r="X5072" t="s">
        <v>14746</v>
      </c>
      <c r="Y5072" s="4">
        <v>45200</v>
      </c>
      <c r="Z5072" t="s">
        <v>15808</v>
      </c>
      <c r="AA5072">
        <v>740</v>
      </c>
      <c r="AB5072">
        <v>0</v>
      </c>
      <c r="AC5072">
        <v>0</v>
      </c>
      <c r="AD5072" s="7">
        <f>invoices[[#This Row],[Rent]]+invoices[[#This Row],[Services]]+invoices[[#This Row],[GST]]</f>
        <v>740</v>
      </c>
      <c r="AE5072" s="7">
        <f>invoices[[#This Row],[Total]]-invoices[[#This Row],[rent_amount]]</f>
        <v>0</v>
      </c>
      <c r="AF5072">
        <v>5863</v>
      </c>
      <c r="AG5072">
        <v>0</v>
      </c>
      <c r="AH5072">
        <f>invoices[[#This Row],[EB Amount]]-invoices[[#This Row],[electricity_amount]]</f>
        <v>0</v>
      </c>
    </row>
    <row r="5073" spans="1:34">
      <c r="A5073" t="s">
        <v>13061</v>
      </c>
      <c r="B5073" t="s">
        <v>22</v>
      </c>
      <c r="C5073" t="s">
        <v>2682</v>
      </c>
      <c r="D5073" t="s">
        <v>24</v>
      </c>
      <c r="E5073" t="s">
        <v>25</v>
      </c>
      <c r="F5073" t="s">
        <v>65</v>
      </c>
      <c r="G5073" t="s">
        <v>13062</v>
      </c>
      <c r="H5073" s="1">
        <f>DATE(YEAR(invoices[[#This Row],[due_date]]),MONTH(invoices[[#This Row],[due_date]]),1)</f>
        <v>45200</v>
      </c>
      <c r="I5073" s="1">
        <v>45206</v>
      </c>
      <c r="J5073">
        <v>12500</v>
      </c>
      <c r="K5073">
        <v>0</v>
      </c>
      <c r="L5073">
        <v>2250</v>
      </c>
      <c r="M5073">
        <f>invoices[[#This Row],[rent_amount]]+invoices[[#This Row],[electricity_amount]]+invoices[[#This Row],[other_charges]]</f>
        <v>14750</v>
      </c>
      <c r="N5073" t="s">
        <v>28</v>
      </c>
      <c r="O5073" t="s">
        <v>533</v>
      </c>
      <c r="P5073">
        <v>0</v>
      </c>
      <c r="Q5073" t="b">
        <v>0</v>
      </c>
      <c r="R5073" t="s">
        <v>264</v>
      </c>
      <c r="S5073">
        <v>0</v>
      </c>
      <c r="T5073">
        <f>invoices[[#This Row],[total_amount]]</f>
        <v>14750</v>
      </c>
      <c r="U5073" t="s">
        <v>2684</v>
      </c>
      <c r="V5073" t="str">
        <f>INDEX([1]!Table1[tenantname],MATCH(invoices[[#This Row],[allotment_id]],[1]!Table1[TenantAllotmentID],0))</f>
        <v>Amita Asthana (A24-C2)</v>
      </c>
      <c r="W5073" t="s">
        <v>14866</v>
      </c>
      <c r="X5073" t="s">
        <v>14867</v>
      </c>
      <c r="Y5073" s="4">
        <v>45200</v>
      </c>
      <c r="Z5073" t="s">
        <v>15808</v>
      </c>
      <c r="AA5073">
        <v>8973</v>
      </c>
      <c r="AB5073">
        <v>2990</v>
      </c>
      <c r="AC5073">
        <v>537</v>
      </c>
      <c r="AD5073" s="7">
        <f>invoices[[#This Row],[Rent]]+invoices[[#This Row],[Services]]+invoices[[#This Row],[GST]]</f>
        <v>12500</v>
      </c>
      <c r="AE5073" s="7">
        <f>invoices[[#This Row],[Total]]-invoices[[#This Row],[rent_amount]]</f>
        <v>0</v>
      </c>
      <c r="AF5073">
        <v>5886</v>
      </c>
      <c r="AG5073">
        <v>0</v>
      </c>
      <c r="AH5073">
        <f>invoices[[#This Row],[EB Amount]]-invoices[[#This Row],[electricity_amount]]</f>
        <v>0</v>
      </c>
    </row>
    <row r="5074" spans="1:34">
      <c r="A5074" t="s">
        <v>13179</v>
      </c>
      <c r="B5074" t="s">
        <v>22</v>
      </c>
      <c r="C5074" t="s">
        <v>1614</v>
      </c>
      <c r="D5074" t="s">
        <v>24</v>
      </c>
      <c r="E5074" t="s">
        <v>592</v>
      </c>
      <c r="F5074" t="s">
        <v>593</v>
      </c>
      <c r="G5074" t="s">
        <v>13180</v>
      </c>
      <c r="H5074" s="1">
        <f>DATE(YEAR(invoices[[#This Row],[due_date]]),MONTH(invoices[[#This Row],[due_date]]),1)</f>
        <v>45200</v>
      </c>
      <c r="I5074" s="1">
        <v>45206</v>
      </c>
      <c r="J5074">
        <v>12600</v>
      </c>
      <c r="K5074">
        <v>2100</v>
      </c>
      <c r="L5074">
        <v>0</v>
      </c>
      <c r="M5074">
        <f>invoices[[#This Row],[rent_amount]]+invoices[[#This Row],[electricity_amount]]+invoices[[#This Row],[other_charges]]</f>
        <v>14700</v>
      </c>
      <c r="N5074" t="s">
        <v>28</v>
      </c>
      <c r="O5074" t="s">
        <v>263</v>
      </c>
      <c r="P5074">
        <v>0</v>
      </c>
      <c r="Q5074" t="b">
        <v>0</v>
      </c>
      <c r="R5074" t="s">
        <v>264</v>
      </c>
      <c r="S5074">
        <v>0</v>
      </c>
      <c r="T5074">
        <f>invoices[[#This Row],[total_amount]]</f>
        <v>14700</v>
      </c>
      <c r="U5074" t="s">
        <v>1616</v>
      </c>
      <c r="V5074" t="str">
        <f>INDEX([1]!Table1[tenantname],MATCH(invoices[[#This Row],[allotment_id]],[1]!Table1[TenantAllotmentID],0))</f>
        <v>Muskan Singh (A44-C2)</v>
      </c>
      <c r="W5074" t="s">
        <v>14536</v>
      </c>
      <c r="X5074" t="s">
        <v>14537</v>
      </c>
      <c r="Y5074" s="4">
        <v>45200</v>
      </c>
      <c r="Z5074" t="s">
        <v>15808</v>
      </c>
      <c r="AA5074">
        <v>9044</v>
      </c>
      <c r="AB5074">
        <v>3014</v>
      </c>
      <c r="AC5074">
        <v>542</v>
      </c>
      <c r="AD5074" s="7">
        <f>invoices[[#This Row],[Rent]]+invoices[[#This Row],[Services]]+invoices[[#This Row],[GST]]</f>
        <v>12600</v>
      </c>
      <c r="AE5074" s="7">
        <f>invoices[[#This Row],[Total]]-invoices[[#This Row],[rent_amount]]</f>
        <v>0</v>
      </c>
      <c r="AF5074">
        <v>5951</v>
      </c>
      <c r="AG5074">
        <v>2100</v>
      </c>
      <c r="AH5074">
        <f>invoices[[#This Row],[EB Amount]]-invoices[[#This Row],[electricity_amount]]</f>
        <v>0</v>
      </c>
    </row>
    <row r="5075" spans="1:34">
      <c r="A5075" t="s">
        <v>13297</v>
      </c>
      <c r="B5075" t="s">
        <v>22</v>
      </c>
      <c r="C5075" t="s">
        <v>2512</v>
      </c>
      <c r="D5075" t="s">
        <v>24</v>
      </c>
      <c r="E5075" t="s">
        <v>254</v>
      </c>
      <c r="F5075" t="s">
        <v>2299</v>
      </c>
      <c r="G5075" t="s">
        <v>13298</v>
      </c>
      <c r="H5075" s="1">
        <f>DATE(YEAR(invoices[[#This Row],[due_date]]),MONTH(invoices[[#This Row],[due_date]]),1)</f>
        <v>45200</v>
      </c>
      <c r="I5075" s="1">
        <v>45206</v>
      </c>
      <c r="J5075">
        <v>12600</v>
      </c>
      <c r="K5075">
        <v>2010</v>
      </c>
      <c r="L5075">
        <v>0</v>
      </c>
      <c r="M5075">
        <f>invoices[[#This Row],[rent_amount]]+invoices[[#This Row],[electricity_amount]]+invoices[[#This Row],[other_charges]]</f>
        <v>14610</v>
      </c>
      <c r="N5075" t="s">
        <v>28</v>
      </c>
      <c r="O5075" t="s">
        <v>533</v>
      </c>
      <c r="P5075">
        <v>0</v>
      </c>
      <c r="Q5075" t="b">
        <v>0</v>
      </c>
      <c r="R5075" t="s">
        <v>264</v>
      </c>
      <c r="S5075">
        <v>0</v>
      </c>
      <c r="T5075">
        <f>invoices[[#This Row],[total_amount]]</f>
        <v>14610</v>
      </c>
      <c r="U5075" t="s">
        <v>2514</v>
      </c>
      <c r="V5075" t="str">
        <f>INDEX([1]!Table1[tenantname],MATCH(invoices[[#This Row],[allotment_id]],[1]!Table1[TenantAllotmentID],0))</f>
        <v>Ananya Ganguli (C42-C1)</v>
      </c>
      <c r="W5075" t="s">
        <v>14822</v>
      </c>
      <c r="X5075" t="s">
        <v>14823</v>
      </c>
      <c r="Y5075" s="4">
        <v>45200</v>
      </c>
      <c r="Z5075" t="s">
        <v>15808</v>
      </c>
      <c r="AA5075">
        <v>9044</v>
      </c>
      <c r="AB5075">
        <v>3014</v>
      </c>
      <c r="AC5075">
        <v>542</v>
      </c>
      <c r="AD5075" s="7">
        <f>invoices[[#This Row],[Rent]]+invoices[[#This Row],[Services]]+invoices[[#This Row],[GST]]</f>
        <v>12600</v>
      </c>
      <c r="AE5075" s="7">
        <f>invoices[[#This Row],[Total]]-invoices[[#This Row],[rent_amount]]</f>
        <v>0</v>
      </c>
      <c r="AF5075">
        <v>6015</v>
      </c>
      <c r="AG5075">
        <v>2010</v>
      </c>
      <c r="AH5075">
        <f>invoices[[#This Row],[EB Amount]]-invoices[[#This Row],[electricity_amount]]</f>
        <v>0</v>
      </c>
    </row>
    <row r="5076" spans="1:34">
      <c r="A5076" t="s">
        <v>13392</v>
      </c>
      <c r="B5076" t="s">
        <v>22</v>
      </c>
      <c r="C5076" t="s">
        <v>5989</v>
      </c>
      <c r="D5076" t="s">
        <v>24</v>
      </c>
      <c r="E5076" t="s">
        <v>112</v>
      </c>
      <c r="F5076" s="2" t="s">
        <v>1471</v>
      </c>
      <c r="G5076" t="s">
        <v>13393</v>
      </c>
      <c r="H5076" s="1">
        <f>DATE(YEAR(invoices[[#This Row],[due_date]]),MONTH(invoices[[#This Row],[due_date]]),1)</f>
        <v>45200</v>
      </c>
      <c r="I5076" s="1">
        <v>45206</v>
      </c>
      <c r="J5076">
        <v>12500</v>
      </c>
      <c r="K5076">
        <v>1440</v>
      </c>
      <c r="L5076">
        <v>0</v>
      </c>
      <c r="M5076">
        <f>invoices[[#This Row],[rent_amount]]+invoices[[#This Row],[electricity_amount]]+invoices[[#This Row],[other_charges]]</f>
        <v>13940</v>
      </c>
      <c r="N5076" t="s">
        <v>28</v>
      </c>
      <c r="O5076" t="s">
        <v>263</v>
      </c>
      <c r="P5076">
        <v>0</v>
      </c>
      <c r="Q5076" t="b">
        <v>0</v>
      </c>
      <c r="R5076" t="s">
        <v>264</v>
      </c>
      <c r="S5076">
        <v>0</v>
      </c>
      <c r="T5076">
        <f>invoices[[#This Row],[total_amount]]</f>
        <v>13940</v>
      </c>
      <c r="U5076" t="s">
        <v>5991</v>
      </c>
      <c r="V5076" t="str">
        <f>INDEX([1]!Table1[tenantname],MATCH(invoices[[#This Row],[allotment_id]],[1]!Table1[TenantAllotmentID],0))</f>
        <v>Garvit Mittal (A23-C2)</v>
      </c>
      <c r="W5076" t="s">
        <v>15437</v>
      </c>
      <c r="X5076" t="s">
        <v>15438</v>
      </c>
      <c r="Y5076" s="4">
        <v>45200</v>
      </c>
      <c r="Z5076" t="s">
        <v>15808</v>
      </c>
      <c r="AA5076">
        <v>8973</v>
      </c>
      <c r="AB5076">
        <v>2990</v>
      </c>
      <c r="AC5076">
        <v>537</v>
      </c>
      <c r="AD5076" s="7">
        <f>invoices[[#This Row],[Rent]]+invoices[[#This Row],[Services]]+invoices[[#This Row],[GST]]</f>
        <v>12500</v>
      </c>
      <c r="AE5076" s="7">
        <f>invoices[[#This Row],[Total]]-invoices[[#This Row],[rent_amount]]</f>
        <v>0</v>
      </c>
      <c r="AF5076">
        <v>6066</v>
      </c>
      <c r="AG5076">
        <v>1440</v>
      </c>
      <c r="AH5076">
        <f>invoices[[#This Row],[EB Amount]]-invoices[[#This Row],[electricity_amount]]</f>
        <v>0</v>
      </c>
    </row>
    <row r="5077" spans="1:34">
      <c r="A5077" t="s">
        <v>13424</v>
      </c>
      <c r="B5077" t="s">
        <v>22</v>
      </c>
      <c r="C5077" t="s">
        <v>1477</v>
      </c>
      <c r="D5077" t="s">
        <v>24</v>
      </c>
      <c r="E5077" t="s">
        <v>275</v>
      </c>
      <c r="F5077" t="s">
        <v>1397</v>
      </c>
      <c r="G5077" t="s">
        <v>13425</v>
      </c>
      <c r="H5077" s="1">
        <f>DATE(YEAR(invoices[[#This Row],[due_date]]),MONTH(invoices[[#This Row],[due_date]]),1)</f>
        <v>45200</v>
      </c>
      <c r="I5077" s="1">
        <v>45206</v>
      </c>
      <c r="J5077">
        <v>5703</v>
      </c>
      <c r="K5077">
        <v>871</v>
      </c>
      <c r="L5077">
        <v>0</v>
      </c>
      <c r="M5077">
        <f>invoices[[#This Row],[rent_amount]]+invoices[[#This Row],[electricity_amount]]+invoices[[#This Row],[other_charges]]</f>
        <v>6574</v>
      </c>
      <c r="N5077" t="s">
        <v>28</v>
      </c>
      <c r="O5077" t="s">
        <v>263</v>
      </c>
      <c r="P5077">
        <v>0</v>
      </c>
      <c r="Q5077" t="b">
        <v>0</v>
      </c>
      <c r="R5077" t="s">
        <v>264</v>
      </c>
      <c r="S5077">
        <v>0</v>
      </c>
      <c r="T5077">
        <f>invoices[[#This Row],[total_amount]]</f>
        <v>6574</v>
      </c>
      <c r="U5077" t="s">
        <v>1479</v>
      </c>
      <c r="V5077" t="str">
        <f>INDEX([1]!Table1[tenantname],MATCH(invoices[[#This Row],[allotment_id]],[1]!Table1[TenantAllotmentID],0))</f>
        <v>Kalaivani Baskar (B44-B1)</v>
      </c>
      <c r="W5077" t="s">
        <v>14489</v>
      </c>
      <c r="X5077" t="s">
        <v>14490</v>
      </c>
      <c r="Y5077" s="4">
        <v>45200</v>
      </c>
      <c r="Z5077" t="s">
        <v>15808</v>
      </c>
      <c r="AA5077">
        <v>4094</v>
      </c>
      <c r="AB5077">
        <v>1364</v>
      </c>
      <c r="AC5077">
        <v>245</v>
      </c>
      <c r="AD5077" s="7">
        <f>invoices[[#This Row],[Rent]]+invoices[[#This Row],[Services]]+invoices[[#This Row],[GST]]</f>
        <v>5703</v>
      </c>
      <c r="AE5077" s="7">
        <f>invoices[[#This Row],[Total]]-invoices[[#This Row],[rent_amount]]</f>
        <v>0</v>
      </c>
      <c r="AF5077">
        <v>6086</v>
      </c>
      <c r="AG5077">
        <v>871</v>
      </c>
      <c r="AH5077">
        <f>invoices[[#This Row],[EB Amount]]-invoices[[#This Row],[electricity_amount]]</f>
        <v>0</v>
      </c>
    </row>
    <row r="5078" spans="1:34">
      <c r="A5078" t="s">
        <v>13510</v>
      </c>
      <c r="B5078" t="s">
        <v>22</v>
      </c>
      <c r="C5078" t="s">
        <v>3802</v>
      </c>
      <c r="D5078" t="s">
        <v>24</v>
      </c>
      <c r="E5078" t="s">
        <v>181</v>
      </c>
      <c r="F5078" t="s">
        <v>452</v>
      </c>
      <c r="G5078" t="s">
        <v>13511</v>
      </c>
      <c r="H5078" s="1">
        <f>DATE(YEAR(invoices[[#This Row],[due_date]]),MONTH(invoices[[#This Row],[due_date]]),1)</f>
        <v>45200</v>
      </c>
      <c r="I5078" s="1">
        <v>45206</v>
      </c>
      <c r="J5078">
        <v>0</v>
      </c>
      <c r="K5078">
        <v>0</v>
      </c>
      <c r="L5078">
        <v>2250</v>
      </c>
      <c r="M5078">
        <f>invoices[[#This Row],[rent_amount]]+invoices[[#This Row],[electricity_amount]]+invoices[[#This Row],[other_charges]]</f>
        <v>2250</v>
      </c>
      <c r="N5078" t="s">
        <v>28</v>
      </c>
      <c r="O5078" t="s">
        <v>533</v>
      </c>
      <c r="P5078">
        <v>0</v>
      </c>
      <c r="Q5078" t="b">
        <v>0</v>
      </c>
      <c r="R5078" t="s">
        <v>264</v>
      </c>
      <c r="S5078">
        <v>0</v>
      </c>
      <c r="T5078">
        <f>invoices[[#This Row],[total_amount]]</f>
        <v>2250</v>
      </c>
      <c r="U5078" t="s">
        <v>4702</v>
      </c>
      <c r="V5078" t="str">
        <f>INDEX([1]!Table1[tenantname],MATCH(invoices[[#This Row],[allotment_id]],[1]!Table1[TenantAllotmentID],0))</f>
        <v>Neha  Rajput (B24-B1)</v>
      </c>
      <c r="W5078" t="s">
        <v>15128</v>
      </c>
      <c r="X5078" t="s">
        <v>15129</v>
      </c>
      <c r="Y5078" s="4">
        <v>45200</v>
      </c>
      <c r="Z5078" t="s">
        <v>15808</v>
      </c>
      <c r="AA5078">
        <v>0</v>
      </c>
      <c r="AB5078">
        <v>0</v>
      </c>
      <c r="AC5078">
        <v>0</v>
      </c>
      <c r="AD5078" s="7">
        <f>invoices[[#This Row],[Rent]]+invoices[[#This Row],[Services]]+invoices[[#This Row],[GST]]</f>
        <v>0</v>
      </c>
      <c r="AE5078" s="7">
        <f>invoices[[#This Row],[Total]]-invoices[[#This Row],[rent_amount]]</f>
        <v>0</v>
      </c>
      <c r="AF5078">
        <v>6133</v>
      </c>
      <c r="AG5078">
        <v>0</v>
      </c>
      <c r="AH5078">
        <f>invoices[[#This Row],[EB Amount]]-invoices[[#This Row],[electricity_amount]]</f>
        <v>0</v>
      </c>
    </row>
    <row r="5079" spans="1:34">
      <c r="A5079" t="s">
        <v>13578</v>
      </c>
      <c r="B5079" t="s">
        <v>22</v>
      </c>
      <c r="C5079" t="s">
        <v>2835</v>
      </c>
      <c r="D5079" t="s">
        <v>24</v>
      </c>
      <c r="E5079" t="s">
        <v>226</v>
      </c>
      <c r="F5079" t="s">
        <v>2836</v>
      </c>
      <c r="G5079" t="s">
        <v>13579</v>
      </c>
      <c r="H5079" s="1">
        <f>DATE(YEAR(invoices[[#This Row],[due_date]]),MONTH(invoices[[#This Row],[due_date]]),1)</f>
        <v>45200</v>
      </c>
      <c r="I5079" s="1">
        <v>45206</v>
      </c>
      <c r="J5079">
        <v>13600</v>
      </c>
      <c r="K5079">
        <v>0</v>
      </c>
      <c r="L5079">
        <v>0</v>
      </c>
      <c r="M5079">
        <f>invoices[[#This Row],[rent_amount]]+invoices[[#This Row],[electricity_amount]]+invoices[[#This Row],[other_charges]]</f>
        <v>13600</v>
      </c>
      <c r="N5079" t="s">
        <v>28</v>
      </c>
      <c r="O5079" t="s">
        <v>263</v>
      </c>
      <c r="P5079">
        <v>0</v>
      </c>
      <c r="Q5079" t="b">
        <v>0</v>
      </c>
      <c r="R5079" t="s">
        <v>264</v>
      </c>
      <c r="S5079">
        <v>0</v>
      </c>
      <c r="T5079">
        <f>invoices[[#This Row],[total_amount]]</f>
        <v>13600</v>
      </c>
      <c r="U5079" s="2" t="s">
        <v>2838</v>
      </c>
      <c r="V5079" t="str">
        <f>INDEX([1]!Table1[tenantname],MATCH(invoices[[#This Row],[allotment_id]],[1]!Table1[TenantAllotmentID],0))</f>
        <v>Nivetha Marimuthu (B12-B1)</v>
      </c>
      <c r="W5079" t="s">
        <v>14907</v>
      </c>
      <c r="X5079" t="s">
        <v>14908</v>
      </c>
      <c r="Y5079" s="4">
        <v>45200</v>
      </c>
      <c r="Z5079" t="s">
        <v>15808</v>
      </c>
      <c r="AA5079">
        <v>9762</v>
      </c>
      <c r="AB5079">
        <v>3253</v>
      </c>
      <c r="AC5079">
        <v>585</v>
      </c>
      <c r="AD5079" s="7">
        <f>invoices[[#This Row],[Rent]]+invoices[[#This Row],[Services]]+invoices[[#This Row],[GST]]</f>
        <v>13600</v>
      </c>
      <c r="AE5079" s="7">
        <f>invoices[[#This Row],[Total]]-invoices[[#This Row],[rent_amount]]</f>
        <v>0</v>
      </c>
      <c r="AF5079">
        <v>6170</v>
      </c>
      <c r="AG5079">
        <v>0</v>
      </c>
      <c r="AH5079">
        <f>invoices[[#This Row],[EB Amount]]-invoices[[#This Row],[electricity_amount]]</f>
        <v>0</v>
      </c>
    </row>
    <row r="5080" spans="1:34">
      <c r="A5080" t="s">
        <v>13746</v>
      </c>
      <c r="B5080" t="s">
        <v>22</v>
      </c>
      <c r="C5080" t="s">
        <v>645</v>
      </c>
      <c r="D5080" t="s">
        <v>24</v>
      </c>
      <c r="E5080" t="s">
        <v>254</v>
      </c>
      <c r="F5080" t="s">
        <v>575</v>
      </c>
      <c r="G5080" t="s">
        <v>13747</v>
      </c>
      <c r="H5080" s="1">
        <f>DATE(YEAR(invoices[[#This Row],[due_date]]),MONTH(invoices[[#This Row],[due_date]]),1)</f>
        <v>45200</v>
      </c>
      <c r="I5080" s="1">
        <v>45206</v>
      </c>
      <c r="J5080">
        <v>13600</v>
      </c>
      <c r="K5080">
        <v>2010</v>
      </c>
      <c r="L5080">
        <v>0</v>
      </c>
      <c r="M5080">
        <f>invoices[[#This Row],[rent_amount]]+invoices[[#This Row],[electricity_amount]]+invoices[[#This Row],[other_charges]]</f>
        <v>15610</v>
      </c>
      <c r="N5080" t="s">
        <v>28</v>
      </c>
      <c r="O5080" t="s">
        <v>533</v>
      </c>
      <c r="P5080">
        <v>0</v>
      </c>
      <c r="Q5080" t="b">
        <v>0</v>
      </c>
      <c r="R5080" t="s">
        <v>264</v>
      </c>
      <c r="S5080">
        <v>0</v>
      </c>
      <c r="T5080">
        <f>invoices[[#This Row],[total_amount]]</f>
        <v>15610</v>
      </c>
      <c r="U5080" t="s">
        <v>6191</v>
      </c>
      <c r="V5080" t="str">
        <f>INDEX([1]!Table1[tenantname],MATCH(invoices[[#This Row],[allotment_id]],[1]!Table1[TenantAllotmentID],0))</f>
        <v>Deepa Shankar (C42-B1)</v>
      </c>
      <c r="W5080" t="s">
        <v>14181</v>
      </c>
      <c r="X5080" t="s">
        <v>15459</v>
      </c>
      <c r="Y5080" s="4">
        <v>45200</v>
      </c>
      <c r="Z5080" t="s">
        <v>15808</v>
      </c>
      <c r="AA5080">
        <v>9762</v>
      </c>
      <c r="AB5080">
        <v>3253</v>
      </c>
      <c r="AC5080">
        <v>585</v>
      </c>
      <c r="AD5080" s="7">
        <f>invoices[[#This Row],[Rent]]+invoices[[#This Row],[Services]]+invoices[[#This Row],[GST]]</f>
        <v>13600</v>
      </c>
      <c r="AE5080" s="7">
        <f>invoices[[#This Row],[Total]]-invoices[[#This Row],[rent_amount]]</f>
        <v>0</v>
      </c>
      <c r="AF5080">
        <v>6257</v>
      </c>
      <c r="AG5080">
        <v>2010</v>
      </c>
      <c r="AH5080">
        <f>invoices[[#This Row],[EB Amount]]-invoices[[#This Row],[electricity_amount]]</f>
        <v>0</v>
      </c>
    </row>
    <row r="5081" spans="1:34">
      <c r="A5081" t="s">
        <v>13898</v>
      </c>
      <c r="B5081" t="s">
        <v>22</v>
      </c>
      <c r="C5081" t="s">
        <v>2923</v>
      </c>
      <c r="D5081" t="s">
        <v>24</v>
      </c>
      <c r="E5081" t="s">
        <v>147</v>
      </c>
      <c r="F5081" t="s">
        <v>336</v>
      </c>
      <c r="G5081" t="s">
        <v>13899</v>
      </c>
      <c r="H5081" s="1">
        <f>DATE(YEAR(invoices[[#This Row],[due_date]]),MONTH(invoices[[#This Row],[due_date]]),1)</f>
        <v>45200</v>
      </c>
      <c r="I5081" s="1">
        <v>45206</v>
      </c>
      <c r="J5081">
        <v>13600</v>
      </c>
      <c r="K5081">
        <v>1650</v>
      </c>
      <c r="L5081">
        <v>0</v>
      </c>
      <c r="M5081">
        <f>invoices[[#This Row],[rent_amount]]+invoices[[#This Row],[electricity_amount]]+invoices[[#This Row],[other_charges]]</f>
        <v>15250</v>
      </c>
      <c r="N5081" t="s">
        <v>28</v>
      </c>
      <c r="O5081" t="s">
        <v>839</v>
      </c>
      <c r="P5081">
        <v>0</v>
      </c>
      <c r="Q5081" t="b">
        <v>0</v>
      </c>
      <c r="R5081" t="s">
        <v>264</v>
      </c>
      <c r="S5081">
        <v>0</v>
      </c>
      <c r="T5081">
        <f>invoices[[#This Row],[total_amount]]</f>
        <v>15250</v>
      </c>
      <c r="U5081" t="s">
        <v>2924</v>
      </c>
      <c r="V5081" t="str">
        <f>INDEX([1]!Table1[tenantname],MATCH(invoices[[#This Row],[allotment_id]],[1]!Table1[TenantAllotmentID],0))</f>
        <v>Snehangshu Chakraborty (C31-D1)</v>
      </c>
      <c r="W5081" t="s">
        <v>14925</v>
      </c>
      <c r="X5081" t="s">
        <v>14926</v>
      </c>
      <c r="Y5081" s="4">
        <v>45200</v>
      </c>
      <c r="Z5081" t="s">
        <v>15808</v>
      </c>
      <c r="AA5081">
        <v>9762</v>
      </c>
      <c r="AB5081">
        <v>3253</v>
      </c>
      <c r="AC5081">
        <v>585</v>
      </c>
      <c r="AD5081" s="7">
        <f>invoices[[#This Row],[Rent]]+invoices[[#This Row],[Services]]+invoices[[#This Row],[GST]]</f>
        <v>13600</v>
      </c>
      <c r="AE5081" s="7">
        <f>invoices[[#This Row],[Total]]-invoices[[#This Row],[rent_amount]]</f>
        <v>0</v>
      </c>
      <c r="AF5081">
        <v>6340</v>
      </c>
      <c r="AG5081">
        <v>1650</v>
      </c>
      <c r="AH5081">
        <f>invoices[[#This Row],[EB Amount]]-invoices[[#This Row],[electricity_amount]]</f>
        <v>0</v>
      </c>
    </row>
    <row r="5082" spans="1:34">
      <c r="A5082" t="s">
        <v>13944</v>
      </c>
      <c r="B5082" t="s">
        <v>22</v>
      </c>
      <c r="C5082" t="s">
        <v>1425</v>
      </c>
      <c r="D5082" t="s">
        <v>24</v>
      </c>
      <c r="E5082" t="s">
        <v>96</v>
      </c>
      <c r="F5082" t="s">
        <v>1426</v>
      </c>
      <c r="G5082" t="s">
        <v>13945</v>
      </c>
      <c r="H5082" s="1">
        <f>DATE(YEAR(invoices[[#This Row],[due_date]]),MONTH(invoices[[#This Row],[due_date]]),1)</f>
        <v>45200</v>
      </c>
      <c r="I5082" s="1">
        <v>45206</v>
      </c>
      <c r="J5082">
        <v>13600</v>
      </c>
      <c r="K5082">
        <v>2400</v>
      </c>
      <c r="L5082">
        <v>0</v>
      </c>
      <c r="M5082">
        <f>invoices[[#This Row],[rent_amount]]+invoices[[#This Row],[electricity_amount]]+invoices[[#This Row],[other_charges]]</f>
        <v>16000</v>
      </c>
      <c r="N5082" t="s">
        <v>28</v>
      </c>
      <c r="O5082" t="s">
        <v>263</v>
      </c>
      <c r="P5082">
        <v>0</v>
      </c>
      <c r="Q5082" t="b">
        <v>0</v>
      </c>
      <c r="R5082" t="s">
        <v>264</v>
      </c>
      <c r="S5082">
        <v>0</v>
      </c>
      <c r="T5082">
        <f>invoices[[#This Row],[total_amount]]</f>
        <v>16000</v>
      </c>
      <c r="U5082" t="s">
        <v>1428</v>
      </c>
      <c r="V5082" t="str">
        <f>INDEX([1]!Table1[tenantname],MATCH(invoices[[#This Row],[allotment_id]],[1]!Table1[TenantAllotmentID],0))</f>
        <v>Nithin kumar Panjala (B33-B1)</v>
      </c>
      <c r="W5082" t="s">
        <v>14468</v>
      </c>
      <c r="X5082" t="s">
        <v>14469</v>
      </c>
      <c r="Y5082" s="4">
        <v>45200</v>
      </c>
      <c r="Z5082" t="s">
        <v>15808</v>
      </c>
      <c r="AA5082">
        <v>9762</v>
      </c>
      <c r="AB5082">
        <v>3253</v>
      </c>
      <c r="AC5082">
        <v>585</v>
      </c>
      <c r="AD5082" s="7">
        <f>invoices[[#This Row],[Rent]]+invoices[[#This Row],[Services]]+invoices[[#This Row],[GST]]</f>
        <v>13600</v>
      </c>
      <c r="AE5082" s="7">
        <f>invoices[[#This Row],[Total]]-invoices[[#This Row],[rent_amount]]</f>
        <v>0</v>
      </c>
      <c r="AF5082">
        <v>6364</v>
      </c>
      <c r="AG5082">
        <v>2400</v>
      </c>
      <c r="AH5082">
        <f>invoices[[#This Row],[EB Amount]]-invoices[[#This Row],[electricity_amount]]</f>
        <v>0</v>
      </c>
    </row>
    <row r="5083" spans="1:34">
      <c r="A5083" t="s">
        <v>303</v>
      </c>
      <c r="B5083" t="s">
        <v>22</v>
      </c>
      <c r="C5083" t="s">
        <v>304</v>
      </c>
      <c r="D5083" t="s">
        <v>24</v>
      </c>
      <c r="E5083" t="s">
        <v>181</v>
      </c>
      <c r="F5083" t="s">
        <v>305</v>
      </c>
      <c r="G5083" t="s">
        <v>306</v>
      </c>
      <c r="H5083" s="1">
        <f>DATE(YEAR(invoices[[#This Row],[due_date]]),MONTH(invoices[[#This Row],[due_date]]),1)</f>
        <v>45170</v>
      </c>
      <c r="I5083" s="1">
        <v>45176</v>
      </c>
      <c r="J5083">
        <v>12500</v>
      </c>
      <c r="K5083">
        <v>1736</v>
      </c>
      <c r="L5083">
        <v>0</v>
      </c>
      <c r="M5083">
        <f>invoices[[#This Row],[rent_amount]]+invoices[[#This Row],[electricity_amount]]+invoices[[#This Row],[other_charges]]</f>
        <v>14236</v>
      </c>
      <c r="N5083" t="s">
        <v>28</v>
      </c>
      <c r="O5083" t="s">
        <v>307</v>
      </c>
      <c r="P5083">
        <v>0</v>
      </c>
      <c r="Q5083" t="b">
        <v>0</v>
      </c>
      <c r="R5083" t="s">
        <v>308</v>
      </c>
      <c r="S5083">
        <v>0</v>
      </c>
      <c r="T5083">
        <f>invoices[[#This Row],[total_amount]]</f>
        <v>14236</v>
      </c>
      <c r="U5083" t="s">
        <v>309</v>
      </c>
      <c r="V5083" t="str">
        <f>INDEX([1]!Table1[tenantname],MATCH(invoices[[#This Row],[allotment_id]],[1]!Table1[TenantAllotmentID],0))</f>
        <v>Chandana Sai Bade (B24-C1)</v>
      </c>
      <c r="W5083" t="s">
        <v>14062</v>
      </c>
      <c r="X5083" t="s">
        <v>14063</v>
      </c>
      <c r="Y5083" s="4">
        <v>45170</v>
      </c>
      <c r="Z5083" t="s">
        <v>15808</v>
      </c>
      <c r="AA5083">
        <v>8973</v>
      </c>
      <c r="AB5083">
        <v>2990</v>
      </c>
      <c r="AC5083">
        <v>537</v>
      </c>
      <c r="AD5083" s="7">
        <f>invoices[[#This Row],[Rent]]+invoices[[#This Row],[Services]]+invoices[[#This Row],[GST]]</f>
        <v>12500</v>
      </c>
      <c r="AE5083" s="7">
        <f>invoices[[#This Row],[Total]]-invoices[[#This Row],[rent_amount]]</f>
        <v>0</v>
      </c>
      <c r="AF5083">
        <v>41</v>
      </c>
      <c r="AG5083">
        <v>1736</v>
      </c>
      <c r="AH5083">
        <f>invoices[[#This Row],[EB Amount]]-invoices[[#This Row],[electricity_amount]]</f>
        <v>0</v>
      </c>
    </row>
    <row r="5084" spans="1:34">
      <c r="A5084" t="s">
        <v>555</v>
      </c>
      <c r="B5084" t="s">
        <v>22</v>
      </c>
      <c r="C5084" t="s">
        <v>246</v>
      </c>
      <c r="D5084" t="s">
        <v>24</v>
      </c>
      <c r="E5084" t="s">
        <v>247</v>
      </c>
      <c r="F5084" t="s">
        <v>248</v>
      </c>
      <c r="G5084" t="s">
        <v>556</v>
      </c>
      <c r="H5084" s="1">
        <f>DATE(YEAR(invoices[[#This Row],[due_date]]),MONTH(invoices[[#This Row],[due_date]]),1)</f>
        <v>45170</v>
      </c>
      <c r="I5084" s="1">
        <v>45176</v>
      </c>
      <c r="J5084">
        <v>18300</v>
      </c>
      <c r="K5084">
        <v>1364</v>
      </c>
      <c r="L5084">
        <v>0</v>
      </c>
      <c r="M5084">
        <f>invoices[[#This Row],[rent_amount]]+invoices[[#This Row],[electricity_amount]]+invoices[[#This Row],[other_charges]]</f>
        <v>19664</v>
      </c>
      <c r="N5084" t="s">
        <v>28</v>
      </c>
      <c r="O5084" t="s">
        <v>307</v>
      </c>
      <c r="P5084">
        <v>0</v>
      </c>
      <c r="Q5084" t="b">
        <v>0</v>
      </c>
      <c r="R5084" t="s">
        <v>308</v>
      </c>
      <c r="S5084">
        <v>0</v>
      </c>
      <c r="T5084">
        <f>invoices[[#This Row],[total_amount]]</f>
        <v>19664</v>
      </c>
      <c r="U5084" t="s">
        <v>251</v>
      </c>
      <c r="V5084" t="str">
        <f>INDEX([1]!Table1[tenantname],MATCH(invoices[[#This Row],[allotment_id]],[1]!Table1[TenantAllotmentID],0))</f>
        <v>Dinesh kumar (C11-A1)</v>
      </c>
      <c r="W5084" t="s">
        <v>14044</v>
      </c>
      <c r="X5084" t="s">
        <v>14045</v>
      </c>
      <c r="Y5084" s="4">
        <v>45170</v>
      </c>
      <c r="Z5084" t="s">
        <v>15808</v>
      </c>
      <c r="AA5084">
        <v>13136</v>
      </c>
      <c r="AB5084">
        <v>4377</v>
      </c>
      <c r="AC5084">
        <v>787</v>
      </c>
      <c r="AD5084" s="7">
        <f>invoices[[#This Row],[Rent]]+invoices[[#This Row],[Services]]+invoices[[#This Row],[GST]]</f>
        <v>18300</v>
      </c>
      <c r="AE5084" s="7">
        <f>invoices[[#This Row],[Total]]-invoices[[#This Row],[rent_amount]]</f>
        <v>0</v>
      </c>
      <c r="AF5084">
        <v>89</v>
      </c>
      <c r="AG5084">
        <v>1364</v>
      </c>
      <c r="AH5084">
        <f>invoices[[#This Row],[EB Amount]]-invoices[[#This Row],[electricity_amount]]</f>
        <v>0</v>
      </c>
    </row>
    <row r="5085" spans="1:34">
      <c r="A5085" t="s">
        <v>668</v>
      </c>
      <c r="B5085" t="s">
        <v>22</v>
      </c>
      <c r="C5085" t="s">
        <v>669</v>
      </c>
      <c r="D5085" t="s">
        <v>24</v>
      </c>
      <c r="E5085" t="s">
        <v>569</v>
      </c>
      <c r="F5085" t="s">
        <v>670</v>
      </c>
      <c r="G5085" t="s">
        <v>671</v>
      </c>
      <c r="H5085" s="1">
        <f>DATE(YEAR(invoices[[#This Row],[due_date]]),MONTH(invoices[[#This Row],[due_date]]),1)</f>
        <v>45170</v>
      </c>
      <c r="I5085" s="1">
        <v>45176</v>
      </c>
      <c r="J5085">
        <v>8855</v>
      </c>
      <c r="K5085">
        <v>0</v>
      </c>
      <c r="L5085">
        <v>0</v>
      </c>
      <c r="M5085">
        <f>invoices[[#This Row],[rent_amount]]+invoices[[#This Row],[electricity_amount]]+invoices[[#This Row],[other_charges]]</f>
        <v>8855</v>
      </c>
      <c r="N5085" t="s">
        <v>28</v>
      </c>
      <c r="O5085" t="s">
        <v>307</v>
      </c>
      <c r="P5085">
        <v>0</v>
      </c>
      <c r="Q5085" t="b">
        <v>0</v>
      </c>
      <c r="R5085" t="s">
        <v>308</v>
      </c>
      <c r="S5085">
        <v>0</v>
      </c>
      <c r="T5085">
        <f>invoices[[#This Row],[total_amount]]</f>
        <v>8855</v>
      </c>
      <c r="U5085" t="s">
        <v>672</v>
      </c>
      <c r="V5085" t="str">
        <f>INDEX([1]!Table1[tenantname],MATCH(invoices[[#This Row],[allotment_id]],[1]!Table1[TenantAllotmentID],0))</f>
        <v>Ashwin Lakshmi C J K (C12-A1)</v>
      </c>
      <c r="W5085" t="s">
        <v>14191</v>
      </c>
      <c r="X5085" t="s">
        <v>14192</v>
      </c>
      <c r="Y5085" s="4">
        <v>45170</v>
      </c>
      <c r="Z5085" t="s">
        <v>15808</v>
      </c>
      <c r="AA5085">
        <v>6199</v>
      </c>
      <c r="AB5085">
        <v>2251</v>
      </c>
      <c r="AC5085">
        <v>405</v>
      </c>
      <c r="AD5085" s="7">
        <f>invoices[[#This Row],[Rent]]+invoices[[#This Row],[Services]]+invoices[[#This Row],[GST]]</f>
        <v>8855</v>
      </c>
      <c r="AE5085" s="7">
        <f>invoices[[#This Row],[Total]]-invoices[[#This Row],[rent_amount]]</f>
        <v>0</v>
      </c>
      <c r="AF5085">
        <v>115</v>
      </c>
      <c r="AG5085">
        <v>0</v>
      </c>
      <c r="AH5085">
        <f>invoices[[#This Row],[EB Amount]]-invoices[[#This Row],[electricity_amount]]</f>
        <v>0</v>
      </c>
    </row>
    <row r="5086" spans="1:34">
      <c r="A5086" t="s">
        <v>1863</v>
      </c>
      <c r="B5086" t="s">
        <v>22</v>
      </c>
      <c r="C5086" t="s">
        <v>1864</v>
      </c>
      <c r="D5086" t="s">
        <v>24</v>
      </c>
      <c r="E5086" t="s">
        <v>25</v>
      </c>
      <c r="F5086" t="s">
        <v>1865</v>
      </c>
      <c r="G5086" t="s">
        <v>1866</v>
      </c>
      <c r="H5086" s="1">
        <f>DATE(YEAR(invoices[[#This Row],[due_date]]),MONTH(invoices[[#This Row],[due_date]]),1)</f>
        <v>45170</v>
      </c>
      <c r="I5086" s="1">
        <v>45176</v>
      </c>
      <c r="J5086">
        <v>11500</v>
      </c>
      <c r="K5086">
        <v>1612</v>
      </c>
      <c r="L5086">
        <v>0</v>
      </c>
      <c r="M5086">
        <f>invoices[[#This Row],[rent_amount]]+invoices[[#This Row],[electricity_amount]]+invoices[[#This Row],[other_charges]]</f>
        <v>13112</v>
      </c>
      <c r="N5086" t="s">
        <v>28</v>
      </c>
      <c r="O5086" t="s">
        <v>1867</v>
      </c>
      <c r="P5086">
        <v>0</v>
      </c>
      <c r="Q5086" t="b">
        <v>0</v>
      </c>
      <c r="R5086" t="s">
        <v>308</v>
      </c>
      <c r="S5086">
        <v>0</v>
      </c>
      <c r="T5086">
        <f>invoices[[#This Row],[total_amount]]</f>
        <v>13112</v>
      </c>
      <c r="U5086" t="s">
        <v>1868</v>
      </c>
      <c r="V5086" t="str">
        <f>INDEX([1]!Table1[tenantname],MATCH(invoices[[#This Row],[allotment_id]],[1]!Table1[TenantAllotmentID],0))</f>
        <v>Preeti Jharia (A24-B2)</v>
      </c>
      <c r="W5086" t="s">
        <v>14623</v>
      </c>
      <c r="X5086" t="s">
        <v>14624</v>
      </c>
      <c r="Y5086" s="4">
        <v>45170</v>
      </c>
      <c r="Z5086" t="s">
        <v>15808</v>
      </c>
      <c r="AA5086">
        <v>8255</v>
      </c>
      <c r="AB5086">
        <v>2751</v>
      </c>
      <c r="AC5086">
        <v>494</v>
      </c>
      <c r="AD5086" s="7">
        <f>invoices[[#This Row],[Rent]]+invoices[[#This Row],[Services]]+invoices[[#This Row],[GST]]</f>
        <v>11500</v>
      </c>
      <c r="AE5086" s="7">
        <f>invoices[[#This Row],[Total]]-invoices[[#This Row],[rent_amount]]</f>
        <v>0</v>
      </c>
      <c r="AF5086">
        <v>443</v>
      </c>
      <c r="AG5086">
        <v>1612</v>
      </c>
      <c r="AH5086">
        <f>invoices[[#This Row],[EB Amount]]-invoices[[#This Row],[electricity_amount]]</f>
        <v>0</v>
      </c>
    </row>
    <row r="5087" spans="1:34">
      <c r="A5087" t="s">
        <v>1970</v>
      </c>
      <c r="B5087" t="s">
        <v>22</v>
      </c>
      <c r="C5087" t="s">
        <v>1421</v>
      </c>
      <c r="D5087" t="s">
        <v>24</v>
      </c>
      <c r="E5087" t="s">
        <v>34</v>
      </c>
      <c r="F5087" t="s">
        <v>58</v>
      </c>
      <c r="G5087" t="s">
        <v>1971</v>
      </c>
      <c r="H5087" s="1">
        <f>DATE(YEAR(invoices[[#This Row],[due_date]]),MONTH(invoices[[#This Row],[due_date]]),1)</f>
        <v>45170</v>
      </c>
      <c r="I5087" s="1">
        <v>45176</v>
      </c>
      <c r="J5087">
        <v>13600</v>
      </c>
      <c r="K5087">
        <v>1891</v>
      </c>
      <c r="L5087">
        <v>0</v>
      </c>
      <c r="M5087">
        <f>invoices[[#This Row],[rent_amount]]+invoices[[#This Row],[electricity_amount]]+invoices[[#This Row],[other_charges]]</f>
        <v>15491</v>
      </c>
      <c r="N5087" t="s">
        <v>28</v>
      </c>
      <c r="O5087" t="s">
        <v>1867</v>
      </c>
      <c r="P5087">
        <v>0</v>
      </c>
      <c r="Q5087" t="b">
        <v>0</v>
      </c>
      <c r="R5087" t="s">
        <v>308</v>
      </c>
      <c r="S5087">
        <v>0</v>
      </c>
      <c r="T5087">
        <f>invoices[[#This Row],[total_amount]]</f>
        <v>15491</v>
      </c>
      <c r="U5087" t="s">
        <v>1423</v>
      </c>
      <c r="V5087" t="str">
        <f>INDEX([1]!Table1[tenantname],MATCH(invoices[[#This Row],[allotment_id]],[1]!Table1[TenantAllotmentID],0))</f>
        <v>Sai Roshni Matta (B43-B2)</v>
      </c>
      <c r="W5087" t="s">
        <v>14466</v>
      </c>
      <c r="X5087" t="s">
        <v>14467</v>
      </c>
      <c r="Y5087" s="4">
        <v>45170</v>
      </c>
      <c r="Z5087" t="s">
        <v>15808</v>
      </c>
      <c r="AA5087">
        <v>9762</v>
      </c>
      <c r="AB5087">
        <v>3253</v>
      </c>
      <c r="AC5087">
        <v>585</v>
      </c>
      <c r="AD5087" s="7">
        <f>invoices[[#This Row],[Rent]]+invoices[[#This Row],[Services]]+invoices[[#This Row],[GST]]</f>
        <v>13600</v>
      </c>
      <c r="AE5087" s="7">
        <f>invoices[[#This Row],[Total]]-invoices[[#This Row],[rent_amount]]</f>
        <v>0</v>
      </c>
      <c r="AF5087">
        <v>484</v>
      </c>
      <c r="AG5087">
        <v>1891</v>
      </c>
      <c r="AH5087">
        <f>invoices[[#This Row],[EB Amount]]-invoices[[#This Row],[electricity_amount]]</f>
        <v>0</v>
      </c>
    </row>
    <row r="5088" spans="1:34">
      <c r="A5088" t="s">
        <v>1999</v>
      </c>
      <c r="B5088" t="s">
        <v>22</v>
      </c>
      <c r="C5088" t="s">
        <v>765</v>
      </c>
      <c r="D5088" t="s">
        <v>24</v>
      </c>
      <c r="E5088" t="s">
        <v>50</v>
      </c>
      <c r="F5088" t="s">
        <v>766</v>
      </c>
      <c r="G5088" t="s">
        <v>2000</v>
      </c>
      <c r="H5088" s="1">
        <f>DATE(YEAR(invoices[[#This Row],[due_date]]),MONTH(invoices[[#This Row],[due_date]]),1)</f>
        <v>45170</v>
      </c>
      <c r="I5088" s="1">
        <v>45176</v>
      </c>
      <c r="J5088">
        <v>18300</v>
      </c>
      <c r="K5088">
        <v>2015</v>
      </c>
      <c r="L5088">
        <v>0</v>
      </c>
      <c r="M5088">
        <f>invoices[[#This Row],[rent_amount]]+invoices[[#This Row],[electricity_amount]]+invoices[[#This Row],[other_charges]]</f>
        <v>20315</v>
      </c>
      <c r="N5088" t="s">
        <v>28</v>
      </c>
      <c r="O5088" t="s">
        <v>307</v>
      </c>
      <c r="P5088">
        <v>0</v>
      </c>
      <c r="Q5088" t="b">
        <v>0</v>
      </c>
      <c r="R5088" t="s">
        <v>308</v>
      </c>
      <c r="S5088">
        <v>0</v>
      </c>
      <c r="T5088">
        <f>invoices[[#This Row],[total_amount]]</f>
        <v>20315</v>
      </c>
      <c r="U5088" t="s">
        <v>769</v>
      </c>
      <c r="V5088" t="str">
        <f>INDEX([1]!Table1[tenantname],MATCH(invoices[[#This Row],[allotment_id]],[1]!Table1[TenantAllotmentID],0))</f>
        <v>Dhanaganapathy Madhavan (B32-A1)</v>
      </c>
      <c r="W5088" t="s">
        <v>14223</v>
      </c>
      <c r="X5088" t="s">
        <v>14224</v>
      </c>
      <c r="Y5088" s="4">
        <v>45170</v>
      </c>
      <c r="Z5088" t="s">
        <v>15808</v>
      </c>
      <c r="AA5088">
        <v>13136</v>
      </c>
      <c r="AB5088">
        <v>4377</v>
      </c>
      <c r="AC5088">
        <v>787</v>
      </c>
      <c r="AD5088" s="7">
        <f>invoices[[#This Row],[Rent]]+invoices[[#This Row],[Services]]+invoices[[#This Row],[GST]]</f>
        <v>18300</v>
      </c>
      <c r="AE5088" s="7">
        <f>invoices[[#This Row],[Total]]-invoices[[#This Row],[rent_amount]]</f>
        <v>0</v>
      </c>
      <c r="AF5088">
        <v>493</v>
      </c>
      <c r="AG5088">
        <v>2015</v>
      </c>
      <c r="AH5088">
        <f>invoices[[#This Row],[EB Amount]]-invoices[[#This Row],[electricity_amount]]</f>
        <v>0</v>
      </c>
    </row>
    <row r="5089" spans="1:34">
      <c r="A5089" t="s">
        <v>2003</v>
      </c>
      <c r="B5089" t="s">
        <v>22</v>
      </c>
      <c r="C5089" t="s">
        <v>836</v>
      </c>
      <c r="D5089" t="s">
        <v>24</v>
      </c>
      <c r="E5089" t="s">
        <v>34</v>
      </c>
      <c r="F5089" t="s">
        <v>837</v>
      </c>
      <c r="G5089" t="s">
        <v>2004</v>
      </c>
      <c r="H5089" s="1">
        <f>DATE(YEAR(invoices[[#This Row],[due_date]]),MONTH(invoices[[#This Row],[due_date]]),1)</f>
        <v>45170</v>
      </c>
      <c r="I5089" s="1">
        <v>45176</v>
      </c>
      <c r="J5089">
        <v>12600</v>
      </c>
      <c r="K5089">
        <v>1891</v>
      </c>
      <c r="L5089">
        <v>0</v>
      </c>
      <c r="M5089">
        <f>invoices[[#This Row],[rent_amount]]+invoices[[#This Row],[electricity_amount]]+invoices[[#This Row],[other_charges]]</f>
        <v>14491</v>
      </c>
      <c r="N5089" t="s">
        <v>28</v>
      </c>
      <c r="O5089" t="s">
        <v>2005</v>
      </c>
      <c r="P5089">
        <v>0</v>
      </c>
      <c r="Q5089" t="b">
        <v>0</v>
      </c>
      <c r="R5089" t="s">
        <v>308</v>
      </c>
      <c r="S5089">
        <v>0</v>
      </c>
      <c r="T5089">
        <f>invoices[[#This Row],[total_amount]]</f>
        <v>14491</v>
      </c>
      <c r="U5089" t="s">
        <v>840</v>
      </c>
      <c r="V5089" t="str">
        <f>INDEX([1]!Table1[tenantname],MATCH(invoices[[#This Row],[allotment_id]],[1]!Table1[TenantAllotmentID],0))</f>
        <v>Samudyatha Devalla (B43-C1)</v>
      </c>
      <c r="W5089" t="s">
        <v>14249</v>
      </c>
      <c r="X5089" t="s">
        <v>14250</v>
      </c>
      <c r="Y5089" s="4">
        <v>45170</v>
      </c>
      <c r="Z5089" t="s">
        <v>15808</v>
      </c>
      <c r="AA5089">
        <v>9044</v>
      </c>
      <c r="AB5089">
        <v>3014</v>
      </c>
      <c r="AC5089">
        <v>542</v>
      </c>
      <c r="AD5089" s="7">
        <f>invoices[[#This Row],[Rent]]+invoices[[#This Row],[Services]]+invoices[[#This Row],[GST]]</f>
        <v>12600</v>
      </c>
      <c r="AE5089" s="7">
        <f>invoices[[#This Row],[Total]]-invoices[[#This Row],[rent_amount]]</f>
        <v>0</v>
      </c>
      <c r="AF5089">
        <v>495</v>
      </c>
      <c r="AG5089">
        <v>1891</v>
      </c>
      <c r="AH5089">
        <f>invoices[[#This Row],[EB Amount]]-invoices[[#This Row],[electricity_amount]]</f>
        <v>0</v>
      </c>
    </row>
    <row r="5090" spans="1:34">
      <c r="A5090" t="s">
        <v>2433</v>
      </c>
      <c r="B5090" t="s">
        <v>22</v>
      </c>
      <c r="C5090" t="s">
        <v>626</v>
      </c>
      <c r="D5090" t="s">
        <v>24</v>
      </c>
      <c r="E5090" t="s">
        <v>342</v>
      </c>
      <c r="F5090" t="s">
        <v>1279</v>
      </c>
      <c r="G5090" t="s">
        <v>2434</v>
      </c>
      <c r="H5090" s="1">
        <f>DATE(YEAR(invoices[[#This Row],[due_date]]),MONTH(invoices[[#This Row],[due_date]]),1)</f>
        <v>45170</v>
      </c>
      <c r="I5090" s="1">
        <v>45176</v>
      </c>
      <c r="J5090">
        <v>13600</v>
      </c>
      <c r="K5090">
        <v>2325</v>
      </c>
      <c r="L5090">
        <v>0</v>
      </c>
      <c r="M5090">
        <f>invoices[[#This Row],[rent_amount]]+invoices[[#This Row],[electricity_amount]]+invoices[[#This Row],[other_charges]]</f>
        <v>15925</v>
      </c>
      <c r="N5090" t="s">
        <v>28</v>
      </c>
      <c r="O5090" t="s">
        <v>1867</v>
      </c>
      <c r="P5090">
        <v>0</v>
      </c>
      <c r="Q5090" t="b">
        <v>0</v>
      </c>
      <c r="R5090" t="s">
        <v>308</v>
      </c>
      <c r="S5090">
        <v>0</v>
      </c>
      <c r="T5090">
        <f>invoices[[#This Row],[total_amount]]</f>
        <v>15925</v>
      </c>
      <c r="U5090" t="s">
        <v>1619</v>
      </c>
      <c r="V5090" t="str">
        <f>INDEX([1]!Table1[tenantname],MATCH(invoices[[#This Row],[allotment_id]],[1]!Table1[TenantAllotmentID],0))</f>
        <v>Rishita Tulsyan (D11-C2)</v>
      </c>
      <c r="W5090" t="s">
        <v>14177</v>
      </c>
      <c r="X5090" t="s">
        <v>14538</v>
      </c>
      <c r="Y5090" s="4">
        <v>45170</v>
      </c>
      <c r="Z5090" t="s">
        <v>15808</v>
      </c>
      <c r="AA5090">
        <v>9520</v>
      </c>
      <c r="AB5090">
        <v>3457</v>
      </c>
      <c r="AC5090">
        <v>623</v>
      </c>
      <c r="AD5090" s="7">
        <f>invoices[[#This Row],[Rent]]+invoices[[#This Row],[Services]]+invoices[[#This Row],[GST]]</f>
        <v>13600</v>
      </c>
      <c r="AE5090" s="7">
        <f>invoices[[#This Row],[Total]]-invoices[[#This Row],[rent_amount]]</f>
        <v>0</v>
      </c>
      <c r="AF5090">
        <v>644</v>
      </c>
      <c r="AG5090">
        <v>2325</v>
      </c>
      <c r="AH5090">
        <f>invoices[[#This Row],[EB Amount]]-invoices[[#This Row],[electricity_amount]]</f>
        <v>0</v>
      </c>
    </row>
    <row r="5091" spans="1:34">
      <c r="A5091" t="s">
        <v>2537</v>
      </c>
      <c r="B5091" t="s">
        <v>22</v>
      </c>
      <c r="C5091" t="s">
        <v>2151</v>
      </c>
      <c r="D5091" t="s">
        <v>24</v>
      </c>
      <c r="E5091" t="s">
        <v>592</v>
      </c>
      <c r="F5091" t="s">
        <v>992</v>
      </c>
      <c r="G5091" t="s">
        <v>2538</v>
      </c>
      <c r="H5091" s="1">
        <f>DATE(YEAR(invoices[[#This Row],[due_date]]),MONTH(invoices[[#This Row],[due_date]]),1)</f>
        <v>45170</v>
      </c>
      <c r="I5091" s="1">
        <v>45176</v>
      </c>
      <c r="J5091">
        <v>13600</v>
      </c>
      <c r="K5091">
        <v>1519</v>
      </c>
      <c r="L5091">
        <v>0</v>
      </c>
      <c r="M5091">
        <f>invoices[[#This Row],[rent_amount]]+invoices[[#This Row],[electricity_amount]]+invoices[[#This Row],[other_charges]]</f>
        <v>15119</v>
      </c>
      <c r="N5091" t="s">
        <v>28</v>
      </c>
      <c r="O5091" t="s">
        <v>2005</v>
      </c>
      <c r="P5091">
        <v>0</v>
      </c>
      <c r="Q5091" t="b">
        <v>0</v>
      </c>
      <c r="R5091" t="s">
        <v>308</v>
      </c>
      <c r="S5091">
        <v>0</v>
      </c>
      <c r="T5091">
        <f>invoices[[#This Row],[total_amount]]</f>
        <v>15119</v>
      </c>
      <c r="U5091" t="s">
        <v>2153</v>
      </c>
      <c r="V5091" t="str">
        <f>INDEX([1]!Table1[tenantname],MATCH(invoices[[#This Row],[allotment_id]],[1]!Table1[TenantAllotmentID],0))</f>
        <v>Sinega K (A44-B2)</v>
      </c>
      <c r="W5091" t="s">
        <v>14725</v>
      </c>
      <c r="X5091" t="s">
        <v>14726</v>
      </c>
      <c r="Y5091" s="4">
        <v>45170</v>
      </c>
      <c r="Z5091" t="s">
        <v>15808</v>
      </c>
      <c r="AA5091">
        <v>9762</v>
      </c>
      <c r="AB5091">
        <v>3253</v>
      </c>
      <c r="AC5091">
        <v>585</v>
      </c>
      <c r="AD5091" s="7">
        <f>invoices[[#This Row],[Rent]]+invoices[[#This Row],[Services]]+invoices[[#This Row],[GST]]</f>
        <v>13600</v>
      </c>
      <c r="AE5091" s="7">
        <f>invoices[[#This Row],[Total]]-invoices[[#This Row],[rent_amount]]</f>
        <v>0</v>
      </c>
      <c r="AF5091">
        <v>686</v>
      </c>
      <c r="AG5091">
        <v>1519</v>
      </c>
      <c r="AH5091">
        <f>invoices[[#This Row],[EB Amount]]-invoices[[#This Row],[electricity_amount]]</f>
        <v>0</v>
      </c>
    </row>
    <row r="5092" spans="1:34">
      <c r="A5092" t="s">
        <v>2590</v>
      </c>
      <c r="B5092" t="s">
        <v>22</v>
      </c>
      <c r="C5092" t="s">
        <v>2591</v>
      </c>
      <c r="D5092" t="s">
        <v>24</v>
      </c>
      <c r="E5092" t="s">
        <v>88</v>
      </c>
      <c r="F5092" t="s">
        <v>442</v>
      </c>
      <c r="G5092" t="s">
        <v>2592</v>
      </c>
      <c r="H5092" s="1">
        <f>DATE(YEAR(invoices[[#This Row],[due_date]]),MONTH(invoices[[#This Row],[due_date]]),1)</f>
        <v>45170</v>
      </c>
      <c r="I5092" s="1">
        <v>45176</v>
      </c>
      <c r="J5092">
        <v>8540</v>
      </c>
      <c r="K5092">
        <v>1364</v>
      </c>
      <c r="L5092">
        <v>0</v>
      </c>
      <c r="M5092">
        <f>invoices[[#This Row],[rent_amount]]+invoices[[#This Row],[electricity_amount]]+invoices[[#This Row],[other_charges]]</f>
        <v>9904</v>
      </c>
      <c r="N5092" t="s">
        <v>28</v>
      </c>
      <c r="O5092" t="s">
        <v>1867</v>
      </c>
      <c r="P5092">
        <v>0</v>
      </c>
      <c r="Q5092" t="b">
        <v>0</v>
      </c>
      <c r="R5092" t="s">
        <v>308</v>
      </c>
      <c r="S5092">
        <v>0</v>
      </c>
      <c r="T5092">
        <f>invoices[[#This Row],[total_amount]]</f>
        <v>9904</v>
      </c>
      <c r="U5092" t="s">
        <v>2593</v>
      </c>
      <c r="V5092" t="str">
        <f>INDEX([1]!Table1[tenantname],MATCH(invoices[[#This Row],[allotment_id]],[1]!Table1[TenantAllotmentID],0))</f>
        <v>Rakesh Kumar Sharma (B13-A1)</v>
      </c>
      <c r="W5092" t="s">
        <v>14845</v>
      </c>
      <c r="X5092" t="s">
        <v>14846</v>
      </c>
      <c r="Y5092" s="4">
        <v>45170</v>
      </c>
      <c r="Z5092" t="s">
        <v>15808</v>
      </c>
      <c r="AA5092">
        <v>6130</v>
      </c>
      <c r="AB5092">
        <v>2043</v>
      </c>
      <c r="AC5092">
        <v>367</v>
      </c>
      <c r="AD5092" s="7">
        <f>invoices[[#This Row],[Rent]]+invoices[[#This Row],[Services]]+invoices[[#This Row],[GST]]</f>
        <v>8540</v>
      </c>
      <c r="AE5092" s="7">
        <f>invoices[[#This Row],[Total]]-invoices[[#This Row],[rent_amount]]</f>
        <v>0</v>
      </c>
      <c r="AF5092">
        <v>708</v>
      </c>
      <c r="AG5092">
        <v>1364</v>
      </c>
      <c r="AH5092">
        <f>invoices[[#This Row],[EB Amount]]-invoices[[#This Row],[electricity_amount]]</f>
        <v>0</v>
      </c>
    </row>
    <row r="5093" spans="1:34">
      <c r="A5093" t="s">
        <v>2632</v>
      </c>
      <c r="B5093" t="s">
        <v>22</v>
      </c>
      <c r="C5093" t="s">
        <v>2633</v>
      </c>
      <c r="D5093" t="s">
        <v>24</v>
      </c>
      <c r="E5093" t="s">
        <v>476</v>
      </c>
      <c r="F5093" t="s">
        <v>1186</v>
      </c>
      <c r="G5093" t="s">
        <v>2634</v>
      </c>
      <c r="H5093" s="1">
        <f>DATE(YEAR(invoices[[#This Row],[due_date]]),MONTH(invoices[[#This Row],[due_date]]),1)</f>
        <v>45170</v>
      </c>
      <c r="I5093" s="1">
        <v>45176</v>
      </c>
      <c r="J5093">
        <v>13600</v>
      </c>
      <c r="K5093">
        <v>1767</v>
      </c>
      <c r="L5093">
        <v>0</v>
      </c>
      <c r="M5093">
        <f>invoices[[#This Row],[rent_amount]]+invoices[[#This Row],[electricity_amount]]+invoices[[#This Row],[other_charges]]</f>
        <v>15367</v>
      </c>
      <c r="N5093" t="s">
        <v>28</v>
      </c>
      <c r="O5093" t="s">
        <v>1867</v>
      </c>
      <c r="P5093">
        <v>0</v>
      </c>
      <c r="Q5093" t="b">
        <v>0</v>
      </c>
      <c r="R5093" t="s">
        <v>308</v>
      </c>
      <c r="S5093">
        <v>0</v>
      </c>
      <c r="T5093">
        <f>invoices[[#This Row],[total_amount]]</f>
        <v>15367</v>
      </c>
      <c r="U5093" t="s">
        <v>2635</v>
      </c>
      <c r="V5093" t="str">
        <f>INDEX([1]!Table1[tenantname],MATCH(invoices[[#This Row],[allotment_id]],[1]!Table1[TenantAllotmentID],0))</f>
        <v>Reuben Varghese (B41-B2)</v>
      </c>
      <c r="W5093" t="s">
        <v>14855</v>
      </c>
      <c r="X5093" t="s">
        <v>14856</v>
      </c>
      <c r="Y5093" s="4">
        <v>45170</v>
      </c>
      <c r="Z5093" t="s">
        <v>15808</v>
      </c>
      <c r="AA5093">
        <v>9762</v>
      </c>
      <c r="AB5093">
        <v>3253</v>
      </c>
      <c r="AC5093">
        <v>585</v>
      </c>
      <c r="AD5093" s="7">
        <f>invoices[[#This Row],[Rent]]+invoices[[#This Row],[Services]]+invoices[[#This Row],[GST]]</f>
        <v>13600</v>
      </c>
      <c r="AE5093" s="7">
        <f>invoices[[#This Row],[Total]]-invoices[[#This Row],[rent_amount]]</f>
        <v>0</v>
      </c>
      <c r="AF5093">
        <v>725</v>
      </c>
      <c r="AG5093">
        <v>1767</v>
      </c>
      <c r="AH5093">
        <f>invoices[[#This Row],[EB Amount]]-invoices[[#This Row],[electricity_amount]]</f>
        <v>0</v>
      </c>
    </row>
    <row r="5094" spans="1:34">
      <c r="A5094" t="s">
        <v>2855</v>
      </c>
      <c r="B5094" t="s">
        <v>22</v>
      </c>
      <c r="C5094" t="s">
        <v>1938</v>
      </c>
      <c r="D5094" t="s">
        <v>24</v>
      </c>
      <c r="E5094" t="s">
        <v>342</v>
      </c>
      <c r="F5094" t="s">
        <v>1768</v>
      </c>
      <c r="G5094" t="s">
        <v>2856</v>
      </c>
      <c r="H5094" s="1">
        <f>DATE(YEAR(invoices[[#This Row],[due_date]]),MONTH(invoices[[#This Row],[due_date]]),1)</f>
        <v>45170</v>
      </c>
      <c r="I5094" s="1">
        <v>45176</v>
      </c>
      <c r="J5094">
        <v>13600</v>
      </c>
      <c r="K5094">
        <v>825</v>
      </c>
      <c r="L5094">
        <v>0</v>
      </c>
      <c r="M5094">
        <f>invoices[[#This Row],[rent_amount]]+invoices[[#This Row],[electricity_amount]]+invoices[[#This Row],[other_charges]]</f>
        <v>14425</v>
      </c>
      <c r="N5094" t="s">
        <v>28</v>
      </c>
      <c r="O5094" t="s">
        <v>1867</v>
      </c>
      <c r="P5094">
        <v>0</v>
      </c>
      <c r="Q5094" t="b">
        <v>0</v>
      </c>
      <c r="R5094" t="s">
        <v>308</v>
      </c>
      <c r="S5094">
        <v>0</v>
      </c>
      <c r="T5094">
        <f>invoices[[#This Row],[total_amount]]</f>
        <v>14425</v>
      </c>
      <c r="U5094" t="s">
        <v>1940</v>
      </c>
      <c r="V5094" t="str">
        <f>INDEX([1]!Table1[tenantname],MATCH(invoices[[#This Row],[allotment_id]],[1]!Table1[TenantAllotmentID],0))</f>
        <v>Mounika C S (D11-C1)</v>
      </c>
      <c r="W5094" t="s">
        <v>14651</v>
      </c>
      <c r="X5094" t="s">
        <v>14652</v>
      </c>
      <c r="Y5094" s="4">
        <v>45170</v>
      </c>
      <c r="Z5094" t="s">
        <v>15808</v>
      </c>
      <c r="AA5094">
        <v>9520</v>
      </c>
      <c r="AB5094">
        <v>3457</v>
      </c>
      <c r="AC5094">
        <v>623</v>
      </c>
      <c r="AD5094" s="7">
        <f>invoices[[#This Row],[Rent]]+invoices[[#This Row],[Services]]+invoices[[#This Row],[GST]]</f>
        <v>13600</v>
      </c>
      <c r="AE5094" s="7">
        <f>invoices[[#This Row],[Total]]-invoices[[#This Row],[rent_amount]]</f>
        <v>0</v>
      </c>
      <c r="AF5094">
        <v>815</v>
      </c>
      <c r="AG5094">
        <v>825</v>
      </c>
      <c r="AH5094">
        <f>invoices[[#This Row],[EB Amount]]-invoices[[#This Row],[electricity_amount]]</f>
        <v>0</v>
      </c>
    </row>
    <row r="5095" spans="1:34">
      <c r="A5095" t="s">
        <v>2913</v>
      </c>
      <c r="B5095" t="s">
        <v>22</v>
      </c>
      <c r="C5095" t="s">
        <v>2617</v>
      </c>
      <c r="D5095" t="s">
        <v>24</v>
      </c>
      <c r="E5095" t="s">
        <v>399</v>
      </c>
      <c r="F5095" t="s">
        <v>933</v>
      </c>
      <c r="G5095" t="s">
        <v>2914</v>
      </c>
      <c r="H5095" s="1">
        <f>DATE(YEAR(invoices[[#This Row],[due_date]]),MONTH(invoices[[#This Row],[due_date]]),1)</f>
        <v>45170</v>
      </c>
      <c r="I5095" s="1">
        <v>45176</v>
      </c>
      <c r="J5095">
        <v>12600</v>
      </c>
      <c r="K5095">
        <v>1161</v>
      </c>
      <c r="L5095">
        <v>0</v>
      </c>
      <c r="M5095">
        <f>invoices[[#This Row],[rent_amount]]+invoices[[#This Row],[electricity_amount]]+invoices[[#This Row],[other_charges]]</f>
        <v>13761</v>
      </c>
      <c r="N5095" t="s">
        <v>28</v>
      </c>
      <c r="O5095" t="s">
        <v>2005</v>
      </c>
      <c r="P5095">
        <v>0</v>
      </c>
      <c r="Q5095" t="b">
        <v>0</v>
      </c>
      <c r="R5095" t="s">
        <v>308</v>
      </c>
      <c r="S5095">
        <v>0</v>
      </c>
      <c r="T5095">
        <f>invoices[[#This Row],[total_amount]]</f>
        <v>13761</v>
      </c>
      <c r="U5095" t="s">
        <v>2619</v>
      </c>
      <c r="V5095" t="str">
        <f>INDEX([1]!Table1[tenantname],MATCH(invoices[[#This Row],[allotment_id]],[1]!Table1[TenantAllotmentID],0))</f>
        <v>Ruju A (B22-C2)</v>
      </c>
      <c r="W5095" t="s">
        <v>14849</v>
      </c>
      <c r="X5095" t="s">
        <v>14850</v>
      </c>
      <c r="Y5095" s="4">
        <v>45170</v>
      </c>
      <c r="Z5095" t="s">
        <v>15808</v>
      </c>
      <c r="AA5095">
        <v>9044</v>
      </c>
      <c r="AB5095">
        <v>3014</v>
      </c>
      <c r="AC5095">
        <v>542</v>
      </c>
      <c r="AD5095" s="7">
        <f>invoices[[#This Row],[Rent]]+invoices[[#This Row],[Services]]+invoices[[#This Row],[GST]]</f>
        <v>12600</v>
      </c>
      <c r="AE5095" s="7">
        <f>invoices[[#This Row],[Total]]-invoices[[#This Row],[rent_amount]]</f>
        <v>0</v>
      </c>
      <c r="AF5095">
        <v>838</v>
      </c>
      <c r="AG5095">
        <v>1161</v>
      </c>
      <c r="AH5095">
        <f>invoices[[#This Row],[EB Amount]]-invoices[[#This Row],[electricity_amount]]</f>
        <v>0</v>
      </c>
    </row>
    <row r="5096" spans="1:34">
      <c r="A5096" t="s">
        <v>3045</v>
      </c>
      <c r="B5096" t="s">
        <v>22</v>
      </c>
      <c r="C5096" t="s">
        <v>3046</v>
      </c>
      <c r="D5096" t="s">
        <v>24</v>
      </c>
      <c r="E5096" t="s">
        <v>88</v>
      </c>
      <c r="F5096" t="s">
        <v>921</v>
      </c>
      <c r="G5096" t="s">
        <v>3047</v>
      </c>
      <c r="H5096" s="1">
        <f>DATE(YEAR(invoices[[#This Row],[due_date]]),MONTH(invoices[[#This Row],[due_date]]),1)</f>
        <v>45170</v>
      </c>
      <c r="I5096" s="1">
        <v>45176</v>
      </c>
      <c r="J5096">
        <v>11307</v>
      </c>
      <c r="K5096">
        <v>0</v>
      </c>
      <c r="L5096">
        <v>0</v>
      </c>
      <c r="M5096">
        <f>invoices[[#This Row],[rent_amount]]+invoices[[#This Row],[electricity_amount]]+invoices[[#This Row],[other_charges]]</f>
        <v>11307</v>
      </c>
      <c r="N5096" t="s">
        <v>28</v>
      </c>
      <c r="O5096" t="s">
        <v>2005</v>
      </c>
      <c r="P5096">
        <v>0</v>
      </c>
      <c r="Q5096" t="b">
        <v>0</v>
      </c>
      <c r="R5096" t="s">
        <v>308</v>
      </c>
      <c r="S5096">
        <v>0</v>
      </c>
      <c r="T5096">
        <f>invoices[[#This Row],[total_amount]]</f>
        <v>11307</v>
      </c>
      <c r="U5096" t="s">
        <v>3048</v>
      </c>
      <c r="V5096" t="str">
        <f>INDEX([1]!Table1[tenantname],MATCH(invoices[[#This Row],[allotment_id]],[1]!Table1[TenantAllotmentID],0))</f>
        <v>Vikas Sinha (B13-C1)</v>
      </c>
      <c r="W5096" t="s">
        <v>14957</v>
      </c>
      <c r="X5096" t="s">
        <v>14958</v>
      </c>
      <c r="Y5096" s="4">
        <v>45170</v>
      </c>
      <c r="Z5096" t="s">
        <v>15808</v>
      </c>
      <c r="AA5096">
        <v>7915</v>
      </c>
      <c r="AB5096">
        <v>2875</v>
      </c>
      <c r="AC5096">
        <v>517</v>
      </c>
      <c r="AD5096" s="7">
        <f>invoices[[#This Row],[Rent]]+invoices[[#This Row],[Services]]+invoices[[#This Row],[GST]]</f>
        <v>11307</v>
      </c>
      <c r="AE5096" s="7">
        <f>invoices[[#This Row],[Total]]-invoices[[#This Row],[rent_amount]]</f>
        <v>0</v>
      </c>
      <c r="AF5096">
        <v>891</v>
      </c>
      <c r="AG5096">
        <v>0</v>
      </c>
      <c r="AH5096">
        <f>invoices[[#This Row],[EB Amount]]-invoices[[#This Row],[electricity_amount]]</f>
        <v>0</v>
      </c>
    </row>
    <row r="5097" spans="1:34">
      <c r="A5097" t="s">
        <v>3211</v>
      </c>
      <c r="B5097" t="s">
        <v>22</v>
      </c>
      <c r="C5097" t="s">
        <v>146</v>
      </c>
      <c r="D5097" t="s">
        <v>24</v>
      </c>
      <c r="E5097" t="s">
        <v>147</v>
      </c>
      <c r="F5097" t="s">
        <v>148</v>
      </c>
      <c r="G5097" t="s">
        <v>3212</v>
      </c>
      <c r="H5097" s="1">
        <f>DATE(YEAR(invoices[[#This Row],[due_date]]),MONTH(invoices[[#This Row],[due_date]]),1)</f>
        <v>45170</v>
      </c>
      <c r="I5097" s="1">
        <v>45176</v>
      </c>
      <c r="J5097">
        <v>12600</v>
      </c>
      <c r="K5097">
        <v>2077</v>
      </c>
      <c r="L5097">
        <v>0</v>
      </c>
      <c r="M5097">
        <f>invoices[[#This Row],[rent_amount]]+invoices[[#This Row],[electricity_amount]]+invoices[[#This Row],[other_charges]]</f>
        <v>14677</v>
      </c>
      <c r="N5097" t="s">
        <v>28</v>
      </c>
      <c r="O5097" t="s">
        <v>307</v>
      </c>
      <c r="P5097">
        <v>0</v>
      </c>
      <c r="Q5097" t="b">
        <v>0</v>
      </c>
      <c r="R5097" t="s">
        <v>308</v>
      </c>
      <c r="S5097">
        <v>0</v>
      </c>
      <c r="T5097">
        <f>invoices[[#This Row],[total_amount]]</f>
        <v>14677</v>
      </c>
      <c r="U5097" t="s">
        <v>152</v>
      </c>
      <c r="V5097" t="str">
        <f>INDEX([1]!Table1[tenantname],MATCH(invoices[[#This Row],[allotment_id]],[1]!Table1[TenantAllotmentID],0))</f>
        <v>Akshay R (C31-C1)</v>
      </c>
      <c r="W5097" t="s">
        <v>14016</v>
      </c>
      <c r="X5097" t="s">
        <v>14017</v>
      </c>
      <c r="Y5097" s="4">
        <v>45170</v>
      </c>
      <c r="Z5097" t="s">
        <v>15808</v>
      </c>
      <c r="AA5097">
        <v>9044</v>
      </c>
      <c r="AB5097">
        <v>3014</v>
      </c>
      <c r="AC5097">
        <v>542</v>
      </c>
      <c r="AD5097" s="7">
        <f>invoices[[#This Row],[Rent]]+invoices[[#This Row],[Services]]+invoices[[#This Row],[GST]]</f>
        <v>12600</v>
      </c>
      <c r="AE5097" s="7">
        <f>invoices[[#This Row],[Total]]-invoices[[#This Row],[rent_amount]]</f>
        <v>0</v>
      </c>
      <c r="AF5097">
        <v>957</v>
      </c>
      <c r="AG5097">
        <v>2077</v>
      </c>
      <c r="AH5097">
        <f>invoices[[#This Row],[EB Amount]]-invoices[[#This Row],[electricity_amount]]</f>
        <v>0</v>
      </c>
    </row>
    <row r="5098" spans="1:34">
      <c r="A5098" t="s">
        <v>3217</v>
      </c>
      <c r="B5098" t="s">
        <v>22</v>
      </c>
      <c r="C5098" t="s">
        <v>2923</v>
      </c>
      <c r="D5098" t="s">
        <v>24</v>
      </c>
      <c r="E5098" t="s">
        <v>147</v>
      </c>
      <c r="F5098" t="s">
        <v>336</v>
      </c>
      <c r="G5098" t="s">
        <v>3218</v>
      </c>
      <c r="H5098" s="1">
        <f>DATE(YEAR(invoices[[#This Row],[due_date]]),MONTH(invoices[[#This Row],[due_date]]),1)</f>
        <v>45170</v>
      </c>
      <c r="I5098" s="1">
        <v>45176</v>
      </c>
      <c r="J5098">
        <v>13600</v>
      </c>
      <c r="K5098">
        <v>2077</v>
      </c>
      <c r="L5098">
        <v>0</v>
      </c>
      <c r="M5098">
        <f>invoices[[#This Row],[rent_amount]]+invoices[[#This Row],[electricity_amount]]+invoices[[#This Row],[other_charges]]</f>
        <v>15677</v>
      </c>
      <c r="N5098" t="s">
        <v>28</v>
      </c>
      <c r="O5098" t="s">
        <v>2005</v>
      </c>
      <c r="P5098">
        <v>0</v>
      </c>
      <c r="Q5098" t="b">
        <v>0</v>
      </c>
      <c r="R5098" t="s">
        <v>308</v>
      </c>
      <c r="S5098">
        <v>0</v>
      </c>
      <c r="T5098">
        <f>invoices[[#This Row],[total_amount]]</f>
        <v>15677</v>
      </c>
      <c r="U5098" t="s">
        <v>2924</v>
      </c>
      <c r="V5098" t="str">
        <f>INDEX([1]!Table1[tenantname],MATCH(invoices[[#This Row],[allotment_id]],[1]!Table1[TenantAllotmentID],0))</f>
        <v>Snehangshu Chakraborty (C31-D1)</v>
      </c>
      <c r="W5098" t="s">
        <v>14925</v>
      </c>
      <c r="X5098" t="s">
        <v>14926</v>
      </c>
      <c r="Y5098" s="4">
        <v>45170</v>
      </c>
      <c r="Z5098" t="s">
        <v>15808</v>
      </c>
      <c r="AA5098">
        <v>9762</v>
      </c>
      <c r="AB5098">
        <v>3253</v>
      </c>
      <c r="AC5098">
        <v>585</v>
      </c>
      <c r="AD5098" s="7">
        <f>invoices[[#This Row],[Rent]]+invoices[[#This Row],[Services]]+invoices[[#This Row],[GST]]</f>
        <v>13600</v>
      </c>
      <c r="AE5098" s="7">
        <f>invoices[[#This Row],[Total]]-invoices[[#This Row],[rent_amount]]</f>
        <v>0</v>
      </c>
      <c r="AF5098">
        <v>960</v>
      </c>
      <c r="AG5098">
        <v>2077</v>
      </c>
      <c r="AH5098">
        <f>invoices[[#This Row],[EB Amount]]-invoices[[#This Row],[electricity_amount]]</f>
        <v>0</v>
      </c>
    </row>
    <row r="5099" spans="1:34">
      <c r="A5099" t="s">
        <v>3324</v>
      </c>
      <c r="B5099" t="s">
        <v>22</v>
      </c>
      <c r="C5099" t="s">
        <v>3325</v>
      </c>
      <c r="D5099" t="s">
        <v>24</v>
      </c>
      <c r="E5099" t="s">
        <v>476</v>
      </c>
      <c r="F5099" t="s">
        <v>477</v>
      </c>
      <c r="G5099" t="s">
        <v>3326</v>
      </c>
      <c r="H5099" s="1">
        <f>DATE(YEAR(invoices[[#This Row],[due_date]]),MONTH(invoices[[#This Row],[due_date]]),1)</f>
        <v>45170</v>
      </c>
      <c r="I5099" s="1">
        <v>45176</v>
      </c>
      <c r="J5099">
        <v>0</v>
      </c>
      <c r="K5099">
        <v>0</v>
      </c>
      <c r="L5099">
        <v>2250</v>
      </c>
      <c r="M5099">
        <f>invoices[[#This Row],[rent_amount]]+invoices[[#This Row],[electricity_amount]]+invoices[[#This Row],[other_charges]]</f>
        <v>2250</v>
      </c>
      <c r="N5099" t="s">
        <v>28</v>
      </c>
      <c r="O5099" t="s">
        <v>307</v>
      </c>
      <c r="P5099">
        <v>0</v>
      </c>
      <c r="Q5099" t="b">
        <v>0</v>
      </c>
      <c r="R5099" t="s">
        <v>308</v>
      </c>
      <c r="S5099">
        <v>0</v>
      </c>
      <c r="T5099">
        <f>invoices[[#This Row],[total_amount]]</f>
        <v>2250</v>
      </c>
      <c r="U5099" t="s">
        <v>3327</v>
      </c>
      <c r="V5099" t="str">
        <f>INDEX([1]!Table1[tenantname],MATCH(invoices[[#This Row],[allotment_id]],[1]!Table1[TenantAllotmentID],0))</f>
        <v>Abhinandan M B (B41-D1)</v>
      </c>
      <c r="W5099" t="s">
        <v>15025</v>
      </c>
      <c r="X5099" t="s">
        <v>15026</v>
      </c>
      <c r="Y5099" s="4">
        <v>45170</v>
      </c>
      <c r="Z5099" t="s">
        <v>15808</v>
      </c>
      <c r="AA5099">
        <v>0</v>
      </c>
      <c r="AB5099">
        <v>0</v>
      </c>
      <c r="AC5099">
        <v>0</v>
      </c>
      <c r="AD5099" s="7">
        <f>invoices[[#This Row],[Rent]]+invoices[[#This Row],[Services]]+invoices[[#This Row],[GST]]</f>
        <v>0</v>
      </c>
      <c r="AE5099" s="7">
        <f>invoices[[#This Row],[Total]]-invoices[[#This Row],[rent_amount]]</f>
        <v>0</v>
      </c>
      <c r="AF5099">
        <v>1008</v>
      </c>
      <c r="AG5099">
        <v>0</v>
      </c>
      <c r="AH5099">
        <f>invoices[[#This Row],[EB Amount]]-invoices[[#This Row],[electricity_amount]]</f>
        <v>0</v>
      </c>
    </row>
    <row r="5100" spans="1:34">
      <c r="A5100" t="s">
        <v>3352</v>
      </c>
      <c r="B5100" t="s">
        <v>22</v>
      </c>
      <c r="C5100" t="s">
        <v>3353</v>
      </c>
      <c r="D5100" t="s">
        <v>24</v>
      </c>
      <c r="E5100" t="s">
        <v>399</v>
      </c>
      <c r="F5100" t="s">
        <v>2169</v>
      </c>
      <c r="G5100" t="s">
        <v>3354</v>
      </c>
      <c r="H5100" s="1">
        <f>DATE(YEAR(invoices[[#This Row],[due_date]]),MONTH(invoices[[#This Row],[due_date]]),1)</f>
        <v>45170</v>
      </c>
      <c r="I5100" s="1">
        <v>45176</v>
      </c>
      <c r="J5100">
        <v>17000</v>
      </c>
      <c r="K5100">
        <v>1032</v>
      </c>
      <c r="L5100">
        <v>0</v>
      </c>
      <c r="M5100">
        <f>invoices[[#This Row],[rent_amount]]+invoices[[#This Row],[electricity_amount]]+invoices[[#This Row],[other_charges]]</f>
        <v>18032</v>
      </c>
      <c r="N5100" t="s">
        <v>28</v>
      </c>
      <c r="O5100" t="s">
        <v>1867</v>
      </c>
      <c r="P5100">
        <v>0</v>
      </c>
      <c r="Q5100" t="b">
        <v>0</v>
      </c>
      <c r="R5100" t="s">
        <v>308</v>
      </c>
      <c r="S5100">
        <v>0</v>
      </c>
      <c r="T5100">
        <f>invoices[[#This Row],[total_amount]]</f>
        <v>18032</v>
      </c>
      <c r="U5100" t="s">
        <v>3355</v>
      </c>
      <c r="V5100" t="str">
        <f>INDEX([1]!Table1[tenantname],MATCH(invoices[[#This Row],[allotment_id]],[1]!Table1[TenantAllotmentID],0))</f>
        <v>Manisha B (B22-A1)</v>
      </c>
      <c r="W5100" t="s">
        <v>15034</v>
      </c>
      <c r="X5100" t="s">
        <v>15035</v>
      </c>
      <c r="Y5100" s="4">
        <v>45170</v>
      </c>
      <c r="Z5100" t="s">
        <v>15808</v>
      </c>
      <c r="AA5100">
        <v>12203</v>
      </c>
      <c r="AB5100">
        <v>4066</v>
      </c>
      <c r="AC5100">
        <v>731</v>
      </c>
      <c r="AD5100" s="7">
        <f>invoices[[#This Row],[Rent]]+invoices[[#This Row],[Services]]+invoices[[#This Row],[GST]]</f>
        <v>17000</v>
      </c>
      <c r="AE5100" s="7">
        <f>invoices[[#This Row],[Total]]-invoices[[#This Row],[rent_amount]]</f>
        <v>0</v>
      </c>
      <c r="AF5100">
        <v>1017</v>
      </c>
      <c r="AG5100">
        <v>1032</v>
      </c>
      <c r="AH5100">
        <f>invoices[[#This Row],[EB Amount]]-invoices[[#This Row],[electricity_amount]]</f>
        <v>0</v>
      </c>
    </row>
    <row r="5101" spans="1:34">
      <c r="A5101" t="s">
        <v>3407</v>
      </c>
      <c r="B5101" t="s">
        <v>22</v>
      </c>
      <c r="C5101" t="s">
        <v>1298</v>
      </c>
      <c r="D5101" t="s">
        <v>24</v>
      </c>
      <c r="E5101" t="s">
        <v>112</v>
      </c>
      <c r="F5101" t="s">
        <v>113</v>
      </c>
      <c r="G5101" t="s">
        <v>3408</v>
      </c>
      <c r="H5101" s="1">
        <f>DATE(YEAR(invoices[[#This Row],[due_date]]),MONTH(invoices[[#This Row],[due_date]]),1)</f>
        <v>45170</v>
      </c>
      <c r="I5101" s="1">
        <v>45176</v>
      </c>
      <c r="J5101">
        <v>12500</v>
      </c>
      <c r="K5101">
        <v>1457</v>
      </c>
      <c r="L5101">
        <v>0</v>
      </c>
      <c r="M5101">
        <f>invoices[[#This Row],[rent_amount]]+invoices[[#This Row],[electricity_amount]]+invoices[[#This Row],[other_charges]]</f>
        <v>13957</v>
      </c>
      <c r="N5101" t="s">
        <v>28</v>
      </c>
      <c r="O5101" t="s">
        <v>2005</v>
      </c>
      <c r="P5101">
        <v>0</v>
      </c>
      <c r="Q5101" t="b">
        <v>0</v>
      </c>
      <c r="R5101" t="s">
        <v>308</v>
      </c>
      <c r="S5101">
        <v>0</v>
      </c>
      <c r="T5101">
        <f>invoices[[#This Row],[total_amount]]</f>
        <v>13957</v>
      </c>
      <c r="U5101" t="s">
        <v>1300</v>
      </c>
      <c r="V5101" t="str">
        <f>INDEX([1]!Table1[tenantname],MATCH(invoices[[#This Row],[allotment_id]],[1]!Table1[TenantAllotmentID],0))</f>
        <v>Sumit Krishn (A23-C1)</v>
      </c>
      <c r="W5101" t="s">
        <v>14418</v>
      </c>
      <c r="X5101" t="s">
        <v>14419</v>
      </c>
      <c r="Y5101" s="4">
        <v>45170</v>
      </c>
      <c r="Z5101" t="s">
        <v>15808</v>
      </c>
      <c r="AA5101">
        <v>8973</v>
      </c>
      <c r="AB5101">
        <v>2990</v>
      </c>
      <c r="AC5101">
        <v>537</v>
      </c>
      <c r="AD5101" s="7">
        <f>invoices[[#This Row],[Rent]]+invoices[[#This Row],[Services]]+invoices[[#This Row],[GST]]</f>
        <v>12500</v>
      </c>
      <c r="AE5101" s="7">
        <f>invoices[[#This Row],[Total]]-invoices[[#This Row],[rent_amount]]</f>
        <v>0</v>
      </c>
      <c r="AF5101">
        <v>1042</v>
      </c>
      <c r="AG5101">
        <v>1457</v>
      </c>
      <c r="AH5101">
        <f>invoices[[#This Row],[EB Amount]]-invoices[[#This Row],[electricity_amount]]</f>
        <v>0</v>
      </c>
    </row>
    <row r="5102" spans="1:34">
      <c r="A5102" t="s">
        <v>3490</v>
      </c>
      <c r="B5102" t="s">
        <v>22</v>
      </c>
      <c r="C5102" t="s">
        <v>3491</v>
      </c>
      <c r="D5102" t="s">
        <v>24</v>
      </c>
      <c r="E5102" t="s">
        <v>329</v>
      </c>
      <c r="F5102" t="s">
        <v>902</v>
      </c>
      <c r="G5102" t="s">
        <v>3492</v>
      </c>
      <c r="H5102" s="1">
        <f>DATE(YEAR(invoices[[#This Row],[due_date]]),MONTH(invoices[[#This Row],[due_date]]),1)</f>
        <v>45170</v>
      </c>
      <c r="I5102" s="1">
        <v>45176</v>
      </c>
      <c r="J5102">
        <v>12600</v>
      </c>
      <c r="K5102">
        <v>1488</v>
      </c>
      <c r="L5102">
        <v>0</v>
      </c>
      <c r="M5102">
        <f>invoices[[#This Row],[rent_amount]]+invoices[[#This Row],[electricity_amount]]+invoices[[#This Row],[other_charges]]</f>
        <v>14088</v>
      </c>
      <c r="N5102" t="s">
        <v>28</v>
      </c>
      <c r="O5102" t="s">
        <v>2005</v>
      </c>
      <c r="P5102">
        <v>0</v>
      </c>
      <c r="Q5102" t="b">
        <v>0</v>
      </c>
      <c r="R5102" t="s">
        <v>308</v>
      </c>
      <c r="S5102">
        <v>0</v>
      </c>
      <c r="T5102">
        <f>invoices[[#This Row],[total_amount]]</f>
        <v>14088</v>
      </c>
      <c r="U5102" t="s">
        <v>3493</v>
      </c>
      <c r="V5102" t="str">
        <f>INDEX([1]!Table1[tenantname],MATCH(invoices[[#This Row],[allotment_id]],[1]!Table1[TenantAllotmentID],0))</f>
        <v>Tanushree Senthil Kugan (C43-C2)</v>
      </c>
      <c r="W5102" t="s">
        <v>15068</v>
      </c>
      <c r="X5102" t="s">
        <v>15069</v>
      </c>
      <c r="Y5102" s="4">
        <v>45170</v>
      </c>
      <c r="Z5102" t="s">
        <v>15808</v>
      </c>
      <c r="AA5102">
        <v>9044</v>
      </c>
      <c r="AB5102">
        <v>3014</v>
      </c>
      <c r="AC5102">
        <v>542</v>
      </c>
      <c r="AD5102" s="7">
        <f>invoices[[#This Row],[Rent]]+invoices[[#This Row],[Services]]+invoices[[#This Row],[GST]]</f>
        <v>12600</v>
      </c>
      <c r="AE5102" s="7">
        <f>invoices[[#This Row],[Total]]-invoices[[#This Row],[rent_amount]]</f>
        <v>0</v>
      </c>
      <c r="AF5102">
        <v>1076</v>
      </c>
      <c r="AG5102">
        <v>1488</v>
      </c>
      <c r="AH5102">
        <f>invoices[[#This Row],[EB Amount]]-invoices[[#This Row],[electricity_amount]]</f>
        <v>0</v>
      </c>
    </row>
    <row r="5103" spans="1:34">
      <c r="A5103" t="s">
        <v>3547</v>
      </c>
      <c r="B5103" t="s">
        <v>22</v>
      </c>
      <c r="C5103" t="s">
        <v>1229</v>
      </c>
      <c r="D5103" t="s">
        <v>24</v>
      </c>
      <c r="E5103" t="s">
        <v>234</v>
      </c>
      <c r="F5103" t="s">
        <v>286</v>
      </c>
      <c r="G5103" t="s">
        <v>3548</v>
      </c>
      <c r="H5103" s="1">
        <f>DATE(YEAR(invoices[[#This Row],[due_date]]),MONTH(invoices[[#This Row],[due_date]]),1)</f>
        <v>45170</v>
      </c>
      <c r="I5103" s="1">
        <v>45176</v>
      </c>
      <c r="J5103">
        <v>13600</v>
      </c>
      <c r="K5103">
        <v>1152</v>
      </c>
      <c r="L5103">
        <v>0</v>
      </c>
      <c r="M5103">
        <f>invoices[[#This Row],[rent_amount]]+invoices[[#This Row],[electricity_amount]]+invoices[[#This Row],[other_charges]]</f>
        <v>14752</v>
      </c>
      <c r="N5103" t="s">
        <v>28</v>
      </c>
      <c r="O5103" t="s">
        <v>1867</v>
      </c>
      <c r="P5103">
        <v>0</v>
      </c>
      <c r="Q5103" t="b">
        <v>0</v>
      </c>
      <c r="R5103" t="s">
        <v>308</v>
      </c>
      <c r="S5103">
        <v>0</v>
      </c>
      <c r="T5103">
        <f>invoices[[#This Row],[total_amount]]</f>
        <v>14752</v>
      </c>
      <c r="U5103" t="s">
        <v>1231</v>
      </c>
      <c r="V5103" t="str">
        <f>INDEX([1]!Table1[tenantname],MATCH(invoices[[#This Row],[allotment_id]],[1]!Table1[TenantAllotmentID],0))</f>
        <v>Mathange N (D12-B1)</v>
      </c>
      <c r="W5103" t="s">
        <v>14390</v>
      </c>
      <c r="X5103" t="s">
        <v>14391</v>
      </c>
      <c r="Y5103" s="4">
        <v>45170</v>
      </c>
      <c r="Z5103" t="s">
        <v>15808</v>
      </c>
      <c r="AA5103">
        <v>9762</v>
      </c>
      <c r="AB5103">
        <v>3253</v>
      </c>
      <c r="AC5103">
        <v>585</v>
      </c>
      <c r="AD5103" s="7">
        <f>invoices[[#This Row],[Rent]]+invoices[[#This Row],[Services]]+invoices[[#This Row],[GST]]</f>
        <v>13600</v>
      </c>
      <c r="AE5103" s="7">
        <f>invoices[[#This Row],[Total]]-invoices[[#This Row],[rent_amount]]</f>
        <v>0</v>
      </c>
      <c r="AF5103">
        <v>1100</v>
      </c>
      <c r="AG5103">
        <v>1152</v>
      </c>
      <c r="AH5103">
        <f>invoices[[#This Row],[EB Amount]]-invoices[[#This Row],[electricity_amount]]</f>
        <v>0</v>
      </c>
    </row>
    <row r="5104" spans="1:34">
      <c r="A5104" t="s">
        <v>3760</v>
      </c>
      <c r="B5104" t="s">
        <v>22</v>
      </c>
      <c r="C5104" t="s">
        <v>2524</v>
      </c>
      <c r="D5104" t="s">
        <v>24</v>
      </c>
      <c r="E5104" t="s">
        <v>247</v>
      </c>
      <c r="F5104" t="s">
        <v>417</v>
      </c>
      <c r="G5104" t="s">
        <v>3761</v>
      </c>
      <c r="H5104" s="1">
        <f>DATE(YEAR(invoices[[#This Row],[due_date]]),MONTH(invoices[[#This Row],[due_date]]),1)</f>
        <v>45170</v>
      </c>
      <c r="I5104" s="1">
        <v>45176</v>
      </c>
      <c r="J5104">
        <v>13600</v>
      </c>
      <c r="K5104">
        <v>1364</v>
      </c>
      <c r="L5104">
        <v>0</v>
      </c>
      <c r="M5104">
        <f>invoices[[#This Row],[rent_amount]]+invoices[[#This Row],[electricity_amount]]+invoices[[#This Row],[other_charges]]</f>
        <v>14964</v>
      </c>
      <c r="N5104" t="s">
        <v>28</v>
      </c>
      <c r="O5104" t="s">
        <v>2005</v>
      </c>
      <c r="P5104">
        <v>0</v>
      </c>
      <c r="Q5104" t="b">
        <v>0</v>
      </c>
      <c r="R5104" t="s">
        <v>308</v>
      </c>
      <c r="S5104">
        <v>0</v>
      </c>
      <c r="T5104">
        <f>invoices[[#This Row],[total_amount]]</f>
        <v>14964</v>
      </c>
      <c r="U5104" t="s">
        <v>2526</v>
      </c>
      <c r="V5104" t="str">
        <f>INDEX([1]!Table1[tenantname],MATCH(invoices[[#This Row],[allotment_id]],[1]!Table1[TenantAllotmentID],0))</f>
        <v>Yogesh Nandarapu (C11-B2)</v>
      </c>
      <c r="W5104" t="s">
        <v>14828</v>
      </c>
      <c r="X5104" t="s">
        <v>14829</v>
      </c>
      <c r="Y5104" s="4">
        <v>45170</v>
      </c>
      <c r="Z5104" t="s">
        <v>15808</v>
      </c>
      <c r="AA5104">
        <v>9762</v>
      </c>
      <c r="AB5104">
        <v>3253</v>
      </c>
      <c r="AC5104">
        <v>585</v>
      </c>
      <c r="AD5104" s="7">
        <f>invoices[[#This Row],[Rent]]+invoices[[#This Row],[Services]]+invoices[[#This Row],[GST]]</f>
        <v>13600</v>
      </c>
      <c r="AE5104" s="7">
        <f>invoices[[#This Row],[Total]]-invoices[[#This Row],[rent_amount]]</f>
        <v>0</v>
      </c>
      <c r="AF5104">
        <v>1187</v>
      </c>
      <c r="AG5104">
        <v>1364</v>
      </c>
      <c r="AH5104">
        <f>invoices[[#This Row],[EB Amount]]-invoices[[#This Row],[electricity_amount]]</f>
        <v>0</v>
      </c>
    </row>
    <row r="5105" spans="1:34">
      <c r="A5105" t="s">
        <v>3997</v>
      </c>
      <c r="B5105" t="s">
        <v>22</v>
      </c>
      <c r="C5105" t="s">
        <v>1663</v>
      </c>
      <c r="D5105" t="s">
        <v>24</v>
      </c>
      <c r="E5105" t="s">
        <v>181</v>
      </c>
      <c r="F5105" t="s">
        <v>609</v>
      </c>
      <c r="G5105" t="s">
        <v>3998</v>
      </c>
      <c r="H5105" s="1">
        <f>DATE(YEAR(invoices[[#This Row],[due_date]]),MONTH(invoices[[#This Row],[due_date]]),1)</f>
        <v>45170</v>
      </c>
      <c r="I5105" s="1">
        <v>45176</v>
      </c>
      <c r="J5105">
        <v>3049</v>
      </c>
      <c r="K5105">
        <v>1736</v>
      </c>
      <c r="L5105">
        <v>2250</v>
      </c>
      <c r="M5105">
        <f>invoices[[#This Row],[rent_amount]]+invoices[[#This Row],[electricity_amount]]+invoices[[#This Row],[other_charges]]</f>
        <v>7035</v>
      </c>
      <c r="N5105" t="s">
        <v>28</v>
      </c>
      <c r="O5105" t="s">
        <v>2005</v>
      </c>
      <c r="P5105">
        <v>0</v>
      </c>
      <c r="Q5105" t="b">
        <v>0</v>
      </c>
      <c r="R5105" t="s">
        <v>308</v>
      </c>
      <c r="S5105">
        <v>0</v>
      </c>
      <c r="T5105">
        <f>invoices[[#This Row],[total_amount]]</f>
        <v>7035</v>
      </c>
      <c r="U5105" t="s">
        <v>2638</v>
      </c>
      <c r="V5105" t="str">
        <f>INDEX([1]!Table1[tenantname],MATCH(invoices[[#This Row],[allotment_id]],[1]!Table1[TenantAllotmentID],0))</f>
        <v>Sindhuja A (B24-A1)</v>
      </c>
      <c r="W5105" t="s">
        <v>14554</v>
      </c>
      <c r="X5105" t="s">
        <v>14857</v>
      </c>
      <c r="Y5105" s="4">
        <v>45170</v>
      </c>
      <c r="Z5105" t="s">
        <v>15808</v>
      </c>
      <c r="AA5105">
        <v>2189</v>
      </c>
      <c r="AB5105">
        <v>729</v>
      </c>
      <c r="AC5105">
        <v>131</v>
      </c>
      <c r="AD5105" s="7">
        <f>invoices[[#This Row],[Rent]]+invoices[[#This Row],[Services]]+invoices[[#This Row],[GST]]</f>
        <v>3049</v>
      </c>
      <c r="AE5105" s="7">
        <f>invoices[[#This Row],[Total]]-invoices[[#This Row],[rent_amount]]</f>
        <v>0</v>
      </c>
      <c r="AF5105">
        <v>1293</v>
      </c>
      <c r="AG5105">
        <v>1736</v>
      </c>
      <c r="AH5105">
        <f>invoices[[#This Row],[EB Amount]]-invoices[[#This Row],[electricity_amount]]</f>
        <v>0</v>
      </c>
    </row>
    <row r="5106" spans="1:34">
      <c r="A5106" t="s">
        <v>4033</v>
      </c>
      <c r="B5106" t="s">
        <v>22</v>
      </c>
      <c r="C5106" t="s">
        <v>3334</v>
      </c>
      <c r="D5106" t="s">
        <v>24</v>
      </c>
      <c r="E5106" t="s">
        <v>399</v>
      </c>
      <c r="F5106" t="s">
        <v>2247</v>
      </c>
      <c r="G5106" t="s">
        <v>4034</v>
      </c>
      <c r="H5106" s="1">
        <f>DATE(YEAR(invoices[[#This Row],[due_date]]),MONTH(invoices[[#This Row],[due_date]]),1)</f>
        <v>45170</v>
      </c>
      <c r="I5106" s="1">
        <v>45176</v>
      </c>
      <c r="J5106">
        <v>12600</v>
      </c>
      <c r="K5106">
        <v>1333</v>
      </c>
      <c r="L5106">
        <v>0</v>
      </c>
      <c r="M5106">
        <f>invoices[[#This Row],[rent_amount]]+invoices[[#This Row],[electricity_amount]]+invoices[[#This Row],[other_charges]]</f>
        <v>13933</v>
      </c>
      <c r="N5106" t="s">
        <v>28</v>
      </c>
      <c r="O5106" t="s">
        <v>1867</v>
      </c>
      <c r="P5106">
        <v>0</v>
      </c>
      <c r="Q5106" t="b">
        <v>0</v>
      </c>
      <c r="R5106" t="s">
        <v>308</v>
      </c>
      <c r="S5106">
        <v>0</v>
      </c>
      <c r="T5106">
        <f>invoices[[#This Row],[total_amount]]</f>
        <v>13933</v>
      </c>
      <c r="U5106" t="s">
        <v>3336</v>
      </c>
      <c r="V5106" t="str">
        <f>INDEX([1]!Table1[tenantname],MATCH(invoices[[#This Row],[allotment_id]],[1]!Table1[TenantAllotmentID],0))</f>
        <v>Mathi Molzhi (B22-C1)</v>
      </c>
      <c r="W5106" t="s">
        <v>15028</v>
      </c>
      <c r="X5106" t="s">
        <v>15029</v>
      </c>
      <c r="Y5106" s="4">
        <v>45170</v>
      </c>
      <c r="Z5106" t="s">
        <v>15808</v>
      </c>
      <c r="AA5106">
        <v>9044</v>
      </c>
      <c r="AB5106">
        <v>3014</v>
      </c>
      <c r="AC5106">
        <v>542</v>
      </c>
      <c r="AD5106" s="7">
        <f>invoices[[#This Row],[Rent]]+invoices[[#This Row],[Services]]+invoices[[#This Row],[GST]]</f>
        <v>12600</v>
      </c>
      <c r="AE5106" s="7">
        <f>invoices[[#This Row],[Total]]-invoices[[#This Row],[rent_amount]]</f>
        <v>0</v>
      </c>
      <c r="AF5106">
        <v>1309</v>
      </c>
      <c r="AG5106">
        <v>1333</v>
      </c>
      <c r="AH5106">
        <f>invoices[[#This Row],[EB Amount]]-invoices[[#This Row],[electricity_amount]]</f>
        <v>0</v>
      </c>
    </row>
    <row r="5107" spans="1:34">
      <c r="A5107" t="s">
        <v>4043</v>
      </c>
      <c r="B5107" t="s">
        <v>22</v>
      </c>
      <c r="C5107" t="s">
        <v>3141</v>
      </c>
      <c r="D5107" t="s">
        <v>24</v>
      </c>
      <c r="E5107" t="s">
        <v>268</v>
      </c>
      <c r="F5107" t="s">
        <v>269</v>
      </c>
      <c r="G5107" t="s">
        <v>4044</v>
      </c>
      <c r="H5107" s="1">
        <f>DATE(YEAR(invoices[[#This Row],[due_date]]),MONTH(invoices[[#This Row],[due_date]]),1)</f>
        <v>45170</v>
      </c>
      <c r="I5107" s="1">
        <v>45176</v>
      </c>
      <c r="J5107">
        <v>12500</v>
      </c>
      <c r="K5107">
        <v>1922</v>
      </c>
      <c r="L5107">
        <v>0</v>
      </c>
      <c r="M5107">
        <f>invoices[[#This Row],[rent_amount]]+invoices[[#This Row],[electricity_amount]]+invoices[[#This Row],[other_charges]]</f>
        <v>14422</v>
      </c>
      <c r="N5107" t="s">
        <v>28</v>
      </c>
      <c r="O5107" t="s">
        <v>2005</v>
      </c>
      <c r="P5107">
        <v>0</v>
      </c>
      <c r="Q5107" t="b">
        <v>0</v>
      </c>
      <c r="R5107" t="s">
        <v>308</v>
      </c>
      <c r="S5107">
        <v>0</v>
      </c>
      <c r="T5107">
        <f>invoices[[#This Row],[total_amount]]</f>
        <v>14422</v>
      </c>
      <c r="U5107" t="s">
        <v>3143</v>
      </c>
      <c r="V5107" t="str">
        <f>INDEX([1]!Table1[tenantname],MATCH(invoices[[#This Row],[allotment_id]],[1]!Table1[TenantAllotmentID],0))</f>
        <v>Tushar Kumar (C21-C1)</v>
      </c>
      <c r="W5107" t="s">
        <v>14982</v>
      </c>
      <c r="X5107" t="s">
        <v>14983</v>
      </c>
      <c r="Y5107" s="4">
        <v>45170</v>
      </c>
      <c r="Z5107" t="s">
        <v>15808</v>
      </c>
      <c r="AA5107">
        <v>8973</v>
      </c>
      <c r="AB5107">
        <v>2990</v>
      </c>
      <c r="AC5107">
        <v>537</v>
      </c>
      <c r="AD5107" s="7">
        <f>invoices[[#This Row],[Rent]]+invoices[[#This Row],[Services]]+invoices[[#This Row],[GST]]</f>
        <v>12500</v>
      </c>
      <c r="AE5107" s="7">
        <f>invoices[[#This Row],[Total]]-invoices[[#This Row],[rent_amount]]</f>
        <v>0</v>
      </c>
      <c r="AF5107">
        <v>1314</v>
      </c>
      <c r="AG5107">
        <v>1922</v>
      </c>
      <c r="AH5107">
        <f>invoices[[#This Row],[EB Amount]]-invoices[[#This Row],[electricity_amount]]</f>
        <v>0</v>
      </c>
    </row>
    <row r="5108" spans="1:34">
      <c r="A5108" t="s">
        <v>4107</v>
      </c>
      <c r="B5108" t="s">
        <v>22</v>
      </c>
      <c r="C5108" t="s">
        <v>1709</v>
      </c>
      <c r="D5108" t="s">
        <v>24</v>
      </c>
      <c r="E5108" t="s">
        <v>329</v>
      </c>
      <c r="F5108" t="s">
        <v>1021</v>
      </c>
      <c r="G5108" t="s">
        <v>4108</v>
      </c>
      <c r="H5108" s="1">
        <f>DATE(YEAR(invoices[[#This Row],[due_date]]),MONTH(invoices[[#This Row],[due_date]]),1)</f>
        <v>45170</v>
      </c>
      <c r="I5108" s="1">
        <v>45176</v>
      </c>
      <c r="J5108">
        <v>13600</v>
      </c>
      <c r="K5108">
        <v>1922</v>
      </c>
      <c r="L5108">
        <v>0</v>
      </c>
      <c r="M5108">
        <f>invoices[[#This Row],[rent_amount]]+invoices[[#This Row],[electricity_amount]]+invoices[[#This Row],[other_charges]]</f>
        <v>15522</v>
      </c>
      <c r="N5108" t="s">
        <v>28</v>
      </c>
      <c r="O5108" t="s">
        <v>2005</v>
      </c>
      <c r="P5108">
        <v>0</v>
      </c>
      <c r="Q5108" t="b">
        <v>0</v>
      </c>
      <c r="R5108" t="s">
        <v>308</v>
      </c>
      <c r="S5108">
        <v>0</v>
      </c>
      <c r="T5108">
        <f>invoices[[#This Row],[total_amount]]</f>
        <v>15522</v>
      </c>
      <c r="U5108" t="s">
        <v>1711</v>
      </c>
      <c r="V5108" t="str">
        <f>INDEX([1]!Table1[tenantname],MATCH(invoices[[#This Row],[allotment_id]],[1]!Table1[TenantAllotmentID],0))</f>
        <v>Rithvikca R (C43-B2)</v>
      </c>
      <c r="W5108" t="s">
        <v>14570</v>
      </c>
      <c r="X5108" t="s">
        <v>14571</v>
      </c>
      <c r="Y5108" s="4">
        <v>45170</v>
      </c>
      <c r="Z5108" t="s">
        <v>15808</v>
      </c>
      <c r="AA5108">
        <v>9762</v>
      </c>
      <c r="AB5108">
        <v>3253</v>
      </c>
      <c r="AC5108">
        <v>585</v>
      </c>
      <c r="AD5108" s="7">
        <f>invoices[[#This Row],[Rent]]+invoices[[#This Row],[Services]]+invoices[[#This Row],[GST]]</f>
        <v>13600</v>
      </c>
      <c r="AE5108" s="7">
        <f>invoices[[#This Row],[Total]]-invoices[[#This Row],[rent_amount]]</f>
        <v>0</v>
      </c>
      <c r="AF5108">
        <v>1344</v>
      </c>
      <c r="AG5108">
        <v>1922</v>
      </c>
      <c r="AH5108">
        <f>invoices[[#This Row],[EB Amount]]-invoices[[#This Row],[electricity_amount]]</f>
        <v>0</v>
      </c>
    </row>
    <row r="5109" spans="1:34">
      <c r="A5109" t="s">
        <v>4127</v>
      </c>
      <c r="B5109" t="s">
        <v>22</v>
      </c>
      <c r="C5109" t="s">
        <v>2116</v>
      </c>
      <c r="D5109" t="s">
        <v>24</v>
      </c>
      <c r="E5109" t="s">
        <v>354</v>
      </c>
      <c r="F5109" t="s">
        <v>1506</v>
      </c>
      <c r="G5109" t="s">
        <v>4128</v>
      </c>
      <c r="H5109" s="1">
        <f>DATE(YEAR(invoices[[#This Row],[due_date]]),MONTH(invoices[[#This Row],[due_date]]),1)</f>
        <v>45170</v>
      </c>
      <c r="I5109" s="1">
        <v>45176</v>
      </c>
      <c r="J5109">
        <v>12500</v>
      </c>
      <c r="K5109">
        <v>1488</v>
      </c>
      <c r="L5109">
        <v>0</v>
      </c>
      <c r="M5109">
        <f>invoices[[#This Row],[rent_amount]]+invoices[[#This Row],[electricity_amount]]+invoices[[#This Row],[other_charges]]</f>
        <v>13988</v>
      </c>
      <c r="N5109" t="s">
        <v>28</v>
      </c>
      <c r="O5109" t="s">
        <v>1867</v>
      </c>
      <c r="P5109">
        <v>0</v>
      </c>
      <c r="Q5109" t="b">
        <v>0</v>
      </c>
      <c r="R5109" t="s">
        <v>308</v>
      </c>
      <c r="S5109">
        <v>0</v>
      </c>
      <c r="T5109">
        <f>invoices[[#This Row],[total_amount]]</f>
        <v>13988</v>
      </c>
      <c r="U5109" t="s">
        <v>2118</v>
      </c>
      <c r="V5109" t="str">
        <f>INDEX([1]!Table1[tenantname],MATCH(invoices[[#This Row],[allotment_id]],[1]!Table1[TenantAllotmentID],0))</f>
        <v>Prasoon Panthayi (B34-C2)</v>
      </c>
      <c r="W5109" t="s">
        <v>14714</v>
      </c>
      <c r="X5109" t="s">
        <v>14715</v>
      </c>
      <c r="Y5109" s="4">
        <v>45170</v>
      </c>
      <c r="Z5109" t="s">
        <v>15808</v>
      </c>
      <c r="AA5109">
        <v>8973</v>
      </c>
      <c r="AB5109">
        <v>2990</v>
      </c>
      <c r="AC5109">
        <v>537</v>
      </c>
      <c r="AD5109" s="7">
        <f>invoices[[#This Row],[Rent]]+invoices[[#This Row],[Services]]+invoices[[#This Row],[GST]]</f>
        <v>12500</v>
      </c>
      <c r="AE5109" s="7">
        <f>invoices[[#This Row],[Total]]-invoices[[#This Row],[rent_amount]]</f>
        <v>0</v>
      </c>
      <c r="AF5109">
        <v>1355</v>
      </c>
      <c r="AG5109">
        <v>1488</v>
      </c>
      <c r="AH5109">
        <f>invoices[[#This Row],[EB Amount]]-invoices[[#This Row],[electricity_amount]]</f>
        <v>0</v>
      </c>
    </row>
    <row r="5110" spans="1:34">
      <c r="A5110" t="s">
        <v>4149</v>
      </c>
      <c r="B5110" t="s">
        <v>22</v>
      </c>
      <c r="C5110" t="s">
        <v>194</v>
      </c>
      <c r="D5110" t="s">
        <v>24</v>
      </c>
      <c r="E5110" t="s">
        <v>181</v>
      </c>
      <c r="F5110" t="s">
        <v>758</v>
      </c>
      <c r="G5110" t="s">
        <v>4150</v>
      </c>
      <c r="H5110" s="1">
        <f>DATE(YEAR(invoices[[#This Row],[due_date]]),MONTH(invoices[[#This Row],[due_date]]),1)</f>
        <v>45170</v>
      </c>
      <c r="I5110" s="1">
        <v>45176</v>
      </c>
      <c r="J5110">
        <v>12500</v>
      </c>
      <c r="K5110">
        <v>1736</v>
      </c>
      <c r="L5110">
        <v>0</v>
      </c>
      <c r="M5110">
        <f>invoices[[#This Row],[rent_amount]]+invoices[[#This Row],[electricity_amount]]+invoices[[#This Row],[other_charges]]</f>
        <v>14236</v>
      </c>
      <c r="N5110" t="s">
        <v>28</v>
      </c>
      <c r="O5110" t="s">
        <v>1867</v>
      </c>
      <c r="P5110">
        <v>0</v>
      </c>
      <c r="Q5110" t="b">
        <v>0</v>
      </c>
      <c r="R5110" t="s">
        <v>308</v>
      </c>
      <c r="S5110">
        <v>0</v>
      </c>
      <c r="T5110">
        <f>invoices[[#This Row],[total_amount]]</f>
        <v>14236</v>
      </c>
      <c r="U5110" t="s">
        <v>1285</v>
      </c>
      <c r="V5110" t="str">
        <f>INDEX([1]!Table1[tenantname],MATCH(invoices[[#This Row],[allotment_id]],[1]!Table1[TenantAllotmentID],0))</f>
        <v>Nisha Nair (B24-C2)</v>
      </c>
      <c r="W5110" t="s">
        <v>14030</v>
      </c>
      <c r="X5110" t="s">
        <v>14413</v>
      </c>
      <c r="Y5110" s="4">
        <v>45170</v>
      </c>
      <c r="Z5110" t="s">
        <v>15808</v>
      </c>
      <c r="AA5110">
        <v>8973</v>
      </c>
      <c r="AB5110">
        <v>2990</v>
      </c>
      <c r="AC5110">
        <v>537</v>
      </c>
      <c r="AD5110" s="7">
        <f>invoices[[#This Row],[Rent]]+invoices[[#This Row],[Services]]+invoices[[#This Row],[GST]]</f>
        <v>12500</v>
      </c>
      <c r="AE5110" s="7">
        <f>invoices[[#This Row],[Total]]-invoices[[#This Row],[rent_amount]]</f>
        <v>0</v>
      </c>
      <c r="AF5110">
        <v>1365</v>
      </c>
      <c r="AG5110">
        <v>1736</v>
      </c>
      <c r="AH5110">
        <f>invoices[[#This Row],[EB Amount]]-invoices[[#This Row],[electricity_amount]]</f>
        <v>0</v>
      </c>
    </row>
    <row r="5111" spans="1:34">
      <c r="A5111" t="s">
        <v>4321</v>
      </c>
      <c r="B5111" t="s">
        <v>22</v>
      </c>
      <c r="C5111" t="s">
        <v>260</v>
      </c>
      <c r="D5111" t="s">
        <v>24</v>
      </c>
      <c r="E5111" t="s">
        <v>226</v>
      </c>
      <c r="F5111" t="s">
        <v>261</v>
      </c>
      <c r="G5111" t="s">
        <v>4322</v>
      </c>
      <c r="H5111" s="1">
        <f>DATE(YEAR(invoices[[#This Row],[due_date]]),MONTH(invoices[[#This Row],[due_date]]),1)</f>
        <v>45170</v>
      </c>
      <c r="I5111" s="1">
        <v>45176</v>
      </c>
      <c r="J5111">
        <v>12500</v>
      </c>
      <c r="K5111">
        <v>1984</v>
      </c>
      <c r="L5111">
        <v>0</v>
      </c>
      <c r="M5111">
        <f>invoices[[#This Row],[rent_amount]]+invoices[[#This Row],[electricity_amount]]+invoices[[#This Row],[other_charges]]</f>
        <v>14484</v>
      </c>
      <c r="N5111" t="s">
        <v>28</v>
      </c>
      <c r="O5111" t="s">
        <v>1867</v>
      </c>
      <c r="P5111">
        <v>0</v>
      </c>
      <c r="Q5111" t="b">
        <v>0</v>
      </c>
      <c r="R5111" t="s">
        <v>308</v>
      </c>
      <c r="S5111">
        <v>0</v>
      </c>
      <c r="T5111">
        <f>invoices[[#This Row],[total_amount]]</f>
        <v>14484</v>
      </c>
      <c r="U5111" t="s">
        <v>265</v>
      </c>
      <c r="V5111" t="str">
        <f>INDEX([1]!Table1[tenantname],MATCH(invoices[[#This Row],[allotment_id]],[1]!Table1[TenantAllotmentID],0))</f>
        <v>Indira Ch (B12-C1)</v>
      </c>
      <c r="W5111" t="s">
        <v>14048</v>
      </c>
      <c r="X5111" t="s">
        <v>14049</v>
      </c>
      <c r="Y5111" s="4">
        <v>45170</v>
      </c>
      <c r="Z5111" t="s">
        <v>15808</v>
      </c>
      <c r="AA5111">
        <v>8973</v>
      </c>
      <c r="AB5111">
        <v>2990</v>
      </c>
      <c r="AC5111">
        <v>537</v>
      </c>
      <c r="AD5111" s="7">
        <f>invoices[[#This Row],[Rent]]+invoices[[#This Row],[Services]]+invoices[[#This Row],[GST]]</f>
        <v>12500</v>
      </c>
      <c r="AE5111" s="7">
        <f>invoices[[#This Row],[Total]]-invoices[[#This Row],[rent_amount]]</f>
        <v>0</v>
      </c>
      <c r="AF5111">
        <v>1437</v>
      </c>
      <c r="AG5111">
        <v>1984</v>
      </c>
      <c r="AH5111">
        <f>invoices[[#This Row],[EB Amount]]-invoices[[#This Row],[electricity_amount]]</f>
        <v>0</v>
      </c>
    </row>
    <row r="5112" spans="1:34">
      <c r="A5112" t="s">
        <v>4348</v>
      </c>
      <c r="B5112" t="s">
        <v>22</v>
      </c>
      <c r="C5112" t="s">
        <v>1347</v>
      </c>
      <c r="D5112" t="s">
        <v>24</v>
      </c>
      <c r="E5112" t="s">
        <v>104</v>
      </c>
      <c r="F5112" t="s">
        <v>105</v>
      </c>
      <c r="G5112" t="s">
        <v>4349</v>
      </c>
      <c r="H5112" s="1">
        <f>DATE(YEAR(invoices[[#This Row],[due_date]]),MONTH(invoices[[#This Row],[due_date]]),1)</f>
        <v>45170</v>
      </c>
      <c r="I5112" s="1">
        <v>45176</v>
      </c>
      <c r="J5112">
        <v>12500</v>
      </c>
      <c r="K5112">
        <v>1023</v>
      </c>
      <c r="L5112">
        <v>0</v>
      </c>
      <c r="M5112">
        <f>invoices[[#This Row],[rent_amount]]+invoices[[#This Row],[electricity_amount]]+invoices[[#This Row],[other_charges]]</f>
        <v>13523</v>
      </c>
      <c r="N5112" t="s">
        <v>28</v>
      </c>
      <c r="O5112" t="s">
        <v>307</v>
      </c>
      <c r="P5112">
        <v>0</v>
      </c>
      <c r="Q5112" t="b">
        <v>0</v>
      </c>
      <c r="R5112" t="s">
        <v>308</v>
      </c>
      <c r="S5112">
        <v>0</v>
      </c>
      <c r="T5112">
        <f>invoices[[#This Row],[total_amount]]</f>
        <v>13523</v>
      </c>
      <c r="U5112" t="s">
        <v>1349</v>
      </c>
      <c r="V5112" t="str">
        <f>INDEX([1]!Table1[tenantname],MATCH(invoices[[#This Row],[allotment_id]],[1]!Table1[TenantAllotmentID],0))</f>
        <v>Binu John (B14-C1)</v>
      </c>
      <c r="W5112" t="s">
        <v>14438</v>
      </c>
      <c r="X5112" t="s">
        <v>14439</v>
      </c>
      <c r="Y5112" s="4">
        <v>45170</v>
      </c>
      <c r="Z5112" t="s">
        <v>15808</v>
      </c>
      <c r="AA5112">
        <v>8973</v>
      </c>
      <c r="AB5112">
        <v>2990</v>
      </c>
      <c r="AC5112">
        <v>537</v>
      </c>
      <c r="AD5112" s="7">
        <f>invoices[[#This Row],[Rent]]+invoices[[#This Row],[Services]]+invoices[[#This Row],[GST]]</f>
        <v>12500</v>
      </c>
      <c r="AE5112" s="7">
        <f>invoices[[#This Row],[Total]]-invoices[[#This Row],[rent_amount]]</f>
        <v>0</v>
      </c>
      <c r="AF5112">
        <v>1448</v>
      </c>
      <c r="AG5112">
        <v>1023</v>
      </c>
      <c r="AH5112">
        <f>invoices[[#This Row],[EB Amount]]-invoices[[#This Row],[electricity_amount]]</f>
        <v>0</v>
      </c>
    </row>
    <row r="5113" spans="1:34">
      <c r="A5113" t="s">
        <v>4585</v>
      </c>
      <c r="B5113" t="s">
        <v>22</v>
      </c>
      <c r="C5113" t="s">
        <v>669</v>
      </c>
      <c r="D5113" t="s">
        <v>24</v>
      </c>
      <c r="E5113" t="s">
        <v>569</v>
      </c>
      <c r="F5113" t="s">
        <v>727</v>
      </c>
      <c r="G5113" t="s">
        <v>4586</v>
      </c>
      <c r="H5113" s="1">
        <f>DATE(YEAR(invoices[[#This Row],[due_date]]),MONTH(invoices[[#This Row],[due_date]]),1)</f>
        <v>45170</v>
      </c>
      <c r="I5113" s="1">
        <v>45176</v>
      </c>
      <c r="J5113">
        <v>5807</v>
      </c>
      <c r="K5113">
        <v>0</v>
      </c>
      <c r="L5113">
        <v>2250</v>
      </c>
      <c r="M5113">
        <f>invoices[[#This Row],[rent_amount]]+invoices[[#This Row],[electricity_amount]]+invoices[[#This Row],[other_charges]]</f>
        <v>8057</v>
      </c>
      <c r="N5113" t="s">
        <v>28</v>
      </c>
      <c r="O5113" t="s">
        <v>307</v>
      </c>
      <c r="P5113">
        <v>0</v>
      </c>
      <c r="Q5113" t="b">
        <v>0</v>
      </c>
      <c r="R5113" t="s">
        <v>308</v>
      </c>
      <c r="S5113">
        <v>0</v>
      </c>
      <c r="T5113">
        <f>invoices[[#This Row],[total_amount]]</f>
        <v>8057</v>
      </c>
      <c r="U5113" t="s">
        <v>2057</v>
      </c>
      <c r="V5113" t="str">
        <f>INDEX([1]!Table1[tenantname],MATCH(invoices[[#This Row],[allotment_id]],[1]!Table1[TenantAllotmentID],0))</f>
        <v>Ashwin Lakshmi C J K (C12-C3)</v>
      </c>
      <c r="W5113" t="s">
        <v>14191</v>
      </c>
      <c r="X5113" t="s">
        <v>14693</v>
      </c>
      <c r="Y5113" s="4">
        <v>45170</v>
      </c>
      <c r="Z5113" t="s">
        <v>15808</v>
      </c>
      <c r="AA5113">
        <v>4065</v>
      </c>
      <c r="AB5113">
        <v>1476</v>
      </c>
      <c r="AC5113">
        <v>266</v>
      </c>
      <c r="AD5113" s="7">
        <f>invoices[[#This Row],[Rent]]+invoices[[#This Row],[Services]]+invoices[[#This Row],[GST]]</f>
        <v>5807</v>
      </c>
      <c r="AE5113" s="7">
        <f>invoices[[#This Row],[Total]]-invoices[[#This Row],[rent_amount]]</f>
        <v>0</v>
      </c>
      <c r="AF5113">
        <v>1548</v>
      </c>
      <c r="AG5113">
        <v>0</v>
      </c>
      <c r="AH5113">
        <f>invoices[[#This Row],[EB Amount]]-invoices[[#This Row],[electricity_amount]]</f>
        <v>0</v>
      </c>
    </row>
    <row r="5114" spans="1:34">
      <c r="A5114" t="s">
        <v>4603</v>
      </c>
      <c r="B5114" t="s">
        <v>22</v>
      </c>
      <c r="C5114" t="s">
        <v>961</v>
      </c>
      <c r="D5114" t="s">
        <v>24</v>
      </c>
      <c r="E5114" t="s">
        <v>254</v>
      </c>
      <c r="F5114" t="s">
        <v>790</v>
      </c>
      <c r="G5114" t="s">
        <v>4604</v>
      </c>
      <c r="H5114" s="1">
        <f>DATE(YEAR(invoices[[#This Row],[due_date]]),MONTH(invoices[[#This Row],[due_date]]),1)</f>
        <v>45170</v>
      </c>
      <c r="I5114" s="1">
        <v>45176</v>
      </c>
      <c r="J5114">
        <v>12600</v>
      </c>
      <c r="K5114">
        <v>2511</v>
      </c>
      <c r="L5114">
        <v>0</v>
      </c>
      <c r="M5114">
        <f>invoices[[#This Row],[rent_amount]]+invoices[[#This Row],[electricity_amount]]+invoices[[#This Row],[other_charges]]</f>
        <v>15111</v>
      </c>
      <c r="N5114" t="s">
        <v>28</v>
      </c>
      <c r="O5114" t="s">
        <v>307</v>
      </c>
      <c r="P5114">
        <v>0</v>
      </c>
      <c r="Q5114" t="b">
        <v>0</v>
      </c>
      <c r="R5114" t="s">
        <v>308</v>
      </c>
      <c r="S5114">
        <v>0</v>
      </c>
      <c r="T5114">
        <f>invoices[[#This Row],[total_amount]]</f>
        <v>15111</v>
      </c>
      <c r="U5114" t="s">
        <v>963</v>
      </c>
      <c r="V5114" t="str">
        <f>INDEX([1]!Table1[tenantname],MATCH(invoices[[#This Row],[allotment_id]],[1]!Table1[TenantAllotmentID],0))</f>
        <v>Anjali S R (C42-C2)</v>
      </c>
      <c r="W5114" t="s">
        <v>14294</v>
      </c>
      <c r="X5114" t="s">
        <v>14295</v>
      </c>
      <c r="Y5114" s="4">
        <v>45170</v>
      </c>
      <c r="Z5114" t="s">
        <v>15808</v>
      </c>
      <c r="AA5114">
        <v>9044</v>
      </c>
      <c r="AB5114">
        <v>3014</v>
      </c>
      <c r="AC5114">
        <v>542</v>
      </c>
      <c r="AD5114" s="7">
        <f>invoices[[#This Row],[Rent]]+invoices[[#This Row],[Services]]+invoices[[#This Row],[GST]]</f>
        <v>12600</v>
      </c>
      <c r="AE5114" s="7">
        <f>invoices[[#This Row],[Total]]-invoices[[#This Row],[rent_amount]]</f>
        <v>0</v>
      </c>
      <c r="AF5114">
        <v>1558</v>
      </c>
      <c r="AG5114">
        <v>2511</v>
      </c>
      <c r="AH5114">
        <f>invoices[[#This Row],[EB Amount]]-invoices[[#This Row],[electricity_amount]]</f>
        <v>0</v>
      </c>
    </row>
    <row r="5115" spans="1:34">
      <c r="A5115" t="s">
        <v>4721</v>
      </c>
      <c r="B5115" t="s">
        <v>22</v>
      </c>
      <c r="C5115" t="s">
        <v>4677</v>
      </c>
      <c r="D5115" t="s">
        <v>24</v>
      </c>
      <c r="E5115" t="s">
        <v>34</v>
      </c>
      <c r="F5115" t="s">
        <v>805</v>
      </c>
      <c r="G5115" t="s">
        <v>4722</v>
      </c>
      <c r="H5115" s="1">
        <f>DATE(YEAR(invoices[[#This Row],[due_date]]),MONTH(invoices[[#This Row],[due_date]]),1)</f>
        <v>45170</v>
      </c>
      <c r="I5115" s="1">
        <v>45176</v>
      </c>
      <c r="J5115">
        <v>16000</v>
      </c>
      <c r="K5115">
        <v>1475</v>
      </c>
      <c r="L5115">
        <v>0</v>
      </c>
      <c r="M5115">
        <f>invoices[[#This Row],[rent_amount]]+invoices[[#This Row],[electricity_amount]]+invoices[[#This Row],[other_charges]]</f>
        <v>17475</v>
      </c>
      <c r="N5115" t="s">
        <v>28</v>
      </c>
      <c r="O5115" t="s">
        <v>307</v>
      </c>
      <c r="P5115">
        <v>0</v>
      </c>
      <c r="Q5115" t="b">
        <v>0</v>
      </c>
      <c r="R5115" t="s">
        <v>308</v>
      </c>
      <c r="S5115">
        <v>0</v>
      </c>
      <c r="T5115">
        <f>invoices[[#This Row],[total_amount]]</f>
        <v>17475</v>
      </c>
      <c r="U5115" t="s">
        <v>4679</v>
      </c>
      <c r="V5115" t="str">
        <f>INDEX([1]!Table1[tenantname],MATCH(invoices[[#This Row],[allotment_id]],[1]!Table1[TenantAllotmentID],0))</f>
        <v>Sai Sri Lakshmi Gogineni (B43-A1)</v>
      </c>
      <c r="W5115" t="s">
        <v>15275</v>
      </c>
      <c r="X5115" t="s">
        <v>15276</v>
      </c>
      <c r="Y5115" s="4">
        <v>45170</v>
      </c>
      <c r="Z5115" t="s">
        <v>15808</v>
      </c>
      <c r="AA5115">
        <v>11485</v>
      </c>
      <c r="AB5115">
        <v>3827</v>
      </c>
      <c r="AC5115">
        <v>688</v>
      </c>
      <c r="AD5115" s="7">
        <f>invoices[[#This Row],[Rent]]+invoices[[#This Row],[Services]]+invoices[[#This Row],[GST]]</f>
        <v>16000</v>
      </c>
      <c r="AE5115" s="7">
        <f>invoices[[#This Row],[Total]]-invoices[[#This Row],[rent_amount]]</f>
        <v>0</v>
      </c>
      <c r="AF5115">
        <v>1613</v>
      </c>
      <c r="AG5115">
        <v>1475</v>
      </c>
      <c r="AH5115">
        <f>invoices[[#This Row],[EB Amount]]-invoices[[#This Row],[electricity_amount]]</f>
        <v>0</v>
      </c>
    </row>
    <row r="5116" spans="1:34">
      <c r="A5116" t="s">
        <v>4727</v>
      </c>
      <c r="B5116" t="s">
        <v>22</v>
      </c>
      <c r="C5116" t="s">
        <v>509</v>
      </c>
      <c r="D5116" t="s">
        <v>24</v>
      </c>
      <c r="E5116" t="s">
        <v>96</v>
      </c>
      <c r="F5116" t="s">
        <v>510</v>
      </c>
      <c r="G5116" t="s">
        <v>4728</v>
      </c>
      <c r="H5116" s="1">
        <f>DATE(YEAR(invoices[[#This Row],[due_date]]),MONTH(invoices[[#This Row],[due_date]]),1)</f>
        <v>45170</v>
      </c>
      <c r="I5116" s="1">
        <v>45176</v>
      </c>
      <c r="J5116">
        <v>13600</v>
      </c>
      <c r="K5116">
        <v>1482</v>
      </c>
      <c r="L5116">
        <v>0</v>
      </c>
      <c r="M5116">
        <f>invoices[[#This Row],[rent_amount]]+invoices[[#This Row],[electricity_amount]]+invoices[[#This Row],[other_charges]]</f>
        <v>15082</v>
      </c>
      <c r="N5116" t="s">
        <v>28</v>
      </c>
      <c r="O5116" t="s">
        <v>1867</v>
      </c>
      <c r="P5116">
        <v>0</v>
      </c>
      <c r="Q5116" t="b">
        <v>0</v>
      </c>
      <c r="R5116" t="s">
        <v>308</v>
      </c>
      <c r="S5116">
        <v>0</v>
      </c>
      <c r="T5116">
        <f>invoices[[#This Row],[total_amount]]</f>
        <v>15082</v>
      </c>
      <c r="U5116" t="s">
        <v>512</v>
      </c>
      <c r="V5116" t="str">
        <f>INDEX([1]!Table1[tenantname],MATCH(invoices[[#This Row],[allotment_id]],[1]!Table1[TenantAllotmentID],0))</f>
        <v>Harsh Gupta (B33-B2)</v>
      </c>
      <c r="W5116" t="s">
        <v>14136</v>
      </c>
      <c r="X5116" t="s">
        <v>14137</v>
      </c>
      <c r="Y5116" s="4">
        <v>45170</v>
      </c>
      <c r="Z5116" t="s">
        <v>15808</v>
      </c>
      <c r="AA5116">
        <v>9762</v>
      </c>
      <c r="AB5116">
        <v>3253</v>
      </c>
      <c r="AC5116">
        <v>585</v>
      </c>
      <c r="AD5116" s="7">
        <f>invoices[[#This Row],[Rent]]+invoices[[#This Row],[Services]]+invoices[[#This Row],[GST]]</f>
        <v>13600</v>
      </c>
      <c r="AE5116" s="7">
        <f>invoices[[#This Row],[Total]]-invoices[[#This Row],[rent_amount]]</f>
        <v>0</v>
      </c>
      <c r="AF5116">
        <v>1616</v>
      </c>
      <c r="AG5116">
        <v>1482</v>
      </c>
      <c r="AH5116">
        <f>invoices[[#This Row],[EB Amount]]-invoices[[#This Row],[electricity_amount]]</f>
        <v>0</v>
      </c>
    </row>
    <row r="5117" spans="1:34">
      <c r="A5117" t="s">
        <v>4934</v>
      </c>
      <c r="B5117" t="s">
        <v>22</v>
      </c>
      <c r="C5117" t="s">
        <v>1614</v>
      </c>
      <c r="D5117" t="s">
        <v>24</v>
      </c>
      <c r="E5117" t="s">
        <v>592</v>
      </c>
      <c r="F5117" t="s">
        <v>593</v>
      </c>
      <c r="G5117" t="s">
        <v>4935</v>
      </c>
      <c r="H5117" s="1">
        <f>DATE(YEAR(invoices[[#This Row],[due_date]]),MONTH(invoices[[#This Row],[due_date]]),1)</f>
        <v>45170</v>
      </c>
      <c r="I5117" s="1">
        <v>45176</v>
      </c>
      <c r="J5117">
        <v>12600</v>
      </c>
      <c r="K5117">
        <v>1029</v>
      </c>
      <c r="L5117">
        <v>0</v>
      </c>
      <c r="M5117">
        <f>invoices[[#This Row],[rent_amount]]+invoices[[#This Row],[electricity_amount]]+invoices[[#This Row],[other_charges]]</f>
        <v>13629</v>
      </c>
      <c r="N5117" t="s">
        <v>28</v>
      </c>
      <c r="O5117" t="s">
        <v>1867</v>
      </c>
      <c r="P5117">
        <v>0</v>
      </c>
      <c r="Q5117" t="b">
        <v>0</v>
      </c>
      <c r="R5117" t="s">
        <v>308</v>
      </c>
      <c r="S5117">
        <v>0</v>
      </c>
      <c r="T5117">
        <f>invoices[[#This Row],[total_amount]]</f>
        <v>13629</v>
      </c>
      <c r="U5117" t="s">
        <v>1616</v>
      </c>
      <c r="V5117" t="str">
        <f>INDEX([1]!Table1[tenantname],MATCH(invoices[[#This Row],[allotment_id]],[1]!Table1[TenantAllotmentID],0))</f>
        <v>Muskan Singh (A44-C2)</v>
      </c>
      <c r="W5117" t="s">
        <v>14536</v>
      </c>
      <c r="X5117" t="s">
        <v>14537</v>
      </c>
      <c r="Y5117" s="4">
        <v>45170</v>
      </c>
      <c r="Z5117" t="s">
        <v>15808</v>
      </c>
      <c r="AA5117">
        <v>9044</v>
      </c>
      <c r="AB5117">
        <v>3014</v>
      </c>
      <c r="AC5117">
        <v>542</v>
      </c>
      <c r="AD5117" s="7">
        <f>invoices[[#This Row],[Rent]]+invoices[[#This Row],[Services]]+invoices[[#This Row],[GST]]</f>
        <v>12600</v>
      </c>
      <c r="AE5117" s="7">
        <f>invoices[[#This Row],[Total]]-invoices[[#This Row],[rent_amount]]</f>
        <v>0</v>
      </c>
      <c r="AF5117">
        <v>1711</v>
      </c>
      <c r="AG5117">
        <v>1029</v>
      </c>
      <c r="AH5117">
        <f>invoices[[#This Row],[EB Amount]]-invoices[[#This Row],[electricity_amount]]</f>
        <v>0</v>
      </c>
    </row>
    <row r="5118" spans="1:34">
      <c r="A5118" t="s">
        <v>4962</v>
      </c>
      <c r="B5118" t="s">
        <v>22</v>
      </c>
      <c r="C5118" t="s">
        <v>693</v>
      </c>
      <c r="D5118" t="s">
        <v>24</v>
      </c>
      <c r="E5118" t="s">
        <v>247</v>
      </c>
      <c r="F5118" t="s">
        <v>2658</v>
      </c>
      <c r="G5118" t="s">
        <v>4963</v>
      </c>
      <c r="H5118" s="1">
        <f>DATE(YEAR(invoices[[#This Row],[due_date]]),MONTH(invoices[[#This Row],[due_date]]),1)</f>
        <v>45170</v>
      </c>
      <c r="I5118" s="1">
        <v>45176</v>
      </c>
      <c r="J5118">
        <v>12600</v>
      </c>
      <c r="K5118">
        <v>1364</v>
      </c>
      <c r="L5118">
        <v>0</v>
      </c>
      <c r="M5118">
        <f>invoices[[#This Row],[rent_amount]]+invoices[[#This Row],[electricity_amount]]+invoices[[#This Row],[other_charges]]</f>
        <v>13964</v>
      </c>
      <c r="N5118" t="s">
        <v>28</v>
      </c>
      <c r="O5118" t="s">
        <v>307</v>
      </c>
      <c r="P5118">
        <v>0</v>
      </c>
      <c r="Q5118" t="b">
        <v>0</v>
      </c>
      <c r="R5118" t="s">
        <v>308</v>
      </c>
      <c r="S5118">
        <v>0</v>
      </c>
      <c r="T5118">
        <f>invoices[[#This Row],[total_amount]]</f>
        <v>13964</v>
      </c>
      <c r="U5118" t="s">
        <v>3663</v>
      </c>
      <c r="V5118" t="str">
        <f>INDEX([1]!Table1[tenantname],MATCH(invoices[[#This Row],[allotment_id]],[1]!Table1[TenantAllotmentID],0))</f>
        <v>Aryan Garg (C11-C2)</v>
      </c>
      <c r="W5118" t="s">
        <v>14199</v>
      </c>
      <c r="X5118" t="s">
        <v>15104</v>
      </c>
      <c r="Y5118" s="4">
        <v>45170</v>
      </c>
      <c r="Z5118" t="s">
        <v>15808</v>
      </c>
      <c r="AA5118">
        <v>9044</v>
      </c>
      <c r="AB5118">
        <v>3014</v>
      </c>
      <c r="AC5118">
        <v>542</v>
      </c>
      <c r="AD5118" s="7">
        <f>invoices[[#This Row],[Rent]]+invoices[[#This Row],[Services]]+invoices[[#This Row],[GST]]</f>
        <v>12600</v>
      </c>
      <c r="AE5118" s="7">
        <f>invoices[[#This Row],[Total]]-invoices[[#This Row],[rent_amount]]</f>
        <v>0</v>
      </c>
      <c r="AF5118">
        <v>1723</v>
      </c>
      <c r="AG5118">
        <v>1364</v>
      </c>
      <c r="AH5118">
        <f>invoices[[#This Row],[EB Amount]]-invoices[[#This Row],[electricity_amount]]</f>
        <v>0</v>
      </c>
    </row>
    <row r="5119" spans="1:34">
      <c r="A5119" t="s">
        <v>5002</v>
      </c>
      <c r="B5119" t="s">
        <v>22</v>
      </c>
      <c r="C5119" t="s">
        <v>225</v>
      </c>
      <c r="D5119" t="s">
        <v>24</v>
      </c>
      <c r="E5119" t="s">
        <v>234</v>
      </c>
      <c r="F5119" t="s">
        <v>544</v>
      </c>
      <c r="G5119" t="s">
        <v>5003</v>
      </c>
      <c r="H5119" s="1">
        <f>DATE(YEAR(invoices[[#This Row],[due_date]]),MONTH(invoices[[#This Row],[due_date]]),1)</f>
        <v>45170</v>
      </c>
      <c r="I5119" s="1">
        <v>45176</v>
      </c>
      <c r="J5119">
        <v>13600</v>
      </c>
      <c r="K5119">
        <v>1152</v>
      </c>
      <c r="L5119">
        <v>0</v>
      </c>
      <c r="M5119">
        <f>invoices[[#This Row],[rent_amount]]+invoices[[#This Row],[electricity_amount]]+invoices[[#This Row],[other_charges]]</f>
        <v>14752</v>
      </c>
      <c r="N5119" t="s">
        <v>28</v>
      </c>
      <c r="O5119" t="s">
        <v>1867</v>
      </c>
      <c r="P5119">
        <v>0</v>
      </c>
      <c r="Q5119" t="b">
        <v>0</v>
      </c>
      <c r="R5119" t="s">
        <v>308</v>
      </c>
      <c r="S5119">
        <v>0</v>
      </c>
      <c r="T5119">
        <f>invoices[[#This Row],[total_amount]]</f>
        <v>14752</v>
      </c>
      <c r="U5119" t="s">
        <v>548</v>
      </c>
      <c r="V5119" t="str">
        <f>INDEX([1]!Table1[tenantname],MATCH(invoices[[#This Row],[allotment_id]],[1]!Table1[TenantAllotmentID],0))</f>
        <v>Olivia Sarkar (D12-B2)</v>
      </c>
      <c r="W5119" t="s">
        <v>14038</v>
      </c>
      <c r="X5119" t="s">
        <v>14148</v>
      </c>
      <c r="Y5119" s="4">
        <v>45170</v>
      </c>
      <c r="Z5119" t="s">
        <v>15808</v>
      </c>
      <c r="AA5119">
        <v>9762</v>
      </c>
      <c r="AB5119">
        <v>3253</v>
      </c>
      <c r="AC5119">
        <v>585</v>
      </c>
      <c r="AD5119" s="7">
        <f>invoices[[#This Row],[Rent]]+invoices[[#This Row],[Services]]+invoices[[#This Row],[GST]]</f>
        <v>13600</v>
      </c>
      <c r="AE5119" s="7">
        <f>invoices[[#This Row],[Total]]-invoices[[#This Row],[rent_amount]]</f>
        <v>0</v>
      </c>
      <c r="AF5119">
        <v>1742</v>
      </c>
      <c r="AG5119">
        <v>1152</v>
      </c>
      <c r="AH5119">
        <f>invoices[[#This Row],[EB Amount]]-invoices[[#This Row],[electricity_amount]]</f>
        <v>0</v>
      </c>
    </row>
    <row r="5120" spans="1:34">
      <c r="A5120" t="s">
        <v>5197</v>
      </c>
      <c r="B5120" t="s">
        <v>22</v>
      </c>
      <c r="C5120" t="s">
        <v>1517</v>
      </c>
      <c r="D5120" t="s">
        <v>24</v>
      </c>
      <c r="E5120" t="s">
        <v>349</v>
      </c>
      <c r="F5120" t="s">
        <v>878</v>
      </c>
      <c r="G5120" t="s">
        <v>5198</v>
      </c>
      <c r="H5120" s="1">
        <f>DATE(YEAR(invoices[[#This Row],[due_date]]),MONTH(invoices[[#This Row],[due_date]]),1)</f>
        <v>45170</v>
      </c>
      <c r="I5120" s="1">
        <v>45176</v>
      </c>
      <c r="J5120">
        <v>18300</v>
      </c>
      <c r="K5120">
        <v>1302</v>
      </c>
      <c r="L5120">
        <v>0</v>
      </c>
      <c r="M5120">
        <f>invoices[[#This Row],[rent_amount]]+invoices[[#This Row],[electricity_amount]]+invoices[[#This Row],[other_charges]]</f>
        <v>19602</v>
      </c>
      <c r="N5120" t="s">
        <v>28</v>
      </c>
      <c r="O5120" t="s">
        <v>307</v>
      </c>
      <c r="P5120">
        <v>0</v>
      </c>
      <c r="Q5120" t="b">
        <v>0</v>
      </c>
      <c r="R5120" t="s">
        <v>308</v>
      </c>
      <c r="S5120">
        <v>0</v>
      </c>
      <c r="T5120">
        <f>invoices[[#This Row],[total_amount]]</f>
        <v>19602</v>
      </c>
      <c r="U5120" t="s">
        <v>1518</v>
      </c>
      <c r="V5120" t="str">
        <f>INDEX([1]!Table1[tenantname],MATCH(invoices[[#This Row],[allotment_id]],[1]!Table1[TenantAllotmentID],0))</f>
        <v>Binayak Debgupta (B11-A1)</v>
      </c>
      <c r="W5120" t="s">
        <v>14504</v>
      </c>
      <c r="X5120" t="s">
        <v>14505</v>
      </c>
      <c r="Y5120" s="4">
        <v>45170</v>
      </c>
      <c r="Z5120" t="s">
        <v>15808</v>
      </c>
      <c r="AA5120">
        <v>13136</v>
      </c>
      <c r="AB5120">
        <v>4377</v>
      </c>
      <c r="AC5120">
        <v>787</v>
      </c>
      <c r="AD5120" s="7">
        <f>invoices[[#This Row],[Rent]]+invoices[[#This Row],[Services]]+invoices[[#This Row],[GST]]</f>
        <v>18300</v>
      </c>
      <c r="AE5120" s="7">
        <f>invoices[[#This Row],[Total]]-invoices[[#This Row],[rent_amount]]</f>
        <v>0</v>
      </c>
      <c r="AF5120">
        <v>1834</v>
      </c>
      <c r="AG5120">
        <v>1302</v>
      </c>
      <c r="AH5120">
        <f>invoices[[#This Row],[EB Amount]]-invoices[[#This Row],[electricity_amount]]</f>
        <v>0</v>
      </c>
    </row>
    <row r="5121" spans="1:34">
      <c r="A5121" t="s">
        <v>5292</v>
      </c>
      <c r="B5121" t="s">
        <v>22</v>
      </c>
      <c r="C5121" t="s">
        <v>1695</v>
      </c>
      <c r="D5121" t="s">
        <v>24</v>
      </c>
      <c r="E5121" t="s">
        <v>349</v>
      </c>
      <c r="F5121" t="s">
        <v>350</v>
      </c>
      <c r="G5121" t="s">
        <v>5293</v>
      </c>
      <c r="H5121" s="1">
        <f>DATE(YEAR(invoices[[#This Row],[due_date]]),MONTH(invoices[[#This Row],[due_date]]),1)</f>
        <v>45170</v>
      </c>
      <c r="I5121" s="1">
        <v>45176</v>
      </c>
      <c r="J5121">
        <v>12500</v>
      </c>
      <c r="K5121">
        <v>1008</v>
      </c>
      <c r="L5121">
        <v>0</v>
      </c>
      <c r="M5121">
        <f>invoices[[#This Row],[rent_amount]]+invoices[[#This Row],[electricity_amount]]+invoices[[#This Row],[other_charges]]</f>
        <v>13508</v>
      </c>
      <c r="N5121" t="s">
        <v>28</v>
      </c>
      <c r="O5121" t="s">
        <v>1867</v>
      </c>
      <c r="P5121">
        <v>0</v>
      </c>
      <c r="Q5121" t="b">
        <v>0</v>
      </c>
      <c r="R5121" t="s">
        <v>308</v>
      </c>
      <c r="S5121">
        <v>0</v>
      </c>
      <c r="T5121">
        <f>invoices[[#This Row],[total_amount]]</f>
        <v>13508</v>
      </c>
      <c r="U5121" t="s">
        <v>1697</v>
      </c>
      <c r="V5121" t="str">
        <f>INDEX([1]!Table1[tenantname],MATCH(invoices[[#This Row],[allotment_id]],[1]!Table1[TenantAllotmentID],0))</f>
        <v>Parteek Gupta (B11-C1)</v>
      </c>
      <c r="W5121" t="s">
        <v>14564</v>
      </c>
      <c r="X5121" t="s">
        <v>14565</v>
      </c>
      <c r="Y5121" s="4">
        <v>45170</v>
      </c>
      <c r="Z5121" t="s">
        <v>15808</v>
      </c>
      <c r="AA5121">
        <v>8973</v>
      </c>
      <c r="AB5121">
        <v>2990</v>
      </c>
      <c r="AC5121">
        <v>537</v>
      </c>
      <c r="AD5121" s="7">
        <f>invoices[[#This Row],[Rent]]+invoices[[#This Row],[Services]]+invoices[[#This Row],[GST]]</f>
        <v>12500</v>
      </c>
      <c r="AE5121" s="7">
        <f>invoices[[#This Row],[Total]]-invoices[[#This Row],[rent_amount]]</f>
        <v>0</v>
      </c>
      <c r="AF5121">
        <v>1879</v>
      </c>
      <c r="AG5121">
        <v>1008</v>
      </c>
      <c r="AH5121">
        <f>invoices[[#This Row],[EB Amount]]-invoices[[#This Row],[electricity_amount]]</f>
        <v>0</v>
      </c>
    </row>
    <row r="5122" spans="1:34">
      <c r="A5122" t="s">
        <v>5325</v>
      </c>
      <c r="B5122" t="s">
        <v>22</v>
      </c>
      <c r="C5122" t="s">
        <v>1250</v>
      </c>
      <c r="D5122" t="s">
        <v>24</v>
      </c>
      <c r="E5122" t="s">
        <v>155</v>
      </c>
      <c r="F5122" t="s">
        <v>742</v>
      </c>
      <c r="G5122" t="s">
        <v>5326</v>
      </c>
      <c r="H5122" s="1">
        <f>DATE(YEAR(invoices[[#This Row],[due_date]]),MONTH(invoices[[#This Row],[due_date]]),1)</f>
        <v>45170</v>
      </c>
      <c r="I5122" s="1">
        <v>45176</v>
      </c>
      <c r="J5122">
        <v>12200</v>
      </c>
      <c r="K5122">
        <v>2077</v>
      </c>
      <c r="L5122">
        <v>0</v>
      </c>
      <c r="M5122">
        <f>invoices[[#This Row],[rent_amount]]+invoices[[#This Row],[electricity_amount]]+invoices[[#This Row],[other_charges]]</f>
        <v>14277</v>
      </c>
      <c r="N5122" t="s">
        <v>28</v>
      </c>
      <c r="O5122" t="s">
        <v>2005</v>
      </c>
      <c r="P5122">
        <v>0</v>
      </c>
      <c r="Q5122" t="b">
        <v>0</v>
      </c>
      <c r="R5122" t="s">
        <v>308</v>
      </c>
      <c r="S5122">
        <v>0</v>
      </c>
      <c r="T5122">
        <f>invoices[[#This Row],[total_amount]]</f>
        <v>14277</v>
      </c>
      <c r="U5122" t="s">
        <v>1252</v>
      </c>
      <c r="V5122" t="str">
        <f>INDEX([1]!Table1[tenantname],MATCH(invoices[[#This Row],[allotment_id]],[1]!Table1[TenantAllotmentID],0))</f>
        <v>Adya Rateria (C44-C1)</v>
      </c>
      <c r="W5122" t="s">
        <v>14398</v>
      </c>
      <c r="X5122" t="s">
        <v>14399</v>
      </c>
      <c r="Y5122" s="4">
        <v>45170</v>
      </c>
      <c r="Z5122" t="s">
        <v>15808</v>
      </c>
      <c r="AA5122">
        <v>8757</v>
      </c>
      <c r="AB5122">
        <v>2918</v>
      </c>
      <c r="AC5122">
        <v>525</v>
      </c>
      <c r="AD5122" s="7">
        <f>invoices[[#This Row],[Rent]]+invoices[[#This Row],[Services]]+invoices[[#This Row],[GST]]</f>
        <v>12200</v>
      </c>
      <c r="AE5122" s="7">
        <f>invoices[[#This Row],[Total]]-invoices[[#This Row],[rent_amount]]</f>
        <v>0</v>
      </c>
      <c r="AF5122">
        <v>1897</v>
      </c>
      <c r="AG5122">
        <v>2077</v>
      </c>
      <c r="AH5122">
        <f>invoices[[#This Row],[EB Amount]]-invoices[[#This Row],[electricity_amount]]</f>
        <v>0</v>
      </c>
    </row>
    <row r="5123" spans="1:34">
      <c r="A5123" t="s">
        <v>5462</v>
      </c>
      <c r="B5123" t="s">
        <v>22</v>
      </c>
      <c r="C5123" t="s">
        <v>1642</v>
      </c>
      <c r="D5123" t="s">
        <v>24</v>
      </c>
      <c r="E5123" t="s">
        <v>399</v>
      </c>
      <c r="F5123" t="s">
        <v>400</v>
      </c>
      <c r="G5123" t="s">
        <v>5463</v>
      </c>
      <c r="H5123" s="1">
        <f>DATE(YEAR(invoices[[#This Row],[due_date]]),MONTH(invoices[[#This Row],[due_date]]),1)</f>
        <v>45170</v>
      </c>
      <c r="I5123" s="1">
        <v>45176</v>
      </c>
      <c r="J5123">
        <v>13600</v>
      </c>
      <c r="K5123">
        <v>946</v>
      </c>
      <c r="L5123">
        <v>0</v>
      </c>
      <c r="M5123">
        <f>invoices[[#This Row],[rent_amount]]+invoices[[#This Row],[electricity_amount]]+invoices[[#This Row],[other_charges]]</f>
        <v>14546</v>
      </c>
      <c r="N5123" t="s">
        <v>28</v>
      </c>
      <c r="O5123" t="s">
        <v>1867</v>
      </c>
      <c r="P5123">
        <v>0</v>
      </c>
      <c r="Q5123" t="b">
        <v>0</v>
      </c>
      <c r="R5123" t="s">
        <v>308</v>
      </c>
      <c r="S5123">
        <v>0</v>
      </c>
      <c r="T5123">
        <f>invoices[[#This Row],[total_amount]]</f>
        <v>14546</v>
      </c>
      <c r="U5123" t="s">
        <v>5464</v>
      </c>
      <c r="V5123" t="str">
        <f>INDEX([1]!Table1[tenantname],MATCH(invoices[[#This Row],[allotment_id]],[1]!Table1[TenantAllotmentID],0))</f>
        <v>Greeshma Krishna (B22-B2)</v>
      </c>
      <c r="W5123" t="s">
        <v>14549</v>
      </c>
      <c r="X5123" t="s">
        <v>15378</v>
      </c>
      <c r="Y5123" s="4">
        <v>45170</v>
      </c>
      <c r="Z5123" t="s">
        <v>15808</v>
      </c>
      <c r="AA5123">
        <v>9762</v>
      </c>
      <c r="AB5123">
        <v>3253</v>
      </c>
      <c r="AC5123">
        <v>585</v>
      </c>
      <c r="AD5123" s="7">
        <f>invoices[[#This Row],[Rent]]+invoices[[#This Row],[Services]]+invoices[[#This Row],[GST]]</f>
        <v>13600</v>
      </c>
      <c r="AE5123" s="7">
        <f>invoices[[#This Row],[Total]]-invoices[[#This Row],[rent_amount]]</f>
        <v>0</v>
      </c>
      <c r="AF5123">
        <v>1964</v>
      </c>
      <c r="AG5123">
        <v>946</v>
      </c>
      <c r="AH5123">
        <f>invoices[[#This Row],[EB Amount]]-invoices[[#This Row],[electricity_amount]]</f>
        <v>0</v>
      </c>
    </row>
    <row r="5124" spans="1:34">
      <c r="A5124" t="s">
        <v>5542</v>
      </c>
      <c r="B5124" t="s">
        <v>22</v>
      </c>
      <c r="C5124" t="s">
        <v>1451</v>
      </c>
      <c r="D5124" t="s">
        <v>24</v>
      </c>
      <c r="E5124" t="s">
        <v>592</v>
      </c>
      <c r="F5124" t="s">
        <v>1184</v>
      </c>
      <c r="G5124" t="s">
        <v>5543</v>
      </c>
      <c r="H5124" s="1">
        <f>DATE(YEAR(invoices[[#This Row],[due_date]]),MONTH(invoices[[#This Row],[due_date]]),1)</f>
        <v>45170</v>
      </c>
      <c r="I5124" s="1">
        <v>45176</v>
      </c>
      <c r="J5124">
        <v>12500</v>
      </c>
      <c r="K5124">
        <v>1519</v>
      </c>
      <c r="L5124">
        <v>2250</v>
      </c>
      <c r="M5124">
        <f>invoices[[#This Row],[rent_amount]]+invoices[[#This Row],[electricity_amount]]+invoices[[#This Row],[other_charges]]</f>
        <v>16269</v>
      </c>
      <c r="N5124" t="s">
        <v>28</v>
      </c>
      <c r="O5124" t="s">
        <v>2005</v>
      </c>
      <c r="P5124">
        <v>0</v>
      </c>
      <c r="Q5124" t="b">
        <v>0</v>
      </c>
      <c r="R5124" t="s">
        <v>308</v>
      </c>
      <c r="S5124">
        <v>0</v>
      </c>
      <c r="T5124">
        <f>invoices[[#This Row],[total_amount]]</f>
        <v>16269</v>
      </c>
      <c r="U5124" t="s">
        <v>1453</v>
      </c>
      <c r="V5124" t="str">
        <f>INDEX([1]!Table1[tenantname],MATCH(invoices[[#This Row],[allotment_id]],[1]!Table1[TenantAllotmentID],0))</f>
        <v>Shikha Trivedi (A44-D1)</v>
      </c>
      <c r="W5124" t="s">
        <v>14478</v>
      </c>
      <c r="X5124" t="s">
        <v>14479</v>
      </c>
      <c r="Y5124" s="4">
        <v>45170</v>
      </c>
      <c r="Z5124" t="s">
        <v>15808</v>
      </c>
      <c r="AA5124">
        <v>8973</v>
      </c>
      <c r="AB5124">
        <v>2990</v>
      </c>
      <c r="AC5124">
        <v>537</v>
      </c>
      <c r="AD5124" s="7">
        <f>invoices[[#This Row],[Rent]]+invoices[[#This Row],[Services]]+invoices[[#This Row],[GST]]</f>
        <v>12500</v>
      </c>
      <c r="AE5124" s="7">
        <f>invoices[[#This Row],[Total]]-invoices[[#This Row],[rent_amount]]</f>
        <v>0</v>
      </c>
      <c r="AF5124">
        <v>1999</v>
      </c>
      <c r="AG5124">
        <v>1519</v>
      </c>
      <c r="AH5124">
        <f>invoices[[#This Row],[EB Amount]]-invoices[[#This Row],[electricity_amount]]</f>
        <v>0</v>
      </c>
    </row>
    <row r="5125" spans="1:34">
      <c r="A5125" t="s">
        <v>5714</v>
      </c>
      <c r="B5125" t="s">
        <v>22</v>
      </c>
      <c r="C5125" t="s">
        <v>1663</v>
      </c>
      <c r="D5125" t="s">
        <v>24</v>
      </c>
      <c r="E5125" t="s">
        <v>181</v>
      </c>
      <c r="F5125" t="s">
        <v>758</v>
      </c>
      <c r="G5125" t="s">
        <v>5715</v>
      </c>
      <c r="H5125" s="1">
        <f>DATE(YEAR(invoices[[#This Row],[due_date]]),MONTH(invoices[[#This Row],[due_date]]),1)</f>
        <v>45170</v>
      </c>
      <c r="I5125" s="1">
        <v>45176</v>
      </c>
      <c r="J5125">
        <v>10499</v>
      </c>
      <c r="K5125">
        <v>289.33333333333331</v>
      </c>
      <c r="L5125">
        <v>0</v>
      </c>
      <c r="M5125">
        <f>invoices[[#This Row],[rent_amount]]+invoices[[#This Row],[electricity_amount]]+invoices[[#This Row],[other_charges]]</f>
        <v>10788.333333333334</v>
      </c>
      <c r="N5125" t="s">
        <v>28</v>
      </c>
      <c r="O5125" t="s">
        <v>2005</v>
      </c>
      <c r="P5125">
        <v>0</v>
      </c>
      <c r="Q5125" t="b">
        <v>0</v>
      </c>
      <c r="R5125" t="s">
        <v>308</v>
      </c>
      <c r="S5125">
        <v>0</v>
      </c>
      <c r="T5125">
        <f>invoices[[#This Row],[total_amount]]</f>
        <v>10788.333333333334</v>
      </c>
      <c r="U5125" t="s">
        <v>1665</v>
      </c>
      <c r="V5125" t="str">
        <f>INDEX([1]!Table1[tenantname],MATCH(invoices[[#This Row],[allotment_id]],[1]!Table1[TenantAllotmentID],0))</f>
        <v>Sindhuja A (B24-C2)</v>
      </c>
      <c r="W5125" t="s">
        <v>14554</v>
      </c>
      <c r="X5125" t="s">
        <v>14555</v>
      </c>
      <c r="Y5125" s="4">
        <v>45170</v>
      </c>
      <c r="Z5125" t="s">
        <v>15808</v>
      </c>
      <c r="AA5125">
        <v>7537</v>
      </c>
      <c r="AB5125">
        <v>2511</v>
      </c>
      <c r="AC5125">
        <v>451</v>
      </c>
      <c r="AD5125" s="7">
        <f>invoices[[#This Row],[Rent]]+invoices[[#This Row],[Services]]+invoices[[#This Row],[GST]]</f>
        <v>10499</v>
      </c>
      <c r="AE5125" s="7">
        <f>invoices[[#This Row],[Total]]-invoices[[#This Row],[rent_amount]]</f>
        <v>0</v>
      </c>
      <c r="AF5125">
        <v>2080</v>
      </c>
      <c r="AG5125">
        <v>289.33333333333331</v>
      </c>
      <c r="AH5125">
        <f>invoices[[#This Row],[EB Amount]]-invoices[[#This Row],[electricity_amount]]</f>
        <v>0</v>
      </c>
    </row>
    <row r="5126" spans="1:34">
      <c r="A5126" t="s">
        <v>5988</v>
      </c>
      <c r="B5126" t="s">
        <v>22</v>
      </c>
      <c r="C5126" t="s">
        <v>5989</v>
      </c>
      <c r="D5126" t="s">
        <v>24</v>
      </c>
      <c r="E5126" t="s">
        <v>112</v>
      </c>
      <c r="F5126" s="2" t="s">
        <v>1471</v>
      </c>
      <c r="G5126" t="s">
        <v>5990</v>
      </c>
      <c r="H5126" s="1">
        <f>DATE(YEAR(invoices[[#This Row],[due_date]]),MONTH(invoices[[#This Row],[due_date]]),1)</f>
        <v>45170</v>
      </c>
      <c r="I5126" s="1">
        <v>45176</v>
      </c>
      <c r="J5126">
        <v>12500</v>
      </c>
      <c r="K5126">
        <v>1457</v>
      </c>
      <c r="L5126">
        <v>0</v>
      </c>
      <c r="M5126">
        <f>invoices[[#This Row],[rent_amount]]+invoices[[#This Row],[electricity_amount]]+invoices[[#This Row],[other_charges]]</f>
        <v>13957</v>
      </c>
      <c r="N5126" t="s">
        <v>28</v>
      </c>
      <c r="O5126" t="s">
        <v>307</v>
      </c>
      <c r="P5126">
        <v>0</v>
      </c>
      <c r="Q5126" t="b">
        <v>0</v>
      </c>
      <c r="R5126" t="s">
        <v>308</v>
      </c>
      <c r="S5126">
        <v>0</v>
      </c>
      <c r="T5126">
        <f>invoices[[#This Row],[total_amount]]</f>
        <v>13957</v>
      </c>
      <c r="U5126" t="s">
        <v>5991</v>
      </c>
      <c r="V5126" t="str">
        <f>INDEX([1]!Table1[tenantname],MATCH(invoices[[#This Row],[allotment_id]],[1]!Table1[TenantAllotmentID],0))</f>
        <v>Garvit Mittal (A23-C2)</v>
      </c>
      <c r="W5126" t="s">
        <v>15437</v>
      </c>
      <c r="X5126" t="s">
        <v>15438</v>
      </c>
      <c r="Y5126" s="4">
        <v>45170</v>
      </c>
      <c r="Z5126" t="s">
        <v>15808</v>
      </c>
      <c r="AA5126">
        <v>8973</v>
      </c>
      <c r="AB5126">
        <v>2990</v>
      </c>
      <c r="AC5126">
        <v>537</v>
      </c>
      <c r="AD5126" s="7">
        <f>invoices[[#This Row],[Rent]]+invoices[[#This Row],[Services]]+invoices[[#This Row],[GST]]</f>
        <v>12500</v>
      </c>
      <c r="AE5126" s="7">
        <f>invoices[[#This Row],[Total]]-invoices[[#This Row],[rent_amount]]</f>
        <v>0</v>
      </c>
      <c r="AF5126">
        <v>2220</v>
      </c>
      <c r="AG5126">
        <v>1457</v>
      </c>
      <c r="AH5126">
        <f>invoices[[#This Row],[EB Amount]]-invoices[[#This Row],[electricity_amount]]</f>
        <v>0</v>
      </c>
    </row>
    <row r="5127" spans="1:34">
      <c r="A5127" t="s">
        <v>6049</v>
      </c>
      <c r="B5127" t="s">
        <v>22</v>
      </c>
      <c r="C5127" t="s">
        <v>1744</v>
      </c>
      <c r="D5127" t="s">
        <v>24</v>
      </c>
      <c r="E5127" t="s">
        <v>195</v>
      </c>
      <c r="F5127" s="2" t="s">
        <v>1745</v>
      </c>
      <c r="G5127" t="s">
        <v>6050</v>
      </c>
      <c r="H5127" s="1">
        <f>DATE(YEAR(invoices[[#This Row],[due_date]]),MONTH(invoices[[#This Row],[due_date]]),1)</f>
        <v>45170</v>
      </c>
      <c r="I5127" s="1">
        <v>45176</v>
      </c>
      <c r="J5127">
        <v>12500</v>
      </c>
      <c r="K5127">
        <v>2914</v>
      </c>
      <c r="L5127">
        <v>0</v>
      </c>
      <c r="M5127">
        <f>invoices[[#This Row],[rent_amount]]+invoices[[#This Row],[electricity_amount]]+invoices[[#This Row],[other_charges]]</f>
        <v>15414</v>
      </c>
      <c r="N5127" t="s">
        <v>28</v>
      </c>
      <c r="O5127" t="s">
        <v>2005</v>
      </c>
      <c r="P5127">
        <v>0</v>
      </c>
      <c r="Q5127" t="b">
        <v>0</v>
      </c>
      <c r="R5127" t="s">
        <v>308</v>
      </c>
      <c r="S5127">
        <v>0</v>
      </c>
      <c r="T5127">
        <f>invoices[[#This Row],[total_amount]]</f>
        <v>15414</v>
      </c>
      <c r="U5127" t="s">
        <v>1747</v>
      </c>
      <c r="V5127" t="str">
        <f>INDEX([1]!Table1[tenantname],MATCH(invoices[[#This Row],[allotment_id]],[1]!Table1[TenantAllotmentID],0))</f>
        <v>Siya Sharma (D41-C1)</v>
      </c>
      <c r="W5127" t="s">
        <v>14580</v>
      </c>
      <c r="X5127" t="s">
        <v>14581</v>
      </c>
      <c r="Y5127" s="4">
        <v>45170</v>
      </c>
      <c r="Z5127" t="s">
        <v>15808</v>
      </c>
      <c r="AA5127">
        <v>8973</v>
      </c>
      <c r="AB5127">
        <v>2990</v>
      </c>
      <c r="AC5127">
        <v>537</v>
      </c>
      <c r="AD5127" s="7">
        <f>invoices[[#This Row],[Rent]]+invoices[[#This Row],[Services]]+invoices[[#This Row],[GST]]</f>
        <v>12500</v>
      </c>
      <c r="AE5127" s="7">
        <f>invoices[[#This Row],[Total]]-invoices[[#This Row],[rent_amount]]</f>
        <v>0</v>
      </c>
      <c r="AF5127">
        <v>2248</v>
      </c>
      <c r="AG5127">
        <v>2914</v>
      </c>
      <c r="AH5127">
        <f>invoices[[#This Row],[EB Amount]]-invoices[[#This Row],[electricity_amount]]</f>
        <v>0</v>
      </c>
    </row>
    <row r="5128" spans="1:34">
      <c r="A5128" t="s">
        <v>6406</v>
      </c>
      <c r="B5128" t="s">
        <v>22</v>
      </c>
      <c r="C5128" t="s">
        <v>5698</v>
      </c>
      <c r="D5128" t="s">
        <v>24</v>
      </c>
      <c r="E5128" t="s">
        <v>234</v>
      </c>
      <c r="F5128" t="s">
        <v>2143</v>
      </c>
      <c r="G5128" t="s">
        <v>6407</v>
      </c>
      <c r="H5128" s="1">
        <f>DATE(YEAR(invoices[[#This Row],[due_date]]),MONTH(invoices[[#This Row],[due_date]]),1)</f>
        <v>45170</v>
      </c>
      <c r="I5128" s="1">
        <v>45176</v>
      </c>
      <c r="J5128">
        <v>12600</v>
      </c>
      <c r="K5128">
        <v>1056</v>
      </c>
      <c r="L5128">
        <v>0</v>
      </c>
      <c r="M5128">
        <f>invoices[[#This Row],[rent_amount]]+invoices[[#This Row],[electricity_amount]]+invoices[[#This Row],[other_charges]]</f>
        <v>13656</v>
      </c>
      <c r="N5128" t="s">
        <v>28</v>
      </c>
      <c r="O5128" t="s">
        <v>2005</v>
      </c>
      <c r="P5128">
        <v>0</v>
      </c>
      <c r="Q5128" t="b">
        <v>0</v>
      </c>
      <c r="R5128" t="s">
        <v>308</v>
      </c>
      <c r="S5128">
        <v>0</v>
      </c>
      <c r="T5128">
        <f>invoices[[#This Row],[total_amount]]</f>
        <v>13656</v>
      </c>
      <c r="U5128" s="2" t="s">
        <v>5700</v>
      </c>
      <c r="V5128" t="str">
        <f>INDEX([1]!Table1[tenantname],MATCH(invoices[[#This Row],[allotment_id]],[1]!Table1[TenantAllotmentID],0))</f>
        <v>Tanya choudhary (D12-C2)</v>
      </c>
      <c r="W5128" t="s">
        <v>15412</v>
      </c>
      <c r="X5128" t="s">
        <v>15413</v>
      </c>
      <c r="Y5128" s="4">
        <v>45170</v>
      </c>
      <c r="Z5128" t="s">
        <v>15808</v>
      </c>
      <c r="AA5128">
        <v>9044</v>
      </c>
      <c r="AB5128">
        <v>3014</v>
      </c>
      <c r="AC5128">
        <v>542</v>
      </c>
      <c r="AD5128" s="7">
        <f>invoices[[#This Row],[Rent]]+invoices[[#This Row],[Services]]+invoices[[#This Row],[GST]]</f>
        <v>12600</v>
      </c>
      <c r="AE5128" s="7">
        <f>invoices[[#This Row],[Total]]-invoices[[#This Row],[rent_amount]]</f>
        <v>0</v>
      </c>
      <c r="AF5128">
        <v>2434</v>
      </c>
      <c r="AG5128">
        <v>1056</v>
      </c>
      <c r="AH5128">
        <f>invoices[[#This Row],[EB Amount]]-invoices[[#This Row],[electricity_amount]]</f>
        <v>0</v>
      </c>
    </row>
    <row r="5129" spans="1:34">
      <c r="A5129" t="s">
        <v>6426</v>
      </c>
      <c r="B5129" t="s">
        <v>22</v>
      </c>
      <c r="C5129" t="s">
        <v>3263</v>
      </c>
      <c r="D5129" t="s">
        <v>24</v>
      </c>
      <c r="E5129" t="s">
        <v>167</v>
      </c>
      <c r="F5129" t="s">
        <v>2258</v>
      </c>
      <c r="G5129" t="s">
        <v>6427</v>
      </c>
      <c r="H5129" s="1">
        <f>DATE(YEAR(invoices[[#This Row],[due_date]]),MONTH(invoices[[#This Row],[due_date]]),1)</f>
        <v>45170</v>
      </c>
      <c r="I5129" s="1">
        <v>45176</v>
      </c>
      <c r="J5129">
        <v>18300</v>
      </c>
      <c r="K5129">
        <v>1064</v>
      </c>
      <c r="L5129">
        <v>0</v>
      </c>
      <c r="M5129">
        <f>invoices[[#This Row],[rent_amount]]+invoices[[#This Row],[electricity_amount]]+invoices[[#This Row],[other_charges]]</f>
        <v>19364</v>
      </c>
      <c r="N5129" t="s">
        <v>28</v>
      </c>
      <c r="O5129" t="s">
        <v>2005</v>
      </c>
      <c r="P5129">
        <v>0</v>
      </c>
      <c r="Q5129" t="b">
        <v>0</v>
      </c>
      <c r="R5129" t="s">
        <v>308</v>
      </c>
      <c r="S5129">
        <v>0</v>
      </c>
      <c r="T5129">
        <f>invoices[[#This Row],[total_amount]]</f>
        <v>19364</v>
      </c>
      <c r="U5129" t="s">
        <v>3265</v>
      </c>
      <c r="V5129" t="str">
        <f>INDEX([1]!Table1[tenantname],MATCH(invoices[[#This Row],[allotment_id]],[1]!Table1[TenantAllotmentID],0))</f>
        <v>Rituraj Sarma (B42-A1)</v>
      </c>
      <c r="W5129" t="s">
        <v>15010</v>
      </c>
      <c r="X5129" t="s">
        <v>15011</v>
      </c>
      <c r="Y5129" s="4">
        <v>45170</v>
      </c>
      <c r="Z5129" t="s">
        <v>15808</v>
      </c>
      <c r="AA5129">
        <v>13136</v>
      </c>
      <c r="AB5129">
        <v>4377</v>
      </c>
      <c r="AC5129">
        <v>787</v>
      </c>
      <c r="AD5129" s="7">
        <f>invoices[[#This Row],[Rent]]+invoices[[#This Row],[Services]]+invoices[[#This Row],[GST]]</f>
        <v>18300</v>
      </c>
      <c r="AE5129" s="7">
        <f>invoices[[#This Row],[Total]]-invoices[[#This Row],[rent_amount]]</f>
        <v>0</v>
      </c>
      <c r="AF5129">
        <v>2445</v>
      </c>
      <c r="AG5129">
        <v>1064</v>
      </c>
      <c r="AH5129">
        <f>invoices[[#This Row],[EB Amount]]-invoices[[#This Row],[electricity_amount]]</f>
        <v>0</v>
      </c>
    </row>
    <row r="5130" spans="1:34">
      <c r="A5130" t="s">
        <v>6516</v>
      </c>
      <c r="B5130" t="s">
        <v>22</v>
      </c>
      <c r="C5130" t="s">
        <v>4058</v>
      </c>
      <c r="D5130" t="s">
        <v>24</v>
      </c>
      <c r="E5130" t="s">
        <v>155</v>
      </c>
      <c r="F5130" t="s">
        <v>865</v>
      </c>
      <c r="G5130" t="s">
        <v>6517</v>
      </c>
      <c r="H5130" s="1">
        <f>DATE(YEAR(invoices[[#This Row],[due_date]]),MONTH(invoices[[#This Row],[due_date]]),1)</f>
        <v>45170</v>
      </c>
      <c r="I5130" s="1">
        <v>45176</v>
      </c>
      <c r="J5130">
        <v>13200</v>
      </c>
      <c r="K5130">
        <v>2077</v>
      </c>
      <c r="L5130">
        <v>0</v>
      </c>
      <c r="M5130">
        <f>invoices[[#This Row],[rent_amount]]+invoices[[#This Row],[electricity_amount]]+invoices[[#This Row],[other_charges]]</f>
        <v>15277</v>
      </c>
      <c r="N5130" t="s">
        <v>28</v>
      </c>
      <c r="O5130" t="s">
        <v>2005</v>
      </c>
      <c r="P5130">
        <v>0</v>
      </c>
      <c r="Q5130" t="b">
        <v>0</v>
      </c>
      <c r="R5130" t="s">
        <v>308</v>
      </c>
      <c r="S5130">
        <v>0</v>
      </c>
      <c r="T5130">
        <f>invoices[[#This Row],[total_amount]]</f>
        <v>15277</v>
      </c>
      <c r="U5130" t="s">
        <v>4060</v>
      </c>
      <c r="V5130" t="str">
        <f>INDEX([1]!Table1[tenantname],MATCH(invoices[[#This Row],[allotment_id]],[1]!Table1[TenantAllotmentID],0))</f>
        <v>Malika Gupta (C44-B2)</v>
      </c>
      <c r="W5130" t="s">
        <v>15173</v>
      </c>
      <c r="X5130" t="s">
        <v>15174</v>
      </c>
      <c r="Y5130" s="4">
        <v>45170</v>
      </c>
      <c r="Z5130" t="s">
        <v>15808</v>
      </c>
      <c r="AA5130">
        <v>9475</v>
      </c>
      <c r="AB5130">
        <v>3157</v>
      </c>
      <c r="AC5130">
        <v>568</v>
      </c>
      <c r="AD5130" s="7">
        <f>invoices[[#This Row],[Rent]]+invoices[[#This Row],[Services]]+invoices[[#This Row],[GST]]</f>
        <v>13200</v>
      </c>
      <c r="AE5130" s="7">
        <f>invoices[[#This Row],[Total]]-invoices[[#This Row],[rent_amount]]</f>
        <v>0</v>
      </c>
      <c r="AF5130">
        <v>2490</v>
      </c>
      <c r="AG5130">
        <v>2077</v>
      </c>
      <c r="AH5130">
        <f>invoices[[#This Row],[EB Amount]]-invoices[[#This Row],[electricity_amount]]</f>
        <v>0</v>
      </c>
    </row>
    <row r="5131" spans="1:34">
      <c r="A5131" t="s">
        <v>6586</v>
      </c>
      <c r="B5131" t="s">
        <v>22</v>
      </c>
      <c r="C5131" t="s">
        <v>1342</v>
      </c>
      <c r="D5131" t="s">
        <v>24</v>
      </c>
      <c r="E5131" t="s">
        <v>112</v>
      </c>
      <c r="F5131" t="s">
        <v>1343</v>
      </c>
      <c r="G5131" t="s">
        <v>6587</v>
      </c>
      <c r="H5131" s="1">
        <f>DATE(YEAR(invoices[[#This Row],[due_date]]),MONTH(invoices[[#This Row],[due_date]]),1)</f>
        <v>45170</v>
      </c>
      <c r="I5131" s="1">
        <v>45176</v>
      </c>
      <c r="J5131">
        <v>16000</v>
      </c>
      <c r="K5131">
        <v>1457</v>
      </c>
      <c r="L5131">
        <v>0</v>
      </c>
      <c r="M5131">
        <f>invoices[[#This Row],[rent_amount]]+invoices[[#This Row],[electricity_amount]]+invoices[[#This Row],[other_charges]]</f>
        <v>17457</v>
      </c>
      <c r="N5131" t="s">
        <v>28</v>
      </c>
      <c r="O5131" t="s">
        <v>307</v>
      </c>
      <c r="P5131">
        <v>0</v>
      </c>
      <c r="Q5131" t="b">
        <v>0</v>
      </c>
      <c r="R5131" t="s">
        <v>308</v>
      </c>
      <c r="S5131">
        <v>0</v>
      </c>
      <c r="T5131">
        <f>invoices[[#This Row],[total_amount]]</f>
        <v>17457</v>
      </c>
      <c r="U5131" t="s">
        <v>1345</v>
      </c>
      <c r="V5131" t="str">
        <f>INDEX([1]!Table1[tenantname],MATCH(invoices[[#This Row],[allotment_id]],[1]!Table1[TenantAllotmentID],0))</f>
        <v>Tabreez Ahamed (A23-A1)</v>
      </c>
      <c r="W5131" t="s">
        <v>14436</v>
      </c>
      <c r="X5131" t="s">
        <v>14437</v>
      </c>
      <c r="Y5131" s="4">
        <v>45170</v>
      </c>
      <c r="Z5131" t="s">
        <v>15808</v>
      </c>
      <c r="AA5131">
        <v>11485</v>
      </c>
      <c r="AB5131">
        <v>3827</v>
      </c>
      <c r="AC5131">
        <v>688</v>
      </c>
      <c r="AD5131" s="7">
        <f>invoices[[#This Row],[Rent]]+invoices[[#This Row],[Services]]+invoices[[#This Row],[GST]]</f>
        <v>16000</v>
      </c>
      <c r="AE5131" s="7">
        <f>invoices[[#This Row],[Total]]-invoices[[#This Row],[rent_amount]]</f>
        <v>0</v>
      </c>
      <c r="AF5131">
        <v>2525</v>
      </c>
      <c r="AG5131">
        <v>1457</v>
      </c>
      <c r="AH5131">
        <f>invoices[[#This Row],[EB Amount]]-invoices[[#This Row],[electricity_amount]]</f>
        <v>0</v>
      </c>
    </row>
    <row r="5132" spans="1:34">
      <c r="A5132" t="s">
        <v>6592</v>
      </c>
      <c r="B5132" t="s">
        <v>22</v>
      </c>
      <c r="C5132" t="s">
        <v>6593</v>
      </c>
      <c r="D5132" t="s">
        <v>24</v>
      </c>
      <c r="E5132" t="s">
        <v>155</v>
      </c>
      <c r="F5132" t="s">
        <v>156</v>
      </c>
      <c r="G5132" t="s">
        <v>6594</v>
      </c>
      <c r="H5132" s="1">
        <f>DATE(YEAR(invoices[[#This Row],[due_date]]),MONTH(invoices[[#This Row],[due_date]]),1)</f>
        <v>45170</v>
      </c>
      <c r="I5132" s="1">
        <v>45176</v>
      </c>
      <c r="J5132">
        <v>13600</v>
      </c>
      <c r="K5132">
        <v>2010</v>
      </c>
      <c r="L5132">
        <v>0</v>
      </c>
      <c r="M5132">
        <f>invoices[[#This Row],[rent_amount]]+invoices[[#This Row],[electricity_amount]]+invoices[[#This Row],[other_charges]]</f>
        <v>15610</v>
      </c>
      <c r="N5132" t="s">
        <v>28</v>
      </c>
      <c r="O5132" t="s">
        <v>2005</v>
      </c>
      <c r="P5132">
        <v>0</v>
      </c>
      <c r="Q5132" t="b">
        <v>0</v>
      </c>
      <c r="R5132" t="s">
        <v>308</v>
      </c>
      <c r="S5132">
        <v>0</v>
      </c>
      <c r="T5132">
        <f>invoices[[#This Row],[total_amount]]</f>
        <v>15610</v>
      </c>
      <c r="U5132" t="s">
        <v>6595</v>
      </c>
      <c r="V5132" t="str">
        <f>INDEX([1]!Table1[tenantname],MATCH(invoices[[#This Row],[allotment_id]],[1]!Table1[TenantAllotmentID],0))</f>
        <v>Shobitha  (C44-A1)</v>
      </c>
      <c r="W5132" t="s">
        <v>15490</v>
      </c>
      <c r="X5132" t="s">
        <v>15491</v>
      </c>
      <c r="Y5132" s="4">
        <v>45170</v>
      </c>
      <c r="Z5132" t="s">
        <v>15808</v>
      </c>
      <c r="AA5132">
        <v>9762</v>
      </c>
      <c r="AB5132">
        <v>3253</v>
      </c>
      <c r="AC5132">
        <v>585</v>
      </c>
      <c r="AD5132" s="7">
        <f>invoices[[#This Row],[Rent]]+invoices[[#This Row],[Services]]+invoices[[#This Row],[GST]]</f>
        <v>13600</v>
      </c>
      <c r="AE5132" s="7">
        <f>invoices[[#This Row],[Total]]-invoices[[#This Row],[rent_amount]]</f>
        <v>0</v>
      </c>
      <c r="AF5132">
        <v>2528</v>
      </c>
      <c r="AG5132">
        <v>2010</v>
      </c>
      <c r="AH5132">
        <f>invoices[[#This Row],[EB Amount]]-invoices[[#This Row],[electricity_amount]]</f>
        <v>0</v>
      </c>
    </row>
    <row r="5133" spans="1:34">
      <c r="A5133" t="s">
        <v>6742</v>
      </c>
      <c r="B5133" t="s">
        <v>22</v>
      </c>
      <c r="C5133" t="s">
        <v>1946</v>
      </c>
      <c r="D5133" t="s">
        <v>24</v>
      </c>
      <c r="E5133" t="s">
        <v>569</v>
      </c>
      <c r="F5133" t="s">
        <v>1493</v>
      </c>
      <c r="G5133" t="s">
        <v>6743</v>
      </c>
      <c r="H5133" s="1">
        <f>DATE(YEAR(invoices[[#This Row],[due_date]]),MONTH(invoices[[#This Row],[due_date]]),1)</f>
        <v>45170</v>
      </c>
      <c r="I5133" s="1">
        <v>45176</v>
      </c>
      <c r="J5133">
        <v>12500</v>
      </c>
      <c r="K5133">
        <v>1798</v>
      </c>
      <c r="L5133">
        <v>0</v>
      </c>
      <c r="M5133">
        <f>invoices[[#This Row],[rent_amount]]+invoices[[#This Row],[electricity_amount]]+invoices[[#This Row],[other_charges]]</f>
        <v>14298</v>
      </c>
      <c r="N5133" t="s">
        <v>28</v>
      </c>
      <c r="O5133" t="s">
        <v>2005</v>
      </c>
      <c r="P5133">
        <v>0</v>
      </c>
      <c r="Q5133" t="b">
        <v>0</v>
      </c>
      <c r="R5133" t="s">
        <v>308</v>
      </c>
      <c r="S5133">
        <v>0</v>
      </c>
      <c r="T5133">
        <f>invoices[[#This Row],[total_amount]]</f>
        <v>14298</v>
      </c>
      <c r="U5133" t="s">
        <v>1947</v>
      </c>
      <c r="V5133" t="str">
        <f>INDEX([1]!Table1[tenantname],MATCH(invoices[[#This Row],[allotment_id]],[1]!Table1[TenantAllotmentID],0))</f>
        <v>Tanya Jain (C12-C1)</v>
      </c>
      <c r="W5133" t="s">
        <v>14655</v>
      </c>
      <c r="X5133" t="s">
        <v>14656</v>
      </c>
      <c r="Y5133" s="4">
        <v>45170</v>
      </c>
      <c r="Z5133" t="s">
        <v>15808</v>
      </c>
      <c r="AA5133">
        <v>8750</v>
      </c>
      <c r="AB5133">
        <v>3177</v>
      </c>
      <c r="AC5133">
        <v>573</v>
      </c>
      <c r="AD5133" s="7">
        <f>invoices[[#This Row],[Rent]]+invoices[[#This Row],[Services]]+invoices[[#This Row],[GST]]</f>
        <v>12500</v>
      </c>
      <c r="AE5133" s="7">
        <f>invoices[[#This Row],[Total]]-invoices[[#This Row],[rent_amount]]</f>
        <v>0</v>
      </c>
      <c r="AF5133">
        <v>2599</v>
      </c>
      <c r="AG5133">
        <v>1798</v>
      </c>
      <c r="AH5133">
        <f>invoices[[#This Row],[EB Amount]]-invoices[[#This Row],[electricity_amount]]</f>
        <v>0</v>
      </c>
    </row>
    <row r="5134" spans="1:34">
      <c r="A5134" t="s">
        <v>6881</v>
      </c>
      <c r="B5134" t="s">
        <v>22</v>
      </c>
      <c r="C5134" t="s">
        <v>5525</v>
      </c>
      <c r="D5134" t="s">
        <v>24</v>
      </c>
      <c r="E5134" t="s">
        <v>275</v>
      </c>
      <c r="F5134" t="s">
        <v>505</v>
      </c>
      <c r="G5134" t="s">
        <v>6882</v>
      </c>
      <c r="H5134" s="1">
        <f>DATE(YEAR(invoices[[#This Row],[due_date]]),MONTH(invoices[[#This Row],[due_date]]),1)</f>
        <v>45170</v>
      </c>
      <c r="I5134" s="1">
        <v>45176</v>
      </c>
      <c r="J5134">
        <v>12600</v>
      </c>
      <c r="K5134">
        <v>1403</v>
      </c>
      <c r="L5134">
        <v>0</v>
      </c>
      <c r="M5134">
        <f>invoices[[#This Row],[rent_amount]]+invoices[[#This Row],[electricity_amount]]+invoices[[#This Row],[other_charges]]</f>
        <v>14003</v>
      </c>
      <c r="N5134" t="s">
        <v>28</v>
      </c>
      <c r="O5134" t="s">
        <v>1867</v>
      </c>
      <c r="P5134">
        <v>0</v>
      </c>
      <c r="Q5134" t="b">
        <v>0</v>
      </c>
      <c r="R5134" t="s">
        <v>308</v>
      </c>
      <c r="S5134">
        <v>0</v>
      </c>
      <c r="T5134">
        <f>invoices[[#This Row],[total_amount]]</f>
        <v>14003</v>
      </c>
      <c r="U5134" t="s">
        <v>5527</v>
      </c>
      <c r="V5134" t="str">
        <f>INDEX([1]!Table1[tenantname],MATCH(invoices[[#This Row],[allotment_id]],[1]!Table1[TenantAllotmentID],0))</f>
        <v>Nishita A (B44-C1)</v>
      </c>
      <c r="W5134" t="s">
        <v>15388</v>
      </c>
      <c r="X5134" t="s">
        <v>15389</v>
      </c>
      <c r="Y5134" s="4">
        <v>45170</v>
      </c>
      <c r="Z5134" t="s">
        <v>15808</v>
      </c>
      <c r="AA5134">
        <v>9044</v>
      </c>
      <c r="AB5134">
        <v>3014</v>
      </c>
      <c r="AC5134">
        <v>542</v>
      </c>
      <c r="AD5134" s="7">
        <f>invoices[[#This Row],[Rent]]+invoices[[#This Row],[Services]]+invoices[[#This Row],[GST]]</f>
        <v>12600</v>
      </c>
      <c r="AE5134" s="7">
        <f>invoices[[#This Row],[Total]]-invoices[[#This Row],[rent_amount]]</f>
        <v>0</v>
      </c>
      <c r="AF5134">
        <v>2675</v>
      </c>
      <c r="AG5134">
        <v>1403</v>
      </c>
      <c r="AH5134">
        <f>invoices[[#This Row],[EB Amount]]-invoices[[#This Row],[electricity_amount]]</f>
        <v>0</v>
      </c>
    </row>
    <row r="5135" spans="1:34">
      <c r="A5135" t="s">
        <v>6946</v>
      </c>
      <c r="B5135" t="s">
        <v>22</v>
      </c>
      <c r="C5135" t="s">
        <v>1338</v>
      </c>
      <c r="D5135" t="s">
        <v>24</v>
      </c>
      <c r="E5135" t="s">
        <v>476</v>
      </c>
      <c r="F5135" t="s">
        <v>1087</v>
      </c>
      <c r="G5135" t="s">
        <v>6947</v>
      </c>
      <c r="H5135" s="1">
        <f>DATE(YEAR(invoices[[#This Row],[due_date]]),MONTH(invoices[[#This Row],[due_date]]),1)</f>
        <v>45170</v>
      </c>
      <c r="I5135" s="1">
        <v>45176</v>
      </c>
      <c r="J5135">
        <v>18300</v>
      </c>
      <c r="K5135">
        <v>1767</v>
      </c>
      <c r="L5135">
        <v>0</v>
      </c>
      <c r="M5135">
        <f>invoices[[#This Row],[rent_amount]]+invoices[[#This Row],[electricity_amount]]+invoices[[#This Row],[other_charges]]</f>
        <v>20067</v>
      </c>
      <c r="N5135" t="s">
        <v>28</v>
      </c>
      <c r="O5135" t="s">
        <v>307</v>
      </c>
      <c r="P5135">
        <v>0</v>
      </c>
      <c r="Q5135" t="b">
        <v>0</v>
      </c>
      <c r="R5135" t="s">
        <v>308</v>
      </c>
      <c r="S5135">
        <v>0</v>
      </c>
      <c r="T5135">
        <f>invoices[[#This Row],[total_amount]]</f>
        <v>20067</v>
      </c>
      <c r="U5135" t="s">
        <v>1340</v>
      </c>
      <c r="V5135" t="str">
        <f>INDEX([1]!Table1[tenantname],MATCH(invoices[[#This Row],[allotment_id]],[1]!Table1[TenantAllotmentID],0))</f>
        <v>Dhairiyaraj sinh Jadeja (B41-A1)</v>
      </c>
      <c r="W5135" t="s">
        <v>14434</v>
      </c>
      <c r="X5135" t="s">
        <v>14435</v>
      </c>
      <c r="Y5135" s="4">
        <v>45170</v>
      </c>
      <c r="Z5135" t="s">
        <v>15808</v>
      </c>
      <c r="AA5135">
        <v>13136</v>
      </c>
      <c r="AB5135">
        <v>4377</v>
      </c>
      <c r="AC5135">
        <v>787</v>
      </c>
      <c r="AD5135" s="7">
        <f>invoices[[#This Row],[Rent]]+invoices[[#This Row],[Services]]+invoices[[#This Row],[GST]]</f>
        <v>18300</v>
      </c>
      <c r="AE5135" s="7">
        <f>invoices[[#This Row],[Total]]-invoices[[#This Row],[rent_amount]]</f>
        <v>0</v>
      </c>
      <c r="AF5135">
        <v>2709</v>
      </c>
      <c r="AG5135">
        <v>1767</v>
      </c>
      <c r="AH5135">
        <f>invoices[[#This Row],[EB Amount]]-invoices[[#This Row],[electricity_amount]]</f>
        <v>0</v>
      </c>
    </row>
    <row r="5136" spans="1:34">
      <c r="A5136" t="s">
        <v>7032</v>
      </c>
      <c r="B5136" t="s">
        <v>22</v>
      </c>
      <c r="C5136" t="s">
        <v>3054</v>
      </c>
      <c r="D5136" t="s">
        <v>24</v>
      </c>
      <c r="E5136" t="s">
        <v>592</v>
      </c>
      <c r="F5136" t="s">
        <v>883</v>
      </c>
      <c r="G5136" t="s">
        <v>7033</v>
      </c>
      <c r="H5136" s="1">
        <f>DATE(YEAR(invoices[[#This Row],[due_date]]),MONTH(invoices[[#This Row],[due_date]]),1)</f>
        <v>45170</v>
      </c>
      <c r="I5136" s="1">
        <v>45176</v>
      </c>
      <c r="J5136">
        <v>13600</v>
      </c>
      <c r="K5136">
        <v>1519</v>
      </c>
      <c r="L5136">
        <v>0</v>
      </c>
      <c r="M5136">
        <f>invoices[[#This Row],[rent_amount]]+invoices[[#This Row],[electricity_amount]]+invoices[[#This Row],[other_charges]]</f>
        <v>15119</v>
      </c>
      <c r="N5136" t="s">
        <v>28</v>
      </c>
      <c r="O5136" t="s">
        <v>307</v>
      </c>
      <c r="P5136">
        <v>0</v>
      </c>
      <c r="Q5136" t="b">
        <v>0</v>
      </c>
      <c r="R5136" t="s">
        <v>308</v>
      </c>
      <c r="S5136">
        <v>0</v>
      </c>
      <c r="T5136">
        <f>invoices[[#This Row],[total_amount]]</f>
        <v>15119</v>
      </c>
      <c r="U5136" t="s">
        <v>3056</v>
      </c>
      <c r="V5136" t="str">
        <f>INDEX([1]!Table1[tenantname],MATCH(invoices[[#This Row],[allotment_id]],[1]!Table1[TenantAllotmentID],0))</f>
        <v>Bidisha Das (A44-B1)</v>
      </c>
      <c r="W5136" t="s">
        <v>14959</v>
      </c>
      <c r="X5136" t="s">
        <v>14960</v>
      </c>
      <c r="Y5136" s="4">
        <v>45170</v>
      </c>
      <c r="Z5136" t="s">
        <v>15808</v>
      </c>
      <c r="AA5136">
        <v>9762</v>
      </c>
      <c r="AB5136">
        <v>3253</v>
      </c>
      <c r="AC5136">
        <v>585</v>
      </c>
      <c r="AD5136" s="7">
        <f>invoices[[#This Row],[Rent]]+invoices[[#This Row],[Services]]+invoices[[#This Row],[GST]]</f>
        <v>13600</v>
      </c>
      <c r="AE5136" s="7">
        <f>invoices[[#This Row],[Total]]-invoices[[#This Row],[rent_amount]]</f>
        <v>0</v>
      </c>
      <c r="AF5136">
        <v>2749</v>
      </c>
      <c r="AG5136">
        <v>1519</v>
      </c>
      <c r="AH5136">
        <f>invoices[[#This Row],[EB Amount]]-invoices[[#This Row],[electricity_amount]]</f>
        <v>0</v>
      </c>
    </row>
    <row r="5137" spans="1:34">
      <c r="A5137" t="s">
        <v>7076</v>
      </c>
      <c r="B5137" t="s">
        <v>22</v>
      </c>
      <c r="C5137" t="s">
        <v>5070</v>
      </c>
      <c r="D5137" t="s">
        <v>24</v>
      </c>
      <c r="E5137" t="s">
        <v>167</v>
      </c>
      <c r="F5137" t="s">
        <v>1203</v>
      </c>
      <c r="G5137" t="s">
        <v>7077</v>
      </c>
      <c r="H5137" s="1">
        <f>DATE(YEAR(invoices[[#This Row],[due_date]]),MONTH(invoices[[#This Row],[due_date]]),1)</f>
        <v>45170</v>
      </c>
      <c r="I5137" s="1">
        <v>45176</v>
      </c>
      <c r="J5137">
        <v>13600</v>
      </c>
      <c r="K5137">
        <v>1736</v>
      </c>
      <c r="L5137">
        <v>0</v>
      </c>
      <c r="M5137">
        <f>invoices[[#This Row],[rent_amount]]+invoices[[#This Row],[electricity_amount]]+invoices[[#This Row],[other_charges]]</f>
        <v>15336</v>
      </c>
      <c r="N5137" t="s">
        <v>28</v>
      </c>
      <c r="O5137" t="s">
        <v>1867</v>
      </c>
      <c r="P5137">
        <v>0</v>
      </c>
      <c r="Q5137" t="b">
        <v>0</v>
      </c>
      <c r="R5137" t="s">
        <v>308</v>
      </c>
      <c r="S5137">
        <v>0</v>
      </c>
      <c r="T5137">
        <f>invoices[[#This Row],[total_amount]]</f>
        <v>15336</v>
      </c>
      <c r="U5137" t="s">
        <v>5071</v>
      </c>
      <c r="V5137" t="str">
        <f>INDEX([1]!Table1[tenantname],MATCH(invoices[[#This Row],[allotment_id]],[1]!Table1[TenantAllotmentID],0))</f>
        <v>RAJAT NAYAR (B42-B1)</v>
      </c>
      <c r="W5137" t="s">
        <v>15328</v>
      </c>
      <c r="X5137" t="s">
        <v>15329</v>
      </c>
      <c r="Y5137" s="4">
        <v>45170</v>
      </c>
      <c r="Z5137" t="s">
        <v>15808</v>
      </c>
      <c r="AA5137">
        <v>9762</v>
      </c>
      <c r="AB5137">
        <v>3253</v>
      </c>
      <c r="AC5137">
        <v>585</v>
      </c>
      <c r="AD5137" s="7">
        <f>invoices[[#This Row],[Rent]]+invoices[[#This Row],[Services]]+invoices[[#This Row],[GST]]</f>
        <v>13600</v>
      </c>
      <c r="AE5137" s="7">
        <f>invoices[[#This Row],[Total]]-invoices[[#This Row],[rent_amount]]</f>
        <v>0</v>
      </c>
      <c r="AF5137">
        <v>2773</v>
      </c>
      <c r="AG5137">
        <v>1736</v>
      </c>
      <c r="AH5137">
        <f>invoices[[#This Row],[EB Amount]]-invoices[[#This Row],[electricity_amount]]</f>
        <v>0</v>
      </c>
    </row>
    <row r="5138" spans="1:34">
      <c r="A5138" t="s">
        <v>7225</v>
      </c>
      <c r="B5138" t="s">
        <v>22</v>
      </c>
      <c r="C5138" t="s">
        <v>353</v>
      </c>
      <c r="D5138" t="s">
        <v>24</v>
      </c>
      <c r="E5138" t="s">
        <v>354</v>
      </c>
      <c r="F5138" t="s">
        <v>355</v>
      </c>
      <c r="G5138" t="s">
        <v>7226</v>
      </c>
      <c r="H5138" s="1">
        <f>DATE(YEAR(invoices[[#This Row],[due_date]]),MONTH(invoices[[#This Row],[due_date]]),1)</f>
        <v>45170</v>
      </c>
      <c r="I5138" s="1">
        <v>45176</v>
      </c>
      <c r="J5138">
        <v>13600</v>
      </c>
      <c r="K5138">
        <v>1488</v>
      </c>
      <c r="L5138">
        <v>0</v>
      </c>
      <c r="M5138">
        <f>invoices[[#This Row],[rent_amount]]+invoices[[#This Row],[electricity_amount]]+invoices[[#This Row],[other_charges]]</f>
        <v>15088</v>
      </c>
      <c r="N5138" t="s">
        <v>28</v>
      </c>
      <c r="O5138" t="s">
        <v>1867</v>
      </c>
      <c r="P5138">
        <v>0</v>
      </c>
      <c r="Q5138" t="b">
        <v>0</v>
      </c>
      <c r="R5138" t="s">
        <v>308</v>
      </c>
      <c r="S5138">
        <v>0</v>
      </c>
      <c r="T5138">
        <f>invoices[[#This Row],[total_amount]]</f>
        <v>15088</v>
      </c>
      <c r="U5138" t="s">
        <v>356</v>
      </c>
      <c r="V5138" t="str">
        <f>INDEX([1]!Table1[tenantname],MATCH(invoices[[#This Row],[allotment_id]],[1]!Table1[TenantAllotmentID],0))</f>
        <v>Sai Sundeep (B34-B1)</v>
      </c>
      <c r="W5138" t="s">
        <v>14078</v>
      </c>
      <c r="X5138" t="s">
        <v>14079</v>
      </c>
      <c r="Y5138" s="4">
        <v>45170</v>
      </c>
      <c r="Z5138" t="s">
        <v>15808</v>
      </c>
      <c r="AA5138">
        <v>9762</v>
      </c>
      <c r="AB5138">
        <v>3253</v>
      </c>
      <c r="AC5138">
        <v>585</v>
      </c>
      <c r="AD5138" s="7">
        <f>invoices[[#This Row],[Rent]]+invoices[[#This Row],[Services]]+invoices[[#This Row],[GST]]</f>
        <v>13600</v>
      </c>
      <c r="AE5138" s="7">
        <f>invoices[[#This Row],[Total]]-invoices[[#This Row],[rent_amount]]</f>
        <v>0</v>
      </c>
      <c r="AF5138">
        <v>2844</v>
      </c>
      <c r="AG5138">
        <v>1488</v>
      </c>
      <c r="AH5138">
        <f>invoices[[#This Row],[EB Amount]]-invoices[[#This Row],[electricity_amount]]</f>
        <v>0</v>
      </c>
    </row>
    <row r="5139" spans="1:34">
      <c r="A5139" t="s">
        <v>7263</v>
      </c>
      <c r="B5139" t="s">
        <v>22</v>
      </c>
      <c r="C5139" t="s">
        <v>6118</v>
      </c>
      <c r="D5139" t="s">
        <v>24</v>
      </c>
      <c r="E5139" t="s">
        <v>349</v>
      </c>
      <c r="F5139" t="s">
        <v>947</v>
      </c>
      <c r="G5139" t="s">
        <v>7264</v>
      </c>
      <c r="H5139" s="1">
        <f>DATE(YEAR(invoices[[#This Row],[due_date]]),MONTH(invoices[[#This Row],[due_date]]),1)</f>
        <v>45170</v>
      </c>
      <c r="I5139" s="1">
        <v>45176</v>
      </c>
      <c r="J5139">
        <v>6799</v>
      </c>
      <c r="K5139">
        <v>1302</v>
      </c>
      <c r="L5139">
        <v>2250</v>
      </c>
      <c r="M5139">
        <f>invoices[[#This Row],[rent_amount]]+invoices[[#This Row],[electricity_amount]]+invoices[[#This Row],[other_charges]]</f>
        <v>10351</v>
      </c>
      <c r="N5139" t="s">
        <v>28</v>
      </c>
      <c r="O5139" t="s">
        <v>1867</v>
      </c>
      <c r="P5139">
        <v>0</v>
      </c>
      <c r="Q5139" t="b">
        <v>0</v>
      </c>
      <c r="R5139" t="s">
        <v>308</v>
      </c>
      <c r="S5139">
        <v>0</v>
      </c>
      <c r="T5139">
        <f>invoices[[#This Row],[total_amount]]</f>
        <v>10351</v>
      </c>
      <c r="U5139" t="s">
        <v>6120</v>
      </c>
      <c r="V5139" t="str">
        <f>INDEX([1]!Table1[tenantname],MATCH(invoices[[#This Row],[allotment_id]],[1]!Table1[TenantAllotmentID],0))</f>
        <v>Joppachan Zacharias (B11-B1)</v>
      </c>
      <c r="W5139" t="s">
        <v>15449</v>
      </c>
      <c r="X5139" t="s">
        <v>15450</v>
      </c>
      <c r="Y5139" s="4">
        <v>45170</v>
      </c>
      <c r="Z5139" t="s">
        <v>15808</v>
      </c>
      <c r="AA5139">
        <v>4881</v>
      </c>
      <c r="AB5139">
        <v>1626</v>
      </c>
      <c r="AC5139">
        <v>292</v>
      </c>
      <c r="AD5139" s="7">
        <f>invoices[[#This Row],[Rent]]+invoices[[#This Row],[Services]]+invoices[[#This Row],[GST]]</f>
        <v>6799</v>
      </c>
      <c r="AE5139" s="7">
        <f>invoices[[#This Row],[Total]]-invoices[[#This Row],[rent_amount]]</f>
        <v>0</v>
      </c>
      <c r="AF5139">
        <v>2863</v>
      </c>
      <c r="AG5139">
        <v>1302</v>
      </c>
      <c r="AH5139">
        <f>invoices[[#This Row],[EB Amount]]-invoices[[#This Row],[electricity_amount]]</f>
        <v>0</v>
      </c>
    </row>
    <row r="5140" spans="1:34">
      <c r="A5140" t="s">
        <v>7331</v>
      </c>
      <c r="B5140" t="s">
        <v>22</v>
      </c>
      <c r="C5140" t="s">
        <v>1099</v>
      </c>
      <c r="D5140" t="s">
        <v>24</v>
      </c>
      <c r="E5140" t="s">
        <v>226</v>
      </c>
      <c r="F5140" t="s">
        <v>227</v>
      </c>
      <c r="G5140" t="s">
        <v>7332</v>
      </c>
      <c r="H5140" s="1">
        <f>DATE(YEAR(invoices[[#This Row],[due_date]]),MONTH(invoices[[#This Row],[due_date]]),1)</f>
        <v>45170</v>
      </c>
      <c r="I5140" s="1">
        <v>45176</v>
      </c>
      <c r="J5140">
        <v>13600</v>
      </c>
      <c r="K5140">
        <v>1536</v>
      </c>
      <c r="L5140">
        <v>0</v>
      </c>
      <c r="M5140">
        <f>invoices[[#This Row],[rent_amount]]+invoices[[#This Row],[electricity_amount]]+invoices[[#This Row],[other_charges]]</f>
        <v>15136</v>
      </c>
      <c r="N5140" t="s">
        <v>28</v>
      </c>
      <c r="O5140" t="s">
        <v>307</v>
      </c>
      <c r="P5140">
        <v>0</v>
      </c>
      <c r="Q5140" t="b">
        <v>0</v>
      </c>
      <c r="R5140" t="s">
        <v>308</v>
      </c>
      <c r="S5140">
        <v>0</v>
      </c>
      <c r="T5140">
        <f>invoices[[#This Row],[total_amount]]</f>
        <v>15136</v>
      </c>
      <c r="U5140" t="s">
        <v>1101</v>
      </c>
      <c r="V5140" t="str">
        <f>INDEX([1]!Table1[tenantname],MATCH(invoices[[#This Row],[allotment_id]],[1]!Table1[TenantAllotmentID],0))</f>
        <v>Annette Joseph (B12-B2)</v>
      </c>
      <c r="W5140" t="s">
        <v>14346</v>
      </c>
      <c r="X5140" t="s">
        <v>14347</v>
      </c>
      <c r="Y5140" s="4">
        <v>45170</v>
      </c>
      <c r="Z5140" t="s">
        <v>15808</v>
      </c>
      <c r="AA5140">
        <v>9762</v>
      </c>
      <c r="AB5140">
        <v>3253</v>
      </c>
      <c r="AC5140">
        <v>585</v>
      </c>
      <c r="AD5140" s="7">
        <f>invoices[[#This Row],[Rent]]+invoices[[#This Row],[Services]]+invoices[[#This Row],[GST]]</f>
        <v>13600</v>
      </c>
      <c r="AE5140" s="7">
        <f>invoices[[#This Row],[Total]]-invoices[[#This Row],[rent_amount]]</f>
        <v>0</v>
      </c>
      <c r="AF5140">
        <v>2898</v>
      </c>
      <c r="AG5140">
        <v>1536</v>
      </c>
      <c r="AH5140">
        <f>invoices[[#This Row],[EB Amount]]-invoices[[#This Row],[electricity_amount]]</f>
        <v>0</v>
      </c>
    </row>
    <row r="5141" spans="1:34">
      <c r="A5141" t="s">
        <v>7375</v>
      </c>
      <c r="B5141" t="s">
        <v>22</v>
      </c>
      <c r="C5141" t="s">
        <v>2902</v>
      </c>
      <c r="D5141" t="s">
        <v>24</v>
      </c>
      <c r="E5141" t="s">
        <v>25</v>
      </c>
      <c r="F5141" t="s">
        <v>908</v>
      </c>
      <c r="G5141" t="s">
        <v>7376</v>
      </c>
      <c r="H5141" s="1">
        <f>DATE(YEAR(invoices[[#This Row],[due_date]]),MONTH(invoices[[#This Row],[due_date]]),1)</f>
        <v>45170</v>
      </c>
      <c r="I5141" s="1">
        <v>45176</v>
      </c>
      <c r="J5141">
        <v>11500</v>
      </c>
      <c r="K5141">
        <v>1612</v>
      </c>
      <c r="L5141">
        <v>0</v>
      </c>
      <c r="M5141">
        <f>invoices[[#This Row],[rent_amount]]+invoices[[#This Row],[electricity_amount]]+invoices[[#This Row],[other_charges]]</f>
        <v>13112</v>
      </c>
      <c r="N5141" t="s">
        <v>28</v>
      </c>
      <c r="O5141" t="s">
        <v>2005</v>
      </c>
      <c r="P5141">
        <v>0</v>
      </c>
      <c r="Q5141" t="b">
        <v>0</v>
      </c>
      <c r="R5141" t="s">
        <v>308</v>
      </c>
      <c r="S5141">
        <v>0</v>
      </c>
      <c r="T5141">
        <f>invoices[[#This Row],[total_amount]]</f>
        <v>13112</v>
      </c>
      <c r="U5141" t="s">
        <v>2904</v>
      </c>
      <c r="V5141" t="str">
        <f>INDEX([1]!Table1[tenantname],MATCH(invoices[[#This Row],[allotment_id]],[1]!Table1[TenantAllotmentID],0))</f>
        <v>Swetha Prabakar (A24-B1)</v>
      </c>
      <c r="W5141" t="s">
        <v>14921</v>
      </c>
      <c r="X5141" t="s">
        <v>14922</v>
      </c>
      <c r="Y5141" s="4">
        <v>45170</v>
      </c>
      <c r="Z5141" t="s">
        <v>15808</v>
      </c>
      <c r="AA5141">
        <v>8255</v>
      </c>
      <c r="AB5141">
        <v>2751</v>
      </c>
      <c r="AC5141">
        <v>494</v>
      </c>
      <c r="AD5141" s="7">
        <f>invoices[[#This Row],[Rent]]+invoices[[#This Row],[Services]]+invoices[[#This Row],[GST]]</f>
        <v>11500</v>
      </c>
      <c r="AE5141" s="7">
        <f>invoices[[#This Row],[Total]]-invoices[[#This Row],[rent_amount]]</f>
        <v>0</v>
      </c>
      <c r="AF5141">
        <v>2920</v>
      </c>
      <c r="AG5141">
        <v>1612</v>
      </c>
      <c r="AH5141">
        <f>invoices[[#This Row],[EB Amount]]-invoices[[#This Row],[electricity_amount]]</f>
        <v>0</v>
      </c>
    </row>
    <row r="5142" spans="1:34">
      <c r="A5142" t="s">
        <v>7438</v>
      </c>
      <c r="B5142" t="s">
        <v>22</v>
      </c>
      <c r="C5142" t="s">
        <v>645</v>
      </c>
      <c r="D5142" t="s">
        <v>24</v>
      </c>
      <c r="E5142" t="s">
        <v>254</v>
      </c>
      <c r="F5142" t="s">
        <v>575</v>
      </c>
      <c r="G5142" t="s">
        <v>7439</v>
      </c>
      <c r="H5142" s="1">
        <f>DATE(YEAR(invoices[[#This Row],[due_date]]),MONTH(invoices[[#This Row],[due_date]]),1)</f>
        <v>45170</v>
      </c>
      <c r="I5142" s="1">
        <v>45176</v>
      </c>
      <c r="J5142">
        <v>13600</v>
      </c>
      <c r="K5142">
        <v>2511</v>
      </c>
      <c r="L5142">
        <v>0</v>
      </c>
      <c r="M5142">
        <f>invoices[[#This Row],[rent_amount]]+invoices[[#This Row],[electricity_amount]]+invoices[[#This Row],[other_charges]]</f>
        <v>16111</v>
      </c>
      <c r="N5142" t="s">
        <v>28</v>
      </c>
      <c r="O5142" t="s">
        <v>307</v>
      </c>
      <c r="P5142">
        <v>0</v>
      </c>
      <c r="Q5142" t="b">
        <v>0</v>
      </c>
      <c r="R5142" t="s">
        <v>308</v>
      </c>
      <c r="S5142">
        <v>0</v>
      </c>
      <c r="T5142">
        <f>invoices[[#This Row],[total_amount]]</f>
        <v>16111</v>
      </c>
      <c r="U5142" t="s">
        <v>6191</v>
      </c>
      <c r="V5142" t="str">
        <f>INDEX([1]!Table1[tenantname],MATCH(invoices[[#This Row],[allotment_id]],[1]!Table1[TenantAllotmentID],0))</f>
        <v>Deepa Shankar (C42-B1)</v>
      </c>
      <c r="W5142" t="s">
        <v>14181</v>
      </c>
      <c r="X5142" t="s">
        <v>15459</v>
      </c>
      <c r="Y5142" s="4">
        <v>45170</v>
      </c>
      <c r="Z5142" t="s">
        <v>15808</v>
      </c>
      <c r="AA5142">
        <v>9762</v>
      </c>
      <c r="AB5142">
        <v>3253</v>
      </c>
      <c r="AC5142">
        <v>585</v>
      </c>
      <c r="AD5142" s="7">
        <f>invoices[[#This Row],[Rent]]+invoices[[#This Row],[Services]]+invoices[[#This Row],[GST]]</f>
        <v>13600</v>
      </c>
      <c r="AE5142" s="7">
        <f>invoices[[#This Row],[Total]]-invoices[[#This Row],[rent_amount]]</f>
        <v>0</v>
      </c>
      <c r="AF5142">
        <v>2951</v>
      </c>
      <c r="AG5142">
        <v>2511</v>
      </c>
      <c r="AH5142">
        <f>invoices[[#This Row],[EB Amount]]-invoices[[#This Row],[electricity_amount]]</f>
        <v>0</v>
      </c>
    </row>
    <row r="5143" spans="1:34">
      <c r="A5143" t="s">
        <v>7480</v>
      </c>
      <c r="B5143" t="s">
        <v>22</v>
      </c>
      <c r="C5143" t="s">
        <v>6126</v>
      </c>
      <c r="D5143" t="s">
        <v>24</v>
      </c>
      <c r="E5143" t="s">
        <v>329</v>
      </c>
      <c r="F5143" t="s">
        <v>956</v>
      </c>
      <c r="G5143" t="s">
        <v>7481</v>
      </c>
      <c r="H5143" s="1">
        <f>DATE(YEAR(invoices[[#This Row],[due_date]]),MONTH(invoices[[#This Row],[due_date]]),1)</f>
        <v>45170</v>
      </c>
      <c r="I5143" s="1">
        <v>45176</v>
      </c>
      <c r="J5143">
        <v>12600</v>
      </c>
      <c r="K5143">
        <v>1488</v>
      </c>
      <c r="L5143">
        <v>0</v>
      </c>
      <c r="M5143">
        <f>invoices[[#This Row],[rent_amount]]+invoices[[#This Row],[electricity_amount]]+invoices[[#This Row],[other_charges]]</f>
        <v>14088</v>
      </c>
      <c r="N5143" t="s">
        <v>28</v>
      </c>
      <c r="O5143" t="s">
        <v>1867</v>
      </c>
      <c r="P5143">
        <v>0</v>
      </c>
      <c r="Q5143" t="b">
        <v>0</v>
      </c>
      <c r="R5143" t="s">
        <v>308</v>
      </c>
      <c r="S5143">
        <v>0</v>
      </c>
      <c r="T5143">
        <f>invoices[[#This Row],[total_amount]]</f>
        <v>14088</v>
      </c>
      <c r="U5143" t="s">
        <v>7482</v>
      </c>
      <c r="V5143" t="str">
        <f>INDEX([1]!Table1[tenantname],MATCH(invoices[[#This Row],[allotment_id]],[1]!Table1[TenantAllotmentID],0))</f>
        <v>Madumitaa Anbu (C43-C1)</v>
      </c>
      <c r="W5143" t="s">
        <v>15452</v>
      </c>
      <c r="X5143" t="s">
        <v>15555</v>
      </c>
      <c r="Y5143" s="4">
        <v>45170</v>
      </c>
      <c r="Z5143" t="s">
        <v>15808</v>
      </c>
      <c r="AA5143">
        <v>9044</v>
      </c>
      <c r="AB5143">
        <v>3014</v>
      </c>
      <c r="AC5143">
        <v>542</v>
      </c>
      <c r="AD5143" s="7">
        <f>invoices[[#This Row],[Rent]]+invoices[[#This Row],[Services]]+invoices[[#This Row],[GST]]</f>
        <v>12600</v>
      </c>
      <c r="AE5143" s="7">
        <f>invoices[[#This Row],[Total]]-invoices[[#This Row],[rent_amount]]</f>
        <v>0</v>
      </c>
      <c r="AF5143">
        <v>2972</v>
      </c>
      <c r="AG5143">
        <v>1488</v>
      </c>
      <c r="AH5143">
        <f>invoices[[#This Row],[EB Amount]]-invoices[[#This Row],[electricity_amount]]</f>
        <v>0</v>
      </c>
    </row>
    <row r="5144" spans="1:34">
      <c r="A5144" t="s">
        <v>7525</v>
      </c>
      <c r="B5144" t="s">
        <v>22</v>
      </c>
      <c r="C5144" t="s">
        <v>888</v>
      </c>
      <c r="D5144" t="s">
        <v>24</v>
      </c>
      <c r="E5144" t="s">
        <v>268</v>
      </c>
      <c r="F5144" t="s">
        <v>447</v>
      </c>
      <c r="G5144" t="s">
        <v>7526</v>
      </c>
      <c r="H5144" s="1">
        <f>DATE(YEAR(invoices[[#This Row],[due_date]]),MONTH(invoices[[#This Row],[due_date]]),1)</f>
        <v>45170</v>
      </c>
      <c r="I5144" s="1">
        <v>45176</v>
      </c>
      <c r="J5144">
        <v>12600</v>
      </c>
      <c r="K5144">
        <v>1922</v>
      </c>
      <c r="L5144">
        <v>0</v>
      </c>
      <c r="M5144">
        <f>invoices[[#This Row],[rent_amount]]+invoices[[#This Row],[electricity_amount]]+invoices[[#This Row],[other_charges]]</f>
        <v>14522</v>
      </c>
      <c r="N5144" t="s">
        <v>28</v>
      </c>
      <c r="O5144" t="s">
        <v>307</v>
      </c>
      <c r="P5144">
        <v>0</v>
      </c>
      <c r="Q5144" t="b">
        <v>0</v>
      </c>
      <c r="R5144" t="s">
        <v>308</v>
      </c>
      <c r="S5144">
        <v>0</v>
      </c>
      <c r="T5144">
        <f>invoices[[#This Row],[total_amount]]</f>
        <v>14522</v>
      </c>
      <c r="U5144" t="s">
        <v>892</v>
      </c>
      <c r="V5144" t="str">
        <f>INDEX([1]!Table1[tenantname],MATCH(invoices[[#This Row],[allotment_id]],[1]!Table1[TenantAllotmentID],0))</f>
        <v>Abhishek G (C21-C2)</v>
      </c>
      <c r="W5144" t="s">
        <v>14269</v>
      </c>
      <c r="X5144" t="s">
        <v>14270</v>
      </c>
      <c r="Y5144" s="4">
        <v>45170</v>
      </c>
      <c r="Z5144" t="s">
        <v>15808</v>
      </c>
      <c r="AA5144">
        <v>9044</v>
      </c>
      <c r="AB5144">
        <v>3014</v>
      </c>
      <c r="AC5144">
        <v>542</v>
      </c>
      <c r="AD5144" s="7">
        <f>invoices[[#This Row],[Rent]]+invoices[[#This Row],[Services]]+invoices[[#This Row],[GST]]</f>
        <v>12600</v>
      </c>
      <c r="AE5144" s="7">
        <f>invoices[[#This Row],[Total]]-invoices[[#This Row],[rent_amount]]</f>
        <v>0</v>
      </c>
      <c r="AF5144">
        <v>2995</v>
      </c>
      <c r="AG5144">
        <v>1922</v>
      </c>
      <c r="AH5144">
        <f>invoices[[#This Row],[EB Amount]]-invoices[[#This Row],[electricity_amount]]</f>
        <v>0</v>
      </c>
    </row>
    <row r="5145" spans="1:34">
      <c r="A5145" t="s">
        <v>7685</v>
      </c>
      <c r="B5145" t="s">
        <v>22</v>
      </c>
      <c r="C5145" t="s">
        <v>847</v>
      </c>
      <c r="D5145" t="s">
        <v>24</v>
      </c>
      <c r="E5145" t="s">
        <v>354</v>
      </c>
      <c r="F5145" t="s">
        <v>540</v>
      </c>
      <c r="G5145" t="s">
        <v>7686</v>
      </c>
      <c r="H5145" s="1">
        <f>DATE(YEAR(invoices[[#This Row],[due_date]]),MONTH(invoices[[#This Row],[due_date]]),1)</f>
        <v>45170</v>
      </c>
      <c r="I5145" s="1">
        <v>45176</v>
      </c>
      <c r="J5145">
        <v>12500</v>
      </c>
      <c r="K5145">
        <v>1488</v>
      </c>
      <c r="L5145">
        <v>0</v>
      </c>
      <c r="M5145">
        <f>invoices[[#This Row],[rent_amount]]+invoices[[#This Row],[electricity_amount]]+invoices[[#This Row],[other_charges]]</f>
        <v>13988</v>
      </c>
      <c r="N5145" t="s">
        <v>28</v>
      </c>
      <c r="O5145" t="s">
        <v>1867</v>
      </c>
      <c r="P5145">
        <v>0</v>
      </c>
      <c r="Q5145" t="b">
        <v>0</v>
      </c>
      <c r="R5145" t="s">
        <v>308</v>
      </c>
      <c r="S5145">
        <v>0</v>
      </c>
      <c r="T5145">
        <f>invoices[[#This Row],[total_amount]]</f>
        <v>13988</v>
      </c>
      <c r="U5145" t="s">
        <v>2090</v>
      </c>
      <c r="V5145" t="str">
        <f>INDEX([1]!Table1[tenantname],MATCH(invoices[[#This Row],[allotment_id]],[1]!Table1[TenantAllotmentID],0))</f>
        <v>Narendhren RR (B34-C1)</v>
      </c>
      <c r="W5145" t="s">
        <v>14253</v>
      </c>
      <c r="X5145" t="s">
        <v>14704</v>
      </c>
      <c r="Y5145" s="4">
        <v>45170</v>
      </c>
      <c r="Z5145" t="s">
        <v>15808</v>
      </c>
      <c r="AA5145">
        <v>8973</v>
      </c>
      <c r="AB5145">
        <v>2990</v>
      </c>
      <c r="AC5145">
        <v>537</v>
      </c>
      <c r="AD5145" s="7">
        <f>invoices[[#This Row],[Rent]]+invoices[[#This Row],[Services]]+invoices[[#This Row],[GST]]</f>
        <v>12500</v>
      </c>
      <c r="AE5145" s="7">
        <f>invoices[[#This Row],[Total]]-invoices[[#This Row],[rent_amount]]</f>
        <v>0</v>
      </c>
      <c r="AF5145">
        <v>3075</v>
      </c>
      <c r="AG5145">
        <v>1488</v>
      </c>
      <c r="AH5145">
        <f>invoices[[#This Row],[EB Amount]]-invoices[[#This Row],[electricity_amount]]</f>
        <v>0</v>
      </c>
    </row>
    <row r="5146" spans="1:34">
      <c r="A5146" s="2" t="s">
        <v>7733</v>
      </c>
      <c r="B5146" t="s">
        <v>22</v>
      </c>
      <c r="C5146" t="s">
        <v>384</v>
      </c>
      <c r="D5146" t="s">
        <v>24</v>
      </c>
      <c r="E5146" t="s">
        <v>25</v>
      </c>
      <c r="F5146" t="s">
        <v>385</v>
      </c>
      <c r="G5146" t="s">
        <v>7734</v>
      </c>
      <c r="H5146" s="1">
        <f>DATE(YEAR(invoices[[#This Row],[due_date]]),MONTH(invoices[[#This Row],[due_date]]),1)</f>
        <v>45170</v>
      </c>
      <c r="I5146" s="1">
        <v>45176</v>
      </c>
      <c r="J5146">
        <v>11500</v>
      </c>
      <c r="K5146">
        <v>1612</v>
      </c>
      <c r="L5146">
        <v>0</v>
      </c>
      <c r="M5146">
        <f>invoices[[#This Row],[rent_amount]]+invoices[[#This Row],[electricity_amount]]+invoices[[#This Row],[other_charges]]</f>
        <v>13112</v>
      </c>
      <c r="N5146" t="s">
        <v>28</v>
      </c>
      <c r="O5146" t="s">
        <v>307</v>
      </c>
      <c r="P5146">
        <v>0</v>
      </c>
      <c r="Q5146" t="b">
        <v>0</v>
      </c>
      <c r="R5146" t="s">
        <v>308</v>
      </c>
      <c r="S5146">
        <v>0</v>
      </c>
      <c r="T5146">
        <f>invoices[[#This Row],[total_amount]]</f>
        <v>13112</v>
      </c>
      <c r="U5146" t="s">
        <v>387</v>
      </c>
      <c r="V5146" t="str">
        <f>INDEX([1]!Table1[tenantname],MATCH(invoices[[#This Row],[allotment_id]],[1]!Table1[TenantAllotmentID],0))</f>
        <v>Aruna Govindarajan (A24-B3)</v>
      </c>
      <c r="W5146" t="s">
        <v>14090</v>
      </c>
      <c r="X5146" t="s">
        <v>14091</v>
      </c>
      <c r="Y5146" s="4">
        <v>45170</v>
      </c>
      <c r="Z5146" t="s">
        <v>15808</v>
      </c>
      <c r="AA5146">
        <v>8255</v>
      </c>
      <c r="AB5146">
        <v>2751</v>
      </c>
      <c r="AC5146">
        <v>494</v>
      </c>
      <c r="AD5146" s="7">
        <f>invoices[[#This Row],[Rent]]+invoices[[#This Row],[Services]]+invoices[[#This Row],[GST]]</f>
        <v>11500</v>
      </c>
      <c r="AE5146" s="7">
        <f>invoices[[#This Row],[Total]]-invoices[[#This Row],[rent_amount]]</f>
        <v>0</v>
      </c>
      <c r="AF5146">
        <v>3101</v>
      </c>
      <c r="AG5146">
        <v>1612</v>
      </c>
      <c r="AH5146">
        <f>invoices[[#This Row],[EB Amount]]-invoices[[#This Row],[electricity_amount]]</f>
        <v>0</v>
      </c>
    </row>
    <row r="5147" spans="1:34">
      <c r="A5147" t="s">
        <v>7741</v>
      </c>
      <c r="B5147" t="s">
        <v>22</v>
      </c>
      <c r="C5147" t="s">
        <v>3058</v>
      </c>
      <c r="D5147" t="s">
        <v>24</v>
      </c>
      <c r="E5147" t="s">
        <v>476</v>
      </c>
      <c r="F5147" t="s">
        <v>477</v>
      </c>
      <c r="G5147" t="s">
        <v>7742</v>
      </c>
      <c r="H5147" s="1">
        <f>DATE(YEAR(invoices[[#This Row],[due_date]]),MONTH(invoices[[#This Row],[due_date]]),1)</f>
        <v>45170</v>
      </c>
      <c r="I5147" s="1">
        <v>45176</v>
      </c>
      <c r="J5147">
        <v>19700</v>
      </c>
      <c r="K5147">
        <v>0</v>
      </c>
      <c r="L5147">
        <v>0</v>
      </c>
      <c r="M5147">
        <f>invoices[[#This Row],[rent_amount]]+invoices[[#This Row],[electricity_amount]]+invoices[[#This Row],[other_charges]]</f>
        <v>19700</v>
      </c>
      <c r="N5147" t="s">
        <v>28</v>
      </c>
      <c r="O5147" t="s">
        <v>307</v>
      </c>
      <c r="P5147">
        <v>0</v>
      </c>
      <c r="Q5147" t="b">
        <v>0</v>
      </c>
      <c r="R5147" t="s">
        <v>308</v>
      </c>
      <c r="S5147">
        <v>0</v>
      </c>
      <c r="T5147">
        <f>invoices[[#This Row],[total_amount]]</f>
        <v>19700</v>
      </c>
      <c r="U5147" t="s">
        <v>3060</v>
      </c>
      <c r="V5147" t="str">
        <f>INDEX([1]!Table1[tenantname],MATCH(invoices[[#This Row],[allotment_id]],[1]!Table1[TenantAllotmentID],0))</f>
        <v>Nishil Rajan (B41-D1)</v>
      </c>
      <c r="W5147" t="s">
        <v>14961</v>
      </c>
      <c r="X5147" t="s">
        <v>14962</v>
      </c>
      <c r="Y5147" s="4">
        <v>45170</v>
      </c>
      <c r="Z5147" t="s">
        <v>15808</v>
      </c>
      <c r="AA5147">
        <v>13790</v>
      </c>
      <c r="AB5147">
        <v>5008</v>
      </c>
      <c r="AC5147">
        <v>902</v>
      </c>
      <c r="AD5147" s="7">
        <f>invoices[[#This Row],[Rent]]+invoices[[#This Row],[Services]]+invoices[[#This Row],[GST]]</f>
        <v>19700</v>
      </c>
      <c r="AE5147" s="7">
        <f>invoices[[#This Row],[Total]]-invoices[[#This Row],[rent_amount]]</f>
        <v>0</v>
      </c>
      <c r="AF5147">
        <v>3105</v>
      </c>
      <c r="AG5147">
        <v>0</v>
      </c>
      <c r="AH5147">
        <f>invoices[[#This Row],[EB Amount]]-invoices[[#This Row],[electricity_amount]]</f>
        <v>0</v>
      </c>
    </row>
    <row r="5148" spans="1:34">
      <c r="A5148" t="s">
        <v>7806</v>
      </c>
      <c r="B5148" t="s">
        <v>22</v>
      </c>
      <c r="C5148" t="s">
        <v>1571</v>
      </c>
      <c r="D5148" t="s">
        <v>24</v>
      </c>
      <c r="E5148" t="s">
        <v>104</v>
      </c>
      <c r="F5148" t="s">
        <v>1572</v>
      </c>
      <c r="G5148" t="s">
        <v>7807</v>
      </c>
      <c r="H5148" s="1">
        <f>DATE(YEAR(invoices[[#This Row],[due_date]]),MONTH(invoices[[#This Row],[due_date]]),1)</f>
        <v>45170</v>
      </c>
      <c r="I5148" s="1">
        <v>45176</v>
      </c>
      <c r="J5148">
        <v>13600</v>
      </c>
      <c r="K5148">
        <v>1023</v>
      </c>
      <c r="L5148">
        <v>0</v>
      </c>
      <c r="M5148">
        <f>invoices[[#This Row],[rent_amount]]+invoices[[#This Row],[electricity_amount]]+invoices[[#This Row],[other_charges]]</f>
        <v>14623</v>
      </c>
      <c r="N5148" t="s">
        <v>28</v>
      </c>
      <c r="O5148" t="s">
        <v>1867</v>
      </c>
      <c r="P5148">
        <v>0</v>
      </c>
      <c r="Q5148" t="b">
        <v>0</v>
      </c>
      <c r="R5148" t="s">
        <v>308</v>
      </c>
      <c r="S5148">
        <v>0</v>
      </c>
      <c r="T5148">
        <f>invoices[[#This Row],[total_amount]]</f>
        <v>14623</v>
      </c>
      <c r="U5148" t="s">
        <v>1574</v>
      </c>
      <c r="V5148" t="str">
        <f>INDEX([1]!Table1[tenantname],MATCH(invoices[[#This Row],[allotment_id]],[1]!Table1[TenantAllotmentID],0))</f>
        <v>Ravi S (B14-B2)</v>
      </c>
      <c r="W5148" t="s">
        <v>14522</v>
      </c>
      <c r="X5148" t="s">
        <v>14523</v>
      </c>
      <c r="Y5148" s="4">
        <v>45170</v>
      </c>
      <c r="Z5148" t="s">
        <v>15808</v>
      </c>
      <c r="AA5148">
        <v>9762</v>
      </c>
      <c r="AB5148">
        <v>3253</v>
      </c>
      <c r="AC5148">
        <v>585</v>
      </c>
      <c r="AD5148" s="7">
        <f>invoices[[#This Row],[Rent]]+invoices[[#This Row],[Services]]+invoices[[#This Row],[GST]]</f>
        <v>13600</v>
      </c>
      <c r="AE5148" s="7">
        <f>invoices[[#This Row],[Total]]-invoices[[#This Row],[rent_amount]]</f>
        <v>0</v>
      </c>
      <c r="AF5148">
        <v>3140</v>
      </c>
      <c r="AG5148">
        <v>1023</v>
      </c>
      <c r="AH5148">
        <f>invoices[[#This Row],[EB Amount]]-invoices[[#This Row],[electricity_amount]]</f>
        <v>0</v>
      </c>
    </row>
    <row r="5149" spans="1:34">
      <c r="A5149" t="s">
        <v>7808</v>
      </c>
      <c r="B5149" t="s">
        <v>22</v>
      </c>
      <c r="C5149" t="s">
        <v>7809</v>
      </c>
      <c r="D5149" t="s">
        <v>24</v>
      </c>
      <c r="E5149" t="s">
        <v>349</v>
      </c>
      <c r="F5149" t="s">
        <v>716</v>
      </c>
      <c r="G5149" t="s">
        <v>7810</v>
      </c>
      <c r="H5149" s="1">
        <f>DATE(YEAR(invoices[[#This Row],[due_date]]),MONTH(invoices[[#This Row],[due_date]]),1)</f>
        <v>45170</v>
      </c>
      <c r="I5149" s="1">
        <v>45176</v>
      </c>
      <c r="J5149">
        <v>22500</v>
      </c>
      <c r="K5149">
        <v>1302</v>
      </c>
      <c r="L5149">
        <v>2250</v>
      </c>
      <c r="M5149">
        <f>invoices[[#This Row],[rent_amount]]+invoices[[#This Row],[electricity_amount]]+invoices[[#This Row],[other_charges]]</f>
        <v>26052</v>
      </c>
      <c r="N5149" t="s">
        <v>28</v>
      </c>
      <c r="O5149" t="s">
        <v>307</v>
      </c>
      <c r="P5149">
        <v>0</v>
      </c>
      <c r="Q5149" t="b">
        <v>0</v>
      </c>
      <c r="R5149" t="s">
        <v>308</v>
      </c>
      <c r="S5149">
        <v>0</v>
      </c>
      <c r="T5149">
        <f>invoices[[#This Row],[total_amount]]</f>
        <v>26052</v>
      </c>
      <c r="U5149" t="s">
        <v>7811</v>
      </c>
      <c r="V5149" t="str">
        <f>INDEX([1]!Table1[tenantname],MATCH(invoices[[#This Row],[allotment_id]],[1]!Table1[TenantAllotmentID],0))</f>
        <v>Swastik Das (B11-D1)</v>
      </c>
      <c r="W5149" t="s">
        <v>15575</v>
      </c>
      <c r="X5149" t="s">
        <v>15576</v>
      </c>
      <c r="Y5149" s="4">
        <v>45170</v>
      </c>
      <c r="Z5149" t="s">
        <v>15808</v>
      </c>
      <c r="AA5149">
        <v>16151</v>
      </c>
      <c r="AB5149">
        <v>5382</v>
      </c>
      <c r="AC5149">
        <v>967</v>
      </c>
      <c r="AD5149" s="7">
        <f>invoices[[#This Row],[Rent]]+invoices[[#This Row],[Services]]+invoices[[#This Row],[GST]]</f>
        <v>22500</v>
      </c>
      <c r="AE5149" s="7">
        <f>invoices[[#This Row],[Total]]-invoices[[#This Row],[rent_amount]]</f>
        <v>0</v>
      </c>
      <c r="AF5149">
        <v>3142</v>
      </c>
      <c r="AG5149">
        <v>1302</v>
      </c>
      <c r="AH5149">
        <f>invoices[[#This Row],[EB Amount]]-invoices[[#This Row],[electricity_amount]]</f>
        <v>0</v>
      </c>
    </row>
    <row r="5150" spans="1:34">
      <c r="A5150" t="s">
        <v>7852</v>
      </c>
      <c r="B5150" t="s">
        <v>22</v>
      </c>
      <c r="C5150" t="s">
        <v>1843</v>
      </c>
      <c r="D5150" t="s">
        <v>24</v>
      </c>
      <c r="E5150" t="s">
        <v>275</v>
      </c>
      <c r="F5150" t="s">
        <v>1397</v>
      </c>
      <c r="G5150" t="s">
        <v>7853</v>
      </c>
      <c r="H5150" s="1">
        <f>DATE(YEAR(invoices[[#This Row],[due_date]]),MONTH(invoices[[#This Row],[due_date]]),1)</f>
        <v>45170</v>
      </c>
      <c r="I5150" s="1">
        <v>45176</v>
      </c>
      <c r="J5150">
        <v>1811</v>
      </c>
      <c r="K5150">
        <v>1891</v>
      </c>
      <c r="L5150">
        <v>2250</v>
      </c>
      <c r="M5150">
        <f>invoices[[#This Row],[rent_amount]]+invoices[[#This Row],[electricity_amount]]+invoices[[#This Row],[other_charges]]</f>
        <v>5952</v>
      </c>
      <c r="N5150" t="s">
        <v>28</v>
      </c>
      <c r="O5150" t="s">
        <v>1867</v>
      </c>
      <c r="P5150">
        <v>0</v>
      </c>
      <c r="Q5150" t="b">
        <v>0</v>
      </c>
      <c r="R5150" t="s">
        <v>308</v>
      </c>
      <c r="S5150">
        <v>0</v>
      </c>
      <c r="T5150">
        <f>invoices[[#This Row],[total_amount]]</f>
        <v>5952</v>
      </c>
      <c r="U5150" t="s">
        <v>1845</v>
      </c>
      <c r="V5150" t="str">
        <f>INDEX([1]!Table1[tenantname],MATCH(invoices[[#This Row],[allotment_id]],[1]!Table1[TenantAllotmentID],0))</f>
        <v>Maneesha Paruchuri (B44-B1)</v>
      </c>
      <c r="W5150" t="s">
        <v>14615</v>
      </c>
      <c r="X5150" t="s">
        <v>14616</v>
      </c>
      <c r="Y5150" s="4">
        <v>45170</v>
      </c>
      <c r="Z5150" t="s">
        <v>15808</v>
      </c>
      <c r="AA5150">
        <v>1301</v>
      </c>
      <c r="AB5150">
        <v>433</v>
      </c>
      <c r="AC5150">
        <v>77</v>
      </c>
      <c r="AD5150" s="7">
        <f>invoices[[#This Row],[Rent]]+invoices[[#This Row],[Services]]+invoices[[#This Row],[GST]]</f>
        <v>1811</v>
      </c>
      <c r="AE5150" s="7">
        <f>invoices[[#This Row],[Total]]-invoices[[#This Row],[rent_amount]]</f>
        <v>0</v>
      </c>
      <c r="AF5150">
        <v>3164</v>
      </c>
      <c r="AG5150">
        <v>1891</v>
      </c>
      <c r="AH5150">
        <f>invoices[[#This Row],[EB Amount]]-invoices[[#This Row],[electricity_amount]]</f>
        <v>0</v>
      </c>
    </row>
    <row r="5151" spans="1:34">
      <c r="A5151" t="s">
        <v>8020</v>
      </c>
      <c r="B5151" t="s">
        <v>22</v>
      </c>
      <c r="C5151" t="s">
        <v>2512</v>
      </c>
      <c r="D5151" t="s">
        <v>24</v>
      </c>
      <c r="E5151" t="s">
        <v>254</v>
      </c>
      <c r="F5151" t="s">
        <v>2299</v>
      </c>
      <c r="G5151" t="s">
        <v>8021</v>
      </c>
      <c r="H5151" s="1">
        <f>DATE(YEAR(invoices[[#This Row],[due_date]]),MONTH(invoices[[#This Row],[due_date]]),1)</f>
        <v>45170</v>
      </c>
      <c r="I5151" s="1">
        <v>45176</v>
      </c>
      <c r="J5151">
        <v>12600</v>
      </c>
      <c r="K5151">
        <v>2025</v>
      </c>
      <c r="L5151">
        <v>0</v>
      </c>
      <c r="M5151">
        <f>invoices[[#This Row],[rent_amount]]+invoices[[#This Row],[electricity_amount]]+invoices[[#This Row],[other_charges]]</f>
        <v>14625</v>
      </c>
      <c r="N5151" t="s">
        <v>28</v>
      </c>
      <c r="O5151" t="s">
        <v>307</v>
      </c>
      <c r="P5151">
        <v>0</v>
      </c>
      <c r="Q5151" t="b">
        <v>0</v>
      </c>
      <c r="R5151" t="s">
        <v>308</v>
      </c>
      <c r="S5151">
        <v>0</v>
      </c>
      <c r="T5151">
        <f>invoices[[#This Row],[total_amount]]</f>
        <v>14625</v>
      </c>
      <c r="U5151" t="s">
        <v>2514</v>
      </c>
      <c r="V5151" t="str">
        <f>INDEX([1]!Table1[tenantname],MATCH(invoices[[#This Row],[allotment_id]],[1]!Table1[TenantAllotmentID],0))</f>
        <v>Ananya Ganguli (C42-C1)</v>
      </c>
      <c r="W5151" t="s">
        <v>14822</v>
      </c>
      <c r="X5151" t="s">
        <v>14823</v>
      </c>
      <c r="Y5151" s="4">
        <v>45170</v>
      </c>
      <c r="Z5151" t="s">
        <v>15808</v>
      </c>
      <c r="AA5151">
        <v>9044</v>
      </c>
      <c r="AB5151">
        <v>3014</v>
      </c>
      <c r="AC5151">
        <v>542</v>
      </c>
      <c r="AD5151" s="7">
        <f>invoices[[#This Row],[Rent]]+invoices[[#This Row],[Services]]+invoices[[#This Row],[GST]]</f>
        <v>12600</v>
      </c>
      <c r="AE5151" s="7">
        <f>invoices[[#This Row],[Total]]-invoices[[#This Row],[rent_amount]]</f>
        <v>0</v>
      </c>
      <c r="AF5151">
        <v>3245</v>
      </c>
      <c r="AG5151">
        <v>2025</v>
      </c>
      <c r="AH5151">
        <f>invoices[[#This Row],[EB Amount]]-invoices[[#This Row],[electricity_amount]]</f>
        <v>0</v>
      </c>
    </row>
    <row r="5152" spans="1:34">
      <c r="A5152" t="s">
        <v>8058</v>
      </c>
      <c r="B5152" t="s">
        <v>22</v>
      </c>
      <c r="C5152" t="s">
        <v>3873</v>
      </c>
      <c r="D5152" t="s">
        <v>24</v>
      </c>
      <c r="E5152" t="s">
        <v>72</v>
      </c>
      <c r="F5152" t="s">
        <v>659</v>
      </c>
      <c r="G5152" t="s">
        <v>8059</v>
      </c>
      <c r="H5152" s="1">
        <f>DATE(YEAR(invoices[[#This Row],[due_date]]),MONTH(invoices[[#This Row],[due_date]]),1)</f>
        <v>45170</v>
      </c>
      <c r="I5152" s="1">
        <v>45176</v>
      </c>
      <c r="J5152">
        <v>12600</v>
      </c>
      <c r="K5152">
        <v>1116</v>
      </c>
      <c r="L5152">
        <v>0</v>
      </c>
      <c r="M5152">
        <f>invoices[[#This Row],[rent_amount]]+invoices[[#This Row],[electricity_amount]]+invoices[[#This Row],[other_charges]]</f>
        <v>13716</v>
      </c>
      <c r="N5152" t="s">
        <v>28</v>
      </c>
      <c r="O5152" t="s">
        <v>2005</v>
      </c>
      <c r="P5152">
        <v>0</v>
      </c>
      <c r="Q5152" t="b">
        <v>0</v>
      </c>
      <c r="R5152" t="s">
        <v>308</v>
      </c>
      <c r="S5152">
        <v>0</v>
      </c>
      <c r="T5152">
        <f>invoices[[#This Row],[total_amount]]</f>
        <v>13716</v>
      </c>
      <c r="U5152" t="s">
        <v>3875</v>
      </c>
      <c r="V5152" t="str">
        <f>INDEX([1]!Table1[tenantname],MATCH(invoices[[#This Row],[allotment_id]],[1]!Table1[TenantAllotmentID],0))</f>
        <v>Shaili Sharma (C34-C1)</v>
      </c>
      <c r="W5152" t="s">
        <v>15143</v>
      </c>
      <c r="X5152" t="s">
        <v>15144</v>
      </c>
      <c r="Y5152" s="4">
        <v>45170</v>
      </c>
      <c r="Z5152" t="s">
        <v>15808</v>
      </c>
      <c r="AA5152">
        <v>9044</v>
      </c>
      <c r="AB5152">
        <v>3014</v>
      </c>
      <c r="AC5152">
        <v>542</v>
      </c>
      <c r="AD5152" s="7">
        <f>invoices[[#This Row],[Rent]]+invoices[[#This Row],[Services]]+invoices[[#This Row],[GST]]</f>
        <v>12600</v>
      </c>
      <c r="AE5152" s="7">
        <f>invoices[[#This Row],[Total]]-invoices[[#This Row],[rent_amount]]</f>
        <v>0</v>
      </c>
      <c r="AF5152">
        <v>3266</v>
      </c>
      <c r="AG5152">
        <v>1116</v>
      </c>
      <c r="AH5152">
        <f>invoices[[#This Row],[EB Amount]]-invoices[[#This Row],[electricity_amount]]</f>
        <v>0</v>
      </c>
    </row>
    <row r="5153" spans="1:34">
      <c r="A5153" t="s">
        <v>8104</v>
      </c>
      <c r="B5153" t="s">
        <v>22</v>
      </c>
      <c r="C5153" t="s">
        <v>1068</v>
      </c>
      <c r="D5153" t="s">
        <v>24</v>
      </c>
      <c r="E5153" t="s">
        <v>476</v>
      </c>
      <c r="F5153" t="s">
        <v>1069</v>
      </c>
      <c r="G5153" t="s">
        <v>8105</v>
      </c>
      <c r="H5153" s="1">
        <f>DATE(YEAR(invoices[[#This Row],[due_date]]),MONTH(invoices[[#This Row],[due_date]]),1)</f>
        <v>45170</v>
      </c>
      <c r="I5153" s="1">
        <v>45176</v>
      </c>
      <c r="J5153">
        <v>12500</v>
      </c>
      <c r="K5153">
        <v>1767</v>
      </c>
      <c r="L5153">
        <v>0</v>
      </c>
      <c r="M5153">
        <f>invoices[[#This Row],[rent_amount]]+invoices[[#This Row],[electricity_amount]]+invoices[[#This Row],[other_charges]]</f>
        <v>14267</v>
      </c>
      <c r="N5153" t="s">
        <v>28</v>
      </c>
      <c r="O5153" t="s">
        <v>1867</v>
      </c>
      <c r="P5153">
        <v>0</v>
      </c>
      <c r="Q5153" t="b">
        <v>0</v>
      </c>
      <c r="R5153" t="s">
        <v>308</v>
      </c>
      <c r="S5153">
        <v>0</v>
      </c>
      <c r="T5153">
        <f>invoices[[#This Row],[total_amount]]</f>
        <v>14267</v>
      </c>
      <c r="U5153" t="s">
        <v>1071</v>
      </c>
      <c r="V5153" t="str">
        <f>INDEX([1]!Table1[tenantname],MATCH(invoices[[#This Row],[allotment_id]],[1]!Table1[TenantAllotmentID],0))</f>
        <v>pradeep Kashavena (B41-C2)</v>
      </c>
      <c r="W5153" t="s">
        <v>14337</v>
      </c>
      <c r="X5153" t="s">
        <v>14338</v>
      </c>
      <c r="Y5153" s="4">
        <v>45170</v>
      </c>
      <c r="Z5153" t="s">
        <v>15808</v>
      </c>
      <c r="AA5153">
        <v>8973</v>
      </c>
      <c r="AB5153">
        <v>2990</v>
      </c>
      <c r="AC5153">
        <v>537</v>
      </c>
      <c r="AD5153" s="7">
        <f>invoices[[#This Row],[Rent]]+invoices[[#This Row],[Services]]+invoices[[#This Row],[GST]]</f>
        <v>12500</v>
      </c>
      <c r="AE5153" s="7">
        <f>invoices[[#This Row],[Total]]-invoices[[#This Row],[rent_amount]]</f>
        <v>0</v>
      </c>
      <c r="AF5153">
        <v>3289</v>
      </c>
      <c r="AG5153">
        <v>1767</v>
      </c>
      <c r="AH5153">
        <f>invoices[[#This Row],[EB Amount]]-invoices[[#This Row],[electricity_amount]]</f>
        <v>0</v>
      </c>
    </row>
    <row r="5154" spans="1:34">
      <c r="A5154" t="s">
        <v>8501</v>
      </c>
      <c r="B5154" t="s">
        <v>22</v>
      </c>
      <c r="C5154" t="s">
        <v>4744</v>
      </c>
      <c r="D5154" t="s">
        <v>24</v>
      </c>
      <c r="E5154" t="s">
        <v>254</v>
      </c>
      <c r="F5154" t="s">
        <v>1092</v>
      </c>
      <c r="G5154" t="s">
        <v>8502</v>
      </c>
      <c r="H5154" s="1">
        <f>DATE(YEAR(invoices[[#This Row],[due_date]]),MONTH(invoices[[#This Row],[due_date]]),1)</f>
        <v>45170</v>
      </c>
      <c r="I5154" s="1">
        <v>45176</v>
      </c>
      <c r="J5154">
        <v>13600</v>
      </c>
      <c r="K5154">
        <v>2106</v>
      </c>
      <c r="L5154">
        <v>0</v>
      </c>
      <c r="M5154">
        <f>invoices[[#This Row],[rent_amount]]+invoices[[#This Row],[electricity_amount]]+invoices[[#This Row],[other_charges]]</f>
        <v>15706</v>
      </c>
      <c r="N5154" t="s">
        <v>28</v>
      </c>
      <c r="O5154" t="s">
        <v>1867</v>
      </c>
      <c r="P5154">
        <v>0</v>
      </c>
      <c r="Q5154" t="b">
        <v>0</v>
      </c>
      <c r="R5154" t="s">
        <v>308</v>
      </c>
      <c r="S5154">
        <v>0</v>
      </c>
      <c r="T5154">
        <f>invoices[[#This Row],[total_amount]]</f>
        <v>15706</v>
      </c>
      <c r="U5154" t="s">
        <v>4746</v>
      </c>
      <c r="V5154" t="str">
        <f>INDEX([1]!Table1[tenantname],MATCH(invoices[[#This Row],[allotment_id]],[1]!Table1[TenantAllotmentID],0))</f>
        <v>Gayathri Sudhakaran (C42-B2)</v>
      </c>
      <c r="W5154" t="s">
        <v>15279</v>
      </c>
      <c r="X5154" t="s">
        <v>15280</v>
      </c>
      <c r="Y5154" s="4">
        <v>45170</v>
      </c>
      <c r="Z5154" t="s">
        <v>15808</v>
      </c>
      <c r="AA5154">
        <v>9762</v>
      </c>
      <c r="AB5154">
        <v>3253</v>
      </c>
      <c r="AC5154">
        <v>585</v>
      </c>
      <c r="AD5154" s="7">
        <f>invoices[[#This Row],[Rent]]+invoices[[#This Row],[Services]]+invoices[[#This Row],[GST]]</f>
        <v>13600</v>
      </c>
      <c r="AE5154" s="7">
        <f>invoices[[#This Row],[Total]]-invoices[[#This Row],[rent_amount]]</f>
        <v>0</v>
      </c>
      <c r="AF5154">
        <v>3489</v>
      </c>
      <c r="AG5154">
        <v>2106</v>
      </c>
      <c r="AH5154">
        <f>invoices[[#This Row],[EB Amount]]-invoices[[#This Row],[electricity_amount]]</f>
        <v>0</v>
      </c>
    </row>
    <row r="5155" spans="1:34">
      <c r="A5155" t="s">
        <v>8537</v>
      </c>
      <c r="B5155" t="s">
        <v>22</v>
      </c>
      <c r="C5155" t="s">
        <v>1992</v>
      </c>
      <c r="D5155" t="s">
        <v>24</v>
      </c>
      <c r="E5155" t="s">
        <v>147</v>
      </c>
      <c r="F5155" t="s">
        <v>370</v>
      </c>
      <c r="G5155" t="s">
        <v>8538</v>
      </c>
      <c r="H5155" s="1">
        <f>DATE(YEAR(invoices[[#This Row],[due_date]]),MONTH(invoices[[#This Row],[due_date]]),1)</f>
        <v>45170</v>
      </c>
      <c r="I5155" s="1">
        <v>45176</v>
      </c>
      <c r="J5155">
        <v>18300</v>
      </c>
      <c r="K5155">
        <v>2077</v>
      </c>
      <c r="L5155">
        <v>0</v>
      </c>
      <c r="M5155">
        <f>invoices[[#This Row],[rent_amount]]+invoices[[#This Row],[electricity_amount]]+invoices[[#This Row],[other_charges]]</f>
        <v>20377</v>
      </c>
      <c r="N5155" t="s">
        <v>28</v>
      </c>
      <c r="O5155" t="s">
        <v>1867</v>
      </c>
      <c r="P5155">
        <v>0</v>
      </c>
      <c r="Q5155" t="b">
        <v>0</v>
      </c>
      <c r="R5155" t="s">
        <v>308</v>
      </c>
      <c r="S5155">
        <v>0</v>
      </c>
      <c r="T5155">
        <f>invoices[[#This Row],[total_amount]]</f>
        <v>20377</v>
      </c>
      <c r="U5155" t="s">
        <v>1994</v>
      </c>
      <c r="V5155" t="str">
        <f>INDEX([1]!Table1[tenantname],MATCH(invoices[[#This Row],[allotment_id]],[1]!Table1[TenantAllotmentID],0))</f>
        <v>Parag Kaundil (C31-A1)</v>
      </c>
      <c r="W5155" t="s">
        <v>14671</v>
      </c>
      <c r="X5155" t="s">
        <v>14672</v>
      </c>
      <c r="Y5155" s="4">
        <v>45170</v>
      </c>
      <c r="Z5155" t="s">
        <v>15808</v>
      </c>
      <c r="AA5155">
        <v>13136</v>
      </c>
      <c r="AB5155">
        <v>4377</v>
      </c>
      <c r="AC5155">
        <v>787</v>
      </c>
      <c r="AD5155" s="7">
        <f>invoices[[#This Row],[Rent]]+invoices[[#This Row],[Services]]+invoices[[#This Row],[GST]]</f>
        <v>18300</v>
      </c>
      <c r="AE5155" s="7">
        <f>invoices[[#This Row],[Total]]-invoices[[#This Row],[rent_amount]]</f>
        <v>0</v>
      </c>
      <c r="AF5155">
        <v>3507</v>
      </c>
      <c r="AG5155">
        <v>2077</v>
      </c>
      <c r="AH5155">
        <f>invoices[[#This Row],[EB Amount]]-invoices[[#This Row],[electricity_amount]]</f>
        <v>0</v>
      </c>
    </row>
    <row r="5156" spans="1:34">
      <c r="A5156" t="s">
        <v>8545</v>
      </c>
      <c r="B5156" t="s">
        <v>22</v>
      </c>
      <c r="C5156" t="s">
        <v>3540</v>
      </c>
      <c r="D5156" t="s">
        <v>24</v>
      </c>
      <c r="E5156" t="s">
        <v>147</v>
      </c>
      <c r="F5156" t="s">
        <v>733</v>
      </c>
      <c r="G5156" t="s">
        <v>8546</v>
      </c>
      <c r="H5156" s="1">
        <f>DATE(YEAR(invoices[[#This Row],[due_date]]),MONTH(invoices[[#This Row],[due_date]]),1)</f>
        <v>45170</v>
      </c>
      <c r="I5156" s="1">
        <v>45176</v>
      </c>
      <c r="J5156">
        <v>13600</v>
      </c>
      <c r="K5156">
        <v>2077</v>
      </c>
      <c r="L5156">
        <v>0</v>
      </c>
      <c r="M5156">
        <f>invoices[[#This Row],[rent_amount]]+invoices[[#This Row],[electricity_amount]]+invoices[[#This Row],[other_charges]]</f>
        <v>15677</v>
      </c>
      <c r="N5156" t="s">
        <v>28</v>
      </c>
      <c r="O5156" t="s">
        <v>2005</v>
      </c>
      <c r="P5156">
        <v>0</v>
      </c>
      <c r="Q5156" t="b">
        <v>0</v>
      </c>
      <c r="R5156" t="s">
        <v>308</v>
      </c>
      <c r="S5156">
        <v>0</v>
      </c>
      <c r="T5156">
        <f>invoices[[#This Row],[total_amount]]</f>
        <v>15677</v>
      </c>
      <c r="U5156" t="s">
        <v>3542</v>
      </c>
      <c r="V5156" t="str">
        <f>INDEX([1]!Table1[tenantname],MATCH(invoices[[#This Row],[allotment_id]],[1]!Table1[TenantAllotmentID],0))</f>
        <v>Shivasuthan KS (C31-B2)</v>
      </c>
      <c r="W5156" t="s">
        <v>15078</v>
      </c>
      <c r="X5156" t="s">
        <v>15079</v>
      </c>
      <c r="Y5156" s="4">
        <v>45170</v>
      </c>
      <c r="Z5156" t="s">
        <v>15808</v>
      </c>
      <c r="AA5156">
        <v>9762</v>
      </c>
      <c r="AB5156">
        <v>3253</v>
      </c>
      <c r="AC5156">
        <v>585</v>
      </c>
      <c r="AD5156" s="7">
        <f>invoices[[#This Row],[Rent]]+invoices[[#This Row],[Services]]+invoices[[#This Row],[GST]]</f>
        <v>13600</v>
      </c>
      <c r="AE5156" s="7">
        <f>invoices[[#This Row],[Total]]-invoices[[#This Row],[rent_amount]]</f>
        <v>0</v>
      </c>
      <c r="AF5156">
        <v>3511</v>
      </c>
      <c r="AG5156">
        <v>2077</v>
      </c>
      <c r="AH5156">
        <f>invoices[[#This Row],[EB Amount]]-invoices[[#This Row],[electricity_amount]]</f>
        <v>0</v>
      </c>
    </row>
    <row r="5157" spans="1:34">
      <c r="A5157" t="s">
        <v>8680</v>
      </c>
      <c r="B5157" t="s">
        <v>22</v>
      </c>
      <c r="C5157" t="s">
        <v>95</v>
      </c>
      <c r="D5157" t="s">
        <v>24</v>
      </c>
      <c r="E5157" t="s">
        <v>96</v>
      </c>
      <c r="F5157" t="s">
        <v>97</v>
      </c>
      <c r="G5157" t="s">
        <v>8681</v>
      </c>
      <c r="H5157" s="1">
        <f>DATE(YEAR(invoices[[#This Row],[due_date]]),MONTH(invoices[[#This Row],[due_date]]),1)</f>
        <v>45170</v>
      </c>
      <c r="I5157" s="1">
        <v>45176</v>
      </c>
      <c r="J5157">
        <v>12180</v>
      </c>
      <c r="K5157">
        <v>0</v>
      </c>
      <c r="L5157">
        <v>0</v>
      </c>
      <c r="M5157">
        <f>invoices[[#This Row],[rent_amount]]+invoices[[#This Row],[electricity_amount]]+invoices[[#This Row],[other_charges]]</f>
        <v>12180</v>
      </c>
      <c r="N5157" t="s">
        <v>28</v>
      </c>
      <c r="O5157" t="s">
        <v>307</v>
      </c>
      <c r="P5157">
        <v>0</v>
      </c>
      <c r="Q5157" t="b">
        <v>0</v>
      </c>
      <c r="R5157" t="s">
        <v>308</v>
      </c>
      <c r="S5157">
        <v>0</v>
      </c>
      <c r="T5157">
        <f>invoices[[#This Row],[total_amount]]</f>
        <v>12180</v>
      </c>
      <c r="U5157" t="s">
        <v>101</v>
      </c>
      <c r="V5157" t="str">
        <f>INDEX([1]!Table1[tenantname],MATCH(invoices[[#This Row],[allotment_id]],[1]!Table1[TenantAllotmentID],0))</f>
        <v>Athreya Guru (B33-C2)</v>
      </c>
      <c r="W5157" t="s">
        <v>14002</v>
      </c>
      <c r="X5157" t="s">
        <v>14003</v>
      </c>
      <c r="Y5157" s="4">
        <v>45170</v>
      </c>
      <c r="Z5157" t="s">
        <v>15808</v>
      </c>
      <c r="AA5157">
        <v>8743</v>
      </c>
      <c r="AB5157">
        <v>2913</v>
      </c>
      <c r="AC5157">
        <v>524</v>
      </c>
      <c r="AD5157" s="7">
        <f>invoices[[#This Row],[Rent]]+invoices[[#This Row],[Services]]+invoices[[#This Row],[GST]]</f>
        <v>12180</v>
      </c>
      <c r="AE5157" s="7">
        <f>invoices[[#This Row],[Total]]-invoices[[#This Row],[rent_amount]]</f>
        <v>0</v>
      </c>
      <c r="AF5157">
        <v>3584</v>
      </c>
      <c r="AG5157">
        <v>0</v>
      </c>
      <c r="AH5157">
        <f>invoices[[#This Row],[EB Amount]]-invoices[[#This Row],[electricity_amount]]</f>
        <v>0</v>
      </c>
    </row>
    <row r="5158" spans="1:34">
      <c r="A5158" t="s">
        <v>8870</v>
      </c>
      <c r="B5158" t="s">
        <v>22</v>
      </c>
      <c r="C5158" t="s">
        <v>2682</v>
      </c>
      <c r="D5158" t="s">
        <v>24</v>
      </c>
      <c r="E5158" t="s">
        <v>25</v>
      </c>
      <c r="F5158" t="s">
        <v>65</v>
      </c>
      <c r="G5158" t="s">
        <v>8871</v>
      </c>
      <c r="H5158" s="1">
        <f>DATE(YEAR(invoices[[#This Row],[due_date]]),MONTH(invoices[[#This Row],[due_date]]),1)</f>
        <v>45170</v>
      </c>
      <c r="I5158" s="1">
        <v>45176</v>
      </c>
      <c r="J5158">
        <v>12500</v>
      </c>
      <c r="K5158">
        <v>1144</v>
      </c>
      <c r="L5158">
        <v>0</v>
      </c>
      <c r="M5158">
        <f>invoices[[#This Row],[rent_amount]]+invoices[[#This Row],[electricity_amount]]+invoices[[#This Row],[other_charges]]</f>
        <v>13644</v>
      </c>
      <c r="N5158" t="s">
        <v>28</v>
      </c>
      <c r="O5158" t="s">
        <v>307</v>
      </c>
      <c r="P5158">
        <v>0</v>
      </c>
      <c r="Q5158" t="b">
        <v>0</v>
      </c>
      <c r="R5158" t="s">
        <v>308</v>
      </c>
      <c r="S5158">
        <v>0</v>
      </c>
      <c r="T5158">
        <f>invoices[[#This Row],[total_amount]]</f>
        <v>13644</v>
      </c>
      <c r="U5158" t="s">
        <v>2684</v>
      </c>
      <c r="V5158" t="str">
        <f>INDEX([1]!Table1[tenantname],MATCH(invoices[[#This Row],[allotment_id]],[1]!Table1[TenantAllotmentID],0))</f>
        <v>Amita Asthana (A24-C2)</v>
      </c>
      <c r="W5158" t="s">
        <v>14866</v>
      </c>
      <c r="X5158" t="s">
        <v>14867</v>
      </c>
      <c r="Y5158" s="4">
        <v>45170</v>
      </c>
      <c r="Z5158" t="s">
        <v>15808</v>
      </c>
      <c r="AA5158">
        <v>8973</v>
      </c>
      <c r="AB5158">
        <v>2990</v>
      </c>
      <c r="AC5158">
        <v>537</v>
      </c>
      <c r="AD5158" s="7">
        <f>invoices[[#This Row],[Rent]]+invoices[[#This Row],[Services]]+invoices[[#This Row],[GST]]</f>
        <v>12500</v>
      </c>
      <c r="AE5158" s="7">
        <f>invoices[[#This Row],[Total]]-invoices[[#This Row],[rent_amount]]</f>
        <v>0</v>
      </c>
      <c r="AF5158">
        <v>3685</v>
      </c>
      <c r="AG5158">
        <v>1144</v>
      </c>
      <c r="AH5158">
        <f>invoices[[#This Row],[EB Amount]]-invoices[[#This Row],[electricity_amount]]</f>
        <v>0</v>
      </c>
    </row>
    <row r="5159" spans="1:34">
      <c r="A5159" t="s">
        <v>8872</v>
      </c>
      <c r="B5159" t="s">
        <v>22</v>
      </c>
      <c r="C5159" t="s">
        <v>494</v>
      </c>
      <c r="D5159" t="s">
        <v>24</v>
      </c>
      <c r="E5159" t="s">
        <v>167</v>
      </c>
      <c r="F5159" t="s">
        <v>495</v>
      </c>
      <c r="G5159" t="s">
        <v>8873</v>
      </c>
      <c r="H5159" s="1">
        <f>DATE(YEAR(invoices[[#This Row],[due_date]]),MONTH(invoices[[#This Row],[due_date]]),1)</f>
        <v>45170</v>
      </c>
      <c r="I5159" s="1">
        <v>45176</v>
      </c>
      <c r="J5159">
        <v>12500</v>
      </c>
      <c r="K5159">
        <v>1736</v>
      </c>
      <c r="L5159">
        <v>0</v>
      </c>
      <c r="M5159">
        <f>invoices[[#This Row],[rent_amount]]+invoices[[#This Row],[electricity_amount]]+invoices[[#This Row],[other_charges]]</f>
        <v>14236</v>
      </c>
      <c r="N5159" t="s">
        <v>28</v>
      </c>
      <c r="O5159" t="s">
        <v>2005</v>
      </c>
      <c r="P5159">
        <v>0</v>
      </c>
      <c r="Q5159" t="b">
        <v>0</v>
      </c>
      <c r="R5159" t="s">
        <v>308</v>
      </c>
      <c r="S5159">
        <v>0</v>
      </c>
      <c r="T5159">
        <f>invoices[[#This Row],[total_amount]]</f>
        <v>14236</v>
      </c>
      <c r="U5159" t="s">
        <v>498</v>
      </c>
      <c r="V5159" t="str">
        <f>INDEX([1]!Table1[tenantname],MATCH(invoices[[#This Row],[allotment_id]],[1]!Table1[TenantAllotmentID],0))</f>
        <v>TANVEER MUSTAFA (B42-C1)</v>
      </c>
      <c r="W5159" t="s">
        <v>14130</v>
      </c>
      <c r="X5159" t="s">
        <v>14131</v>
      </c>
      <c r="Y5159" s="4">
        <v>45170</v>
      </c>
      <c r="Z5159" t="s">
        <v>15808</v>
      </c>
      <c r="AA5159">
        <v>8973</v>
      </c>
      <c r="AB5159">
        <v>2990</v>
      </c>
      <c r="AC5159">
        <v>537</v>
      </c>
      <c r="AD5159" s="7">
        <f>invoices[[#This Row],[Rent]]+invoices[[#This Row],[Services]]+invoices[[#This Row],[GST]]</f>
        <v>12500</v>
      </c>
      <c r="AE5159" s="7">
        <f>invoices[[#This Row],[Total]]-invoices[[#This Row],[rent_amount]]</f>
        <v>0</v>
      </c>
      <c r="AF5159">
        <v>3686</v>
      </c>
      <c r="AG5159">
        <v>1736</v>
      </c>
      <c r="AH5159">
        <f>invoices[[#This Row],[EB Amount]]-invoices[[#This Row],[electricity_amount]]</f>
        <v>0</v>
      </c>
    </row>
    <row r="5160" spans="1:34">
      <c r="A5160" t="s">
        <v>8910</v>
      </c>
      <c r="B5160" t="s">
        <v>22</v>
      </c>
      <c r="C5160" t="s">
        <v>267</v>
      </c>
      <c r="D5160" t="s">
        <v>24</v>
      </c>
      <c r="E5160" t="s">
        <v>247</v>
      </c>
      <c r="F5160" t="s">
        <v>365</v>
      </c>
      <c r="G5160" t="s">
        <v>8911</v>
      </c>
      <c r="H5160" s="1">
        <f>DATE(YEAR(invoices[[#This Row],[due_date]]),MONTH(invoices[[#This Row],[due_date]]),1)</f>
        <v>45170</v>
      </c>
      <c r="I5160" s="1">
        <v>45176</v>
      </c>
      <c r="J5160">
        <v>12600</v>
      </c>
      <c r="K5160">
        <v>1364</v>
      </c>
      <c r="L5160">
        <v>0</v>
      </c>
      <c r="M5160">
        <f>invoices[[#This Row],[rent_amount]]+invoices[[#This Row],[electricity_amount]]+invoices[[#This Row],[other_charges]]</f>
        <v>13964</v>
      </c>
      <c r="N5160" t="s">
        <v>28</v>
      </c>
      <c r="O5160" t="s">
        <v>1867</v>
      </c>
      <c r="P5160">
        <v>0</v>
      </c>
      <c r="Q5160" t="b">
        <v>0</v>
      </c>
      <c r="R5160" t="s">
        <v>308</v>
      </c>
      <c r="S5160">
        <v>0</v>
      </c>
      <c r="T5160">
        <f>invoices[[#This Row],[total_amount]]</f>
        <v>13964</v>
      </c>
      <c r="U5160" t="s">
        <v>2450</v>
      </c>
      <c r="V5160" t="str">
        <f>INDEX([1]!Table1[tenantname],MATCH(invoices[[#This Row],[allotment_id]],[1]!Table1[TenantAllotmentID],0))</f>
        <v>Nikhil Pandey (C11-C1)</v>
      </c>
      <c r="W5160" t="s">
        <v>14050</v>
      </c>
      <c r="X5160" t="s">
        <v>14807</v>
      </c>
      <c r="Y5160" s="4">
        <v>45170</v>
      </c>
      <c r="Z5160" t="s">
        <v>15808</v>
      </c>
      <c r="AA5160">
        <v>9044</v>
      </c>
      <c r="AB5160">
        <v>3014</v>
      </c>
      <c r="AC5160">
        <v>542</v>
      </c>
      <c r="AD5160" s="7">
        <f>invoices[[#This Row],[Rent]]+invoices[[#This Row],[Services]]+invoices[[#This Row],[GST]]</f>
        <v>12600</v>
      </c>
      <c r="AE5160" s="7">
        <f>invoices[[#This Row],[Total]]-invoices[[#This Row],[rent_amount]]</f>
        <v>0</v>
      </c>
      <c r="AF5160">
        <v>3705</v>
      </c>
      <c r="AG5160">
        <v>1364</v>
      </c>
      <c r="AH5160">
        <f>invoices[[#This Row],[EB Amount]]-invoices[[#This Row],[electricity_amount]]</f>
        <v>0</v>
      </c>
    </row>
    <row r="5161" spans="1:34">
      <c r="A5161" t="s">
        <v>8980</v>
      </c>
      <c r="B5161" t="s">
        <v>22</v>
      </c>
      <c r="C5161" t="s">
        <v>1981</v>
      </c>
      <c r="D5161" t="s">
        <v>24</v>
      </c>
      <c r="E5161" t="s">
        <v>96</v>
      </c>
      <c r="F5161" t="s">
        <v>1982</v>
      </c>
      <c r="G5161" t="s">
        <v>8981</v>
      </c>
      <c r="H5161" s="1">
        <f>DATE(YEAR(invoices[[#This Row],[due_date]]),MONTH(invoices[[#This Row],[due_date]]),1)</f>
        <v>45170</v>
      </c>
      <c r="I5161" s="1">
        <v>45176</v>
      </c>
      <c r="J5161">
        <v>12500</v>
      </c>
      <c r="K5161">
        <v>1716</v>
      </c>
      <c r="L5161">
        <v>0</v>
      </c>
      <c r="M5161">
        <f>invoices[[#This Row],[rent_amount]]+invoices[[#This Row],[electricity_amount]]+invoices[[#This Row],[other_charges]]</f>
        <v>14216</v>
      </c>
      <c r="N5161" t="s">
        <v>28</v>
      </c>
      <c r="O5161" t="s">
        <v>1867</v>
      </c>
      <c r="P5161">
        <v>0</v>
      </c>
      <c r="Q5161" t="b">
        <v>0</v>
      </c>
      <c r="R5161" t="s">
        <v>308</v>
      </c>
      <c r="S5161">
        <v>0</v>
      </c>
      <c r="T5161">
        <f>invoices[[#This Row],[total_amount]]</f>
        <v>14216</v>
      </c>
      <c r="U5161" t="s">
        <v>1984</v>
      </c>
      <c r="V5161" t="str">
        <f>INDEX([1]!Table1[tenantname],MATCH(invoices[[#This Row],[allotment_id]],[1]!Table1[TenantAllotmentID],0))</f>
        <v>Nitin Chanpuriya (B33-C1)</v>
      </c>
      <c r="W5161" t="s">
        <v>14667</v>
      </c>
      <c r="X5161" t="s">
        <v>14668</v>
      </c>
      <c r="Y5161" s="4">
        <v>45170</v>
      </c>
      <c r="Z5161" t="s">
        <v>15808</v>
      </c>
      <c r="AA5161">
        <v>8973</v>
      </c>
      <c r="AB5161">
        <v>2990</v>
      </c>
      <c r="AC5161">
        <v>537</v>
      </c>
      <c r="AD5161" s="7">
        <f>invoices[[#This Row],[Rent]]+invoices[[#This Row],[Services]]+invoices[[#This Row],[GST]]</f>
        <v>12500</v>
      </c>
      <c r="AE5161" s="7">
        <f>invoices[[#This Row],[Total]]-invoices[[#This Row],[rent_amount]]</f>
        <v>0</v>
      </c>
      <c r="AF5161">
        <v>3746</v>
      </c>
      <c r="AG5161">
        <v>1716</v>
      </c>
      <c r="AH5161">
        <f>invoices[[#This Row],[EB Amount]]-invoices[[#This Row],[electricity_amount]]</f>
        <v>0</v>
      </c>
    </row>
    <row r="5162" spans="1:34">
      <c r="A5162" t="s">
        <v>9010</v>
      </c>
      <c r="B5162" t="s">
        <v>22</v>
      </c>
      <c r="C5162" t="s">
        <v>4247</v>
      </c>
      <c r="D5162" t="s">
        <v>24</v>
      </c>
      <c r="E5162" t="s">
        <v>569</v>
      </c>
      <c r="F5162" t="s">
        <v>727</v>
      </c>
      <c r="G5162" t="s">
        <v>9011</v>
      </c>
      <c r="H5162" s="1">
        <f>DATE(YEAR(invoices[[#This Row],[due_date]]),MONTH(invoices[[#This Row],[due_date]]),1)</f>
        <v>45170</v>
      </c>
      <c r="I5162" s="1">
        <v>45176</v>
      </c>
      <c r="J5162">
        <v>12000</v>
      </c>
      <c r="K5162">
        <v>1044</v>
      </c>
      <c r="L5162">
        <v>0</v>
      </c>
      <c r="M5162">
        <f>invoices[[#This Row],[rent_amount]]+invoices[[#This Row],[electricity_amount]]+invoices[[#This Row],[other_charges]]</f>
        <v>13044</v>
      </c>
      <c r="N5162" t="s">
        <v>28</v>
      </c>
      <c r="O5162" t="s">
        <v>2005</v>
      </c>
      <c r="P5162">
        <v>0</v>
      </c>
      <c r="Q5162" t="b">
        <v>0</v>
      </c>
      <c r="R5162" t="s">
        <v>308</v>
      </c>
      <c r="S5162">
        <v>0</v>
      </c>
      <c r="T5162">
        <f>invoices[[#This Row],[total_amount]]</f>
        <v>13044</v>
      </c>
      <c r="U5162" t="s">
        <v>4249</v>
      </c>
      <c r="V5162" t="str">
        <f>INDEX([1]!Table1[tenantname],MATCH(invoices[[#This Row],[allotment_id]],[1]!Table1[TenantAllotmentID],0))</f>
        <v>Swarali Kadam (C12-C3)</v>
      </c>
      <c r="W5162" t="s">
        <v>15195</v>
      </c>
      <c r="X5162" t="s">
        <v>15196</v>
      </c>
      <c r="Y5162" s="4">
        <v>45170</v>
      </c>
      <c r="Z5162" t="s">
        <v>15808</v>
      </c>
      <c r="AA5162">
        <v>8400</v>
      </c>
      <c r="AB5162">
        <v>3050</v>
      </c>
      <c r="AC5162">
        <v>550</v>
      </c>
      <c r="AD5162" s="7">
        <f>invoices[[#This Row],[Rent]]+invoices[[#This Row],[Services]]+invoices[[#This Row],[GST]]</f>
        <v>12000</v>
      </c>
      <c r="AE5162" s="7">
        <f>invoices[[#This Row],[Total]]-invoices[[#This Row],[rent_amount]]</f>
        <v>0</v>
      </c>
      <c r="AF5162">
        <v>3764</v>
      </c>
      <c r="AG5162">
        <v>1044</v>
      </c>
      <c r="AH5162">
        <f>invoices[[#This Row],[EB Amount]]-invoices[[#This Row],[electricity_amount]]</f>
        <v>0</v>
      </c>
    </row>
    <row r="5163" spans="1:34">
      <c r="A5163" s="2" t="s">
        <v>9020</v>
      </c>
      <c r="B5163" t="s">
        <v>22</v>
      </c>
      <c r="C5163" t="s">
        <v>785</v>
      </c>
      <c r="D5163" t="s">
        <v>24</v>
      </c>
      <c r="E5163" t="s">
        <v>342</v>
      </c>
      <c r="F5163" t="s">
        <v>343</v>
      </c>
      <c r="G5163" t="s">
        <v>9021</v>
      </c>
      <c r="H5163" s="1">
        <f>DATE(YEAR(invoices[[#This Row],[due_date]]),MONTH(invoices[[#This Row],[due_date]]),1)</f>
        <v>45170</v>
      </c>
      <c r="I5163" s="1">
        <v>45176</v>
      </c>
      <c r="J5163">
        <v>13000</v>
      </c>
      <c r="K5163">
        <v>0</v>
      </c>
      <c r="L5163">
        <v>0</v>
      </c>
      <c r="M5163">
        <f>invoices[[#This Row],[rent_amount]]+invoices[[#This Row],[electricity_amount]]+invoices[[#This Row],[other_charges]]</f>
        <v>13000</v>
      </c>
      <c r="N5163" t="s">
        <v>28</v>
      </c>
      <c r="O5163" t="s">
        <v>1867</v>
      </c>
      <c r="P5163">
        <v>0</v>
      </c>
      <c r="Q5163" t="b">
        <v>0</v>
      </c>
      <c r="R5163" t="s">
        <v>308</v>
      </c>
      <c r="S5163">
        <v>0</v>
      </c>
      <c r="T5163">
        <f>invoices[[#This Row],[total_amount]]</f>
        <v>13000</v>
      </c>
      <c r="U5163" t="s">
        <v>787</v>
      </c>
      <c r="V5163" t="str">
        <f>INDEX([1]!Table1[tenantname],MATCH(invoices[[#This Row],[allotment_id]],[1]!Table1[TenantAllotmentID],0))</f>
        <v>Chaitra YN (D11-B1)</v>
      </c>
      <c r="W5163" t="s">
        <v>14231</v>
      </c>
      <c r="X5163" t="s">
        <v>14232</v>
      </c>
      <c r="Y5163" s="4">
        <v>45170</v>
      </c>
      <c r="Z5163" t="s">
        <v>15808</v>
      </c>
      <c r="AA5163">
        <v>9100</v>
      </c>
      <c r="AB5163">
        <v>3304</v>
      </c>
      <c r="AC5163">
        <v>596</v>
      </c>
      <c r="AD5163" s="7">
        <f>invoices[[#This Row],[Rent]]+invoices[[#This Row],[Services]]+invoices[[#This Row],[GST]]</f>
        <v>13000</v>
      </c>
      <c r="AE5163" s="7">
        <f>invoices[[#This Row],[Total]]-invoices[[#This Row],[rent_amount]]</f>
        <v>0</v>
      </c>
      <c r="AF5163">
        <v>3769</v>
      </c>
      <c r="AG5163">
        <v>0</v>
      </c>
      <c r="AH5163">
        <f>invoices[[#This Row],[EB Amount]]-invoices[[#This Row],[electricity_amount]]</f>
        <v>0</v>
      </c>
    </row>
    <row r="5164" spans="1:34">
      <c r="A5164" t="s">
        <v>9022</v>
      </c>
      <c r="B5164" t="s">
        <v>22</v>
      </c>
      <c r="C5164" t="s">
        <v>1387</v>
      </c>
      <c r="D5164" t="s">
        <v>24</v>
      </c>
      <c r="E5164" t="s">
        <v>476</v>
      </c>
      <c r="F5164" t="s">
        <v>1388</v>
      </c>
      <c r="G5164" t="s">
        <v>9023</v>
      </c>
      <c r="H5164" s="1">
        <f>DATE(YEAR(invoices[[#This Row],[due_date]]),MONTH(invoices[[#This Row],[due_date]]),1)</f>
        <v>45170</v>
      </c>
      <c r="I5164" s="1">
        <v>45176</v>
      </c>
      <c r="J5164">
        <v>13600</v>
      </c>
      <c r="K5164">
        <v>1767</v>
      </c>
      <c r="L5164">
        <v>0</v>
      </c>
      <c r="M5164">
        <f>invoices[[#This Row],[rent_amount]]+invoices[[#This Row],[electricity_amount]]+invoices[[#This Row],[other_charges]]</f>
        <v>15367</v>
      </c>
      <c r="N5164" t="s">
        <v>28</v>
      </c>
      <c r="O5164" t="s">
        <v>2005</v>
      </c>
      <c r="P5164">
        <v>0</v>
      </c>
      <c r="Q5164" t="b">
        <v>0</v>
      </c>
      <c r="R5164" t="s">
        <v>308</v>
      </c>
      <c r="S5164">
        <v>0</v>
      </c>
      <c r="T5164">
        <f>invoices[[#This Row],[total_amount]]</f>
        <v>15367</v>
      </c>
      <c r="U5164" t="s">
        <v>1390</v>
      </c>
      <c r="V5164" t="str">
        <f>INDEX([1]!Table1[tenantname],MATCH(invoices[[#This Row],[allotment_id]],[1]!Table1[TenantAllotmentID],0))</f>
        <v>Tushar Ankit (B41-B1)</v>
      </c>
      <c r="W5164" t="s">
        <v>14454</v>
      </c>
      <c r="X5164" t="s">
        <v>14455</v>
      </c>
      <c r="Y5164" s="4">
        <v>45170</v>
      </c>
      <c r="Z5164" t="s">
        <v>15808</v>
      </c>
      <c r="AA5164">
        <v>9762</v>
      </c>
      <c r="AB5164">
        <v>3253</v>
      </c>
      <c r="AC5164">
        <v>585</v>
      </c>
      <c r="AD5164" s="7">
        <f>invoices[[#This Row],[Rent]]+invoices[[#This Row],[Services]]+invoices[[#This Row],[GST]]</f>
        <v>13600</v>
      </c>
      <c r="AE5164" s="7">
        <f>invoices[[#This Row],[Total]]-invoices[[#This Row],[rent_amount]]</f>
        <v>0</v>
      </c>
      <c r="AF5164">
        <v>3770</v>
      </c>
      <c r="AG5164">
        <v>1767</v>
      </c>
      <c r="AH5164">
        <f>invoices[[#This Row],[EB Amount]]-invoices[[#This Row],[electricity_amount]]</f>
        <v>0</v>
      </c>
    </row>
    <row r="5165" spans="1:34">
      <c r="A5165" t="s">
        <v>9048</v>
      </c>
      <c r="B5165" t="s">
        <v>22</v>
      </c>
      <c r="C5165" t="s">
        <v>1274</v>
      </c>
      <c r="D5165" t="s">
        <v>24</v>
      </c>
      <c r="E5165" t="s">
        <v>195</v>
      </c>
      <c r="F5165" t="s">
        <v>1753</v>
      </c>
      <c r="G5165" t="s">
        <v>9049</v>
      </c>
      <c r="H5165" s="1">
        <f>DATE(YEAR(invoices[[#This Row],[due_date]]),MONTH(invoices[[#This Row],[due_date]]),1)</f>
        <v>45170</v>
      </c>
      <c r="I5165" s="1">
        <v>45176</v>
      </c>
      <c r="J5165">
        <v>17000</v>
      </c>
      <c r="K5165">
        <v>2914</v>
      </c>
      <c r="L5165">
        <v>0</v>
      </c>
      <c r="M5165">
        <f>invoices[[#This Row],[rent_amount]]+invoices[[#This Row],[electricity_amount]]+invoices[[#This Row],[other_charges]]</f>
        <v>19914</v>
      </c>
      <c r="N5165" t="s">
        <v>28</v>
      </c>
      <c r="O5165" t="s">
        <v>1867</v>
      </c>
      <c r="P5165">
        <v>0</v>
      </c>
      <c r="Q5165" t="b">
        <v>0</v>
      </c>
      <c r="R5165" t="s">
        <v>308</v>
      </c>
      <c r="S5165">
        <v>0</v>
      </c>
      <c r="T5165">
        <f>invoices[[#This Row],[total_amount]]</f>
        <v>19914</v>
      </c>
      <c r="U5165" t="s">
        <v>1755</v>
      </c>
      <c r="V5165" t="str">
        <f>INDEX([1]!Table1[tenantname],MATCH(invoices[[#This Row],[allotment_id]],[1]!Table1[TenantAllotmentID],0))</f>
        <v>Sreyashi Chowdhury (D41-A1)</v>
      </c>
      <c r="W5165" t="s">
        <v>14409</v>
      </c>
      <c r="X5165" t="s">
        <v>14584</v>
      </c>
      <c r="Y5165" s="4">
        <v>45170</v>
      </c>
      <c r="Z5165" t="s">
        <v>15808</v>
      </c>
      <c r="AA5165">
        <v>12203</v>
      </c>
      <c r="AB5165">
        <v>4066</v>
      </c>
      <c r="AC5165">
        <v>731</v>
      </c>
      <c r="AD5165" s="7">
        <f>invoices[[#This Row],[Rent]]+invoices[[#This Row],[Services]]+invoices[[#This Row],[GST]]</f>
        <v>17000</v>
      </c>
      <c r="AE5165" s="7">
        <f>invoices[[#This Row],[Total]]-invoices[[#This Row],[rent_amount]]</f>
        <v>0</v>
      </c>
      <c r="AF5165">
        <v>3784</v>
      </c>
      <c r="AG5165">
        <v>2914</v>
      </c>
      <c r="AH5165">
        <f>invoices[[#This Row],[EB Amount]]-invoices[[#This Row],[electricity_amount]]</f>
        <v>0</v>
      </c>
    </row>
    <row r="5166" spans="1:34">
      <c r="A5166" t="s">
        <v>9124</v>
      </c>
      <c r="B5166" t="s">
        <v>22</v>
      </c>
      <c r="C5166" t="s">
        <v>3117</v>
      </c>
      <c r="D5166" t="s">
        <v>24</v>
      </c>
      <c r="E5166" t="s">
        <v>147</v>
      </c>
      <c r="F5166" t="s">
        <v>1605</v>
      </c>
      <c r="G5166" t="s">
        <v>9125</v>
      </c>
      <c r="H5166" s="1">
        <f>DATE(YEAR(invoices[[#This Row],[due_date]]),MONTH(invoices[[#This Row],[due_date]]),1)</f>
        <v>45170</v>
      </c>
      <c r="I5166" s="1">
        <v>45176</v>
      </c>
      <c r="J5166">
        <v>12600</v>
      </c>
      <c r="K5166">
        <v>2077</v>
      </c>
      <c r="L5166">
        <v>0</v>
      </c>
      <c r="M5166">
        <f>invoices[[#This Row],[rent_amount]]+invoices[[#This Row],[electricity_amount]]+invoices[[#This Row],[other_charges]]</f>
        <v>14677</v>
      </c>
      <c r="N5166" t="s">
        <v>28</v>
      </c>
      <c r="O5166" t="s">
        <v>1867</v>
      </c>
      <c r="P5166">
        <v>0</v>
      </c>
      <c r="Q5166" t="b">
        <v>0</v>
      </c>
      <c r="R5166" t="s">
        <v>308</v>
      </c>
      <c r="S5166">
        <v>0</v>
      </c>
      <c r="T5166">
        <f>invoices[[#This Row],[total_amount]]</f>
        <v>14677</v>
      </c>
      <c r="U5166" t="s">
        <v>3119</v>
      </c>
      <c r="V5166" t="str">
        <f>INDEX([1]!Table1[tenantname],MATCH(invoices[[#This Row],[allotment_id]],[1]!Table1[TenantAllotmentID],0))</f>
        <v>Jayakanth S (C31-C2)</v>
      </c>
      <c r="W5166" t="s">
        <v>14978</v>
      </c>
      <c r="X5166" t="s">
        <v>14979</v>
      </c>
      <c r="Y5166" s="4">
        <v>45170</v>
      </c>
      <c r="Z5166" t="s">
        <v>15808</v>
      </c>
      <c r="AA5166">
        <v>9044</v>
      </c>
      <c r="AB5166">
        <v>3014</v>
      </c>
      <c r="AC5166">
        <v>542</v>
      </c>
      <c r="AD5166" s="7">
        <f>invoices[[#This Row],[Rent]]+invoices[[#This Row],[Services]]+invoices[[#This Row],[GST]]</f>
        <v>12600</v>
      </c>
      <c r="AE5166" s="7">
        <f>invoices[[#This Row],[Total]]-invoices[[#This Row],[rent_amount]]</f>
        <v>0</v>
      </c>
      <c r="AF5166">
        <v>3823</v>
      </c>
      <c r="AG5166">
        <v>2077</v>
      </c>
      <c r="AH5166">
        <f>invoices[[#This Row],[EB Amount]]-invoices[[#This Row],[electricity_amount]]</f>
        <v>0</v>
      </c>
    </row>
    <row r="5167" spans="1:34">
      <c r="A5167" t="s">
        <v>9228</v>
      </c>
      <c r="B5167" t="s">
        <v>22</v>
      </c>
      <c r="C5167" t="s">
        <v>8849</v>
      </c>
      <c r="D5167" t="s">
        <v>24</v>
      </c>
      <c r="E5167" t="s">
        <v>268</v>
      </c>
      <c r="F5167" t="s">
        <v>359</v>
      </c>
      <c r="G5167" t="s">
        <v>9229</v>
      </c>
      <c r="H5167" s="1">
        <f>DATE(YEAR(invoices[[#This Row],[due_date]]),MONTH(invoices[[#This Row],[due_date]]),1)</f>
        <v>45170</v>
      </c>
      <c r="I5167" s="1">
        <v>45176</v>
      </c>
      <c r="J5167">
        <v>21602</v>
      </c>
      <c r="K5167">
        <v>0</v>
      </c>
      <c r="L5167">
        <v>0</v>
      </c>
      <c r="M5167">
        <f>invoices[[#This Row],[rent_amount]]+invoices[[#This Row],[electricity_amount]]+invoices[[#This Row],[other_charges]]</f>
        <v>21602</v>
      </c>
      <c r="N5167" t="s">
        <v>28</v>
      </c>
      <c r="O5167" t="s">
        <v>307</v>
      </c>
      <c r="P5167">
        <v>0</v>
      </c>
      <c r="Q5167" t="b">
        <v>0</v>
      </c>
      <c r="R5167" t="s">
        <v>308</v>
      </c>
      <c r="S5167">
        <v>0</v>
      </c>
      <c r="T5167">
        <f>invoices[[#This Row],[total_amount]]</f>
        <v>21602</v>
      </c>
      <c r="U5167" t="s">
        <v>8851</v>
      </c>
      <c r="V5167" t="str">
        <f>INDEX([1]!Table1[tenantname],MATCH(invoices[[#This Row],[allotment_id]],[1]!Table1[TenantAllotmentID],0))</f>
        <v>Faraaz Khan (C21-D1)</v>
      </c>
      <c r="W5167" t="s">
        <v>15637</v>
      </c>
      <c r="X5167" t="s">
        <v>15638</v>
      </c>
      <c r="Y5167" s="4">
        <v>45170</v>
      </c>
      <c r="Z5167" t="s">
        <v>15808</v>
      </c>
      <c r="AA5167">
        <v>15505</v>
      </c>
      <c r="AB5167">
        <v>5167</v>
      </c>
      <c r="AC5167">
        <v>930</v>
      </c>
      <c r="AD5167" s="7">
        <f>invoices[[#This Row],[Rent]]+invoices[[#This Row],[Services]]+invoices[[#This Row],[GST]]</f>
        <v>21602</v>
      </c>
      <c r="AE5167" s="7">
        <f>invoices[[#This Row],[Total]]-invoices[[#This Row],[rent_amount]]</f>
        <v>0</v>
      </c>
      <c r="AF5167">
        <v>3878</v>
      </c>
      <c r="AG5167">
        <v>0</v>
      </c>
      <c r="AH5167">
        <f>invoices[[#This Row],[EB Amount]]-invoices[[#This Row],[electricity_amount]]</f>
        <v>0</v>
      </c>
    </row>
    <row r="5168" spans="1:34">
      <c r="A5168" t="s">
        <v>9510</v>
      </c>
      <c r="B5168" t="s">
        <v>22</v>
      </c>
      <c r="C5168" t="s">
        <v>1772</v>
      </c>
      <c r="D5168" t="s">
        <v>24</v>
      </c>
      <c r="E5168" t="s">
        <v>254</v>
      </c>
      <c r="F5168" t="s">
        <v>255</v>
      </c>
      <c r="G5168" t="s">
        <v>9511</v>
      </c>
      <c r="H5168" s="1">
        <f>DATE(YEAR(invoices[[#This Row],[due_date]]),MONTH(invoices[[#This Row],[due_date]]),1)</f>
        <v>45170</v>
      </c>
      <c r="I5168" s="1">
        <v>45176</v>
      </c>
      <c r="J5168">
        <v>16500</v>
      </c>
      <c r="K5168">
        <v>2106</v>
      </c>
      <c r="L5168">
        <v>0</v>
      </c>
      <c r="M5168">
        <f>invoices[[#This Row],[rent_amount]]+invoices[[#This Row],[electricity_amount]]+invoices[[#This Row],[other_charges]]</f>
        <v>18606</v>
      </c>
      <c r="N5168" t="s">
        <v>28</v>
      </c>
      <c r="O5168" t="s">
        <v>307</v>
      </c>
      <c r="P5168">
        <v>0</v>
      </c>
      <c r="Q5168" t="b">
        <v>0</v>
      </c>
      <c r="R5168" t="s">
        <v>308</v>
      </c>
      <c r="S5168">
        <v>0</v>
      </c>
      <c r="T5168">
        <f>invoices[[#This Row],[total_amount]]</f>
        <v>18606</v>
      </c>
      <c r="U5168" t="s">
        <v>4611</v>
      </c>
      <c r="V5168" t="str">
        <f>INDEX([1]!Table1[tenantname],MATCH(invoices[[#This Row],[allotment_id]],[1]!Table1[TenantAllotmentID],0))</f>
        <v>Aarushi Bhadu (C42-A1)</v>
      </c>
      <c r="W5168" t="s">
        <v>14591</v>
      </c>
      <c r="X5168" t="s">
        <v>15268</v>
      </c>
      <c r="Y5168" s="4">
        <v>45170</v>
      </c>
      <c r="Z5168" t="s">
        <v>15808</v>
      </c>
      <c r="AA5168">
        <v>11844</v>
      </c>
      <c r="AB5168">
        <v>3947</v>
      </c>
      <c r="AC5168">
        <v>709</v>
      </c>
      <c r="AD5168" s="7">
        <f>invoices[[#This Row],[Rent]]+invoices[[#This Row],[Services]]+invoices[[#This Row],[GST]]</f>
        <v>16500</v>
      </c>
      <c r="AE5168" s="7">
        <f>invoices[[#This Row],[Total]]-invoices[[#This Row],[rent_amount]]</f>
        <v>0</v>
      </c>
      <c r="AF5168">
        <v>4030</v>
      </c>
      <c r="AG5168">
        <v>2106</v>
      </c>
      <c r="AH5168">
        <f>invoices[[#This Row],[EB Amount]]-invoices[[#This Row],[electricity_amount]]</f>
        <v>0</v>
      </c>
    </row>
    <row r="5169" spans="1:34">
      <c r="A5169" t="s">
        <v>9522</v>
      </c>
      <c r="B5169" t="s">
        <v>22</v>
      </c>
      <c r="C5169" t="s">
        <v>5531</v>
      </c>
      <c r="D5169" t="s">
        <v>24</v>
      </c>
      <c r="E5169" t="s">
        <v>399</v>
      </c>
      <c r="F5169" t="s">
        <v>1525</v>
      </c>
      <c r="G5169" t="s">
        <v>9523</v>
      </c>
      <c r="H5169" s="1">
        <f>DATE(YEAR(invoices[[#This Row],[due_date]]),MONTH(invoices[[#This Row],[due_date]]),1)</f>
        <v>45170</v>
      </c>
      <c r="I5169" s="1">
        <v>45176</v>
      </c>
      <c r="J5169">
        <v>13600</v>
      </c>
      <c r="K5169">
        <v>1333</v>
      </c>
      <c r="L5169">
        <v>0</v>
      </c>
      <c r="M5169">
        <f>invoices[[#This Row],[rent_amount]]+invoices[[#This Row],[electricity_amount]]+invoices[[#This Row],[other_charges]]</f>
        <v>14933</v>
      </c>
      <c r="N5169" t="s">
        <v>28</v>
      </c>
      <c r="O5169" t="s">
        <v>2005</v>
      </c>
      <c r="P5169">
        <v>0</v>
      </c>
      <c r="Q5169" t="b">
        <v>0</v>
      </c>
      <c r="R5169" t="s">
        <v>308</v>
      </c>
      <c r="S5169">
        <v>0</v>
      </c>
      <c r="T5169">
        <f>invoices[[#This Row],[total_amount]]</f>
        <v>14933</v>
      </c>
      <c r="U5169" t="s">
        <v>5533</v>
      </c>
      <c r="V5169" t="str">
        <f>INDEX([1]!Table1[tenantname],MATCH(invoices[[#This Row],[allotment_id]],[1]!Table1[TenantAllotmentID],0))</f>
        <v>Savia Pereira (B22-B1)</v>
      </c>
      <c r="W5169" t="s">
        <v>15390</v>
      </c>
      <c r="X5169" t="s">
        <v>15391</v>
      </c>
      <c r="Y5169" s="4">
        <v>45170</v>
      </c>
      <c r="Z5169" t="s">
        <v>15808</v>
      </c>
      <c r="AA5169">
        <v>9762</v>
      </c>
      <c r="AB5169">
        <v>3253</v>
      </c>
      <c r="AC5169">
        <v>585</v>
      </c>
      <c r="AD5169" s="7">
        <f>invoices[[#This Row],[Rent]]+invoices[[#This Row],[Services]]+invoices[[#This Row],[GST]]</f>
        <v>13600</v>
      </c>
      <c r="AE5169" s="7">
        <f>invoices[[#This Row],[Total]]-invoices[[#This Row],[rent_amount]]</f>
        <v>0</v>
      </c>
      <c r="AF5169">
        <v>4036</v>
      </c>
      <c r="AG5169">
        <v>1333</v>
      </c>
      <c r="AH5169">
        <f>invoices[[#This Row],[EB Amount]]-invoices[[#This Row],[electricity_amount]]</f>
        <v>0</v>
      </c>
    </row>
    <row r="5170" spans="1:34">
      <c r="A5170" t="s">
        <v>9546</v>
      </c>
      <c r="B5170" t="s">
        <v>22</v>
      </c>
      <c r="C5170" t="s">
        <v>8250</v>
      </c>
      <c r="D5170" t="s">
        <v>24</v>
      </c>
      <c r="E5170" t="s">
        <v>167</v>
      </c>
      <c r="F5170" t="s">
        <v>930</v>
      </c>
      <c r="G5170" t="s">
        <v>9547</v>
      </c>
      <c r="H5170" s="1">
        <f>DATE(YEAR(invoices[[#This Row],[due_date]]),MONTH(invoices[[#This Row],[due_date]]),1)</f>
        <v>45170</v>
      </c>
      <c r="I5170" s="1">
        <v>45176</v>
      </c>
      <c r="J5170">
        <v>13600</v>
      </c>
      <c r="K5170">
        <v>1736</v>
      </c>
      <c r="L5170">
        <v>2250</v>
      </c>
      <c r="M5170">
        <f>invoices[[#This Row],[rent_amount]]+invoices[[#This Row],[electricity_amount]]+invoices[[#This Row],[other_charges]]</f>
        <v>17586</v>
      </c>
      <c r="N5170" t="s">
        <v>28</v>
      </c>
      <c r="O5170" t="s">
        <v>1867</v>
      </c>
      <c r="P5170">
        <v>0</v>
      </c>
      <c r="Q5170" t="b">
        <v>0</v>
      </c>
      <c r="R5170" t="s">
        <v>308</v>
      </c>
      <c r="S5170">
        <v>0</v>
      </c>
      <c r="T5170">
        <f>invoices[[#This Row],[total_amount]]</f>
        <v>17586</v>
      </c>
      <c r="U5170" t="s">
        <v>8252</v>
      </c>
      <c r="V5170" t="str">
        <f>INDEX([1]!Table1[tenantname],MATCH(invoices[[#This Row],[allotment_id]],[1]!Table1[TenantAllotmentID],0))</f>
        <v>Mohammed Imran (B42-B2)</v>
      </c>
      <c r="W5170" t="s">
        <v>15604</v>
      </c>
      <c r="X5170" t="s">
        <v>15605</v>
      </c>
      <c r="Y5170" s="4">
        <v>45170</v>
      </c>
      <c r="Z5170" t="s">
        <v>15808</v>
      </c>
      <c r="AA5170">
        <v>9762</v>
      </c>
      <c r="AB5170">
        <v>3253</v>
      </c>
      <c r="AC5170">
        <v>585</v>
      </c>
      <c r="AD5170" s="7">
        <f>invoices[[#This Row],[Rent]]+invoices[[#This Row],[Services]]+invoices[[#This Row],[GST]]</f>
        <v>13600</v>
      </c>
      <c r="AE5170" s="7">
        <f>invoices[[#This Row],[Total]]-invoices[[#This Row],[rent_amount]]</f>
        <v>0</v>
      </c>
      <c r="AF5170">
        <v>4046</v>
      </c>
      <c r="AG5170">
        <v>1736</v>
      </c>
      <c r="AH5170">
        <f>invoices[[#This Row],[EB Amount]]-invoices[[#This Row],[electricity_amount]]</f>
        <v>0</v>
      </c>
    </row>
    <row r="5171" spans="1:34">
      <c r="A5171" t="s">
        <v>9568</v>
      </c>
      <c r="B5171" t="s">
        <v>22</v>
      </c>
      <c r="C5171" t="s">
        <v>616</v>
      </c>
      <c r="D5171" t="s">
        <v>24</v>
      </c>
      <c r="E5171" t="s">
        <v>226</v>
      </c>
      <c r="F5171" t="s">
        <v>586</v>
      </c>
      <c r="G5171" t="s">
        <v>9569</v>
      </c>
      <c r="H5171" s="1">
        <f>DATE(YEAR(invoices[[#This Row],[due_date]]),MONTH(invoices[[#This Row],[due_date]]),1)</f>
        <v>45170</v>
      </c>
      <c r="I5171" s="1">
        <v>45176</v>
      </c>
      <c r="J5171">
        <v>12500</v>
      </c>
      <c r="K5171">
        <v>1984</v>
      </c>
      <c r="L5171">
        <v>0</v>
      </c>
      <c r="M5171">
        <f>invoices[[#This Row],[rent_amount]]+invoices[[#This Row],[electricity_amount]]+invoices[[#This Row],[other_charges]]</f>
        <v>14484</v>
      </c>
      <c r="N5171" t="s">
        <v>28</v>
      </c>
      <c r="O5171" t="s">
        <v>1867</v>
      </c>
      <c r="P5171">
        <v>0</v>
      </c>
      <c r="Q5171" t="b">
        <v>0</v>
      </c>
      <c r="R5171" t="s">
        <v>308</v>
      </c>
      <c r="S5171">
        <v>0</v>
      </c>
      <c r="T5171">
        <f>invoices[[#This Row],[total_amount]]</f>
        <v>14484</v>
      </c>
      <c r="U5171" t="s">
        <v>617</v>
      </c>
      <c r="V5171" t="str">
        <f>INDEX([1]!Table1[tenantname],MATCH(invoices[[#This Row],[allotment_id]],[1]!Table1[TenantAllotmentID],0))</f>
        <v>Naveena Ravichandran (B12-C2)</v>
      </c>
      <c r="W5171" t="s">
        <v>14173</v>
      </c>
      <c r="X5171" t="s">
        <v>14174</v>
      </c>
      <c r="Y5171" s="4">
        <v>45170</v>
      </c>
      <c r="Z5171" t="s">
        <v>15808</v>
      </c>
      <c r="AA5171">
        <v>8973</v>
      </c>
      <c r="AB5171">
        <v>2990</v>
      </c>
      <c r="AC5171">
        <v>537</v>
      </c>
      <c r="AD5171" s="7">
        <f>invoices[[#This Row],[Rent]]+invoices[[#This Row],[Services]]+invoices[[#This Row],[GST]]</f>
        <v>12500</v>
      </c>
      <c r="AE5171" s="7">
        <f>invoices[[#This Row],[Total]]-invoices[[#This Row],[rent_amount]]</f>
        <v>0</v>
      </c>
      <c r="AF5171">
        <v>4057</v>
      </c>
      <c r="AG5171">
        <v>1984</v>
      </c>
      <c r="AH5171">
        <f>invoices[[#This Row],[EB Amount]]-invoices[[#This Row],[electricity_amount]]</f>
        <v>0</v>
      </c>
    </row>
    <row r="5172" spans="1:34">
      <c r="A5172" t="s">
        <v>9708</v>
      </c>
      <c r="B5172" t="s">
        <v>22</v>
      </c>
      <c r="C5172" t="s">
        <v>328</v>
      </c>
      <c r="D5172" t="s">
        <v>24</v>
      </c>
      <c r="E5172" t="s">
        <v>329</v>
      </c>
      <c r="F5172" t="s">
        <v>330</v>
      </c>
      <c r="G5172" t="s">
        <v>9709</v>
      </c>
      <c r="H5172" s="1">
        <f>DATE(YEAR(invoices[[#This Row],[due_date]]),MONTH(invoices[[#This Row],[due_date]]),1)</f>
        <v>45170</v>
      </c>
      <c r="I5172" s="1">
        <v>45176</v>
      </c>
      <c r="J5172">
        <v>16500</v>
      </c>
      <c r="K5172">
        <v>1922</v>
      </c>
      <c r="L5172">
        <v>0</v>
      </c>
      <c r="M5172">
        <f>invoices[[#This Row],[rent_amount]]+invoices[[#This Row],[electricity_amount]]+invoices[[#This Row],[other_charges]]</f>
        <v>18422</v>
      </c>
      <c r="N5172" t="s">
        <v>28</v>
      </c>
      <c r="O5172" t="s">
        <v>307</v>
      </c>
      <c r="P5172">
        <v>0</v>
      </c>
      <c r="Q5172" t="b">
        <v>0</v>
      </c>
      <c r="R5172" t="s">
        <v>308</v>
      </c>
      <c r="S5172">
        <v>0</v>
      </c>
      <c r="T5172">
        <f>invoices[[#This Row],[total_amount]]</f>
        <v>18422</v>
      </c>
      <c r="U5172" t="s">
        <v>333</v>
      </c>
      <c r="V5172" t="str">
        <f>INDEX([1]!Table1[tenantname],MATCH(invoices[[#This Row],[allotment_id]],[1]!Table1[TenantAllotmentID],0))</f>
        <v>Purvaja Vashistha (C43-A1)</v>
      </c>
      <c r="W5172" t="s">
        <v>14070</v>
      </c>
      <c r="X5172" t="s">
        <v>14071</v>
      </c>
      <c r="Y5172" s="4">
        <v>45170</v>
      </c>
      <c r="Z5172" t="s">
        <v>15808</v>
      </c>
      <c r="AA5172">
        <v>11844</v>
      </c>
      <c r="AB5172">
        <v>3947</v>
      </c>
      <c r="AC5172">
        <v>709</v>
      </c>
      <c r="AD5172" s="7">
        <f>invoices[[#This Row],[Rent]]+invoices[[#This Row],[Services]]+invoices[[#This Row],[GST]]</f>
        <v>16500</v>
      </c>
      <c r="AE5172" s="7">
        <f>invoices[[#This Row],[Total]]-invoices[[#This Row],[rent_amount]]</f>
        <v>0</v>
      </c>
      <c r="AF5172">
        <v>4128</v>
      </c>
      <c r="AG5172">
        <v>1922</v>
      </c>
      <c r="AH5172">
        <f>invoices[[#This Row],[EB Amount]]-invoices[[#This Row],[electricity_amount]]</f>
        <v>0</v>
      </c>
    </row>
    <row r="5173" spans="1:34">
      <c r="A5173" t="s">
        <v>9716</v>
      </c>
      <c r="B5173" t="s">
        <v>22</v>
      </c>
      <c r="C5173" t="s">
        <v>974</v>
      </c>
      <c r="D5173" t="s">
        <v>24</v>
      </c>
      <c r="E5173" t="s">
        <v>50</v>
      </c>
      <c r="F5173" t="s">
        <v>485</v>
      </c>
      <c r="G5173" t="s">
        <v>9717</v>
      </c>
      <c r="H5173" s="1">
        <f>DATE(YEAR(invoices[[#This Row],[due_date]]),MONTH(invoices[[#This Row],[due_date]]),1)</f>
        <v>45170</v>
      </c>
      <c r="I5173" s="1">
        <v>45176</v>
      </c>
      <c r="J5173">
        <v>13600</v>
      </c>
      <c r="K5173">
        <v>0</v>
      </c>
      <c r="L5173">
        <v>0</v>
      </c>
      <c r="M5173">
        <f>invoices[[#This Row],[rent_amount]]+invoices[[#This Row],[electricity_amount]]+invoices[[#This Row],[other_charges]]</f>
        <v>13600</v>
      </c>
      <c r="N5173" t="s">
        <v>28</v>
      </c>
      <c r="O5173" t="s">
        <v>2005</v>
      </c>
      <c r="P5173">
        <v>0</v>
      </c>
      <c r="Q5173" t="b">
        <v>0</v>
      </c>
      <c r="R5173" t="s">
        <v>308</v>
      </c>
      <c r="S5173">
        <v>0</v>
      </c>
      <c r="T5173">
        <f>invoices[[#This Row],[total_amount]]</f>
        <v>13600</v>
      </c>
      <c r="U5173" t="s">
        <v>1512</v>
      </c>
      <c r="V5173" t="str">
        <f>INDEX([1]!Table1[tenantname],MATCH(invoices[[#This Row],[allotment_id]],[1]!Table1[TenantAllotmentID],0))</f>
        <v>Utkarsh De (B32-B2)</v>
      </c>
      <c r="W5173" t="s">
        <v>14300</v>
      </c>
      <c r="X5173" t="s">
        <v>14501</v>
      </c>
      <c r="Y5173" s="4">
        <v>45170</v>
      </c>
      <c r="Z5173" t="s">
        <v>15808</v>
      </c>
      <c r="AA5173">
        <v>9762</v>
      </c>
      <c r="AB5173">
        <v>3253</v>
      </c>
      <c r="AC5173">
        <v>585</v>
      </c>
      <c r="AD5173" s="7">
        <f>invoices[[#This Row],[Rent]]+invoices[[#This Row],[Services]]+invoices[[#This Row],[GST]]</f>
        <v>13600</v>
      </c>
      <c r="AE5173" s="7">
        <f>invoices[[#This Row],[Total]]-invoices[[#This Row],[rent_amount]]</f>
        <v>0</v>
      </c>
      <c r="AF5173">
        <v>4132</v>
      </c>
      <c r="AG5173">
        <v>0</v>
      </c>
      <c r="AH5173">
        <f>invoices[[#This Row],[EB Amount]]-invoices[[#This Row],[electricity_amount]]</f>
        <v>0</v>
      </c>
    </row>
    <row r="5174" spans="1:34">
      <c r="A5174" t="s">
        <v>9783</v>
      </c>
      <c r="B5174" t="s">
        <v>22</v>
      </c>
      <c r="C5174" t="s">
        <v>1116</v>
      </c>
      <c r="D5174" t="s">
        <v>24</v>
      </c>
      <c r="E5174" t="s">
        <v>569</v>
      </c>
      <c r="F5174" t="s">
        <v>1112</v>
      </c>
      <c r="G5174" t="s">
        <v>9784</v>
      </c>
      <c r="H5174" s="1">
        <f>DATE(YEAR(invoices[[#This Row],[due_date]]),MONTH(invoices[[#This Row],[due_date]]),1)</f>
        <v>45170</v>
      </c>
      <c r="I5174" s="1">
        <v>45176</v>
      </c>
      <c r="J5174">
        <v>12500</v>
      </c>
      <c r="K5174">
        <v>1798</v>
      </c>
      <c r="L5174">
        <v>2250</v>
      </c>
      <c r="M5174">
        <f>invoices[[#This Row],[rent_amount]]+invoices[[#This Row],[electricity_amount]]+invoices[[#This Row],[other_charges]]</f>
        <v>16548</v>
      </c>
      <c r="N5174" t="s">
        <v>28</v>
      </c>
      <c r="O5174" t="s">
        <v>1867</v>
      </c>
      <c r="P5174">
        <v>0</v>
      </c>
      <c r="Q5174" t="b">
        <v>0</v>
      </c>
      <c r="R5174" t="s">
        <v>308</v>
      </c>
      <c r="S5174">
        <v>0</v>
      </c>
      <c r="T5174">
        <f>invoices[[#This Row],[total_amount]]</f>
        <v>16548</v>
      </c>
      <c r="U5174" t="s">
        <v>1119</v>
      </c>
      <c r="V5174" t="str">
        <f>INDEX([1]!Table1[tenantname],MATCH(invoices[[#This Row],[allotment_id]],[1]!Table1[TenantAllotmentID],0))</f>
        <v>Hiral Shah (C12-C2)</v>
      </c>
      <c r="W5174" t="s">
        <v>14354</v>
      </c>
      <c r="X5174" t="s">
        <v>14355</v>
      </c>
      <c r="Y5174" s="4">
        <v>45170</v>
      </c>
      <c r="Z5174" t="s">
        <v>15808</v>
      </c>
      <c r="AA5174">
        <v>8750</v>
      </c>
      <c r="AB5174">
        <v>3177</v>
      </c>
      <c r="AC5174">
        <v>573</v>
      </c>
      <c r="AD5174" s="7">
        <f>invoices[[#This Row],[Rent]]+invoices[[#This Row],[Services]]+invoices[[#This Row],[GST]]</f>
        <v>12500</v>
      </c>
      <c r="AE5174" s="7">
        <f>invoices[[#This Row],[Total]]-invoices[[#This Row],[rent_amount]]</f>
        <v>0</v>
      </c>
      <c r="AF5174">
        <v>4164</v>
      </c>
      <c r="AG5174">
        <v>1798</v>
      </c>
      <c r="AH5174">
        <f>invoices[[#This Row],[EB Amount]]-invoices[[#This Row],[electricity_amount]]</f>
        <v>0</v>
      </c>
    </row>
    <row r="5175" spans="1:34">
      <c r="A5175" t="s">
        <v>9831</v>
      </c>
      <c r="B5175" t="s">
        <v>22</v>
      </c>
      <c r="C5175" t="s">
        <v>166</v>
      </c>
      <c r="D5175" t="s">
        <v>24</v>
      </c>
      <c r="E5175" t="s">
        <v>167</v>
      </c>
      <c r="F5175" t="s">
        <v>168</v>
      </c>
      <c r="G5175" t="s">
        <v>9832</v>
      </c>
      <c r="H5175" s="1">
        <f>DATE(YEAR(invoices[[#This Row],[due_date]]),MONTH(invoices[[#This Row],[due_date]]),1)</f>
        <v>45170</v>
      </c>
      <c r="I5175" s="1">
        <v>45176</v>
      </c>
      <c r="J5175">
        <v>12500</v>
      </c>
      <c r="K5175">
        <v>1736</v>
      </c>
      <c r="L5175">
        <v>0</v>
      </c>
      <c r="M5175">
        <f>invoices[[#This Row],[rent_amount]]+invoices[[#This Row],[electricity_amount]]+invoices[[#This Row],[other_charges]]</f>
        <v>14236</v>
      </c>
      <c r="N5175" t="s">
        <v>28</v>
      </c>
      <c r="O5175" t="s">
        <v>2005</v>
      </c>
      <c r="P5175">
        <v>0</v>
      </c>
      <c r="Q5175" t="b">
        <v>0</v>
      </c>
      <c r="R5175" t="s">
        <v>308</v>
      </c>
      <c r="S5175">
        <v>0</v>
      </c>
      <c r="T5175">
        <f>invoices[[#This Row],[total_amount]]</f>
        <v>14236</v>
      </c>
      <c r="U5175" t="s">
        <v>171</v>
      </c>
      <c r="V5175" t="str">
        <f>INDEX([1]!Table1[tenantname],MATCH(invoices[[#This Row],[allotment_id]],[1]!Table1[TenantAllotmentID],0))</f>
        <v>Shubhashish . (B42-C2)</v>
      </c>
      <c r="W5175" t="s">
        <v>14022</v>
      </c>
      <c r="X5175" t="s">
        <v>14023</v>
      </c>
      <c r="Y5175" s="4">
        <v>45170</v>
      </c>
      <c r="Z5175" t="s">
        <v>15808</v>
      </c>
      <c r="AA5175">
        <v>8973</v>
      </c>
      <c r="AB5175">
        <v>2990</v>
      </c>
      <c r="AC5175">
        <v>537</v>
      </c>
      <c r="AD5175" s="7">
        <f>invoices[[#This Row],[Rent]]+invoices[[#This Row],[Services]]+invoices[[#This Row],[GST]]</f>
        <v>12500</v>
      </c>
      <c r="AE5175" s="7">
        <f>invoices[[#This Row],[Total]]-invoices[[#This Row],[rent_amount]]</f>
        <v>0</v>
      </c>
      <c r="AF5175">
        <v>4191</v>
      </c>
      <c r="AG5175">
        <v>1736</v>
      </c>
      <c r="AH5175">
        <f>invoices[[#This Row],[EB Amount]]-invoices[[#This Row],[electricity_amount]]</f>
        <v>0</v>
      </c>
    </row>
    <row r="5176" spans="1:34">
      <c r="A5176" t="s">
        <v>9837</v>
      </c>
      <c r="B5176" t="s">
        <v>22</v>
      </c>
      <c r="C5176" t="s">
        <v>6647</v>
      </c>
      <c r="D5176" t="s">
        <v>24</v>
      </c>
      <c r="E5176" t="s">
        <v>80</v>
      </c>
      <c r="F5176" t="s">
        <v>300</v>
      </c>
      <c r="G5176" t="s">
        <v>9838</v>
      </c>
      <c r="H5176" s="1">
        <f>DATE(YEAR(invoices[[#This Row],[due_date]]),MONTH(invoices[[#This Row],[due_date]]),1)</f>
        <v>45170</v>
      </c>
      <c r="I5176" s="1">
        <v>45176</v>
      </c>
      <c r="J5176">
        <v>12231</v>
      </c>
      <c r="K5176">
        <v>0</v>
      </c>
      <c r="L5176">
        <v>0</v>
      </c>
      <c r="M5176">
        <f>invoices[[#This Row],[rent_amount]]+invoices[[#This Row],[electricity_amount]]+invoices[[#This Row],[other_charges]]</f>
        <v>12231</v>
      </c>
      <c r="N5176" t="s">
        <v>28</v>
      </c>
      <c r="O5176" t="s">
        <v>307</v>
      </c>
      <c r="P5176">
        <v>0</v>
      </c>
      <c r="Q5176" t="b">
        <v>0</v>
      </c>
      <c r="R5176" t="s">
        <v>308</v>
      </c>
      <c r="S5176">
        <v>0</v>
      </c>
      <c r="T5176">
        <f>invoices[[#This Row],[total_amount]]</f>
        <v>12231</v>
      </c>
      <c r="U5176" t="s">
        <v>6649</v>
      </c>
      <c r="V5176" t="str">
        <f>INDEX([1]!Table1[tenantname],MATCH(invoices[[#This Row],[allotment_id]],[1]!Table1[TenantAllotmentID],0))</f>
        <v>Aditi Balaji (D21-B2)</v>
      </c>
      <c r="W5176" t="s">
        <v>15496</v>
      </c>
      <c r="X5176" t="s">
        <v>15497</v>
      </c>
      <c r="Y5176" s="4">
        <v>45170</v>
      </c>
      <c r="Z5176" t="s">
        <v>15808</v>
      </c>
      <c r="AA5176">
        <v>8562</v>
      </c>
      <c r="AB5176">
        <v>3110</v>
      </c>
      <c r="AC5176">
        <v>559</v>
      </c>
      <c r="AD5176" s="7">
        <f>invoices[[#This Row],[Rent]]+invoices[[#This Row],[Services]]+invoices[[#This Row],[GST]]</f>
        <v>12231</v>
      </c>
      <c r="AE5176" s="7">
        <f>invoices[[#This Row],[Total]]-invoices[[#This Row],[rent_amount]]</f>
        <v>0</v>
      </c>
      <c r="AF5176">
        <v>4194</v>
      </c>
      <c r="AG5176">
        <v>0</v>
      </c>
      <c r="AH5176">
        <f>invoices[[#This Row],[EB Amount]]-invoices[[#This Row],[electricity_amount]]</f>
        <v>0</v>
      </c>
    </row>
    <row r="5177" spans="1:34">
      <c r="A5177" t="s">
        <v>10037</v>
      </c>
      <c r="B5177" t="s">
        <v>22</v>
      </c>
      <c r="C5177" t="s">
        <v>1197</v>
      </c>
      <c r="D5177" t="s">
        <v>24</v>
      </c>
      <c r="E5177" t="s">
        <v>247</v>
      </c>
      <c r="F5177" t="s">
        <v>870</v>
      </c>
      <c r="G5177" t="s">
        <v>10038</v>
      </c>
      <c r="H5177" s="1">
        <f>DATE(YEAR(invoices[[#This Row],[due_date]]),MONTH(invoices[[#This Row],[due_date]]),1)</f>
        <v>45170</v>
      </c>
      <c r="I5177" s="1">
        <v>45176</v>
      </c>
      <c r="J5177">
        <v>13600</v>
      </c>
      <c r="K5177">
        <v>1364</v>
      </c>
      <c r="L5177">
        <v>0</v>
      </c>
      <c r="M5177">
        <f>invoices[[#This Row],[rent_amount]]+invoices[[#This Row],[electricity_amount]]+invoices[[#This Row],[other_charges]]</f>
        <v>14964</v>
      </c>
      <c r="N5177" t="s">
        <v>28</v>
      </c>
      <c r="O5177" t="s">
        <v>2005</v>
      </c>
      <c r="P5177">
        <v>0</v>
      </c>
      <c r="Q5177" t="b">
        <v>0</v>
      </c>
      <c r="R5177" t="s">
        <v>308</v>
      </c>
      <c r="S5177">
        <v>0</v>
      </c>
      <c r="T5177">
        <f>invoices[[#This Row],[total_amount]]</f>
        <v>14964</v>
      </c>
      <c r="U5177" t="s">
        <v>1669</v>
      </c>
      <c r="V5177" t="str">
        <f>INDEX([1]!Table1[tenantname],MATCH(invoices[[#This Row],[allotment_id]],[1]!Table1[TenantAllotmentID],0))</f>
        <v>Suchitprasath Dhamodharan (C11-B1)</v>
      </c>
      <c r="W5177" t="s">
        <v>14378</v>
      </c>
      <c r="X5177" t="s">
        <v>14556</v>
      </c>
      <c r="Y5177" s="4">
        <v>45170</v>
      </c>
      <c r="Z5177" t="s">
        <v>15808</v>
      </c>
      <c r="AA5177">
        <v>9762</v>
      </c>
      <c r="AB5177">
        <v>3253</v>
      </c>
      <c r="AC5177">
        <v>585</v>
      </c>
      <c r="AD5177" s="7">
        <f>invoices[[#This Row],[Rent]]+invoices[[#This Row],[Services]]+invoices[[#This Row],[GST]]</f>
        <v>13600</v>
      </c>
      <c r="AE5177" s="7">
        <f>invoices[[#This Row],[Total]]-invoices[[#This Row],[rent_amount]]</f>
        <v>0</v>
      </c>
      <c r="AF5177">
        <v>4299</v>
      </c>
      <c r="AG5177">
        <v>1364</v>
      </c>
      <c r="AH5177">
        <f>invoices[[#This Row],[EB Amount]]-invoices[[#This Row],[electricity_amount]]</f>
        <v>0</v>
      </c>
    </row>
    <row r="5178" spans="1:34">
      <c r="A5178" t="s">
        <v>10081</v>
      </c>
      <c r="B5178" t="s">
        <v>22</v>
      </c>
      <c r="C5178" t="s">
        <v>4776</v>
      </c>
      <c r="D5178" t="s">
        <v>24</v>
      </c>
      <c r="E5178" t="s">
        <v>349</v>
      </c>
      <c r="F5178" t="s">
        <v>947</v>
      </c>
      <c r="G5178" t="s">
        <v>10082</v>
      </c>
      <c r="H5178" s="1">
        <f>DATE(YEAR(invoices[[#This Row],[due_date]]),MONTH(invoices[[#This Row],[due_date]]),1)</f>
        <v>45170</v>
      </c>
      <c r="I5178" s="1">
        <v>45176</v>
      </c>
      <c r="J5178">
        <v>12231</v>
      </c>
      <c r="K5178">
        <v>0</v>
      </c>
      <c r="L5178">
        <v>0</v>
      </c>
      <c r="M5178">
        <f>invoices[[#This Row],[rent_amount]]+invoices[[#This Row],[electricity_amount]]+invoices[[#This Row],[other_charges]]</f>
        <v>12231</v>
      </c>
      <c r="N5178" t="s">
        <v>28</v>
      </c>
      <c r="O5178" t="s">
        <v>2005</v>
      </c>
      <c r="P5178">
        <v>0</v>
      </c>
      <c r="Q5178" t="b">
        <v>0</v>
      </c>
      <c r="R5178" t="s">
        <v>308</v>
      </c>
      <c r="S5178">
        <v>0</v>
      </c>
      <c r="T5178">
        <f>invoices[[#This Row],[total_amount]]</f>
        <v>12231</v>
      </c>
      <c r="U5178" t="s">
        <v>4778</v>
      </c>
      <c r="V5178" t="str">
        <f>INDEX([1]!Table1[tenantname],MATCH(invoices[[#This Row],[allotment_id]],[1]!Table1[TenantAllotmentID],0))</f>
        <v>Sathyam Dwivedi (B11-B1)</v>
      </c>
      <c r="W5178" t="s">
        <v>15285</v>
      </c>
      <c r="X5178" t="s">
        <v>15286</v>
      </c>
      <c r="Y5178" s="4">
        <v>45170</v>
      </c>
      <c r="Z5178" t="s">
        <v>15808</v>
      </c>
      <c r="AA5178">
        <v>8562</v>
      </c>
      <c r="AB5178">
        <v>3110</v>
      </c>
      <c r="AC5178">
        <v>559</v>
      </c>
      <c r="AD5178" s="7">
        <f>invoices[[#This Row],[Rent]]+invoices[[#This Row],[Services]]+invoices[[#This Row],[GST]]</f>
        <v>12231</v>
      </c>
      <c r="AE5178" s="7">
        <f>invoices[[#This Row],[Total]]-invoices[[#This Row],[rent_amount]]</f>
        <v>0</v>
      </c>
      <c r="AF5178">
        <v>4323</v>
      </c>
      <c r="AG5178">
        <v>0</v>
      </c>
      <c r="AH5178">
        <f>invoices[[#This Row],[EB Amount]]-invoices[[#This Row],[electricity_amount]]</f>
        <v>0</v>
      </c>
    </row>
    <row r="5179" spans="1:34">
      <c r="A5179" t="s">
        <v>10162</v>
      </c>
      <c r="B5179" t="s">
        <v>22</v>
      </c>
      <c r="C5179" t="s">
        <v>1121</v>
      </c>
      <c r="D5179" t="s">
        <v>24</v>
      </c>
      <c r="E5179" t="s">
        <v>147</v>
      </c>
      <c r="F5179" t="s">
        <v>1122</v>
      </c>
      <c r="G5179" t="s">
        <v>10163</v>
      </c>
      <c r="H5179" s="1">
        <f>DATE(YEAR(invoices[[#This Row],[due_date]]),MONTH(invoices[[#This Row],[due_date]]),1)</f>
        <v>45170</v>
      </c>
      <c r="I5179" s="1">
        <v>45176</v>
      </c>
      <c r="J5179">
        <v>13600</v>
      </c>
      <c r="K5179">
        <v>871</v>
      </c>
      <c r="L5179">
        <v>0</v>
      </c>
      <c r="M5179">
        <f>invoices[[#This Row],[rent_amount]]+invoices[[#This Row],[electricity_amount]]+invoices[[#This Row],[other_charges]]</f>
        <v>14471</v>
      </c>
      <c r="N5179" t="s">
        <v>28</v>
      </c>
      <c r="O5179" t="s">
        <v>1867</v>
      </c>
      <c r="P5179">
        <v>0</v>
      </c>
      <c r="Q5179" t="b">
        <v>0</v>
      </c>
      <c r="R5179" t="s">
        <v>308</v>
      </c>
      <c r="S5179">
        <v>0</v>
      </c>
      <c r="T5179">
        <f>invoices[[#This Row],[total_amount]]</f>
        <v>14471</v>
      </c>
      <c r="U5179" t="s">
        <v>1125</v>
      </c>
      <c r="V5179" t="str">
        <f>INDEX([1]!Table1[tenantname],MATCH(invoices[[#This Row],[allotment_id]],[1]!Table1[TenantAllotmentID],0))</f>
        <v>Navin Joseph (C31-B1)</v>
      </c>
      <c r="W5179" t="s">
        <v>14356</v>
      </c>
      <c r="X5179" t="s">
        <v>14357</v>
      </c>
      <c r="Y5179" s="4">
        <v>45170</v>
      </c>
      <c r="Z5179" t="s">
        <v>15808</v>
      </c>
      <c r="AA5179">
        <v>9762</v>
      </c>
      <c r="AB5179">
        <v>3253</v>
      </c>
      <c r="AC5179">
        <v>585</v>
      </c>
      <c r="AD5179" s="7">
        <f>invoices[[#This Row],[Rent]]+invoices[[#This Row],[Services]]+invoices[[#This Row],[GST]]</f>
        <v>13600</v>
      </c>
      <c r="AE5179" s="7">
        <f>invoices[[#This Row],[Total]]-invoices[[#This Row],[rent_amount]]</f>
        <v>0</v>
      </c>
      <c r="AF5179">
        <v>4368</v>
      </c>
      <c r="AG5179">
        <v>871</v>
      </c>
      <c r="AH5179">
        <f>invoices[[#This Row],[EB Amount]]-invoices[[#This Row],[electricity_amount]]</f>
        <v>0</v>
      </c>
    </row>
    <row r="5180" spans="1:34">
      <c r="A5180" t="s">
        <v>10196</v>
      </c>
      <c r="B5180" t="s">
        <v>22</v>
      </c>
      <c r="C5180" t="s">
        <v>1705</v>
      </c>
      <c r="D5180" t="s">
        <v>24</v>
      </c>
      <c r="E5180" t="s">
        <v>104</v>
      </c>
      <c r="F5180" t="s">
        <v>380</v>
      </c>
      <c r="G5180" t="s">
        <v>10197</v>
      </c>
      <c r="H5180" s="1">
        <f>DATE(YEAR(invoices[[#This Row],[due_date]]),MONTH(invoices[[#This Row],[due_date]]),1)</f>
        <v>45170</v>
      </c>
      <c r="I5180" s="1">
        <v>45176</v>
      </c>
      <c r="J5180">
        <v>15500</v>
      </c>
      <c r="K5180">
        <v>1023</v>
      </c>
      <c r="L5180">
        <v>0</v>
      </c>
      <c r="M5180">
        <f>invoices[[#This Row],[rent_amount]]+invoices[[#This Row],[electricity_amount]]+invoices[[#This Row],[other_charges]]</f>
        <v>16523</v>
      </c>
      <c r="N5180" t="s">
        <v>28</v>
      </c>
      <c r="O5180" t="s">
        <v>307</v>
      </c>
      <c r="P5180">
        <v>0</v>
      </c>
      <c r="Q5180" t="b">
        <v>0</v>
      </c>
      <c r="R5180" t="s">
        <v>308</v>
      </c>
      <c r="S5180">
        <v>0</v>
      </c>
      <c r="T5180">
        <f>invoices[[#This Row],[total_amount]]</f>
        <v>16523</v>
      </c>
      <c r="U5180" t="s">
        <v>5877</v>
      </c>
      <c r="V5180" t="str">
        <f>INDEX([1]!Table1[tenantname],MATCH(invoices[[#This Row],[allotment_id]],[1]!Table1[TenantAllotmentID],0))</f>
        <v>Deepanshu Tahalramani (B14-A1)</v>
      </c>
      <c r="W5180" t="s">
        <v>14568</v>
      </c>
      <c r="X5180" t="s">
        <v>15430</v>
      </c>
      <c r="Y5180" s="4">
        <v>45170</v>
      </c>
      <c r="Z5180" t="s">
        <v>15808</v>
      </c>
      <c r="AA5180">
        <v>11126</v>
      </c>
      <c r="AB5180">
        <v>3708</v>
      </c>
      <c r="AC5180">
        <v>666</v>
      </c>
      <c r="AD5180" s="7">
        <f>invoices[[#This Row],[Rent]]+invoices[[#This Row],[Services]]+invoices[[#This Row],[GST]]</f>
        <v>15500</v>
      </c>
      <c r="AE5180" s="7">
        <f>invoices[[#This Row],[Total]]-invoices[[#This Row],[rent_amount]]</f>
        <v>0</v>
      </c>
      <c r="AF5180">
        <v>4387</v>
      </c>
      <c r="AG5180">
        <v>1023</v>
      </c>
      <c r="AH5180">
        <f>invoices[[#This Row],[EB Amount]]-invoices[[#This Row],[electricity_amount]]</f>
        <v>0</v>
      </c>
    </row>
    <row r="5181" spans="1:34">
      <c r="A5181" t="s">
        <v>10226</v>
      </c>
      <c r="B5181" t="s">
        <v>22</v>
      </c>
      <c r="C5181" t="s">
        <v>10227</v>
      </c>
      <c r="D5181" t="s">
        <v>24</v>
      </c>
      <c r="E5181" t="s">
        <v>96</v>
      </c>
      <c r="F5181" t="s">
        <v>390</v>
      </c>
      <c r="G5181" t="s">
        <v>10228</v>
      </c>
      <c r="H5181" s="1">
        <f>DATE(YEAR(invoices[[#This Row],[due_date]]),MONTH(invoices[[#This Row],[due_date]]),1)</f>
        <v>45170</v>
      </c>
      <c r="I5181" s="1">
        <v>45176</v>
      </c>
      <c r="J5181">
        <v>16470</v>
      </c>
      <c r="K5181">
        <v>0</v>
      </c>
      <c r="L5181">
        <v>0</v>
      </c>
      <c r="M5181">
        <f>invoices[[#This Row],[rent_amount]]+invoices[[#This Row],[electricity_amount]]+invoices[[#This Row],[other_charges]]</f>
        <v>16470</v>
      </c>
      <c r="N5181" t="s">
        <v>28</v>
      </c>
      <c r="O5181" t="s">
        <v>1867</v>
      </c>
      <c r="P5181">
        <v>0</v>
      </c>
      <c r="Q5181" t="b">
        <v>0</v>
      </c>
      <c r="R5181" t="s">
        <v>308</v>
      </c>
      <c r="S5181">
        <v>0</v>
      </c>
      <c r="T5181">
        <f>invoices[[#This Row],[total_amount]]</f>
        <v>16470</v>
      </c>
      <c r="U5181" t="s">
        <v>10229</v>
      </c>
      <c r="V5181" t="str">
        <f>INDEX([1]!Table1[tenantname],MATCH(invoices[[#This Row],[allotment_id]],[1]!Table1[TenantAllotmentID],0))</f>
        <v>Nithish Kanna (B33-A1)</v>
      </c>
      <c r="W5181" t="s">
        <v>15689</v>
      </c>
      <c r="X5181" t="s">
        <v>15690</v>
      </c>
      <c r="Y5181" s="4">
        <v>45170</v>
      </c>
      <c r="Z5181" t="s">
        <v>15808</v>
      </c>
      <c r="AA5181">
        <v>11821</v>
      </c>
      <c r="AB5181">
        <v>3940</v>
      </c>
      <c r="AC5181">
        <v>709</v>
      </c>
      <c r="AD5181" s="7">
        <f>invoices[[#This Row],[Rent]]+invoices[[#This Row],[Services]]+invoices[[#This Row],[GST]]</f>
        <v>16470</v>
      </c>
      <c r="AE5181" s="7">
        <f>invoices[[#This Row],[Total]]-invoices[[#This Row],[rent_amount]]</f>
        <v>0</v>
      </c>
      <c r="AF5181">
        <v>4403</v>
      </c>
      <c r="AG5181">
        <v>0</v>
      </c>
      <c r="AH5181">
        <f>invoices[[#This Row],[EB Amount]]-invoices[[#This Row],[electricity_amount]]</f>
        <v>0</v>
      </c>
    </row>
    <row r="5182" spans="1:34">
      <c r="A5182" t="s">
        <v>10369</v>
      </c>
      <c r="B5182" t="s">
        <v>22</v>
      </c>
      <c r="C5182" t="s">
        <v>2161</v>
      </c>
      <c r="D5182" t="s">
        <v>24</v>
      </c>
      <c r="E5182" t="s">
        <v>72</v>
      </c>
      <c r="F5182" t="s">
        <v>241</v>
      </c>
      <c r="G5182" t="s">
        <v>10370</v>
      </c>
      <c r="H5182" s="1">
        <f>DATE(YEAR(invoices[[#This Row],[due_date]]),MONTH(invoices[[#This Row],[due_date]]),1)</f>
        <v>45170</v>
      </c>
      <c r="I5182" s="1">
        <v>45176</v>
      </c>
      <c r="J5182">
        <v>12600</v>
      </c>
      <c r="K5182">
        <v>1116</v>
      </c>
      <c r="L5182">
        <v>0</v>
      </c>
      <c r="M5182">
        <f>invoices[[#This Row],[rent_amount]]+invoices[[#This Row],[electricity_amount]]+invoices[[#This Row],[other_charges]]</f>
        <v>13716</v>
      </c>
      <c r="N5182" t="s">
        <v>28</v>
      </c>
      <c r="O5182" t="s">
        <v>1867</v>
      </c>
      <c r="P5182">
        <v>0</v>
      </c>
      <c r="Q5182" t="b">
        <v>0</v>
      </c>
      <c r="R5182" t="s">
        <v>308</v>
      </c>
      <c r="S5182">
        <v>0</v>
      </c>
      <c r="T5182">
        <f>invoices[[#This Row],[total_amount]]</f>
        <v>13716</v>
      </c>
      <c r="U5182" t="s">
        <v>2163</v>
      </c>
      <c r="V5182" t="str">
        <f>INDEX([1]!Table1[tenantname],MATCH(invoices[[#This Row],[allotment_id]],[1]!Table1[TenantAllotmentID],0))</f>
        <v>Monitha Mohankumar (C34-C2)</v>
      </c>
      <c r="W5182" t="s">
        <v>14727</v>
      </c>
      <c r="X5182" t="s">
        <v>14728</v>
      </c>
      <c r="Y5182" s="4">
        <v>45170</v>
      </c>
      <c r="Z5182" t="s">
        <v>15808</v>
      </c>
      <c r="AA5182">
        <v>9044</v>
      </c>
      <c r="AB5182">
        <v>3014</v>
      </c>
      <c r="AC5182">
        <v>542</v>
      </c>
      <c r="AD5182" s="7">
        <f>invoices[[#This Row],[Rent]]+invoices[[#This Row],[Services]]+invoices[[#This Row],[GST]]</f>
        <v>12600</v>
      </c>
      <c r="AE5182" s="7">
        <f>invoices[[#This Row],[Total]]-invoices[[#This Row],[rent_amount]]</f>
        <v>0</v>
      </c>
      <c r="AF5182">
        <v>4475</v>
      </c>
      <c r="AG5182">
        <v>1116</v>
      </c>
      <c r="AH5182">
        <f>invoices[[#This Row],[EB Amount]]-invoices[[#This Row],[electricity_amount]]</f>
        <v>0</v>
      </c>
    </row>
    <row r="5183" spans="1:34">
      <c r="A5183" t="s">
        <v>10383</v>
      </c>
      <c r="B5183" t="s">
        <v>22</v>
      </c>
      <c r="C5183" t="s">
        <v>811</v>
      </c>
      <c r="D5183" t="s">
        <v>24</v>
      </c>
      <c r="E5183" t="s">
        <v>354</v>
      </c>
      <c r="F5183" t="s">
        <v>812</v>
      </c>
      <c r="G5183" t="s">
        <v>10384</v>
      </c>
      <c r="H5183" s="1">
        <f>DATE(YEAR(invoices[[#This Row],[due_date]]),MONTH(invoices[[#This Row],[due_date]]),1)</f>
        <v>45170</v>
      </c>
      <c r="I5183" s="1">
        <v>45176</v>
      </c>
      <c r="J5183">
        <v>13600</v>
      </c>
      <c r="K5183">
        <v>1488</v>
      </c>
      <c r="L5183">
        <v>0</v>
      </c>
      <c r="M5183">
        <f>invoices[[#This Row],[rent_amount]]+invoices[[#This Row],[electricity_amount]]+invoices[[#This Row],[other_charges]]</f>
        <v>15088</v>
      </c>
      <c r="N5183" t="s">
        <v>28</v>
      </c>
      <c r="O5183" t="s">
        <v>2005</v>
      </c>
      <c r="P5183">
        <v>0</v>
      </c>
      <c r="Q5183" t="b">
        <v>0</v>
      </c>
      <c r="R5183" t="s">
        <v>308</v>
      </c>
      <c r="S5183">
        <v>0</v>
      </c>
      <c r="T5183">
        <f>invoices[[#This Row],[total_amount]]</f>
        <v>15088</v>
      </c>
      <c r="U5183" t="s">
        <v>815</v>
      </c>
      <c r="V5183" t="str">
        <f>INDEX([1]!Table1[tenantname],MATCH(invoices[[#This Row],[allotment_id]],[1]!Table1[TenantAllotmentID],0))</f>
        <v>Santosh  nath (B34-B2)</v>
      </c>
      <c r="W5183" t="s">
        <v>14241</v>
      </c>
      <c r="X5183" t="s">
        <v>14242</v>
      </c>
      <c r="Y5183" s="4">
        <v>45170</v>
      </c>
      <c r="Z5183" t="s">
        <v>15808</v>
      </c>
      <c r="AA5183">
        <v>9762</v>
      </c>
      <c r="AB5183">
        <v>3253</v>
      </c>
      <c r="AC5183">
        <v>585</v>
      </c>
      <c r="AD5183" s="7">
        <f>invoices[[#This Row],[Rent]]+invoices[[#This Row],[Services]]+invoices[[#This Row],[GST]]</f>
        <v>13600</v>
      </c>
      <c r="AE5183" s="7">
        <f>invoices[[#This Row],[Total]]-invoices[[#This Row],[rent_amount]]</f>
        <v>0</v>
      </c>
      <c r="AF5183">
        <v>4480</v>
      </c>
      <c r="AG5183">
        <v>1488</v>
      </c>
      <c r="AH5183">
        <f>invoices[[#This Row],[EB Amount]]-invoices[[#This Row],[electricity_amount]]</f>
        <v>0</v>
      </c>
    </row>
    <row r="5184" spans="1:34">
      <c r="A5184" t="s">
        <v>10580</v>
      </c>
      <c r="B5184" t="s">
        <v>22</v>
      </c>
      <c r="C5184" t="s">
        <v>2577</v>
      </c>
      <c r="D5184" t="s">
        <v>24</v>
      </c>
      <c r="E5184" t="s">
        <v>275</v>
      </c>
      <c r="F5184" t="s">
        <v>782</v>
      </c>
      <c r="G5184" t="s">
        <v>10581</v>
      </c>
      <c r="H5184" s="1">
        <f>DATE(YEAR(invoices[[#This Row],[due_date]]),MONTH(invoices[[#This Row],[due_date]]),1)</f>
        <v>45170</v>
      </c>
      <c r="I5184" s="1">
        <v>45176</v>
      </c>
      <c r="J5184">
        <v>18300</v>
      </c>
      <c r="K5184">
        <v>1769</v>
      </c>
      <c r="L5184">
        <v>0</v>
      </c>
      <c r="M5184">
        <f>invoices[[#This Row],[rent_amount]]+invoices[[#This Row],[electricity_amount]]+invoices[[#This Row],[other_charges]]</f>
        <v>20069</v>
      </c>
      <c r="N5184" t="s">
        <v>28</v>
      </c>
      <c r="O5184" t="s">
        <v>2005</v>
      </c>
      <c r="P5184">
        <v>0</v>
      </c>
      <c r="Q5184" t="b">
        <v>0</v>
      </c>
      <c r="R5184" t="s">
        <v>308</v>
      </c>
      <c r="S5184">
        <v>0</v>
      </c>
      <c r="T5184">
        <f>invoices[[#This Row],[total_amount]]</f>
        <v>20069</v>
      </c>
      <c r="U5184" t="s">
        <v>2579</v>
      </c>
      <c r="V5184" t="str">
        <f>INDEX([1]!Table1[tenantname],MATCH(invoices[[#This Row],[allotment_id]],[1]!Table1[TenantAllotmentID],0))</f>
        <v>Supritha A (B44-A1)</v>
      </c>
      <c r="W5184" t="s">
        <v>14841</v>
      </c>
      <c r="X5184" t="s">
        <v>14842</v>
      </c>
      <c r="Y5184" s="4">
        <v>45170</v>
      </c>
      <c r="Z5184" t="s">
        <v>15808</v>
      </c>
      <c r="AA5184">
        <v>13136</v>
      </c>
      <c r="AB5184">
        <v>4377</v>
      </c>
      <c r="AC5184">
        <v>787</v>
      </c>
      <c r="AD5184" s="7">
        <f>invoices[[#This Row],[Rent]]+invoices[[#This Row],[Services]]+invoices[[#This Row],[GST]]</f>
        <v>18300</v>
      </c>
      <c r="AE5184" s="7">
        <f>invoices[[#This Row],[Total]]-invoices[[#This Row],[rent_amount]]</f>
        <v>0</v>
      </c>
      <c r="AF5184">
        <v>4582</v>
      </c>
      <c r="AG5184">
        <v>1769</v>
      </c>
      <c r="AH5184">
        <f>invoices[[#This Row],[EB Amount]]-invoices[[#This Row],[electricity_amount]]</f>
        <v>0</v>
      </c>
    </row>
    <row r="5185" spans="1:34">
      <c r="A5185" t="s">
        <v>10691</v>
      </c>
      <c r="B5185" t="s">
        <v>22</v>
      </c>
      <c r="C5185" t="s">
        <v>1313</v>
      </c>
      <c r="D5185" t="s">
        <v>24</v>
      </c>
      <c r="E5185" t="s">
        <v>88</v>
      </c>
      <c r="F5185" t="s">
        <v>1314</v>
      </c>
      <c r="G5185" t="s">
        <v>10692</v>
      </c>
      <c r="H5185" s="1">
        <f>DATE(YEAR(invoices[[#This Row],[due_date]]),MONTH(invoices[[#This Row],[due_date]]),1)</f>
        <v>45170</v>
      </c>
      <c r="I5185" s="1">
        <v>45176</v>
      </c>
      <c r="J5185">
        <v>6346</v>
      </c>
      <c r="K5185">
        <v>1364</v>
      </c>
      <c r="L5185">
        <v>0</v>
      </c>
      <c r="M5185">
        <f>invoices[[#This Row],[rent_amount]]+invoices[[#This Row],[electricity_amount]]+invoices[[#This Row],[other_charges]]</f>
        <v>7710</v>
      </c>
      <c r="N5185" t="s">
        <v>28</v>
      </c>
      <c r="O5185" t="s">
        <v>307</v>
      </c>
      <c r="P5185">
        <v>0</v>
      </c>
      <c r="Q5185" t="b">
        <v>0</v>
      </c>
      <c r="R5185" t="s">
        <v>308</v>
      </c>
      <c r="S5185">
        <v>0</v>
      </c>
      <c r="T5185">
        <f>invoices[[#This Row],[total_amount]]</f>
        <v>7710</v>
      </c>
      <c r="U5185" t="s">
        <v>1316</v>
      </c>
      <c r="V5185" t="str">
        <f>INDEX([1]!Table1[tenantname],MATCH(invoices[[#This Row],[allotment_id]],[1]!Table1[TenantAllotmentID],0))</f>
        <v>Baldev  singh (B13-B1)</v>
      </c>
      <c r="W5185" t="s">
        <v>14424</v>
      </c>
      <c r="X5185" t="s">
        <v>14425</v>
      </c>
      <c r="Y5185" s="4">
        <v>45170</v>
      </c>
      <c r="Z5185" t="s">
        <v>15808</v>
      </c>
      <c r="AA5185">
        <v>4555</v>
      </c>
      <c r="AB5185">
        <v>1518</v>
      </c>
      <c r="AC5185">
        <v>273</v>
      </c>
      <c r="AD5185" s="7">
        <f>invoices[[#This Row],[Rent]]+invoices[[#This Row],[Services]]+invoices[[#This Row],[GST]]</f>
        <v>6346</v>
      </c>
      <c r="AE5185" s="7">
        <f>invoices[[#This Row],[Total]]-invoices[[#This Row],[rent_amount]]</f>
        <v>0</v>
      </c>
      <c r="AF5185">
        <v>4638</v>
      </c>
      <c r="AG5185">
        <v>1364</v>
      </c>
      <c r="AH5185">
        <f>invoices[[#This Row],[EB Amount]]-invoices[[#This Row],[electricity_amount]]</f>
        <v>0</v>
      </c>
    </row>
    <row r="5186" spans="1:34">
      <c r="A5186" t="s">
        <v>10737</v>
      </c>
      <c r="B5186" t="s">
        <v>22</v>
      </c>
      <c r="C5186" t="s">
        <v>1142</v>
      </c>
      <c r="D5186" t="s">
        <v>24</v>
      </c>
      <c r="E5186" t="s">
        <v>50</v>
      </c>
      <c r="F5186" t="s">
        <v>51</v>
      </c>
      <c r="G5186" t="s">
        <v>10738</v>
      </c>
      <c r="H5186" s="1">
        <f>DATE(YEAR(invoices[[#This Row],[due_date]]),MONTH(invoices[[#This Row],[due_date]]),1)</f>
        <v>45170</v>
      </c>
      <c r="I5186" s="1">
        <v>45176</v>
      </c>
      <c r="J5186">
        <v>12500</v>
      </c>
      <c r="K5186">
        <v>1008</v>
      </c>
      <c r="L5186">
        <v>0</v>
      </c>
      <c r="M5186">
        <f>invoices[[#This Row],[rent_amount]]+invoices[[#This Row],[electricity_amount]]+invoices[[#This Row],[other_charges]]</f>
        <v>13508</v>
      </c>
      <c r="N5186" t="s">
        <v>28</v>
      </c>
      <c r="O5186" t="s">
        <v>2005</v>
      </c>
      <c r="P5186">
        <v>0</v>
      </c>
      <c r="Q5186" t="b">
        <v>0</v>
      </c>
      <c r="R5186" t="s">
        <v>308</v>
      </c>
      <c r="S5186">
        <v>0</v>
      </c>
      <c r="T5186">
        <f>invoices[[#This Row],[total_amount]]</f>
        <v>13508</v>
      </c>
      <c r="U5186" t="s">
        <v>1144</v>
      </c>
      <c r="V5186" t="str">
        <f>INDEX([1]!Table1[tenantname],MATCH(invoices[[#This Row],[allotment_id]],[1]!Table1[TenantAllotmentID],0))</f>
        <v>Shalmaan B (B32-C2)</v>
      </c>
      <c r="W5186" t="s">
        <v>14360</v>
      </c>
      <c r="X5186" t="s">
        <v>14361</v>
      </c>
      <c r="Y5186" s="4">
        <v>45170</v>
      </c>
      <c r="Z5186" t="s">
        <v>15808</v>
      </c>
      <c r="AA5186">
        <v>8973</v>
      </c>
      <c r="AB5186">
        <v>2990</v>
      </c>
      <c r="AC5186">
        <v>537</v>
      </c>
      <c r="AD5186" s="7">
        <f>invoices[[#This Row],[Rent]]+invoices[[#This Row],[Services]]+invoices[[#This Row],[GST]]</f>
        <v>12500</v>
      </c>
      <c r="AE5186" s="7">
        <f>invoices[[#This Row],[Total]]-invoices[[#This Row],[rent_amount]]</f>
        <v>0</v>
      </c>
      <c r="AF5186">
        <v>4661</v>
      </c>
      <c r="AG5186">
        <v>1008</v>
      </c>
      <c r="AH5186">
        <f>invoices[[#This Row],[EB Amount]]-invoices[[#This Row],[electricity_amount]]</f>
        <v>0</v>
      </c>
    </row>
    <row r="5187" spans="1:34">
      <c r="A5187" t="s">
        <v>10779</v>
      </c>
      <c r="B5187" t="s">
        <v>22</v>
      </c>
      <c r="C5187" t="s">
        <v>893</v>
      </c>
      <c r="D5187" t="s">
        <v>24</v>
      </c>
      <c r="E5187" t="s">
        <v>104</v>
      </c>
      <c r="F5187" t="s">
        <v>894</v>
      </c>
      <c r="G5187" t="s">
        <v>10780</v>
      </c>
      <c r="H5187" s="1">
        <f>DATE(YEAR(invoices[[#This Row],[due_date]]),MONTH(invoices[[#This Row],[due_date]]),1)</f>
        <v>45170</v>
      </c>
      <c r="I5187" s="1">
        <v>45176</v>
      </c>
      <c r="J5187">
        <v>13600</v>
      </c>
      <c r="K5187">
        <v>1023</v>
      </c>
      <c r="L5187">
        <v>0</v>
      </c>
      <c r="M5187">
        <f>invoices[[#This Row],[rent_amount]]+invoices[[#This Row],[electricity_amount]]+invoices[[#This Row],[other_charges]]</f>
        <v>14623</v>
      </c>
      <c r="N5187" t="s">
        <v>28</v>
      </c>
      <c r="O5187" t="s">
        <v>1867</v>
      </c>
      <c r="P5187">
        <v>0</v>
      </c>
      <c r="Q5187" t="b">
        <v>0</v>
      </c>
      <c r="R5187" t="s">
        <v>308</v>
      </c>
      <c r="S5187">
        <v>0</v>
      </c>
      <c r="T5187">
        <f>invoices[[#This Row],[total_amount]]</f>
        <v>14623</v>
      </c>
      <c r="U5187" t="s">
        <v>895</v>
      </c>
      <c r="V5187" t="str">
        <f>INDEX([1]!Table1[tenantname],MATCH(invoices[[#This Row],[allotment_id]],[1]!Table1[TenantAllotmentID],0))</f>
        <v>Kumaraswamy K (B14-B1)</v>
      </c>
      <c r="W5187" t="s">
        <v>14271</v>
      </c>
      <c r="X5187" t="s">
        <v>14272</v>
      </c>
      <c r="Y5187" s="4">
        <v>45170</v>
      </c>
      <c r="Z5187" t="s">
        <v>15808</v>
      </c>
      <c r="AA5187">
        <v>9762</v>
      </c>
      <c r="AB5187">
        <v>3253</v>
      </c>
      <c r="AC5187">
        <v>585</v>
      </c>
      <c r="AD5187" s="7">
        <f>invoices[[#This Row],[Rent]]+invoices[[#This Row],[Services]]+invoices[[#This Row],[GST]]</f>
        <v>13600</v>
      </c>
      <c r="AE5187" s="7">
        <f>invoices[[#This Row],[Total]]-invoices[[#This Row],[rent_amount]]</f>
        <v>0</v>
      </c>
      <c r="AF5187">
        <v>4683</v>
      </c>
      <c r="AG5187">
        <v>1023</v>
      </c>
      <c r="AH5187">
        <f>invoices[[#This Row],[EB Amount]]-invoices[[#This Row],[electricity_amount]]</f>
        <v>0</v>
      </c>
    </row>
    <row r="5188" spans="1:34">
      <c r="A5188" t="s">
        <v>10965</v>
      </c>
      <c r="B5188" t="s">
        <v>22</v>
      </c>
      <c r="C5188" t="s">
        <v>1977</v>
      </c>
      <c r="D5188" t="s">
        <v>24</v>
      </c>
      <c r="E5188" t="s">
        <v>155</v>
      </c>
      <c r="F5188" t="s">
        <v>188</v>
      </c>
      <c r="G5188" t="s">
        <v>10966</v>
      </c>
      <c r="H5188" s="1">
        <f>DATE(YEAR(invoices[[#This Row],[due_date]]),MONTH(invoices[[#This Row],[due_date]]),1)</f>
        <v>45170</v>
      </c>
      <c r="I5188" s="1">
        <v>45176</v>
      </c>
      <c r="J5188">
        <v>12200</v>
      </c>
      <c r="K5188">
        <v>2077</v>
      </c>
      <c r="L5188">
        <v>0</v>
      </c>
      <c r="M5188">
        <f>invoices[[#This Row],[rent_amount]]+invoices[[#This Row],[electricity_amount]]+invoices[[#This Row],[other_charges]]</f>
        <v>14277</v>
      </c>
      <c r="N5188" t="s">
        <v>28</v>
      </c>
      <c r="O5188" t="s">
        <v>2005</v>
      </c>
      <c r="P5188">
        <v>0</v>
      </c>
      <c r="Q5188" t="b">
        <v>0</v>
      </c>
      <c r="R5188" t="s">
        <v>308</v>
      </c>
      <c r="S5188">
        <v>0</v>
      </c>
      <c r="T5188">
        <f>invoices[[#This Row],[total_amount]]</f>
        <v>14277</v>
      </c>
      <c r="U5188" t="s">
        <v>1979</v>
      </c>
      <c r="V5188" t="str">
        <f>INDEX([1]!Table1[tenantname],MATCH(invoices[[#This Row],[allotment_id]],[1]!Table1[TenantAllotmentID],0))</f>
        <v>Monali Daburkar (C44-C2)</v>
      </c>
      <c r="W5188" t="s">
        <v>14665</v>
      </c>
      <c r="X5188" t="s">
        <v>14666</v>
      </c>
      <c r="Y5188" s="4">
        <v>45170</v>
      </c>
      <c r="Z5188" t="s">
        <v>15808</v>
      </c>
      <c r="AA5188">
        <v>8757</v>
      </c>
      <c r="AB5188">
        <v>2918</v>
      </c>
      <c r="AC5188">
        <v>525</v>
      </c>
      <c r="AD5188" s="7">
        <f>invoices[[#This Row],[Rent]]+invoices[[#This Row],[Services]]+invoices[[#This Row],[GST]]</f>
        <v>12200</v>
      </c>
      <c r="AE5188" s="7">
        <f>invoices[[#This Row],[Total]]-invoices[[#This Row],[rent_amount]]</f>
        <v>0</v>
      </c>
      <c r="AF5188">
        <v>4780</v>
      </c>
      <c r="AG5188">
        <v>2077</v>
      </c>
      <c r="AH5188">
        <f>invoices[[#This Row],[EB Amount]]-invoices[[#This Row],[electricity_amount]]</f>
        <v>0</v>
      </c>
    </row>
    <row r="5189" spans="1:34">
      <c r="A5189" t="s">
        <v>11089</v>
      </c>
      <c r="B5189" t="s">
        <v>22</v>
      </c>
      <c r="C5189" t="s">
        <v>3654</v>
      </c>
      <c r="D5189" t="s">
        <v>24</v>
      </c>
      <c r="E5189" t="s">
        <v>195</v>
      </c>
      <c r="F5189" t="s">
        <v>196</v>
      </c>
      <c r="G5189" t="s">
        <v>11090</v>
      </c>
      <c r="H5189" s="1">
        <f>DATE(YEAR(invoices[[#This Row],[due_date]]),MONTH(invoices[[#This Row],[due_date]]),1)</f>
        <v>45170</v>
      </c>
      <c r="I5189" s="1">
        <v>45176</v>
      </c>
      <c r="J5189">
        <v>13600</v>
      </c>
      <c r="K5189">
        <v>1880</v>
      </c>
      <c r="L5189">
        <v>0</v>
      </c>
      <c r="M5189">
        <f>invoices[[#This Row],[rent_amount]]+invoices[[#This Row],[electricity_amount]]+invoices[[#This Row],[other_charges]]</f>
        <v>15480</v>
      </c>
      <c r="N5189" t="s">
        <v>28</v>
      </c>
      <c r="O5189" t="s">
        <v>2005</v>
      </c>
      <c r="P5189">
        <v>0</v>
      </c>
      <c r="Q5189" t="b">
        <v>0</v>
      </c>
      <c r="R5189" t="s">
        <v>308</v>
      </c>
      <c r="S5189">
        <v>0</v>
      </c>
      <c r="T5189">
        <f>invoices[[#This Row],[total_amount]]</f>
        <v>15480</v>
      </c>
      <c r="U5189" t="s">
        <v>3656</v>
      </c>
      <c r="V5189" t="str">
        <f>INDEX([1]!Table1[tenantname],MATCH(invoices[[#This Row],[allotment_id]],[1]!Table1[TenantAllotmentID],0))</f>
        <v>Srividya Bannaravuri (D41-B1)</v>
      </c>
      <c r="W5189" t="s">
        <v>15100</v>
      </c>
      <c r="X5189" t="s">
        <v>15101</v>
      </c>
      <c r="Y5189" s="4">
        <v>45170</v>
      </c>
      <c r="Z5189" t="s">
        <v>15808</v>
      </c>
      <c r="AA5189">
        <v>9762</v>
      </c>
      <c r="AB5189">
        <v>3253</v>
      </c>
      <c r="AC5189">
        <v>585</v>
      </c>
      <c r="AD5189" s="7">
        <f>invoices[[#This Row],[Rent]]+invoices[[#This Row],[Services]]+invoices[[#This Row],[GST]]</f>
        <v>13600</v>
      </c>
      <c r="AE5189" s="7">
        <f>invoices[[#This Row],[Total]]-invoices[[#This Row],[rent_amount]]</f>
        <v>0</v>
      </c>
      <c r="AF5189">
        <v>4846</v>
      </c>
      <c r="AG5189">
        <v>1880</v>
      </c>
      <c r="AH5189">
        <f>invoices[[#This Row],[EB Amount]]-invoices[[#This Row],[electricity_amount]]</f>
        <v>0</v>
      </c>
    </row>
    <row r="5190" spans="1:34">
      <c r="A5190" t="s">
        <v>11168</v>
      </c>
      <c r="B5190" t="s">
        <v>22</v>
      </c>
      <c r="C5190" t="s">
        <v>2175</v>
      </c>
      <c r="D5190" t="s">
        <v>24</v>
      </c>
      <c r="E5190" t="s">
        <v>80</v>
      </c>
      <c r="F5190" t="s">
        <v>81</v>
      </c>
      <c r="G5190" t="s">
        <v>11169</v>
      </c>
      <c r="H5190" s="1">
        <f>DATE(YEAR(invoices[[#This Row],[due_date]]),MONTH(invoices[[#This Row],[due_date]]),1)</f>
        <v>45170</v>
      </c>
      <c r="I5190" s="1">
        <v>45176</v>
      </c>
      <c r="J5190">
        <v>12231</v>
      </c>
      <c r="K5190">
        <v>0</v>
      </c>
      <c r="L5190">
        <v>2250</v>
      </c>
      <c r="M5190">
        <f>invoices[[#This Row],[rent_amount]]+invoices[[#This Row],[electricity_amount]]+invoices[[#This Row],[other_charges]]</f>
        <v>14481</v>
      </c>
      <c r="N5190" t="s">
        <v>28</v>
      </c>
      <c r="O5190" t="s">
        <v>1867</v>
      </c>
      <c r="P5190">
        <v>0</v>
      </c>
      <c r="Q5190" t="b">
        <v>0</v>
      </c>
      <c r="R5190" t="s">
        <v>308</v>
      </c>
      <c r="S5190">
        <v>0</v>
      </c>
      <c r="T5190">
        <f>invoices[[#This Row],[total_amount]]</f>
        <v>14481</v>
      </c>
      <c r="U5190" t="s">
        <v>11170</v>
      </c>
      <c r="V5190" t="str">
        <f>INDEX([1]!Table1[tenantname],MATCH(invoices[[#This Row],[allotment_id]],[1]!Table1[TenantAllotmentID],0))</f>
        <v>Pragnya Deshpande (D21-B1)</v>
      </c>
      <c r="W5190" t="s">
        <v>14730</v>
      </c>
      <c r="X5190" t="s">
        <v>15728</v>
      </c>
      <c r="Y5190" s="4">
        <v>45170</v>
      </c>
      <c r="Z5190" t="s">
        <v>15808</v>
      </c>
      <c r="AA5190">
        <v>8562</v>
      </c>
      <c r="AB5190">
        <v>3110</v>
      </c>
      <c r="AC5190">
        <v>559</v>
      </c>
      <c r="AD5190" s="7">
        <f>invoices[[#This Row],[Rent]]+invoices[[#This Row],[Services]]+invoices[[#This Row],[GST]]</f>
        <v>12231</v>
      </c>
      <c r="AE5190" s="7">
        <f>invoices[[#This Row],[Total]]-invoices[[#This Row],[rent_amount]]</f>
        <v>0</v>
      </c>
      <c r="AF5190">
        <v>4886</v>
      </c>
      <c r="AG5190">
        <v>0</v>
      </c>
      <c r="AH5190">
        <f>invoices[[#This Row],[EB Amount]]-invoices[[#This Row],[electricity_amount]]</f>
        <v>0</v>
      </c>
    </row>
    <row r="5191" spans="1:34">
      <c r="A5191" t="s">
        <v>11275</v>
      </c>
      <c r="B5191" t="s">
        <v>22</v>
      </c>
      <c r="C5191" s="2" t="s">
        <v>2035</v>
      </c>
      <c r="D5191" t="s">
        <v>24</v>
      </c>
      <c r="E5191" t="s">
        <v>88</v>
      </c>
      <c r="F5191" t="s">
        <v>126</v>
      </c>
      <c r="G5191" t="s">
        <v>11276</v>
      </c>
      <c r="H5191" s="1">
        <f>DATE(YEAR(invoices[[#This Row],[due_date]]),MONTH(invoices[[#This Row],[due_date]]),1)</f>
        <v>45170</v>
      </c>
      <c r="I5191" s="1">
        <v>45176</v>
      </c>
      <c r="J5191">
        <v>12500</v>
      </c>
      <c r="K5191">
        <v>1364</v>
      </c>
      <c r="L5191">
        <v>0</v>
      </c>
      <c r="M5191">
        <f>invoices[[#This Row],[rent_amount]]+invoices[[#This Row],[electricity_amount]]+invoices[[#This Row],[other_charges]]</f>
        <v>13864</v>
      </c>
      <c r="N5191" t="s">
        <v>28</v>
      </c>
      <c r="O5191" t="s">
        <v>2005</v>
      </c>
      <c r="P5191">
        <v>0</v>
      </c>
      <c r="Q5191" t="b">
        <v>0</v>
      </c>
      <c r="R5191" t="s">
        <v>308</v>
      </c>
      <c r="S5191">
        <v>0</v>
      </c>
      <c r="T5191">
        <f>invoices[[#This Row],[total_amount]]</f>
        <v>13864</v>
      </c>
      <c r="U5191" t="s">
        <v>2037</v>
      </c>
      <c r="V5191" t="str">
        <f>INDEX([1]!Table1[tenantname],MATCH(invoices[[#This Row],[allotment_id]],[1]!Table1[TenantAllotmentID],0))</f>
        <v>Vickey Bhardwaj (B13-C2)</v>
      </c>
      <c r="W5191" t="s">
        <v>14683</v>
      </c>
      <c r="X5191" t="s">
        <v>14684</v>
      </c>
      <c r="Y5191" s="4">
        <v>45170</v>
      </c>
      <c r="Z5191" t="s">
        <v>15808</v>
      </c>
      <c r="AA5191">
        <v>8973</v>
      </c>
      <c r="AB5191">
        <v>2990</v>
      </c>
      <c r="AC5191">
        <v>537</v>
      </c>
      <c r="AD5191" s="7">
        <f>invoices[[#This Row],[Rent]]+invoices[[#This Row],[Services]]+invoices[[#This Row],[GST]]</f>
        <v>12500</v>
      </c>
      <c r="AE5191" s="7">
        <f>invoices[[#This Row],[Total]]-invoices[[#This Row],[rent_amount]]</f>
        <v>0</v>
      </c>
      <c r="AF5191">
        <v>4936</v>
      </c>
      <c r="AG5191">
        <v>1364</v>
      </c>
      <c r="AH5191">
        <f>invoices[[#This Row],[EB Amount]]-invoices[[#This Row],[electricity_amount]]</f>
        <v>0</v>
      </c>
    </row>
    <row r="5192" spans="1:34">
      <c r="A5192" t="s">
        <v>11311</v>
      </c>
      <c r="B5192" t="s">
        <v>22</v>
      </c>
      <c r="C5192" t="s">
        <v>550</v>
      </c>
      <c r="D5192" t="s">
        <v>24</v>
      </c>
      <c r="E5192" t="s">
        <v>104</v>
      </c>
      <c r="F5192" t="s">
        <v>551</v>
      </c>
      <c r="G5192" t="s">
        <v>11312</v>
      </c>
      <c r="H5192" s="1">
        <f>DATE(YEAR(invoices[[#This Row],[due_date]]),MONTH(invoices[[#This Row],[due_date]]),1)</f>
        <v>45170</v>
      </c>
      <c r="I5192" s="1">
        <v>45176</v>
      </c>
      <c r="J5192">
        <v>12500</v>
      </c>
      <c r="K5192">
        <v>1023</v>
      </c>
      <c r="L5192">
        <v>0</v>
      </c>
      <c r="M5192">
        <f>invoices[[#This Row],[rent_amount]]+invoices[[#This Row],[electricity_amount]]+invoices[[#This Row],[other_charges]]</f>
        <v>13523</v>
      </c>
      <c r="N5192" t="s">
        <v>28</v>
      </c>
      <c r="O5192" t="s">
        <v>1867</v>
      </c>
      <c r="P5192">
        <v>0</v>
      </c>
      <c r="Q5192" t="b">
        <v>0</v>
      </c>
      <c r="R5192" t="s">
        <v>308</v>
      </c>
      <c r="S5192">
        <v>0</v>
      </c>
      <c r="T5192">
        <f>invoices[[#This Row],[total_amount]]</f>
        <v>13523</v>
      </c>
      <c r="U5192" t="s">
        <v>554</v>
      </c>
      <c r="V5192" t="str">
        <f>INDEX([1]!Table1[tenantname],MATCH(invoices[[#This Row],[allotment_id]],[1]!Table1[TenantAllotmentID],0))</f>
        <v>Gokul Prakash (B14-C2)</v>
      </c>
      <c r="W5192" t="s">
        <v>14149</v>
      </c>
      <c r="X5192" t="s">
        <v>14150</v>
      </c>
      <c r="Y5192" s="4">
        <v>45170</v>
      </c>
      <c r="Z5192" t="s">
        <v>15808</v>
      </c>
      <c r="AA5192">
        <v>8973</v>
      </c>
      <c r="AB5192">
        <v>2990</v>
      </c>
      <c r="AC5192">
        <v>537</v>
      </c>
      <c r="AD5192" s="7">
        <f>invoices[[#This Row],[Rent]]+invoices[[#This Row],[Services]]+invoices[[#This Row],[GST]]</f>
        <v>12500</v>
      </c>
      <c r="AE5192" s="7">
        <f>invoices[[#This Row],[Total]]-invoices[[#This Row],[rent_amount]]</f>
        <v>0</v>
      </c>
      <c r="AF5192">
        <v>4953</v>
      </c>
      <c r="AG5192">
        <v>1023</v>
      </c>
      <c r="AH5192">
        <f>invoices[[#This Row],[EB Amount]]-invoices[[#This Row],[electricity_amount]]</f>
        <v>0</v>
      </c>
    </row>
    <row r="5193" spans="1:34">
      <c r="A5193" t="s">
        <v>11371</v>
      </c>
      <c r="B5193" t="s">
        <v>22</v>
      </c>
      <c r="C5193" t="s">
        <v>558</v>
      </c>
      <c r="D5193" t="s">
        <v>24</v>
      </c>
      <c r="E5193" t="s">
        <v>72</v>
      </c>
      <c r="F5193" t="s">
        <v>559</v>
      </c>
      <c r="G5193" t="s">
        <v>11372</v>
      </c>
      <c r="H5193" s="1">
        <f>DATE(YEAR(invoices[[#This Row],[due_date]]),MONTH(invoices[[#This Row],[due_date]]),1)</f>
        <v>45170</v>
      </c>
      <c r="I5193" s="1">
        <v>45176</v>
      </c>
      <c r="J5193">
        <v>13600</v>
      </c>
      <c r="K5193">
        <v>1116</v>
      </c>
      <c r="L5193">
        <v>0</v>
      </c>
      <c r="M5193">
        <f>invoices[[#This Row],[rent_amount]]+invoices[[#This Row],[electricity_amount]]+invoices[[#This Row],[other_charges]]</f>
        <v>14716</v>
      </c>
      <c r="N5193" t="s">
        <v>28</v>
      </c>
      <c r="O5193" t="s">
        <v>1867</v>
      </c>
      <c r="P5193">
        <v>0</v>
      </c>
      <c r="Q5193" t="b">
        <v>0</v>
      </c>
      <c r="R5193" t="s">
        <v>308</v>
      </c>
      <c r="S5193">
        <v>0</v>
      </c>
      <c r="T5193">
        <f>invoices[[#This Row],[total_amount]]</f>
        <v>14716</v>
      </c>
      <c r="U5193" t="s">
        <v>561</v>
      </c>
      <c r="V5193" t="str">
        <f>INDEX([1]!Table1[tenantname],MATCH(invoices[[#This Row],[allotment_id]],[1]!Table1[TenantAllotmentID],0))</f>
        <v>Nithya Rajendran (C34-B2)</v>
      </c>
      <c r="W5193" t="s">
        <v>14151</v>
      </c>
      <c r="X5193" t="s">
        <v>14152</v>
      </c>
      <c r="Y5193" s="4">
        <v>45170</v>
      </c>
      <c r="Z5193" t="s">
        <v>15808</v>
      </c>
      <c r="AA5193">
        <v>9762</v>
      </c>
      <c r="AB5193">
        <v>3253</v>
      </c>
      <c r="AC5193">
        <v>585</v>
      </c>
      <c r="AD5193" s="7">
        <f>invoices[[#This Row],[Rent]]+invoices[[#This Row],[Services]]+invoices[[#This Row],[GST]]</f>
        <v>13600</v>
      </c>
      <c r="AE5193" s="7">
        <f>invoices[[#This Row],[Total]]-invoices[[#This Row],[rent_amount]]</f>
        <v>0</v>
      </c>
      <c r="AF5193">
        <v>4982</v>
      </c>
      <c r="AG5193">
        <v>1116</v>
      </c>
      <c r="AH5193">
        <f>invoices[[#This Row],[EB Amount]]-invoices[[#This Row],[electricity_amount]]</f>
        <v>0</v>
      </c>
    </row>
    <row r="5194" spans="1:34">
      <c r="A5194" t="s">
        <v>11383</v>
      </c>
      <c r="B5194" t="s">
        <v>22</v>
      </c>
      <c r="C5194" t="s">
        <v>9597</v>
      </c>
      <c r="D5194" t="s">
        <v>24</v>
      </c>
      <c r="E5194" t="s">
        <v>275</v>
      </c>
      <c r="F5194" t="s">
        <v>411</v>
      </c>
      <c r="G5194" t="s">
        <v>11384</v>
      </c>
      <c r="H5194" s="1">
        <f>DATE(YEAR(invoices[[#This Row],[due_date]]),MONTH(invoices[[#This Row],[due_date]]),1)</f>
        <v>45170</v>
      </c>
      <c r="I5194" s="1">
        <v>45176</v>
      </c>
      <c r="J5194">
        <v>13600</v>
      </c>
      <c r="K5194">
        <v>1891</v>
      </c>
      <c r="L5194">
        <v>0</v>
      </c>
      <c r="M5194">
        <f>invoices[[#This Row],[rent_amount]]+invoices[[#This Row],[electricity_amount]]+invoices[[#This Row],[other_charges]]</f>
        <v>15491</v>
      </c>
      <c r="N5194" t="s">
        <v>28</v>
      </c>
      <c r="O5194" t="s">
        <v>307</v>
      </c>
      <c r="P5194">
        <v>0</v>
      </c>
      <c r="Q5194" t="b">
        <v>0</v>
      </c>
      <c r="R5194" t="s">
        <v>308</v>
      </c>
      <c r="S5194">
        <v>0</v>
      </c>
      <c r="T5194">
        <f>invoices[[#This Row],[total_amount]]</f>
        <v>15491</v>
      </c>
      <c r="U5194" t="s">
        <v>9599</v>
      </c>
      <c r="V5194" t="str">
        <f>INDEX([1]!Table1[tenantname],MATCH(invoices[[#This Row],[allotment_id]],[1]!Table1[TenantAllotmentID],0))</f>
        <v>Anu Ramya Ramesh (B44-B2)</v>
      </c>
      <c r="W5194" t="s">
        <v>15667</v>
      </c>
      <c r="X5194" t="s">
        <v>15668</v>
      </c>
      <c r="Y5194" s="4">
        <v>45170</v>
      </c>
      <c r="Z5194" t="s">
        <v>15808</v>
      </c>
      <c r="AA5194">
        <v>9762</v>
      </c>
      <c r="AB5194">
        <v>3253</v>
      </c>
      <c r="AC5194">
        <v>585</v>
      </c>
      <c r="AD5194" s="7">
        <f>invoices[[#This Row],[Rent]]+invoices[[#This Row],[Services]]+invoices[[#This Row],[GST]]</f>
        <v>13600</v>
      </c>
      <c r="AE5194" s="7">
        <f>invoices[[#This Row],[Total]]-invoices[[#This Row],[rent_amount]]</f>
        <v>0</v>
      </c>
      <c r="AF5194">
        <v>4987</v>
      </c>
      <c r="AG5194">
        <v>1891</v>
      </c>
      <c r="AH5194">
        <f>invoices[[#This Row],[EB Amount]]-invoices[[#This Row],[electricity_amount]]</f>
        <v>0</v>
      </c>
    </row>
    <row r="5195" spans="1:34">
      <c r="A5195" t="s">
        <v>11611</v>
      </c>
      <c r="B5195" t="s">
        <v>22</v>
      </c>
      <c r="C5195" t="s">
        <v>698</v>
      </c>
      <c r="D5195" t="s">
        <v>24</v>
      </c>
      <c r="E5195" t="s">
        <v>354</v>
      </c>
      <c r="F5195" t="s">
        <v>431</v>
      </c>
      <c r="G5195" t="s">
        <v>11612</v>
      </c>
      <c r="H5195" s="1">
        <f>DATE(YEAR(invoices[[#This Row],[due_date]]),MONTH(invoices[[#This Row],[due_date]]),1)</f>
        <v>45170</v>
      </c>
      <c r="I5195" s="1">
        <v>45176</v>
      </c>
      <c r="J5195">
        <v>15000</v>
      </c>
      <c r="K5195">
        <v>1488</v>
      </c>
      <c r="L5195">
        <v>0</v>
      </c>
      <c r="M5195">
        <f>invoices[[#This Row],[rent_amount]]+invoices[[#This Row],[electricity_amount]]+invoices[[#This Row],[other_charges]]</f>
        <v>16488</v>
      </c>
      <c r="N5195" t="s">
        <v>28</v>
      </c>
      <c r="O5195" t="s">
        <v>307</v>
      </c>
      <c r="P5195">
        <v>0</v>
      </c>
      <c r="Q5195" t="b">
        <v>0</v>
      </c>
      <c r="R5195" t="s">
        <v>308</v>
      </c>
      <c r="S5195">
        <v>0</v>
      </c>
      <c r="T5195">
        <f>invoices[[#This Row],[total_amount]]</f>
        <v>16488</v>
      </c>
      <c r="U5195" t="s">
        <v>700</v>
      </c>
      <c r="V5195" t="str">
        <f>INDEX([1]!Table1[tenantname],MATCH(invoices[[#This Row],[allotment_id]],[1]!Table1[TenantAllotmentID],0))</f>
        <v>Rajagopal Raghunath (B34-A1)</v>
      </c>
      <c r="W5195" t="s">
        <v>14201</v>
      </c>
      <c r="X5195" t="s">
        <v>14202</v>
      </c>
      <c r="Y5195" s="4">
        <v>45170</v>
      </c>
      <c r="Z5195" t="s">
        <v>15808</v>
      </c>
      <c r="AA5195">
        <v>10500</v>
      </c>
      <c r="AB5195">
        <v>3814</v>
      </c>
      <c r="AC5195">
        <v>686</v>
      </c>
      <c r="AD5195" s="7">
        <f>invoices[[#This Row],[Rent]]+invoices[[#This Row],[Services]]+invoices[[#This Row],[GST]]</f>
        <v>15000</v>
      </c>
      <c r="AE5195" s="7">
        <f>invoices[[#This Row],[Total]]-invoices[[#This Row],[rent_amount]]</f>
        <v>0</v>
      </c>
      <c r="AF5195">
        <v>5112</v>
      </c>
      <c r="AG5195">
        <v>1488</v>
      </c>
      <c r="AH5195">
        <f>invoices[[#This Row],[EB Amount]]-invoices[[#This Row],[electricity_amount]]</f>
        <v>0</v>
      </c>
    </row>
    <row r="5196" spans="1:34">
      <c r="A5196" t="s">
        <v>11701</v>
      </c>
      <c r="B5196" t="s">
        <v>22</v>
      </c>
      <c r="C5196" t="s">
        <v>1425</v>
      </c>
      <c r="D5196" t="s">
        <v>24</v>
      </c>
      <c r="E5196" t="s">
        <v>96</v>
      </c>
      <c r="F5196" t="s">
        <v>1426</v>
      </c>
      <c r="G5196" t="s">
        <v>11702</v>
      </c>
      <c r="H5196" s="1">
        <f>DATE(YEAR(invoices[[#This Row],[due_date]]),MONTH(invoices[[#This Row],[due_date]]),1)</f>
        <v>45170</v>
      </c>
      <c r="I5196" s="1">
        <v>45176</v>
      </c>
      <c r="J5196">
        <v>13600</v>
      </c>
      <c r="K5196">
        <v>2418</v>
      </c>
      <c r="L5196">
        <v>0</v>
      </c>
      <c r="M5196">
        <f>invoices[[#This Row],[rent_amount]]+invoices[[#This Row],[electricity_amount]]+invoices[[#This Row],[other_charges]]</f>
        <v>16018</v>
      </c>
      <c r="N5196" t="s">
        <v>28</v>
      </c>
      <c r="O5196" t="s">
        <v>1867</v>
      </c>
      <c r="P5196">
        <v>0</v>
      </c>
      <c r="Q5196" t="b">
        <v>0</v>
      </c>
      <c r="R5196" t="s">
        <v>308</v>
      </c>
      <c r="S5196">
        <v>0</v>
      </c>
      <c r="T5196">
        <f>invoices[[#This Row],[total_amount]]</f>
        <v>16018</v>
      </c>
      <c r="U5196" t="s">
        <v>1428</v>
      </c>
      <c r="V5196" t="str">
        <f>INDEX([1]!Table1[tenantname],MATCH(invoices[[#This Row],[allotment_id]],[1]!Table1[TenantAllotmentID],0))</f>
        <v>Nithin kumar Panjala (B33-B1)</v>
      </c>
      <c r="W5196" t="s">
        <v>14468</v>
      </c>
      <c r="X5196" t="s">
        <v>14469</v>
      </c>
      <c r="Y5196" s="4">
        <v>45170</v>
      </c>
      <c r="Z5196" t="s">
        <v>15808</v>
      </c>
      <c r="AA5196">
        <v>9762</v>
      </c>
      <c r="AB5196">
        <v>3253</v>
      </c>
      <c r="AC5196">
        <v>585</v>
      </c>
      <c r="AD5196" s="7">
        <f>invoices[[#This Row],[Rent]]+invoices[[#This Row],[Services]]+invoices[[#This Row],[GST]]</f>
        <v>13600</v>
      </c>
      <c r="AE5196" s="7">
        <f>invoices[[#This Row],[Total]]-invoices[[#This Row],[rent_amount]]</f>
        <v>0</v>
      </c>
      <c r="AF5196">
        <v>5158</v>
      </c>
      <c r="AG5196">
        <v>2418</v>
      </c>
      <c r="AH5196">
        <f>invoices[[#This Row],[EB Amount]]-invoices[[#This Row],[electricity_amount]]</f>
        <v>0</v>
      </c>
    </row>
    <row r="5197" spans="1:34">
      <c r="A5197" t="s">
        <v>11784</v>
      </c>
      <c r="B5197" t="s">
        <v>22</v>
      </c>
      <c r="C5197" t="s">
        <v>4251</v>
      </c>
      <c r="D5197" t="s">
        <v>24</v>
      </c>
      <c r="E5197" t="s">
        <v>268</v>
      </c>
      <c r="F5197" t="s">
        <v>323</v>
      </c>
      <c r="G5197" t="s">
        <v>11785</v>
      </c>
      <c r="H5197" s="1">
        <f>DATE(YEAR(invoices[[#This Row],[due_date]]),MONTH(invoices[[#This Row],[due_date]]),1)</f>
        <v>45170</v>
      </c>
      <c r="I5197" s="1">
        <v>45176</v>
      </c>
      <c r="J5197">
        <v>17000</v>
      </c>
      <c r="K5197">
        <v>1922</v>
      </c>
      <c r="L5197">
        <v>0</v>
      </c>
      <c r="M5197">
        <f>invoices[[#This Row],[rent_amount]]+invoices[[#This Row],[electricity_amount]]+invoices[[#This Row],[other_charges]]</f>
        <v>18922</v>
      </c>
      <c r="N5197" t="s">
        <v>28</v>
      </c>
      <c r="O5197" t="s">
        <v>307</v>
      </c>
      <c r="P5197">
        <v>0</v>
      </c>
      <c r="Q5197" t="b">
        <v>0</v>
      </c>
      <c r="R5197" t="s">
        <v>308</v>
      </c>
      <c r="S5197">
        <v>0</v>
      </c>
      <c r="T5197">
        <f>invoices[[#This Row],[total_amount]]</f>
        <v>18922</v>
      </c>
      <c r="U5197" t="s">
        <v>4253</v>
      </c>
      <c r="V5197" t="str">
        <f>INDEX([1]!Table1[tenantname],MATCH(invoices[[#This Row],[allotment_id]],[1]!Table1[TenantAllotmentID],0))</f>
        <v>Aditya Prakash Singh (C21-A1)</v>
      </c>
      <c r="W5197" t="s">
        <v>15197</v>
      </c>
      <c r="X5197" t="s">
        <v>15198</v>
      </c>
      <c r="Y5197" s="4">
        <v>45170</v>
      </c>
      <c r="Z5197" t="s">
        <v>15808</v>
      </c>
      <c r="AA5197">
        <v>12203</v>
      </c>
      <c r="AB5197">
        <v>4066</v>
      </c>
      <c r="AC5197">
        <v>731</v>
      </c>
      <c r="AD5197" s="7">
        <f>invoices[[#This Row],[Rent]]+invoices[[#This Row],[Services]]+invoices[[#This Row],[GST]]</f>
        <v>17000</v>
      </c>
      <c r="AE5197" s="7">
        <f>invoices[[#This Row],[Total]]-invoices[[#This Row],[rent_amount]]</f>
        <v>0</v>
      </c>
      <c r="AF5197">
        <v>5201</v>
      </c>
      <c r="AG5197">
        <v>1922</v>
      </c>
      <c r="AH5197">
        <f>invoices[[#This Row],[EB Amount]]-invoices[[#This Row],[electricity_amount]]</f>
        <v>0</v>
      </c>
    </row>
    <row r="5198" spans="1:34">
      <c r="A5198" t="s">
        <v>11798</v>
      </c>
      <c r="B5198" t="s">
        <v>22</v>
      </c>
      <c r="C5198" t="s">
        <v>1057</v>
      </c>
      <c r="D5198" t="s">
        <v>24</v>
      </c>
      <c r="E5198" t="s">
        <v>234</v>
      </c>
      <c r="F5198" t="s">
        <v>235</v>
      </c>
      <c r="G5198" t="s">
        <v>11799</v>
      </c>
      <c r="H5198" s="1">
        <f>DATE(YEAR(invoices[[#This Row],[due_date]]),MONTH(invoices[[#This Row],[due_date]]),1)</f>
        <v>45170</v>
      </c>
      <c r="I5198" s="1">
        <v>45176</v>
      </c>
      <c r="J5198">
        <v>18300</v>
      </c>
      <c r="K5198">
        <v>1056</v>
      </c>
      <c r="L5198">
        <v>0</v>
      </c>
      <c r="M5198">
        <f>invoices[[#This Row],[rent_amount]]+invoices[[#This Row],[electricity_amount]]+invoices[[#This Row],[other_charges]]</f>
        <v>19356</v>
      </c>
      <c r="N5198" t="s">
        <v>28</v>
      </c>
      <c r="O5198" t="s">
        <v>1867</v>
      </c>
      <c r="P5198">
        <v>0</v>
      </c>
      <c r="Q5198" t="b">
        <v>0</v>
      </c>
      <c r="R5198" t="s">
        <v>308</v>
      </c>
      <c r="S5198">
        <v>0</v>
      </c>
      <c r="T5198">
        <f>invoices[[#This Row],[total_amount]]</f>
        <v>19356</v>
      </c>
      <c r="U5198" t="s">
        <v>1059</v>
      </c>
      <c r="V5198" t="str">
        <f>INDEX([1]!Table1[tenantname],MATCH(invoices[[#This Row],[allotment_id]],[1]!Table1[TenantAllotmentID],0))</f>
        <v>Nilima Neetu Tirkey (D12-A1)</v>
      </c>
      <c r="W5198" t="s">
        <v>14333</v>
      </c>
      <c r="X5198" t="s">
        <v>14334</v>
      </c>
      <c r="Y5198" s="4">
        <v>45170</v>
      </c>
      <c r="Z5198" t="s">
        <v>15808</v>
      </c>
      <c r="AA5198">
        <v>13136</v>
      </c>
      <c r="AB5198">
        <v>4377</v>
      </c>
      <c r="AC5198">
        <v>787</v>
      </c>
      <c r="AD5198" s="7">
        <f>invoices[[#This Row],[Rent]]+invoices[[#This Row],[Services]]+invoices[[#This Row],[GST]]</f>
        <v>18300</v>
      </c>
      <c r="AE5198" s="7">
        <f>invoices[[#This Row],[Total]]-invoices[[#This Row],[rent_amount]]</f>
        <v>0</v>
      </c>
      <c r="AF5198">
        <v>5208</v>
      </c>
      <c r="AG5198">
        <v>1056</v>
      </c>
      <c r="AH5198">
        <f>invoices[[#This Row],[EB Amount]]-invoices[[#This Row],[electricity_amount]]</f>
        <v>0</v>
      </c>
    </row>
    <row r="5199" spans="1:34">
      <c r="A5199" t="s">
        <v>11908</v>
      </c>
      <c r="B5199" t="s">
        <v>22</v>
      </c>
      <c r="C5199" t="s">
        <v>426</v>
      </c>
      <c r="D5199" t="s">
        <v>24</v>
      </c>
      <c r="E5199" t="s">
        <v>181</v>
      </c>
      <c r="F5199" t="s">
        <v>427</v>
      </c>
      <c r="G5199" t="s">
        <v>11909</v>
      </c>
      <c r="H5199" s="1">
        <f>DATE(YEAR(invoices[[#This Row],[due_date]]),MONTH(invoices[[#This Row],[due_date]]),1)</f>
        <v>45170</v>
      </c>
      <c r="I5199" s="1">
        <v>45176</v>
      </c>
      <c r="J5199">
        <v>13600</v>
      </c>
      <c r="K5199">
        <v>1736</v>
      </c>
      <c r="L5199">
        <v>0</v>
      </c>
      <c r="M5199">
        <f>invoices[[#This Row],[rent_amount]]+invoices[[#This Row],[electricity_amount]]+invoices[[#This Row],[other_charges]]</f>
        <v>15336</v>
      </c>
      <c r="N5199" t="s">
        <v>28</v>
      </c>
      <c r="O5199" t="s">
        <v>2005</v>
      </c>
      <c r="P5199">
        <v>0</v>
      </c>
      <c r="Q5199" t="b">
        <v>0</v>
      </c>
      <c r="R5199" t="s">
        <v>308</v>
      </c>
      <c r="S5199">
        <v>0</v>
      </c>
      <c r="T5199">
        <f>invoices[[#This Row],[total_amount]]</f>
        <v>15336</v>
      </c>
      <c r="U5199" t="s">
        <v>428</v>
      </c>
      <c r="V5199" t="str">
        <f>INDEX([1]!Table1[tenantname],MATCH(invoices[[#This Row],[allotment_id]],[1]!Table1[TenantAllotmentID],0))</f>
        <v>Vardhini Krishnamurthy (B24-B2)</v>
      </c>
      <c r="W5199" t="s">
        <v>14106</v>
      </c>
      <c r="X5199" t="s">
        <v>14107</v>
      </c>
      <c r="Y5199" s="4">
        <v>45170</v>
      </c>
      <c r="Z5199" t="s">
        <v>15808</v>
      </c>
      <c r="AA5199">
        <v>9762</v>
      </c>
      <c r="AB5199">
        <v>3253</v>
      </c>
      <c r="AC5199">
        <v>585</v>
      </c>
      <c r="AD5199" s="7">
        <f>invoices[[#This Row],[Rent]]+invoices[[#This Row],[Services]]+invoices[[#This Row],[GST]]</f>
        <v>13600</v>
      </c>
      <c r="AE5199" s="7">
        <f>invoices[[#This Row],[Total]]-invoices[[#This Row],[rent_amount]]</f>
        <v>0</v>
      </c>
      <c r="AF5199">
        <v>5268</v>
      </c>
      <c r="AG5199">
        <v>1736</v>
      </c>
      <c r="AH5199">
        <f>invoices[[#This Row],[EB Amount]]-invoices[[#This Row],[electricity_amount]]</f>
        <v>0</v>
      </c>
    </row>
    <row r="5200" spans="1:34">
      <c r="A5200" t="s">
        <v>11918</v>
      </c>
      <c r="B5200" t="s">
        <v>22</v>
      </c>
      <c r="C5200" t="s">
        <v>859</v>
      </c>
      <c r="D5200" t="s">
        <v>24</v>
      </c>
      <c r="E5200" t="s">
        <v>268</v>
      </c>
      <c r="F5200" t="s">
        <v>860</v>
      </c>
      <c r="G5200" t="s">
        <v>11919</v>
      </c>
      <c r="H5200" s="1">
        <f>DATE(YEAR(invoices[[#This Row],[due_date]]),MONTH(invoices[[#This Row],[due_date]]),1)</f>
        <v>45170</v>
      </c>
      <c r="I5200" s="1">
        <v>45176</v>
      </c>
      <c r="J5200">
        <v>13600</v>
      </c>
      <c r="K5200">
        <v>1922</v>
      </c>
      <c r="L5200">
        <v>0</v>
      </c>
      <c r="M5200">
        <f>invoices[[#This Row],[rent_amount]]+invoices[[#This Row],[electricity_amount]]+invoices[[#This Row],[other_charges]]</f>
        <v>15522</v>
      </c>
      <c r="N5200" t="s">
        <v>28</v>
      </c>
      <c r="O5200" t="s">
        <v>2005</v>
      </c>
      <c r="P5200">
        <v>0</v>
      </c>
      <c r="Q5200" t="b">
        <v>0</v>
      </c>
      <c r="R5200" t="s">
        <v>308</v>
      </c>
      <c r="S5200">
        <v>0</v>
      </c>
      <c r="T5200">
        <f>invoices[[#This Row],[total_amount]]</f>
        <v>15522</v>
      </c>
      <c r="U5200" t="s">
        <v>862</v>
      </c>
      <c r="V5200" t="str">
        <f>INDEX([1]!Table1[tenantname],MATCH(invoices[[#This Row],[allotment_id]],[1]!Table1[TenantAllotmentID],0))</f>
        <v>Ramkumar Ganesan (C21-B2)</v>
      </c>
      <c r="W5200" t="s">
        <v>14259</v>
      </c>
      <c r="X5200" t="s">
        <v>14260</v>
      </c>
      <c r="Y5200" s="4">
        <v>45170</v>
      </c>
      <c r="Z5200" t="s">
        <v>15808</v>
      </c>
      <c r="AA5200">
        <v>9762</v>
      </c>
      <c r="AB5200">
        <v>3253</v>
      </c>
      <c r="AC5200">
        <v>585</v>
      </c>
      <c r="AD5200" s="7">
        <f>invoices[[#This Row],[Rent]]+invoices[[#This Row],[Services]]+invoices[[#This Row],[GST]]</f>
        <v>13600</v>
      </c>
      <c r="AE5200" s="7">
        <f>invoices[[#This Row],[Total]]-invoices[[#This Row],[rent_amount]]</f>
        <v>0</v>
      </c>
      <c r="AF5200">
        <v>5275</v>
      </c>
      <c r="AG5200">
        <v>1922</v>
      </c>
      <c r="AH5200">
        <f>invoices[[#This Row],[EB Amount]]-invoices[[#This Row],[electricity_amount]]</f>
        <v>0</v>
      </c>
    </row>
    <row r="5201" spans="1:34">
      <c r="A5201" t="s">
        <v>11998</v>
      </c>
      <c r="B5201" t="s">
        <v>22</v>
      </c>
      <c r="C5201" t="s">
        <v>5459</v>
      </c>
      <c r="D5201" t="s">
        <v>24</v>
      </c>
      <c r="E5201" t="s">
        <v>112</v>
      </c>
      <c r="F5201" t="s">
        <v>1305</v>
      </c>
      <c r="G5201" t="s">
        <v>11999</v>
      </c>
      <c r="H5201" s="1">
        <f>DATE(YEAR(invoices[[#This Row],[due_date]]),MONTH(invoices[[#This Row],[due_date]]),1)</f>
        <v>45170</v>
      </c>
      <c r="I5201" s="1">
        <v>45176</v>
      </c>
      <c r="J5201">
        <v>13500</v>
      </c>
      <c r="K5201">
        <v>1457</v>
      </c>
      <c r="L5201">
        <v>0</v>
      </c>
      <c r="M5201">
        <f>invoices[[#This Row],[rent_amount]]+invoices[[#This Row],[electricity_amount]]+invoices[[#This Row],[other_charges]]</f>
        <v>14957</v>
      </c>
      <c r="N5201" t="s">
        <v>28</v>
      </c>
      <c r="O5201" t="s">
        <v>2005</v>
      </c>
      <c r="P5201">
        <v>0</v>
      </c>
      <c r="Q5201" t="b">
        <v>0</v>
      </c>
      <c r="R5201" t="s">
        <v>308</v>
      </c>
      <c r="S5201">
        <v>0</v>
      </c>
      <c r="T5201">
        <f>invoices[[#This Row],[total_amount]]</f>
        <v>14957</v>
      </c>
      <c r="U5201" t="s">
        <v>5461</v>
      </c>
      <c r="V5201" t="str">
        <f>INDEX([1]!Table1[tenantname],MATCH(invoices[[#This Row],[allotment_id]],[1]!Table1[TenantAllotmentID],0))</f>
        <v>Saswat Panigrahi (A23-B1)</v>
      </c>
      <c r="W5201" t="s">
        <v>15376</v>
      </c>
      <c r="X5201" t="s">
        <v>15377</v>
      </c>
      <c r="Y5201" s="4">
        <v>45170</v>
      </c>
      <c r="Z5201" t="s">
        <v>15808</v>
      </c>
      <c r="AA5201">
        <v>9690</v>
      </c>
      <c r="AB5201">
        <v>3229</v>
      </c>
      <c r="AC5201">
        <v>581</v>
      </c>
      <c r="AD5201" s="7">
        <f>invoices[[#This Row],[Rent]]+invoices[[#This Row],[Services]]+invoices[[#This Row],[GST]]</f>
        <v>13500</v>
      </c>
      <c r="AE5201" s="7">
        <f>invoices[[#This Row],[Total]]-invoices[[#This Row],[rent_amount]]</f>
        <v>0</v>
      </c>
      <c r="AF5201">
        <v>5318</v>
      </c>
      <c r="AG5201">
        <v>1457</v>
      </c>
      <c r="AH5201">
        <f>invoices[[#This Row],[EB Amount]]-invoices[[#This Row],[electricity_amount]]</f>
        <v>0</v>
      </c>
    </row>
    <row r="5202" spans="1:34">
      <c r="A5202" t="s">
        <v>12027</v>
      </c>
      <c r="B5202" t="s">
        <v>22</v>
      </c>
      <c r="C5202" t="s">
        <v>8301</v>
      </c>
      <c r="D5202" t="s">
        <v>24</v>
      </c>
      <c r="E5202" t="s">
        <v>112</v>
      </c>
      <c r="F5202" t="s">
        <v>2320</v>
      </c>
      <c r="G5202" t="s">
        <v>12028</v>
      </c>
      <c r="H5202" s="1">
        <f>DATE(YEAR(invoices[[#This Row],[due_date]]),MONTH(invoices[[#This Row],[due_date]]),1)</f>
        <v>45170</v>
      </c>
      <c r="I5202" s="1">
        <v>45176</v>
      </c>
      <c r="J5202">
        <v>13500</v>
      </c>
      <c r="K5202">
        <v>1175</v>
      </c>
      <c r="L5202">
        <v>0</v>
      </c>
      <c r="M5202">
        <f>invoices[[#This Row],[rent_amount]]+invoices[[#This Row],[electricity_amount]]+invoices[[#This Row],[other_charges]]</f>
        <v>14675</v>
      </c>
      <c r="N5202" t="s">
        <v>28</v>
      </c>
      <c r="O5202" t="s">
        <v>2005</v>
      </c>
      <c r="P5202">
        <v>0</v>
      </c>
      <c r="Q5202" t="b">
        <v>0</v>
      </c>
      <c r="R5202" t="s">
        <v>308</v>
      </c>
      <c r="S5202">
        <v>0</v>
      </c>
      <c r="T5202">
        <f>invoices[[#This Row],[total_amount]]</f>
        <v>14675</v>
      </c>
      <c r="U5202" t="s">
        <v>8303</v>
      </c>
      <c r="V5202" t="str">
        <f>INDEX([1]!Table1[tenantname],MATCH(invoices[[#This Row],[allotment_id]],[1]!Table1[TenantAllotmentID],0))</f>
        <v>Satyajeet Behura (A23-B2)</v>
      </c>
      <c r="W5202" t="s">
        <v>15608</v>
      </c>
      <c r="X5202" t="s">
        <v>15609</v>
      </c>
      <c r="Y5202" s="4">
        <v>45170</v>
      </c>
      <c r="Z5202" t="s">
        <v>15808</v>
      </c>
      <c r="AA5202">
        <v>9690</v>
      </c>
      <c r="AB5202">
        <v>3229</v>
      </c>
      <c r="AC5202">
        <v>581</v>
      </c>
      <c r="AD5202" s="7">
        <f>invoices[[#This Row],[Rent]]+invoices[[#This Row],[Services]]+invoices[[#This Row],[GST]]</f>
        <v>13500</v>
      </c>
      <c r="AE5202" s="7">
        <f>invoices[[#This Row],[Total]]-invoices[[#This Row],[rent_amount]]</f>
        <v>0</v>
      </c>
      <c r="AF5202">
        <v>5332</v>
      </c>
      <c r="AG5202">
        <v>1175</v>
      </c>
      <c r="AH5202">
        <f>invoices[[#This Row],[EB Amount]]-invoices[[#This Row],[electricity_amount]]</f>
        <v>0</v>
      </c>
    </row>
    <row r="5203" spans="1:34">
      <c r="A5203" t="s">
        <v>12192</v>
      </c>
      <c r="B5203" t="s">
        <v>22</v>
      </c>
      <c r="C5203" t="s">
        <v>3483</v>
      </c>
      <c r="D5203" t="s">
        <v>24</v>
      </c>
      <c r="E5203" t="s">
        <v>234</v>
      </c>
      <c r="F5203" t="s">
        <v>1854</v>
      </c>
      <c r="G5203" t="s">
        <v>12193</v>
      </c>
      <c r="H5203" s="1">
        <f>DATE(YEAR(invoices[[#This Row],[due_date]]),MONTH(invoices[[#This Row],[due_date]]),1)</f>
        <v>45170</v>
      </c>
      <c r="I5203" s="1">
        <v>45176</v>
      </c>
      <c r="J5203">
        <v>12600</v>
      </c>
      <c r="K5203">
        <v>1152</v>
      </c>
      <c r="L5203">
        <v>0</v>
      </c>
      <c r="M5203">
        <f>invoices[[#This Row],[rent_amount]]+invoices[[#This Row],[electricity_amount]]+invoices[[#This Row],[other_charges]]</f>
        <v>13752</v>
      </c>
      <c r="N5203" t="s">
        <v>28</v>
      </c>
      <c r="O5203" t="s">
        <v>307</v>
      </c>
      <c r="P5203">
        <v>0</v>
      </c>
      <c r="Q5203" t="b">
        <v>0</v>
      </c>
      <c r="R5203" t="s">
        <v>308</v>
      </c>
      <c r="S5203">
        <v>0</v>
      </c>
      <c r="T5203">
        <f>invoices[[#This Row],[total_amount]]</f>
        <v>13752</v>
      </c>
      <c r="U5203" t="s">
        <v>3485</v>
      </c>
      <c r="V5203" t="str">
        <f>INDEX([1]!Table1[tenantname],MATCH(invoices[[#This Row],[allotment_id]],[1]!Table1[TenantAllotmentID],0))</f>
        <v>Anjali Raj (D12-C1)</v>
      </c>
      <c r="W5203" t="s">
        <v>15066</v>
      </c>
      <c r="X5203" t="s">
        <v>15067</v>
      </c>
      <c r="Y5203" s="4">
        <v>45170</v>
      </c>
      <c r="Z5203" t="s">
        <v>15808</v>
      </c>
      <c r="AA5203">
        <v>9044</v>
      </c>
      <c r="AB5203">
        <v>3014</v>
      </c>
      <c r="AC5203">
        <v>542</v>
      </c>
      <c r="AD5203" s="7">
        <f>invoices[[#This Row],[Rent]]+invoices[[#This Row],[Services]]+invoices[[#This Row],[GST]]</f>
        <v>12600</v>
      </c>
      <c r="AE5203" s="7">
        <f>invoices[[#This Row],[Total]]-invoices[[#This Row],[rent_amount]]</f>
        <v>0</v>
      </c>
      <c r="AF5203">
        <v>5421</v>
      </c>
      <c r="AG5203">
        <v>1152</v>
      </c>
      <c r="AH5203">
        <f>invoices[[#This Row],[EB Amount]]-invoices[[#This Row],[electricity_amount]]</f>
        <v>0</v>
      </c>
    </row>
    <row r="5204" spans="1:34">
      <c r="A5204" t="s">
        <v>12206</v>
      </c>
      <c r="B5204" t="s">
        <v>22</v>
      </c>
      <c r="C5204" t="s">
        <v>490</v>
      </c>
      <c r="D5204" t="s">
        <v>24</v>
      </c>
      <c r="E5204" t="s">
        <v>80</v>
      </c>
      <c r="F5204" t="s">
        <v>1824</v>
      </c>
      <c r="G5204" t="s">
        <v>12207</v>
      </c>
      <c r="H5204" s="1">
        <f>DATE(YEAR(invoices[[#This Row],[due_date]]),MONTH(invoices[[#This Row],[due_date]]),1)</f>
        <v>45170</v>
      </c>
      <c r="I5204" s="1">
        <v>45176</v>
      </c>
      <c r="J5204">
        <v>21467</v>
      </c>
      <c r="K5204">
        <v>0</v>
      </c>
      <c r="L5204">
        <v>2250</v>
      </c>
      <c r="M5204">
        <f>invoices[[#This Row],[rent_amount]]+invoices[[#This Row],[electricity_amount]]+invoices[[#This Row],[other_charges]]</f>
        <v>23717</v>
      </c>
      <c r="N5204" t="s">
        <v>28</v>
      </c>
      <c r="O5204" t="s">
        <v>1867</v>
      </c>
      <c r="P5204">
        <v>0</v>
      </c>
      <c r="Q5204" t="b">
        <v>0</v>
      </c>
      <c r="R5204" t="s">
        <v>308</v>
      </c>
      <c r="S5204">
        <v>0</v>
      </c>
      <c r="T5204">
        <f>invoices[[#This Row],[total_amount]]</f>
        <v>23717</v>
      </c>
      <c r="U5204" t="s">
        <v>12208</v>
      </c>
      <c r="V5204" t="str">
        <f>INDEX([1]!Table1[tenantname],MATCH(invoices[[#This Row],[allotment_id]],[1]!Table1[TenantAllotmentID],0))</f>
        <v>Muskan Agarwal (D21-A1)</v>
      </c>
      <c r="W5204" t="s">
        <v>14128</v>
      </c>
      <c r="X5204" t="s">
        <v>15757</v>
      </c>
      <c r="Y5204" s="4">
        <v>45170</v>
      </c>
      <c r="Z5204" t="s">
        <v>15808</v>
      </c>
      <c r="AA5204">
        <v>15027</v>
      </c>
      <c r="AB5204">
        <v>5458</v>
      </c>
      <c r="AC5204">
        <v>982</v>
      </c>
      <c r="AD5204" s="7">
        <f>invoices[[#This Row],[Rent]]+invoices[[#This Row],[Services]]+invoices[[#This Row],[GST]]</f>
        <v>21467</v>
      </c>
      <c r="AE5204" s="7">
        <f>invoices[[#This Row],[Total]]-invoices[[#This Row],[rent_amount]]</f>
        <v>0</v>
      </c>
      <c r="AF5204">
        <v>5428</v>
      </c>
      <c r="AG5204">
        <v>0</v>
      </c>
      <c r="AH5204">
        <f>invoices[[#This Row],[EB Amount]]-invoices[[#This Row],[electricity_amount]]</f>
        <v>0</v>
      </c>
    </row>
    <row r="5205" spans="1:34">
      <c r="A5205" t="s">
        <v>12249</v>
      </c>
      <c r="B5205" t="s">
        <v>22</v>
      </c>
      <c r="C5205" t="s">
        <v>87</v>
      </c>
      <c r="D5205" t="s">
        <v>24</v>
      </c>
      <c r="E5205" t="s">
        <v>88</v>
      </c>
      <c r="F5205" t="s">
        <v>89</v>
      </c>
      <c r="G5205" t="s">
        <v>12250</v>
      </c>
      <c r="H5205" s="1">
        <f>DATE(YEAR(invoices[[#This Row],[due_date]]),MONTH(invoices[[#This Row],[due_date]]),1)</f>
        <v>45170</v>
      </c>
      <c r="I5205" s="1">
        <v>45176</v>
      </c>
      <c r="J5205">
        <v>13600</v>
      </c>
      <c r="K5205">
        <v>1364</v>
      </c>
      <c r="L5205">
        <v>0</v>
      </c>
      <c r="M5205">
        <f>invoices[[#This Row],[rent_amount]]+invoices[[#This Row],[electricity_amount]]+invoices[[#This Row],[other_charges]]</f>
        <v>14964</v>
      </c>
      <c r="N5205" t="s">
        <v>28</v>
      </c>
      <c r="O5205" t="s">
        <v>307</v>
      </c>
      <c r="P5205">
        <v>0</v>
      </c>
      <c r="Q5205" t="b">
        <v>0</v>
      </c>
      <c r="R5205" t="s">
        <v>308</v>
      </c>
      <c r="S5205">
        <v>0</v>
      </c>
      <c r="T5205">
        <f>invoices[[#This Row],[total_amount]]</f>
        <v>14964</v>
      </c>
      <c r="U5205" t="s">
        <v>93</v>
      </c>
      <c r="V5205" t="str">
        <f>INDEX([1]!Table1[tenantname],MATCH(invoices[[#This Row],[allotment_id]],[1]!Table1[TenantAllotmentID],0))</f>
        <v>Archit Kumar (B13-B2)</v>
      </c>
      <c r="W5205" t="s">
        <v>14000</v>
      </c>
      <c r="X5205" t="s">
        <v>14001</v>
      </c>
      <c r="Y5205" s="4">
        <v>45170</v>
      </c>
      <c r="Z5205" t="s">
        <v>15808</v>
      </c>
      <c r="AA5205">
        <v>9762</v>
      </c>
      <c r="AB5205">
        <v>3253</v>
      </c>
      <c r="AC5205">
        <v>585</v>
      </c>
      <c r="AD5205" s="7">
        <f>invoices[[#This Row],[Rent]]+invoices[[#This Row],[Services]]+invoices[[#This Row],[GST]]</f>
        <v>13600</v>
      </c>
      <c r="AE5205" s="7">
        <f>invoices[[#This Row],[Total]]-invoices[[#This Row],[rent_amount]]</f>
        <v>0</v>
      </c>
      <c r="AF5205">
        <v>5449</v>
      </c>
      <c r="AG5205">
        <v>1364</v>
      </c>
      <c r="AH5205">
        <f>invoices[[#This Row],[EB Amount]]-invoices[[#This Row],[electricity_amount]]</f>
        <v>0</v>
      </c>
    </row>
    <row r="5206" spans="1:34">
      <c r="A5206" t="s">
        <v>12338</v>
      </c>
      <c r="B5206" t="s">
        <v>22</v>
      </c>
      <c r="C5206" t="s">
        <v>3109</v>
      </c>
      <c r="D5206" t="s">
        <v>24</v>
      </c>
      <c r="E5206" t="s">
        <v>349</v>
      </c>
      <c r="F5206" t="s">
        <v>1218</v>
      </c>
      <c r="G5206" t="s">
        <v>12339</v>
      </c>
      <c r="H5206" s="1">
        <f>DATE(YEAR(invoices[[#This Row],[due_date]]),MONTH(invoices[[#This Row],[due_date]]),1)</f>
        <v>45170</v>
      </c>
      <c r="I5206" s="1">
        <v>45176</v>
      </c>
      <c r="J5206">
        <v>11340</v>
      </c>
      <c r="K5206">
        <v>0</v>
      </c>
      <c r="L5206">
        <v>0</v>
      </c>
      <c r="M5206">
        <f>invoices[[#This Row],[rent_amount]]+invoices[[#This Row],[electricity_amount]]+invoices[[#This Row],[other_charges]]</f>
        <v>11340</v>
      </c>
      <c r="N5206" t="s">
        <v>28</v>
      </c>
      <c r="O5206" t="s">
        <v>2005</v>
      </c>
      <c r="P5206">
        <v>0</v>
      </c>
      <c r="Q5206" t="b">
        <v>0</v>
      </c>
      <c r="R5206" t="s">
        <v>308</v>
      </c>
      <c r="S5206">
        <v>0</v>
      </c>
      <c r="T5206">
        <f>invoices[[#This Row],[total_amount]]</f>
        <v>11340</v>
      </c>
      <c r="U5206" t="s">
        <v>3111</v>
      </c>
      <c r="V5206" t="str">
        <f>INDEX([1]!Table1[tenantname],MATCH(invoices[[#This Row],[allotment_id]],[1]!Table1[TenantAllotmentID],0))</f>
        <v>Vasu Adireddy (B11-C2)</v>
      </c>
      <c r="W5206" t="s">
        <v>14974</v>
      </c>
      <c r="X5206" t="s">
        <v>14975</v>
      </c>
      <c r="Y5206" s="4">
        <v>45170</v>
      </c>
      <c r="Z5206" t="s">
        <v>15808</v>
      </c>
      <c r="AA5206">
        <v>8140</v>
      </c>
      <c r="AB5206">
        <v>2712</v>
      </c>
      <c r="AC5206">
        <v>488</v>
      </c>
      <c r="AD5206" s="7">
        <f>invoices[[#This Row],[Rent]]+invoices[[#This Row],[Services]]+invoices[[#This Row],[GST]]</f>
        <v>11340</v>
      </c>
      <c r="AE5206" s="7">
        <f>invoices[[#This Row],[Total]]-invoices[[#This Row],[rent_amount]]</f>
        <v>0</v>
      </c>
      <c r="AF5206">
        <v>5498</v>
      </c>
      <c r="AG5206">
        <v>0</v>
      </c>
      <c r="AH5206">
        <f>invoices[[#This Row],[EB Amount]]-invoices[[#This Row],[electricity_amount]]</f>
        <v>0</v>
      </c>
    </row>
    <row r="5207" spans="1:34">
      <c r="A5207" t="s">
        <v>12603</v>
      </c>
      <c r="B5207" t="s">
        <v>22</v>
      </c>
      <c r="C5207" t="s">
        <v>1039</v>
      </c>
      <c r="D5207" t="s">
        <v>24</v>
      </c>
      <c r="E5207" t="s">
        <v>476</v>
      </c>
      <c r="F5207" t="s">
        <v>620</v>
      </c>
      <c r="G5207" t="s">
        <v>12604</v>
      </c>
      <c r="H5207" s="1">
        <f>DATE(YEAR(invoices[[#This Row],[due_date]]),MONTH(invoices[[#This Row],[due_date]]),1)</f>
        <v>45170</v>
      </c>
      <c r="I5207" s="1">
        <v>45176</v>
      </c>
      <c r="J5207">
        <v>7980</v>
      </c>
      <c r="K5207">
        <v>0</v>
      </c>
      <c r="L5207">
        <v>0</v>
      </c>
      <c r="M5207">
        <f>invoices[[#This Row],[rent_amount]]+invoices[[#This Row],[electricity_amount]]+invoices[[#This Row],[other_charges]]</f>
        <v>7980</v>
      </c>
      <c r="N5207" t="s">
        <v>28</v>
      </c>
      <c r="O5207" t="s">
        <v>307</v>
      </c>
      <c r="P5207">
        <v>0</v>
      </c>
      <c r="Q5207" t="b">
        <v>0</v>
      </c>
      <c r="R5207" t="s">
        <v>308</v>
      </c>
      <c r="S5207">
        <v>0</v>
      </c>
      <c r="T5207">
        <f>invoices[[#This Row],[total_amount]]</f>
        <v>7980</v>
      </c>
      <c r="U5207" t="s">
        <v>1155</v>
      </c>
      <c r="V5207" t="str">
        <f>INDEX([1]!Table1[tenantname],MATCH(invoices[[#This Row],[allotment_id]],[1]!Table1[TenantAllotmentID],0))</f>
        <v>Arindrajith Kundu (B41-C1)</v>
      </c>
      <c r="W5207" t="s">
        <v>14325</v>
      </c>
      <c r="X5207" t="s">
        <v>14364</v>
      </c>
      <c r="Y5207" s="4">
        <v>45170</v>
      </c>
      <c r="Z5207" t="s">
        <v>15808</v>
      </c>
      <c r="AA5207">
        <v>5586</v>
      </c>
      <c r="AB5207">
        <v>2029</v>
      </c>
      <c r="AC5207">
        <v>365</v>
      </c>
      <c r="AD5207" s="7">
        <f>invoices[[#This Row],[Rent]]+invoices[[#This Row],[Services]]+invoices[[#This Row],[GST]]</f>
        <v>7980</v>
      </c>
      <c r="AE5207" s="7">
        <f>invoices[[#This Row],[Total]]-invoices[[#This Row],[rent_amount]]</f>
        <v>0</v>
      </c>
      <c r="AF5207">
        <v>5643</v>
      </c>
      <c r="AG5207">
        <v>0</v>
      </c>
      <c r="AH5207">
        <f>invoices[[#This Row],[EB Amount]]-invoices[[#This Row],[electricity_amount]]</f>
        <v>0</v>
      </c>
    </row>
    <row r="5208" spans="1:34">
      <c r="A5208" t="s">
        <v>12680</v>
      </c>
      <c r="B5208" t="s">
        <v>22</v>
      </c>
      <c r="C5208" t="s">
        <v>2762</v>
      </c>
      <c r="D5208" t="s">
        <v>24</v>
      </c>
      <c r="E5208" t="s">
        <v>329</v>
      </c>
      <c r="F5208" t="s">
        <v>1352</v>
      </c>
      <c r="G5208" t="s">
        <v>12681</v>
      </c>
      <c r="H5208" s="1">
        <f>DATE(YEAR(invoices[[#This Row],[due_date]]),MONTH(invoices[[#This Row],[due_date]]),1)</f>
        <v>45170</v>
      </c>
      <c r="I5208" s="1">
        <v>45176</v>
      </c>
      <c r="J5208">
        <v>13600</v>
      </c>
      <c r="K5208">
        <v>1922</v>
      </c>
      <c r="L5208">
        <v>0</v>
      </c>
      <c r="M5208">
        <f>invoices[[#This Row],[rent_amount]]+invoices[[#This Row],[electricity_amount]]+invoices[[#This Row],[other_charges]]</f>
        <v>15522</v>
      </c>
      <c r="N5208" t="s">
        <v>28</v>
      </c>
      <c r="O5208" t="s">
        <v>2005</v>
      </c>
      <c r="P5208">
        <v>0</v>
      </c>
      <c r="Q5208" t="b">
        <v>0</v>
      </c>
      <c r="R5208" t="s">
        <v>308</v>
      </c>
      <c r="S5208">
        <v>0</v>
      </c>
      <c r="T5208">
        <f>invoices[[#This Row],[total_amount]]</f>
        <v>15522</v>
      </c>
      <c r="U5208" t="s">
        <v>2764</v>
      </c>
      <c r="V5208" t="str">
        <f>INDEX([1]!Table1[tenantname],MATCH(invoices[[#This Row],[allotment_id]],[1]!Table1[TenantAllotmentID],0))</f>
        <v>Selvashri Murugesan (C43-B1)</v>
      </c>
      <c r="W5208" t="s">
        <v>14888</v>
      </c>
      <c r="X5208" t="s">
        <v>14889</v>
      </c>
      <c r="Y5208" s="4">
        <v>45170</v>
      </c>
      <c r="Z5208" t="s">
        <v>15808</v>
      </c>
      <c r="AA5208">
        <v>9762</v>
      </c>
      <c r="AB5208">
        <v>3253</v>
      </c>
      <c r="AC5208">
        <v>585</v>
      </c>
      <c r="AD5208" s="7">
        <f>invoices[[#This Row],[Rent]]+invoices[[#This Row],[Services]]+invoices[[#This Row],[GST]]</f>
        <v>13600</v>
      </c>
      <c r="AE5208" s="7">
        <f>invoices[[#This Row],[Total]]-invoices[[#This Row],[rent_amount]]</f>
        <v>0</v>
      </c>
      <c r="AF5208">
        <v>5685</v>
      </c>
      <c r="AG5208">
        <v>1922</v>
      </c>
      <c r="AH5208">
        <f>invoices[[#This Row],[EB Amount]]-invoices[[#This Row],[electricity_amount]]</f>
        <v>0</v>
      </c>
    </row>
    <row r="5209" spans="1:34">
      <c r="A5209" t="s">
        <v>12740</v>
      </c>
      <c r="B5209" t="s">
        <v>22</v>
      </c>
      <c r="C5209" t="s">
        <v>441</v>
      </c>
      <c r="D5209" t="s">
        <v>24</v>
      </c>
      <c r="E5209" t="s">
        <v>88</v>
      </c>
      <c r="F5209" t="s">
        <v>442</v>
      </c>
      <c r="G5209" t="s">
        <v>12741</v>
      </c>
      <c r="H5209" s="1">
        <f>DATE(YEAR(invoices[[#This Row],[due_date]]),MONTH(invoices[[#This Row],[due_date]]),1)</f>
        <v>45170</v>
      </c>
      <c r="I5209" s="1">
        <v>45176</v>
      </c>
      <c r="J5209">
        <v>7930</v>
      </c>
      <c r="K5209">
        <v>0</v>
      </c>
      <c r="L5209">
        <v>0</v>
      </c>
      <c r="M5209">
        <f>invoices[[#This Row],[rent_amount]]+invoices[[#This Row],[electricity_amount]]+invoices[[#This Row],[other_charges]]</f>
        <v>7930</v>
      </c>
      <c r="N5209" t="s">
        <v>28</v>
      </c>
      <c r="O5209" t="s">
        <v>1867</v>
      </c>
      <c r="P5209">
        <v>0</v>
      </c>
      <c r="Q5209" t="b">
        <v>0</v>
      </c>
      <c r="R5209" t="s">
        <v>308</v>
      </c>
      <c r="S5209">
        <v>0</v>
      </c>
      <c r="T5209">
        <f>invoices[[#This Row],[total_amount]]</f>
        <v>7930</v>
      </c>
      <c r="U5209" t="s">
        <v>444</v>
      </c>
      <c r="V5209" t="str">
        <f>INDEX([1]!Table1[tenantname],MATCH(invoices[[#This Row],[allotment_id]],[1]!Table1[TenantAllotmentID],0))</f>
        <v>Nikhil Jayanth (B13-A1)</v>
      </c>
      <c r="W5209" t="s">
        <v>14112</v>
      </c>
      <c r="X5209" t="s">
        <v>14113</v>
      </c>
      <c r="Y5209" s="4">
        <v>45170</v>
      </c>
      <c r="Z5209" t="s">
        <v>15808</v>
      </c>
      <c r="AA5209">
        <v>5551</v>
      </c>
      <c r="AB5209">
        <v>2016</v>
      </c>
      <c r="AC5209">
        <v>363</v>
      </c>
      <c r="AD5209" s="7">
        <f>invoices[[#This Row],[Rent]]+invoices[[#This Row],[Services]]+invoices[[#This Row],[GST]]</f>
        <v>7930</v>
      </c>
      <c r="AE5209" s="7">
        <f>invoices[[#This Row],[Total]]-invoices[[#This Row],[rent_amount]]</f>
        <v>0</v>
      </c>
      <c r="AF5209">
        <v>5714</v>
      </c>
      <c r="AG5209">
        <v>0</v>
      </c>
      <c r="AH5209">
        <f>invoices[[#This Row],[EB Amount]]-invoices[[#This Row],[electricity_amount]]</f>
        <v>0</v>
      </c>
    </row>
    <row r="5210" spans="1:34">
      <c r="A5210" t="s">
        <v>12752</v>
      </c>
      <c r="B5210" t="s">
        <v>22</v>
      </c>
      <c r="C5210" t="s">
        <v>281</v>
      </c>
      <c r="D5210" t="s">
        <v>24</v>
      </c>
      <c r="E5210" t="s">
        <v>34</v>
      </c>
      <c r="F5210" t="s">
        <v>282</v>
      </c>
      <c r="G5210" t="s">
        <v>12753</v>
      </c>
      <c r="H5210" s="1">
        <f>DATE(YEAR(invoices[[#This Row],[due_date]]),MONTH(invoices[[#This Row],[due_date]]),1)</f>
        <v>45170</v>
      </c>
      <c r="I5210" s="1">
        <v>45176</v>
      </c>
      <c r="J5210">
        <v>12500</v>
      </c>
      <c r="K5210">
        <v>1891</v>
      </c>
      <c r="L5210">
        <v>0</v>
      </c>
      <c r="M5210">
        <f>invoices[[#This Row],[rent_amount]]+invoices[[#This Row],[electricity_amount]]+invoices[[#This Row],[other_charges]]</f>
        <v>14391</v>
      </c>
      <c r="N5210" t="s">
        <v>28</v>
      </c>
      <c r="O5210" t="s">
        <v>2005</v>
      </c>
      <c r="P5210">
        <v>0</v>
      </c>
      <c r="Q5210" t="b">
        <v>0</v>
      </c>
      <c r="R5210" t="s">
        <v>308</v>
      </c>
      <c r="S5210">
        <v>0</v>
      </c>
      <c r="T5210">
        <f>invoices[[#This Row],[total_amount]]</f>
        <v>14391</v>
      </c>
      <c r="U5210" t="s">
        <v>283</v>
      </c>
      <c r="V5210" t="str">
        <f>INDEX([1]!Table1[tenantname],MATCH(invoices[[#This Row],[allotment_id]],[1]!Table1[TenantAllotmentID],0))</f>
        <v>kiranmai Bhatlapenumarthi (B43-C2)</v>
      </c>
      <c r="W5210" t="s">
        <v>14054</v>
      </c>
      <c r="X5210" t="s">
        <v>14055</v>
      </c>
      <c r="Y5210" s="4">
        <v>45170</v>
      </c>
      <c r="Z5210" t="s">
        <v>15808</v>
      </c>
      <c r="AA5210">
        <v>8973</v>
      </c>
      <c r="AB5210">
        <v>2990</v>
      </c>
      <c r="AC5210">
        <v>537</v>
      </c>
      <c r="AD5210" s="7">
        <f>invoices[[#This Row],[Rent]]+invoices[[#This Row],[Services]]+invoices[[#This Row],[GST]]</f>
        <v>12500</v>
      </c>
      <c r="AE5210" s="7">
        <f>invoices[[#This Row],[Total]]-invoices[[#This Row],[rent_amount]]</f>
        <v>0</v>
      </c>
      <c r="AF5210">
        <v>5720</v>
      </c>
      <c r="AG5210">
        <v>1891</v>
      </c>
      <c r="AH5210">
        <f>invoices[[#This Row],[EB Amount]]-invoices[[#This Row],[electricity_amount]]</f>
        <v>0</v>
      </c>
    </row>
    <row r="5211" spans="1:34">
      <c r="A5211" t="s">
        <v>12820</v>
      </c>
      <c r="B5211" t="s">
        <v>22</v>
      </c>
      <c r="C5211" t="s">
        <v>274</v>
      </c>
      <c r="D5211" t="s">
        <v>24</v>
      </c>
      <c r="E5211" t="s">
        <v>275</v>
      </c>
      <c r="F5211" t="s">
        <v>276</v>
      </c>
      <c r="G5211" t="s">
        <v>12821</v>
      </c>
      <c r="H5211" s="1">
        <f>DATE(YEAR(invoices[[#This Row],[due_date]]),MONTH(invoices[[#This Row],[due_date]]),1)</f>
        <v>45170</v>
      </c>
      <c r="I5211" s="1">
        <v>45176</v>
      </c>
      <c r="J5211">
        <v>12600</v>
      </c>
      <c r="K5211">
        <v>1464</v>
      </c>
      <c r="L5211">
        <v>0</v>
      </c>
      <c r="M5211">
        <f>invoices[[#This Row],[rent_amount]]+invoices[[#This Row],[electricity_amount]]+invoices[[#This Row],[other_charges]]</f>
        <v>14064</v>
      </c>
      <c r="N5211" t="s">
        <v>28</v>
      </c>
      <c r="O5211" t="s">
        <v>1867</v>
      </c>
      <c r="P5211">
        <v>0</v>
      </c>
      <c r="Q5211" t="b">
        <v>0</v>
      </c>
      <c r="R5211" t="s">
        <v>308</v>
      </c>
      <c r="S5211">
        <v>0</v>
      </c>
      <c r="T5211">
        <f>invoices[[#This Row],[total_amount]]</f>
        <v>14064</v>
      </c>
      <c r="U5211" t="s">
        <v>280</v>
      </c>
      <c r="V5211" t="str">
        <f>INDEX([1]!Table1[tenantname],MATCH(invoices[[#This Row],[allotment_id]],[1]!Table1[TenantAllotmentID],0))</f>
        <v>Kashika Rao (B44-C2)</v>
      </c>
      <c r="W5211" t="s">
        <v>14052</v>
      </c>
      <c r="X5211" t="s">
        <v>14053</v>
      </c>
      <c r="Y5211" s="4">
        <v>45170</v>
      </c>
      <c r="Z5211" t="s">
        <v>15808</v>
      </c>
      <c r="AA5211">
        <v>9044</v>
      </c>
      <c r="AB5211">
        <v>3014</v>
      </c>
      <c r="AC5211">
        <v>542</v>
      </c>
      <c r="AD5211" s="7">
        <f>invoices[[#This Row],[Rent]]+invoices[[#This Row],[Services]]+invoices[[#This Row],[GST]]</f>
        <v>12600</v>
      </c>
      <c r="AE5211" s="7">
        <f>invoices[[#This Row],[Total]]-invoices[[#This Row],[rent_amount]]</f>
        <v>0</v>
      </c>
      <c r="AF5211">
        <v>5754</v>
      </c>
      <c r="AG5211">
        <v>1464</v>
      </c>
      <c r="AH5211">
        <f>invoices[[#This Row],[EB Amount]]-invoices[[#This Row],[electricity_amount]]</f>
        <v>0</v>
      </c>
    </row>
    <row r="5212" spans="1:34">
      <c r="A5212" t="s">
        <v>13079</v>
      </c>
      <c r="B5212" t="s">
        <v>22</v>
      </c>
      <c r="C5212" t="s">
        <v>2467</v>
      </c>
      <c r="D5212" t="s">
        <v>24</v>
      </c>
      <c r="E5212" t="s">
        <v>25</v>
      </c>
      <c r="F5212" t="s">
        <v>1200</v>
      </c>
      <c r="G5212" t="s">
        <v>13080</v>
      </c>
      <c r="H5212" s="1">
        <f>DATE(YEAR(invoices[[#This Row],[due_date]]),MONTH(invoices[[#This Row],[due_date]]),1)</f>
        <v>45170</v>
      </c>
      <c r="I5212" s="1">
        <v>45176</v>
      </c>
      <c r="J5212">
        <v>13600</v>
      </c>
      <c r="K5212">
        <v>0</v>
      </c>
      <c r="L5212">
        <v>0</v>
      </c>
      <c r="M5212">
        <f>invoices[[#This Row],[rent_amount]]+invoices[[#This Row],[electricity_amount]]+invoices[[#This Row],[other_charges]]</f>
        <v>13600</v>
      </c>
      <c r="N5212" t="s">
        <v>28</v>
      </c>
      <c r="O5212" t="s">
        <v>307</v>
      </c>
      <c r="P5212">
        <v>0</v>
      </c>
      <c r="Q5212" t="b">
        <v>0</v>
      </c>
      <c r="R5212" t="s">
        <v>308</v>
      </c>
      <c r="S5212">
        <v>0</v>
      </c>
      <c r="T5212">
        <f>invoices[[#This Row],[total_amount]]</f>
        <v>13600</v>
      </c>
      <c r="U5212" t="s">
        <v>2469</v>
      </c>
      <c r="V5212" t="str">
        <f>INDEX([1]!Table1[tenantname],MATCH(invoices[[#This Row],[allotment_id]],[1]!Table1[TenantAllotmentID],0))</f>
        <v>Eshita Sharma (A24-A1)</v>
      </c>
      <c r="W5212" t="s">
        <v>14814</v>
      </c>
      <c r="X5212" t="s">
        <v>14815</v>
      </c>
      <c r="Y5212" s="4">
        <v>45170</v>
      </c>
      <c r="Z5212" t="s">
        <v>15808</v>
      </c>
      <c r="AA5212">
        <v>9520</v>
      </c>
      <c r="AB5212">
        <v>3458</v>
      </c>
      <c r="AC5212">
        <v>622</v>
      </c>
      <c r="AD5212" s="7">
        <f>invoices[[#This Row],[Rent]]+invoices[[#This Row],[Services]]+invoices[[#This Row],[GST]]</f>
        <v>13600</v>
      </c>
      <c r="AE5212" s="7">
        <f>invoices[[#This Row],[Total]]-invoices[[#This Row],[rent_amount]]</f>
        <v>0</v>
      </c>
      <c r="AF5212">
        <v>5897</v>
      </c>
      <c r="AG5212">
        <v>0</v>
      </c>
      <c r="AH5212">
        <f>invoices[[#This Row],[EB Amount]]-invoices[[#This Row],[electricity_amount]]</f>
        <v>0</v>
      </c>
    </row>
    <row r="5213" spans="1:34">
      <c r="A5213" t="s">
        <v>13085</v>
      </c>
      <c r="B5213" t="s">
        <v>22</v>
      </c>
      <c r="C5213" t="s">
        <v>3627</v>
      </c>
      <c r="D5213" t="s">
        <v>24</v>
      </c>
      <c r="E5213" t="s">
        <v>25</v>
      </c>
      <c r="F5213" t="s">
        <v>26</v>
      </c>
      <c r="G5213" t="s">
        <v>13086</v>
      </c>
      <c r="H5213" s="1">
        <f>DATE(YEAR(invoices[[#This Row],[due_date]]),MONTH(invoices[[#This Row],[due_date]]),1)</f>
        <v>45170</v>
      </c>
      <c r="I5213" s="1">
        <v>45176</v>
      </c>
      <c r="J5213">
        <v>12500</v>
      </c>
      <c r="K5213">
        <v>1612</v>
      </c>
      <c r="L5213">
        <v>0</v>
      </c>
      <c r="M5213">
        <f>invoices[[#This Row],[rent_amount]]+invoices[[#This Row],[electricity_amount]]+invoices[[#This Row],[other_charges]]</f>
        <v>14112</v>
      </c>
      <c r="N5213" t="s">
        <v>28</v>
      </c>
      <c r="O5213" t="s">
        <v>1867</v>
      </c>
      <c r="P5213">
        <v>0</v>
      </c>
      <c r="Q5213" t="b">
        <v>0</v>
      </c>
      <c r="R5213" t="s">
        <v>308</v>
      </c>
      <c r="S5213">
        <v>0</v>
      </c>
      <c r="T5213">
        <f>invoices[[#This Row],[total_amount]]</f>
        <v>14112</v>
      </c>
      <c r="U5213" t="s">
        <v>3629</v>
      </c>
      <c r="V5213" t="str">
        <f>INDEX([1]!Table1[tenantname],MATCH(invoices[[#This Row],[allotment_id]],[1]!Table1[TenantAllotmentID],0))</f>
        <v>Sameeksha Mahajan (A24-C1)</v>
      </c>
      <c r="W5213" t="s">
        <v>15093</v>
      </c>
      <c r="X5213" t="s">
        <v>15094</v>
      </c>
      <c r="Y5213" s="4">
        <v>45170</v>
      </c>
      <c r="Z5213" t="s">
        <v>15808</v>
      </c>
      <c r="AA5213">
        <v>8973</v>
      </c>
      <c r="AB5213">
        <v>2990</v>
      </c>
      <c r="AC5213">
        <v>537</v>
      </c>
      <c r="AD5213" s="7">
        <f>invoices[[#This Row],[Rent]]+invoices[[#This Row],[Services]]+invoices[[#This Row],[GST]]</f>
        <v>12500</v>
      </c>
      <c r="AE5213" s="7">
        <f>invoices[[#This Row],[Total]]-invoices[[#This Row],[rent_amount]]</f>
        <v>0</v>
      </c>
      <c r="AF5213">
        <v>5900</v>
      </c>
      <c r="AG5213">
        <v>1612</v>
      </c>
      <c r="AH5213">
        <f>invoices[[#This Row],[EB Amount]]-invoices[[#This Row],[electricity_amount]]</f>
        <v>0</v>
      </c>
    </row>
    <row r="5214" spans="1:34">
      <c r="A5214" t="s">
        <v>13093</v>
      </c>
      <c r="B5214" t="s">
        <v>22</v>
      </c>
      <c r="C5214" t="s">
        <v>3802</v>
      </c>
      <c r="D5214" t="s">
        <v>24</v>
      </c>
      <c r="E5214" t="s">
        <v>181</v>
      </c>
      <c r="F5214" t="s">
        <v>452</v>
      </c>
      <c r="G5214" t="s">
        <v>13094</v>
      </c>
      <c r="H5214" s="1">
        <f>DATE(YEAR(invoices[[#This Row],[due_date]]),MONTH(invoices[[#This Row],[due_date]]),1)</f>
        <v>45170</v>
      </c>
      <c r="I5214" s="1">
        <v>45176</v>
      </c>
      <c r="J5214">
        <v>0</v>
      </c>
      <c r="K5214">
        <v>0</v>
      </c>
      <c r="L5214">
        <v>0</v>
      </c>
      <c r="M5214">
        <f>invoices[[#This Row],[rent_amount]]+invoices[[#This Row],[electricity_amount]]+invoices[[#This Row],[other_charges]]</f>
        <v>0</v>
      </c>
      <c r="N5214" t="s">
        <v>28</v>
      </c>
      <c r="O5214" t="s">
        <v>307</v>
      </c>
      <c r="P5214">
        <v>0</v>
      </c>
      <c r="Q5214" t="b">
        <v>0</v>
      </c>
      <c r="R5214" t="s">
        <v>308</v>
      </c>
      <c r="S5214">
        <v>0</v>
      </c>
      <c r="T5214">
        <f>invoices[[#This Row],[total_amount]]</f>
        <v>0</v>
      </c>
      <c r="U5214" t="s">
        <v>4702</v>
      </c>
      <c r="V5214" t="str">
        <f>INDEX([1]!Table1[tenantname],MATCH(invoices[[#This Row],[allotment_id]],[1]!Table1[TenantAllotmentID],0))</f>
        <v>Neha  Rajput (B24-B1)</v>
      </c>
      <c r="W5214" t="s">
        <v>15128</v>
      </c>
      <c r="X5214" t="s">
        <v>15129</v>
      </c>
      <c r="Y5214" s="4">
        <v>45170</v>
      </c>
      <c r="Z5214" t="s">
        <v>15808</v>
      </c>
      <c r="AA5214">
        <v>0</v>
      </c>
      <c r="AB5214">
        <v>0</v>
      </c>
      <c r="AC5214">
        <v>0</v>
      </c>
      <c r="AD5214" s="7">
        <f>invoices[[#This Row],[Rent]]+invoices[[#This Row],[Services]]+invoices[[#This Row],[GST]]</f>
        <v>0</v>
      </c>
      <c r="AE5214" s="7">
        <f>invoices[[#This Row],[Total]]-invoices[[#This Row],[rent_amount]]</f>
        <v>0</v>
      </c>
      <c r="AF5214">
        <v>5904</v>
      </c>
      <c r="AG5214">
        <v>0</v>
      </c>
      <c r="AH5214">
        <f>invoices[[#This Row],[EB Amount]]-invoices[[#This Row],[electricity_amount]]</f>
        <v>0</v>
      </c>
    </row>
    <row r="5215" spans="1:34">
      <c r="A5215" t="s">
        <v>13258</v>
      </c>
      <c r="B5215" t="s">
        <v>22</v>
      </c>
      <c r="C5215" t="s">
        <v>649</v>
      </c>
      <c r="D5215" t="s">
        <v>24</v>
      </c>
      <c r="E5215" t="s">
        <v>195</v>
      </c>
      <c r="F5215" t="s">
        <v>650</v>
      </c>
      <c r="G5215" t="s">
        <v>13259</v>
      </c>
      <c r="H5215" s="1">
        <f>DATE(YEAR(invoices[[#This Row],[due_date]]),MONTH(invoices[[#This Row],[due_date]]),1)</f>
        <v>45170</v>
      </c>
      <c r="I5215" s="1">
        <v>45176</v>
      </c>
      <c r="J5215">
        <v>13600</v>
      </c>
      <c r="K5215">
        <v>1410</v>
      </c>
      <c r="L5215">
        <v>0</v>
      </c>
      <c r="M5215">
        <f>invoices[[#This Row],[rent_amount]]+invoices[[#This Row],[electricity_amount]]+invoices[[#This Row],[other_charges]]</f>
        <v>15010</v>
      </c>
      <c r="N5215" t="s">
        <v>28</v>
      </c>
      <c r="O5215" t="s">
        <v>1867</v>
      </c>
      <c r="P5215">
        <v>0</v>
      </c>
      <c r="Q5215" t="b">
        <v>0</v>
      </c>
      <c r="R5215" t="s">
        <v>308</v>
      </c>
      <c r="S5215">
        <v>0</v>
      </c>
      <c r="T5215">
        <f>invoices[[#This Row],[total_amount]]</f>
        <v>15010</v>
      </c>
      <c r="U5215" t="s">
        <v>652</v>
      </c>
      <c r="V5215" t="str">
        <f>INDEX([1]!Table1[tenantname],MATCH(invoices[[#This Row],[allotment_id]],[1]!Table1[TenantAllotmentID],0))</f>
        <v>Sai Prasanna Sape (D41-B2)</v>
      </c>
      <c r="W5215" t="s">
        <v>14183</v>
      </c>
      <c r="X5215" t="s">
        <v>14184</v>
      </c>
      <c r="Y5215" s="4">
        <v>45170</v>
      </c>
      <c r="Z5215" t="s">
        <v>15808</v>
      </c>
      <c r="AA5215">
        <v>9762</v>
      </c>
      <c r="AB5215">
        <v>3253</v>
      </c>
      <c r="AC5215">
        <v>585</v>
      </c>
      <c r="AD5215" s="7">
        <f>invoices[[#This Row],[Rent]]+invoices[[#This Row],[Services]]+invoices[[#This Row],[GST]]</f>
        <v>13600</v>
      </c>
      <c r="AE5215" s="7">
        <f>invoices[[#This Row],[Total]]-invoices[[#This Row],[rent_amount]]</f>
        <v>0</v>
      </c>
      <c r="AF5215">
        <v>5998</v>
      </c>
      <c r="AG5215">
        <v>1410</v>
      </c>
      <c r="AH5215">
        <f>invoices[[#This Row],[EB Amount]]-invoices[[#This Row],[electricity_amount]]</f>
        <v>0</v>
      </c>
    </row>
    <row r="5216" spans="1:34">
      <c r="A5216" t="s">
        <v>13293</v>
      </c>
      <c r="B5216" t="s">
        <v>22</v>
      </c>
      <c r="C5216" t="s">
        <v>2011</v>
      </c>
      <c r="D5216" t="s">
        <v>24</v>
      </c>
      <c r="E5216" t="s">
        <v>155</v>
      </c>
      <c r="F5216" t="s">
        <v>1928</v>
      </c>
      <c r="G5216" t="s">
        <v>13294</v>
      </c>
      <c r="H5216" s="1">
        <f>DATE(YEAR(invoices[[#This Row],[due_date]]),MONTH(invoices[[#This Row],[due_date]]),1)</f>
        <v>45170</v>
      </c>
      <c r="I5216" s="1">
        <v>45176</v>
      </c>
      <c r="J5216">
        <v>13200</v>
      </c>
      <c r="K5216">
        <v>2077</v>
      </c>
      <c r="L5216">
        <v>0</v>
      </c>
      <c r="M5216">
        <f>invoices[[#This Row],[rent_amount]]+invoices[[#This Row],[electricity_amount]]+invoices[[#This Row],[other_charges]]</f>
        <v>15277</v>
      </c>
      <c r="N5216" t="s">
        <v>28</v>
      </c>
      <c r="O5216" t="s">
        <v>2005</v>
      </c>
      <c r="P5216">
        <v>0</v>
      </c>
      <c r="Q5216" t="b">
        <v>0</v>
      </c>
      <c r="R5216" t="s">
        <v>308</v>
      </c>
      <c r="S5216">
        <v>0</v>
      </c>
      <c r="T5216">
        <f>invoices[[#This Row],[total_amount]]</f>
        <v>15277</v>
      </c>
      <c r="U5216" t="s">
        <v>2013</v>
      </c>
      <c r="V5216" t="str">
        <f>INDEX([1]!Table1[tenantname],MATCH(invoices[[#This Row],[allotment_id]],[1]!Table1[TenantAllotmentID],0))</f>
        <v>Arti Rastogi (C44-B1)</v>
      </c>
      <c r="W5216" t="s">
        <v>14675</v>
      </c>
      <c r="X5216" t="s">
        <v>14676</v>
      </c>
      <c r="Y5216" s="4">
        <v>45170</v>
      </c>
      <c r="Z5216" t="s">
        <v>15808</v>
      </c>
      <c r="AA5216">
        <v>9475</v>
      </c>
      <c r="AB5216">
        <v>3157</v>
      </c>
      <c r="AC5216">
        <v>568</v>
      </c>
      <c r="AD5216" s="7">
        <f>invoices[[#This Row],[Rent]]+invoices[[#This Row],[Services]]+invoices[[#This Row],[GST]]</f>
        <v>13200</v>
      </c>
      <c r="AE5216" s="7">
        <f>invoices[[#This Row],[Total]]-invoices[[#This Row],[rent_amount]]</f>
        <v>0</v>
      </c>
      <c r="AF5216">
        <v>6013</v>
      </c>
      <c r="AG5216">
        <v>2077</v>
      </c>
      <c r="AH5216">
        <f>invoices[[#This Row],[EB Amount]]-invoices[[#This Row],[electricity_amount]]</f>
        <v>0</v>
      </c>
    </row>
    <row r="5217" spans="1:34">
      <c r="A5217" t="s">
        <v>13394</v>
      </c>
      <c r="B5217" t="s">
        <v>22</v>
      </c>
      <c r="C5217" t="s">
        <v>747</v>
      </c>
      <c r="D5217" t="s">
        <v>24</v>
      </c>
      <c r="E5217" t="s">
        <v>268</v>
      </c>
      <c r="F5217" t="s">
        <v>748</v>
      </c>
      <c r="G5217" t="s">
        <v>13395</v>
      </c>
      <c r="H5217" s="1">
        <f>DATE(YEAR(invoices[[#This Row],[due_date]]),MONTH(invoices[[#This Row],[due_date]]),1)</f>
        <v>45170</v>
      </c>
      <c r="I5217" s="1">
        <v>45176</v>
      </c>
      <c r="J5217">
        <v>13600</v>
      </c>
      <c r="K5217">
        <v>1922</v>
      </c>
      <c r="L5217">
        <v>0</v>
      </c>
      <c r="M5217">
        <f>invoices[[#This Row],[rent_amount]]+invoices[[#This Row],[electricity_amount]]+invoices[[#This Row],[other_charges]]</f>
        <v>15522</v>
      </c>
      <c r="N5217" t="s">
        <v>28</v>
      </c>
      <c r="O5217" t="s">
        <v>307</v>
      </c>
      <c r="P5217">
        <v>0</v>
      </c>
      <c r="Q5217" t="b">
        <v>0</v>
      </c>
      <c r="R5217" t="s">
        <v>308</v>
      </c>
      <c r="S5217">
        <v>0</v>
      </c>
      <c r="T5217">
        <f>invoices[[#This Row],[total_amount]]</f>
        <v>15522</v>
      </c>
      <c r="U5217" t="s">
        <v>750</v>
      </c>
      <c r="V5217" t="str">
        <f>INDEX([1]!Table1[tenantname],MATCH(invoices[[#This Row],[allotment_id]],[1]!Table1[TenantAllotmentID],0))</f>
        <v>Arjjun  Sellamuthu (C21-B1)</v>
      </c>
      <c r="W5217" t="s">
        <v>14217</v>
      </c>
      <c r="X5217" t="s">
        <v>14218</v>
      </c>
      <c r="Y5217" s="4">
        <v>45170</v>
      </c>
      <c r="Z5217" t="s">
        <v>15808</v>
      </c>
      <c r="AA5217">
        <v>9762</v>
      </c>
      <c r="AB5217">
        <v>3253</v>
      </c>
      <c r="AC5217">
        <v>585</v>
      </c>
      <c r="AD5217" s="7">
        <f>invoices[[#This Row],[Rent]]+invoices[[#This Row],[Services]]+invoices[[#This Row],[GST]]</f>
        <v>13600</v>
      </c>
      <c r="AE5217" s="7">
        <f>invoices[[#This Row],[Total]]-invoices[[#This Row],[rent_amount]]</f>
        <v>0</v>
      </c>
      <c r="AF5217">
        <v>6067</v>
      </c>
      <c r="AG5217">
        <v>1922</v>
      </c>
      <c r="AH5217">
        <f>invoices[[#This Row],[EB Amount]]-invoices[[#This Row],[electricity_amount]]</f>
        <v>0</v>
      </c>
    </row>
    <row r="5218" spans="1:34">
      <c r="A5218" t="s">
        <v>13472</v>
      </c>
      <c r="B5218" t="s">
        <v>22</v>
      </c>
      <c r="C5218" t="s">
        <v>2946</v>
      </c>
      <c r="D5218" t="s">
        <v>24</v>
      </c>
      <c r="E5218" t="s">
        <v>50</v>
      </c>
      <c r="F5218" t="s">
        <v>1942</v>
      </c>
      <c r="G5218" t="s">
        <v>13473</v>
      </c>
      <c r="H5218" s="1">
        <f>DATE(YEAR(invoices[[#This Row],[due_date]]),MONTH(invoices[[#This Row],[due_date]]),1)</f>
        <v>45170</v>
      </c>
      <c r="I5218" s="1">
        <v>45176</v>
      </c>
      <c r="J5218">
        <v>13600</v>
      </c>
      <c r="K5218">
        <v>2015</v>
      </c>
      <c r="L5218">
        <v>0</v>
      </c>
      <c r="M5218">
        <f>invoices[[#This Row],[rent_amount]]+invoices[[#This Row],[electricity_amount]]+invoices[[#This Row],[other_charges]]</f>
        <v>15615</v>
      </c>
      <c r="N5218" t="s">
        <v>28</v>
      </c>
      <c r="O5218" t="s">
        <v>2005</v>
      </c>
      <c r="P5218">
        <v>0</v>
      </c>
      <c r="Q5218" t="b">
        <v>0</v>
      </c>
      <c r="R5218" t="s">
        <v>308</v>
      </c>
      <c r="S5218">
        <v>0</v>
      </c>
      <c r="T5218">
        <f>invoices[[#This Row],[total_amount]]</f>
        <v>15615</v>
      </c>
      <c r="U5218" t="s">
        <v>2948</v>
      </c>
      <c r="V5218" t="str">
        <f>INDEX([1]!Table1[tenantname],MATCH(invoices[[#This Row],[allotment_id]],[1]!Table1[TenantAllotmentID],0))</f>
        <v>Udyan Mahanta (B32-B1)</v>
      </c>
      <c r="W5218" t="s">
        <v>14929</v>
      </c>
      <c r="X5218" t="s">
        <v>14930</v>
      </c>
      <c r="Y5218" s="4">
        <v>45170</v>
      </c>
      <c r="Z5218" t="s">
        <v>15808</v>
      </c>
      <c r="AA5218">
        <v>9762</v>
      </c>
      <c r="AB5218">
        <v>3253</v>
      </c>
      <c r="AC5218">
        <v>585</v>
      </c>
      <c r="AD5218" s="7">
        <f>invoices[[#This Row],[Rent]]+invoices[[#This Row],[Services]]+invoices[[#This Row],[GST]]</f>
        <v>13600</v>
      </c>
      <c r="AE5218" s="7">
        <f>invoices[[#This Row],[Total]]-invoices[[#This Row],[rent_amount]]</f>
        <v>0</v>
      </c>
      <c r="AF5218">
        <v>6113</v>
      </c>
      <c r="AG5218">
        <v>2015</v>
      </c>
      <c r="AH5218">
        <f>invoices[[#This Row],[EB Amount]]-invoices[[#This Row],[electricity_amount]]</f>
        <v>0</v>
      </c>
    </row>
    <row r="5219" spans="1:34">
      <c r="A5219" t="s">
        <v>13496</v>
      </c>
      <c r="B5219" t="s">
        <v>22</v>
      </c>
      <c r="C5219" t="s">
        <v>311</v>
      </c>
      <c r="D5219" t="s">
        <v>24</v>
      </c>
      <c r="E5219" t="s">
        <v>34</v>
      </c>
      <c r="F5219" t="s">
        <v>35</v>
      </c>
      <c r="G5219" t="s">
        <v>13497</v>
      </c>
      <c r="H5219" s="1">
        <f>DATE(YEAR(invoices[[#This Row],[due_date]]),MONTH(invoices[[#This Row],[due_date]]),1)</f>
        <v>45170</v>
      </c>
      <c r="I5219" s="1">
        <v>45176</v>
      </c>
      <c r="J5219">
        <v>13600</v>
      </c>
      <c r="K5219">
        <v>1891</v>
      </c>
      <c r="L5219">
        <v>0</v>
      </c>
      <c r="M5219">
        <f>invoices[[#This Row],[rent_amount]]+invoices[[#This Row],[electricity_amount]]+invoices[[#This Row],[other_charges]]</f>
        <v>15491</v>
      </c>
      <c r="N5219" t="s">
        <v>28</v>
      </c>
      <c r="O5219" t="s">
        <v>2005</v>
      </c>
      <c r="P5219">
        <v>0</v>
      </c>
      <c r="Q5219" t="b">
        <v>0</v>
      </c>
      <c r="R5219" t="s">
        <v>308</v>
      </c>
      <c r="S5219">
        <v>0</v>
      </c>
      <c r="T5219">
        <f>invoices[[#This Row],[total_amount]]</f>
        <v>15491</v>
      </c>
      <c r="U5219" t="s">
        <v>313</v>
      </c>
      <c r="V5219" t="str">
        <f>INDEX([1]!Table1[tenantname],MATCH(invoices[[#This Row],[allotment_id]],[1]!Table1[TenantAllotmentID],0))</f>
        <v>Thahseenah Begam (B43-B1)</v>
      </c>
      <c r="W5219" t="s">
        <v>14064</v>
      </c>
      <c r="X5219" t="s">
        <v>14065</v>
      </c>
      <c r="Y5219" s="4">
        <v>45170</v>
      </c>
      <c r="Z5219" t="s">
        <v>15808</v>
      </c>
      <c r="AA5219">
        <v>9762</v>
      </c>
      <c r="AB5219">
        <v>3253</v>
      </c>
      <c r="AC5219">
        <v>585</v>
      </c>
      <c r="AD5219" s="7">
        <f>invoices[[#This Row],[Rent]]+invoices[[#This Row],[Services]]+invoices[[#This Row],[GST]]</f>
        <v>13600</v>
      </c>
      <c r="AE5219" s="7">
        <f>invoices[[#This Row],[Total]]-invoices[[#This Row],[rent_amount]]</f>
        <v>0</v>
      </c>
      <c r="AF5219">
        <v>6126</v>
      </c>
      <c r="AG5219">
        <v>1891</v>
      </c>
      <c r="AH5219">
        <f>invoices[[#This Row],[EB Amount]]-invoices[[#This Row],[electricity_amount]]</f>
        <v>0</v>
      </c>
    </row>
    <row r="5220" spans="1:34">
      <c r="A5220" t="s">
        <v>13552</v>
      </c>
      <c r="B5220" t="s">
        <v>22</v>
      </c>
      <c r="C5220" t="s">
        <v>1207</v>
      </c>
      <c r="D5220" t="s">
        <v>24</v>
      </c>
      <c r="E5220" t="s">
        <v>50</v>
      </c>
      <c r="F5220" t="s">
        <v>133</v>
      </c>
      <c r="G5220" t="s">
        <v>13553</v>
      </c>
      <c r="H5220" s="1">
        <f>DATE(YEAR(invoices[[#This Row],[due_date]]),MONTH(invoices[[#This Row],[due_date]]),1)</f>
        <v>45170</v>
      </c>
      <c r="I5220" s="1">
        <v>45176</v>
      </c>
      <c r="J5220">
        <v>12500</v>
      </c>
      <c r="K5220">
        <v>1365</v>
      </c>
      <c r="L5220">
        <v>2250</v>
      </c>
      <c r="M5220">
        <f>invoices[[#This Row],[rent_amount]]+invoices[[#This Row],[electricity_amount]]+invoices[[#This Row],[other_charges]]</f>
        <v>16115</v>
      </c>
      <c r="N5220" t="s">
        <v>28</v>
      </c>
      <c r="O5220" t="s">
        <v>2005</v>
      </c>
      <c r="P5220">
        <v>0</v>
      </c>
      <c r="Q5220" t="b">
        <v>0</v>
      </c>
      <c r="R5220" t="s">
        <v>308</v>
      </c>
      <c r="S5220">
        <v>0</v>
      </c>
      <c r="T5220">
        <f>invoices[[#This Row],[total_amount]]</f>
        <v>16115</v>
      </c>
      <c r="U5220" t="s">
        <v>6158</v>
      </c>
      <c r="V5220" t="str">
        <f>INDEX([1]!Table1[tenantname],MATCH(invoices[[#This Row],[allotment_id]],[1]!Table1[TenantAllotmentID],0))</f>
        <v>Shravan Shah (B32-C1)</v>
      </c>
      <c r="W5220" t="s">
        <v>14382</v>
      </c>
      <c r="X5220" t="s">
        <v>15456</v>
      </c>
      <c r="Y5220" s="4">
        <v>45170</v>
      </c>
      <c r="Z5220" t="s">
        <v>15808</v>
      </c>
      <c r="AA5220">
        <v>8973</v>
      </c>
      <c r="AB5220">
        <v>2990</v>
      </c>
      <c r="AC5220">
        <v>537</v>
      </c>
      <c r="AD5220" s="7">
        <f>invoices[[#This Row],[Rent]]+invoices[[#This Row],[Services]]+invoices[[#This Row],[GST]]</f>
        <v>12500</v>
      </c>
      <c r="AE5220" s="7">
        <f>invoices[[#This Row],[Total]]-invoices[[#This Row],[rent_amount]]</f>
        <v>0</v>
      </c>
      <c r="AF5220">
        <v>6156</v>
      </c>
      <c r="AG5220">
        <v>1365</v>
      </c>
      <c r="AH5220">
        <f>invoices[[#This Row],[EB Amount]]-invoices[[#This Row],[electricity_amount]]</f>
        <v>0</v>
      </c>
    </row>
    <row r="5221" spans="1:34">
      <c r="A5221" t="s">
        <v>13658</v>
      </c>
      <c r="B5221" t="s">
        <v>22</v>
      </c>
      <c r="C5221" t="s">
        <v>1781</v>
      </c>
      <c r="D5221" t="s">
        <v>24</v>
      </c>
      <c r="E5221" t="s">
        <v>349</v>
      </c>
      <c r="F5221" t="s">
        <v>1626</v>
      </c>
      <c r="G5221" t="s">
        <v>13659</v>
      </c>
      <c r="H5221" s="1">
        <f>DATE(YEAR(invoices[[#This Row],[due_date]]),MONTH(invoices[[#This Row],[due_date]]),1)</f>
        <v>45170</v>
      </c>
      <c r="I5221" s="1">
        <v>45176</v>
      </c>
      <c r="J5221">
        <v>13600</v>
      </c>
      <c r="K5221">
        <v>882</v>
      </c>
      <c r="L5221">
        <v>0</v>
      </c>
      <c r="M5221">
        <f>invoices[[#This Row],[rent_amount]]+invoices[[#This Row],[electricity_amount]]+invoices[[#This Row],[other_charges]]</f>
        <v>14482</v>
      </c>
      <c r="N5221" t="s">
        <v>28</v>
      </c>
      <c r="O5221" t="s">
        <v>2005</v>
      </c>
      <c r="P5221">
        <v>0</v>
      </c>
      <c r="Q5221" t="b">
        <v>0</v>
      </c>
      <c r="R5221" t="s">
        <v>308</v>
      </c>
      <c r="S5221">
        <v>0</v>
      </c>
      <c r="T5221">
        <f>invoices[[#This Row],[total_amount]]</f>
        <v>14482</v>
      </c>
      <c r="U5221" t="s">
        <v>1783</v>
      </c>
      <c r="V5221" t="str">
        <f>INDEX([1]!Table1[tenantname],MATCH(invoices[[#This Row],[allotment_id]],[1]!Table1[TenantAllotmentID],0))</f>
        <v>Rushikesh Kushare (B11-B2)</v>
      </c>
      <c r="W5221" t="s">
        <v>14593</v>
      </c>
      <c r="X5221" t="s">
        <v>14594</v>
      </c>
      <c r="Y5221" s="4">
        <v>45170</v>
      </c>
      <c r="Z5221" t="s">
        <v>15808</v>
      </c>
      <c r="AA5221">
        <v>9762</v>
      </c>
      <c r="AB5221">
        <v>3253</v>
      </c>
      <c r="AC5221">
        <v>585</v>
      </c>
      <c r="AD5221" s="7">
        <f>invoices[[#This Row],[Rent]]+invoices[[#This Row],[Services]]+invoices[[#This Row],[GST]]</f>
        <v>13600</v>
      </c>
      <c r="AE5221" s="7">
        <f>invoices[[#This Row],[Total]]-invoices[[#This Row],[rent_amount]]</f>
        <v>0</v>
      </c>
      <c r="AF5221">
        <v>6213</v>
      </c>
      <c r="AG5221">
        <v>882</v>
      </c>
      <c r="AH5221">
        <f>invoices[[#This Row],[EB Amount]]-invoices[[#This Row],[electricity_amount]]</f>
        <v>0</v>
      </c>
    </row>
    <row r="5222" spans="1:34">
      <c r="A5222" t="s">
        <v>13728</v>
      </c>
      <c r="B5222" t="s">
        <v>22</v>
      </c>
      <c r="C5222" t="s">
        <v>1761</v>
      </c>
      <c r="D5222" t="s">
        <v>24</v>
      </c>
      <c r="E5222" t="s">
        <v>592</v>
      </c>
      <c r="F5222" t="s">
        <v>1294</v>
      </c>
      <c r="G5222" t="s">
        <v>13729</v>
      </c>
      <c r="H5222" s="1">
        <f>DATE(YEAR(invoices[[#This Row],[due_date]]),MONTH(invoices[[#This Row],[due_date]]),1)</f>
        <v>45170</v>
      </c>
      <c r="I5222" s="1">
        <v>45176</v>
      </c>
      <c r="J5222">
        <v>13600</v>
      </c>
      <c r="K5222">
        <v>1029</v>
      </c>
      <c r="L5222">
        <v>0</v>
      </c>
      <c r="M5222">
        <f>invoices[[#This Row],[rent_amount]]+invoices[[#This Row],[electricity_amount]]+invoices[[#This Row],[other_charges]]</f>
        <v>14629</v>
      </c>
      <c r="N5222" t="s">
        <v>28</v>
      </c>
      <c r="O5222" t="s">
        <v>2005</v>
      </c>
      <c r="P5222">
        <v>0</v>
      </c>
      <c r="Q5222" t="b">
        <v>0</v>
      </c>
      <c r="R5222" t="s">
        <v>308</v>
      </c>
      <c r="S5222">
        <v>0</v>
      </c>
      <c r="T5222">
        <f>invoices[[#This Row],[total_amount]]</f>
        <v>14629</v>
      </c>
      <c r="U5222" t="s">
        <v>1763</v>
      </c>
      <c r="V5222" t="str">
        <f>INDEX([1]!Table1[tenantname],MATCH(invoices[[#This Row],[allotment_id]],[1]!Table1[TenantAllotmentID],0))</f>
        <v>Yadi Bagang (A44-A1)</v>
      </c>
      <c r="W5222" t="s">
        <v>14587</v>
      </c>
      <c r="X5222" t="s">
        <v>14588</v>
      </c>
      <c r="Y5222" s="4">
        <v>45170</v>
      </c>
      <c r="Z5222" t="s">
        <v>15808</v>
      </c>
      <c r="AA5222">
        <v>9762</v>
      </c>
      <c r="AB5222">
        <v>3253</v>
      </c>
      <c r="AC5222">
        <v>585</v>
      </c>
      <c r="AD5222" s="7">
        <f>invoices[[#This Row],[Rent]]+invoices[[#This Row],[Services]]+invoices[[#This Row],[GST]]</f>
        <v>13600</v>
      </c>
      <c r="AE5222" s="7">
        <f>invoices[[#This Row],[Total]]-invoices[[#This Row],[rent_amount]]</f>
        <v>0</v>
      </c>
      <c r="AF5222">
        <v>6247</v>
      </c>
      <c r="AG5222">
        <v>1029</v>
      </c>
      <c r="AH5222">
        <f>invoices[[#This Row],[EB Amount]]-invoices[[#This Row],[electricity_amount]]</f>
        <v>0</v>
      </c>
    </row>
    <row r="5223" spans="1:34">
      <c r="A5223" t="s">
        <v>13774</v>
      </c>
      <c r="B5223" t="s">
        <v>22</v>
      </c>
      <c r="C5223" t="s">
        <v>3367</v>
      </c>
      <c r="D5223" t="s">
        <v>24</v>
      </c>
      <c r="E5223" t="s">
        <v>226</v>
      </c>
      <c r="F5223" t="s">
        <v>1238</v>
      </c>
      <c r="G5223" t="s">
        <v>13775</v>
      </c>
      <c r="H5223" s="1">
        <f>DATE(YEAR(invoices[[#This Row],[due_date]]),MONTH(invoices[[#This Row],[due_date]]),1)</f>
        <v>45170</v>
      </c>
      <c r="I5223" s="1">
        <v>45176</v>
      </c>
      <c r="J5223">
        <v>15500</v>
      </c>
      <c r="K5223">
        <v>1600</v>
      </c>
      <c r="L5223">
        <v>0</v>
      </c>
      <c r="M5223">
        <f>invoices[[#This Row],[rent_amount]]+invoices[[#This Row],[electricity_amount]]+invoices[[#This Row],[other_charges]]</f>
        <v>17100</v>
      </c>
      <c r="N5223" t="s">
        <v>28</v>
      </c>
      <c r="O5223" t="s">
        <v>307</v>
      </c>
      <c r="P5223">
        <v>0</v>
      </c>
      <c r="Q5223" t="b">
        <v>0</v>
      </c>
      <c r="R5223" t="s">
        <v>308</v>
      </c>
      <c r="S5223">
        <v>0</v>
      </c>
      <c r="T5223">
        <f>invoices[[#This Row],[total_amount]]</f>
        <v>17100</v>
      </c>
      <c r="U5223" t="s">
        <v>3369</v>
      </c>
      <c r="V5223" t="str">
        <f>INDEX([1]!Table1[tenantname],MATCH(invoices[[#This Row],[allotment_id]],[1]!Table1[TenantAllotmentID],0))</f>
        <v>Vishakha Pandey (B12-A1)</v>
      </c>
      <c r="W5223" t="s">
        <v>15038</v>
      </c>
      <c r="X5223" t="s">
        <v>15039</v>
      </c>
      <c r="Y5223" s="4">
        <v>45170</v>
      </c>
      <c r="Z5223" t="s">
        <v>15808</v>
      </c>
      <c r="AA5223">
        <v>11126</v>
      </c>
      <c r="AB5223">
        <v>3708</v>
      </c>
      <c r="AC5223">
        <v>666</v>
      </c>
      <c r="AD5223" s="7">
        <f>invoices[[#This Row],[Rent]]+invoices[[#This Row],[Services]]+invoices[[#This Row],[GST]]</f>
        <v>15500</v>
      </c>
      <c r="AE5223" s="7">
        <f>invoices[[#This Row],[Total]]-invoices[[#This Row],[rent_amount]]</f>
        <v>0</v>
      </c>
      <c r="AF5223">
        <v>6271</v>
      </c>
      <c r="AG5223">
        <v>1600</v>
      </c>
      <c r="AH5223">
        <f>invoices[[#This Row],[EB Amount]]-invoices[[#This Row],[electricity_amount]]</f>
        <v>0</v>
      </c>
    </row>
    <row r="5224" spans="1:34">
      <c r="A5224" t="s">
        <v>224</v>
      </c>
      <c r="B5224" t="s">
        <v>22</v>
      </c>
      <c r="C5224" t="s">
        <v>225</v>
      </c>
      <c r="D5224" t="s">
        <v>24</v>
      </c>
      <c r="E5224" t="s">
        <v>226</v>
      </c>
      <c r="F5224" t="s">
        <v>227</v>
      </c>
      <c r="G5224" t="s">
        <v>228</v>
      </c>
      <c r="H5224" s="1">
        <f>DATE(YEAR(invoices[[#This Row],[due_date]]),MONTH(invoices[[#This Row],[due_date]]),1)</f>
        <v>45139</v>
      </c>
      <c r="I5224" s="1">
        <v>45145</v>
      </c>
      <c r="J5224">
        <v>2619</v>
      </c>
      <c r="K5224">
        <v>0</v>
      </c>
      <c r="L5224">
        <v>2250</v>
      </c>
      <c r="M5224">
        <f>invoices[[#This Row],[rent_amount]]+invoices[[#This Row],[electricity_amount]]+invoices[[#This Row],[other_charges]]</f>
        <v>4869</v>
      </c>
      <c r="N5224" t="s">
        <v>28</v>
      </c>
      <c r="O5224" t="s">
        <v>229</v>
      </c>
      <c r="P5224">
        <v>0</v>
      </c>
      <c r="Q5224" t="b">
        <v>0</v>
      </c>
      <c r="R5224" t="s">
        <v>230</v>
      </c>
      <c r="S5224">
        <v>0</v>
      </c>
      <c r="T5224">
        <f>invoices[[#This Row],[total_amount]]</f>
        <v>4869</v>
      </c>
      <c r="U5224" t="s">
        <v>231</v>
      </c>
      <c r="V5224" t="str">
        <f>INDEX([1]!Table1[tenantname],MATCH(invoices[[#This Row],[allotment_id]],[1]!Table1[TenantAllotmentID],0))</f>
        <v>Olivia Sarkar (B12-B2)</v>
      </c>
      <c r="W5224" t="s">
        <v>14038</v>
      </c>
      <c r="X5224" t="s">
        <v>14039</v>
      </c>
      <c r="Y5224" s="4">
        <v>45139</v>
      </c>
      <c r="Z5224" t="s">
        <v>15808</v>
      </c>
      <c r="AA5224">
        <v>1999</v>
      </c>
      <c r="AB5224">
        <v>525</v>
      </c>
      <c r="AC5224">
        <v>95</v>
      </c>
      <c r="AD5224" s="7">
        <f>invoices[[#This Row],[Rent]]+invoices[[#This Row],[Services]]+invoices[[#This Row],[GST]]</f>
        <v>2619</v>
      </c>
      <c r="AE5224" s="7">
        <f>invoices[[#This Row],[Total]]-invoices[[#This Row],[rent_amount]]</f>
        <v>0</v>
      </c>
      <c r="AF5224">
        <v>29</v>
      </c>
      <c r="AG5224">
        <v>0</v>
      </c>
      <c r="AH5224">
        <f>invoices[[#This Row],[EB Amount]]-invoices[[#This Row],[electricity_amount]]</f>
        <v>0</v>
      </c>
    </row>
    <row r="5225" spans="1:34">
      <c r="A5225" t="s">
        <v>245</v>
      </c>
      <c r="B5225" t="s">
        <v>22</v>
      </c>
      <c r="C5225" t="s">
        <v>246</v>
      </c>
      <c r="D5225" t="s">
        <v>24</v>
      </c>
      <c r="E5225" t="s">
        <v>247</v>
      </c>
      <c r="F5225" t="s">
        <v>248</v>
      </c>
      <c r="G5225" t="s">
        <v>249</v>
      </c>
      <c r="H5225" s="1">
        <f>DATE(YEAR(invoices[[#This Row],[due_date]]),MONTH(invoices[[#This Row],[due_date]]),1)</f>
        <v>45139</v>
      </c>
      <c r="I5225" s="1">
        <v>45145</v>
      </c>
      <c r="J5225">
        <v>18300</v>
      </c>
      <c r="K5225">
        <v>1364</v>
      </c>
      <c r="L5225">
        <v>0</v>
      </c>
      <c r="M5225">
        <f>invoices[[#This Row],[rent_amount]]+invoices[[#This Row],[electricity_amount]]+invoices[[#This Row],[other_charges]]</f>
        <v>19664</v>
      </c>
      <c r="N5225" t="s">
        <v>28</v>
      </c>
      <c r="O5225" t="s">
        <v>250</v>
      </c>
      <c r="P5225">
        <v>0</v>
      </c>
      <c r="Q5225" t="b">
        <v>0</v>
      </c>
      <c r="R5225" t="s">
        <v>230</v>
      </c>
      <c r="S5225">
        <v>0</v>
      </c>
      <c r="T5225">
        <f>invoices[[#This Row],[total_amount]]</f>
        <v>19664</v>
      </c>
      <c r="U5225" t="s">
        <v>251</v>
      </c>
      <c r="V5225" t="str">
        <f>INDEX([1]!Table1[tenantname],MATCH(invoices[[#This Row],[allotment_id]],[1]!Table1[TenantAllotmentID],0))</f>
        <v>Dinesh kumar (C11-A1)</v>
      </c>
      <c r="W5225" t="s">
        <v>14044</v>
      </c>
      <c r="X5225" t="s">
        <v>14045</v>
      </c>
      <c r="Y5225" s="4">
        <v>45139</v>
      </c>
      <c r="Z5225" t="s">
        <v>15808</v>
      </c>
      <c r="AA5225">
        <v>13134</v>
      </c>
      <c r="AB5225">
        <v>4378</v>
      </c>
      <c r="AC5225">
        <v>788</v>
      </c>
      <c r="AD5225" s="7">
        <f>invoices[[#This Row],[Rent]]+invoices[[#This Row],[Services]]+invoices[[#This Row],[GST]]</f>
        <v>18300</v>
      </c>
      <c r="AE5225" s="7">
        <f>invoices[[#This Row],[Total]]-invoices[[#This Row],[rent_amount]]</f>
        <v>0</v>
      </c>
      <c r="AF5225">
        <v>32</v>
      </c>
      <c r="AG5225">
        <v>1364</v>
      </c>
      <c r="AH5225">
        <f>invoices[[#This Row],[EB Amount]]-invoices[[#This Row],[electricity_amount]]</f>
        <v>0</v>
      </c>
    </row>
    <row r="5226" spans="1:34">
      <c r="A5226" t="s">
        <v>508</v>
      </c>
      <c r="B5226" t="s">
        <v>22</v>
      </c>
      <c r="C5226" t="s">
        <v>509</v>
      </c>
      <c r="D5226" t="s">
        <v>24</v>
      </c>
      <c r="E5226" t="s">
        <v>96</v>
      </c>
      <c r="F5226" t="s">
        <v>510</v>
      </c>
      <c r="G5226" t="s">
        <v>511</v>
      </c>
      <c r="H5226" s="1">
        <f>DATE(YEAR(invoices[[#This Row],[due_date]]),MONTH(invoices[[#This Row],[due_date]]),1)</f>
        <v>45139</v>
      </c>
      <c r="I5226" s="1">
        <v>45145</v>
      </c>
      <c r="J5226">
        <v>8607</v>
      </c>
      <c r="K5226">
        <v>0</v>
      </c>
      <c r="L5226">
        <v>0</v>
      </c>
      <c r="M5226">
        <f>invoices[[#This Row],[rent_amount]]+invoices[[#This Row],[electricity_amount]]+invoices[[#This Row],[other_charges]]</f>
        <v>8607</v>
      </c>
      <c r="N5226" t="s">
        <v>28</v>
      </c>
      <c r="O5226" t="s">
        <v>250</v>
      </c>
      <c r="P5226">
        <v>0</v>
      </c>
      <c r="Q5226" t="b">
        <v>0</v>
      </c>
      <c r="R5226" t="s">
        <v>230</v>
      </c>
      <c r="S5226">
        <v>0</v>
      </c>
      <c r="T5226">
        <f>invoices[[#This Row],[total_amount]]</f>
        <v>8607</v>
      </c>
      <c r="U5226" t="s">
        <v>512</v>
      </c>
      <c r="V5226" t="str">
        <f>INDEX([1]!Table1[tenantname],MATCH(invoices[[#This Row],[allotment_id]],[1]!Table1[TenantAllotmentID],0))</f>
        <v>Harsh Gupta (B33-B2)</v>
      </c>
      <c r="W5226" t="s">
        <v>14136</v>
      </c>
      <c r="X5226" t="s">
        <v>14137</v>
      </c>
      <c r="Y5226" s="4">
        <v>45139</v>
      </c>
      <c r="Z5226" t="s">
        <v>15808</v>
      </c>
      <c r="AA5226">
        <v>6177</v>
      </c>
      <c r="AB5226">
        <v>2059</v>
      </c>
      <c r="AC5226">
        <v>371</v>
      </c>
      <c r="AD5226" s="7">
        <f>invoices[[#This Row],[Rent]]+invoices[[#This Row],[Services]]+invoices[[#This Row],[GST]]</f>
        <v>8607</v>
      </c>
      <c r="AE5226" s="7">
        <f>invoices[[#This Row],[Total]]-invoices[[#This Row],[rent_amount]]</f>
        <v>0</v>
      </c>
      <c r="AF5226">
        <v>80</v>
      </c>
      <c r="AG5226">
        <v>0</v>
      </c>
      <c r="AH5226">
        <f>invoices[[#This Row],[EB Amount]]-invoices[[#This Row],[electricity_amount]]</f>
        <v>0</v>
      </c>
    </row>
    <row r="5227" spans="1:34">
      <c r="A5227" t="s">
        <v>736</v>
      </c>
      <c r="B5227" t="s">
        <v>22</v>
      </c>
      <c r="C5227" t="s">
        <v>737</v>
      </c>
      <c r="D5227" t="s">
        <v>24</v>
      </c>
      <c r="E5227" t="s">
        <v>96</v>
      </c>
      <c r="F5227" t="s">
        <v>510</v>
      </c>
      <c r="G5227" t="s">
        <v>738</v>
      </c>
      <c r="H5227" s="1">
        <f>DATE(YEAR(invoices[[#This Row],[due_date]]),MONTH(invoices[[#This Row],[due_date]]),1)</f>
        <v>45139</v>
      </c>
      <c r="I5227" s="1">
        <v>45145</v>
      </c>
      <c r="J5227">
        <v>3071</v>
      </c>
      <c r="K5227">
        <v>2139</v>
      </c>
      <c r="L5227">
        <v>2250</v>
      </c>
      <c r="M5227">
        <f>invoices[[#This Row],[rent_amount]]+invoices[[#This Row],[electricity_amount]]+invoices[[#This Row],[other_charges]]</f>
        <v>7460</v>
      </c>
      <c r="N5227" t="s">
        <v>28</v>
      </c>
      <c r="O5227" t="s">
        <v>229</v>
      </c>
      <c r="P5227">
        <v>0</v>
      </c>
      <c r="Q5227" t="b">
        <v>0</v>
      </c>
      <c r="R5227" t="s">
        <v>230</v>
      </c>
      <c r="S5227">
        <v>0</v>
      </c>
      <c r="T5227">
        <f>invoices[[#This Row],[total_amount]]</f>
        <v>7460</v>
      </c>
      <c r="U5227" t="s">
        <v>739</v>
      </c>
      <c r="V5227" t="str">
        <f>INDEX([1]!Table1[tenantname],MATCH(invoices[[#This Row],[allotment_id]],[1]!Table1[TenantAllotmentID],0))</f>
        <v>Ramachandra reddy Aasodi (B33-B2)</v>
      </c>
      <c r="W5227" t="s">
        <v>14213</v>
      </c>
      <c r="X5227" t="s">
        <v>14214</v>
      </c>
      <c r="Y5227" s="4">
        <v>45139</v>
      </c>
      <c r="Z5227" t="s">
        <v>15808</v>
      </c>
      <c r="AA5227">
        <v>2204</v>
      </c>
      <c r="AB5227">
        <v>735</v>
      </c>
      <c r="AC5227">
        <v>132</v>
      </c>
      <c r="AD5227" s="7">
        <f>invoices[[#This Row],[Rent]]+invoices[[#This Row],[Services]]+invoices[[#This Row],[GST]]</f>
        <v>3071</v>
      </c>
      <c r="AE5227" s="7">
        <f>invoices[[#This Row],[Total]]-invoices[[#This Row],[rent_amount]]</f>
        <v>0</v>
      </c>
      <c r="AF5227">
        <v>130</v>
      </c>
      <c r="AG5227">
        <v>2139</v>
      </c>
      <c r="AH5227">
        <f>invoices[[#This Row],[EB Amount]]-invoices[[#This Row],[electricity_amount]]</f>
        <v>0</v>
      </c>
    </row>
    <row r="5228" spans="1:34">
      <c r="A5228" t="s">
        <v>810</v>
      </c>
      <c r="B5228" t="s">
        <v>22</v>
      </c>
      <c r="C5228" t="s">
        <v>811</v>
      </c>
      <c r="D5228" t="s">
        <v>24</v>
      </c>
      <c r="E5228" t="s">
        <v>354</v>
      </c>
      <c r="F5228" t="s">
        <v>812</v>
      </c>
      <c r="G5228" t="s">
        <v>813</v>
      </c>
      <c r="H5228" s="1">
        <f>DATE(YEAR(invoices[[#This Row],[due_date]]),MONTH(invoices[[#This Row],[due_date]]),1)</f>
        <v>45139</v>
      </c>
      <c r="I5228" s="1">
        <v>45145</v>
      </c>
      <c r="J5228">
        <v>13600</v>
      </c>
      <c r="K5228">
        <v>1488</v>
      </c>
      <c r="L5228">
        <v>0</v>
      </c>
      <c r="M5228">
        <f>invoices[[#This Row],[rent_amount]]+invoices[[#This Row],[electricity_amount]]+invoices[[#This Row],[other_charges]]</f>
        <v>15088</v>
      </c>
      <c r="N5228" t="s">
        <v>28</v>
      </c>
      <c r="O5228" t="s">
        <v>814</v>
      </c>
      <c r="P5228">
        <v>0</v>
      </c>
      <c r="Q5228" t="b">
        <v>0</v>
      </c>
      <c r="R5228" t="s">
        <v>230</v>
      </c>
      <c r="S5228">
        <v>0</v>
      </c>
      <c r="T5228">
        <f>invoices[[#This Row],[total_amount]]</f>
        <v>15088</v>
      </c>
      <c r="U5228" t="s">
        <v>815</v>
      </c>
      <c r="V5228" t="str">
        <f>INDEX([1]!Table1[tenantname],MATCH(invoices[[#This Row],[allotment_id]],[1]!Table1[TenantAllotmentID],0))</f>
        <v>Santosh  nath (B34-B2)</v>
      </c>
      <c r="W5228" t="s">
        <v>14241</v>
      </c>
      <c r="X5228" t="s">
        <v>14242</v>
      </c>
      <c r="Y5228" s="4">
        <v>45139</v>
      </c>
      <c r="Z5228" t="s">
        <v>15808</v>
      </c>
      <c r="AA5228">
        <v>9761</v>
      </c>
      <c r="AB5228">
        <v>3253</v>
      </c>
      <c r="AC5228">
        <v>586</v>
      </c>
      <c r="AD5228" s="7">
        <f>invoices[[#This Row],[Rent]]+invoices[[#This Row],[Services]]+invoices[[#This Row],[GST]]</f>
        <v>13600</v>
      </c>
      <c r="AE5228" s="7">
        <f>invoices[[#This Row],[Total]]-invoices[[#This Row],[rent_amount]]</f>
        <v>0</v>
      </c>
      <c r="AF5228">
        <v>147</v>
      </c>
      <c r="AG5228">
        <v>1488</v>
      </c>
      <c r="AH5228">
        <f>invoices[[#This Row],[EB Amount]]-invoices[[#This Row],[electricity_amount]]</f>
        <v>0</v>
      </c>
    </row>
    <row r="5229" spans="1:34">
      <c r="A5229" t="s">
        <v>941</v>
      </c>
      <c r="B5229" t="s">
        <v>22</v>
      </c>
      <c r="C5229" t="s">
        <v>558</v>
      </c>
      <c r="D5229" t="s">
        <v>24</v>
      </c>
      <c r="E5229" t="s">
        <v>72</v>
      </c>
      <c r="F5229" t="s">
        <v>559</v>
      </c>
      <c r="G5229" t="s">
        <v>942</v>
      </c>
      <c r="H5229" s="1">
        <f>DATE(YEAR(invoices[[#This Row],[due_date]]),MONTH(invoices[[#This Row],[due_date]]),1)</f>
        <v>45139</v>
      </c>
      <c r="I5229" s="1">
        <v>45145</v>
      </c>
      <c r="J5229">
        <v>13600</v>
      </c>
      <c r="K5229">
        <v>930</v>
      </c>
      <c r="L5229">
        <v>0</v>
      </c>
      <c r="M5229">
        <f>invoices[[#This Row],[rent_amount]]+invoices[[#This Row],[electricity_amount]]+invoices[[#This Row],[other_charges]]</f>
        <v>14530</v>
      </c>
      <c r="N5229" t="s">
        <v>28</v>
      </c>
      <c r="O5229" t="s">
        <v>229</v>
      </c>
      <c r="P5229">
        <v>0</v>
      </c>
      <c r="Q5229" t="b">
        <v>0</v>
      </c>
      <c r="R5229" t="s">
        <v>230</v>
      </c>
      <c r="S5229">
        <v>0</v>
      </c>
      <c r="T5229">
        <f>invoices[[#This Row],[total_amount]]</f>
        <v>14530</v>
      </c>
      <c r="U5229" t="s">
        <v>561</v>
      </c>
      <c r="V5229" t="str">
        <f>INDEX([1]!Table1[tenantname],MATCH(invoices[[#This Row],[allotment_id]],[1]!Table1[TenantAllotmentID],0))</f>
        <v>Nithya Rajendran (C34-B2)</v>
      </c>
      <c r="W5229" t="s">
        <v>14151</v>
      </c>
      <c r="X5229" t="s">
        <v>14152</v>
      </c>
      <c r="Y5229" s="4">
        <v>45139</v>
      </c>
      <c r="Z5229" t="s">
        <v>15808</v>
      </c>
      <c r="AA5229">
        <v>9761</v>
      </c>
      <c r="AB5229">
        <v>3253</v>
      </c>
      <c r="AC5229">
        <v>586</v>
      </c>
      <c r="AD5229" s="7">
        <f>invoices[[#This Row],[Rent]]+invoices[[#This Row],[Services]]+invoices[[#This Row],[GST]]</f>
        <v>13600</v>
      </c>
      <c r="AE5229" s="7">
        <f>invoices[[#This Row],[Total]]-invoices[[#This Row],[rent_amount]]</f>
        <v>0</v>
      </c>
      <c r="AF5229">
        <v>177</v>
      </c>
      <c r="AG5229">
        <v>930</v>
      </c>
      <c r="AH5229">
        <f>invoices[[#This Row],[EB Amount]]-invoices[[#This Row],[electricity_amount]]</f>
        <v>0</v>
      </c>
    </row>
    <row r="5230" spans="1:34">
      <c r="A5230" t="s">
        <v>1228</v>
      </c>
      <c r="B5230" t="s">
        <v>22</v>
      </c>
      <c r="C5230" t="s">
        <v>1229</v>
      </c>
      <c r="D5230" t="s">
        <v>24</v>
      </c>
      <c r="E5230" t="s">
        <v>234</v>
      </c>
      <c r="F5230" t="s">
        <v>286</v>
      </c>
      <c r="G5230" t="s">
        <v>1230</v>
      </c>
      <c r="H5230" s="1">
        <f>DATE(YEAR(invoices[[#This Row],[due_date]]),MONTH(invoices[[#This Row],[due_date]]),1)</f>
        <v>45139</v>
      </c>
      <c r="I5230" s="1">
        <v>45145</v>
      </c>
      <c r="J5230">
        <v>10528</v>
      </c>
      <c r="K5230">
        <v>0</v>
      </c>
      <c r="L5230">
        <v>0</v>
      </c>
      <c r="M5230">
        <f>invoices[[#This Row],[rent_amount]]+invoices[[#This Row],[electricity_amount]]+invoices[[#This Row],[other_charges]]</f>
        <v>10528</v>
      </c>
      <c r="N5230" t="s">
        <v>28</v>
      </c>
      <c r="O5230" t="s">
        <v>229</v>
      </c>
      <c r="P5230">
        <v>0</v>
      </c>
      <c r="Q5230" t="b">
        <v>0</v>
      </c>
      <c r="R5230" t="s">
        <v>230</v>
      </c>
      <c r="S5230">
        <v>0</v>
      </c>
      <c r="T5230">
        <f>invoices[[#This Row],[total_amount]]</f>
        <v>10528</v>
      </c>
      <c r="U5230" t="s">
        <v>1231</v>
      </c>
      <c r="V5230" t="str">
        <f>INDEX([1]!Table1[tenantname],MATCH(invoices[[#This Row],[allotment_id]],[1]!Table1[TenantAllotmentID],0))</f>
        <v>Mathange N (D12-B1)</v>
      </c>
      <c r="W5230" t="s">
        <v>14390</v>
      </c>
      <c r="X5230" t="s">
        <v>14391</v>
      </c>
      <c r="Y5230" s="4">
        <v>45139</v>
      </c>
      <c r="Z5230" t="s">
        <v>15808</v>
      </c>
      <c r="AA5230">
        <v>7557</v>
      </c>
      <c r="AB5230">
        <v>2518</v>
      </c>
      <c r="AC5230">
        <v>453</v>
      </c>
      <c r="AD5230" s="7">
        <f>invoices[[#This Row],[Rent]]+invoices[[#This Row],[Services]]+invoices[[#This Row],[GST]]</f>
        <v>10528</v>
      </c>
      <c r="AE5230" s="7">
        <f>invoices[[#This Row],[Total]]-invoices[[#This Row],[rent_amount]]</f>
        <v>0</v>
      </c>
      <c r="AF5230">
        <v>257</v>
      </c>
      <c r="AG5230">
        <v>0</v>
      </c>
      <c r="AH5230">
        <f>invoices[[#This Row],[EB Amount]]-invoices[[#This Row],[electricity_amount]]</f>
        <v>0</v>
      </c>
    </row>
    <row r="5231" spans="1:34">
      <c r="A5231" t="s">
        <v>1312</v>
      </c>
      <c r="B5231" t="s">
        <v>22</v>
      </c>
      <c r="C5231" t="s">
        <v>1313</v>
      </c>
      <c r="D5231" t="s">
        <v>24</v>
      </c>
      <c r="E5231" t="s">
        <v>88</v>
      </c>
      <c r="F5231" t="s">
        <v>1314</v>
      </c>
      <c r="G5231" t="s">
        <v>1315</v>
      </c>
      <c r="H5231" s="1">
        <f>DATE(YEAR(invoices[[#This Row],[due_date]]),MONTH(invoices[[#This Row],[due_date]]),1)</f>
        <v>45139</v>
      </c>
      <c r="I5231" s="1">
        <v>45145</v>
      </c>
      <c r="J5231">
        <v>13600</v>
      </c>
      <c r="K5231">
        <v>1240</v>
      </c>
      <c r="L5231">
        <v>0</v>
      </c>
      <c r="M5231">
        <f>invoices[[#This Row],[rent_amount]]+invoices[[#This Row],[electricity_amount]]+invoices[[#This Row],[other_charges]]</f>
        <v>14840</v>
      </c>
      <c r="N5231" t="s">
        <v>28</v>
      </c>
      <c r="O5231" t="s">
        <v>250</v>
      </c>
      <c r="P5231">
        <v>0</v>
      </c>
      <c r="Q5231" t="b">
        <v>0</v>
      </c>
      <c r="R5231" t="s">
        <v>230</v>
      </c>
      <c r="S5231">
        <v>0</v>
      </c>
      <c r="T5231">
        <f>invoices[[#This Row],[total_amount]]</f>
        <v>14840</v>
      </c>
      <c r="U5231" t="s">
        <v>1316</v>
      </c>
      <c r="V5231" t="str">
        <f>INDEX([1]!Table1[tenantname],MATCH(invoices[[#This Row],[allotment_id]],[1]!Table1[TenantAllotmentID],0))</f>
        <v>Baldev  singh (B13-B1)</v>
      </c>
      <c r="W5231" t="s">
        <v>14424</v>
      </c>
      <c r="X5231" t="s">
        <v>14425</v>
      </c>
      <c r="Y5231" s="4">
        <v>45139</v>
      </c>
      <c r="Z5231" t="s">
        <v>15808</v>
      </c>
      <c r="AA5231">
        <v>9761</v>
      </c>
      <c r="AB5231">
        <v>3253</v>
      </c>
      <c r="AC5231">
        <v>586</v>
      </c>
      <c r="AD5231" s="7">
        <f>invoices[[#This Row],[Rent]]+invoices[[#This Row],[Services]]+invoices[[#This Row],[GST]]</f>
        <v>13600</v>
      </c>
      <c r="AE5231" s="7">
        <f>invoices[[#This Row],[Total]]-invoices[[#This Row],[rent_amount]]</f>
        <v>0</v>
      </c>
      <c r="AF5231">
        <v>279</v>
      </c>
      <c r="AG5231">
        <v>1240</v>
      </c>
      <c r="AH5231">
        <f>invoices[[#This Row],[EB Amount]]-invoices[[#This Row],[electricity_amount]]</f>
        <v>0</v>
      </c>
    </row>
    <row r="5232" spans="1:34">
      <c r="A5232" t="s">
        <v>1317</v>
      </c>
      <c r="B5232" t="s">
        <v>22</v>
      </c>
      <c r="C5232" t="s">
        <v>1318</v>
      </c>
      <c r="D5232" t="s">
        <v>24</v>
      </c>
      <c r="E5232" t="s">
        <v>329</v>
      </c>
      <c r="F5232" t="s">
        <v>956</v>
      </c>
      <c r="G5232" t="s">
        <v>1319</v>
      </c>
      <c r="H5232" s="1">
        <f>DATE(YEAR(invoices[[#This Row],[due_date]]),MONTH(invoices[[#This Row],[due_date]]),1)</f>
        <v>45139</v>
      </c>
      <c r="I5232" s="1">
        <v>45145</v>
      </c>
      <c r="J5232">
        <v>7316</v>
      </c>
      <c r="K5232">
        <v>728</v>
      </c>
      <c r="L5232">
        <v>2250</v>
      </c>
      <c r="M5232">
        <f>invoices[[#This Row],[rent_amount]]+invoices[[#This Row],[electricity_amount]]+invoices[[#This Row],[other_charges]]</f>
        <v>10294</v>
      </c>
      <c r="N5232" t="s">
        <v>28</v>
      </c>
      <c r="O5232" t="s">
        <v>814</v>
      </c>
      <c r="P5232">
        <v>0</v>
      </c>
      <c r="Q5232" t="b">
        <v>0</v>
      </c>
      <c r="R5232" t="s">
        <v>230</v>
      </c>
      <c r="S5232">
        <v>0</v>
      </c>
      <c r="T5232">
        <f>invoices[[#This Row],[total_amount]]</f>
        <v>10294</v>
      </c>
      <c r="U5232" t="s">
        <v>1320</v>
      </c>
      <c r="V5232" t="str">
        <f>INDEX([1]!Table1[tenantname],MATCH(invoices[[#This Row],[allotment_id]],[1]!Table1[TenantAllotmentID],0))</f>
        <v>Samikshya Mohapatra (C43-C1)</v>
      </c>
      <c r="W5232" t="s">
        <v>14426</v>
      </c>
      <c r="X5232" t="s">
        <v>14427</v>
      </c>
      <c r="Y5232" s="4">
        <v>45139</v>
      </c>
      <c r="Z5232" t="s">
        <v>15808</v>
      </c>
      <c r="AA5232">
        <v>5251</v>
      </c>
      <c r="AB5232">
        <v>1750</v>
      </c>
      <c r="AC5232">
        <v>315</v>
      </c>
      <c r="AD5232" s="7">
        <f>invoices[[#This Row],[Rent]]+invoices[[#This Row],[Services]]+invoices[[#This Row],[GST]]</f>
        <v>7316</v>
      </c>
      <c r="AE5232" s="7">
        <f>invoices[[#This Row],[Total]]-invoices[[#This Row],[rent_amount]]</f>
        <v>0</v>
      </c>
      <c r="AF5232">
        <v>280</v>
      </c>
      <c r="AG5232">
        <v>728</v>
      </c>
      <c r="AH5232">
        <f>invoices[[#This Row],[EB Amount]]-invoices[[#This Row],[electricity_amount]]</f>
        <v>0</v>
      </c>
    </row>
    <row r="5233" spans="1:34">
      <c r="A5233" t="s">
        <v>1450</v>
      </c>
      <c r="B5233" t="s">
        <v>22</v>
      </c>
      <c r="C5233" t="s">
        <v>1451</v>
      </c>
      <c r="D5233" t="s">
        <v>24</v>
      </c>
      <c r="E5233" t="s">
        <v>592</v>
      </c>
      <c r="F5233" t="s">
        <v>1184</v>
      </c>
      <c r="G5233" t="s">
        <v>1452</v>
      </c>
      <c r="H5233" s="1">
        <f>DATE(YEAR(invoices[[#This Row],[due_date]]),MONTH(invoices[[#This Row],[due_date]]),1)</f>
        <v>45139</v>
      </c>
      <c r="I5233" s="1">
        <v>45145</v>
      </c>
      <c r="J5233">
        <v>12500</v>
      </c>
      <c r="K5233">
        <v>2542</v>
      </c>
      <c r="L5233">
        <v>0</v>
      </c>
      <c r="M5233">
        <f>invoices[[#This Row],[rent_amount]]+invoices[[#This Row],[electricity_amount]]+invoices[[#This Row],[other_charges]]</f>
        <v>15042</v>
      </c>
      <c r="N5233" t="s">
        <v>28</v>
      </c>
      <c r="O5233" t="s">
        <v>814</v>
      </c>
      <c r="P5233">
        <v>0</v>
      </c>
      <c r="Q5233" t="b">
        <v>0</v>
      </c>
      <c r="R5233" t="s">
        <v>230</v>
      </c>
      <c r="S5233">
        <v>0</v>
      </c>
      <c r="T5233">
        <f>invoices[[#This Row],[total_amount]]</f>
        <v>15042</v>
      </c>
      <c r="U5233" t="s">
        <v>1453</v>
      </c>
      <c r="V5233" t="str">
        <f>INDEX([1]!Table1[tenantname],MATCH(invoices[[#This Row],[allotment_id]],[1]!Table1[TenantAllotmentID],0))</f>
        <v>Shikha Trivedi (A44-D1)</v>
      </c>
      <c r="W5233" t="s">
        <v>14478</v>
      </c>
      <c r="X5233" t="s">
        <v>14479</v>
      </c>
      <c r="Y5233" s="4">
        <v>45139</v>
      </c>
      <c r="Z5233" t="s">
        <v>15808</v>
      </c>
      <c r="AA5233">
        <v>8971</v>
      </c>
      <c r="AB5233">
        <v>2991</v>
      </c>
      <c r="AC5233">
        <v>538</v>
      </c>
      <c r="AD5233" s="7">
        <f>invoices[[#This Row],[Rent]]+invoices[[#This Row],[Services]]+invoices[[#This Row],[GST]]</f>
        <v>12500</v>
      </c>
      <c r="AE5233" s="7">
        <f>invoices[[#This Row],[Total]]-invoices[[#This Row],[rent_amount]]</f>
        <v>0</v>
      </c>
      <c r="AF5233">
        <v>318</v>
      </c>
      <c r="AG5233">
        <v>2542</v>
      </c>
      <c r="AH5233">
        <f>invoices[[#This Row],[EB Amount]]-invoices[[#This Row],[electricity_amount]]</f>
        <v>0</v>
      </c>
    </row>
    <row r="5234" spans="1:34">
      <c r="A5234" t="s">
        <v>1613</v>
      </c>
      <c r="B5234" t="s">
        <v>22</v>
      </c>
      <c r="C5234" t="s">
        <v>1614</v>
      </c>
      <c r="D5234" t="s">
        <v>24</v>
      </c>
      <c r="E5234" t="s">
        <v>592</v>
      </c>
      <c r="F5234" t="s">
        <v>593</v>
      </c>
      <c r="G5234" t="s">
        <v>1615</v>
      </c>
      <c r="H5234" s="1">
        <f>DATE(YEAR(invoices[[#This Row],[due_date]]),MONTH(invoices[[#This Row],[due_date]]),1)</f>
        <v>45139</v>
      </c>
      <c r="I5234" s="1">
        <v>45145</v>
      </c>
      <c r="J5234">
        <v>8820</v>
      </c>
      <c r="K5234">
        <v>0</v>
      </c>
      <c r="L5234">
        <v>0</v>
      </c>
      <c r="M5234">
        <f>invoices[[#This Row],[rent_amount]]+invoices[[#This Row],[electricity_amount]]+invoices[[#This Row],[other_charges]]</f>
        <v>8820</v>
      </c>
      <c r="N5234" t="s">
        <v>28</v>
      </c>
      <c r="O5234" t="s">
        <v>229</v>
      </c>
      <c r="P5234">
        <v>0</v>
      </c>
      <c r="Q5234" t="b">
        <v>0</v>
      </c>
      <c r="R5234" t="s">
        <v>230</v>
      </c>
      <c r="S5234">
        <v>0</v>
      </c>
      <c r="T5234">
        <f>invoices[[#This Row],[total_amount]]</f>
        <v>8820</v>
      </c>
      <c r="U5234" t="s">
        <v>1616</v>
      </c>
      <c r="V5234" t="str">
        <f>INDEX([1]!Table1[tenantname],MATCH(invoices[[#This Row],[allotment_id]],[1]!Table1[TenantAllotmentID],0))</f>
        <v>Muskan Singh (A44-C2)</v>
      </c>
      <c r="W5234" t="s">
        <v>14536</v>
      </c>
      <c r="X5234" t="s">
        <v>14537</v>
      </c>
      <c r="Y5234" s="4">
        <v>45139</v>
      </c>
      <c r="Z5234" t="s">
        <v>15808</v>
      </c>
      <c r="AA5234">
        <v>6330</v>
      </c>
      <c r="AB5234">
        <v>2110</v>
      </c>
      <c r="AC5234">
        <v>380</v>
      </c>
      <c r="AD5234" s="7">
        <f>invoices[[#This Row],[Rent]]+invoices[[#This Row],[Services]]+invoices[[#This Row],[GST]]</f>
        <v>8820</v>
      </c>
      <c r="AE5234" s="7">
        <f>invoices[[#This Row],[Total]]-invoices[[#This Row],[rent_amount]]</f>
        <v>0</v>
      </c>
      <c r="AF5234">
        <v>367</v>
      </c>
      <c r="AG5234">
        <v>0</v>
      </c>
      <c r="AH5234">
        <f>invoices[[#This Row],[EB Amount]]-invoices[[#This Row],[electricity_amount]]</f>
        <v>0</v>
      </c>
    </row>
    <row r="5235" spans="1:34">
      <c r="A5235" t="s">
        <v>1617</v>
      </c>
      <c r="B5235" t="s">
        <v>22</v>
      </c>
      <c r="C5235" t="s">
        <v>626</v>
      </c>
      <c r="D5235" t="s">
        <v>24</v>
      </c>
      <c r="E5235" t="s">
        <v>342</v>
      </c>
      <c r="F5235" t="s">
        <v>1279</v>
      </c>
      <c r="G5235" t="s">
        <v>1618</v>
      </c>
      <c r="H5235" s="1">
        <f>DATE(YEAR(invoices[[#This Row],[due_date]]),MONTH(invoices[[#This Row],[due_date]]),1)</f>
        <v>45139</v>
      </c>
      <c r="I5235" s="1">
        <v>45145</v>
      </c>
      <c r="J5235">
        <v>13600</v>
      </c>
      <c r="K5235">
        <v>0</v>
      </c>
      <c r="L5235">
        <v>0</v>
      </c>
      <c r="M5235">
        <f>invoices[[#This Row],[rent_amount]]+invoices[[#This Row],[electricity_amount]]+invoices[[#This Row],[other_charges]]</f>
        <v>13600</v>
      </c>
      <c r="N5235" t="s">
        <v>28</v>
      </c>
      <c r="O5235" t="s">
        <v>229</v>
      </c>
      <c r="P5235">
        <v>0</v>
      </c>
      <c r="Q5235" t="b">
        <v>0</v>
      </c>
      <c r="R5235" t="s">
        <v>230</v>
      </c>
      <c r="S5235">
        <v>0</v>
      </c>
      <c r="T5235">
        <f>invoices[[#This Row],[total_amount]]</f>
        <v>13600</v>
      </c>
      <c r="U5235" t="s">
        <v>1619</v>
      </c>
      <c r="V5235" t="str">
        <f>INDEX([1]!Table1[tenantname],MATCH(invoices[[#This Row],[allotment_id]],[1]!Table1[TenantAllotmentID],0))</f>
        <v>Rishita Tulsyan (D11-C2)</v>
      </c>
      <c r="W5235" t="s">
        <v>14177</v>
      </c>
      <c r="X5235" t="s">
        <v>14538</v>
      </c>
      <c r="Y5235" s="4">
        <v>45139</v>
      </c>
      <c r="Z5235" t="s">
        <v>15808</v>
      </c>
      <c r="AA5235">
        <v>9761</v>
      </c>
      <c r="AB5235">
        <v>3253</v>
      </c>
      <c r="AC5235">
        <v>586</v>
      </c>
      <c r="AD5235" s="7">
        <f>invoices[[#This Row],[Rent]]+invoices[[#This Row],[Services]]+invoices[[#This Row],[GST]]</f>
        <v>13600</v>
      </c>
      <c r="AE5235" s="7">
        <f>invoices[[#This Row],[Total]]-invoices[[#This Row],[rent_amount]]</f>
        <v>0</v>
      </c>
      <c r="AF5235">
        <v>368</v>
      </c>
      <c r="AG5235">
        <v>0</v>
      </c>
      <c r="AH5235">
        <f>invoices[[#This Row],[EB Amount]]-invoices[[#This Row],[electricity_amount]]</f>
        <v>0</v>
      </c>
    </row>
    <row r="5236" spans="1:34">
      <c r="A5236" t="s">
        <v>1714</v>
      </c>
      <c r="B5236" t="s">
        <v>22</v>
      </c>
      <c r="C5236" t="s">
        <v>1715</v>
      </c>
      <c r="D5236" t="s">
        <v>24</v>
      </c>
      <c r="E5236" t="s">
        <v>275</v>
      </c>
      <c r="F5236" t="s">
        <v>276</v>
      </c>
      <c r="G5236" t="s">
        <v>1716</v>
      </c>
      <c r="H5236" s="1">
        <f>DATE(YEAR(invoices[[#This Row],[due_date]]),MONTH(invoices[[#This Row],[due_date]]),1)</f>
        <v>45139</v>
      </c>
      <c r="I5236" s="1">
        <v>45145</v>
      </c>
      <c r="J5236">
        <v>2016</v>
      </c>
      <c r="K5236">
        <v>2077</v>
      </c>
      <c r="L5236">
        <v>2250</v>
      </c>
      <c r="M5236">
        <f>invoices[[#This Row],[rent_amount]]+invoices[[#This Row],[electricity_amount]]+invoices[[#This Row],[other_charges]]</f>
        <v>6343</v>
      </c>
      <c r="N5236" t="s">
        <v>28</v>
      </c>
      <c r="O5236" t="s">
        <v>229</v>
      </c>
      <c r="P5236">
        <v>0</v>
      </c>
      <c r="Q5236" t="b">
        <v>0</v>
      </c>
      <c r="R5236" t="s">
        <v>230</v>
      </c>
      <c r="S5236">
        <v>0</v>
      </c>
      <c r="T5236">
        <f>invoices[[#This Row],[total_amount]]</f>
        <v>6343</v>
      </c>
      <c r="U5236" t="s">
        <v>1717</v>
      </c>
      <c r="V5236" t="str">
        <f>INDEX([1]!Table1[tenantname],MATCH(invoices[[#This Row],[allotment_id]],[1]!Table1[TenantAllotmentID],0))</f>
        <v>Nithiyashri D (B44-C2)</v>
      </c>
      <c r="W5236" t="s">
        <v>14572</v>
      </c>
      <c r="X5236" t="s">
        <v>14573</v>
      </c>
      <c r="Y5236" s="4">
        <v>45139</v>
      </c>
      <c r="Z5236" t="s">
        <v>15808</v>
      </c>
      <c r="AA5236">
        <v>1447</v>
      </c>
      <c r="AB5236">
        <v>482</v>
      </c>
      <c r="AC5236">
        <v>87</v>
      </c>
      <c r="AD5236" s="7">
        <f>invoices[[#This Row],[Rent]]+invoices[[#This Row],[Services]]+invoices[[#This Row],[GST]]</f>
        <v>2016</v>
      </c>
      <c r="AE5236" s="7">
        <f>invoices[[#This Row],[Total]]-invoices[[#This Row],[rent_amount]]</f>
        <v>0</v>
      </c>
      <c r="AF5236">
        <v>397</v>
      </c>
      <c r="AG5236">
        <v>2077</v>
      </c>
      <c r="AH5236">
        <f>invoices[[#This Row],[EB Amount]]-invoices[[#This Row],[electricity_amount]]</f>
        <v>0</v>
      </c>
    </row>
    <row r="5237" spans="1:34">
      <c r="A5237" t="s">
        <v>1760</v>
      </c>
      <c r="B5237" t="s">
        <v>22</v>
      </c>
      <c r="C5237" t="s">
        <v>1761</v>
      </c>
      <c r="D5237" t="s">
        <v>24</v>
      </c>
      <c r="E5237" t="s">
        <v>592</v>
      </c>
      <c r="F5237" t="s">
        <v>1294</v>
      </c>
      <c r="G5237" t="s">
        <v>1762</v>
      </c>
      <c r="H5237" s="1">
        <f>DATE(YEAR(invoices[[#This Row],[due_date]]),MONTH(invoices[[#This Row],[due_date]]),1)</f>
        <v>45139</v>
      </c>
      <c r="I5237" s="1">
        <v>45145</v>
      </c>
      <c r="J5237">
        <v>11320</v>
      </c>
      <c r="K5237">
        <v>0</v>
      </c>
      <c r="L5237">
        <v>0</v>
      </c>
      <c r="M5237">
        <f>invoices[[#This Row],[rent_amount]]+invoices[[#This Row],[electricity_amount]]+invoices[[#This Row],[other_charges]]</f>
        <v>11320</v>
      </c>
      <c r="N5237" t="s">
        <v>28</v>
      </c>
      <c r="O5237" t="s">
        <v>814</v>
      </c>
      <c r="P5237">
        <v>0</v>
      </c>
      <c r="Q5237" t="b">
        <v>0</v>
      </c>
      <c r="R5237" t="s">
        <v>230</v>
      </c>
      <c r="S5237">
        <v>0</v>
      </c>
      <c r="T5237">
        <f>invoices[[#This Row],[total_amount]]</f>
        <v>11320</v>
      </c>
      <c r="U5237" t="s">
        <v>1763</v>
      </c>
      <c r="V5237" t="str">
        <f>INDEX([1]!Table1[tenantname],MATCH(invoices[[#This Row],[allotment_id]],[1]!Table1[TenantAllotmentID],0))</f>
        <v>Yadi Bagang (A44-A1)</v>
      </c>
      <c r="W5237" t="s">
        <v>14587</v>
      </c>
      <c r="X5237" t="s">
        <v>14588</v>
      </c>
      <c r="Y5237" s="4">
        <v>45139</v>
      </c>
      <c r="Z5237" t="s">
        <v>15808</v>
      </c>
      <c r="AA5237">
        <v>8125</v>
      </c>
      <c r="AB5237">
        <v>2708</v>
      </c>
      <c r="AC5237">
        <v>487</v>
      </c>
      <c r="AD5237" s="7">
        <f>invoices[[#This Row],[Rent]]+invoices[[#This Row],[Services]]+invoices[[#This Row],[GST]]</f>
        <v>11320</v>
      </c>
      <c r="AE5237" s="7">
        <f>invoices[[#This Row],[Total]]-invoices[[#This Row],[rent_amount]]</f>
        <v>0</v>
      </c>
      <c r="AF5237">
        <v>411</v>
      </c>
      <c r="AG5237">
        <v>0</v>
      </c>
      <c r="AH5237">
        <f>invoices[[#This Row],[EB Amount]]-invoices[[#This Row],[electricity_amount]]</f>
        <v>0</v>
      </c>
    </row>
    <row r="5238" spans="1:34">
      <c r="A5238" t="s">
        <v>1842</v>
      </c>
      <c r="B5238" t="s">
        <v>22</v>
      </c>
      <c r="C5238" t="s">
        <v>1843</v>
      </c>
      <c r="D5238" t="s">
        <v>24</v>
      </c>
      <c r="E5238" t="s">
        <v>275</v>
      </c>
      <c r="F5238" t="s">
        <v>1397</v>
      </c>
      <c r="G5238" t="s">
        <v>1844</v>
      </c>
      <c r="H5238" s="1">
        <f>DATE(YEAR(invoices[[#This Row],[due_date]]),MONTH(invoices[[#This Row],[due_date]]),1)</f>
        <v>45139</v>
      </c>
      <c r="I5238" s="1">
        <v>45145</v>
      </c>
      <c r="J5238">
        <v>13600</v>
      </c>
      <c r="K5238">
        <v>2077</v>
      </c>
      <c r="L5238">
        <v>0</v>
      </c>
      <c r="M5238">
        <f>invoices[[#This Row],[rent_amount]]+invoices[[#This Row],[electricity_amount]]+invoices[[#This Row],[other_charges]]</f>
        <v>15677</v>
      </c>
      <c r="N5238" t="s">
        <v>28</v>
      </c>
      <c r="O5238" t="s">
        <v>229</v>
      </c>
      <c r="P5238">
        <v>0</v>
      </c>
      <c r="Q5238" t="b">
        <v>0</v>
      </c>
      <c r="R5238" t="s">
        <v>230</v>
      </c>
      <c r="S5238">
        <v>0</v>
      </c>
      <c r="T5238">
        <f>invoices[[#This Row],[total_amount]]</f>
        <v>15677</v>
      </c>
      <c r="U5238" t="s">
        <v>1845</v>
      </c>
      <c r="V5238" t="str">
        <f>INDEX([1]!Table1[tenantname],MATCH(invoices[[#This Row],[allotment_id]],[1]!Table1[TenantAllotmentID],0))</f>
        <v>Maneesha Paruchuri (B44-B1)</v>
      </c>
      <c r="W5238" t="s">
        <v>14615</v>
      </c>
      <c r="X5238" t="s">
        <v>14616</v>
      </c>
      <c r="Y5238" s="4">
        <v>45139</v>
      </c>
      <c r="Z5238" t="s">
        <v>15808</v>
      </c>
      <c r="AA5238">
        <v>9761</v>
      </c>
      <c r="AB5238">
        <v>3253</v>
      </c>
      <c r="AC5238">
        <v>586</v>
      </c>
      <c r="AD5238" s="7">
        <f>invoices[[#This Row],[Rent]]+invoices[[#This Row],[Services]]+invoices[[#This Row],[GST]]</f>
        <v>13600</v>
      </c>
      <c r="AE5238" s="7">
        <f>invoices[[#This Row],[Total]]-invoices[[#This Row],[rent_amount]]</f>
        <v>0</v>
      </c>
      <c r="AF5238">
        <v>437</v>
      </c>
      <c r="AG5238">
        <v>2077</v>
      </c>
      <c r="AH5238">
        <f>invoices[[#This Row],[EB Amount]]-invoices[[#This Row],[electricity_amount]]</f>
        <v>0</v>
      </c>
    </row>
    <row r="5239" spans="1:34">
      <c r="A5239" t="s">
        <v>2001</v>
      </c>
      <c r="B5239" t="s">
        <v>22</v>
      </c>
      <c r="C5239" t="s">
        <v>888</v>
      </c>
      <c r="D5239" t="s">
        <v>24</v>
      </c>
      <c r="E5239" t="s">
        <v>268</v>
      </c>
      <c r="F5239" t="s">
        <v>447</v>
      </c>
      <c r="G5239" t="s">
        <v>2002</v>
      </c>
      <c r="H5239" s="1">
        <f>DATE(YEAR(invoices[[#This Row],[due_date]]),MONTH(invoices[[#This Row],[due_date]]),1)</f>
        <v>45139</v>
      </c>
      <c r="I5239" s="1">
        <v>45145</v>
      </c>
      <c r="J5239">
        <v>12600</v>
      </c>
      <c r="K5239">
        <v>468</v>
      </c>
      <c r="L5239">
        <v>0</v>
      </c>
      <c r="M5239">
        <f>invoices[[#This Row],[rent_amount]]+invoices[[#This Row],[electricity_amount]]+invoices[[#This Row],[other_charges]]</f>
        <v>13068</v>
      </c>
      <c r="N5239" t="s">
        <v>28</v>
      </c>
      <c r="O5239" t="s">
        <v>250</v>
      </c>
      <c r="P5239">
        <v>0</v>
      </c>
      <c r="Q5239" t="b">
        <v>0</v>
      </c>
      <c r="R5239" t="s">
        <v>230</v>
      </c>
      <c r="S5239">
        <v>0</v>
      </c>
      <c r="T5239">
        <f>invoices[[#This Row],[total_amount]]</f>
        <v>13068</v>
      </c>
      <c r="U5239" t="s">
        <v>892</v>
      </c>
      <c r="V5239" t="str">
        <f>INDEX([1]!Table1[tenantname],MATCH(invoices[[#This Row],[allotment_id]],[1]!Table1[TenantAllotmentID],0))</f>
        <v>Abhishek G (C21-C2)</v>
      </c>
      <c r="W5239" t="s">
        <v>14269</v>
      </c>
      <c r="X5239" t="s">
        <v>14270</v>
      </c>
      <c r="Y5239" s="4">
        <v>45139</v>
      </c>
      <c r="Z5239" t="s">
        <v>15808</v>
      </c>
      <c r="AA5239">
        <v>9043</v>
      </c>
      <c r="AB5239">
        <v>3014</v>
      </c>
      <c r="AC5239">
        <v>543</v>
      </c>
      <c r="AD5239" s="7">
        <f>invoices[[#This Row],[Rent]]+invoices[[#This Row],[Services]]+invoices[[#This Row],[GST]]</f>
        <v>12600</v>
      </c>
      <c r="AE5239" s="7">
        <f>invoices[[#This Row],[Total]]-invoices[[#This Row],[rent_amount]]</f>
        <v>0</v>
      </c>
      <c r="AF5239">
        <v>494</v>
      </c>
      <c r="AG5239">
        <v>468</v>
      </c>
      <c r="AH5239">
        <f>invoices[[#This Row],[EB Amount]]-invoices[[#This Row],[electricity_amount]]</f>
        <v>0</v>
      </c>
    </row>
    <row r="5240" spans="1:34">
      <c r="A5240" t="s">
        <v>2150</v>
      </c>
      <c r="B5240" t="s">
        <v>22</v>
      </c>
      <c r="C5240" t="s">
        <v>2151</v>
      </c>
      <c r="D5240" t="s">
        <v>24</v>
      </c>
      <c r="E5240" t="s">
        <v>592</v>
      </c>
      <c r="F5240" t="s">
        <v>992</v>
      </c>
      <c r="G5240" t="s">
        <v>2152</v>
      </c>
      <c r="H5240" s="1">
        <f>DATE(YEAR(invoices[[#This Row],[due_date]]),MONTH(invoices[[#This Row],[due_date]]),1)</f>
        <v>45139</v>
      </c>
      <c r="I5240" s="1">
        <v>45145</v>
      </c>
      <c r="J5240">
        <v>13600</v>
      </c>
      <c r="K5240">
        <v>492</v>
      </c>
      <c r="L5240">
        <v>0</v>
      </c>
      <c r="M5240">
        <f>invoices[[#This Row],[rent_amount]]+invoices[[#This Row],[electricity_amount]]+invoices[[#This Row],[other_charges]]</f>
        <v>14092</v>
      </c>
      <c r="N5240" t="s">
        <v>28</v>
      </c>
      <c r="O5240" t="s">
        <v>814</v>
      </c>
      <c r="P5240">
        <v>0</v>
      </c>
      <c r="Q5240" t="b">
        <v>0</v>
      </c>
      <c r="R5240" t="s">
        <v>230</v>
      </c>
      <c r="S5240">
        <v>0</v>
      </c>
      <c r="T5240">
        <f>invoices[[#This Row],[total_amount]]</f>
        <v>14092</v>
      </c>
      <c r="U5240" t="s">
        <v>2153</v>
      </c>
      <c r="V5240" t="str">
        <f>INDEX([1]!Table1[tenantname],MATCH(invoices[[#This Row],[allotment_id]],[1]!Table1[TenantAllotmentID],0))</f>
        <v>Sinega K (A44-B2)</v>
      </c>
      <c r="W5240" t="s">
        <v>14725</v>
      </c>
      <c r="X5240" t="s">
        <v>14726</v>
      </c>
      <c r="Y5240" s="4">
        <v>45139</v>
      </c>
      <c r="Z5240" t="s">
        <v>15808</v>
      </c>
      <c r="AA5240">
        <v>9761</v>
      </c>
      <c r="AB5240">
        <v>3253</v>
      </c>
      <c r="AC5240">
        <v>586</v>
      </c>
      <c r="AD5240" s="7">
        <f>invoices[[#This Row],[Rent]]+invoices[[#This Row],[Services]]+invoices[[#This Row],[GST]]</f>
        <v>13600</v>
      </c>
      <c r="AE5240" s="7">
        <f>invoices[[#This Row],[Total]]-invoices[[#This Row],[rent_amount]]</f>
        <v>0</v>
      </c>
      <c r="AF5240">
        <v>543</v>
      </c>
      <c r="AG5240">
        <v>492</v>
      </c>
      <c r="AH5240">
        <f>invoices[[#This Row],[EB Amount]]-invoices[[#This Row],[electricity_amount]]</f>
        <v>0</v>
      </c>
    </row>
    <row r="5241" spans="1:34">
      <c r="A5241" t="s">
        <v>2168</v>
      </c>
      <c r="B5241" t="s">
        <v>22</v>
      </c>
      <c r="C5241" t="s">
        <v>1229</v>
      </c>
      <c r="D5241" t="s">
        <v>24</v>
      </c>
      <c r="E5241" t="s">
        <v>399</v>
      </c>
      <c r="F5241" t="s">
        <v>2169</v>
      </c>
      <c r="G5241" t="s">
        <v>2170</v>
      </c>
      <c r="H5241" s="1">
        <f>DATE(YEAR(invoices[[#This Row],[due_date]]),MONTH(invoices[[#This Row],[due_date]]),1)</f>
        <v>45139</v>
      </c>
      <c r="I5241" s="1">
        <v>45145</v>
      </c>
      <c r="J5241">
        <v>2166</v>
      </c>
      <c r="K5241">
        <v>0</v>
      </c>
      <c r="L5241">
        <v>2250</v>
      </c>
      <c r="M5241">
        <f>invoices[[#This Row],[rent_amount]]+invoices[[#This Row],[electricity_amount]]+invoices[[#This Row],[other_charges]]</f>
        <v>4416</v>
      </c>
      <c r="N5241" t="s">
        <v>28</v>
      </c>
      <c r="O5241" t="s">
        <v>229</v>
      </c>
      <c r="P5241">
        <v>0</v>
      </c>
      <c r="Q5241" t="b">
        <v>0</v>
      </c>
      <c r="R5241" t="s">
        <v>230</v>
      </c>
      <c r="S5241">
        <v>0</v>
      </c>
      <c r="T5241">
        <f>invoices[[#This Row],[total_amount]]</f>
        <v>4416</v>
      </c>
      <c r="U5241" t="s">
        <v>2171</v>
      </c>
      <c r="V5241" t="str">
        <f>INDEX([1]!Table1[tenantname],MATCH(invoices[[#This Row],[allotment_id]],[1]!Table1[TenantAllotmentID],0))</f>
        <v>Mathange N (B22-A1)</v>
      </c>
      <c r="W5241" t="s">
        <v>14390</v>
      </c>
      <c r="X5241" t="s">
        <v>14729</v>
      </c>
      <c r="Y5241" s="4">
        <v>45139</v>
      </c>
      <c r="Z5241" t="s">
        <v>15808</v>
      </c>
      <c r="AA5241">
        <v>1546</v>
      </c>
      <c r="AB5241">
        <v>525</v>
      </c>
      <c r="AC5241">
        <v>95</v>
      </c>
      <c r="AD5241" s="7">
        <f>invoices[[#This Row],[Rent]]+invoices[[#This Row],[Services]]+invoices[[#This Row],[GST]]</f>
        <v>2166</v>
      </c>
      <c r="AE5241" s="7">
        <f>invoices[[#This Row],[Total]]-invoices[[#This Row],[rent_amount]]</f>
        <v>0</v>
      </c>
      <c r="AF5241">
        <v>550</v>
      </c>
      <c r="AG5241">
        <v>0</v>
      </c>
      <c r="AH5241">
        <f>invoices[[#This Row],[EB Amount]]-invoices[[#This Row],[electricity_amount]]</f>
        <v>0</v>
      </c>
    </row>
    <row r="5242" spans="1:34">
      <c r="A5242" t="s">
        <v>2431</v>
      </c>
      <c r="B5242" t="s">
        <v>22</v>
      </c>
      <c r="C5242" t="s">
        <v>550</v>
      </c>
      <c r="D5242" t="s">
        <v>24</v>
      </c>
      <c r="E5242" t="s">
        <v>104</v>
      </c>
      <c r="F5242" t="s">
        <v>551</v>
      </c>
      <c r="G5242" t="s">
        <v>2432</v>
      </c>
      <c r="H5242" s="1">
        <f>DATE(YEAR(invoices[[#This Row],[due_date]]),MONTH(invoices[[#This Row],[due_date]]),1)</f>
        <v>45139</v>
      </c>
      <c r="I5242" s="1">
        <v>45145</v>
      </c>
      <c r="J5242">
        <v>12500</v>
      </c>
      <c r="K5242">
        <v>837</v>
      </c>
      <c r="L5242">
        <v>0</v>
      </c>
      <c r="M5242">
        <f>invoices[[#This Row],[rent_amount]]+invoices[[#This Row],[electricity_amount]]+invoices[[#This Row],[other_charges]]</f>
        <v>13337</v>
      </c>
      <c r="N5242" t="s">
        <v>28</v>
      </c>
      <c r="O5242" t="s">
        <v>250</v>
      </c>
      <c r="P5242">
        <v>0</v>
      </c>
      <c r="Q5242" t="b">
        <v>0</v>
      </c>
      <c r="R5242" t="s">
        <v>230</v>
      </c>
      <c r="S5242">
        <v>0</v>
      </c>
      <c r="T5242">
        <f>invoices[[#This Row],[total_amount]]</f>
        <v>13337</v>
      </c>
      <c r="U5242" t="s">
        <v>554</v>
      </c>
      <c r="V5242" t="str">
        <f>INDEX([1]!Table1[tenantname],MATCH(invoices[[#This Row],[allotment_id]],[1]!Table1[TenantAllotmentID],0))</f>
        <v>Gokul Prakash (B14-C2)</v>
      </c>
      <c r="W5242" t="s">
        <v>14149</v>
      </c>
      <c r="X5242" t="s">
        <v>14150</v>
      </c>
      <c r="Y5242" s="4">
        <v>45139</v>
      </c>
      <c r="Z5242" t="s">
        <v>15808</v>
      </c>
      <c r="AA5242">
        <v>8971</v>
      </c>
      <c r="AB5242">
        <v>2991</v>
      </c>
      <c r="AC5242">
        <v>538</v>
      </c>
      <c r="AD5242" s="7">
        <f>invoices[[#This Row],[Rent]]+invoices[[#This Row],[Services]]+invoices[[#This Row],[GST]]</f>
        <v>12500</v>
      </c>
      <c r="AE5242" s="7">
        <f>invoices[[#This Row],[Total]]-invoices[[#This Row],[rent_amount]]</f>
        <v>0</v>
      </c>
      <c r="AF5242">
        <v>643</v>
      </c>
      <c r="AG5242">
        <v>837</v>
      </c>
      <c r="AH5242">
        <f>invoices[[#This Row],[EB Amount]]-invoices[[#This Row],[electricity_amount]]</f>
        <v>0</v>
      </c>
    </row>
    <row r="5243" spans="1:34">
      <c r="A5243" t="s">
        <v>2466</v>
      </c>
      <c r="B5243" t="s">
        <v>22</v>
      </c>
      <c r="C5243" t="s">
        <v>2467</v>
      </c>
      <c r="D5243" t="s">
        <v>24</v>
      </c>
      <c r="E5243" t="s">
        <v>25</v>
      </c>
      <c r="F5243" t="s">
        <v>1200</v>
      </c>
      <c r="G5243" t="s">
        <v>2468</v>
      </c>
      <c r="H5243" s="1">
        <f>DATE(YEAR(invoices[[#This Row],[due_date]]),MONTH(invoices[[#This Row],[due_date]]),1)</f>
        <v>45139</v>
      </c>
      <c r="I5243" s="1">
        <v>45145</v>
      </c>
      <c r="J5243">
        <v>13600</v>
      </c>
      <c r="K5243">
        <v>0</v>
      </c>
      <c r="L5243">
        <v>0</v>
      </c>
      <c r="M5243">
        <f>invoices[[#This Row],[rent_amount]]+invoices[[#This Row],[electricity_amount]]+invoices[[#This Row],[other_charges]]</f>
        <v>13600</v>
      </c>
      <c r="N5243" t="s">
        <v>28</v>
      </c>
      <c r="O5243" t="s">
        <v>250</v>
      </c>
      <c r="P5243">
        <v>0</v>
      </c>
      <c r="Q5243" t="b">
        <v>0</v>
      </c>
      <c r="R5243" t="s">
        <v>230</v>
      </c>
      <c r="S5243">
        <v>0</v>
      </c>
      <c r="T5243">
        <f>invoices[[#This Row],[total_amount]]</f>
        <v>13600</v>
      </c>
      <c r="U5243" t="s">
        <v>2469</v>
      </c>
      <c r="V5243" t="str">
        <f>INDEX([1]!Table1[tenantname],MATCH(invoices[[#This Row],[allotment_id]],[1]!Table1[TenantAllotmentID],0))</f>
        <v>Eshita Sharma (A24-A1)</v>
      </c>
      <c r="W5243" t="s">
        <v>14814</v>
      </c>
      <c r="X5243" t="s">
        <v>14815</v>
      </c>
      <c r="Y5243" s="4">
        <v>45139</v>
      </c>
      <c r="Z5243" t="s">
        <v>15808</v>
      </c>
      <c r="AA5243">
        <v>9520</v>
      </c>
      <c r="AB5243">
        <v>3458</v>
      </c>
      <c r="AC5243">
        <v>622</v>
      </c>
      <c r="AD5243" s="7">
        <f>invoices[[#This Row],[Rent]]+invoices[[#This Row],[Services]]+invoices[[#This Row],[GST]]</f>
        <v>13600</v>
      </c>
      <c r="AE5243" s="7">
        <f>invoices[[#This Row],[Total]]-invoices[[#This Row],[rent_amount]]</f>
        <v>0</v>
      </c>
      <c r="AF5243">
        <v>657</v>
      </c>
      <c r="AG5243">
        <v>0</v>
      </c>
      <c r="AH5243">
        <f>invoices[[#This Row],[EB Amount]]-invoices[[#This Row],[electricity_amount]]</f>
        <v>0</v>
      </c>
    </row>
    <row r="5244" spans="1:34">
      <c r="A5244" t="s">
        <v>2487</v>
      </c>
      <c r="B5244" t="s">
        <v>22</v>
      </c>
      <c r="C5244" t="s">
        <v>1946</v>
      </c>
      <c r="D5244" t="s">
        <v>24</v>
      </c>
      <c r="E5244" t="s">
        <v>569</v>
      </c>
      <c r="F5244" t="s">
        <v>1493</v>
      </c>
      <c r="G5244" t="s">
        <v>2488</v>
      </c>
      <c r="H5244" s="1">
        <f>DATE(YEAR(invoices[[#This Row],[due_date]]),MONTH(invoices[[#This Row],[due_date]]),1)</f>
        <v>45139</v>
      </c>
      <c r="I5244" s="1">
        <v>45145</v>
      </c>
      <c r="J5244">
        <v>12500</v>
      </c>
      <c r="K5244">
        <v>2263</v>
      </c>
      <c r="L5244">
        <v>0</v>
      </c>
      <c r="M5244">
        <f>invoices[[#This Row],[rent_amount]]+invoices[[#This Row],[electricity_amount]]+invoices[[#This Row],[other_charges]]</f>
        <v>14763</v>
      </c>
      <c r="N5244" t="s">
        <v>28</v>
      </c>
      <c r="O5244" t="s">
        <v>814</v>
      </c>
      <c r="P5244">
        <v>0</v>
      </c>
      <c r="Q5244" t="b">
        <v>0</v>
      </c>
      <c r="R5244" t="s">
        <v>230</v>
      </c>
      <c r="S5244">
        <v>0</v>
      </c>
      <c r="T5244">
        <f>invoices[[#This Row],[total_amount]]</f>
        <v>14763</v>
      </c>
      <c r="U5244" t="s">
        <v>1947</v>
      </c>
      <c r="V5244" t="str">
        <f>INDEX([1]!Table1[tenantname],MATCH(invoices[[#This Row],[allotment_id]],[1]!Table1[TenantAllotmentID],0))</f>
        <v>Tanya Jain (C12-C1)</v>
      </c>
      <c r="W5244" t="s">
        <v>14655</v>
      </c>
      <c r="X5244" t="s">
        <v>14656</v>
      </c>
      <c r="Y5244" s="4">
        <v>45139</v>
      </c>
      <c r="Z5244" t="s">
        <v>15808</v>
      </c>
      <c r="AA5244">
        <v>8971</v>
      </c>
      <c r="AB5244">
        <v>2991</v>
      </c>
      <c r="AC5244">
        <v>538</v>
      </c>
      <c r="AD5244" s="7">
        <f>invoices[[#This Row],[Rent]]+invoices[[#This Row],[Services]]+invoices[[#This Row],[GST]]</f>
        <v>12500</v>
      </c>
      <c r="AE5244" s="7">
        <f>invoices[[#This Row],[Total]]-invoices[[#This Row],[rent_amount]]</f>
        <v>0</v>
      </c>
      <c r="AF5244">
        <v>667</v>
      </c>
      <c r="AG5244">
        <v>2263</v>
      </c>
      <c r="AH5244">
        <f>invoices[[#This Row],[EB Amount]]-invoices[[#This Row],[electricity_amount]]</f>
        <v>0</v>
      </c>
    </row>
    <row r="5245" spans="1:34">
      <c r="A5245" t="s">
        <v>2489</v>
      </c>
      <c r="B5245" t="s">
        <v>22</v>
      </c>
      <c r="C5245" t="s">
        <v>1888</v>
      </c>
      <c r="D5245" t="s">
        <v>24</v>
      </c>
      <c r="E5245" t="s">
        <v>592</v>
      </c>
      <c r="F5245" t="s">
        <v>1016</v>
      </c>
      <c r="G5245" t="s">
        <v>2490</v>
      </c>
      <c r="H5245" s="1">
        <f>DATE(YEAR(invoices[[#This Row],[due_date]]),MONTH(invoices[[#This Row],[due_date]]),1)</f>
        <v>45139</v>
      </c>
      <c r="I5245" s="1">
        <v>45145</v>
      </c>
      <c r="J5245">
        <v>8065</v>
      </c>
      <c r="K5245">
        <v>2542</v>
      </c>
      <c r="L5245">
        <v>2250</v>
      </c>
      <c r="M5245">
        <f>invoices[[#This Row],[rent_amount]]+invoices[[#This Row],[electricity_amount]]+invoices[[#This Row],[other_charges]]</f>
        <v>12857</v>
      </c>
      <c r="N5245" t="s">
        <v>28</v>
      </c>
      <c r="O5245" t="s">
        <v>814</v>
      </c>
      <c r="P5245">
        <v>0</v>
      </c>
      <c r="Q5245" t="b">
        <v>0</v>
      </c>
      <c r="R5245" t="s">
        <v>230</v>
      </c>
      <c r="S5245">
        <v>0</v>
      </c>
      <c r="T5245">
        <f>invoices[[#This Row],[total_amount]]</f>
        <v>12857</v>
      </c>
      <c r="U5245" t="s">
        <v>1890</v>
      </c>
      <c r="V5245" t="str">
        <f>INDEX([1]!Table1[tenantname],MATCH(invoices[[#This Row],[allotment_id]],[1]!Table1[TenantAllotmentID],0))</f>
        <v>Selina Minz (A44-C1)</v>
      </c>
      <c r="W5245" t="s">
        <v>14631</v>
      </c>
      <c r="X5245" t="s">
        <v>14632</v>
      </c>
      <c r="Y5245" s="4">
        <v>45139</v>
      </c>
      <c r="Z5245" t="s">
        <v>15808</v>
      </c>
      <c r="AA5245">
        <v>5788</v>
      </c>
      <c r="AB5245">
        <v>1930</v>
      </c>
      <c r="AC5245">
        <v>347</v>
      </c>
      <c r="AD5245" s="7">
        <f>invoices[[#This Row],[Rent]]+invoices[[#This Row],[Services]]+invoices[[#This Row],[GST]]</f>
        <v>8065</v>
      </c>
      <c r="AE5245" s="7">
        <f>invoices[[#This Row],[Total]]-invoices[[#This Row],[rent_amount]]</f>
        <v>0</v>
      </c>
      <c r="AF5245">
        <v>668</v>
      </c>
      <c r="AG5245">
        <v>2542</v>
      </c>
      <c r="AH5245">
        <f>invoices[[#This Row],[EB Amount]]-invoices[[#This Row],[electricity_amount]]</f>
        <v>0</v>
      </c>
    </row>
    <row r="5246" spans="1:34">
      <c r="A5246" t="s">
        <v>2799</v>
      </c>
      <c r="B5246" t="s">
        <v>22</v>
      </c>
      <c r="C5246" t="s">
        <v>1116</v>
      </c>
      <c r="D5246" t="s">
        <v>24</v>
      </c>
      <c r="E5246" t="s">
        <v>569</v>
      </c>
      <c r="F5246" t="s">
        <v>1112</v>
      </c>
      <c r="G5246" t="s">
        <v>2800</v>
      </c>
      <c r="H5246" s="1">
        <f>DATE(YEAR(invoices[[#This Row],[due_date]]),MONTH(invoices[[#This Row],[due_date]]),1)</f>
        <v>45139</v>
      </c>
      <c r="I5246" s="1">
        <v>45145</v>
      </c>
      <c r="J5246">
        <v>12500</v>
      </c>
      <c r="K5246">
        <v>1500</v>
      </c>
      <c r="L5246">
        <v>0</v>
      </c>
      <c r="M5246">
        <f>invoices[[#This Row],[rent_amount]]+invoices[[#This Row],[electricity_amount]]+invoices[[#This Row],[other_charges]]</f>
        <v>14000</v>
      </c>
      <c r="N5246" t="s">
        <v>28</v>
      </c>
      <c r="O5246" t="s">
        <v>250</v>
      </c>
      <c r="P5246">
        <v>0</v>
      </c>
      <c r="Q5246" t="b">
        <v>0</v>
      </c>
      <c r="R5246" t="s">
        <v>230</v>
      </c>
      <c r="S5246">
        <v>0</v>
      </c>
      <c r="T5246">
        <f>invoices[[#This Row],[total_amount]]</f>
        <v>14000</v>
      </c>
      <c r="U5246" t="s">
        <v>1119</v>
      </c>
      <c r="V5246" t="str">
        <f>INDEX([1]!Table1[tenantname],MATCH(invoices[[#This Row],[allotment_id]],[1]!Table1[TenantAllotmentID],0))</f>
        <v>Hiral Shah (C12-C2)</v>
      </c>
      <c r="W5246" t="s">
        <v>14354</v>
      </c>
      <c r="X5246" t="s">
        <v>14355</v>
      </c>
      <c r="Y5246" s="4">
        <v>45139</v>
      </c>
      <c r="Z5246" t="s">
        <v>15808</v>
      </c>
      <c r="AA5246">
        <v>8971</v>
      </c>
      <c r="AB5246">
        <v>2991</v>
      </c>
      <c r="AC5246">
        <v>538</v>
      </c>
      <c r="AD5246" s="7">
        <f>invoices[[#This Row],[Rent]]+invoices[[#This Row],[Services]]+invoices[[#This Row],[GST]]</f>
        <v>12500</v>
      </c>
      <c r="AE5246" s="7">
        <f>invoices[[#This Row],[Total]]-invoices[[#This Row],[rent_amount]]</f>
        <v>0</v>
      </c>
      <c r="AF5246">
        <v>795</v>
      </c>
      <c r="AG5246">
        <v>1500</v>
      </c>
      <c r="AH5246">
        <f>invoices[[#This Row],[EB Amount]]-invoices[[#This Row],[electricity_amount]]</f>
        <v>0</v>
      </c>
    </row>
    <row r="5247" spans="1:34">
      <c r="A5247" t="s">
        <v>2895</v>
      </c>
      <c r="B5247" t="s">
        <v>22</v>
      </c>
      <c r="C5247" t="s">
        <v>1977</v>
      </c>
      <c r="D5247" t="s">
        <v>24</v>
      </c>
      <c r="E5247" t="s">
        <v>155</v>
      </c>
      <c r="F5247" t="s">
        <v>188</v>
      </c>
      <c r="G5247" t="s">
        <v>2896</v>
      </c>
      <c r="H5247" s="1">
        <f>DATE(YEAR(invoices[[#This Row],[due_date]]),MONTH(invoices[[#This Row],[due_date]]),1)</f>
        <v>45139</v>
      </c>
      <c r="I5247" s="1">
        <v>45145</v>
      </c>
      <c r="J5247">
        <v>12200</v>
      </c>
      <c r="K5247">
        <v>1705</v>
      </c>
      <c r="L5247">
        <v>0</v>
      </c>
      <c r="M5247">
        <f>invoices[[#This Row],[rent_amount]]+invoices[[#This Row],[electricity_amount]]+invoices[[#This Row],[other_charges]]</f>
        <v>13905</v>
      </c>
      <c r="N5247" t="s">
        <v>28</v>
      </c>
      <c r="O5247" t="s">
        <v>814</v>
      </c>
      <c r="P5247">
        <v>0</v>
      </c>
      <c r="Q5247" t="b">
        <v>0</v>
      </c>
      <c r="R5247" t="s">
        <v>230</v>
      </c>
      <c r="S5247">
        <v>0</v>
      </c>
      <c r="T5247">
        <f>invoices[[#This Row],[total_amount]]</f>
        <v>13905</v>
      </c>
      <c r="U5247" t="s">
        <v>1979</v>
      </c>
      <c r="V5247" t="str">
        <f>INDEX([1]!Table1[tenantname],MATCH(invoices[[#This Row],[allotment_id]],[1]!Table1[TenantAllotmentID],0))</f>
        <v>Monali Daburkar (C44-C2)</v>
      </c>
      <c r="W5247" t="s">
        <v>14665</v>
      </c>
      <c r="X5247" t="s">
        <v>14666</v>
      </c>
      <c r="Y5247" s="4">
        <v>45139</v>
      </c>
      <c r="Z5247" t="s">
        <v>15808</v>
      </c>
      <c r="AA5247">
        <v>8757</v>
      </c>
      <c r="AB5247">
        <v>2918</v>
      </c>
      <c r="AC5247">
        <v>525</v>
      </c>
      <c r="AD5247" s="7">
        <f>invoices[[#This Row],[Rent]]+invoices[[#This Row],[Services]]+invoices[[#This Row],[GST]]</f>
        <v>12200</v>
      </c>
      <c r="AE5247" s="7">
        <f>invoices[[#This Row],[Total]]-invoices[[#This Row],[rent_amount]]</f>
        <v>0</v>
      </c>
      <c r="AF5247">
        <v>831</v>
      </c>
      <c r="AG5247">
        <v>1705</v>
      </c>
      <c r="AH5247">
        <f>invoices[[#This Row],[EB Amount]]-invoices[[#This Row],[electricity_amount]]</f>
        <v>0</v>
      </c>
    </row>
    <row r="5248" spans="1:34">
      <c r="A5248" t="s">
        <v>2943</v>
      </c>
      <c r="B5248" t="s">
        <v>22</v>
      </c>
      <c r="C5248" t="s">
        <v>1621</v>
      </c>
      <c r="D5248" t="s">
        <v>24</v>
      </c>
      <c r="E5248" t="s">
        <v>275</v>
      </c>
      <c r="F5248" t="s">
        <v>505</v>
      </c>
      <c r="G5248" t="s">
        <v>2944</v>
      </c>
      <c r="H5248" s="1">
        <f>DATE(YEAR(invoices[[#This Row],[due_date]]),MONTH(invoices[[#This Row],[due_date]]),1)</f>
        <v>45139</v>
      </c>
      <c r="I5248" s="1">
        <v>45145</v>
      </c>
      <c r="J5248">
        <v>1613</v>
      </c>
      <c r="K5248">
        <v>2077</v>
      </c>
      <c r="L5248">
        <v>0</v>
      </c>
      <c r="M5248">
        <f>invoices[[#This Row],[rent_amount]]+invoices[[#This Row],[electricity_amount]]+invoices[[#This Row],[other_charges]]</f>
        <v>3690</v>
      </c>
      <c r="N5248" t="s">
        <v>28</v>
      </c>
      <c r="O5248" t="s">
        <v>250</v>
      </c>
      <c r="P5248">
        <v>0</v>
      </c>
      <c r="Q5248" t="b">
        <v>0</v>
      </c>
      <c r="R5248" t="s">
        <v>230</v>
      </c>
      <c r="S5248">
        <v>0</v>
      </c>
      <c r="T5248">
        <f>invoices[[#This Row],[total_amount]]</f>
        <v>3690</v>
      </c>
      <c r="U5248" t="s">
        <v>1623</v>
      </c>
      <c r="V5248" t="str">
        <f>INDEX([1]!Table1[tenantname],MATCH(invoices[[#This Row],[allotment_id]],[1]!Table1[TenantAllotmentID],0))</f>
        <v>Geethanjali  (B44-C1)</v>
      </c>
      <c r="W5248" t="s">
        <v>14539</v>
      </c>
      <c r="X5248" t="s">
        <v>14540</v>
      </c>
      <c r="Y5248" s="4">
        <v>45139</v>
      </c>
      <c r="Z5248" t="s">
        <v>15808</v>
      </c>
      <c r="AA5248">
        <v>1158</v>
      </c>
      <c r="AB5248">
        <v>386</v>
      </c>
      <c r="AC5248">
        <v>69</v>
      </c>
      <c r="AD5248" s="7">
        <f>invoices[[#This Row],[Rent]]+invoices[[#This Row],[Services]]+invoices[[#This Row],[GST]]</f>
        <v>1613</v>
      </c>
      <c r="AE5248" s="7">
        <f>invoices[[#This Row],[Total]]-invoices[[#This Row],[rent_amount]]</f>
        <v>0</v>
      </c>
      <c r="AF5248">
        <v>853</v>
      </c>
      <c r="AG5248">
        <v>2077</v>
      </c>
      <c r="AH5248">
        <f>invoices[[#This Row],[EB Amount]]-invoices[[#This Row],[electricity_amount]]</f>
        <v>0</v>
      </c>
    </row>
    <row r="5249" spans="1:34">
      <c r="A5249" t="s">
        <v>3140</v>
      </c>
      <c r="B5249" t="s">
        <v>22</v>
      </c>
      <c r="C5249" t="s">
        <v>3141</v>
      </c>
      <c r="D5249" t="s">
        <v>24</v>
      </c>
      <c r="E5249" t="s">
        <v>268</v>
      </c>
      <c r="F5249" t="s">
        <v>269</v>
      </c>
      <c r="G5249" t="s">
        <v>3142</v>
      </c>
      <c r="H5249" s="1">
        <f>DATE(YEAR(invoices[[#This Row],[due_date]]),MONTH(invoices[[#This Row],[due_date]]),1)</f>
        <v>45139</v>
      </c>
      <c r="I5249" s="1">
        <v>45145</v>
      </c>
      <c r="J5249">
        <v>12500</v>
      </c>
      <c r="K5249">
        <v>1612</v>
      </c>
      <c r="L5249">
        <v>0</v>
      </c>
      <c r="M5249">
        <f>invoices[[#This Row],[rent_amount]]+invoices[[#This Row],[electricity_amount]]+invoices[[#This Row],[other_charges]]</f>
        <v>14112</v>
      </c>
      <c r="N5249" t="s">
        <v>28</v>
      </c>
      <c r="O5249" t="s">
        <v>814</v>
      </c>
      <c r="P5249">
        <v>0</v>
      </c>
      <c r="Q5249" t="b">
        <v>0</v>
      </c>
      <c r="R5249" t="s">
        <v>230</v>
      </c>
      <c r="S5249">
        <v>0</v>
      </c>
      <c r="T5249">
        <f>invoices[[#This Row],[total_amount]]</f>
        <v>14112</v>
      </c>
      <c r="U5249" t="s">
        <v>3143</v>
      </c>
      <c r="V5249" t="str">
        <f>INDEX([1]!Table1[tenantname],MATCH(invoices[[#This Row],[allotment_id]],[1]!Table1[TenantAllotmentID],0))</f>
        <v>Tushar Kumar (C21-C1)</v>
      </c>
      <c r="W5249" t="s">
        <v>14982</v>
      </c>
      <c r="X5249" t="s">
        <v>14983</v>
      </c>
      <c r="Y5249" s="4">
        <v>45139</v>
      </c>
      <c r="Z5249" t="s">
        <v>15808</v>
      </c>
      <c r="AA5249">
        <v>8971</v>
      </c>
      <c r="AB5249">
        <v>2991</v>
      </c>
      <c r="AC5249">
        <v>538</v>
      </c>
      <c r="AD5249" s="7">
        <f>invoices[[#This Row],[Rent]]+invoices[[#This Row],[Services]]+invoices[[#This Row],[GST]]</f>
        <v>12500</v>
      </c>
      <c r="AE5249" s="7">
        <f>invoices[[#This Row],[Total]]-invoices[[#This Row],[rent_amount]]</f>
        <v>0</v>
      </c>
      <c r="AF5249">
        <v>929</v>
      </c>
      <c r="AG5249">
        <v>1612</v>
      </c>
      <c r="AH5249">
        <f>invoices[[#This Row],[EB Amount]]-invoices[[#This Row],[electricity_amount]]</f>
        <v>0</v>
      </c>
    </row>
    <row r="5250" spans="1:34">
      <c r="A5250" t="s">
        <v>3185</v>
      </c>
      <c r="B5250" t="s">
        <v>22</v>
      </c>
      <c r="C5250" t="s">
        <v>353</v>
      </c>
      <c r="D5250" t="s">
        <v>24</v>
      </c>
      <c r="E5250" t="s">
        <v>354</v>
      </c>
      <c r="F5250" t="s">
        <v>355</v>
      </c>
      <c r="G5250" t="s">
        <v>3186</v>
      </c>
      <c r="H5250" s="1">
        <f>DATE(YEAR(invoices[[#This Row],[due_date]]),MONTH(invoices[[#This Row],[due_date]]),1)</f>
        <v>45139</v>
      </c>
      <c r="I5250" s="1">
        <v>45145</v>
      </c>
      <c r="J5250">
        <v>13600</v>
      </c>
      <c r="K5250">
        <v>1519</v>
      </c>
      <c r="L5250">
        <v>0</v>
      </c>
      <c r="M5250">
        <f>invoices[[#This Row],[rent_amount]]+invoices[[#This Row],[electricity_amount]]+invoices[[#This Row],[other_charges]]</f>
        <v>15119</v>
      </c>
      <c r="N5250" t="s">
        <v>28</v>
      </c>
      <c r="O5250" t="s">
        <v>229</v>
      </c>
      <c r="P5250">
        <v>0</v>
      </c>
      <c r="Q5250" t="b">
        <v>0</v>
      </c>
      <c r="R5250" t="s">
        <v>230</v>
      </c>
      <c r="S5250">
        <v>0</v>
      </c>
      <c r="T5250">
        <f>invoices[[#This Row],[total_amount]]</f>
        <v>15119</v>
      </c>
      <c r="U5250" t="s">
        <v>356</v>
      </c>
      <c r="V5250" t="str">
        <f>INDEX([1]!Table1[tenantname],MATCH(invoices[[#This Row],[allotment_id]],[1]!Table1[TenantAllotmentID],0))</f>
        <v>Sai Sundeep (B34-B1)</v>
      </c>
      <c r="W5250" t="s">
        <v>14078</v>
      </c>
      <c r="X5250" t="s">
        <v>14079</v>
      </c>
      <c r="Y5250" s="4">
        <v>45139</v>
      </c>
      <c r="Z5250" t="s">
        <v>15808</v>
      </c>
      <c r="AA5250">
        <v>9761</v>
      </c>
      <c r="AB5250">
        <v>3253</v>
      </c>
      <c r="AC5250">
        <v>586</v>
      </c>
      <c r="AD5250" s="7">
        <f>invoices[[#This Row],[Rent]]+invoices[[#This Row],[Services]]+invoices[[#This Row],[GST]]</f>
        <v>13600</v>
      </c>
      <c r="AE5250" s="7">
        <f>invoices[[#This Row],[Total]]-invoices[[#This Row],[rent_amount]]</f>
        <v>0</v>
      </c>
      <c r="AF5250">
        <v>947</v>
      </c>
      <c r="AG5250">
        <v>1519</v>
      </c>
      <c r="AH5250">
        <f>invoices[[#This Row],[EB Amount]]-invoices[[#This Row],[electricity_amount]]</f>
        <v>0</v>
      </c>
    </row>
    <row r="5251" spans="1:34">
      <c r="A5251" t="s">
        <v>3539</v>
      </c>
      <c r="B5251" t="s">
        <v>22</v>
      </c>
      <c r="C5251" t="s">
        <v>3540</v>
      </c>
      <c r="D5251" t="s">
        <v>24</v>
      </c>
      <c r="E5251" t="s">
        <v>147</v>
      </c>
      <c r="F5251" t="s">
        <v>733</v>
      </c>
      <c r="G5251" t="s">
        <v>3541</v>
      </c>
      <c r="H5251" s="1">
        <f>DATE(YEAR(invoices[[#This Row],[due_date]]),MONTH(invoices[[#This Row],[due_date]]),1)</f>
        <v>45139</v>
      </c>
      <c r="I5251" s="1">
        <v>45145</v>
      </c>
      <c r="J5251">
        <v>13600</v>
      </c>
      <c r="K5251">
        <v>603</v>
      </c>
      <c r="L5251">
        <v>0</v>
      </c>
      <c r="M5251">
        <f>invoices[[#This Row],[rent_amount]]+invoices[[#This Row],[electricity_amount]]+invoices[[#This Row],[other_charges]]</f>
        <v>14203</v>
      </c>
      <c r="N5251" t="s">
        <v>28</v>
      </c>
      <c r="O5251" t="s">
        <v>814</v>
      </c>
      <c r="P5251">
        <v>0</v>
      </c>
      <c r="Q5251" t="b">
        <v>0</v>
      </c>
      <c r="R5251" t="s">
        <v>230</v>
      </c>
      <c r="S5251">
        <v>0</v>
      </c>
      <c r="T5251">
        <f>invoices[[#This Row],[total_amount]]</f>
        <v>14203</v>
      </c>
      <c r="U5251" t="s">
        <v>3542</v>
      </c>
      <c r="V5251" t="str">
        <f>INDEX([1]!Table1[tenantname],MATCH(invoices[[#This Row],[allotment_id]],[1]!Table1[TenantAllotmentID],0))</f>
        <v>Shivasuthan KS (C31-B2)</v>
      </c>
      <c r="W5251" t="s">
        <v>15078</v>
      </c>
      <c r="X5251" t="s">
        <v>15079</v>
      </c>
      <c r="Y5251" s="4">
        <v>45139</v>
      </c>
      <c r="Z5251" t="s">
        <v>15808</v>
      </c>
      <c r="AA5251">
        <v>9761</v>
      </c>
      <c r="AB5251">
        <v>3253</v>
      </c>
      <c r="AC5251">
        <v>586</v>
      </c>
      <c r="AD5251" s="7">
        <f>invoices[[#This Row],[Rent]]+invoices[[#This Row],[Services]]+invoices[[#This Row],[GST]]</f>
        <v>13600</v>
      </c>
      <c r="AE5251" s="7">
        <f>invoices[[#This Row],[Total]]-invoices[[#This Row],[rent_amount]]</f>
        <v>0</v>
      </c>
      <c r="AF5251">
        <v>1098</v>
      </c>
      <c r="AG5251">
        <v>603</v>
      </c>
      <c r="AH5251">
        <f>invoices[[#This Row],[EB Amount]]-invoices[[#This Row],[electricity_amount]]</f>
        <v>0</v>
      </c>
    </row>
    <row r="5252" spans="1:34">
      <c r="A5252" s="2" t="s">
        <v>3587</v>
      </c>
      <c r="B5252" t="s">
        <v>22</v>
      </c>
      <c r="C5252" t="s">
        <v>1347</v>
      </c>
      <c r="D5252" t="s">
        <v>24</v>
      </c>
      <c r="E5252" t="s">
        <v>104</v>
      </c>
      <c r="F5252" t="s">
        <v>105</v>
      </c>
      <c r="G5252" t="s">
        <v>3588</v>
      </c>
      <c r="H5252" s="1">
        <f>DATE(YEAR(invoices[[#This Row],[due_date]]),MONTH(invoices[[#This Row],[due_date]]),1)</f>
        <v>45139</v>
      </c>
      <c r="I5252" s="1">
        <v>45145</v>
      </c>
      <c r="J5252">
        <v>12500</v>
      </c>
      <c r="K5252">
        <v>837</v>
      </c>
      <c r="L5252">
        <v>0</v>
      </c>
      <c r="M5252">
        <f>invoices[[#This Row],[rent_amount]]+invoices[[#This Row],[electricity_amount]]+invoices[[#This Row],[other_charges]]</f>
        <v>13337</v>
      </c>
      <c r="N5252" t="s">
        <v>28</v>
      </c>
      <c r="O5252" t="s">
        <v>250</v>
      </c>
      <c r="P5252">
        <v>0</v>
      </c>
      <c r="Q5252" t="b">
        <v>0</v>
      </c>
      <c r="R5252" t="s">
        <v>230</v>
      </c>
      <c r="S5252">
        <v>0</v>
      </c>
      <c r="T5252">
        <f>invoices[[#This Row],[total_amount]]</f>
        <v>13337</v>
      </c>
      <c r="U5252" t="s">
        <v>1349</v>
      </c>
      <c r="V5252" t="str">
        <f>INDEX([1]!Table1[tenantname],MATCH(invoices[[#This Row],[allotment_id]],[1]!Table1[TenantAllotmentID],0))</f>
        <v>Binu John (B14-C1)</v>
      </c>
      <c r="W5252" t="s">
        <v>14438</v>
      </c>
      <c r="X5252" t="s">
        <v>14439</v>
      </c>
      <c r="Y5252" s="4">
        <v>45139</v>
      </c>
      <c r="Z5252" t="s">
        <v>15808</v>
      </c>
      <c r="AA5252">
        <v>8971</v>
      </c>
      <c r="AB5252">
        <v>2991</v>
      </c>
      <c r="AC5252">
        <v>538</v>
      </c>
      <c r="AD5252" s="7">
        <f>invoices[[#This Row],[Rent]]+invoices[[#This Row],[Services]]+invoices[[#This Row],[GST]]</f>
        <v>12500</v>
      </c>
      <c r="AE5252" s="7">
        <f>invoices[[#This Row],[Total]]-invoices[[#This Row],[rent_amount]]</f>
        <v>0</v>
      </c>
      <c r="AF5252">
        <v>1117</v>
      </c>
      <c r="AG5252">
        <v>837</v>
      </c>
      <c r="AH5252">
        <f>invoices[[#This Row],[EB Amount]]-invoices[[#This Row],[electricity_amount]]</f>
        <v>0</v>
      </c>
    </row>
    <row r="5253" spans="1:34">
      <c r="A5253" t="s">
        <v>3634</v>
      </c>
      <c r="B5253" t="s">
        <v>22</v>
      </c>
      <c r="C5253" t="s">
        <v>3263</v>
      </c>
      <c r="D5253" t="s">
        <v>24</v>
      </c>
      <c r="E5253" t="s">
        <v>167</v>
      </c>
      <c r="F5253" t="s">
        <v>2258</v>
      </c>
      <c r="G5253" t="s">
        <v>3635</v>
      </c>
      <c r="H5253" s="1">
        <f>DATE(YEAR(invoices[[#This Row],[due_date]]),MONTH(invoices[[#This Row],[due_date]]),1)</f>
        <v>45139</v>
      </c>
      <c r="I5253" s="1">
        <v>45145</v>
      </c>
      <c r="J5253">
        <v>18300</v>
      </c>
      <c r="K5253">
        <v>812</v>
      </c>
      <c r="L5253">
        <v>0</v>
      </c>
      <c r="M5253">
        <f>invoices[[#This Row],[rent_amount]]+invoices[[#This Row],[electricity_amount]]+invoices[[#This Row],[other_charges]]</f>
        <v>19112</v>
      </c>
      <c r="N5253" t="s">
        <v>28</v>
      </c>
      <c r="O5253" t="s">
        <v>814</v>
      </c>
      <c r="P5253">
        <v>0</v>
      </c>
      <c r="Q5253" t="b">
        <v>0</v>
      </c>
      <c r="R5253" t="s">
        <v>230</v>
      </c>
      <c r="S5253">
        <v>0</v>
      </c>
      <c r="T5253">
        <f>invoices[[#This Row],[total_amount]]</f>
        <v>19112</v>
      </c>
      <c r="U5253" t="s">
        <v>3265</v>
      </c>
      <c r="V5253" t="str">
        <f>INDEX([1]!Table1[tenantname],MATCH(invoices[[#This Row],[allotment_id]],[1]!Table1[TenantAllotmentID],0))</f>
        <v>Rituraj Sarma (B42-A1)</v>
      </c>
      <c r="W5253" t="s">
        <v>15010</v>
      </c>
      <c r="X5253" t="s">
        <v>15011</v>
      </c>
      <c r="Y5253" s="4">
        <v>45139</v>
      </c>
      <c r="Z5253" t="s">
        <v>15808</v>
      </c>
      <c r="AA5253">
        <v>13134</v>
      </c>
      <c r="AB5253">
        <v>4378</v>
      </c>
      <c r="AC5253">
        <v>788</v>
      </c>
      <c r="AD5253" s="7">
        <f>invoices[[#This Row],[Rent]]+invoices[[#This Row],[Services]]+invoices[[#This Row],[GST]]</f>
        <v>18300</v>
      </c>
      <c r="AE5253" s="7">
        <f>invoices[[#This Row],[Total]]-invoices[[#This Row],[rent_amount]]</f>
        <v>0</v>
      </c>
      <c r="AF5253">
        <v>1137</v>
      </c>
      <c r="AG5253">
        <v>812</v>
      </c>
      <c r="AH5253">
        <f>invoices[[#This Row],[EB Amount]]-invoices[[#This Row],[electricity_amount]]</f>
        <v>0</v>
      </c>
    </row>
    <row r="5254" spans="1:34">
      <c r="A5254" t="s">
        <v>3778</v>
      </c>
      <c r="B5254" t="s">
        <v>22</v>
      </c>
      <c r="C5254" t="s">
        <v>3491</v>
      </c>
      <c r="D5254" t="s">
        <v>24</v>
      </c>
      <c r="E5254" t="s">
        <v>329</v>
      </c>
      <c r="F5254" t="s">
        <v>902</v>
      </c>
      <c r="G5254" t="s">
        <v>3779</v>
      </c>
      <c r="H5254" s="1">
        <f>DATE(YEAR(invoices[[#This Row],[due_date]]),MONTH(invoices[[#This Row],[due_date]]),1)</f>
        <v>45139</v>
      </c>
      <c r="I5254" s="1">
        <v>45145</v>
      </c>
      <c r="J5254">
        <v>9754</v>
      </c>
      <c r="K5254">
        <v>0</v>
      </c>
      <c r="L5254">
        <v>0</v>
      </c>
      <c r="M5254">
        <f>invoices[[#This Row],[rent_amount]]+invoices[[#This Row],[electricity_amount]]+invoices[[#This Row],[other_charges]]</f>
        <v>9754</v>
      </c>
      <c r="N5254" t="s">
        <v>28</v>
      </c>
      <c r="O5254" t="s">
        <v>814</v>
      </c>
      <c r="P5254">
        <v>0</v>
      </c>
      <c r="Q5254" t="b">
        <v>0</v>
      </c>
      <c r="R5254" t="s">
        <v>230</v>
      </c>
      <c r="S5254">
        <v>0</v>
      </c>
      <c r="T5254">
        <f>invoices[[#This Row],[total_amount]]</f>
        <v>9754</v>
      </c>
      <c r="U5254" t="s">
        <v>3493</v>
      </c>
      <c r="V5254" t="str">
        <f>INDEX([1]!Table1[tenantname],MATCH(invoices[[#This Row],[allotment_id]],[1]!Table1[TenantAllotmentID],0))</f>
        <v>Tanushree Senthil Kugan (C43-C2)</v>
      </c>
      <c r="W5254" t="s">
        <v>15068</v>
      </c>
      <c r="X5254" t="s">
        <v>15069</v>
      </c>
      <c r="Y5254" s="4">
        <v>45139</v>
      </c>
      <c r="Z5254" t="s">
        <v>15808</v>
      </c>
      <c r="AA5254">
        <v>7001</v>
      </c>
      <c r="AB5254">
        <v>2333</v>
      </c>
      <c r="AC5254">
        <v>420</v>
      </c>
      <c r="AD5254" s="7">
        <f>invoices[[#This Row],[Rent]]+invoices[[#This Row],[Services]]+invoices[[#This Row],[GST]]</f>
        <v>9754</v>
      </c>
      <c r="AE5254" s="7">
        <f>invoices[[#This Row],[Total]]-invoices[[#This Row],[rent_amount]]</f>
        <v>0</v>
      </c>
      <c r="AF5254">
        <v>1195</v>
      </c>
      <c r="AG5254">
        <v>0</v>
      </c>
      <c r="AH5254">
        <f>invoices[[#This Row],[EB Amount]]-invoices[[#This Row],[electricity_amount]]</f>
        <v>0</v>
      </c>
    </row>
    <row r="5255" spans="1:34">
      <c r="A5255" t="s">
        <v>3964</v>
      </c>
      <c r="B5255" t="s">
        <v>22</v>
      </c>
      <c r="C5255" t="s">
        <v>1695</v>
      </c>
      <c r="D5255" t="s">
        <v>24</v>
      </c>
      <c r="E5255" t="s">
        <v>349</v>
      </c>
      <c r="F5255" t="s">
        <v>350</v>
      </c>
      <c r="G5255" t="s">
        <v>3965</v>
      </c>
      <c r="H5255" s="1">
        <f>DATE(YEAR(invoices[[#This Row],[due_date]]),MONTH(invoices[[#This Row],[due_date]]),1)</f>
        <v>45139</v>
      </c>
      <c r="I5255" s="1">
        <v>45145</v>
      </c>
      <c r="J5255">
        <v>12500</v>
      </c>
      <c r="K5255">
        <v>0</v>
      </c>
      <c r="L5255">
        <v>0</v>
      </c>
      <c r="M5255">
        <f>invoices[[#This Row],[rent_amount]]+invoices[[#This Row],[electricity_amount]]+invoices[[#This Row],[other_charges]]</f>
        <v>12500</v>
      </c>
      <c r="N5255" t="s">
        <v>28</v>
      </c>
      <c r="O5255" t="s">
        <v>229</v>
      </c>
      <c r="P5255">
        <v>0</v>
      </c>
      <c r="Q5255" t="b">
        <v>0</v>
      </c>
      <c r="R5255" t="s">
        <v>230</v>
      </c>
      <c r="S5255">
        <v>0</v>
      </c>
      <c r="T5255">
        <f>invoices[[#This Row],[total_amount]]</f>
        <v>12500</v>
      </c>
      <c r="U5255" t="s">
        <v>1697</v>
      </c>
      <c r="V5255" t="str">
        <f>INDEX([1]!Table1[tenantname],MATCH(invoices[[#This Row],[allotment_id]],[1]!Table1[TenantAllotmentID],0))</f>
        <v>Parteek Gupta (B11-C1)</v>
      </c>
      <c r="W5255" t="s">
        <v>14564</v>
      </c>
      <c r="X5255" t="s">
        <v>14565</v>
      </c>
      <c r="Y5255" s="4">
        <v>45139</v>
      </c>
      <c r="Z5255" t="s">
        <v>15808</v>
      </c>
      <c r="AA5255">
        <v>8971</v>
      </c>
      <c r="AB5255">
        <v>2991</v>
      </c>
      <c r="AC5255">
        <v>538</v>
      </c>
      <c r="AD5255" s="7">
        <f>invoices[[#This Row],[Rent]]+invoices[[#This Row],[Services]]+invoices[[#This Row],[GST]]</f>
        <v>12500</v>
      </c>
      <c r="AE5255" s="7">
        <f>invoices[[#This Row],[Total]]-invoices[[#This Row],[rent_amount]]</f>
        <v>0</v>
      </c>
      <c r="AF5255">
        <v>1279</v>
      </c>
      <c r="AG5255">
        <v>0</v>
      </c>
      <c r="AH5255">
        <f>invoices[[#This Row],[EB Amount]]-invoices[[#This Row],[electricity_amount]]</f>
        <v>0</v>
      </c>
    </row>
    <row r="5256" spans="1:34">
      <c r="A5256" t="s">
        <v>3991</v>
      </c>
      <c r="B5256" t="s">
        <v>22</v>
      </c>
      <c r="C5256" t="s">
        <v>3483</v>
      </c>
      <c r="D5256" t="s">
        <v>24</v>
      </c>
      <c r="E5256" t="s">
        <v>234</v>
      </c>
      <c r="F5256" t="s">
        <v>1854</v>
      </c>
      <c r="G5256" t="s">
        <v>3992</v>
      </c>
      <c r="H5256" s="1">
        <f>DATE(YEAR(invoices[[#This Row],[due_date]]),MONTH(invoices[[#This Row],[due_date]]),1)</f>
        <v>45139</v>
      </c>
      <c r="I5256" s="1">
        <v>45145</v>
      </c>
      <c r="J5256">
        <v>12600</v>
      </c>
      <c r="K5256">
        <v>0</v>
      </c>
      <c r="L5256">
        <v>0</v>
      </c>
      <c r="M5256">
        <f>invoices[[#This Row],[rent_amount]]+invoices[[#This Row],[electricity_amount]]+invoices[[#This Row],[other_charges]]</f>
        <v>12600</v>
      </c>
      <c r="N5256" t="s">
        <v>28</v>
      </c>
      <c r="O5256" t="s">
        <v>250</v>
      </c>
      <c r="P5256">
        <v>0</v>
      </c>
      <c r="Q5256" t="b">
        <v>0</v>
      </c>
      <c r="R5256" t="s">
        <v>230</v>
      </c>
      <c r="S5256">
        <v>0</v>
      </c>
      <c r="T5256">
        <f>invoices[[#This Row],[total_amount]]</f>
        <v>12600</v>
      </c>
      <c r="U5256" t="s">
        <v>3485</v>
      </c>
      <c r="V5256" t="str">
        <f>INDEX([1]!Table1[tenantname],MATCH(invoices[[#This Row],[allotment_id]],[1]!Table1[TenantAllotmentID],0))</f>
        <v>Anjali Raj (D12-C1)</v>
      </c>
      <c r="W5256" t="s">
        <v>15066</v>
      </c>
      <c r="X5256" t="s">
        <v>15067</v>
      </c>
      <c r="Y5256" s="4">
        <v>45139</v>
      </c>
      <c r="Z5256" t="s">
        <v>15808</v>
      </c>
      <c r="AA5256">
        <v>9044</v>
      </c>
      <c r="AB5256">
        <v>3014</v>
      </c>
      <c r="AC5256">
        <v>542</v>
      </c>
      <c r="AD5256" s="7">
        <f>invoices[[#This Row],[Rent]]+invoices[[#This Row],[Services]]+invoices[[#This Row],[GST]]</f>
        <v>12600</v>
      </c>
      <c r="AE5256" s="7">
        <f>invoices[[#This Row],[Total]]-invoices[[#This Row],[rent_amount]]</f>
        <v>0</v>
      </c>
      <c r="AF5256">
        <v>1290</v>
      </c>
      <c r="AG5256">
        <v>0</v>
      </c>
      <c r="AH5256">
        <f>invoices[[#This Row],[EB Amount]]-invoices[[#This Row],[electricity_amount]]</f>
        <v>0</v>
      </c>
    </row>
    <row r="5257" spans="1:34">
      <c r="A5257" t="s">
        <v>4344</v>
      </c>
      <c r="B5257" t="s">
        <v>22</v>
      </c>
      <c r="C5257" t="s">
        <v>961</v>
      </c>
      <c r="D5257" t="s">
        <v>24</v>
      </c>
      <c r="E5257" t="s">
        <v>254</v>
      </c>
      <c r="F5257" t="s">
        <v>790</v>
      </c>
      <c r="G5257" t="s">
        <v>4345</v>
      </c>
      <c r="H5257" s="1">
        <f>DATE(YEAR(invoices[[#This Row],[due_date]]),MONTH(invoices[[#This Row],[due_date]]),1)</f>
        <v>45139</v>
      </c>
      <c r="I5257" s="1">
        <v>45145</v>
      </c>
      <c r="J5257">
        <v>12600</v>
      </c>
      <c r="K5257">
        <v>0</v>
      </c>
      <c r="L5257">
        <v>0</v>
      </c>
      <c r="M5257">
        <f>invoices[[#This Row],[rent_amount]]+invoices[[#This Row],[electricity_amount]]+invoices[[#This Row],[other_charges]]</f>
        <v>12600</v>
      </c>
      <c r="N5257" t="s">
        <v>28</v>
      </c>
      <c r="O5257" t="s">
        <v>250</v>
      </c>
      <c r="P5257">
        <v>0</v>
      </c>
      <c r="Q5257" t="b">
        <v>0</v>
      </c>
      <c r="R5257" t="s">
        <v>230</v>
      </c>
      <c r="S5257">
        <v>0</v>
      </c>
      <c r="T5257">
        <f>invoices[[#This Row],[total_amount]]</f>
        <v>12600</v>
      </c>
      <c r="U5257" t="s">
        <v>963</v>
      </c>
      <c r="V5257" t="str">
        <f>INDEX([1]!Table1[tenantname],MATCH(invoices[[#This Row],[allotment_id]],[1]!Table1[TenantAllotmentID],0))</f>
        <v>Anjali S R (C42-C2)</v>
      </c>
      <c r="W5257" t="s">
        <v>14294</v>
      </c>
      <c r="X5257" t="s">
        <v>14295</v>
      </c>
      <c r="Y5257" s="4">
        <v>45139</v>
      </c>
      <c r="Z5257" t="s">
        <v>15808</v>
      </c>
      <c r="AA5257">
        <v>9043</v>
      </c>
      <c r="AB5257">
        <v>3014</v>
      </c>
      <c r="AC5257">
        <v>543</v>
      </c>
      <c r="AD5257" s="7">
        <f>invoices[[#This Row],[Rent]]+invoices[[#This Row],[Services]]+invoices[[#This Row],[GST]]</f>
        <v>12600</v>
      </c>
      <c r="AE5257" s="7">
        <f>invoices[[#This Row],[Total]]-invoices[[#This Row],[rent_amount]]</f>
        <v>0</v>
      </c>
      <c r="AF5257">
        <v>1446</v>
      </c>
      <c r="AG5257">
        <v>0</v>
      </c>
      <c r="AH5257">
        <f>invoices[[#This Row],[EB Amount]]-invoices[[#This Row],[electricity_amount]]</f>
        <v>0</v>
      </c>
    </row>
    <row r="5258" spans="1:34">
      <c r="A5258" t="s">
        <v>4700</v>
      </c>
      <c r="B5258" t="s">
        <v>22</v>
      </c>
      <c r="C5258" t="s">
        <v>3802</v>
      </c>
      <c r="D5258" t="s">
        <v>24</v>
      </c>
      <c r="E5258" t="s">
        <v>181</v>
      </c>
      <c r="F5258" t="s">
        <v>452</v>
      </c>
      <c r="G5258" t="s">
        <v>4701</v>
      </c>
      <c r="H5258" s="1">
        <f>DATE(YEAR(invoices[[#This Row],[due_date]]),MONTH(invoices[[#This Row],[due_date]]),1)</f>
        <v>45139</v>
      </c>
      <c r="I5258" s="1">
        <v>45145</v>
      </c>
      <c r="J5258">
        <v>0</v>
      </c>
      <c r="K5258">
        <v>0</v>
      </c>
      <c r="L5258">
        <v>0</v>
      </c>
      <c r="M5258">
        <f>invoices[[#This Row],[rent_amount]]+invoices[[#This Row],[electricity_amount]]+invoices[[#This Row],[other_charges]]</f>
        <v>0</v>
      </c>
      <c r="N5258" t="s">
        <v>28</v>
      </c>
      <c r="O5258" t="s">
        <v>250</v>
      </c>
      <c r="P5258">
        <v>0</v>
      </c>
      <c r="Q5258" t="b">
        <v>0</v>
      </c>
      <c r="R5258" t="s">
        <v>230</v>
      </c>
      <c r="S5258">
        <v>0</v>
      </c>
      <c r="T5258">
        <f>invoices[[#This Row],[total_amount]]</f>
        <v>0</v>
      </c>
      <c r="U5258" t="s">
        <v>4702</v>
      </c>
      <c r="V5258" t="str">
        <f>INDEX([1]!Table1[tenantname],MATCH(invoices[[#This Row],[allotment_id]],[1]!Table1[TenantAllotmentID],0))</f>
        <v>Neha  Rajput (B24-B1)</v>
      </c>
      <c r="W5258" t="s">
        <v>15128</v>
      </c>
      <c r="X5258" t="s">
        <v>15129</v>
      </c>
      <c r="Y5258" s="4">
        <v>45139</v>
      </c>
      <c r="Z5258" t="s">
        <v>15808</v>
      </c>
      <c r="AA5258">
        <v>0</v>
      </c>
      <c r="AB5258">
        <v>0</v>
      </c>
      <c r="AC5258">
        <v>0</v>
      </c>
      <c r="AD5258" s="7">
        <f>invoices[[#This Row],[Rent]]+invoices[[#This Row],[Services]]+invoices[[#This Row],[GST]]</f>
        <v>0</v>
      </c>
      <c r="AE5258" s="7">
        <f>invoices[[#This Row],[Total]]-invoices[[#This Row],[rent_amount]]</f>
        <v>0</v>
      </c>
      <c r="AF5258">
        <v>1603</v>
      </c>
      <c r="AG5258">
        <v>0</v>
      </c>
      <c r="AH5258">
        <f>invoices[[#This Row],[EB Amount]]-invoices[[#This Row],[electricity_amount]]</f>
        <v>0</v>
      </c>
    </row>
    <row r="5259" spans="1:34">
      <c r="A5259" t="s">
        <v>4715</v>
      </c>
      <c r="B5259" t="s">
        <v>22</v>
      </c>
      <c r="C5259" t="s">
        <v>2524</v>
      </c>
      <c r="D5259" t="s">
        <v>24</v>
      </c>
      <c r="E5259" t="s">
        <v>247</v>
      </c>
      <c r="F5259" t="s">
        <v>417</v>
      </c>
      <c r="G5259" t="s">
        <v>4716</v>
      </c>
      <c r="H5259" s="1">
        <f>DATE(YEAR(invoices[[#This Row],[due_date]]),MONTH(invoices[[#This Row],[due_date]]),1)</f>
        <v>45139</v>
      </c>
      <c r="I5259" s="1">
        <v>45145</v>
      </c>
      <c r="J5259">
        <v>13600</v>
      </c>
      <c r="K5259">
        <v>1364</v>
      </c>
      <c r="L5259">
        <v>0</v>
      </c>
      <c r="M5259">
        <f>invoices[[#This Row],[rent_amount]]+invoices[[#This Row],[electricity_amount]]+invoices[[#This Row],[other_charges]]</f>
        <v>14964</v>
      </c>
      <c r="N5259" t="s">
        <v>28</v>
      </c>
      <c r="O5259" t="s">
        <v>814</v>
      </c>
      <c r="P5259">
        <v>0</v>
      </c>
      <c r="Q5259" t="b">
        <v>0</v>
      </c>
      <c r="R5259" t="s">
        <v>230</v>
      </c>
      <c r="S5259">
        <v>0</v>
      </c>
      <c r="T5259">
        <f>invoices[[#This Row],[total_amount]]</f>
        <v>14964</v>
      </c>
      <c r="U5259" t="s">
        <v>2526</v>
      </c>
      <c r="V5259" t="str">
        <f>INDEX([1]!Table1[tenantname],MATCH(invoices[[#This Row],[allotment_id]],[1]!Table1[TenantAllotmentID],0))</f>
        <v>Yogesh Nandarapu (C11-B2)</v>
      </c>
      <c r="W5259" t="s">
        <v>14828</v>
      </c>
      <c r="X5259" t="s">
        <v>14829</v>
      </c>
      <c r="Y5259" s="4">
        <v>45139</v>
      </c>
      <c r="Z5259" t="s">
        <v>15808</v>
      </c>
      <c r="AA5259">
        <v>9761</v>
      </c>
      <c r="AB5259">
        <v>3253</v>
      </c>
      <c r="AC5259">
        <v>586</v>
      </c>
      <c r="AD5259" s="7">
        <f>invoices[[#This Row],[Rent]]+invoices[[#This Row],[Services]]+invoices[[#This Row],[GST]]</f>
        <v>13600</v>
      </c>
      <c r="AE5259" s="7">
        <f>invoices[[#This Row],[Total]]-invoices[[#This Row],[rent_amount]]</f>
        <v>0</v>
      </c>
      <c r="AF5259">
        <v>1610</v>
      </c>
      <c r="AG5259">
        <v>1364</v>
      </c>
      <c r="AH5259">
        <f>invoices[[#This Row],[EB Amount]]-invoices[[#This Row],[electricity_amount]]</f>
        <v>0</v>
      </c>
    </row>
    <row r="5260" spans="1:34">
      <c r="A5260" t="s">
        <v>4767</v>
      </c>
      <c r="B5260" t="s">
        <v>22</v>
      </c>
      <c r="C5260" s="2" t="s">
        <v>2035</v>
      </c>
      <c r="D5260" t="s">
        <v>24</v>
      </c>
      <c r="E5260" t="s">
        <v>88</v>
      </c>
      <c r="F5260" t="s">
        <v>126</v>
      </c>
      <c r="G5260" t="s">
        <v>4768</v>
      </c>
      <c r="H5260" s="1">
        <f>DATE(YEAR(invoices[[#This Row],[due_date]]),MONTH(invoices[[#This Row],[due_date]]),1)</f>
        <v>45139</v>
      </c>
      <c r="I5260" s="1">
        <v>45145</v>
      </c>
      <c r="J5260">
        <v>12500</v>
      </c>
      <c r="K5260">
        <v>1240</v>
      </c>
      <c r="L5260">
        <v>0</v>
      </c>
      <c r="M5260">
        <f>invoices[[#This Row],[rent_amount]]+invoices[[#This Row],[electricity_amount]]+invoices[[#This Row],[other_charges]]</f>
        <v>13740</v>
      </c>
      <c r="N5260" t="s">
        <v>28</v>
      </c>
      <c r="O5260" t="s">
        <v>814</v>
      </c>
      <c r="P5260">
        <v>0</v>
      </c>
      <c r="Q5260" t="b">
        <v>0</v>
      </c>
      <c r="R5260" t="s">
        <v>230</v>
      </c>
      <c r="S5260">
        <v>0</v>
      </c>
      <c r="T5260">
        <f>invoices[[#This Row],[total_amount]]</f>
        <v>13740</v>
      </c>
      <c r="U5260" t="s">
        <v>2037</v>
      </c>
      <c r="V5260" t="str">
        <f>INDEX([1]!Table1[tenantname],MATCH(invoices[[#This Row],[allotment_id]],[1]!Table1[TenantAllotmentID],0))</f>
        <v>Vickey Bhardwaj (B13-C2)</v>
      </c>
      <c r="W5260" t="s">
        <v>14683</v>
      </c>
      <c r="X5260" t="s">
        <v>14684</v>
      </c>
      <c r="Y5260" s="4">
        <v>45139</v>
      </c>
      <c r="Z5260" t="s">
        <v>15808</v>
      </c>
      <c r="AA5260">
        <v>8971</v>
      </c>
      <c r="AB5260">
        <v>2991</v>
      </c>
      <c r="AC5260">
        <v>538</v>
      </c>
      <c r="AD5260" s="7">
        <f>invoices[[#This Row],[Rent]]+invoices[[#This Row],[Services]]+invoices[[#This Row],[GST]]</f>
        <v>12500</v>
      </c>
      <c r="AE5260" s="7">
        <f>invoices[[#This Row],[Total]]-invoices[[#This Row],[rent_amount]]</f>
        <v>0</v>
      </c>
      <c r="AF5260">
        <v>1633</v>
      </c>
      <c r="AG5260">
        <v>1240</v>
      </c>
      <c r="AH5260">
        <f>invoices[[#This Row],[EB Amount]]-invoices[[#This Row],[electricity_amount]]</f>
        <v>0</v>
      </c>
    </row>
    <row r="5261" spans="1:34">
      <c r="A5261" t="s">
        <v>5282</v>
      </c>
      <c r="B5261" t="s">
        <v>22</v>
      </c>
      <c r="C5261" t="s">
        <v>281</v>
      </c>
      <c r="D5261" t="s">
        <v>24</v>
      </c>
      <c r="E5261" t="s">
        <v>34</v>
      </c>
      <c r="F5261" t="s">
        <v>282</v>
      </c>
      <c r="G5261" t="s">
        <v>5283</v>
      </c>
      <c r="H5261" s="1">
        <f>DATE(YEAR(invoices[[#This Row],[due_date]]),MONTH(invoices[[#This Row],[due_date]]),1)</f>
        <v>45139</v>
      </c>
      <c r="I5261" s="1">
        <v>45145</v>
      </c>
      <c r="J5261">
        <v>12500</v>
      </c>
      <c r="K5261">
        <v>2046</v>
      </c>
      <c r="L5261">
        <v>0</v>
      </c>
      <c r="M5261">
        <f>invoices[[#This Row],[rent_amount]]+invoices[[#This Row],[electricity_amount]]+invoices[[#This Row],[other_charges]]</f>
        <v>14546</v>
      </c>
      <c r="N5261" t="s">
        <v>28</v>
      </c>
      <c r="O5261" t="s">
        <v>814</v>
      </c>
      <c r="P5261">
        <v>0</v>
      </c>
      <c r="Q5261" t="b">
        <v>0</v>
      </c>
      <c r="R5261" t="s">
        <v>230</v>
      </c>
      <c r="S5261">
        <v>0</v>
      </c>
      <c r="T5261">
        <f>invoices[[#This Row],[total_amount]]</f>
        <v>14546</v>
      </c>
      <c r="U5261" t="s">
        <v>283</v>
      </c>
      <c r="V5261" t="str">
        <f>INDEX([1]!Table1[tenantname],MATCH(invoices[[#This Row],[allotment_id]],[1]!Table1[TenantAllotmentID],0))</f>
        <v>kiranmai Bhatlapenumarthi (B43-C2)</v>
      </c>
      <c r="W5261" t="s">
        <v>14054</v>
      </c>
      <c r="X5261" t="s">
        <v>14055</v>
      </c>
      <c r="Y5261" s="4">
        <v>45139</v>
      </c>
      <c r="Z5261" t="s">
        <v>15808</v>
      </c>
      <c r="AA5261">
        <v>8971</v>
      </c>
      <c r="AB5261">
        <v>2991</v>
      </c>
      <c r="AC5261">
        <v>538</v>
      </c>
      <c r="AD5261" s="7">
        <f>invoices[[#This Row],[Rent]]+invoices[[#This Row],[Services]]+invoices[[#This Row],[GST]]</f>
        <v>12500</v>
      </c>
      <c r="AE5261" s="7">
        <f>invoices[[#This Row],[Total]]-invoices[[#This Row],[rent_amount]]</f>
        <v>0</v>
      </c>
      <c r="AF5261">
        <v>1874</v>
      </c>
      <c r="AG5261">
        <v>2046</v>
      </c>
      <c r="AH5261">
        <f>invoices[[#This Row],[EB Amount]]-invoices[[#This Row],[electricity_amount]]</f>
        <v>0</v>
      </c>
    </row>
    <row r="5262" spans="1:34">
      <c r="A5262" t="s">
        <v>5495</v>
      </c>
      <c r="B5262" t="s">
        <v>22</v>
      </c>
      <c r="C5262" t="s">
        <v>2902</v>
      </c>
      <c r="D5262" t="s">
        <v>24</v>
      </c>
      <c r="E5262" t="s">
        <v>25</v>
      </c>
      <c r="F5262" t="s">
        <v>908</v>
      </c>
      <c r="G5262" t="s">
        <v>5496</v>
      </c>
      <c r="H5262" s="1">
        <f>DATE(YEAR(invoices[[#This Row],[due_date]]),MONTH(invoices[[#This Row],[due_date]]),1)</f>
        <v>45139</v>
      </c>
      <c r="I5262" s="1">
        <v>45145</v>
      </c>
      <c r="J5262">
        <v>11500</v>
      </c>
      <c r="K5262">
        <v>1891</v>
      </c>
      <c r="L5262">
        <v>0</v>
      </c>
      <c r="M5262">
        <f>invoices[[#This Row],[rent_amount]]+invoices[[#This Row],[electricity_amount]]+invoices[[#This Row],[other_charges]]</f>
        <v>13391</v>
      </c>
      <c r="N5262" t="s">
        <v>28</v>
      </c>
      <c r="O5262" t="s">
        <v>814</v>
      </c>
      <c r="P5262">
        <v>0</v>
      </c>
      <c r="Q5262" t="b">
        <v>0</v>
      </c>
      <c r="R5262" t="s">
        <v>230</v>
      </c>
      <c r="S5262">
        <v>0</v>
      </c>
      <c r="T5262">
        <f>invoices[[#This Row],[total_amount]]</f>
        <v>13391</v>
      </c>
      <c r="U5262" t="s">
        <v>2904</v>
      </c>
      <c r="V5262" t="str">
        <f>INDEX([1]!Table1[tenantname],MATCH(invoices[[#This Row],[allotment_id]],[1]!Table1[TenantAllotmentID],0))</f>
        <v>Swetha Prabakar (A24-B1)</v>
      </c>
      <c r="W5262" t="s">
        <v>14921</v>
      </c>
      <c r="X5262" t="s">
        <v>14922</v>
      </c>
      <c r="Y5262" s="4">
        <v>45139</v>
      </c>
      <c r="Z5262" t="s">
        <v>15808</v>
      </c>
      <c r="AA5262">
        <v>8254</v>
      </c>
      <c r="AB5262">
        <v>2751</v>
      </c>
      <c r="AC5262">
        <v>495</v>
      </c>
      <c r="AD5262" s="7">
        <f>invoices[[#This Row],[Rent]]+invoices[[#This Row],[Services]]+invoices[[#This Row],[GST]]</f>
        <v>11500</v>
      </c>
      <c r="AE5262" s="7">
        <f>invoices[[#This Row],[Total]]-invoices[[#This Row],[rent_amount]]</f>
        <v>0</v>
      </c>
      <c r="AF5262">
        <v>1978</v>
      </c>
      <c r="AG5262">
        <v>1891</v>
      </c>
      <c r="AH5262">
        <f>invoices[[#This Row],[EB Amount]]-invoices[[#This Row],[electricity_amount]]</f>
        <v>0</v>
      </c>
    </row>
    <row r="5263" spans="1:34">
      <c r="A5263" t="s">
        <v>5511</v>
      </c>
      <c r="B5263" t="s">
        <v>22</v>
      </c>
      <c r="C5263" t="s">
        <v>1387</v>
      </c>
      <c r="D5263" t="s">
        <v>24</v>
      </c>
      <c r="E5263" t="s">
        <v>476</v>
      </c>
      <c r="F5263" t="s">
        <v>1388</v>
      </c>
      <c r="G5263" t="s">
        <v>5512</v>
      </c>
      <c r="H5263" s="1">
        <f>DATE(YEAR(invoices[[#This Row],[due_date]]),MONTH(invoices[[#This Row],[due_date]]),1)</f>
        <v>45139</v>
      </c>
      <c r="I5263" s="1">
        <v>45145</v>
      </c>
      <c r="J5263">
        <v>13600</v>
      </c>
      <c r="K5263">
        <v>1953</v>
      </c>
      <c r="L5263">
        <v>0</v>
      </c>
      <c r="M5263">
        <f>invoices[[#This Row],[rent_amount]]+invoices[[#This Row],[electricity_amount]]+invoices[[#This Row],[other_charges]]</f>
        <v>15553</v>
      </c>
      <c r="N5263" t="s">
        <v>28</v>
      </c>
      <c r="O5263" t="s">
        <v>814</v>
      </c>
      <c r="P5263">
        <v>0</v>
      </c>
      <c r="Q5263" t="b">
        <v>0</v>
      </c>
      <c r="R5263" t="s">
        <v>230</v>
      </c>
      <c r="S5263">
        <v>0</v>
      </c>
      <c r="T5263">
        <f>invoices[[#This Row],[total_amount]]</f>
        <v>15553</v>
      </c>
      <c r="U5263" t="s">
        <v>1390</v>
      </c>
      <c r="V5263" t="str">
        <f>INDEX([1]!Table1[tenantname],MATCH(invoices[[#This Row],[allotment_id]],[1]!Table1[TenantAllotmentID],0))</f>
        <v>Tushar Ankit (B41-B1)</v>
      </c>
      <c r="W5263" t="s">
        <v>14454</v>
      </c>
      <c r="X5263" t="s">
        <v>14455</v>
      </c>
      <c r="Y5263" s="4">
        <v>45139</v>
      </c>
      <c r="Z5263" t="s">
        <v>15808</v>
      </c>
      <c r="AA5263">
        <v>9761</v>
      </c>
      <c r="AB5263">
        <v>3253</v>
      </c>
      <c r="AC5263">
        <v>586</v>
      </c>
      <c r="AD5263" s="7">
        <f>invoices[[#This Row],[Rent]]+invoices[[#This Row],[Services]]+invoices[[#This Row],[GST]]</f>
        <v>13600</v>
      </c>
      <c r="AE5263" s="7">
        <f>invoices[[#This Row],[Total]]-invoices[[#This Row],[rent_amount]]</f>
        <v>0</v>
      </c>
      <c r="AF5263">
        <v>1987</v>
      </c>
      <c r="AG5263">
        <v>1953</v>
      </c>
      <c r="AH5263">
        <f>invoices[[#This Row],[EB Amount]]-invoices[[#This Row],[electricity_amount]]</f>
        <v>0</v>
      </c>
    </row>
    <row r="5264" spans="1:34">
      <c r="A5264" s="2" t="s">
        <v>5672</v>
      </c>
      <c r="B5264" t="s">
        <v>22</v>
      </c>
      <c r="C5264" t="s">
        <v>1709</v>
      </c>
      <c r="D5264" t="s">
        <v>24</v>
      </c>
      <c r="E5264" t="s">
        <v>329</v>
      </c>
      <c r="F5264" t="s">
        <v>1021</v>
      </c>
      <c r="G5264" t="s">
        <v>5673</v>
      </c>
      <c r="H5264" s="1">
        <f>DATE(YEAR(invoices[[#This Row],[due_date]]),MONTH(invoices[[#This Row],[due_date]]),1)</f>
        <v>45139</v>
      </c>
      <c r="I5264" s="1">
        <v>45145</v>
      </c>
      <c r="J5264">
        <v>13600</v>
      </c>
      <c r="K5264">
        <v>0</v>
      </c>
      <c r="L5264">
        <v>0</v>
      </c>
      <c r="M5264">
        <f>invoices[[#This Row],[rent_amount]]+invoices[[#This Row],[electricity_amount]]+invoices[[#This Row],[other_charges]]</f>
        <v>13600</v>
      </c>
      <c r="N5264" t="s">
        <v>28</v>
      </c>
      <c r="O5264" t="s">
        <v>814</v>
      </c>
      <c r="P5264">
        <v>0</v>
      </c>
      <c r="Q5264" t="b">
        <v>0</v>
      </c>
      <c r="R5264" t="s">
        <v>230</v>
      </c>
      <c r="S5264">
        <v>0</v>
      </c>
      <c r="T5264">
        <f>invoices[[#This Row],[total_amount]]</f>
        <v>13600</v>
      </c>
      <c r="U5264" t="s">
        <v>1711</v>
      </c>
      <c r="V5264" t="str">
        <f>INDEX([1]!Table1[tenantname],MATCH(invoices[[#This Row],[allotment_id]],[1]!Table1[TenantAllotmentID],0))</f>
        <v>Rithvikca R (C43-B2)</v>
      </c>
      <c r="W5264" t="s">
        <v>14570</v>
      </c>
      <c r="X5264" t="s">
        <v>14571</v>
      </c>
      <c r="Y5264" s="4">
        <v>45139</v>
      </c>
      <c r="Z5264" t="s">
        <v>15808</v>
      </c>
      <c r="AA5264">
        <v>9761</v>
      </c>
      <c r="AB5264">
        <v>3253</v>
      </c>
      <c r="AC5264">
        <v>586</v>
      </c>
      <c r="AD5264" s="7">
        <f>invoices[[#This Row],[Rent]]+invoices[[#This Row],[Services]]+invoices[[#This Row],[GST]]</f>
        <v>13600</v>
      </c>
      <c r="AE5264" s="7">
        <f>invoices[[#This Row],[Total]]-invoices[[#This Row],[rent_amount]]</f>
        <v>0</v>
      </c>
      <c r="AF5264">
        <v>2061</v>
      </c>
      <c r="AG5264">
        <v>0</v>
      </c>
      <c r="AH5264">
        <f>invoices[[#This Row],[EB Amount]]-invoices[[#This Row],[electricity_amount]]</f>
        <v>0</v>
      </c>
    </row>
    <row r="5265" spans="1:34">
      <c r="A5265" t="s">
        <v>5697</v>
      </c>
      <c r="B5265" t="s">
        <v>22</v>
      </c>
      <c r="C5265" t="s">
        <v>5698</v>
      </c>
      <c r="D5265" t="s">
        <v>24</v>
      </c>
      <c r="E5265" t="s">
        <v>234</v>
      </c>
      <c r="F5265" t="s">
        <v>2143</v>
      </c>
      <c r="G5265" t="s">
        <v>5699</v>
      </c>
      <c r="H5265" s="1">
        <f>DATE(YEAR(invoices[[#This Row],[due_date]]),MONTH(invoices[[#This Row],[due_date]]),1)</f>
        <v>45139</v>
      </c>
      <c r="I5265" s="1">
        <v>45145</v>
      </c>
      <c r="J5265">
        <v>8942</v>
      </c>
      <c r="K5265">
        <v>0</v>
      </c>
      <c r="L5265">
        <v>0</v>
      </c>
      <c r="M5265">
        <f>invoices[[#This Row],[rent_amount]]+invoices[[#This Row],[electricity_amount]]+invoices[[#This Row],[other_charges]]</f>
        <v>8942</v>
      </c>
      <c r="N5265" t="s">
        <v>28</v>
      </c>
      <c r="O5265" t="s">
        <v>814</v>
      </c>
      <c r="P5265">
        <v>0</v>
      </c>
      <c r="Q5265" t="b">
        <v>0</v>
      </c>
      <c r="R5265" t="s">
        <v>230</v>
      </c>
      <c r="S5265">
        <v>0</v>
      </c>
      <c r="T5265">
        <f>invoices[[#This Row],[total_amount]]</f>
        <v>8942</v>
      </c>
      <c r="U5265" s="2" t="s">
        <v>5700</v>
      </c>
      <c r="V5265" t="str">
        <f>INDEX([1]!Table1[tenantname],MATCH(invoices[[#This Row],[allotment_id]],[1]!Table1[TenantAllotmentID],0))</f>
        <v>Tanya choudhary (D12-C2)</v>
      </c>
      <c r="W5265" t="s">
        <v>15412</v>
      </c>
      <c r="X5265" t="s">
        <v>15413</v>
      </c>
      <c r="Y5265" s="4">
        <v>45139</v>
      </c>
      <c r="Z5265" t="s">
        <v>15808</v>
      </c>
      <c r="AA5265">
        <v>6418</v>
      </c>
      <c r="AB5265">
        <v>2139</v>
      </c>
      <c r="AC5265">
        <v>385</v>
      </c>
      <c r="AD5265" s="7">
        <f>invoices[[#This Row],[Rent]]+invoices[[#This Row],[Services]]+invoices[[#This Row],[GST]]</f>
        <v>8942</v>
      </c>
      <c r="AE5265" s="7">
        <f>invoices[[#This Row],[Total]]-invoices[[#This Row],[rent_amount]]</f>
        <v>0</v>
      </c>
      <c r="AF5265">
        <v>2073</v>
      </c>
      <c r="AG5265">
        <v>0</v>
      </c>
      <c r="AH5265">
        <f>invoices[[#This Row],[EB Amount]]-invoices[[#This Row],[electricity_amount]]</f>
        <v>0</v>
      </c>
    </row>
    <row r="5266" spans="1:34">
      <c r="A5266" t="s">
        <v>5756</v>
      </c>
      <c r="B5266" t="s">
        <v>22</v>
      </c>
      <c r="C5266" t="s">
        <v>1683</v>
      </c>
      <c r="D5266" t="s">
        <v>24</v>
      </c>
      <c r="E5266" t="s">
        <v>195</v>
      </c>
      <c r="F5266" t="s">
        <v>375</v>
      </c>
      <c r="G5266" t="s">
        <v>5757</v>
      </c>
      <c r="H5266" s="1">
        <f>DATE(YEAR(invoices[[#This Row],[due_date]]),MONTH(invoices[[#This Row],[due_date]]),1)</f>
        <v>45139</v>
      </c>
      <c r="I5266" s="1">
        <v>45145</v>
      </c>
      <c r="J5266">
        <v>4064</v>
      </c>
      <c r="K5266">
        <v>1705</v>
      </c>
      <c r="L5266">
        <v>2250</v>
      </c>
      <c r="M5266">
        <f>invoices[[#This Row],[rent_amount]]+invoices[[#This Row],[electricity_amount]]+invoices[[#This Row],[other_charges]]</f>
        <v>8019</v>
      </c>
      <c r="N5266" t="s">
        <v>28</v>
      </c>
      <c r="O5266" t="s">
        <v>229</v>
      </c>
      <c r="P5266">
        <v>0</v>
      </c>
      <c r="Q5266" t="b">
        <v>0</v>
      </c>
      <c r="R5266" t="s">
        <v>230</v>
      </c>
      <c r="S5266">
        <v>0</v>
      </c>
      <c r="T5266">
        <f>invoices[[#This Row],[total_amount]]</f>
        <v>8019</v>
      </c>
      <c r="U5266" t="s">
        <v>5559</v>
      </c>
      <c r="V5266" t="str">
        <f>INDEX([1]!Table1[tenantname],MATCH(invoices[[#This Row],[allotment_id]],[1]!Table1[TenantAllotmentID],0))</f>
        <v>Naga Anjana Ainam (D41-C2)</v>
      </c>
      <c r="W5266" t="s">
        <v>14558</v>
      </c>
      <c r="X5266" t="s">
        <v>15392</v>
      </c>
      <c r="Y5266" s="4">
        <v>45139</v>
      </c>
      <c r="Z5266" t="s">
        <v>15808</v>
      </c>
      <c r="AA5266">
        <v>2845</v>
      </c>
      <c r="AB5266">
        <v>1033</v>
      </c>
      <c r="AC5266">
        <v>186</v>
      </c>
      <c r="AD5266" s="7">
        <f>invoices[[#This Row],[Rent]]+invoices[[#This Row],[Services]]+invoices[[#This Row],[GST]]</f>
        <v>4064</v>
      </c>
      <c r="AE5266" s="7">
        <f>invoices[[#This Row],[Total]]-invoices[[#This Row],[rent_amount]]</f>
        <v>0</v>
      </c>
      <c r="AF5266">
        <v>2101</v>
      </c>
      <c r="AG5266">
        <v>1705</v>
      </c>
      <c r="AH5266">
        <f>invoices[[#This Row],[EB Amount]]-invoices[[#This Row],[electricity_amount]]</f>
        <v>0</v>
      </c>
    </row>
    <row r="5267" spans="1:34">
      <c r="A5267" t="s">
        <v>5822</v>
      </c>
      <c r="B5267" t="s">
        <v>22</v>
      </c>
      <c r="C5267" t="s">
        <v>920</v>
      </c>
      <c r="D5267" t="s">
        <v>24</v>
      </c>
      <c r="E5267" t="s">
        <v>88</v>
      </c>
      <c r="F5267" t="s">
        <v>921</v>
      </c>
      <c r="G5267" t="s">
        <v>5823</v>
      </c>
      <c r="H5267" s="1">
        <f>DATE(YEAR(invoices[[#This Row],[due_date]]),MONTH(invoices[[#This Row],[due_date]]),1)</f>
        <v>45139</v>
      </c>
      <c r="I5267" s="1">
        <v>45145</v>
      </c>
      <c r="J5267">
        <v>12600</v>
      </c>
      <c r="K5267">
        <v>1240</v>
      </c>
      <c r="L5267">
        <v>2250</v>
      </c>
      <c r="M5267">
        <f>invoices[[#This Row],[rent_amount]]+invoices[[#This Row],[electricity_amount]]+invoices[[#This Row],[other_charges]]</f>
        <v>16090</v>
      </c>
      <c r="N5267" t="s">
        <v>28</v>
      </c>
      <c r="O5267" t="s">
        <v>250</v>
      </c>
      <c r="P5267">
        <v>0</v>
      </c>
      <c r="Q5267" t="b">
        <v>0</v>
      </c>
      <c r="R5267" t="s">
        <v>230</v>
      </c>
      <c r="S5267">
        <v>0</v>
      </c>
      <c r="T5267">
        <f>invoices[[#This Row],[total_amount]]</f>
        <v>16090</v>
      </c>
      <c r="U5267" t="s">
        <v>923</v>
      </c>
      <c r="V5267" t="str">
        <f>INDEX([1]!Table1[tenantname],MATCH(invoices[[#This Row],[allotment_id]],[1]!Table1[TenantAllotmentID],0))</f>
        <v>Asuwin Prabu R G (B13-C1)</v>
      </c>
      <c r="W5267" t="s">
        <v>14280</v>
      </c>
      <c r="X5267" t="s">
        <v>14281</v>
      </c>
      <c r="Y5267" s="4">
        <v>45139</v>
      </c>
      <c r="Z5267" t="s">
        <v>15808</v>
      </c>
      <c r="AA5267">
        <v>9043</v>
      </c>
      <c r="AB5267">
        <v>3014</v>
      </c>
      <c r="AC5267">
        <v>543</v>
      </c>
      <c r="AD5267" s="7">
        <f>invoices[[#This Row],[Rent]]+invoices[[#This Row],[Services]]+invoices[[#This Row],[GST]]</f>
        <v>12600</v>
      </c>
      <c r="AE5267" s="7">
        <f>invoices[[#This Row],[Total]]-invoices[[#This Row],[rent_amount]]</f>
        <v>0</v>
      </c>
      <c r="AF5267">
        <v>2137</v>
      </c>
      <c r="AG5267">
        <v>1240</v>
      </c>
      <c r="AH5267">
        <f>invoices[[#This Row],[EB Amount]]-invoices[[#This Row],[electricity_amount]]</f>
        <v>0</v>
      </c>
    </row>
    <row r="5268" spans="1:34">
      <c r="A5268" t="s">
        <v>5844</v>
      </c>
      <c r="B5268" t="s">
        <v>22</v>
      </c>
      <c r="C5268" t="s">
        <v>1421</v>
      </c>
      <c r="D5268" t="s">
        <v>24</v>
      </c>
      <c r="E5268" t="s">
        <v>34</v>
      </c>
      <c r="F5268" t="s">
        <v>58</v>
      </c>
      <c r="G5268" t="s">
        <v>5845</v>
      </c>
      <c r="H5268" s="1">
        <f>DATE(YEAR(invoices[[#This Row],[due_date]]),MONTH(invoices[[#This Row],[due_date]]),1)</f>
        <v>45139</v>
      </c>
      <c r="I5268" s="1">
        <v>45145</v>
      </c>
      <c r="J5268">
        <v>13600</v>
      </c>
      <c r="K5268">
        <v>2046</v>
      </c>
      <c r="L5268">
        <v>0</v>
      </c>
      <c r="M5268">
        <f>invoices[[#This Row],[rent_amount]]+invoices[[#This Row],[electricity_amount]]+invoices[[#This Row],[other_charges]]</f>
        <v>15646</v>
      </c>
      <c r="N5268" t="s">
        <v>28</v>
      </c>
      <c r="O5268" t="s">
        <v>229</v>
      </c>
      <c r="P5268">
        <v>0</v>
      </c>
      <c r="Q5268" t="b">
        <v>0</v>
      </c>
      <c r="R5268" t="s">
        <v>230</v>
      </c>
      <c r="S5268">
        <v>0</v>
      </c>
      <c r="T5268">
        <f>invoices[[#This Row],[total_amount]]</f>
        <v>15646</v>
      </c>
      <c r="U5268" t="s">
        <v>1423</v>
      </c>
      <c r="V5268" t="str">
        <f>INDEX([1]!Table1[tenantname],MATCH(invoices[[#This Row],[allotment_id]],[1]!Table1[TenantAllotmentID],0))</f>
        <v>Sai Roshni Matta (B43-B2)</v>
      </c>
      <c r="W5268" t="s">
        <v>14466</v>
      </c>
      <c r="X5268" t="s">
        <v>14467</v>
      </c>
      <c r="Y5268" s="4">
        <v>45139</v>
      </c>
      <c r="Z5268" t="s">
        <v>15808</v>
      </c>
      <c r="AA5268">
        <v>9761</v>
      </c>
      <c r="AB5268">
        <v>3253</v>
      </c>
      <c r="AC5268">
        <v>586</v>
      </c>
      <c r="AD5268" s="7">
        <f>invoices[[#This Row],[Rent]]+invoices[[#This Row],[Services]]+invoices[[#This Row],[GST]]</f>
        <v>13600</v>
      </c>
      <c r="AE5268" s="7">
        <f>invoices[[#This Row],[Total]]-invoices[[#This Row],[rent_amount]]</f>
        <v>0</v>
      </c>
      <c r="AF5268">
        <v>2148</v>
      </c>
      <c r="AG5268">
        <v>2046</v>
      </c>
      <c r="AH5268">
        <f>invoices[[#This Row],[EB Amount]]-invoices[[#This Row],[electricity_amount]]</f>
        <v>0</v>
      </c>
    </row>
    <row r="5269" spans="1:34">
      <c r="A5269" t="s">
        <v>5875</v>
      </c>
      <c r="B5269" t="s">
        <v>22</v>
      </c>
      <c r="C5269" t="s">
        <v>1705</v>
      </c>
      <c r="D5269" t="s">
        <v>24</v>
      </c>
      <c r="E5269" t="s">
        <v>104</v>
      </c>
      <c r="F5269" t="s">
        <v>380</v>
      </c>
      <c r="G5269" t="s">
        <v>5876</v>
      </c>
      <c r="H5269" s="1">
        <f>DATE(YEAR(invoices[[#This Row],[due_date]]),MONTH(invoices[[#This Row],[due_date]]),1)</f>
        <v>45139</v>
      </c>
      <c r="I5269" s="1">
        <v>45145</v>
      </c>
      <c r="J5269">
        <v>15500</v>
      </c>
      <c r="K5269">
        <v>0</v>
      </c>
      <c r="L5269">
        <v>0</v>
      </c>
      <c r="M5269">
        <f>invoices[[#This Row],[rent_amount]]+invoices[[#This Row],[electricity_amount]]+invoices[[#This Row],[other_charges]]</f>
        <v>15500</v>
      </c>
      <c r="N5269" t="s">
        <v>28</v>
      </c>
      <c r="O5269" t="s">
        <v>250</v>
      </c>
      <c r="P5269">
        <v>0</v>
      </c>
      <c r="Q5269" t="b">
        <v>0</v>
      </c>
      <c r="R5269" t="s">
        <v>230</v>
      </c>
      <c r="S5269">
        <v>0</v>
      </c>
      <c r="T5269">
        <f>invoices[[#This Row],[total_amount]]</f>
        <v>15500</v>
      </c>
      <c r="U5269" t="s">
        <v>5877</v>
      </c>
      <c r="V5269" t="str">
        <f>INDEX([1]!Table1[tenantname],MATCH(invoices[[#This Row],[allotment_id]],[1]!Table1[TenantAllotmentID],0))</f>
        <v>Deepanshu Tahalramani (B14-A1)</v>
      </c>
      <c r="W5269" t="s">
        <v>14568</v>
      </c>
      <c r="X5269" t="s">
        <v>15430</v>
      </c>
      <c r="Y5269" s="4">
        <v>45139</v>
      </c>
      <c r="Z5269" t="s">
        <v>15808</v>
      </c>
      <c r="AA5269">
        <v>11125</v>
      </c>
      <c r="AB5269">
        <v>3708</v>
      </c>
      <c r="AC5269">
        <v>667</v>
      </c>
      <c r="AD5269" s="7">
        <f>invoices[[#This Row],[Rent]]+invoices[[#This Row],[Services]]+invoices[[#This Row],[GST]]</f>
        <v>15500</v>
      </c>
      <c r="AE5269" s="7">
        <f>invoices[[#This Row],[Total]]-invoices[[#This Row],[rent_amount]]</f>
        <v>0</v>
      </c>
      <c r="AF5269">
        <v>2163</v>
      </c>
      <c r="AG5269">
        <v>0</v>
      </c>
      <c r="AH5269">
        <f>invoices[[#This Row],[EB Amount]]-invoices[[#This Row],[electricity_amount]]</f>
        <v>0</v>
      </c>
    </row>
    <row r="5270" spans="1:34">
      <c r="A5270" s="2" t="s">
        <v>6002</v>
      </c>
      <c r="B5270" t="s">
        <v>22</v>
      </c>
      <c r="C5270" t="s">
        <v>4744</v>
      </c>
      <c r="D5270" t="s">
        <v>24</v>
      </c>
      <c r="E5270" t="s">
        <v>254</v>
      </c>
      <c r="F5270" t="s">
        <v>1092</v>
      </c>
      <c r="G5270" t="s">
        <v>6003</v>
      </c>
      <c r="H5270" s="1">
        <f>DATE(YEAR(invoices[[#This Row],[due_date]]),MONTH(invoices[[#This Row],[due_date]]),1)</f>
        <v>45139</v>
      </c>
      <c r="I5270" s="1">
        <v>45145</v>
      </c>
      <c r="J5270">
        <v>11778</v>
      </c>
      <c r="K5270">
        <v>0</v>
      </c>
      <c r="L5270">
        <v>0</v>
      </c>
      <c r="M5270">
        <f>invoices[[#This Row],[rent_amount]]+invoices[[#This Row],[electricity_amount]]+invoices[[#This Row],[other_charges]]</f>
        <v>11778</v>
      </c>
      <c r="N5270" t="s">
        <v>28</v>
      </c>
      <c r="O5270" t="s">
        <v>250</v>
      </c>
      <c r="P5270">
        <v>0</v>
      </c>
      <c r="Q5270" t="b">
        <v>0</v>
      </c>
      <c r="R5270" t="s">
        <v>230</v>
      </c>
      <c r="S5270">
        <v>0</v>
      </c>
      <c r="T5270">
        <f>invoices[[#This Row],[total_amount]]</f>
        <v>11778</v>
      </c>
      <c r="U5270" t="s">
        <v>4746</v>
      </c>
      <c r="V5270" t="str">
        <f>INDEX([1]!Table1[tenantname],MATCH(invoices[[#This Row],[allotment_id]],[1]!Table1[TenantAllotmentID],0))</f>
        <v>Gayathri Sudhakaran (C42-B2)</v>
      </c>
      <c r="W5270" t="s">
        <v>15279</v>
      </c>
      <c r="X5270" t="s">
        <v>15280</v>
      </c>
      <c r="Y5270" s="4">
        <v>45139</v>
      </c>
      <c r="Z5270" t="s">
        <v>15808</v>
      </c>
      <c r="AA5270">
        <v>8453</v>
      </c>
      <c r="AB5270">
        <v>2818</v>
      </c>
      <c r="AC5270">
        <v>507</v>
      </c>
      <c r="AD5270" s="7">
        <f>invoices[[#This Row],[Rent]]+invoices[[#This Row],[Services]]+invoices[[#This Row],[GST]]</f>
        <v>11778</v>
      </c>
      <c r="AE5270" s="7">
        <f>invoices[[#This Row],[Total]]-invoices[[#This Row],[rent_amount]]</f>
        <v>0</v>
      </c>
      <c r="AF5270">
        <v>2227</v>
      </c>
      <c r="AG5270">
        <v>0</v>
      </c>
      <c r="AH5270">
        <f>invoices[[#This Row],[EB Amount]]-invoices[[#This Row],[electricity_amount]]</f>
        <v>0</v>
      </c>
    </row>
    <row r="5271" spans="1:34">
      <c r="A5271" t="s">
        <v>6055</v>
      </c>
      <c r="B5271" t="s">
        <v>22</v>
      </c>
      <c r="C5271" t="s">
        <v>1068</v>
      </c>
      <c r="D5271" t="s">
        <v>24</v>
      </c>
      <c r="E5271" t="s">
        <v>476</v>
      </c>
      <c r="F5271" t="s">
        <v>1069</v>
      </c>
      <c r="G5271" t="s">
        <v>6056</v>
      </c>
      <c r="H5271" s="1">
        <f>DATE(YEAR(invoices[[#This Row],[due_date]]),MONTH(invoices[[#This Row],[due_date]]),1)</f>
        <v>45139</v>
      </c>
      <c r="I5271" s="1">
        <v>45145</v>
      </c>
      <c r="J5271">
        <v>12500</v>
      </c>
      <c r="K5271">
        <v>1953</v>
      </c>
      <c r="L5271">
        <v>0</v>
      </c>
      <c r="M5271">
        <f>invoices[[#This Row],[rent_amount]]+invoices[[#This Row],[electricity_amount]]+invoices[[#This Row],[other_charges]]</f>
        <v>14453</v>
      </c>
      <c r="N5271" t="s">
        <v>28</v>
      </c>
      <c r="O5271" t="s">
        <v>229</v>
      </c>
      <c r="P5271">
        <v>0</v>
      </c>
      <c r="Q5271" t="b">
        <v>0</v>
      </c>
      <c r="R5271" t="s">
        <v>230</v>
      </c>
      <c r="S5271">
        <v>0</v>
      </c>
      <c r="T5271">
        <f>invoices[[#This Row],[total_amount]]</f>
        <v>14453</v>
      </c>
      <c r="U5271" t="s">
        <v>1071</v>
      </c>
      <c r="V5271" t="str">
        <f>INDEX([1]!Table1[tenantname],MATCH(invoices[[#This Row],[allotment_id]],[1]!Table1[TenantAllotmentID],0))</f>
        <v>pradeep Kashavena (B41-C2)</v>
      </c>
      <c r="W5271" t="s">
        <v>14337</v>
      </c>
      <c r="X5271" t="s">
        <v>14338</v>
      </c>
      <c r="Y5271" s="4">
        <v>45139</v>
      </c>
      <c r="Z5271" t="s">
        <v>15808</v>
      </c>
      <c r="AA5271">
        <v>8971</v>
      </c>
      <c r="AB5271">
        <v>2991</v>
      </c>
      <c r="AC5271">
        <v>538</v>
      </c>
      <c r="AD5271" s="7">
        <f>invoices[[#This Row],[Rent]]+invoices[[#This Row],[Services]]+invoices[[#This Row],[GST]]</f>
        <v>12500</v>
      </c>
      <c r="AE5271" s="7">
        <f>invoices[[#This Row],[Total]]-invoices[[#This Row],[rent_amount]]</f>
        <v>0</v>
      </c>
      <c r="AF5271">
        <v>2251</v>
      </c>
      <c r="AG5271">
        <v>1953</v>
      </c>
      <c r="AH5271">
        <f>invoices[[#This Row],[EB Amount]]-invoices[[#This Row],[electricity_amount]]</f>
        <v>0</v>
      </c>
    </row>
    <row r="5272" spans="1:34">
      <c r="A5272" t="s">
        <v>6057</v>
      </c>
      <c r="B5272" t="s">
        <v>22</v>
      </c>
      <c r="C5272" t="s">
        <v>847</v>
      </c>
      <c r="D5272" t="s">
        <v>24</v>
      </c>
      <c r="E5272" t="s">
        <v>354</v>
      </c>
      <c r="F5272" t="s">
        <v>540</v>
      </c>
      <c r="G5272" t="s">
        <v>6058</v>
      </c>
      <c r="H5272" s="1">
        <f>DATE(YEAR(invoices[[#This Row],[due_date]]),MONTH(invoices[[#This Row],[due_date]]),1)</f>
        <v>45139</v>
      </c>
      <c r="I5272" s="1">
        <v>45145</v>
      </c>
      <c r="J5272">
        <v>12500</v>
      </c>
      <c r="K5272">
        <v>1488</v>
      </c>
      <c r="L5272">
        <v>0</v>
      </c>
      <c r="M5272">
        <f>invoices[[#This Row],[rent_amount]]+invoices[[#This Row],[electricity_amount]]+invoices[[#This Row],[other_charges]]</f>
        <v>13988</v>
      </c>
      <c r="N5272" t="s">
        <v>28</v>
      </c>
      <c r="O5272" t="s">
        <v>229</v>
      </c>
      <c r="P5272">
        <v>0</v>
      </c>
      <c r="Q5272" t="b">
        <v>0</v>
      </c>
      <c r="R5272" t="s">
        <v>230</v>
      </c>
      <c r="S5272">
        <v>0</v>
      </c>
      <c r="T5272">
        <f>invoices[[#This Row],[total_amount]]</f>
        <v>13988</v>
      </c>
      <c r="U5272" t="s">
        <v>2090</v>
      </c>
      <c r="V5272" t="str">
        <f>INDEX([1]!Table1[tenantname],MATCH(invoices[[#This Row],[allotment_id]],[1]!Table1[TenantAllotmentID],0))</f>
        <v>Narendhren RR (B34-C1)</v>
      </c>
      <c r="W5272" t="s">
        <v>14253</v>
      </c>
      <c r="X5272" t="s">
        <v>14704</v>
      </c>
      <c r="Y5272" s="4">
        <v>45139</v>
      </c>
      <c r="Z5272" t="s">
        <v>15808</v>
      </c>
      <c r="AA5272">
        <v>8971</v>
      </c>
      <c r="AB5272">
        <v>2991</v>
      </c>
      <c r="AC5272">
        <v>538</v>
      </c>
      <c r="AD5272" s="7">
        <f>invoices[[#This Row],[Rent]]+invoices[[#This Row],[Services]]+invoices[[#This Row],[GST]]</f>
        <v>12500</v>
      </c>
      <c r="AE5272" s="7">
        <f>invoices[[#This Row],[Total]]-invoices[[#This Row],[rent_amount]]</f>
        <v>0</v>
      </c>
      <c r="AF5272">
        <v>2252</v>
      </c>
      <c r="AG5272">
        <v>1488</v>
      </c>
      <c r="AH5272">
        <f>invoices[[#This Row],[EB Amount]]-invoices[[#This Row],[electricity_amount]]</f>
        <v>0</v>
      </c>
    </row>
    <row r="5273" spans="1:34">
      <c r="A5273" t="s">
        <v>6117</v>
      </c>
      <c r="B5273" t="s">
        <v>22</v>
      </c>
      <c r="C5273" t="s">
        <v>6118</v>
      </c>
      <c r="D5273" t="s">
        <v>24</v>
      </c>
      <c r="E5273" t="s">
        <v>349</v>
      </c>
      <c r="F5273" t="s">
        <v>947</v>
      </c>
      <c r="G5273" t="s">
        <v>6119</v>
      </c>
      <c r="H5273" s="1">
        <f>DATE(YEAR(invoices[[#This Row],[due_date]]),MONTH(invoices[[#This Row],[due_date]]),1)</f>
        <v>45139</v>
      </c>
      <c r="I5273" s="1">
        <v>45145</v>
      </c>
      <c r="J5273">
        <v>13600</v>
      </c>
      <c r="K5273">
        <v>836</v>
      </c>
      <c r="L5273">
        <v>0</v>
      </c>
      <c r="M5273">
        <f>invoices[[#This Row],[rent_amount]]+invoices[[#This Row],[electricity_amount]]+invoices[[#This Row],[other_charges]]</f>
        <v>14436</v>
      </c>
      <c r="N5273" t="s">
        <v>28</v>
      </c>
      <c r="O5273" t="s">
        <v>229</v>
      </c>
      <c r="P5273">
        <v>0</v>
      </c>
      <c r="Q5273" t="b">
        <v>0</v>
      </c>
      <c r="R5273" t="s">
        <v>230</v>
      </c>
      <c r="S5273">
        <v>0</v>
      </c>
      <c r="T5273">
        <f>invoices[[#This Row],[total_amount]]</f>
        <v>14436</v>
      </c>
      <c r="U5273" t="s">
        <v>6120</v>
      </c>
      <c r="V5273" t="str">
        <f>INDEX([1]!Table1[tenantname],MATCH(invoices[[#This Row],[allotment_id]],[1]!Table1[TenantAllotmentID],0))</f>
        <v>Joppachan Zacharias (B11-B1)</v>
      </c>
      <c r="W5273" t="s">
        <v>15449</v>
      </c>
      <c r="X5273" t="s">
        <v>15450</v>
      </c>
      <c r="Y5273" s="4">
        <v>45139</v>
      </c>
      <c r="Z5273" t="s">
        <v>15808</v>
      </c>
      <c r="AA5273">
        <v>9761</v>
      </c>
      <c r="AB5273">
        <v>3253</v>
      </c>
      <c r="AC5273">
        <v>586</v>
      </c>
      <c r="AD5273" s="7">
        <f>invoices[[#This Row],[Rent]]+invoices[[#This Row],[Services]]+invoices[[#This Row],[GST]]</f>
        <v>13600</v>
      </c>
      <c r="AE5273" s="7">
        <f>invoices[[#This Row],[Total]]-invoices[[#This Row],[rent_amount]]</f>
        <v>0</v>
      </c>
      <c r="AF5273">
        <v>2282</v>
      </c>
      <c r="AG5273">
        <v>836</v>
      </c>
      <c r="AH5273">
        <f>invoices[[#This Row],[EB Amount]]-invoices[[#This Row],[electricity_amount]]</f>
        <v>0</v>
      </c>
    </row>
    <row r="5274" spans="1:34">
      <c r="A5274" t="s">
        <v>6125</v>
      </c>
      <c r="B5274" t="s">
        <v>22</v>
      </c>
      <c r="C5274" t="s">
        <v>6126</v>
      </c>
      <c r="D5274" t="s">
        <v>24</v>
      </c>
      <c r="E5274" t="s">
        <v>569</v>
      </c>
      <c r="F5274" t="s">
        <v>670</v>
      </c>
      <c r="G5274" t="s">
        <v>6127</v>
      </c>
      <c r="H5274" s="1">
        <f>DATE(YEAR(invoices[[#This Row],[due_date]]),MONTH(invoices[[#This Row],[due_date]]),1)</f>
        <v>45139</v>
      </c>
      <c r="I5274" s="1">
        <v>45145</v>
      </c>
      <c r="J5274">
        <v>2846</v>
      </c>
      <c r="K5274">
        <v>0</v>
      </c>
      <c r="L5274">
        <v>2250</v>
      </c>
      <c r="M5274">
        <f>invoices[[#This Row],[rent_amount]]+invoices[[#This Row],[electricity_amount]]+invoices[[#This Row],[other_charges]]</f>
        <v>5096</v>
      </c>
      <c r="N5274" t="s">
        <v>28</v>
      </c>
      <c r="O5274" t="s">
        <v>229</v>
      </c>
      <c r="P5274">
        <v>0</v>
      </c>
      <c r="Q5274" t="b">
        <v>0</v>
      </c>
      <c r="R5274" t="s">
        <v>230</v>
      </c>
      <c r="S5274">
        <v>0</v>
      </c>
      <c r="T5274">
        <f>invoices[[#This Row],[total_amount]]</f>
        <v>5096</v>
      </c>
      <c r="U5274" t="s">
        <v>6128</v>
      </c>
      <c r="V5274" t="str">
        <f>INDEX([1]!Table1[tenantname],MATCH(invoices[[#This Row],[allotment_id]],[1]!Table1[TenantAllotmentID],0))</f>
        <v>Madumitaa Anbu (C12-A1)</v>
      </c>
      <c r="W5274" t="s">
        <v>15452</v>
      </c>
      <c r="X5274" t="s">
        <v>15453</v>
      </c>
      <c r="Y5274" s="4">
        <v>45139</v>
      </c>
      <c r="Z5274" t="s">
        <v>15808</v>
      </c>
      <c r="AA5274">
        <v>2042</v>
      </c>
      <c r="AB5274">
        <v>681</v>
      </c>
      <c r="AC5274">
        <v>123</v>
      </c>
      <c r="AD5274" s="7">
        <f>invoices[[#This Row],[Rent]]+invoices[[#This Row],[Services]]+invoices[[#This Row],[GST]]</f>
        <v>2846</v>
      </c>
      <c r="AE5274" s="7">
        <f>invoices[[#This Row],[Total]]-invoices[[#This Row],[rent_amount]]</f>
        <v>0</v>
      </c>
      <c r="AF5274">
        <v>2285</v>
      </c>
      <c r="AG5274">
        <v>0</v>
      </c>
      <c r="AH5274">
        <f>invoices[[#This Row],[EB Amount]]-invoices[[#This Row],[electricity_amount]]</f>
        <v>0</v>
      </c>
    </row>
    <row r="5275" spans="1:34">
      <c r="A5275" t="s">
        <v>6129</v>
      </c>
      <c r="B5275" t="s">
        <v>22</v>
      </c>
      <c r="C5275" t="s">
        <v>4251</v>
      </c>
      <c r="D5275" t="s">
        <v>24</v>
      </c>
      <c r="E5275" t="s">
        <v>268</v>
      </c>
      <c r="F5275" t="s">
        <v>323</v>
      </c>
      <c r="G5275" t="s">
        <v>6130</v>
      </c>
      <c r="H5275" s="1">
        <f>DATE(YEAR(invoices[[#This Row],[due_date]]),MONTH(invoices[[#This Row],[due_date]]),1)</f>
        <v>45139</v>
      </c>
      <c r="I5275" s="1">
        <v>45145</v>
      </c>
      <c r="J5275">
        <v>17000</v>
      </c>
      <c r="K5275">
        <v>1612</v>
      </c>
      <c r="L5275">
        <v>0</v>
      </c>
      <c r="M5275">
        <f>invoices[[#This Row],[rent_amount]]+invoices[[#This Row],[electricity_amount]]+invoices[[#This Row],[other_charges]]</f>
        <v>18612</v>
      </c>
      <c r="N5275" t="s">
        <v>28</v>
      </c>
      <c r="O5275" t="s">
        <v>250</v>
      </c>
      <c r="P5275">
        <v>0</v>
      </c>
      <c r="Q5275" t="b">
        <v>0</v>
      </c>
      <c r="R5275" t="s">
        <v>230</v>
      </c>
      <c r="S5275">
        <v>0</v>
      </c>
      <c r="T5275">
        <f>invoices[[#This Row],[total_amount]]</f>
        <v>18612</v>
      </c>
      <c r="U5275" t="s">
        <v>4253</v>
      </c>
      <c r="V5275" t="str">
        <f>INDEX([1]!Table1[tenantname],MATCH(invoices[[#This Row],[allotment_id]],[1]!Table1[TenantAllotmentID],0))</f>
        <v>Aditya Prakash Singh (C21-A1)</v>
      </c>
      <c r="W5275" t="s">
        <v>15197</v>
      </c>
      <c r="X5275" t="s">
        <v>15198</v>
      </c>
      <c r="Y5275" s="4">
        <v>45139</v>
      </c>
      <c r="Z5275" t="s">
        <v>15808</v>
      </c>
      <c r="AA5275">
        <v>12200</v>
      </c>
      <c r="AB5275">
        <v>4068</v>
      </c>
      <c r="AC5275">
        <v>732</v>
      </c>
      <c r="AD5275" s="7">
        <f>invoices[[#This Row],[Rent]]+invoices[[#This Row],[Services]]+invoices[[#This Row],[GST]]</f>
        <v>17000</v>
      </c>
      <c r="AE5275" s="7">
        <f>invoices[[#This Row],[Total]]-invoices[[#This Row],[rent_amount]]</f>
        <v>0</v>
      </c>
      <c r="AF5275">
        <v>2286</v>
      </c>
      <c r="AG5275">
        <v>1612</v>
      </c>
      <c r="AH5275">
        <f>invoices[[#This Row],[EB Amount]]-invoices[[#This Row],[electricity_amount]]</f>
        <v>0</v>
      </c>
    </row>
    <row r="5276" spans="1:34">
      <c r="A5276" t="s">
        <v>6156</v>
      </c>
      <c r="B5276" t="s">
        <v>22</v>
      </c>
      <c r="C5276" t="s">
        <v>1207</v>
      </c>
      <c r="D5276" t="s">
        <v>24</v>
      </c>
      <c r="E5276" t="s">
        <v>50</v>
      </c>
      <c r="F5276" t="s">
        <v>133</v>
      </c>
      <c r="G5276" t="s">
        <v>6157</v>
      </c>
      <c r="H5276" s="1">
        <f>DATE(YEAR(invoices[[#This Row],[due_date]]),MONTH(invoices[[#This Row],[due_date]]),1)</f>
        <v>45139</v>
      </c>
      <c r="I5276" s="1">
        <v>45145</v>
      </c>
      <c r="J5276">
        <v>12500</v>
      </c>
      <c r="K5276">
        <v>1612</v>
      </c>
      <c r="L5276">
        <v>0</v>
      </c>
      <c r="M5276">
        <f>invoices[[#This Row],[rent_amount]]+invoices[[#This Row],[electricity_amount]]+invoices[[#This Row],[other_charges]]</f>
        <v>14112</v>
      </c>
      <c r="N5276" t="s">
        <v>28</v>
      </c>
      <c r="O5276" t="s">
        <v>814</v>
      </c>
      <c r="P5276">
        <v>0</v>
      </c>
      <c r="Q5276" t="b">
        <v>0</v>
      </c>
      <c r="R5276" t="s">
        <v>230</v>
      </c>
      <c r="S5276">
        <v>0</v>
      </c>
      <c r="T5276">
        <f>invoices[[#This Row],[total_amount]]</f>
        <v>14112</v>
      </c>
      <c r="U5276" t="s">
        <v>6158</v>
      </c>
      <c r="V5276" t="str">
        <f>INDEX([1]!Table1[tenantname],MATCH(invoices[[#This Row],[allotment_id]],[1]!Table1[TenantAllotmentID],0))</f>
        <v>Shravan Shah (B32-C1)</v>
      </c>
      <c r="W5276" t="s">
        <v>14382</v>
      </c>
      <c r="X5276" t="s">
        <v>15456</v>
      </c>
      <c r="Y5276" s="4">
        <v>45139</v>
      </c>
      <c r="Z5276" t="s">
        <v>15808</v>
      </c>
      <c r="AA5276">
        <v>8971</v>
      </c>
      <c r="AB5276">
        <v>2991</v>
      </c>
      <c r="AC5276">
        <v>538</v>
      </c>
      <c r="AD5276" s="7">
        <f>invoices[[#This Row],[Rent]]+invoices[[#This Row],[Services]]+invoices[[#This Row],[GST]]</f>
        <v>12500</v>
      </c>
      <c r="AE5276" s="7">
        <f>invoices[[#This Row],[Total]]-invoices[[#This Row],[rent_amount]]</f>
        <v>0</v>
      </c>
      <c r="AF5276">
        <v>2301</v>
      </c>
      <c r="AG5276">
        <v>1612</v>
      </c>
      <c r="AH5276">
        <f>invoices[[#This Row],[EB Amount]]-invoices[[#This Row],[electricity_amount]]</f>
        <v>0</v>
      </c>
    </row>
    <row r="5277" spans="1:34">
      <c r="A5277" t="s">
        <v>6189</v>
      </c>
      <c r="B5277" t="s">
        <v>22</v>
      </c>
      <c r="C5277" t="s">
        <v>645</v>
      </c>
      <c r="D5277" t="s">
        <v>24</v>
      </c>
      <c r="E5277" t="s">
        <v>254</v>
      </c>
      <c r="F5277" t="s">
        <v>575</v>
      </c>
      <c r="G5277" t="s">
        <v>6190</v>
      </c>
      <c r="H5277" s="1">
        <f>DATE(YEAR(invoices[[#This Row],[due_date]]),MONTH(invoices[[#This Row],[due_date]]),1)</f>
        <v>45139</v>
      </c>
      <c r="I5277" s="1">
        <v>45145</v>
      </c>
      <c r="J5277">
        <v>13600</v>
      </c>
      <c r="K5277">
        <v>0</v>
      </c>
      <c r="L5277">
        <v>0</v>
      </c>
      <c r="M5277">
        <f>invoices[[#This Row],[rent_amount]]+invoices[[#This Row],[electricity_amount]]+invoices[[#This Row],[other_charges]]</f>
        <v>13600</v>
      </c>
      <c r="N5277" t="s">
        <v>28</v>
      </c>
      <c r="O5277" t="s">
        <v>250</v>
      </c>
      <c r="P5277">
        <v>0</v>
      </c>
      <c r="Q5277" t="b">
        <v>0</v>
      </c>
      <c r="R5277" t="s">
        <v>230</v>
      </c>
      <c r="S5277">
        <v>0</v>
      </c>
      <c r="T5277">
        <f>invoices[[#This Row],[total_amount]]</f>
        <v>13600</v>
      </c>
      <c r="U5277" t="s">
        <v>6191</v>
      </c>
      <c r="V5277" t="str">
        <f>INDEX([1]!Table1[tenantname],MATCH(invoices[[#This Row],[allotment_id]],[1]!Table1[TenantAllotmentID],0))</f>
        <v>Deepa Shankar (C42-B1)</v>
      </c>
      <c r="W5277" t="s">
        <v>14181</v>
      </c>
      <c r="X5277" t="s">
        <v>15459</v>
      </c>
      <c r="Y5277" s="4">
        <v>45139</v>
      </c>
      <c r="Z5277" t="s">
        <v>15808</v>
      </c>
      <c r="AA5277">
        <v>9761</v>
      </c>
      <c r="AB5277">
        <v>3253</v>
      </c>
      <c r="AC5277">
        <v>586</v>
      </c>
      <c r="AD5277" s="7">
        <f>invoices[[#This Row],[Rent]]+invoices[[#This Row],[Services]]+invoices[[#This Row],[GST]]</f>
        <v>13600</v>
      </c>
      <c r="AE5277" s="7">
        <f>invoices[[#This Row],[Total]]-invoices[[#This Row],[rent_amount]]</f>
        <v>0</v>
      </c>
      <c r="AF5277">
        <v>2316</v>
      </c>
      <c r="AG5277">
        <v>0</v>
      </c>
      <c r="AH5277">
        <f>invoices[[#This Row],[EB Amount]]-invoices[[#This Row],[electricity_amount]]</f>
        <v>0</v>
      </c>
    </row>
    <row r="5278" spans="1:34">
      <c r="A5278" t="s">
        <v>6278</v>
      </c>
      <c r="B5278" t="s">
        <v>22</v>
      </c>
      <c r="C5278" t="s">
        <v>2762</v>
      </c>
      <c r="D5278" t="s">
        <v>24</v>
      </c>
      <c r="E5278" t="s">
        <v>329</v>
      </c>
      <c r="F5278" t="s">
        <v>1352</v>
      </c>
      <c r="G5278" t="s">
        <v>6279</v>
      </c>
      <c r="H5278" s="1">
        <f>DATE(YEAR(invoices[[#This Row],[due_date]]),MONTH(invoices[[#This Row],[due_date]]),1)</f>
        <v>45139</v>
      </c>
      <c r="I5278" s="1">
        <v>45145</v>
      </c>
      <c r="J5278">
        <v>13600</v>
      </c>
      <c r="K5278">
        <v>104</v>
      </c>
      <c r="L5278">
        <v>0</v>
      </c>
      <c r="M5278">
        <f>invoices[[#This Row],[rent_amount]]+invoices[[#This Row],[electricity_amount]]+invoices[[#This Row],[other_charges]]</f>
        <v>13704</v>
      </c>
      <c r="N5278" t="s">
        <v>28</v>
      </c>
      <c r="O5278" t="s">
        <v>814</v>
      </c>
      <c r="P5278">
        <v>0</v>
      </c>
      <c r="Q5278" t="b">
        <v>0</v>
      </c>
      <c r="R5278" t="s">
        <v>230</v>
      </c>
      <c r="S5278">
        <v>0</v>
      </c>
      <c r="T5278">
        <f>invoices[[#This Row],[total_amount]]</f>
        <v>13704</v>
      </c>
      <c r="U5278" t="s">
        <v>2764</v>
      </c>
      <c r="V5278" t="str">
        <f>INDEX([1]!Table1[tenantname],MATCH(invoices[[#This Row],[allotment_id]],[1]!Table1[TenantAllotmentID],0))</f>
        <v>Selvashri Murugesan (C43-B1)</v>
      </c>
      <c r="W5278" t="s">
        <v>14888</v>
      </c>
      <c r="X5278" t="s">
        <v>14889</v>
      </c>
      <c r="Y5278" s="4">
        <v>45139</v>
      </c>
      <c r="Z5278" t="s">
        <v>15808</v>
      </c>
      <c r="AA5278">
        <v>9761</v>
      </c>
      <c r="AB5278">
        <v>3253</v>
      </c>
      <c r="AC5278">
        <v>586</v>
      </c>
      <c r="AD5278" s="7">
        <f>invoices[[#This Row],[Rent]]+invoices[[#This Row],[Services]]+invoices[[#This Row],[GST]]</f>
        <v>13600</v>
      </c>
      <c r="AE5278" s="7">
        <f>invoices[[#This Row],[Total]]-invoices[[#This Row],[rent_amount]]</f>
        <v>0</v>
      </c>
      <c r="AF5278">
        <v>2366</v>
      </c>
      <c r="AG5278">
        <v>104</v>
      </c>
      <c r="AH5278">
        <f>invoices[[#This Row],[EB Amount]]-invoices[[#This Row],[electricity_amount]]</f>
        <v>0</v>
      </c>
    </row>
    <row r="5279" spans="1:34">
      <c r="A5279" t="s">
        <v>6349</v>
      </c>
      <c r="B5279" t="s">
        <v>22</v>
      </c>
      <c r="C5279" t="s">
        <v>2512</v>
      </c>
      <c r="D5279" t="s">
        <v>24</v>
      </c>
      <c r="E5279" t="s">
        <v>254</v>
      </c>
      <c r="F5279" t="s">
        <v>2299</v>
      </c>
      <c r="G5279" t="s">
        <v>6350</v>
      </c>
      <c r="H5279" s="1">
        <f>DATE(YEAR(invoices[[#This Row],[due_date]]),MONTH(invoices[[#This Row],[due_date]]),1)</f>
        <v>45139</v>
      </c>
      <c r="I5279" s="1">
        <v>45145</v>
      </c>
      <c r="J5279">
        <v>10500</v>
      </c>
      <c r="K5279">
        <v>0</v>
      </c>
      <c r="L5279">
        <v>0</v>
      </c>
      <c r="M5279">
        <f>invoices[[#This Row],[rent_amount]]+invoices[[#This Row],[electricity_amount]]+invoices[[#This Row],[other_charges]]</f>
        <v>10500</v>
      </c>
      <c r="N5279" t="s">
        <v>28</v>
      </c>
      <c r="O5279" t="s">
        <v>250</v>
      </c>
      <c r="P5279">
        <v>0</v>
      </c>
      <c r="Q5279" t="b">
        <v>0</v>
      </c>
      <c r="R5279" t="s">
        <v>230</v>
      </c>
      <c r="S5279">
        <v>0</v>
      </c>
      <c r="T5279">
        <f>invoices[[#This Row],[total_amount]]</f>
        <v>10500</v>
      </c>
      <c r="U5279" t="s">
        <v>2514</v>
      </c>
      <c r="V5279" t="str">
        <f>INDEX([1]!Table1[tenantname],MATCH(invoices[[#This Row],[allotment_id]],[1]!Table1[TenantAllotmentID],0))</f>
        <v>Ananya Ganguli (C42-C1)</v>
      </c>
      <c r="W5279" t="s">
        <v>14822</v>
      </c>
      <c r="X5279" t="s">
        <v>14823</v>
      </c>
      <c r="Y5279" s="4">
        <v>45139</v>
      </c>
      <c r="Z5279" t="s">
        <v>15808</v>
      </c>
      <c r="AA5279">
        <v>7536</v>
      </c>
      <c r="AB5279">
        <v>2512</v>
      </c>
      <c r="AC5279">
        <v>452</v>
      </c>
      <c r="AD5279" s="7">
        <f>invoices[[#This Row],[Rent]]+invoices[[#This Row],[Services]]+invoices[[#This Row],[GST]]</f>
        <v>10500</v>
      </c>
      <c r="AE5279" s="7">
        <f>invoices[[#This Row],[Total]]-invoices[[#This Row],[rent_amount]]</f>
        <v>0</v>
      </c>
      <c r="AF5279">
        <v>2404</v>
      </c>
      <c r="AG5279">
        <v>0</v>
      </c>
      <c r="AH5279">
        <f>invoices[[#This Row],[EB Amount]]-invoices[[#This Row],[electricity_amount]]</f>
        <v>0</v>
      </c>
    </row>
    <row r="5280" spans="1:34">
      <c r="A5280" t="s">
        <v>6385</v>
      </c>
      <c r="B5280" t="s">
        <v>22</v>
      </c>
      <c r="C5280" t="s">
        <v>785</v>
      </c>
      <c r="D5280" t="s">
        <v>24</v>
      </c>
      <c r="E5280" t="s">
        <v>195</v>
      </c>
      <c r="F5280" t="s">
        <v>375</v>
      </c>
      <c r="G5280" t="s">
        <v>6386</v>
      </c>
      <c r="H5280" s="1">
        <f>DATE(YEAR(invoices[[#This Row],[due_date]]),MONTH(invoices[[#This Row],[due_date]]),1)</f>
        <v>45139</v>
      </c>
      <c r="I5280" s="1">
        <v>45145</v>
      </c>
      <c r="J5280">
        <v>5244</v>
      </c>
      <c r="K5280">
        <v>0</v>
      </c>
      <c r="L5280">
        <v>2250</v>
      </c>
      <c r="M5280">
        <f>invoices[[#This Row],[rent_amount]]+invoices[[#This Row],[electricity_amount]]+invoices[[#This Row],[other_charges]]</f>
        <v>7494</v>
      </c>
      <c r="N5280" t="s">
        <v>28</v>
      </c>
      <c r="O5280" t="s">
        <v>250</v>
      </c>
      <c r="P5280">
        <v>0</v>
      </c>
      <c r="Q5280" t="b">
        <v>0</v>
      </c>
      <c r="R5280" t="s">
        <v>230</v>
      </c>
      <c r="S5280">
        <v>0</v>
      </c>
      <c r="T5280">
        <f>invoices[[#This Row],[total_amount]]</f>
        <v>7494</v>
      </c>
      <c r="U5280" t="s">
        <v>6387</v>
      </c>
      <c r="V5280" t="str">
        <f>INDEX([1]!Table1[tenantname],MATCH(invoices[[#This Row],[allotment_id]],[1]!Table1[TenantAllotmentID],0))</f>
        <v>Chaitra YN (D41-C2)</v>
      </c>
      <c r="W5280" t="s">
        <v>14231</v>
      </c>
      <c r="X5280" t="s">
        <v>15469</v>
      </c>
      <c r="Y5280" s="4">
        <v>45139</v>
      </c>
      <c r="Z5280" t="s">
        <v>15808</v>
      </c>
      <c r="AA5280">
        <v>3867</v>
      </c>
      <c r="AB5280">
        <v>1167</v>
      </c>
      <c r="AC5280">
        <v>210</v>
      </c>
      <c r="AD5280" s="7">
        <f>invoices[[#This Row],[Rent]]+invoices[[#This Row],[Services]]+invoices[[#This Row],[GST]]</f>
        <v>5244</v>
      </c>
      <c r="AE5280" s="7">
        <f>invoices[[#This Row],[Total]]-invoices[[#This Row],[rent_amount]]</f>
        <v>0</v>
      </c>
      <c r="AF5280">
        <v>2424</v>
      </c>
      <c r="AG5280">
        <v>0</v>
      </c>
      <c r="AH5280">
        <f>invoices[[#This Row],[EB Amount]]-invoices[[#This Row],[electricity_amount]]</f>
        <v>0</v>
      </c>
    </row>
    <row r="5281" spans="1:34">
      <c r="A5281" t="s">
        <v>6508</v>
      </c>
      <c r="B5281" t="s">
        <v>22</v>
      </c>
      <c r="C5281" t="s">
        <v>2116</v>
      </c>
      <c r="D5281" t="s">
        <v>24</v>
      </c>
      <c r="E5281" t="s">
        <v>354</v>
      </c>
      <c r="F5281" t="s">
        <v>1506</v>
      </c>
      <c r="G5281" t="s">
        <v>6509</v>
      </c>
      <c r="H5281" s="1">
        <f>DATE(YEAR(invoices[[#This Row],[due_date]]),MONTH(invoices[[#This Row],[due_date]]),1)</f>
        <v>45139</v>
      </c>
      <c r="I5281" s="1">
        <v>45145</v>
      </c>
      <c r="J5281">
        <v>12500</v>
      </c>
      <c r="K5281">
        <v>1519</v>
      </c>
      <c r="L5281">
        <v>0</v>
      </c>
      <c r="M5281">
        <f>invoices[[#This Row],[rent_amount]]+invoices[[#This Row],[electricity_amount]]+invoices[[#This Row],[other_charges]]</f>
        <v>14019</v>
      </c>
      <c r="N5281" t="s">
        <v>28</v>
      </c>
      <c r="O5281" t="s">
        <v>229</v>
      </c>
      <c r="P5281">
        <v>0</v>
      </c>
      <c r="Q5281" t="b">
        <v>0</v>
      </c>
      <c r="R5281" t="s">
        <v>230</v>
      </c>
      <c r="S5281">
        <v>0</v>
      </c>
      <c r="T5281">
        <f>invoices[[#This Row],[total_amount]]</f>
        <v>14019</v>
      </c>
      <c r="U5281" t="s">
        <v>2118</v>
      </c>
      <c r="V5281" t="str">
        <f>INDEX([1]!Table1[tenantname],MATCH(invoices[[#This Row],[allotment_id]],[1]!Table1[TenantAllotmentID],0))</f>
        <v>Prasoon Panthayi (B34-C2)</v>
      </c>
      <c r="W5281" t="s">
        <v>14714</v>
      </c>
      <c r="X5281" t="s">
        <v>14715</v>
      </c>
      <c r="Y5281" s="4">
        <v>45139</v>
      </c>
      <c r="Z5281" t="s">
        <v>15808</v>
      </c>
      <c r="AA5281">
        <v>8971</v>
      </c>
      <c r="AB5281">
        <v>2991</v>
      </c>
      <c r="AC5281">
        <v>538</v>
      </c>
      <c r="AD5281" s="7">
        <f>invoices[[#This Row],[Rent]]+invoices[[#This Row],[Services]]+invoices[[#This Row],[GST]]</f>
        <v>12500</v>
      </c>
      <c r="AE5281" s="7">
        <f>invoices[[#This Row],[Total]]-invoices[[#This Row],[rent_amount]]</f>
        <v>0</v>
      </c>
      <c r="AF5281">
        <v>2485</v>
      </c>
      <c r="AG5281">
        <v>1519</v>
      </c>
      <c r="AH5281">
        <f>invoices[[#This Row],[EB Amount]]-invoices[[#This Row],[electricity_amount]]</f>
        <v>0</v>
      </c>
    </row>
    <row r="5282" spans="1:34">
      <c r="A5282" t="s">
        <v>6768</v>
      </c>
      <c r="B5282" t="s">
        <v>22</v>
      </c>
      <c r="C5282" t="s">
        <v>974</v>
      </c>
      <c r="D5282" t="s">
        <v>24</v>
      </c>
      <c r="E5282" t="s">
        <v>50</v>
      </c>
      <c r="F5282" t="s">
        <v>485</v>
      </c>
      <c r="G5282" t="s">
        <v>6769</v>
      </c>
      <c r="H5282" s="1">
        <f>DATE(YEAR(invoices[[#This Row],[due_date]]),MONTH(invoices[[#This Row],[due_date]]),1)</f>
        <v>45139</v>
      </c>
      <c r="I5282" s="1">
        <v>45145</v>
      </c>
      <c r="J5282">
        <v>13600</v>
      </c>
      <c r="K5282">
        <v>0</v>
      </c>
      <c r="L5282">
        <v>0</v>
      </c>
      <c r="M5282">
        <f>invoices[[#This Row],[rent_amount]]+invoices[[#This Row],[electricity_amount]]+invoices[[#This Row],[other_charges]]</f>
        <v>13600</v>
      </c>
      <c r="N5282" t="s">
        <v>28</v>
      </c>
      <c r="O5282" t="s">
        <v>814</v>
      </c>
      <c r="P5282">
        <v>0</v>
      </c>
      <c r="Q5282" t="b">
        <v>0</v>
      </c>
      <c r="R5282" t="s">
        <v>230</v>
      </c>
      <c r="S5282">
        <v>0</v>
      </c>
      <c r="T5282">
        <f>invoices[[#This Row],[total_amount]]</f>
        <v>13600</v>
      </c>
      <c r="U5282" t="s">
        <v>1512</v>
      </c>
      <c r="V5282" t="str">
        <f>INDEX([1]!Table1[tenantname],MATCH(invoices[[#This Row],[allotment_id]],[1]!Table1[TenantAllotmentID],0))</f>
        <v>Utkarsh De (B32-B2)</v>
      </c>
      <c r="W5282" t="s">
        <v>14300</v>
      </c>
      <c r="X5282" t="s">
        <v>14501</v>
      </c>
      <c r="Y5282" s="4">
        <v>45139</v>
      </c>
      <c r="Z5282" t="s">
        <v>15808</v>
      </c>
      <c r="AA5282">
        <v>9761</v>
      </c>
      <c r="AB5282">
        <v>3253</v>
      </c>
      <c r="AC5282">
        <v>586</v>
      </c>
      <c r="AD5282" s="7">
        <f>invoices[[#This Row],[Rent]]+invoices[[#This Row],[Services]]+invoices[[#This Row],[GST]]</f>
        <v>13600</v>
      </c>
      <c r="AE5282" s="7">
        <f>invoices[[#This Row],[Total]]-invoices[[#This Row],[rent_amount]]</f>
        <v>0</v>
      </c>
      <c r="AF5282">
        <v>2613</v>
      </c>
      <c r="AG5282">
        <v>0</v>
      </c>
      <c r="AH5282">
        <f>invoices[[#This Row],[EB Amount]]-invoices[[#This Row],[electricity_amount]]</f>
        <v>0</v>
      </c>
    </row>
    <row r="5283" spans="1:34">
      <c r="A5283" t="s">
        <v>6814</v>
      </c>
      <c r="B5283" t="s">
        <v>22</v>
      </c>
      <c r="C5283" t="s">
        <v>166</v>
      </c>
      <c r="D5283" t="s">
        <v>24</v>
      </c>
      <c r="E5283" t="s">
        <v>167</v>
      </c>
      <c r="F5283" t="s">
        <v>168</v>
      </c>
      <c r="G5283" t="s">
        <v>6815</v>
      </c>
      <c r="H5283" s="1">
        <f>DATE(YEAR(invoices[[#This Row],[due_date]]),MONTH(invoices[[#This Row],[due_date]]),1)</f>
        <v>45139</v>
      </c>
      <c r="I5283" s="1">
        <v>45145</v>
      </c>
      <c r="J5283">
        <v>12500</v>
      </c>
      <c r="K5283">
        <v>1798</v>
      </c>
      <c r="L5283">
        <v>0</v>
      </c>
      <c r="M5283">
        <f>invoices[[#This Row],[rent_amount]]+invoices[[#This Row],[electricity_amount]]+invoices[[#This Row],[other_charges]]</f>
        <v>14298</v>
      </c>
      <c r="N5283" t="s">
        <v>28</v>
      </c>
      <c r="O5283" t="s">
        <v>814</v>
      </c>
      <c r="P5283">
        <v>0</v>
      </c>
      <c r="Q5283" t="b">
        <v>0</v>
      </c>
      <c r="R5283" t="s">
        <v>230</v>
      </c>
      <c r="S5283">
        <v>0</v>
      </c>
      <c r="T5283">
        <f>invoices[[#This Row],[total_amount]]</f>
        <v>14298</v>
      </c>
      <c r="U5283" t="s">
        <v>171</v>
      </c>
      <c r="V5283" t="str">
        <f>INDEX([1]!Table1[tenantname],MATCH(invoices[[#This Row],[allotment_id]],[1]!Table1[TenantAllotmentID],0))</f>
        <v>Shubhashish . (B42-C2)</v>
      </c>
      <c r="W5283" t="s">
        <v>14022</v>
      </c>
      <c r="X5283" t="s">
        <v>14023</v>
      </c>
      <c r="Y5283" s="4">
        <v>45139</v>
      </c>
      <c r="Z5283" t="s">
        <v>15808</v>
      </c>
      <c r="AA5283">
        <v>8971</v>
      </c>
      <c r="AB5283">
        <v>2991</v>
      </c>
      <c r="AC5283">
        <v>538</v>
      </c>
      <c r="AD5283" s="7">
        <f>invoices[[#This Row],[Rent]]+invoices[[#This Row],[Services]]+invoices[[#This Row],[GST]]</f>
        <v>12500</v>
      </c>
      <c r="AE5283" s="7">
        <f>invoices[[#This Row],[Total]]-invoices[[#This Row],[rent_amount]]</f>
        <v>0</v>
      </c>
      <c r="AF5283">
        <v>2637</v>
      </c>
      <c r="AG5283">
        <v>1798</v>
      </c>
      <c r="AH5283">
        <f>invoices[[#This Row],[EB Amount]]-invoices[[#This Row],[electricity_amount]]</f>
        <v>0</v>
      </c>
    </row>
    <row r="5284" spans="1:34">
      <c r="A5284" t="s">
        <v>6832</v>
      </c>
      <c r="B5284" t="s">
        <v>22</v>
      </c>
      <c r="C5284" t="s">
        <v>2591</v>
      </c>
      <c r="D5284" t="s">
        <v>24</v>
      </c>
      <c r="E5284" t="s">
        <v>88</v>
      </c>
      <c r="F5284" t="s">
        <v>442</v>
      </c>
      <c r="G5284" t="s">
        <v>6833</v>
      </c>
      <c r="H5284" s="1">
        <f>DATE(YEAR(invoices[[#This Row],[due_date]]),MONTH(invoices[[#This Row],[due_date]]),1)</f>
        <v>45139</v>
      </c>
      <c r="I5284" s="1">
        <v>45145</v>
      </c>
      <c r="J5284">
        <v>18300</v>
      </c>
      <c r="K5284">
        <v>1240</v>
      </c>
      <c r="L5284">
        <v>0</v>
      </c>
      <c r="M5284">
        <f>invoices[[#This Row],[rent_amount]]+invoices[[#This Row],[electricity_amount]]+invoices[[#This Row],[other_charges]]</f>
        <v>19540</v>
      </c>
      <c r="N5284" t="s">
        <v>28</v>
      </c>
      <c r="O5284" t="s">
        <v>229</v>
      </c>
      <c r="P5284">
        <v>0</v>
      </c>
      <c r="Q5284" t="b">
        <v>0</v>
      </c>
      <c r="R5284" t="s">
        <v>230</v>
      </c>
      <c r="S5284">
        <v>0</v>
      </c>
      <c r="T5284">
        <f>invoices[[#This Row],[total_amount]]</f>
        <v>19540</v>
      </c>
      <c r="U5284" t="s">
        <v>2593</v>
      </c>
      <c r="V5284" t="str">
        <f>INDEX([1]!Table1[tenantname],MATCH(invoices[[#This Row],[allotment_id]],[1]!Table1[TenantAllotmentID],0))</f>
        <v>Rakesh Kumar Sharma (B13-A1)</v>
      </c>
      <c r="W5284" t="s">
        <v>14845</v>
      </c>
      <c r="X5284" t="s">
        <v>14846</v>
      </c>
      <c r="Y5284" s="4">
        <v>45139</v>
      </c>
      <c r="Z5284" t="s">
        <v>15808</v>
      </c>
      <c r="AA5284">
        <v>13134</v>
      </c>
      <c r="AB5284">
        <v>4378</v>
      </c>
      <c r="AC5284">
        <v>788</v>
      </c>
      <c r="AD5284" s="7">
        <f>invoices[[#This Row],[Rent]]+invoices[[#This Row],[Services]]+invoices[[#This Row],[GST]]</f>
        <v>18300</v>
      </c>
      <c r="AE5284" s="7">
        <f>invoices[[#This Row],[Total]]-invoices[[#This Row],[rent_amount]]</f>
        <v>0</v>
      </c>
      <c r="AF5284">
        <v>2647</v>
      </c>
      <c r="AG5284">
        <v>1240</v>
      </c>
      <c r="AH5284">
        <f>invoices[[#This Row],[EB Amount]]-invoices[[#This Row],[electricity_amount]]</f>
        <v>0</v>
      </c>
    </row>
    <row r="5285" spans="1:34">
      <c r="A5285" t="s">
        <v>6852</v>
      </c>
      <c r="B5285" t="s">
        <v>22</v>
      </c>
      <c r="C5285" t="s">
        <v>274</v>
      </c>
      <c r="D5285" t="s">
        <v>24</v>
      </c>
      <c r="E5285" t="s">
        <v>275</v>
      </c>
      <c r="F5285" t="s">
        <v>276</v>
      </c>
      <c r="G5285" t="s">
        <v>6853</v>
      </c>
      <c r="H5285" s="1">
        <f>DATE(YEAR(invoices[[#This Row],[due_date]]),MONTH(invoices[[#This Row],[due_date]]),1)</f>
        <v>45139</v>
      </c>
      <c r="I5285" s="1">
        <v>45145</v>
      </c>
      <c r="J5285">
        <v>10080</v>
      </c>
      <c r="K5285">
        <v>0</v>
      </c>
      <c r="L5285">
        <v>0</v>
      </c>
      <c r="M5285">
        <f>invoices[[#This Row],[rent_amount]]+invoices[[#This Row],[electricity_amount]]+invoices[[#This Row],[other_charges]]</f>
        <v>10080</v>
      </c>
      <c r="N5285" t="s">
        <v>28</v>
      </c>
      <c r="O5285" t="s">
        <v>229</v>
      </c>
      <c r="P5285">
        <v>0</v>
      </c>
      <c r="Q5285" t="b">
        <v>0</v>
      </c>
      <c r="R5285" t="s">
        <v>230</v>
      </c>
      <c r="S5285">
        <v>0</v>
      </c>
      <c r="T5285">
        <f>invoices[[#This Row],[total_amount]]</f>
        <v>10080</v>
      </c>
      <c r="U5285" t="s">
        <v>280</v>
      </c>
      <c r="V5285" t="str">
        <f>INDEX([1]!Table1[tenantname],MATCH(invoices[[#This Row],[allotment_id]],[1]!Table1[TenantAllotmentID],0))</f>
        <v>Kashika Rao (B44-C2)</v>
      </c>
      <c r="W5285" t="s">
        <v>14052</v>
      </c>
      <c r="X5285" t="s">
        <v>14053</v>
      </c>
      <c r="Y5285" s="4">
        <v>45139</v>
      </c>
      <c r="Z5285" t="s">
        <v>15808</v>
      </c>
      <c r="AA5285">
        <v>7235</v>
      </c>
      <c r="AB5285">
        <v>2411</v>
      </c>
      <c r="AC5285">
        <v>434</v>
      </c>
      <c r="AD5285" s="7">
        <f>invoices[[#This Row],[Rent]]+invoices[[#This Row],[Services]]+invoices[[#This Row],[GST]]</f>
        <v>10080</v>
      </c>
      <c r="AE5285" s="7">
        <f>invoices[[#This Row],[Total]]-invoices[[#This Row],[rent_amount]]</f>
        <v>0</v>
      </c>
      <c r="AF5285">
        <v>2659</v>
      </c>
      <c r="AG5285">
        <v>0</v>
      </c>
      <c r="AH5285">
        <f>invoices[[#This Row],[EB Amount]]-invoices[[#This Row],[electricity_amount]]</f>
        <v>0</v>
      </c>
    </row>
    <row r="5286" spans="1:34">
      <c r="A5286" t="s">
        <v>6924</v>
      </c>
      <c r="B5286" t="s">
        <v>22</v>
      </c>
      <c r="C5286" t="s">
        <v>1342</v>
      </c>
      <c r="D5286" t="s">
        <v>24</v>
      </c>
      <c r="E5286" t="s">
        <v>112</v>
      </c>
      <c r="F5286" t="s">
        <v>1343</v>
      </c>
      <c r="G5286" t="s">
        <v>6925</v>
      </c>
      <c r="H5286" s="1">
        <f>DATE(YEAR(invoices[[#This Row],[due_date]]),MONTH(invoices[[#This Row],[due_date]]),1)</f>
        <v>45139</v>
      </c>
      <c r="I5286" s="1">
        <v>45145</v>
      </c>
      <c r="J5286">
        <v>16000</v>
      </c>
      <c r="K5286">
        <v>1134</v>
      </c>
      <c r="L5286">
        <v>0</v>
      </c>
      <c r="M5286">
        <f>invoices[[#This Row],[rent_amount]]+invoices[[#This Row],[electricity_amount]]+invoices[[#This Row],[other_charges]]</f>
        <v>17134</v>
      </c>
      <c r="N5286" t="s">
        <v>28</v>
      </c>
      <c r="O5286" t="s">
        <v>250</v>
      </c>
      <c r="P5286">
        <v>0</v>
      </c>
      <c r="Q5286" t="b">
        <v>0</v>
      </c>
      <c r="R5286" t="s">
        <v>230</v>
      </c>
      <c r="S5286">
        <v>0</v>
      </c>
      <c r="T5286">
        <f>invoices[[#This Row],[total_amount]]</f>
        <v>17134</v>
      </c>
      <c r="U5286" t="s">
        <v>1345</v>
      </c>
      <c r="V5286" t="str">
        <f>INDEX([1]!Table1[tenantname],MATCH(invoices[[#This Row],[allotment_id]],[1]!Table1[TenantAllotmentID],0))</f>
        <v>Tabreez Ahamed (A23-A1)</v>
      </c>
      <c r="W5286" t="s">
        <v>14436</v>
      </c>
      <c r="X5286" t="s">
        <v>14437</v>
      </c>
      <c r="Y5286" s="4">
        <v>45139</v>
      </c>
      <c r="Z5286" t="s">
        <v>15808</v>
      </c>
      <c r="AA5286">
        <v>11484</v>
      </c>
      <c r="AB5286">
        <v>3827</v>
      </c>
      <c r="AC5286">
        <v>689</v>
      </c>
      <c r="AD5286" s="7">
        <f>invoices[[#This Row],[Rent]]+invoices[[#This Row],[Services]]+invoices[[#This Row],[GST]]</f>
        <v>16000</v>
      </c>
      <c r="AE5286" s="7">
        <f>invoices[[#This Row],[Total]]-invoices[[#This Row],[rent_amount]]</f>
        <v>0</v>
      </c>
      <c r="AF5286">
        <v>2697</v>
      </c>
      <c r="AG5286">
        <v>1134</v>
      </c>
      <c r="AH5286">
        <f>invoices[[#This Row],[EB Amount]]-invoices[[#This Row],[electricity_amount]]</f>
        <v>0</v>
      </c>
    </row>
    <row r="5287" spans="1:34">
      <c r="A5287" t="s">
        <v>7109</v>
      </c>
      <c r="B5287" t="s">
        <v>22</v>
      </c>
      <c r="C5287" t="s">
        <v>669</v>
      </c>
      <c r="D5287" t="s">
        <v>24</v>
      </c>
      <c r="E5287" t="s">
        <v>569</v>
      </c>
      <c r="F5287" t="s">
        <v>727</v>
      </c>
      <c r="G5287" t="s">
        <v>7110</v>
      </c>
      <c r="H5287" s="1">
        <f>DATE(YEAR(invoices[[#This Row],[due_date]]),MONTH(invoices[[#This Row],[due_date]]),1)</f>
        <v>45139</v>
      </c>
      <c r="I5287" s="1">
        <v>45145</v>
      </c>
      <c r="J5287">
        <v>12500</v>
      </c>
      <c r="K5287">
        <v>2263</v>
      </c>
      <c r="L5287">
        <v>0</v>
      </c>
      <c r="M5287">
        <f>invoices[[#This Row],[rent_amount]]+invoices[[#This Row],[electricity_amount]]+invoices[[#This Row],[other_charges]]</f>
        <v>14763</v>
      </c>
      <c r="N5287" t="s">
        <v>28</v>
      </c>
      <c r="O5287" t="s">
        <v>250</v>
      </c>
      <c r="P5287">
        <v>0</v>
      </c>
      <c r="Q5287" t="b">
        <v>0</v>
      </c>
      <c r="R5287" t="s">
        <v>230</v>
      </c>
      <c r="S5287">
        <v>0</v>
      </c>
      <c r="T5287">
        <f>invoices[[#This Row],[total_amount]]</f>
        <v>14763</v>
      </c>
      <c r="U5287" t="s">
        <v>2057</v>
      </c>
      <c r="V5287" t="str">
        <f>INDEX([1]!Table1[tenantname],MATCH(invoices[[#This Row],[allotment_id]],[1]!Table1[TenantAllotmentID],0))</f>
        <v>Ashwin Lakshmi C J K (C12-C3)</v>
      </c>
      <c r="W5287" t="s">
        <v>14191</v>
      </c>
      <c r="X5287" t="s">
        <v>14693</v>
      </c>
      <c r="Y5287" s="4">
        <v>45139</v>
      </c>
      <c r="Z5287" t="s">
        <v>15808</v>
      </c>
      <c r="AA5287">
        <v>8971</v>
      </c>
      <c r="AB5287">
        <v>2991</v>
      </c>
      <c r="AC5287">
        <v>538</v>
      </c>
      <c r="AD5287" s="7">
        <f>invoices[[#This Row],[Rent]]+invoices[[#This Row],[Services]]+invoices[[#This Row],[GST]]</f>
        <v>12500</v>
      </c>
      <c r="AE5287" s="7">
        <f>invoices[[#This Row],[Total]]-invoices[[#This Row],[rent_amount]]</f>
        <v>0</v>
      </c>
      <c r="AF5287">
        <v>2789</v>
      </c>
      <c r="AG5287">
        <v>2263</v>
      </c>
      <c r="AH5287">
        <f>invoices[[#This Row],[EB Amount]]-invoices[[#This Row],[electricity_amount]]</f>
        <v>0</v>
      </c>
    </row>
    <row r="5288" spans="1:34">
      <c r="A5288" t="s">
        <v>7154</v>
      </c>
      <c r="B5288" t="s">
        <v>22</v>
      </c>
      <c r="C5288" t="s">
        <v>3627</v>
      </c>
      <c r="D5288" t="s">
        <v>24</v>
      </c>
      <c r="E5288" t="s">
        <v>25</v>
      </c>
      <c r="F5288" t="s">
        <v>26</v>
      </c>
      <c r="G5288" t="s">
        <v>7155</v>
      </c>
      <c r="H5288" s="1">
        <f>DATE(YEAR(invoices[[#This Row],[due_date]]),MONTH(invoices[[#This Row],[due_date]]),1)</f>
        <v>45139</v>
      </c>
      <c r="I5288" s="1">
        <v>45145</v>
      </c>
      <c r="J5288">
        <v>12500</v>
      </c>
      <c r="K5288">
        <v>1891</v>
      </c>
      <c r="L5288">
        <v>0</v>
      </c>
      <c r="M5288">
        <f>invoices[[#This Row],[rent_amount]]+invoices[[#This Row],[electricity_amount]]+invoices[[#This Row],[other_charges]]</f>
        <v>14391</v>
      </c>
      <c r="N5288" t="s">
        <v>28</v>
      </c>
      <c r="O5288" t="s">
        <v>229</v>
      </c>
      <c r="P5288">
        <v>0</v>
      </c>
      <c r="Q5288" t="b">
        <v>0</v>
      </c>
      <c r="R5288" t="s">
        <v>230</v>
      </c>
      <c r="S5288">
        <v>0</v>
      </c>
      <c r="T5288">
        <f>invoices[[#This Row],[total_amount]]</f>
        <v>14391</v>
      </c>
      <c r="U5288" t="s">
        <v>3629</v>
      </c>
      <c r="V5288" t="str">
        <f>INDEX([1]!Table1[tenantname],MATCH(invoices[[#This Row],[allotment_id]],[1]!Table1[TenantAllotmentID],0))</f>
        <v>Sameeksha Mahajan (A24-C1)</v>
      </c>
      <c r="W5288" t="s">
        <v>15093</v>
      </c>
      <c r="X5288" t="s">
        <v>15094</v>
      </c>
      <c r="Y5288" s="4">
        <v>45139</v>
      </c>
      <c r="Z5288" t="s">
        <v>15808</v>
      </c>
      <c r="AA5288">
        <v>8971</v>
      </c>
      <c r="AB5288">
        <v>2991</v>
      </c>
      <c r="AC5288">
        <v>538</v>
      </c>
      <c r="AD5288" s="7">
        <f>invoices[[#This Row],[Rent]]+invoices[[#This Row],[Services]]+invoices[[#This Row],[GST]]</f>
        <v>12500</v>
      </c>
      <c r="AE5288" s="7">
        <f>invoices[[#This Row],[Total]]-invoices[[#This Row],[rent_amount]]</f>
        <v>0</v>
      </c>
      <c r="AF5288">
        <v>2810</v>
      </c>
      <c r="AG5288">
        <v>1891</v>
      </c>
      <c r="AH5288">
        <f>invoices[[#This Row],[EB Amount]]-invoices[[#This Row],[electricity_amount]]</f>
        <v>0</v>
      </c>
    </row>
    <row r="5289" spans="1:34">
      <c r="A5289" t="s">
        <v>7190</v>
      </c>
      <c r="B5289" t="s">
        <v>22</v>
      </c>
      <c r="C5289" t="s">
        <v>4058</v>
      </c>
      <c r="D5289" t="s">
        <v>24</v>
      </c>
      <c r="E5289" t="s">
        <v>155</v>
      </c>
      <c r="F5289" t="s">
        <v>865</v>
      </c>
      <c r="G5289" t="s">
        <v>7191</v>
      </c>
      <c r="H5289" s="1">
        <f>DATE(YEAR(invoices[[#This Row],[due_date]]),MONTH(invoices[[#This Row],[due_date]]),1)</f>
        <v>45139</v>
      </c>
      <c r="I5289" s="1">
        <v>45145</v>
      </c>
      <c r="J5289">
        <v>13200</v>
      </c>
      <c r="K5289">
        <v>1650</v>
      </c>
      <c r="L5289">
        <v>0</v>
      </c>
      <c r="M5289">
        <f>invoices[[#This Row],[rent_amount]]+invoices[[#This Row],[electricity_amount]]+invoices[[#This Row],[other_charges]]</f>
        <v>14850</v>
      </c>
      <c r="N5289" t="s">
        <v>28</v>
      </c>
      <c r="O5289" t="s">
        <v>814</v>
      </c>
      <c r="P5289">
        <v>0</v>
      </c>
      <c r="Q5289" t="b">
        <v>0</v>
      </c>
      <c r="R5289" t="s">
        <v>230</v>
      </c>
      <c r="S5289">
        <v>0</v>
      </c>
      <c r="T5289">
        <f>invoices[[#This Row],[total_amount]]</f>
        <v>14850</v>
      </c>
      <c r="U5289" t="s">
        <v>4060</v>
      </c>
      <c r="V5289" t="str">
        <f>INDEX([1]!Table1[tenantname],MATCH(invoices[[#This Row],[allotment_id]],[1]!Table1[TenantAllotmentID],0))</f>
        <v>Malika Gupta (C44-B2)</v>
      </c>
      <c r="W5289" t="s">
        <v>15173</v>
      </c>
      <c r="X5289" t="s">
        <v>15174</v>
      </c>
      <c r="Y5289" s="4">
        <v>45139</v>
      </c>
      <c r="Z5289" t="s">
        <v>15808</v>
      </c>
      <c r="AA5289">
        <v>9474</v>
      </c>
      <c r="AB5289">
        <v>3158</v>
      </c>
      <c r="AC5289">
        <v>568</v>
      </c>
      <c r="AD5289" s="7">
        <f>invoices[[#This Row],[Rent]]+invoices[[#This Row],[Services]]+invoices[[#This Row],[GST]]</f>
        <v>13200</v>
      </c>
      <c r="AE5289" s="7">
        <f>invoices[[#This Row],[Total]]-invoices[[#This Row],[rent_amount]]</f>
        <v>0</v>
      </c>
      <c r="AF5289">
        <v>2828</v>
      </c>
      <c r="AG5289">
        <v>1650</v>
      </c>
      <c r="AH5289">
        <f>invoices[[#This Row],[EB Amount]]-invoices[[#This Row],[electricity_amount]]</f>
        <v>0</v>
      </c>
    </row>
    <row r="5290" spans="1:34">
      <c r="A5290" t="s">
        <v>7194</v>
      </c>
      <c r="B5290" t="s">
        <v>22</v>
      </c>
      <c r="C5290" t="s">
        <v>859</v>
      </c>
      <c r="D5290" t="s">
        <v>24</v>
      </c>
      <c r="E5290" t="s">
        <v>268</v>
      </c>
      <c r="F5290" t="s">
        <v>860</v>
      </c>
      <c r="G5290" t="s">
        <v>7195</v>
      </c>
      <c r="H5290" s="1">
        <f>DATE(YEAR(invoices[[#This Row],[due_date]]),MONTH(invoices[[#This Row],[due_date]]),1)</f>
        <v>45139</v>
      </c>
      <c r="I5290" s="1">
        <v>45145</v>
      </c>
      <c r="J5290">
        <v>13600</v>
      </c>
      <c r="K5290">
        <v>1612</v>
      </c>
      <c r="L5290">
        <v>0</v>
      </c>
      <c r="M5290">
        <f>invoices[[#This Row],[rent_amount]]+invoices[[#This Row],[electricity_amount]]+invoices[[#This Row],[other_charges]]</f>
        <v>15212</v>
      </c>
      <c r="N5290" t="s">
        <v>28</v>
      </c>
      <c r="O5290" t="s">
        <v>814</v>
      </c>
      <c r="P5290">
        <v>0</v>
      </c>
      <c r="Q5290" t="b">
        <v>0</v>
      </c>
      <c r="R5290" t="s">
        <v>230</v>
      </c>
      <c r="S5290">
        <v>0</v>
      </c>
      <c r="T5290">
        <f>invoices[[#This Row],[total_amount]]</f>
        <v>15212</v>
      </c>
      <c r="U5290" t="s">
        <v>862</v>
      </c>
      <c r="V5290" t="str">
        <f>INDEX([1]!Table1[tenantname],MATCH(invoices[[#This Row],[allotment_id]],[1]!Table1[TenantAllotmentID],0))</f>
        <v>Ramkumar Ganesan (C21-B2)</v>
      </c>
      <c r="W5290" t="s">
        <v>14259</v>
      </c>
      <c r="X5290" t="s">
        <v>14260</v>
      </c>
      <c r="Y5290" s="4">
        <v>45139</v>
      </c>
      <c r="Z5290" t="s">
        <v>15808</v>
      </c>
      <c r="AA5290">
        <v>9761</v>
      </c>
      <c r="AB5290">
        <v>3253</v>
      </c>
      <c r="AC5290">
        <v>586</v>
      </c>
      <c r="AD5290" s="7">
        <f>invoices[[#This Row],[Rent]]+invoices[[#This Row],[Services]]+invoices[[#This Row],[GST]]</f>
        <v>13600</v>
      </c>
      <c r="AE5290" s="7">
        <f>invoices[[#This Row],[Total]]-invoices[[#This Row],[rent_amount]]</f>
        <v>0</v>
      </c>
      <c r="AF5290">
        <v>2831</v>
      </c>
      <c r="AG5290">
        <v>1612</v>
      </c>
      <c r="AH5290">
        <f>invoices[[#This Row],[EB Amount]]-invoices[[#This Row],[electricity_amount]]</f>
        <v>0</v>
      </c>
    </row>
    <row r="5291" spans="1:34">
      <c r="A5291" t="s">
        <v>7247</v>
      </c>
      <c r="B5291" t="s">
        <v>22</v>
      </c>
      <c r="C5291" t="s">
        <v>698</v>
      </c>
      <c r="D5291" t="s">
        <v>24</v>
      </c>
      <c r="E5291" t="s">
        <v>354</v>
      </c>
      <c r="F5291" t="s">
        <v>431</v>
      </c>
      <c r="G5291" t="s">
        <v>7248</v>
      </c>
      <c r="H5291" s="1">
        <f>DATE(YEAR(invoices[[#This Row],[due_date]]),MONTH(invoices[[#This Row],[due_date]]),1)</f>
        <v>45139</v>
      </c>
      <c r="I5291" s="1">
        <v>45145</v>
      </c>
      <c r="J5291">
        <v>15000</v>
      </c>
      <c r="K5291">
        <v>96</v>
      </c>
      <c r="L5291">
        <v>0</v>
      </c>
      <c r="M5291">
        <f>invoices[[#This Row],[rent_amount]]+invoices[[#This Row],[electricity_amount]]+invoices[[#This Row],[other_charges]]</f>
        <v>15096</v>
      </c>
      <c r="N5291" t="s">
        <v>28</v>
      </c>
      <c r="O5291" t="s">
        <v>250</v>
      </c>
      <c r="P5291">
        <v>0</v>
      </c>
      <c r="Q5291" t="b">
        <v>0</v>
      </c>
      <c r="R5291" t="s">
        <v>230</v>
      </c>
      <c r="S5291">
        <v>0</v>
      </c>
      <c r="T5291">
        <f>invoices[[#This Row],[total_amount]]</f>
        <v>15096</v>
      </c>
      <c r="U5291" t="s">
        <v>700</v>
      </c>
      <c r="V5291" t="str">
        <f>INDEX([1]!Table1[tenantname],MATCH(invoices[[#This Row],[allotment_id]],[1]!Table1[TenantAllotmentID],0))</f>
        <v>Rajagopal Raghunath (B34-A1)</v>
      </c>
      <c r="W5291" t="s">
        <v>14201</v>
      </c>
      <c r="X5291" t="s">
        <v>14202</v>
      </c>
      <c r="Y5291" s="4">
        <v>45139</v>
      </c>
      <c r="Z5291" t="s">
        <v>15808</v>
      </c>
      <c r="AA5291">
        <v>10625</v>
      </c>
      <c r="AB5291">
        <v>3708</v>
      </c>
      <c r="AC5291">
        <v>667</v>
      </c>
      <c r="AD5291" s="7">
        <f>invoices[[#This Row],[Rent]]+invoices[[#This Row],[Services]]+invoices[[#This Row],[GST]]</f>
        <v>15000</v>
      </c>
      <c r="AE5291" s="7">
        <f>invoices[[#This Row],[Total]]-invoices[[#This Row],[rent_amount]]</f>
        <v>0</v>
      </c>
      <c r="AF5291">
        <v>2855</v>
      </c>
      <c r="AG5291">
        <v>96</v>
      </c>
      <c r="AH5291">
        <f>invoices[[#This Row],[EB Amount]]-invoices[[#This Row],[electricity_amount]]</f>
        <v>0</v>
      </c>
    </row>
    <row r="5292" spans="1:34">
      <c r="A5292" t="s">
        <v>7349</v>
      </c>
      <c r="B5292" t="s">
        <v>22</v>
      </c>
      <c r="C5292" t="s">
        <v>1142</v>
      </c>
      <c r="D5292" t="s">
        <v>24</v>
      </c>
      <c r="E5292" t="s">
        <v>50</v>
      </c>
      <c r="F5292" t="s">
        <v>51</v>
      </c>
      <c r="G5292" t="s">
        <v>7350</v>
      </c>
      <c r="H5292" s="1">
        <f>DATE(YEAR(invoices[[#This Row],[due_date]]),MONTH(invoices[[#This Row],[due_date]]),1)</f>
        <v>45139</v>
      </c>
      <c r="I5292" s="1">
        <v>45145</v>
      </c>
      <c r="J5292">
        <v>12500</v>
      </c>
      <c r="K5292">
        <v>1612</v>
      </c>
      <c r="L5292">
        <v>0</v>
      </c>
      <c r="M5292">
        <f>invoices[[#This Row],[rent_amount]]+invoices[[#This Row],[electricity_amount]]+invoices[[#This Row],[other_charges]]</f>
        <v>14112</v>
      </c>
      <c r="N5292" t="s">
        <v>28</v>
      </c>
      <c r="O5292" t="s">
        <v>814</v>
      </c>
      <c r="P5292">
        <v>0</v>
      </c>
      <c r="Q5292" t="b">
        <v>0</v>
      </c>
      <c r="R5292" t="s">
        <v>230</v>
      </c>
      <c r="S5292">
        <v>0</v>
      </c>
      <c r="T5292">
        <f>invoices[[#This Row],[total_amount]]</f>
        <v>14112</v>
      </c>
      <c r="U5292" t="s">
        <v>1144</v>
      </c>
      <c r="V5292" t="str">
        <f>INDEX([1]!Table1[tenantname],MATCH(invoices[[#This Row],[allotment_id]],[1]!Table1[TenantAllotmentID],0))</f>
        <v>Shalmaan B (B32-C2)</v>
      </c>
      <c r="W5292" t="s">
        <v>14360</v>
      </c>
      <c r="X5292" t="s">
        <v>14361</v>
      </c>
      <c r="Y5292" s="4">
        <v>45139</v>
      </c>
      <c r="Z5292" t="s">
        <v>15808</v>
      </c>
      <c r="AA5292">
        <v>8971</v>
      </c>
      <c r="AB5292">
        <v>2991</v>
      </c>
      <c r="AC5292">
        <v>538</v>
      </c>
      <c r="AD5292" s="7">
        <f>invoices[[#This Row],[Rent]]+invoices[[#This Row],[Services]]+invoices[[#This Row],[GST]]</f>
        <v>12500</v>
      </c>
      <c r="AE5292" s="7">
        <f>invoices[[#This Row],[Total]]-invoices[[#This Row],[rent_amount]]</f>
        <v>0</v>
      </c>
      <c r="AF5292">
        <v>2907</v>
      </c>
      <c r="AG5292">
        <v>1612</v>
      </c>
      <c r="AH5292">
        <f>invoices[[#This Row],[EB Amount]]-invoices[[#This Row],[electricity_amount]]</f>
        <v>0</v>
      </c>
    </row>
    <row r="5293" spans="1:34">
      <c r="A5293" t="s">
        <v>7497</v>
      </c>
      <c r="B5293" t="s">
        <v>22</v>
      </c>
      <c r="C5293" t="s">
        <v>3654</v>
      </c>
      <c r="D5293" t="s">
        <v>24</v>
      </c>
      <c r="E5293" t="s">
        <v>195</v>
      </c>
      <c r="F5293" t="s">
        <v>196</v>
      </c>
      <c r="G5293" t="s">
        <v>7498</v>
      </c>
      <c r="H5293" s="1">
        <f>DATE(YEAR(invoices[[#This Row],[due_date]]),MONTH(invoices[[#This Row],[due_date]]),1)</f>
        <v>45139</v>
      </c>
      <c r="I5293" s="1">
        <v>45145</v>
      </c>
      <c r="J5293">
        <v>13600</v>
      </c>
      <c r="K5293">
        <v>1210</v>
      </c>
      <c r="L5293">
        <v>0</v>
      </c>
      <c r="M5293">
        <f>invoices[[#This Row],[rent_amount]]+invoices[[#This Row],[electricity_amount]]+invoices[[#This Row],[other_charges]]</f>
        <v>14810</v>
      </c>
      <c r="N5293" t="s">
        <v>28</v>
      </c>
      <c r="O5293" t="s">
        <v>814</v>
      </c>
      <c r="P5293">
        <v>0</v>
      </c>
      <c r="Q5293" t="b">
        <v>0</v>
      </c>
      <c r="R5293" t="s">
        <v>230</v>
      </c>
      <c r="S5293">
        <v>0</v>
      </c>
      <c r="T5293">
        <f>invoices[[#This Row],[total_amount]]</f>
        <v>14810</v>
      </c>
      <c r="U5293" t="s">
        <v>3656</v>
      </c>
      <c r="V5293" t="str">
        <f>INDEX([1]!Table1[tenantname],MATCH(invoices[[#This Row],[allotment_id]],[1]!Table1[TenantAllotmentID],0))</f>
        <v>Srividya Bannaravuri (D41-B1)</v>
      </c>
      <c r="W5293" t="s">
        <v>15100</v>
      </c>
      <c r="X5293" t="s">
        <v>15101</v>
      </c>
      <c r="Y5293" s="4">
        <v>45139</v>
      </c>
      <c r="Z5293" t="s">
        <v>15808</v>
      </c>
      <c r="AA5293">
        <v>9761</v>
      </c>
      <c r="AB5293">
        <v>3253</v>
      </c>
      <c r="AC5293">
        <v>586</v>
      </c>
      <c r="AD5293" s="7">
        <f>invoices[[#This Row],[Rent]]+invoices[[#This Row],[Services]]+invoices[[#This Row],[GST]]</f>
        <v>13600</v>
      </c>
      <c r="AE5293" s="7">
        <f>invoices[[#This Row],[Total]]-invoices[[#This Row],[rent_amount]]</f>
        <v>0</v>
      </c>
      <c r="AF5293">
        <v>2980</v>
      </c>
      <c r="AG5293">
        <v>1210</v>
      </c>
      <c r="AH5293">
        <f>invoices[[#This Row],[EB Amount]]-invoices[[#This Row],[electricity_amount]]</f>
        <v>0</v>
      </c>
    </row>
    <row r="5294" spans="1:34">
      <c r="A5294" t="s">
        <v>7568</v>
      </c>
      <c r="B5294" t="s">
        <v>22</v>
      </c>
      <c r="C5294" t="s">
        <v>1274</v>
      </c>
      <c r="D5294" t="s">
        <v>24</v>
      </c>
      <c r="E5294" t="s">
        <v>195</v>
      </c>
      <c r="F5294" t="s">
        <v>1753</v>
      </c>
      <c r="G5294" t="s">
        <v>7569</v>
      </c>
      <c r="H5294" s="1">
        <f>DATE(YEAR(invoices[[#This Row],[due_date]]),MONTH(invoices[[#This Row],[due_date]]),1)</f>
        <v>45139</v>
      </c>
      <c r="I5294" s="1">
        <v>45145</v>
      </c>
      <c r="J5294">
        <v>17000</v>
      </c>
      <c r="K5294">
        <v>1210</v>
      </c>
      <c r="L5294">
        <v>0</v>
      </c>
      <c r="M5294">
        <f>invoices[[#This Row],[rent_amount]]+invoices[[#This Row],[electricity_amount]]+invoices[[#This Row],[other_charges]]</f>
        <v>18210</v>
      </c>
      <c r="N5294" t="s">
        <v>28</v>
      </c>
      <c r="O5294" t="s">
        <v>250</v>
      </c>
      <c r="P5294">
        <v>0</v>
      </c>
      <c r="Q5294" t="b">
        <v>0</v>
      </c>
      <c r="R5294" t="s">
        <v>230</v>
      </c>
      <c r="S5294">
        <v>0</v>
      </c>
      <c r="T5294">
        <f>invoices[[#This Row],[total_amount]]</f>
        <v>18210</v>
      </c>
      <c r="U5294" t="s">
        <v>1755</v>
      </c>
      <c r="V5294" t="str">
        <f>INDEX([1]!Table1[tenantname],MATCH(invoices[[#This Row],[allotment_id]],[1]!Table1[TenantAllotmentID],0))</f>
        <v>Sreyashi Chowdhury (D41-A1)</v>
      </c>
      <c r="W5294" t="s">
        <v>14409</v>
      </c>
      <c r="X5294" t="s">
        <v>14584</v>
      </c>
      <c r="Y5294" s="4">
        <v>45139</v>
      </c>
      <c r="Z5294" t="s">
        <v>15808</v>
      </c>
      <c r="AA5294">
        <v>12200</v>
      </c>
      <c r="AB5294">
        <v>4068</v>
      </c>
      <c r="AC5294">
        <v>732</v>
      </c>
      <c r="AD5294" s="7">
        <f>invoices[[#This Row],[Rent]]+invoices[[#This Row],[Services]]+invoices[[#This Row],[GST]]</f>
        <v>17000</v>
      </c>
      <c r="AE5294" s="7">
        <f>invoices[[#This Row],[Total]]-invoices[[#This Row],[rent_amount]]</f>
        <v>0</v>
      </c>
      <c r="AF5294">
        <v>3018</v>
      </c>
      <c r="AG5294">
        <v>1210</v>
      </c>
      <c r="AH5294">
        <f>invoices[[#This Row],[EB Amount]]-invoices[[#This Row],[electricity_amount]]</f>
        <v>0</v>
      </c>
    </row>
    <row r="5295" spans="1:34">
      <c r="A5295" t="s">
        <v>7608</v>
      </c>
      <c r="B5295" t="s">
        <v>22</v>
      </c>
      <c r="C5295" t="s">
        <v>1571</v>
      </c>
      <c r="D5295" t="s">
        <v>24</v>
      </c>
      <c r="E5295" t="s">
        <v>104</v>
      </c>
      <c r="F5295" t="s">
        <v>1572</v>
      </c>
      <c r="G5295" t="s">
        <v>7609</v>
      </c>
      <c r="H5295" s="1">
        <f>DATE(YEAR(invoices[[#This Row],[due_date]]),MONTH(invoices[[#This Row],[due_date]]),1)</f>
        <v>45139</v>
      </c>
      <c r="I5295" s="1">
        <v>45145</v>
      </c>
      <c r="J5295">
        <v>13600</v>
      </c>
      <c r="K5295">
        <v>837</v>
      </c>
      <c r="L5295">
        <v>0</v>
      </c>
      <c r="M5295">
        <f>invoices[[#This Row],[rent_amount]]+invoices[[#This Row],[electricity_amount]]+invoices[[#This Row],[other_charges]]</f>
        <v>14437</v>
      </c>
      <c r="N5295" t="s">
        <v>28</v>
      </c>
      <c r="O5295" t="s">
        <v>229</v>
      </c>
      <c r="P5295">
        <v>0</v>
      </c>
      <c r="Q5295" t="b">
        <v>0</v>
      </c>
      <c r="R5295" t="s">
        <v>230</v>
      </c>
      <c r="S5295">
        <v>0</v>
      </c>
      <c r="T5295">
        <f>invoices[[#This Row],[total_amount]]</f>
        <v>14437</v>
      </c>
      <c r="U5295" t="s">
        <v>1574</v>
      </c>
      <c r="V5295" t="str">
        <f>INDEX([1]!Table1[tenantname],MATCH(invoices[[#This Row],[allotment_id]],[1]!Table1[TenantAllotmentID],0))</f>
        <v>Ravi S (B14-B2)</v>
      </c>
      <c r="W5295" t="s">
        <v>14522</v>
      </c>
      <c r="X5295" t="s">
        <v>14523</v>
      </c>
      <c r="Y5295" s="4">
        <v>45139</v>
      </c>
      <c r="Z5295" t="s">
        <v>15808</v>
      </c>
      <c r="AA5295">
        <v>9761</v>
      </c>
      <c r="AB5295">
        <v>3253</v>
      </c>
      <c r="AC5295">
        <v>586</v>
      </c>
      <c r="AD5295" s="7">
        <f>invoices[[#This Row],[Rent]]+invoices[[#This Row],[Services]]+invoices[[#This Row],[GST]]</f>
        <v>13600</v>
      </c>
      <c r="AE5295" s="7">
        <f>invoices[[#This Row],[Total]]-invoices[[#This Row],[rent_amount]]</f>
        <v>0</v>
      </c>
      <c r="AF5295">
        <v>3037</v>
      </c>
      <c r="AG5295">
        <v>837</v>
      </c>
      <c r="AH5295">
        <f>invoices[[#This Row],[EB Amount]]-invoices[[#This Row],[electricity_amount]]</f>
        <v>0</v>
      </c>
    </row>
    <row r="5296" spans="1:34">
      <c r="A5296" t="s">
        <v>7816</v>
      </c>
      <c r="B5296" t="s">
        <v>22</v>
      </c>
      <c r="C5296" t="s">
        <v>3054</v>
      </c>
      <c r="D5296" t="s">
        <v>24</v>
      </c>
      <c r="E5296" t="s">
        <v>592</v>
      </c>
      <c r="F5296" t="s">
        <v>883</v>
      </c>
      <c r="G5296" t="s">
        <v>7817</v>
      </c>
      <c r="H5296" s="1">
        <f>DATE(YEAR(invoices[[#This Row],[due_date]]),MONTH(invoices[[#This Row],[due_date]]),1)</f>
        <v>45139</v>
      </c>
      <c r="I5296" s="1">
        <v>45145</v>
      </c>
      <c r="J5296">
        <v>13600</v>
      </c>
      <c r="K5296">
        <v>1558</v>
      </c>
      <c r="L5296">
        <v>0</v>
      </c>
      <c r="M5296">
        <f>invoices[[#This Row],[rent_amount]]+invoices[[#This Row],[electricity_amount]]+invoices[[#This Row],[other_charges]]</f>
        <v>15158</v>
      </c>
      <c r="N5296" t="s">
        <v>28</v>
      </c>
      <c r="O5296" t="s">
        <v>250</v>
      </c>
      <c r="P5296">
        <v>0</v>
      </c>
      <c r="Q5296" t="b">
        <v>0</v>
      </c>
      <c r="R5296" t="s">
        <v>230</v>
      </c>
      <c r="S5296">
        <v>0</v>
      </c>
      <c r="T5296">
        <f>invoices[[#This Row],[total_amount]]</f>
        <v>15158</v>
      </c>
      <c r="U5296" t="s">
        <v>3056</v>
      </c>
      <c r="V5296" t="str">
        <f>INDEX([1]!Table1[tenantname],MATCH(invoices[[#This Row],[allotment_id]],[1]!Table1[TenantAllotmentID],0))</f>
        <v>Bidisha Das (A44-B1)</v>
      </c>
      <c r="W5296" t="s">
        <v>14959</v>
      </c>
      <c r="X5296" t="s">
        <v>14960</v>
      </c>
      <c r="Y5296" s="4">
        <v>45139</v>
      </c>
      <c r="Z5296" t="s">
        <v>15808</v>
      </c>
      <c r="AA5296">
        <v>9761</v>
      </c>
      <c r="AB5296">
        <v>3253</v>
      </c>
      <c r="AC5296">
        <v>586</v>
      </c>
      <c r="AD5296" s="7">
        <f>invoices[[#This Row],[Rent]]+invoices[[#This Row],[Services]]+invoices[[#This Row],[GST]]</f>
        <v>13600</v>
      </c>
      <c r="AE5296" s="7">
        <f>invoices[[#This Row],[Total]]-invoices[[#This Row],[rent_amount]]</f>
        <v>0</v>
      </c>
      <c r="AF5296">
        <v>3146</v>
      </c>
      <c r="AG5296">
        <v>1558</v>
      </c>
      <c r="AH5296">
        <f>invoices[[#This Row],[EB Amount]]-invoices[[#This Row],[electricity_amount]]</f>
        <v>0</v>
      </c>
    </row>
    <row r="5297" spans="1:34">
      <c r="A5297" t="s">
        <v>7838</v>
      </c>
      <c r="B5297" t="s">
        <v>22</v>
      </c>
      <c r="C5297" t="s">
        <v>649</v>
      </c>
      <c r="D5297" t="s">
        <v>24</v>
      </c>
      <c r="E5297" t="s">
        <v>195</v>
      </c>
      <c r="F5297" t="s">
        <v>650</v>
      </c>
      <c r="G5297" t="s">
        <v>7839</v>
      </c>
      <c r="H5297" s="1">
        <f>DATE(YEAR(invoices[[#This Row],[due_date]]),MONTH(invoices[[#This Row],[due_date]]),1)</f>
        <v>45139</v>
      </c>
      <c r="I5297" s="1">
        <v>45145</v>
      </c>
      <c r="J5297">
        <v>13600</v>
      </c>
      <c r="K5297">
        <v>1705</v>
      </c>
      <c r="L5297">
        <v>0</v>
      </c>
      <c r="M5297">
        <f>invoices[[#This Row],[rent_amount]]+invoices[[#This Row],[electricity_amount]]+invoices[[#This Row],[other_charges]]</f>
        <v>15305</v>
      </c>
      <c r="N5297" t="s">
        <v>28</v>
      </c>
      <c r="O5297" t="s">
        <v>229</v>
      </c>
      <c r="P5297">
        <v>0</v>
      </c>
      <c r="Q5297" t="b">
        <v>0</v>
      </c>
      <c r="R5297" t="s">
        <v>230</v>
      </c>
      <c r="S5297">
        <v>0</v>
      </c>
      <c r="T5297">
        <f>invoices[[#This Row],[total_amount]]</f>
        <v>15305</v>
      </c>
      <c r="U5297" t="s">
        <v>652</v>
      </c>
      <c r="V5297" t="str">
        <f>INDEX([1]!Table1[tenantname],MATCH(invoices[[#This Row],[allotment_id]],[1]!Table1[TenantAllotmentID],0))</f>
        <v>Sai Prasanna Sape (D41-B2)</v>
      </c>
      <c r="W5297" t="s">
        <v>14183</v>
      </c>
      <c r="X5297" t="s">
        <v>14184</v>
      </c>
      <c r="Y5297" s="4">
        <v>45139</v>
      </c>
      <c r="Z5297" t="s">
        <v>15808</v>
      </c>
      <c r="AA5297">
        <v>9761</v>
      </c>
      <c r="AB5297">
        <v>3253</v>
      </c>
      <c r="AC5297">
        <v>586</v>
      </c>
      <c r="AD5297" s="7">
        <f>invoices[[#This Row],[Rent]]+invoices[[#This Row],[Services]]+invoices[[#This Row],[GST]]</f>
        <v>13600</v>
      </c>
      <c r="AE5297" s="7">
        <f>invoices[[#This Row],[Total]]-invoices[[#This Row],[rent_amount]]</f>
        <v>0</v>
      </c>
      <c r="AF5297">
        <v>3157</v>
      </c>
      <c r="AG5297">
        <v>1705</v>
      </c>
      <c r="AH5297">
        <f>invoices[[#This Row],[EB Amount]]-invoices[[#This Row],[electricity_amount]]</f>
        <v>0</v>
      </c>
    </row>
    <row r="5298" spans="1:34">
      <c r="A5298" t="s">
        <v>7840</v>
      </c>
      <c r="B5298" t="s">
        <v>22</v>
      </c>
      <c r="C5298" t="s">
        <v>1781</v>
      </c>
      <c r="D5298" t="s">
        <v>24</v>
      </c>
      <c r="E5298" t="s">
        <v>349</v>
      </c>
      <c r="F5298" t="s">
        <v>1626</v>
      </c>
      <c r="G5298" t="s">
        <v>7841</v>
      </c>
      <c r="H5298" s="1">
        <f>DATE(YEAR(invoices[[#This Row],[due_date]]),MONTH(invoices[[#This Row],[due_date]]),1)</f>
        <v>45139</v>
      </c>
      <c r="I5298" s="1">
        <v>45145</v>
      </c>
      <c r="J5298">
        <v>13600</v>
      </c>
      <c r="K5298">
        <v>1178</v>
      </c>
      <c r="L5298">
        <v>0</v>
      </c>
      <c r="M5298">
        <f>invoices[[#This Row],[rent_amount]]+invoices[[#This Row],[electricity_amount]]+invoices[[#This Row],[other_charges]]</f>
        <v>14778</v>
      </c>
      <c r="N5298" t="s">
        <v>28</v>
      </c>
      <c r="O5298" t="s">
        <v>814</v>
      </c>
      <c r="P5298">
        <v>0</v>
      </c>
      <c r="Q5298" t="b">
        <v>0</v>
      </c>
      <c r="R5298" t="s">
        <v>230</v>
      </c>
      <c r="S5298">
        <v>0</v>
      </c>
      <c r="T5298">
        <f>invoices[[#This Row],[total_amount]]</f>
        <v>14778</v>
      </c>
      <c r="U5298" t="s">
        <v>1783</v>
      </c>
      <c r="V5298" t="str">
        <f>INDEX([1]!Table1[tenantname],MATCH(invoices[[#This Row],[allotment_id]],[1]!Table1[TenantAllotmentID],0))</f>
        <v>Rushikesh Kushare (B11-B2)</v>
      </c>
      <c r="W5298" t="s">
        <v>14593</v>
      </c>
      <c r="X5298" t="s">
        <v>14594</v>
      </c>
      <c r="Y5298" s="4">
        <v>45139</v>
      </c>
      <c r="Z5298" t="s">
        <v>15808</v>
      </c>
      <c r="AA5298">
        <v>9761</v>
      </c>
      <c r="AB5298">
        <v>3253</v>
      </c>
      <c r="AC5298">
        <v>586</v>
      </c>
      <c r="AD5298" s="7">
        <f>invoices[[#This Row],[Rent]]+invoices[[#This Row],[Services]]+invoices[[#This Row],[GST]]</f>
        <v>13600</v>
      </c>
      <c r="AE5298" s="7">
        <f>invoices[[#This Row],[Total]]-invoices[[#This Row],[rent_amount]]</f>
        <v>0</v>
      </c>
      <c r="AF5298">
        <v>3158</v>
      </c>
      <c r="AG5298">
        <v>1178</v>
      </c>
      <c r="AH5298">
        <f>invoices[[#This Row],[EB Amount]]-invoices[[#This Row],[electricity_amount]]</f>
        <v>0</v>
      </c>
    </row>
    <row r="5299" spans="1:34">
      <c r="A5299" t="s">
        <v>7854</v>
      </c>
      <c r="B5299" t="s">
        <v>22</v>
      </c>
      <c r="C5299" t="s">
        <v>1744</v>
      </c>
      <c r="D5299" t="s">
        <v>24</v>
      </c>
      <c r="E5299" t="s">
        <v>195</v>
      </c>
      <c r="F5299" s="2" t="s">
        <v>1745</v>
      </c>
      <c r="G5299" t="s">
        <v>7855</v>
      </c>
      <c r="H5299" s="1">
        <f>DATE(YEAR(invoices[[#This Row],[due_date]]),MONTH(invoices[[#This Row],[due_date]]),1)</f>
        <v>45139</v>
      </c>
      <c r="I5299" s="1">
        <v>45145</v>
      </c>
      <c r="J5299">
        <v>12500</v>
      </c>
      <c r="K5299">
        <v>1705</v>
      </c>
      <c r="L5299">
        <v>0</v>
      </c>
      <c r="M5299">
        <f>invoices[[#This Row],[rent_amount]]+invoices[[#This Row],[electricity_amount]]+invoices[[#This Row],[other_charges]]</f>
        <v>14205</v>
      </c>
      <c r="N5299" t="s">
        <v>28</v>
      </c>
      <c r="O5299" t="s">
        <v>814</v>
      </c>
      <c r="P5299">
        <v>0</v>
      </c>
      <c r="Q5299" t="b">
        <v>0</v>
      </c>
      <c r="R5299" t="s">
        <v>230</v>
      </c>
      <c r="S5299">
        <v>0</v>
      </c>
      <c r="T5299">
        <f>invoices[[#This Row],[total_amount]]</f>
        <v>14205</v>
      </c>
      <c r="U5299" t="s">
        <v>1747</v>
      </c>
      <c r="V5299" t="str">
        <f>INDEX([1]!Table1[tenantname],MATCH(invoices[[#This Row],[allotment_id]],[1]!Table1[TenantAllotmentID],0))</f>
        <v>Siya Sharma (D41-C1)</v>
      </c>
      <c r="W5299" t="s">
        <v>14580</v>
      </c>
      <c r="X5299" t="s">
        <v>14581</v>
      </c>
      <c r="Y5299" s="4">
        <v>45139</v>
      </c>
      <c r="Z5299" t="s">
        <v>15808</v>
      </c>
      <c r="AA5299">
        <v>8971</v>
      </c>
      <c r="AB5299">
        <v>2991</v>
      </c>
      <c r="AC5299">
        <v>538</v>
      </c>
      <c r="AD5299" s="7">
        <f>invoices[[#This Row],[Rent]]+invoices[[#This Row],[Services]]+invoices[[#This Row],[GST]]</f>
        <v>12500</v>
      </c>
      <c r="AE5299" s="7">
        <f>invoices[[#This Row],[Total]]-invoices[[#This Row],[rent_amount]]</f>
        <v>0</v>
      </c>
      <c r="AF5299">
        <v>3165</v>
      </c>
      <c r="AG5299">
        <v>1705</v>
      </c>
      <c r="AH5299">
        <f>invoices[[#This Row],[EB Amount]]-invoices[[#This Row],[electricity_amount]]</f>
        <v>0</v>
      </c>
    </row>
    <row r="5300" spans="1:34">
      <c r="A5300" t="s">
        <v>7858</v>
      </c>
      <c r="B5300" t="s">
        <v>22</v>
      </c>
      <c r="C5300" t="s">
        <v>2011</v>
      </c>
      <c r="D5300" t="s">
        <v>24</v>
      </c>
      <c r="E5300" t="s">
        <v>155</v>
      </c>
      <c r="F5300" t="s">
        <v>1928</v>
      </c>
      <c r="G5300" t="s">
        <v>7859</v>
      </c>
      <c r="H5300" s="1">
        <f>DATE(YEAR(invoices[[#This Row],[due_date]]),MONTH(invoices[[#This Row],[due_date]]),1)</f>
        <v>45139</v>
      </c>
      <c r="I5300" s="1">
        <v>45145</v>
      </c>
      <c r="J5300">
        <v>13200</v>
      </c>
      <c r="K5300">
        <v>1650</v>
      </c>
      <c r="L5300">
        <v>0</v>
      </c>
      <c r="M5300">
        <f>invoices[[#This Row],[rent_amount]]+invoices[[#This Row],[electricity_amount]]+invoices[[#This Row],[other_charges]]</f>
        <v>14850</v>
      </c>
      <c r="N5300" t="s">
        <v>28</v>
      </c>
      <c r="O5300" t="s">
        <v>814</v>
      </c>
      <c r="P5300">
        <v>0</v>
      </c>
      <c r="Q5300" t="b">
        <v>0</v>
      </c>
      <c r="R5300" t="s">
        <v>230</v>
      </c>
      <c r="S5300">
        <v>0</v>
      </c>
      <c r="T5300">
        <f>invoices[[#This Row],[total_amount]]</f>
        <v>14850</v>
      </c>
      <c r="U5300" t="s">
        <v>2013</v>
      </c>
      <c r="V5300" t="str">
        <f>INDEX([1]!Table1[tenantname],MATCH(invoices[[#This Row],[allotment_id]],[1]!Table1[TenantAllotmentID],0))</f>
        <v>Arti Rastogi (C44-B1)</v>
      </c>
      <c r="W5300" t="s">
        <v>14675</v>
      </c>
      <c r="X5300" t="s">
        <v>14676</v>
      </c>
      <c r="Y5300" s="4">
        <v>45139</v>
      </c>
      <c r="Z5300" t="s">
        <v>15808</v>
      </c>
      <c r="AA5300">
        <v>9474</v>
      </c>
      <c r="AB5300">
        <v>3158</v>
      </c>
      <c r="AC5300">
        <v>568</v>
      </c>
      <c r="AD5300" s="7">
        <f>invoices[[#This Row],[Rent]]+invoices[[#This Row],[Services]]+invoices[[#This Row],[GST]]</f>
        <v>13200</v>
      </c>
      <c r="AE5300" s="7">
        <f>invoices[[#This Row],[Total]]-invoices[[#This Row],[rent_amount]]</f>
        <v>0</v>
      </c>
      <c r="AF5300">
        <v>3167</v>
      </c>
      <c r="AG5300">
        <v>1650</v>
      </c>
      <c r="AH5300">
        <f>invoices[[#This Row],[EB Amount]]-invoices[[#This Row],[electricity_amount]]</f>
        <v>0</v>
      </c>
    </row>
    <row r="5301" spans="1:34">
      <c r="A5301" t="s">
        <v>7992</v>
      </c>
      <c r="B5301" t="s">
        <v>22</v>
      </c>
      <c r="C5301" t="s">
        <v>194</v>
      </c>
      <c r="D5301" t="s">
        <v>24</v>
      </c>
      <c r="E5301" t="s">
        <v>181</v>
      </c>
      <c r="F5301" t="s">
        <v>758</v>
      </c>
      <c r="G5301" t="s">
        <v>7993</v>
      </c>
      <c r="H5301" s="1">
        <f>DATE(YEAR(invoices[[#This Row],[due_date]]),MONTH(invoices[[#This Row],[due_date]]),1)</f>
        <v>45139</v>
      </c>
      <c r="I5301" s="1">
        <v>45145</v>
      </c>
      <c r="J5301">
        <v>12500</v>
      </c>
      <c r="K5301">
        <v>2015</v>
      </c>
      <c r="L5301">
        <v>0</v>
      </c>
      <c r="M5301">
        <f>invoices[[#This Row],[rent_amount]]+invoices[[#This Row],[electricity_amount]]+invoices[[#This Row],[other_charges]]</f>
        <v>14515</v>
      </c>
      <c r="N5301" t="s">
        <v>28</v>
      </c>
      <c r="O5301" t="s">
        <v>229</v>
      </c>
      <c r="P5301">
        <v>0</v>
      </c>
      <c r="Q5301" t="b">
        <v>0</v>
      </c>
      <c r="R5301" t="s">
        <v>230</v>
      </c>
      <c r="S5301">
        <v>0</v>
      </c>
      <c r="T5301">
        <f>invoices[[#This Row],[total_amount]]</f>
        <v>14515</v>
      </c>
      <c r="U5301" t="s">
        <v>1285</v>
      </c>
      <c r="V5301" t="str">
        <f>INDEX([1]!Table1[tenantname],MATCH(invoices[[#This Row],[allotment_id]],[1]!Table1[TenantAllotmentID],0))</f>
        <v>Nisha Nair (B24-C2)</v>
      </c>
      <c r="W5301" t="s">
        <v>14030</v>
      </c>
      <c r="X5301" t="s">
        <v>14413</v>
      </c>
      <c r="Y5301" s="4">
        <v>45139</v>
      </c>
      <c r="Z5301" t="s">
        <v>15808</v>
      </c>
      <c r="AA5301">
        <v>8971</v>
      </c>
      <c r="AB5301">
        <v>2991</v>
      </c>
      <c r="AC5301">
        <v>538</v>
      </c>
      <c r="AD5301" s="7">
        <f>invoices[[#This Row],[Rent]]+invoices[[#This Row],[Services]]+invoices[[#This Row],[GST]]</f>
        <v>12500</v>
      </c>
      <c r="AE5301" s="7">
        <f>invoices[[#This Row],[Total]]-invoices[[#This Row],[rent_amount]]</f>
        <v>0</v>
      </c>
      <c r="AF5301">
        <v>3231</v>
      </c>
      <c r="AG5301">
        <v>2015</v>
      </c>
      <c r="AH5301">
        <f>invoices[[#This Row],[EB Amount]]-invoices[[#This Row],[electricity_amount]]</f>
        <v>0</v>
      </c>
    </row>
    <row r="5302" spans="1:34">
      <c r="A5302" t="s">
        <v>7994</v>
      </c>
      <c r="B5302" t="s">
        <v>22</v>
      </c>
      <c r="C5302" t="s">
        <v>893</v>
      </c>
      <c r="D5302" t="s">
        <v>24</v>
      </c>
      <c r="E5302" t="s">
        <v>104</v>
      </c>
      <c r="F5302" t="s">
        <v>894</v>
      </c>
      <c r="G5302" t="s">
        <v>7995</v>
      </c>
      <c r="H5302" s="1">
        <f>DATE(YEAR(invoices[[#This Row],[due_date]]),MONTH(invoices[[#This Row],[due_date]]),1)</f>
        <v>45139</v>
      </c>
      <c r="I5302" s="1">
        <v>45145</v>
      </c>
      <c r="J5302">
        <v>13600</v>
      </c>
      <c r="K5302">
        <v>837</v>
      </c>
      <c r="L5302">
        <v>0</v>
      </c>
      <c r="M5302">
        <f>invoices[[#This Row],[rent_amount]]+invoices[[#This Row],[electricity_amount]]+invoices[[#This Row],[other_charges]]</f>
        <v>14437</v>
      </c>
      <c r="N5302" t="s">
        <v>28</v>
      </c>
      <c r="O5302" t="s">
        <v>229</v>
      </c>
      <c r="P5302">
        <v>0</v>
      </c>
      <c r="Q5302" t="b">
        <v>0</v>
      </c>
      <c r="R5302" t="s">
        <v>230</v>
      </c>
      <c r="S5302">
        <v>0</v>
      </c>
      <c r="T5302">
        <f>invoices[[#This Row],[total_amount]]</f>
        <v>14437</v>
      </c>
      <c r="U5302" t="s">
        <v>895</v>
      </c>
      <c r="V5302" t="str">
        <f>INDEX([1]!Table1[tenantname],MATCH(invoices[[#This Row],[allotment_id]],[1]!Table1[TenantAllotmentID],0))</f>
        <v>Kumaraswamy K (B14-B1)</v>
      </c>
      <c r="W5302" t="s">
        <v>14271</v>
      </c>
      <c r="X5302" t="s">
        <v>14272</v>
      </c>
      <c r="Y5302" s="4">
        <v>45139</v>
      </c>
      <c r="Z5302" t="s">
        <v>15808</v>
      </c>
      <c r="AA5302">
        <v>9761</v>
      </c>
      <c r="AB5302">
        <v>3253</v>
      </c>
      <c r="AC5302">
        <v>586</v>
      </c>
      <c r="AD5302" s="7">
        <f>invoices[[#This Row],[Rent]]+invoices[[#This Row],[Services]]+invoices[[#This Row],[GST]]</f>
        <v>13600</v>
      </c>
      <c r="AE5302" s="7">
        <f>invoices[[#This Row],[Total]]-invoices[[#This Row],[rent_amount]]</f>
        <v>0</v>
      </c>
      <c r="AF5302">
        <v>3232</v>
      </c>
      <c r="AG5302">
        <v>837</v>
      </c>
      <c r="AH5302">
        <f>invoices[[#This Row],[EB Amount]]-invoices[[#This Row],[electricity_amount]]</f>
        <v>0</v>
      </c>
    </row>
    <row r="5303" spans="1:34">
      <c r="A5303" t="s">
        <v>8155</v>
      </c>
      <c r="B5303" t="s">
        <v>22</v>
      </c>
      <c r="C5303" t="s">
        <v>1425</v>
      </c>
      <c r="D5303" t="s">
        <v>24</v>
      </c>
      <c r="E5303" t="s">
        <v>96</v>
      </c>
      <c r="F5303" t="s">
        <v>1426</v>
      </c>
      <c r="G5303" t="s">
        <v>8156</v>
      </c>
      <c r="H5303" s="1">
        <f>DATE(YEAR(invoices[[#This Row],[due_date]]),MONTH(invoices[[#This Row],[due_date]]),1)</f>
        <v>45139</v>
      </c>
      <c r="I5303" s="1">
        <v>45145</v>
      </c>
      <c r="J5303">
        <v>13600</v>
      </c>
      <c r="K5303">
        <v>2139</v>
      </c>
      <c r="L5303">
        <v>0</v>
      </c>
      <c r="M5303">
        <f>invoices[[#This Row],[rent_amount]]+invoices[[#This Row],[electricity_amount]]+invoices[[#This Row],[other_charges]]</f>
        <v>15739</v>
      </c>
      <c r="N5303" t="s">
        <v>28</v>
      </c>
      <c r="O5303" t="s">
        <v>229</v>
      </c>
      <c r="P5303">
        <v>0</v>
      </c>
      <c r="Q5303" t="b">
        <v>0</v>
      </c>
      <c r="R5303" t="s">
        <v>230</v>
      </c>
      <c r="S5303">
        <v>0</v>
      </c>
      <c r="T5303">
        <f>invoices[[#This Row],[total_amount]]</f>
        <v>15739</v>
      </c>
      <c r="U5303" t="s">
        <v>1428</v>
      </c>
      <c r="V5303" t="str">
        <f>INDEX([1]!Table1[tenantname],MATCH(invoices[[#This Row],[allotment_id]],[1]!Table1[TenantAllotmentID],0))</f>
        <v>Nithin kumar Panjala (B33-B1)</v>
      </c>
      <c r="W5303" t="s">
        <v>14468</v>
      </c>
      <c r="X5303" t="s">
        <v>14469</v>
      </c>
      <c r="Y5303" s="4">
        <v>45139</v>
      </c>
      <c r="Z5303" t="s">
        <v>15808</v>
      </c>
      <c r="AA5303">
        <v>9761</v>
      </c>
      <c r="AB5303">
        <v>3253</v>
      </c>
      <c r="AC5303">
        <v>586</v>
      </c>
      <c r="AD5303" s="7">
        <f>invoices[[#This Row],[Rent]]+invoices[[#This Row],[Services]]+invoices[[#This Row],[GST]]</f>
        <v>13600</v>
      </c>
      <c r="AE5303" s="7">
        <f>invoices[[#This Row],[Total]]-invoices[[#This Row],[rent_amount]]</f>
        <v>0</v>
      </c>
      <c r="AF5303">
        <v>3314</v>
      </c>
      <c r="AG5303">
        <v>2139</v>
      </c>
      <c r="AH5303">
        <f>invoices[[#This Row],[EB Amount]]-invoices[[#This Row],[electricity_amount]]</f>
        <v>0</v>
      </c>
    </row>
    <row r="5304" spans="1:34">
      <c r="A5304" s="2" t="s">
        <v>8184</v>
      </c>
      <c r="B5304" t="s">
        <v>22</v>
      </c>
      <c r="C5304" t="s">
        <v>1057</v>
      </c>
      <c r="D5304" t="s">
        <v>24</v>
      </c>
      <c r="E5304" t="s">
        <v>234</v>
      </c>
      <c r="F5304" t="s">
        <v>235</v>
      </c>
      <c r="G5304" t="s">
        <v>8185</v>
      </c>
      <c r="H5304" s="1">
        <f>DATE(YEAR(invoices[[#This Row],[due_date]]),MONTH(invoices[[#This Row],[due_date]]),1)</f>
        <v>45139</v>
      </c>
      <c r="I5304" s="1">
        <v>45145</v>
      </c>
      <c r="J5304">
        <v>13420</v>
      </c>
      <c r="K5304">
        <v>0</v>
      </c>
      <c r="L5304">
        <v>0</v>
      </c>
      <c r="M5304">
        <f>invoices[[#This Row],[rent_amount]]+invoices[[#This Row],[electricity_amount]]+invoices[[#This Row],[other_charges]]</f>
        <v>13420</v>
      </c>
      <c r="N5304" t="s">
        <v>28</v>
      </c>
      <c r="O5304" t="s">
        <v>229</v>
      </c>
      <c r="P5304">
        <v>0</v>
      </c>
      <c r="Q5304" t="b">
        <v>0</v>
      </c>
      <c r="R5304" t="s">
        <v>230</v>
      </c>
      <c r="S5304">
        <v>0</v>
      </c>
      <c r="T5304">
        <f>invoices[[#This Row],[total_amount]]</f>
        <v>13420</v>
      </c>
      <c r="U5304" t="s">
        <v>1059</v>
      </c>
      <c r="V5304" t="str">
        <f>INDEX([1]!Table1[tenantname],MATCH(invoices[[#This Row],[allotment_id]],[1]!Table1[TenantAllotmentID],0))</f>
        <v>Nilima Neetu Tirkey (D12-A1)</v>
      </c>
      <c r="W5304" t="s">
        <v>14333</v>
      </c>
      <c r="X5304" t="s">
        <v>14334</v>
      </c>
      <c r="Y5304" s="4">
        <v>45139</v>
      </c>
      <c r="Z5304" t="s">
        <v>15808</v>
      </c>
      <c r="AA5304">
        <v>9394</v>
      </c>
      <c r="AB5304">
        <v>3412</v>
      </c>
      <c r="AC5304">
        <v>614</v>
      </c>
      <c r="AD5304" s="7">
        <f>invoices[[#This Row],[Rent]]+invoices[[#This Row],[Services]]+invoices[[#This Row],[GST]]</f>
        <v>13420</v>
      </c>
      <c r="AE5304" s="7">
        <f>invoices[[#This Row],[Total]]-invoices[[#This Row],[rent_amount]]</f>
        <v>0</v>
      </c>
      <c r="AF5304">
        <v>3328</v>
      </c>
      <c r="AG5304">
        <v>0</v>
      </c>
      <c r="AH5304">
        <f>invoices[[#This Row],[EB Amount]]-invoices[[#This Row],[electricity_amount]]</f>
        <v>0</v>
      </c>
    </row>
    <row r="5305" spans="1:34">
      <c r="A5305" t="s">
        <v>8206</v>
      </c>
      <c r="B5305" t="s">
        <v>22</v>
      </c>
      <c r="C5305" t="s">
        <v>8207</v>
      </c>
      <c r="D5305" t="s">
        <v>24</v>
      </c>
      <c r="E5305" t="s">
        <v>342</v>
      </c>
      <c r="F5305" t="s">
        <v>343</v>
      </c>
      <c r="G5305" t="s">
        <v>8208</v>
      </c>
      <c r="H5305" s="1">
        <f>DATE(YEAR(invoices[[#This Row],[due_date]]),MONTH(invoices[[#This Row],[due_date]]),1)</f>
        <v>45139</v>
      </c>
      <c r="I5305" s="1">
        <v>45145</v>
      </c>
      <c r="J5305">
        <v>10902</v>
      </c>
      <c r="K5305">
        <v>0</v>
      </c>
      <c r="L5305">
        <v>2250</v>
      </c>
      <c r="M5305">
        <f>invoices[[#This Row],[rent_amount]]+invoices[[#This Row],[electricity_amount]]+invoices[[#This Row],[other_charges]]</f>
        <v>13152</v>
      </c>
      <c r="N5305" t="s">
        <v>28</v>
      </c>
      <c r="O5305" t="s">
        <v>229</v>
      </c>
      <c r="P5305">
        <v>0</v>
      </c>
      <c r="Q5305" t="b">
        <v>0</v>
      </c>
      <c r="R5305" t="s">
        <v>230</v>
      </c>
      <c r="S5305">
        <v>0</v>
      </c>
      <c r="T5305">
        <f>invoices[[#This Row],[total_amount]]</f>
        <v>13152</v>
      </c>
      <c r="U5305" t="s">
        <v>8209</v>
      </c>
      <c r="V5305" t="str">
        <f>INDEX([1]!Table1[tenantname],MATCH(invoices[[#This Row],[allotment_id]],[1]!Table1[TenantAllotmentID],0))</f>
        <v>Caroline Elizabeth (D11-B1)</v>
      </c>
      <c r="W5305" t="s">
        <v>15596</v>
      </c>
      <c r="X5305" t="s">
        <v>15597</v>
      </c>
      <c r="Y5305" s="4">
        <v>45139</v>
      </c>
      <c r="Z5305" t="s">
        <v>15808</v>
      </c>
      <c r="AA5305">
        <v>7825</v>
      </c>
      <c r="AB5305">
        <v>2608</v>
      </c>
      <c r="AC5305">
        <v>469</v>
      </c>
      <c r="AD5305" s="7">
        <f>invoices[[#This Row],[Rent]]+invoices[[#This Row],[Services]]+invoices[[#This Row],[GST]]</f>
        <v>10902</v>
      </c>
      <c r="AE5305" s="7">
        <f>invoices[[#This Row],[Total]]-invoices[[#This Row],[rent_amount]]</f>
        <v>0</v>
      </c>
      <c r="AF5305">
        <v>3339</v>
      </c>
      <c r="AG5305">
        <v>0</v>
      </c>
      <c r="AH5305">
        <f>invoices[[#This Row],[EB Amount]]-invoices[[#This Row],[electricity_amount]]</f>
        <v>0</v>
      </c>
    </row>
    <row r="5306" spans="1:34">
      <c r="A5306" t="s">
        <v>8272</v>
      </c>
      <c r="B5306" t="s">
        <v>22</v>
      </c>
      <c r="C5306" t="s">
        <v>765</v>
      </c>
      <c r="D5306" t="s">
        <v>24</v>
      </c>
      <c r="E5306" t="s">
        <v>50</v>
      </c>
      <c r="F5306" t="s">
        <v>766</v>
      </c>
      <c r="G5306" t="s">
        <v>8273</v>
      </c>
      <c r="H5306" s="1">
        <f>DATE(YEAR(invoices[[#This Row],[due_date]]),MONTH(invoices[[#This Row],[due_date]]),1)</f>
        <v>45139</v>
      </c>
      <c r="I5306" s="1">
        <v>45145</v>
      </c>
      <c r="J5306">
        <v>18300</v>
      </c>
      <c r="K5306">
        <v>1612</v>
      </c>
      <c r="L5306">
        <v>0</v>
      </c>
      <c r="M5306">
        <f>invoices[[#This Row],[rent_amount]]+invoices[[#This Row],[electricity_amount]]+invoices[[#This Row],[other_charges]]</f>
        <v>19912</v>
      </c>
      <c r="N5306" t="s">
        <v>28</v>
      </c>
      <c r="O5306" t="s">
        <v>250</v>
      </c>
      <c r="P5306">
        <v>0</v>
      </c>
      <c r="Q5306" t="b">
        <v>0</v>
      </c>
      <c r="R5306" t="s">
        <v>230</v>
      </c>
      <c r="S5306">
        <v>0</v>
      </c>
      <c r="T5306">
        <f>invoices[[#This Row],[total_amount]]</f>
        <v>19912</v>
      </c>
      <c r="U5306" t="s">
        <v>769</v>
      </c>
      <c r="V5306" t="str">
        <f>INDEX([1]!Table1[tenantname],MATCH(invoices[[#This Row],[allotment_id]],[1]!Table1[TenantAllotmentID],0))</f>
        <v>Dhanaganapathy Madhavan (B32-A1)</v>
      </c>
      <c r="W5306" t="s">
        <v>14223</v>
      </c>
      <c r="X5306" t="s">
        <v>14224</v>
      </c>
      <c r="Y5306" s="4">
        <v>45139</v>
      </c>
      <c r="Z5306" t="s">
        <v>15808</v>
      </c>
      <c r="AA5306">
        <v>13134</v>
      </c>
      <c r="AB5306">
        <v>4378</v>
      </c>
      <c r="AC5306">
        <v>788</v>
      </c>
      <c r="AD5306" s="7">
        <f>invoices[[#This Row],[Rent]]+invoices[[#This Row],[Services]]+invoices[[#This Row],[GST]]</f>
        <v>18300</v>
      </c>
      <c r="AE5306" s="7">
        <f>invoices[[#This Row],[Total]]-invoices[[#This Row],[rent_amount]]</f>
        <v>0</v>
      </c>
      <c r="AF5306">
        <v>3368</v>
      </c>
      <c r="AG5306">
        <v>1612</v>
      </c>
      <c r="AH5306">
        <f>invoices[[#This Row],[EB Amount]]-invoices[[#This Row],[electricity_amount]]</f>
        <v>0</v>
      </c>
    </row>
    <row r="5307" spans="1:34">
      <c r="A5307" t="s">
        <v>8284</v>
      </c>
      <c r="B5307" t="s">
        <v>22</v>
      </c>
      <c r="C5307" t="s">
        <v>3117</v>
      </c>
      <c r="D5307" t="s">
        <v>24</v>
      </c>
      <c r="E5307" t="s">
        <v>147</v>
      </c>
      <c r="F5307" t="s">
        <v>1605</v>
      </c>
      <c r="G5307" t="s">
        <v>8285</v>
      </c>
      <c r="H5307" s="1">
        <f>DATE(YEAR(invoices[[#This Row],[due_date]]),MONTH(invoices[[#This Row],[due_date]]),1)</f>
        <v>45139</v>
      </c>
      <c r="I5307" s="1">
        <v>45145</v>
      </c>
      <c r="J5307">
        <v>12600</v>
      </c>
      <c r="K5307">
        <v>2077</v>
      </c>
      <c r="L5307">
        <v>0</v>
      </c>
      <c r="M5307">
        <f>invoices[[#This Row],[rent_amount]]+invoices[[#This Row],[electricity_amount]]+invoices[[#This Row],[other_charges]]</f>
        <v>14677</v>
      </c>
      <c r="N5307" t="s">
        <v>28</v>
      </c>
      <c r="O5307" t="s">
        <v>229</v>
      </c>
      <c r="P5307">
        <v>0</v>
      </c>
      <c r="Q5307" t="b">
        <v>0</v>
      </c>
      <c r="R5307" t="s">
        <v>230</v>
      </c>
      <c r="S5307">
        <v>0</v>
      </c>
      <c r="T5307">
        <f>invoices[[#This Row],[total_amount]]</f>
        <v>14677</v>
      </c>
      <c r="U5307" t="s">
        <v>3119</v>
      </c>
      <c r="V5307" t="str">
        <f>INDEX([1]!Table1[tenantname],MATCH(invoices[[#This Row],[allotment_id]],[1]!Table1[TenantAllotmentID],0))</f>
        <v>Jayakanth S (C31-C2)</v>
      </c>
      <c r="W5307" t="s">
        <v>14978</v>
      </c>
      <c r="X5307" t="s">
        <v>14979</v>
      </c>
      <c r="Y5307" s="4">
        <v>45139</v>
      </c>
      <c r="Z5307" t="s">
        <v>15808</v>
      </c>
      <c r="AA5307">
        <v>9043</v>
      </c>
      <c r="AB5307">
        <v>3014</v>
      </c>
      <c r="AC5307">
        <v>543</v>
      </c>
      <c r="AD5307" s="7">
        <f>invoices[[#This Row],[Rent]]+invoices[[#This Row],[Services]]+invoices[[#This Row],[GST]]</f>
        <v>12600</v>
      </c>
      <c r="AE5307" s="7">
        <f>invoices[[#This Row],[Total]]-invoices[[#This Row],[rent_amount]]</f>
        <v>0</v>
      </c>
      <c r="AF5307">
        <v>3375</v>
      </c>
      <c r="AG5307">
        <v>2077</v>
      </c>
      <c r="AH5307">
        <f>invoices[[#This Row],[EB Amount]]-invoices[[#This Row],[electricity_amount]]</f>
        <v>0</v>
      </c>
    </row>
    <row r="5308" spans="1:34">
      <c r="A5308" t="s">
        <v>8336</v>
      </c>
      <c r="B5308" t="s">
        <v>22</v>
      </c>
      <c r="C5308" t="s">
        <v>1938</v>
      </c>
      <c r="D5308" t="s">
        <v>24</v>
      </c>
      <c r="E5308" t="s">
        <v>342</v>
      </c>
      <c r="F5308" t="s">
        <v>1768</v>
      </c>
      <c r="G5308" t="s">
        <v>8337</v>
      </c>
      <c r="H5308" s="1">
        <f>DATE(YEAR(invoices[[#This Row],[due_date]]),MONTH(invoices[[#This Row],[due_date]]),1)</f>
        <v>45139</v>
      </c>
      <c r="I5308" s="1">
        <v>45145</v>
      </c>
      <c r="J5308">
        <v>13600</v>
      </c>
      <c r="K5308">
        <v>268</v>
      </c>
      <c r="L5308">
        <v>0</v>
      </c>
      <c r="M5308">
        <f>invoices[[#This Row],[rent_amount]]+invoices[[#This Row],[electricity_amount]]+invoices[[#This Row],[other_charges]]</f>
        <v>13868</v>
      </c>
      <c r="N5308" t="s">
        <v>28</v>
      </c>
      <c r="O5308" t="s">
        <v>229</v>
      </c>
      <c r="P5308">
        <v>0</v>
      </c>
      <c r="Q5308" t="b">
        <v>0</v>
      </c>
      <c r="R5308" t="s">
        <v>230</v>
      </c>
      <c r="S5308">
        <v>0</v>
      </c>
      <c r="T5308">
        <f>invoices[[#This Row],[total_amount]]</f>
        <v>13868</v>
      </c>
      <c r="U5308" t="s">
        <v>1940</v>
      </c>
      <c r="V5308" t="str">
        <f>INDEX([1]!Table1[tenantname],MATCH(invoices[[#This Row],[allotment_id]],[1]!Table1[TenantAllotmentID],0))</f>
        <v>Mounika C S (D11-C1)</v>
      </c>
      <c r="W5308" t="s">
        <v>14651</v>
      </c>
      <c r="X5308" t="s">
        <v>14652</v>
      </c>
      <c r="Y5308" s="4">
        <v>45139</v>
      </c>
      <c r="Z5308" t="s">
        <v>15808</v>
      </c>
      <c r="AA5308">
        <v>9761</v>
      </c>
      <c r="AB5308">
        <v>3253</v>
      </c>
      <c r="AC5308">
        <v>586</v>
      </c>
      <c r="AD5308" s="7">
        <f>invoices[[#This Row],[Rent]]+invoices[[#This Row],[Services]]+invoices[[#This Row],[GST]]</f>
        <v>13600</v>
      </c>
      <c r="AE5308" s="7">
        <f>invoices[[#This Row],[Total]]-invoices[[#This Row],[rent_amount]]</f>
        <v>0</v>
      </c>
      <c r="AF5308">
        <v>3399</v>
      </c>
      <c r="AG5308">
        <v>268</v>
      </c>
      <c r="AH5308">
        <f>invoices[[#This Row],[EB Amount]]-invoices[[#This Row],[electricity_amount]]</f>
        <v>0</v>
      </c>
    </row>
    <row r="5309" spans="1:34">
      <c r="A5309" t="s">
        <v>8488</v>
      </c>
      <c r="B5309" t="s">
        <v>22</v>
      </c>
      <c r="C5309" t="s">
        <v>1772</v>
      </c>
      <c r="D5309" t="s">
        <v>24</v>
      </c>
      <c r="E5309" t="s">
        <v>254</v>
      </c>
      <c r="F5309" t="s">
        <v>255</v>
      </c>
      <c r="G5309" t="s">
        <v>8489</v>
      </c>
      <c r="H5309" s="1">
        <f>DATE(YEAR(invoices[[#This Row],[due_date]]),MONTH(invoices[[#This Row],[due_date]]),1)</f>
        <v>45139</v>
      </c>
      <c r="I5309" s="1">
        <v>45145</v>
      </c>
      <c r="J5309">
        <v>14299.999999999996</v>
      </c>
      <c r="K5309">
        <v>0</v>
      </c>
      <c r="L5309">
        <v>0</v>
      </c>
      <c r="M5309">
        <f>invoices[[#This Row],[rent_amount]]+invoices[[#This Row],[electricity_amount]]+invoices[[#This Row],[other_charges]]</f>
        <v>14299.999999999996</v>
      </c>
      <c r="N5309" t="s">
        <v>28</v>
      </c>
      <c r="O5309" t="s">
        <v>250</v>
      </c>
      <c r="P5309">
        <v>0</v>
      </c>
      <c r="Q5309" t="b">
        <v>0</v>
      </c>
      <c r="R5309" t="s">
        <v>230</v>
      </c>
      <c r="S5309">
        <v>0</v>
      </c>
      <c r="T5309">
        <f>invoices[[#This Row],[total_amount]]</f>
        <v>14299.999999999996</v>
      </c>
      <c r="U5309" t="s">
        <v>4611</v>
      </c>
      <c r="V5309" t="str">
        <f>INDEX([1]!Table1[tenantname],MATCH(invoices[[#This Row],[allotment_id]],[1]!Table1[TenantAllotmentID],0))</f>
        <v>Aarushi Bhadu (C42-A1)</v>
      </c>
      <c r="W5309" t="s">
        <v>14591</v>
      </c>
      <c r="X5309" t="s">
        <v>15268</v>
      </c>
      <c r="Y5309" s="4">
        <v>45139</v>
      </c>
      <c r="Z5309" t="s">
        <v>15808</v>
      </c>
      <c r="AA5309">
        <v>10010</v>
      </c>
      <c r="AB5309">
        <v>3635.5932203389798</v>
      </c>
      <c r="AC5309">
        <v>654.40677966101634</v>
      </c>
      <c r="AD5309" s="7">
        <f>invoices[[#This Row],[Rent]]+invoices[[#This Row],[Services]]+invoices[[#This Row],[GST]]</f>
        <v>14299.999999999996</v>
      </c>
      <c r="AE5309" s="7">
        <f>invoices[[#This Row],[Total]]-invoices[[#This Row],[rent_amount]]</f>
        <v>0</v>
      </c>
      <c r="AF5309">
        <v>3483</v>
      </c>
      <c r="AG5309">
        <v>0</v>
      </c>
      <c r="AH5309">
        <f>invoices[[#This Row],[EB Amount]]-invoices[[#This Row],[electricity_amount]]</f>
        <v>0</v>
      </c>
    </row>
    <row r="5310" spans="1:34">
      <c r="A5310" t="s">
        <v>8553</v>
      </c>
      <c r="B5310" t="s">
        <v>22</v>
      </c>
      <c r="C5310" t="s">
        <v>4677</v>
      </c>
      <c r="D5310" t="s">
        <v>24</v>
      </c>
      <c r="E5310" t="s">
        <v>34</v>
      </c>
      <c r="F5310" t="s">
        <v>805</v>
      </c>
      <c r="G5310" t="s">
        <v>8554</v>
      </c>
      <c r="H5310" s="1">
        <f>DATE(YEAR(invoices[[#This Row],[due_date]]),MONTH(invoices[[#This Row],[due_date]]),1)</f>
        <v>45139</v>
      </c>
      <c r="I5310" s="1">
        <v>45145</v>
      </c>
      <c r="J5310">
        <v>12093</v>
      </c>
      <c r="K5310">
        <v>0</v>
      </c>
      <c r="L5310">
        <v>0</v>
      </c>
      <c r="M5310">
        <f>invoices[[#This Row],[rent_amount]]+invoices[[#This Row],[electricity_amount]]+invoices[[#This Row],[other_charges]]</f>
        <v>12093</v>
      </c>
      <c r="N5310" t="s">
        <v>28</v>
      </c>
      <c r="O5310" t="s">
        <v>250</v>
      </c>
      <c r="P5310">
        <v>0</v>
      </c>
      <c r="Q5310" t="b">
        <v>0</v>
      </c>
      <c r="R5310" t="s">
        <v>230</v>
      </c>
      <c r="S5310">
        <v>0</v>
      </c>
      <c r="T5310">
        <f>invoices[[#This Row],[total_amount]]</f>
        <v>12093</v>
      </c>
      <c r="U5310" t="s">
        <v>4679</v>
      </c>
      <c r="V5310" t="str">
        <f>INDEX([1]!Table1[tenantname],MATCH(invoices[[#This Row],[allotment_id]],[1]!Table1[TenantAllotmentID],0))</f>
        <v>Sai Sri Lakshmi Gogineni (B43-A1)</v>
      </c>
      <c r="W5310" t="s">
        <v>15275</v>
      </c>
      <c r="X5310" t="s">
        <v>15276</v>
      </c>
      <c r="Y5310" s="4">
        <v>45139</v>
      </c>
      <c r="Z5310" t="s">
        <v>15808</v>
      </c>
      <c r="AA5310">
        <v>8466</v>
      </c>
      <c r="AB5310">
        <v>3074</v>
      </c>
      <c r="AC5310">
        <v>553</v>
      </c>
      <c r="AD5310" s="7">
        <f>invoices[[#This Row],[Rent]]+invoices[[#This Row],[Services]]+invoices[[#This Row],[GST]]</f>
        <v>12093</v>
      </c>
      <c r="AE5310" s="7">
        <f>invoices[[#This Row],[Total]]-invoices[[#This Row],[rent_amount]]</f>
        <v>0</v>
      </c>
      <c r="AF5310">
        <v>3518</v>
      </c>
      <c r="AG5310">
        <v>0</v>
      </c>
      <c r="AH5310">
        <f>invoices[[#This Row],[EB Amount]]-invoices[[#This Row],[electricity_amount]]</f>
        <v>0</v>
      </c>
    </row>
    <row r="5311" spans="1:34">
      <c r="A5311" t="s">
        <v>8577</v>
      </c>
      <c r="B5311" t="s">
        <v>22</v>
      </c>
      <c r="C5311" t="s">
        <v>2946</v>
      </c>
      <c r="D5311" t="s">
        <v>24</v>
      </c>
      <c r="E5311" t="s">
        <v>50</v>
      </c>
      <c r="F5311" t="s">
        <v>1942</v>
      </c>
      <c r="G5311" t="s">
        <v>8578</v>
      </c>
      <c r="H5311" s="1">
        <f>DATE(YEAR(invoices[[#This Row],[due_date]]),MONTH(invoices[[#This Row],[due_date]]),1)</f>
        <v>45139</v>
      </c>
      <c r="I5311" s="1">
        <v>45145</v>
      </c>
      <c r="J5311">
        <v>13600</v>
      </c>
      <c r="K5311">
        <v>1612</v>
      </c>
      <c r="L5311">
        <v>0</v>
      </c>
      <c r="M5311">
        <f>invoices[[#This Row],[rent_amount]]+invoices[[#This Row],[electricity_amount]]+invoices[[#This Row],[other_charges]]</f>
        <v>15212</v>
      </c>
      <c r="N5311" t="s">
        <v>28</v>
      </c>
      <c r="O5311" t="s">
        <v>814</v>
      </c>
      <c r="P5311">
        <v>0</v>
      </c>
      <c r="Q5311" t="b">
        <v>0</v>
      </c>
      <c r="R5311" t="s">
        <v>230</v>
      </c>
      <c r="S5311">
        <v>0</v>
      </c>
      <c r="T5311">
        <f>invoices[[#This Row],[total_amount]]</f>
        <v>15212</v>
      </c>
      <c r="U5311" t="s">
        <v>2948</v>
      </c>
      <c r="V5311" t="str">
        <f>INDEX([1]!Table1[tenantname],MATCH(invoices[[#This Row],[allotment_id]],[1]!Table1[TenantAllotmentID],0))</f>
        <v>Udyan Mahanta (B32-B1)</v>
      </c>
      <c r="W5311" t="s">
        <v>14929</v>
      </c>
      <c r="X5311" t="s">
        <v>14930</v>
      </c>
      <c r="Y5311" s="4">
        <v>45139</v>
      </c>
      <c r="Z5311" t="s">
        <v>15808</v>
      </c>
      <c r="AA5311">
        <v>9761</v>
      </c>
      <c r="AB5311">
        <v>3253</v>
      </c>
      <c r="AC5311">
        <v>586</v>
      </c>
      <c r="AD5311" s="7">
        <f>invoices[[#This Row],[Rent]]+invoices[[#This Row],[Services]]+invoices[[#This Row],[GST]]</f>
        <v>13600</v>
      </c>
      <c r="AE5311" s="7">
        <f>invoices[[#This Row],[Total]]-invoices[[#This Row],[rent_amount]]</f>
        <v>0</v>
      </c>
      <c r="AF5311">
        <v>3530</v>
      </c>
      <c r="AG5311">
        <v>1612</v>
      </c>
      <c r="AH5311">
        <f>invoices[[#This Row],[EB Amount]]-invoices[[#This Row],[electricity_amount]]</f>
        <v>0</v>
      </c>
    </row>
    <row r="5312" spans="1:34">
      <c r="A5312" t="s">
        <v>8632</v>
      </c>
      <c r="B5312" t="s">
        <v>22</v>
      </c>
      <c r="C5312" t="s">
        <v>747</v>
      </c>
      <c r="D5312" t="s">
        <v>24</v>
      </c>
      <c r="E5312" t="s">
        <v>268</v>
      </c>
      <c r="F5312" t="s">
        <v>748</v>
      </c>
      <c r="G5312" t="s">
        <v>8633</v>
      </c>
      <c r="H5312" s="1">
        <f>DATE(YEAR(invoices[[#This Row],[due_date]]),MONTH(invoices[[#This Row],[due_date]]),1)</f>
        <v>45139</v>
      </c>
      <c r="I5312" s="1">
        <v>45145</v>
      </c>
      <c r="J5312">
        <v>13600</v>
      </c>
      <c r="K5312">
        <v>1612</v>
      </c>
      <c r="L5312">
        <v>0</v>
      </c>
      <c r="M5312">
        <f>invoices[[#This Row],[rent_amount]]+invoices[[#This Row],[electricity_amount]]+invoices[[#This Row],[other_charges]]</f>
        <v>15212</v>
      </c>
      <c r="N5312" t="s">
        <v>28</v>
      </c>
      <c r="O5312" t="s">
        <v>250</v>
      </c>
      <c r="P5312">
        <v>0</v>
      </c>
      <c r="Q5312" t="b">
        <v>0</v>
      </c>
      <c r="R5312" t="s">
        <v>230</v>
      </c>
      <c r="S5312">
        <v>0</v>
      </c>
      <c r="T5312">
        <f>invoices[[#This Row],[total_amount]]</f>
        <v>15212</v>
      </c>
      <c r="U5312" t="s">
        <v>750</v>
      </c>
      <c r="V5312" t="str">
        <f>INDEX([1]!Table1[tenantname],MATCH(invoices[[#This Row],[allotment_id]],[1]!Table1[TenantAllotmentID],0))</f>
        <v>Arjjun  Sellamuthu (C21-B1)</v>
      </c>
      <c r="W5312" t="s">
        <v>14217</v>
      </c>
      <c r="X5312" t="s">
        <v>14218</v>
      </c>
      <c r="Y5312" s="4">
        <v>45139</v>
      </c>
      <c r="Z5312" t="s">
        <v>15808</v>
      </c>
      <c r="AA5312">
        <v>9761</v>
      </c>
      <c r="AB5312">
        <v>3253</v>
      </c>
      <c r="AC5312">
        <v>586</v>
      </c>
      <c r="AD5312" s="7">
        <f>invoices[[#This Row],[Rent]]+invoices[[#This Row],[Services]]+invoices[[#This Row],[GST]]</f>
        <v>13600</v>
      </c>
      <c r="AE5312" s="7">
        <f>invoices[[#This Row],[Total]]-invoices[[#This Row],[rent_amount]]</f>
        <v>0</v>
      </c>
      <c r="AF5312">
        <v>3560</v>
      </c>
      <c r="AG5312">
        <v>1612</v>
      </c>
      <c r="AH5312">
        <f>invoices[[#This Row],[EB Amount]]-invoices[[#This Row],[electricity_amount]]</f>
        <v>0</v>
      </c>
    </row>
    <row r="5313" spans="1:34">
      <c r="A5313" t="s">
        <v>8730</v>
      </c>
      <c r="B5313" t="s">
        <v>22</v>
      </c>
      <c r="C5313" t="s">
        <v>1663</v>
      </c>
      <c r="D5313" t="s">
        <v>24</v>
      </c>
      <c r="E5313" t="s">
        <v>181</v>
      </c>
      <c r="F5313" t="s">
        <v>609</v>
      </c>
      <c r="G5313" t="s">
        <v>8731</v>
      </c>
      <c r="H5313" s="1">
        <f>DATE(YEAR(invoices[[#This Row],[due_date]]),MONTH(invoices[[#This Row],[due_date]]),1)</f>
        <v>45139</v>
      </c>
      <c r="I5313" s="1">
        <v>45145</v>
      </c>
      <c r="J5313">
        <v>18300</v>
      </c>
      <c r="K5313">
        <v>585</v>
      </c>
      <c r="L5313">
        <v>0</v>
      </c>
      <c r="M5313">
        <f>invoices[[#This Row],[rent_amount]]+invoices[[#This Row],[electricity_amount]]+invoices[[#This Row],[other_charges]]</f>
        <v>18885</v>
      </c>
      <c r="N5313" t="s">
        <v>28</v>
      </c>
      <c r="O5313" t="s">
        <v>814</v>
      </c>
      <c r="P5313">
        <v>0</v>
      </c>
      <c r="Q5313" t="b">
        <v>0</v>
      </c>
      <c r="R5313" t="s">
        <v>230</v>
      </c>
      <c r="S5313">
        <v>0</v>
      </c>
      <c r="T5313">
        <f>invoices[[#This Row],[total_amount]]</f>
        <v>18885</v>
      </c>
      <c r="U5313" t="s">
        <v>2638</v>
      </c>
      <c r="V5313" t="str">
        <f>INDEX([1]!Table1[tenantname],MATCH(invoices[[#This Row],[allotment_id]],[1]!Table1[TenantAllotmentID],0))</f>
        <v>Sindhuja A (B24-A1)</v>
      </c>
      <c r="W5313" t="s">
        <v>14554</v>
      </c>
      <c r="X5313" t="s">
        <v>14857</v>
      </c>
      <c r="Y5313" s="4">
        <v>45139</v>
      </c>
      <c r="Z5313" t="s">
        <v>15808</v>
      </c>
      <c r="AA5313">
        <v>13134</v>
      </c>
      <c r="AB5313">
        <v>4378</v>
      </c>
      <c r="AC5313">
        <v>788</v>
      </c>
      <c r="AD5313" s="7">
        <f>invoices[[#This Row],[Rent]]+invoices[[#This Row],[Services]]+invoices[[#This Row],[GST]]</f>
        <v>18300</v>
      </c>
      <c r="AE5313" s="7">
        <f>invoices[[#This Row],[Total]]-invoices[[#This Row],[rent_amount]]</f>
        <v>0</v>
      </c>
      <c r="AF5313">
        <v>3609</v>
      </c>
      <c r="AG5313">
        <v>585</v>
      </c>
      <c r="AH5313">
        <f>invoices[[#This Row],[EB Amount]]-invoices[[#This Row],[electricity_amount]]</f>
        <v>0</v>
      </c>
    </row>
    <row r="5314" spans="1:34">
      <c r="A5314" t="s">
        <v>8736</v>
      </c>
      <c r="B5314" t="s">
        <v>22</v>
      </c>
      <c r="C5314" t="s">
        <v>304</v>
      </c>
      <c r="D5314" t="s">
        <v>24</v>
      </c>
      <c r="E5314" t="s">
        <v>181</v>
      </c>
      <c r="F5314" t="s">
        <v>305</v>
      </c>
      <c r="G5314" t="s">
        <v>8737</v>
      </c>
      <c r="H5314" s="1">
        <f>DATE(YEAR(invoices[[#This Row],[due_date]]),MONTH(invoices[[#This Row],[due_date]]),1)</f>
        <v>45139</v>
      </c>
      <c r="I5314" s="1">
        <v>45145</v>
      </c>
      <c r="J5314">
        <v>12500</v>
      </c>
      <c r="K5314">
        <v>2015</v>
      </c>
      <c r="L5314">
        <v>0</v>
      </c>
      <c r="M5314">
        <f>invoices[[#This Row],[rent_amount]]+invoices[[#This Row],[electricity_amount]]+invoices[[#This Row],[other_charges]]</f>
        <v>14515</v>
      </c>
      <c r="N5314" t="s">
        <v>28</v>
      </c>
      <c r="O5314" t="s">
        <v>250</v>
      </c>
      <c r="P5314">
        <v>0</v>
      </c>
      <c r="Q5314" t="b">
        <v>0</v>
      </c>
      <c r="R5314" t="s">
        <v>230</v>
      </c>
      <c r="S5314">
        <v>0</v>
      </c>
      <c r="T5314">
        <f>invoices[[#This Row],[total_amount]]</f>
        <v>14515</v>
      </c>
      <c r="U5314" t="s">
        <v>309</v>
      </c>
      <c r="V5314" t="str">
        <f>INDEX([1]!Table1[tenantname],MATCH(invoices[[#This Row],[allotment_id]],[1]!Table1[TenantAllotmentID],0))</f>
        <v>Chandana Sai Bade (B24-C1)</v>
      </c>
      <c r="W5314" t="s">
        <v>14062</v>
      </c>
      <c r="X5314" t="s">
        <v>14063</v>
      </c>
      <c r="Y5314" s="4">
        <v>45139</v>
      </c>
      <c r="Z5314" t="s">
        <v>15808</v>
      </c>
      <c r="AA5314">
        <v>8971</v>
      </c>
      <c r="AB5314">
        <v>2991</v>
      </c>
      <c r="AC5314">
        <v>538</v>
      </c>
      <c r="AD5314" s="7">
        <f>invoices[[#This Row],[Rent]]+invoices[[#This Row],[Services]]+invoices[[#This Row],[GST]]</f>
        <v>12500</v>
      </c>
      <c r="AE5314" s="7">
        <f>invoices[[#This Row],[Total]]-invoices[[#This Row],[rent_amount]]</f>
        <v>0</v>
      </c>
      <c r="AF5314">
        <v>3612</v>
      </c>
      <c r="AG5314">
        <v>2015</v>
      </c>
      <c r="AH5314">
        <f>invoices[[#This Row],[EB Amount]]-invoices[[#This Row],[electricity_amount]]</f>
        <v>0</v>
      </c>
    </row>
    <row r="5315" spans="1:34">
      <c r="A5315" t="s">
        <v>8762</v>
      </c>
      <c r="B5315" t="s">
        <v>22</v>
      </c>
      <c r="C5315" t="s">
        <v>5070</v>
      </c>
      <c r="D5315" t="s">
        <v>24</v>
      </c>
      <c r="E5315" t="s">
        <v>167</v>
      </c>
      <c r="F5315" t="s">
        <v>1203</v>
      </c>
      <c r="G5315" t="s">
        <v>8763</v>
      </c>
      <c r="H5315" s="1">
        <f>DATE(YEAR(invoices[[#This Row],[due_date]]),MONTH(invoices[[#This Row],[due_date]]),1)</f>
        <v>45139</v>
      </c>
      <c r="I5315" s="1">
        <v>45145</v>
      </c>
      <c r="J5315">
        <v>13600</v>
      </c>
      <c r="K5315">
        <v>1392</v>
      </c>
      <c r="L5315">
        <v>0</v>
      </c>
      <c r="M5315">
        <f>invoices[[#This Row],[rent_amount]]+invoices[[#This Row],[electricity_amount]]+invoices[[#This Row],[other_charges]]</f>
        <v>14992</v>
      </c>
      <c r="N5315" t="s">
        <v>28</v>
      </c>
      <c r="O5315" t="s">
        <v>229</v>
      </c>
      <c r="P5315">
        <v>0</v>
      </c>
      <c r="Q5315" t="b">
        <v>0</v>
      </c>
      <c r="R5315" t="s">
        <v>230</v>
      </c>
      <c r="S5315">
        <v>0</v>
      </c>
      <c r="T5315">
        <f>invoices[[#This Row],[total_amount]]</f>
        <v>14992</v>
      </c>
      <c r="U5315" t="s">
        <v>5071</v>
      </c>
      <c r="V5315" t="str">
        <f>INDEX([1]!Table1[tenantname],MATCH(invoices[[#This Row],[allotment_id]],[1]!Table1[TenantAllotmentID],0))</f>
        <v>RAJAT NAYAR (B42-B1)</v>
      </c>
      <c r="W5315" t="s">
        <v>15328</v>
      </c>
      <c r="X5315" t="s">
        <v>15329</v>
      </c>
      <c r="Y5315" s="4">
        <v>45139</v>
      </c>
      <c r="Z5315" t="s">
        <v>15808</v>
      </c>
      <c r="AA5315">
        <v>9761</v>
      </c>
      <c r="AB5315">
        <v>3253</v>
      </c>
      <c r="AC5315">
        <v>586</v>
      </c>
      <c r="AD5315" s="7">
        <f>invoices[[#This Row],[Rent]]+invoices[[#This Row],[Services]]+invoices[[#This Row],[GST]]</f>
        <v>13600</v>
      </c>
      <c r="AE5315" s="7">
        <f>invoices[[#This Row],[Total]]-invoices[[#This Row],[rent_amount]]</f>
        <v>0</v>
      </c>
      <c r="AF5315">
        <v>3625</v>
      </c>
      <c r="AG5315">
        <v>1392</v>
      </c>
      <c r="AH5315">
        <f>invoices[[#This Row],[EB Amount]]-invoices[[#This Row],[electricity_amount]]</f>
        <v>0</v>
      </c>
    </row>
    <row r="5316" spans="1:34">
      <c r="A5316" t="s">
        <v>8796</v>
      </c>
      <c r="B5316" t="s">
        <v>22</v>
      </c>
      <c r="C5316" t="s">
        <v>5525</v>
      </c>
      <c r="D5316" t="s">
        <v>24</v>
      </c>
      <c r="E5316" t="s">
        <v>275</v>
      </c>
      <c r="F5316" t="s">
        <v>505</v>
      </c>
      <c r="G5316" t="s">
        <v>8797</v>
      </c>
      <c r="H5316" s="1">
        <f>DATE(YEAR(invoices[[#This Row],[due_date]]),MONTH(invoices[[#This Row],[due_date]]),1)</f>
        <v>45139</v>
      </c>
      <c r="I5316" s="1">
        <v>45145</v>
      </c>
      <c r="J5316">
        <v>9347</v>
      </c>
      <c r="K5316">
        <v>0</v>
      </c>
      <c r="L5316">
        <v>0</v>
      </c>
      <c r="M5316">
        <f>invoices[[#This Row],[rent_amount]]+invoices[[#This Row],[electricity_amount]]+invoices[[#This Row],[other_charges]]</f>
        <v>9347</v>
      </c>
      <c r="N5316" t="s">
        <v>28</v>
      </c>
      <c r="O5316" t="s">
        <v>229</v>
      </c>
      <c r="P5316">
        <v>0</v>
      </c>
      <c r="Q5316" t="b">
        <v>0</v>
      </c>
      <c r="R5316" t="s">
        <v>230</v>
      </c>
      <c r="S5316">
        <v>0</v>
      </c>
      <c r="T5316">
        <f>invoices[[#This Row],[total_amount]]</f>
        <v>9347</v>
      </c>
      <c r="U5316" t="s">
        <v>5527</v>
      </c>
      <c r="V5316" t="str">
        <f>INDEX([1]!Table1[tenantname],MATCH(invoices[[#This Row],[allotment_id]],[1]!Table1[TenantAllotmentID],0))</f>
        <v>Nishita A (B44-C1)</v>
      </c>
      <c r="W5316" t="s">
        <v>15388</v>
      </c>
      <c r="X5316" t="s">
        <v>15389</v>
      </c>
      <c r="Y5316" s="4">
        <v>45139</v>
      </c>
      <c r="Z5316" t="s">
        <v>15808</v>
      </c>
      <c r="AA5316">
        <v>6543</v>
      </c>
      <c r="AB5316">
        <v>2376</v>
      </c>
      <c r="AC5316">
        <v>428</v>
      </c>
      <c r="AD5316" s="7">
        <f>invoices[[#This Row],[Rent]]+invoices[[#This Row],[Services]]+invoices[[#This Row],[GST]]</f>
        <v>9347</v>
      </c>
      <c r="AE5316" s="7">
        <f>invoices[[#This Row],[Total]]-invoices[[#This Row],[rent_amount]]</f>
        <v>0</v>
      </c>
      <c r="AF5316">
        <v>3646</v>
      </c>
      <c r="AG5316">
        <v>0</v>
      </c>
      <c r="AH5316">
        <f>invoices[[#This Row],[EB Amount]]-invoices[[#This Row],[electricity_amount]]</f>
        <v>0</v>
      </c>
    </row>
    <row r="5317" spans="1:34">
      <c r="A5317" t="s">
        <v>9168</v>
      </c>
      <c r="B5317" t="s">
        <v>22</v>
      </c>
      <c r="C5317" t="s">
        <v>616</v>
      </c>
      <c r="D5317" t="s">
        <v>24</v>
      </c>
      <c r="E5317" t="s">
        <v>226</v>
      </c>
      <c r="F5317" t="s">
        <v>586</v>
      </c>
      <c r="G5317" t="s">
        <v>9169</v>
      </c>
      <c r="H5317" s="1">
        <f>DATE(YEAR(invoices[[#This Row],[due_date]]),MONTH(invoices[[#This Row],[due_date]]),1)</f>
        <v>45139</v>
      </c>
      <c r="I5317" s="1">
        <v>45145</v>
      </c>
      <c r="J5317">
        <v>12500</v>
      </c>
      <c r="K5317">
        <v>2044</v>
      </c>
      <c r="L5317">
        <v>0</v>
      </c>
      <c r="M5317">
        <f>invoices[[#This Row],[rent_amount]]+invoices[[#This Row],[electricity_amount]]+invoices[[#This Row],[other_charges]]</f>
        <v>14544</v>
      </c>
      <c r="N5317" t="s">
        <v>28</v>
      </c>
      <c r="O5317" t="s">
        <v>229</v>
      </c>
      <c r="P5317">
        <v>0</v>
      </c>
      <c r="Q5317" t="b">
        <v>0</v>
      </c>
      <c r="R5317" t="s">
        <v>230</v>
      </c>
      <c r="S5317">
        <v>0</v>
      </c>
      <c r="T5317">
        <f>invoices[[#This Row],[total_amount]]</f>
        <v>14544</v>
      </c>
      <c r="U5317" t="s">
        <v>617</v>
      </c>
      <c r="V5317" t="str">
        <f>INDEX([1]!Table1[tenantname],MATCH(invoices[[#This Row],[allotment_id]],[1]!Table1[TenantAllotmentID],0))</f>
        <v>Naveena Ravichandran (B12-C2)</v>
      </c>
      <c r="W5317" t="s">
        <v>14173</v>
      </c>
      <c r="X5317" t="s">
        <v>14174</v>
      </c>
      <c r="Y5317" s="4">
        <v>45139</v>
      </c>
      <c r="Z5317" t="s">
        <v>15808</v>
      </c>
      <c r="AA5317">
        <v>8971</v>
      </c>
      <c r="AB5317">
        <v>2991</v>
      </c>
      <c r="AC5317">
        <v>538</v>
      </c>
      <c r="AD5317" s="7">
        <f>invoices[[#This Row],[Rent]]+invoices[[#This Row],[Services]]+invoices[[#This Row],[GST]]</f>
        <v>12500</v>
      </c>
      <c r="AE5317" s="7">
        <f>invoices[[#This Row],[Total]]-invoices[[#This Row],[rent_amount]]</f>
        <v>0</v>
      </c>
      <c r="AF5317">
        <v>3847</v>
      </c>
      <c r="AG5317">
        <v>2044</v>
      </c>
      <c r="AH5317">
        <f>invoices[[#This Row],[EB Amount]]-invoices[[#This Row],[electricity_amount]]</f>
        <v>0</v>
      </c>
    </row>
    <row r="5318" spans="1:34">
      <c r="A5318" t="s">
        <v>9385</v>
      </c>
      <c r="B5318" t="s">
        <v>22</v>
      </c>
      <c r="C5318" t="s">
        <v>3334</v>
      </c>
      <c r="D5318" t="s">
        <v>24</v>
      </c>
      <c r="E5318" t="s">
        <v>399</v>
      </c>
      <c r="F5318" t="s">
        <v>2247</v>
      </c>
      <c r="G5318" t="s">
        <v>9386</v>
      </c>
      <c r="H5318" s="1">
        <f>DATE(YEAR(invoices[[#This Row],[due_date]]),MONTH(invoices[[#This Row],[due_date]]),1)</f>
        <v>45139</v>
      </c>
      <c r="I5318" s="1">
        <v>45145</v>
      </c>
      <c r="J5318">
        <v>12600</v>
      </c>
      <c r="K5318">
        <v>228</v>
      </c>
      <c r="L5318">
        <v>0</v>
      </c>
      <c r="M5318">
        <f>invoices[[#This Row],[rent_amount]]+invoices[[#This Row],[electricity_amount]]+invoices[[#This Row],[other_charges]]</f>
        <v>12828</v>
      </c>
      <c r="N5318" t="s">
        <v>28</v>
      </c>
      <c r="O5318" t="s">
        <v>229</v>
      </c>
      <c r="P5318">
        <v>0</v>
      </c>
      <c r="Q5318" t="b">
        <v>0</v>
      </c>
      <c r="R5318" t="s">
        <v>230</v>
      </c>
      <c r="S5318">
        <v>0</v>
      </c>
      <c r="T5318">
        <f>invoices[[#This Row],[total_amount]]</f>
        <v>12828</v>
      </c>
      <c r="U5318" t="s">
        <v>3336</v>
      </c>
      <c r="V5318" t="str">
        <f>INDEX([1]!Table1[tenantname],MATCH(invoices[[#This Row],[allotment_id]],[1]!Table1[TenantAllotmentID],0))</f>
        <v>Mathi Molzhi (B22-C1)</v>
      </c>
      <c r="W5318" t="s">
        <v>15028</v>
      </c>
      <c r="X5318" t="s">
        <v>15029</v>
      </c>
      <c r="Y5318" s="4">
        <v>45139</v>
      </c>
      <c r="Z5318" t="s">
        <v>15808</v>
      </c>
      <c r="AA5318">
        <v>9043</v>
      </c>
      <c r="AB5318">
        <v>3014</v>
      </c>
      <c r="AC5318">
        <v>543</v>
      </c>
      <c r="AD5318" s="7">
        <f>invoices[[#This Row],[Rent]]+invoices[[#This Row],[Services]]+invoices[[#This Row],[GST]]</f>
        <v>12600</v>
      </c>
      <c r="AE5318" s="7">
        <f>invoices[[#This Row],[Total]]-invoices[[#This Row],[rent_amount]]</f>
        <v>0</v>
      </c>
      <c r="AF5318">
        <v>3964</v>
      </c>
      <c r="AG5318">
        <v>228</v>
      </c>
      <c r="AH5318">
        <f>invoices[[#This Row],[EB Amount]]-invoices[[#This Row],[electricity_amount]]</f>
        <v>0</v>
      </c>
    </row>
    <row r="5319" spans="1:34">
      <c r="A5319" t="s">
        <v>9443</v>
      </c>
      <c r="B5319" t="s">
        <v>22</v>
      </c>
      <c r="C5319" t="s">
        <v>2633</v>
      </c>
      <c r="D5319" t="s">
        <v>24</v>
      </c>
      <c r="E5319" t="s">
        <v>476</v>
      </c>
      <c r="F5319" t="s">
        <v>1186</v>
      </c>
      <c r="G5319" t="s">
        <v>9444</v>
      </c>
      <c r="H5319" s="1">
        <f>DATE(YEAR(invoices[[#This Row],[due_date]]),MONTH(invoices[[#This Row],[due_date]]),1)</f>
        <v>45139</v>
      </c>
      <c r="I5319" s="1">
        <v>45145</v>
      </c>
      <c r="J5319">
        <v>13600</v>
      </c>
      <c r="K5319">
        <v>1071</v>
      </c>
      <c r="L5319">
        <v>0</v>
      </c>
      <c r="M5319">
        <f>invoices[[#This Row],[rent_amount]]+invoices[[#This Row],[electricity_amount]]+invoices[[#This Row],[other_charges]]</f>
        <v>14671</v>
      </c>
      <c r="N5319" t="s">
        <v>28</v>
      </c>
      <c r="O5319" t="s">
        <v>229</v>
      </c>
      <c r="P5319">
        <v>0</v>
      </c>
      <c r="Q5319" t="b">
        <v>0</v>
      </c>
      <c r="R5319" t="s">
        <v>230</v>
      </c>
      <c r="S5319">
        <v>0</v>
      </c>
      <c r="T5319">
        <f>invoices[[#This Row],[total_amount]]</f>
        <v>14671</v>
      </c>
      <c r="U5319" t="s">
        <v>2635</v>
      </c>
      <c r="V5319" t="str">
        <f>INDEX([1]!Table1[tenantname],MATCH(invoices[[#This Row],[allotment_id]],[1]!Table1[TenantAllotmentID],0))</f>
        <v>Reuben Varghese (B41-B2)</v>
      </c>
      <c r="W5319" t="s">
        <v>14855</v>
      </c>
      <c r="X5319" t="s">
        <v>14856</v>
      </c>
      <c r="Y5319" s="4">
        <v>45139</v>
      </c>
      <c r="Z5319" t="s">
        <v>15808</v>
      </c>
      <c r="AA5319">
        <v>9761</v>
      </c>
      <c r="AB5319">
        <v>3253</v>
      </c>
      <c r="AC5319">
        <v>586</v>
      </c>
      <c r="AD5319" s="7">
        <f>invoices[[#This Row],[Rent]]+invoices[[#This Row],[Services]]+invoices[[#This Row],[GST]]</f>
        <v>13600</v>
      </c>
      <c r="AE5319" s="7">
        <f>invoices[[#This Row],[Total]]-invoices[[#This Row],[rent_amount]]</f>
        <v>0</v>
      </c>
      <c r="AF5319">
        <v>3994</v>
      </c>
      <c r="AG5319">
        <v>1071</v>
      </c>
      <c r="AH5319">
        <f>invoices[[#This Row],[EB Amount]]-invoices[[#This Row],[electricity_amount]]</f>
        <v>0</v>
      </c>
    </row>
    <row r="5320" spans="1:34">
      <c r="A5320" t="s">
        <v>9445</v>
      </c>
      <c r="B5320" t="s">
        <v>22</v>
      </c>
      <c r="C5320" t="s">
        <v>71</v>
      </c>
      <c r="D5320" t="s">
        <v>24</v>
      </c>
      <c r="E5320" t="s">
        <v>72</v>
      </c>
      <c r="F5320" t="s">
        <v>73</v>
      </c>
      <c r="G5320" t="s">
        <v>9446</v>
      </c>
      <c r="H5320" s="1">
        <f>DATE(YEAR(invoices[[#This Row],[due_date]]),MONTH(invoices[[#This Row],[due_date]]),1)</f>
        <v>45139</v>
      </c>
      <c r="I5320" s="1">
        <v>45145</v>
      </c>
      <c r="J5320">
        <v>9213</v>
      </c>
      <c r="K5320">
        <v>930</v>
      </c>
      <c r="L5320">
        <v>0</v>
      </c>
      <c r="M5320">
        <f>invoices[[#This Row],[rent_amount]]+invoices[[#This Row],[electricity_amount]]+invoices[[#This Row],[other_charges]]</f>
        <v>10143</v>
      </c>
      <c r="N5320" t="s">
        <v>28</v>
      </c>
      <c r="O5320" t="s">
        <v>229</v>
      </c>
      <c r="P5320">
        <v>0</v>
      </c>
      <c r="Q5320" t="b">
        <v>0</v>
      </c>
      <c r="R5320" t="s">
        <v>230</v>
      </c>
      <c r="S5320">
        <v>0</v>
      </c>
      <c r="T5320">
        <f>invoices[[#This Row],[total_amount]]</f>
        <v>10143</v>
      </c>
      <c r="U5320" t="s">
        <v>2135</v>
      </c>
      <c r="V5320" t="str">
        <f>INDEX([1]!Table1[tenantname],MATCH(invoices[[#This Row],[allotment_id]],[1]!Table1[TenantAllotmentID],0))</f>
        <v>Nirmala A (C34-B1)</v>
      </c>
      <c r="W5320" t="s">
        <v>13996</v>
      </c>
      <c r="X5320" t="s">
        <v>14720</v>
      </c>
      <c r="Y5320" s="4">
        <v>45139</v>
      </c>
      <c r="Z5320" t="s">
        <v>15808</v>
      </c>
      <c r="AA5320">
        <v>6612</v>
      </c>
      <c r="AB5320">
        <v>2204</v>
      </c>
      <c r="AC5320">
        <v>397</v>
      </c>
      <c r="AD5320" s="7">
        <f>invoices[[#This Row],[Rent]]+invoices[[#This Row],[Services]]+invoices[[#This Row],[GST]]</f>
        <v>9213</v>
      </c>
      <c r="AE5320" s="7">
        <f>invoices[[#This Row],[Total]]-invoices[[#This Row],[rent_amount]]</f>
        <v>0</v>
      </c>
      <c r="AF5320">
        <v>3996</v>
      </c>
      <c r="AG5320">
        <v>930</v>
      </c>
      <c r="AH5320">
        <f>invoices[[#This Row],[EB Amount]]-invoices[[#This Row],[electricity_amount]]</f>
        <v>0</v>
      </c>
    </row>
    <row r="5321" spans="1:34">
      <c r="A5321" t="s">
        <v>9471</v>
      </c>
      <c r="B5321" t="s">
        <v>22</v>
      </c>
      <c r="C5321" t="s">
        <v>9472</v>
      </c>
      <c r="D5321" t="s">
        <v>24</v>
      </c>
      <c r="E5321" t="s">
        <v>476</v>
      </c>
      <c r="F5321" t="s">
        <v>477</v>
      </c>
      <c r="G5321" t="s">
        <v>9473</v>
      </c>
      <c r="H5321" s="1">
        <f>DATE(YEAR(invoices[[#This Row],[due_date]]),MONTH(invoices[[#This Row],[due_date]]),1)</f>
        <v>45139</v>
      </c>
      <c r="I5321" s="1">
        <v>45145</v>
      </c>
      <c r="J5321">
        <v>17176</v>
      </c>
      <c r="K5321">
        <v>1953</v>
      </c>
      <c r="L5321">
        <v>2250</v>
      </c>
      <c r="M5321">
        <f>invoices[[#This Row],[rent_amount]]+invoices[[#This Row],[electricity_amount]]+invoices[[#This Row],[other_charges]]</f>
        <v>21379</v>
      </c>
      <c r="N5321" t="s">
        <v>28</v>
      </c>
      <c r="O5321" t="s">
        <v>250</v>
      </c>
      <c r="P5321">
        <v>0</v>
      </c>
      <c r="Q5321" t="b">
        <v>0</v>
      </c>
      <c r="R5321" t="s">
        <v>230</v>
      </c>
      <c r="S5321">
        <v>0</v>
      </c>
      <c r="T5321">
        <f>invoices[[#This Row],[total_amount]]</f>
        <v>21379</v>
      </c>
      <c r="U5321" t="s">
        <v>9474</v>
      </c>
      <c r="V5321" t="str">
        <f>INDEX([1]!Table1[tenantname],MATCH(invoices[[#This Row],[allotment_id]],[1]!Table1[TenantAllotmentID],0))</f>
        <v>Sarvagya Jain (B41-D1)</v>
      </c>
      <c r="W5321" t="s">
        <v>15658</v>
      </c>
      <c r="X5321" t="s">
        <v>15659</v>
      </c>
      <c r="Y5321" s="4">
        <v>45139</v>
      </c>
      <c r="Z5321" t="s">
        <v>15808</v>
      </c>
      <c r="AA5321">
        <v>12023</v>
      </c>
      <c r="AB5321">
        <v>4367</v>
      </c>
      <c r="AC5321">
        <v>786</v>
      </c>
      <c r="AD5321" s="7">
        <f>invoices[[#This Row],[Rent]]+invoices[[#This Row],[Services]]+invoices[[#This Row],[GST]]</f>
        <v>17176</v>
      </c>
      <c r="AE5321" s="7">
        <f>invoices[[#This Row],[Total]]-invoices[[#This Row],[rent_amount]]</f>
        <v>0</v>
      </c>
      <c r="AF5321">
        <v>4010</v>
      </c>
      <c r="AG5321">
        <v>1953</v>
      </c>
      <c r="AH5321">
        <f>invoices[[#This Row],[EB Amount]]-invoices[[#This Row],[electricity_amount]]</f>
        <v>0</v>
      </c>
    </row>
    <row r="5322" spans="1:34">
      <c r="A5322" t="s">
        <v>9582</v>
      </c>
      <c r="B5322" t="s">
        <v>22</v>
      </c>
      <c r="C5322" t="s">
        <v>5459</v>
      </c>
      <c r="D5322" t="s">
        <v>24</v>
      </c>
      <c r="E5322" t="s">
        <v>112</v>
      </c>
      <c r="F5322" t="s">
        <v>1305</v>
      </c>
      <c r="G5322" t="s">
        <v>9583</v>
      </c>
      <c r="H5322" s="1">
        <f>DATE(YEAR(invoices[[#This Row],[due_date]]),MONTH(invoices[[#This Row],[due_date]]),1)</f>
        <v>45139</v>
      </c>
      <c r="I5322" s="1">
        <v>45145</v>
      </c>
      <c r="J5322">
        <v>13500</v>
      </c>
      <c r="K5322">
        <v>1218</v>
      </c>
      <c r="L5322">
        <v>0</v>
      </c>
      <c r="M5322">
        <f>invoices[[#This Row],[rent_amount]]+invoices[[#This Row],[electricity_amount]]+invoices[[#This Row],[other_charges]]</f>
        <v>14718</v>
      </c>
      <c r="N5322" t="s">
        <v>28</v>
      </c>
      <c r="O5322" t="s">
        <v>814</v>
      </c>
      <c r="P5322">
        <v>0</v>
      </c>
      <c r="Q5322" t="b">
        <v>0</v>
      </c>
      <c r="R5322" t="s">
        <v>230</v>
      </c>
      <c r="S5322">
        <v>0</v>
      </c>
      <c r="T5322">
        <f>invoices[[#This Row],[total_amount]]</f>
        <v>14718</v>
      </c>
      <c r="U5322" t="s">
        <v>5461</v>
      </c>
      <c r="V5322" t="str">
        <f>INDEX([1]!Table1[tenantname],MATCH(invoices[[#This Row],[allotment_id]],[1]!Table1[TenantAllotmentID],0))</f>
        <v>Saswat Panigrahi (A23-B1)</v>
      </c>
      <c r="W5322" t="s">
        <v>15376</v>
      </c>
      <c r="X5322" t="s">
        <v>15377</v>
      </c>
      <c r="Y5322" s="4">
        <v>45139</v>
      </c>
      <c r="Z5322" t="s">
        <v>15808</v>
      </c>
      <c r="AA5322">
        <v>9710</v>
      </c>
      <c r="AB5322">
        <v>3212</v>
      </c>
      <c r="AC5322">
        <v>578</v>
      </c>
      <c r="AD5322" s="7">
        <f>invoices[[#This Row],[Rent]]+invoices[[#This Row],[Services]]+invoices[[#This Row],[GST]]</f>
        <v>13500</v>
      </c>
      <c r="AE5322" s="7">
        <f>invoices[[#This Row],[Total]]-invoices[[#This Row],[rent_amount]]</f>
        <v>0</v>
      </c>
      <c r="AF5322">
        <v>4065</v>
      </c>
      <c r="AG5322">
        <v>1218</v>
      </c>
      <c r="AH5322">
        <f>invoices[[#This Row],[EB Amount]]-invoices[[#This Row],[electricity_amount]]</f>
        <v>0</v>
      </c>
    </row>
    <row r="5323" spans="1:34">
      <c r="A5323" t="s">
        <v>9596</v>
      </c>
      <c r="B5323" t="s">
        <v>22</v>
      </c>
      <c r="C5323" t="s">
        <v>9597</v>
      </c>
      <c r="D5323" t="s">
        <v>24</v>
      </c>
      <c r="E5323" t="s">
        <v>275</v>
      </c>
      <c r="F5323" t="s">
        <v>411</v>
      </c>
      <c r="G5323" t="s">
        <v>9598</v>
      </c>
      <c r="H5323" s="1">
        <f>DATE(YEAR(invoices[[#This Row],[due_date]]),MONTH(invoices[[#This Row],[due_date]]),1)</f>
        <v>45139</v>
      </c>
      <c r="I5323" s="1">
        <v>45145</v>
      </c>
      <c r="J5323">
        <v>13600</v>
      </c>
      <c r="K5323">
        <v>402</v>
      </c>
      <c r="L5323">
        <v>0</v>
      </c>
      <c r="M5323">
        <f>invoices[[#This Row],[rent_amount]]+invoices[[#This Row],[electricity_amount]]+invoices[[#This Row],[other_charges]]</f>
        <v>14002</v>
      </c>
      <c r="N5323" t="s">
        <v>28</v>
      </c>
      <c r="O5323" t="s">
        <v>250</v>
      </c>
      <c r="P5323">
        <v>0</v>
      </c>
      <c r="Q5323" t="b">
        <v>0</v>
      </c>
      <c r="R5323" t="s">
        <v>230</v>
      </c>
      <c r="S5323">
        <v>0</v>
      </c>
      <c r="T5323">
        <f>invoices[[#This Row],[total_amount]]</f>
        <v>14002</v>
      </c>
      <c r="U5323" t="s">
        <v>9599</v>
      </c>
      <c r="V5323" t="str">
        <f>INDEX([1]!Table1[tenantname],MATCH(invoices[[#This Row],[allotment_id]],[1]!Table1[TenantAllotmentID],0))</f>
        <v>Anu Ramya Ramesh (B44-B2)</v>
      </c>
      <c r="W5323" t="s">
        <v>15667</v>
      </c>
      <c r="X5323" t="s">
        <v>15668</v>
      </c>
      <c r="Y5323" s="4">
        <v>45139</v>
      </c>
      <c r="Z5323" t="s">
        <v>15808</v>
      </c>
      <c r="AA5323">
        <v>9761</v>
      </c>
      <c r="AB5323">
        <v>3253</v>
      </c>
      <c r="AC5323">
        <v>586</v>
      </c>
      <c r="AD5323" s="7">
        <f>invoices[[#This Row],[Rent]]+invoices[[#This Row],[Services]]+invoices[[#This Row],[GST]]</f>
        <v>13600</v>
      </c>
      <c r="AE5323" s="7">
        <f>invoices[[#This Row],[Total]]-invoices[[#This Row],[rent_amount]]</f>
        <v>0</v>
      </c>
      <c r="AF5323">
        <v>4073</v>
      </c>
      <c r="AG5323">
        <v>402</v>
      </c>
      <c r="AH5323">
        <f>invoices[[#This Row],[EB Amount]]-invoices[[#This Row],[electricity_amount]]</f>
        <v>0</v>
      </c>
    </row>
    <row r="5324" spans="1:34">
      <c r="A5324" t="s">
        <v>9773</v>
      </c>
      <c r="B5324" t="s">
        <v>22</v>
      </c>
      <c r="C5324" t="s">
        <v>6593</v>
      </c>
      <c r="D5324" t="s">
        <v>24</v>
      </c>
      <c r="E5324" t="s">
        <v>155</v>
      </c>
      <c r="F5324" t="s">
        <v>156</v>
      </c>
      <c r="G5324" t="s">
        <v>9774</v>
      </c>
      <c r="H5324" s="1">
        <f>DATE(YEAR(invoices[[#This Row],[due_date]]),MONTH(invoices[[#This Row],[due_date]]),1)</f>
        <v>45139</v>
      </c>
      <c r="I5324" s="1">
        <v>45145</v>
      </c>
      <c r="J5324">
        <v>12685</v>
      </c>
      <c r="K5324">
        <v>0</v>
      </c>
      <c r="L5324">
        <v>0</v>
      </c>
      <c r="M5324">
        <f>invoices[[#This Row],[rent_amount]]+invoices[[#This Row],[electricity_amount]]+invoices[[#This Row],[other_charges]]</f>
        <v>12685</v>
      </c>
      <c r="N5324" t="s">
        <v>28</v>
      </c>
      <c r="O5324" t="s">
        <v>814</v>
      </c>
      <c r="P5324">
        <v>0</v>
      </c>
      <c r="Q5324" t="b">
        <v>0</v>
      </c>
      <c r="R5324" t="s">
        <v>230</v>
      </c>
      <c r="S5324">
        <v>0</v>
      </c>
      <c r="T5324">
        <f>invoices[[#This Row],[total_amount]]</f>
        <v>12685</v>
      </c>
      <c r="U5324" t="s">
        <v>6595</v>
      </c>
      <c r="V5324" t="str">
        <f>INDEX([1]!Table1[tenantname],MATCH(invoices[[#This Row],[allotment_id]],[1]!Table1[TenantAllotmentID],0))</f>
        <v>Shobitha  (C44-A1)</v>
      </c>
      <c r="W5324" t="s">
        <v>15490</v>
      </c>
      <c r="X5324" t="s">
        <v>15491</v>
      </c>
      <c r="Y5324" s="4">
        <v>45139</v>
      </c>
      <c r="Z5324" t="s">
        <v>15808</v>
      </c>
      <c r="AA5324">
        <v>9105</v>
      </c>
      <c r="AB5324">
        <v>3034</v>
      </c>
      <c r="AC5324">
        <v>546</v>
      </c>
      <c r="AD5324" s="7">
        <f>invoices[[#This Row],[Rent]]+invoices[[#This Row],[Services]]+invoices[[#This Row],[GST]]</f>
        <v>12685</v>
      </c>
      <c r="AE5324" s="7">
        <f>invoices[[#This Row],[Total]]-invoices[[#This Row],[rent_amount]]</f>
        <v>0</v>
      </c>
      <c r="AF5324">
        <v>4160</v>
      </c>
      <c r="AG5324">
        <v>0</v>
      </c>
      <c r="AH5324">
        <f>invoices[[#This Row],[EB Amount]]-invoices[[#This Row],[electricity_amount]]</f>
        <v>0</v>
      </c>
    </row>
    <row r="5325" spans="1:34">
      <c r="A5325" t="s">
        <v>9875</v>
      </c>
      <c r="B5325" t="s">
        <v>22</v>
      </c>
      <c r="C5325" t="s">
        <v>225</v>
      </c>
      <c r="D5325" t="s">
        <v>24</v>
      </c>
      <c r="E5325" t="s">
        <v>234</v>
      </c>
      <c r="F5325" t="s">
        <v>544</v>
      </c>
      <c r="G5325" t="s">
        <v>9876</v>
      </c>
      <c r="H5325" s="1">
        <f>DATE(YEAR(invoices[[#This Row],[due_date]]),MONTH(invoices[[#This Row],[due_date]]),1)</f>
        <v>45139</v>
      </c>
      <c r="I5325" s="1">
        <v>45145</v>
      </c>
      <c r="J5325">
        <v>10528</v>
      </c>
      <c r="K5325">
        <v>0</v>
      </c>
      <c r="L5325">
        <v>0</v>
      </c>
      <c r="M5325">
        <f>invoices[[#This Row],[rent_amount]]+invoices[[#This Row],[electricity_amount]]+invoices[[#This Row],[other_charges]]</f>
        <v>10528</v>
      </c>
      <c r="N5325" t="s">
        <v>28</v>
      </c>
      <c r="O5325" t="s">
        <v>229</v>
      </c>
      <c r="P5325">
        <v>0</v>
      </c>
      <c r="Q5325" t="b">
        <v>0</v>
      </c>
      <c r="R5325" t="s">
        <v>230</v>
      </c>
      <c r="S5325">
        <v>0</v>
      </c>
      <c r="T5325">
        <f>invoices[[#This Row],[total_amount]]</f>
        <v>10528</v>
      </c>
      <c r="U5325" t="s">
        <v>548</v>
      </c>
      <c r="V5325" t="str">
        <f>INDEX([1]!Table1[tenantname],MATCH(invoices[[#This Row],[allotment_id]],[1]!Table1[TenantAllotmentID],0))</f>
        <v>Olivia Sarkar (D12-B2)</v>
      </c>
      <c r="W5325" t="s">
        <v>14038</v>
      </c>
      <c r="X5325" t="s">
        <v>14148</v>
      </c>
      <c r="Y5325" s="4">
        <v>45139</v>
      </c>
      <c r="Z5325" t="s">
        <v>15808</v>
      </c>
      <c r="AA5325">
        <v>7557</v>
      </c>
      <c r="AB5325">
        <v>2518</v>
      </c>
      <c r="AC5325">
        <v>453</v>
      </c>
      <c r="AD5325" s="7">
        <f>invoices[[#This Row],[Rent]]+invoices[[#This Row],[Services]]+invoices[[#This Row],[GST]]</f>
        <v>10528</v>
      </c>
      <c r="AE5325" s="7">
        <f>invoices[[#This Row],[Total]]-invoices[[#This Row],[rent_amount]]</f>
        <v>0</v>
      </c>
      <c r="AF5325">
        <v>4213</v>
      </c>
      <c r="AG5325">
        <v>0</v>
      </c>
      <c r="AH5325">
        <f>invoices[[#This Row],[EB Amount]]-invoices[[#This Row],[electricity_amount]]</f>
        <v>0</v>
      </c>
    </row>
    <row r="5326" spans="1:34">
      <c r="A5326" t="s">
        <v>9919</v>
      </c>
      <c r="B5326" t="s">
        <v>22</v>
      </c>
      <c r="C5326" t="s">
        <v>2577</v>
      </c>
      <c r="D5326" t="s">
        <v>24</v>
      </c>
      <c r="E5326" t="s">
        <v>275</v>
      </c>
      <c r="F5326" t="s">
        <v>782</v>
      </c>
      <c r="G5326" t="s">
        <v>9920</v>
      </c>
      <c r="H5326" s="1">
        <f>DATE(YEAR(invoices[[#This Row],[due_date]]),MONTH(invoices[[#This Row],[due_date]]),1)</f>
        <v>45139</v>
      </c>
      <c r="I5326" s="1">
        <v>45145</v>
      </c>
      <c r="J5326">
        <v>18300</v>
      </c>
      <c r="K5326">
        <v>0</v>
      </c>
      <c r="L5326">
        <v>0</v>
      </c>
      <c r="M5326">
        <f>invoices[[#This Row],[rent_amount]]+invoices[[#This Row],[electricity_amount]]+invoices[[#This Row],[other_charges]]</f>
        <v>18300</v>
      </c>
      <c r="N5326" t="s">
        <v>28</v>
      </c>
      <c r="O5326" t="s">
        <v>814</v>
      </c>
      <c r="P5326">
        <v>0</v>
      </c>
      <c r="Q5326" t="b">
        <v>0</v>
      </c>
      <c r="R5326" t="s">
        <v>230</v>
      </c>
      <c r="S5326">
        <v>0</v>
      </c>
      <c r="T5326">
        <f>invoices[[#This Row],[total_amount]]</f>
        <v>18300</v>
      </c>
      <c r="U5326" t="s">
        <v>2579</v>
      </c>
      <c r="V5326" t="str">
        <f>INDEX([1]!Table1[tenantname],MATCH(invoices[[#This Row],[allotment_id]],[1]!Table1[TenantAllotmentID],0))</f>
        <v>Supritha A (B44-A1)</v>
      </c>
      <c r="W5326" t="s">
        <v>14841</v>
      </c>
      <c r="X5326" t="s">
        <v>14842</v>
      </c>
      <c r="Y5326" s="4">
        <v>45139</v>
      </c>
      <c r="Z5326" t="s">
        <v>15808</v>
      </c>
      <c r="AA5326">
        <v>13134</v>
      </c>
      <c r="AB5326">
        <v>4378</v>
      </c>
      <c r="AC5326">
        <v>788</v>
      </c>
      <c r="AD5326" s="7">
        <f>invoices[[#This Row],[Rent]]+invoices[[#This Row],[Services]]+invoices[[#This Row],[GST]]</f>
        <v>18300</v>
      </c>
      <c r="AE5326" s="7">
        <f>invoices[[#This Row],[Total]]-invoices[[#This Row],[rent_amount]]</f>
        <v>0</v>
      </c>
      <c r="AF5326">
        <v>4239</v>
      </c>
      <c r="AG5326">
        <v>0</v>
      </c>
      <c r="AH5326">
        <f>invoices[[#This Row],[EB Amount]]-invoices[[#This Row],[electricity_amount]]</f>
        <v>0</v>
      </c>
    </row>
    <row r="5327" spans="1:34">
      <c r="A5327" t="s">
        <v>10019</v>
      </c>
      <c r="B5327" t="s">
        <v>22</v>
      </c>
      <c r="C5327" t="s">
        <v>1981</v>
      </c>
      <c r="D5327" t="s">
        <v>24</v>
      </c>
      <c r="E5327" t="s">
        <v>96</v>
      </c>
      <c r="F5327" t="s">
        <v>1982</v>
      </c>
      <c r="G5327" t="s">
        <v>10020</v>
      </c>
      <c r="H5327" s="1">
        <f>DATE(YEAR(invoices[[#This Row],[due_date]]),MONTH(invoices[[#This Row],[due_date]]),1)</f>
        <v>45139</v>
      </c>
      <c r="I5327" s="1">
        <v>45145</v>
      </c>
      <c r="J5327">
        <v>12500</v>
      </c>
      <c r="K5327">
        <v>2139</v>
      </c>
      <c r="L5327">
        <v>0</v>
      </c>
      <c r="M5327">
        <f>invoices[[#This Row],[rent_amount]]+invoices[[#This Row],[electricity_amount]]+invoices[[#This Row],[other_charges]]</f>
        <v>14639</v>
      </c>
      <c r="N5327" t="s">
        <v>28</v>
      </c>
      <c r="O5327" t="s">
        <v>229</v>
      </c>
      <c r="P5327">
        <v>0</v>
      </c>
      <c r="Q5327" t="b">
        <v>0</v>
      </c>
      <c r="R5327" t="s">
        <v>230</v>
      </c>
      <c r="S5327">
        <v>0</v>
      </c>
      <c r="T5327">
        <f>invoices[[#This Row],[total_amount]]</f>
        <v>14639</v>
      </c>
      <c r="U5327" t="s">
        <v>1984</v>
      </c>
      <c r="V5327" t="str">
        <f>INDEX([1]!Table1[tenantname],MATCH(invoices[[#This Row],[allotment_id]],[1]!Table1[TenantAllotmentID],0))</f>
        <v>Nitin Chanpuriya (B33-C1)</v>
      </c>
      <c r="W5327" t="s">
        <v>14667</v>
      </c>
      <c r="X5327" t="s">
        <v>14668</v>
      </c>
      <c r="Y5327" s="4">
        <v>45139</v>
      </c>
      <c r="Z5327" t="s">
        <v>15808</v>
      </c>
      <c r="AA5327">
        <v>8971</v>
      </c>
      <c r="AB5327">
        <v>2991</v>
      </c>
      <c r="AC5327">
        <v>538</v>
      </c>
      <c r="AD5327" s="7">
        <f>invoices[[#This Row],[Rent]]+invoices[[#This Row],[Services]]+invoices[[#This Row],[GST]]</f>
        <v>12500</v>
      </c>
      <c r="AE5327" s="7">
        <f>invoices[[#This Row],[Total]]-invoices[[#This Row],[rent_amount]]</f>
        <v>0</v>
      </c>
      <c r="AF5327">
        <v>4290</v>
      </c>
      <c r="AG5327">
        <v>2139</v>
      </c>
      <c r="AH5327">
        <f>invoices[[#This Row],[EB Amount]]-invoices[[#This Row],[electricity_amount]]</f>
        <v>0</v>
      </c>
    </row>
    <row r="5328" spans="1:34">
      <c r="A5328" t="s">
        <v>10083</v>
      </c>
      <c r="B5328" t="s">
        <v>22</v>
      </c>
      <c r="C5328" t="s">
        <v>3483</v>
      </c>
      <c r="D5328" t="s">
        <v>24</v>
      </c>
      <c r="E5328" t="s">
        <v>181</v>
      </c>
      <c r="F5328" t="s">
        <v>452</v>
      </c>
      <c r="G5328" t="s">
        <v>10084</v>
      </c>
      <c r="H5328" s="1">
        <f>DATE(YEAR(invoices[[#This Row],[due_date]]),MONTH(invoices[[#This Row],[due_date]]),1)</f>
        <v>45139</v>
      </c>
      <c r="I5328" s="1">
        <v>45145</v>
      </c>
      <c r="J5328">
        <v>2032</v>
      </c>
      <c r="K5328">
        <v>0</v>
      </c>
      <c r="L5328">
        <v>2250</v>
      </c>
      <c r="M5328">
        <f>invoices[[#This Row],[rent_amount]]+invoices[[#This Row],[electricity_amount]]+invoices[[#This Row],[other_charges]]</f>
        <v>4282</v>
      </c>
      <c r="N5328" t="s">
        <v>28</v>
      </c>
      <c r="O5328" t="s">
        <v>250</v>
      </c>
      <c r="P5328">
        <v>0</v>
      </c>
      <c r="Q5328" t="b">
        <v>0</v>
      </c>
      <c r="R5328" t="s">
        <v>230</v>
      </c>
      <c r="S5328">
        <v>0</v>
      </c>
      <c r="T5328">
        <f>invoices[[#This Row],[total_amount]]</f>
        <v>4282</v>
      </c>
      <c r="U5328" t="s">
        <v>10085</v>
      </c>
      <c r="V5328" t="str">
        <f>INDEX([1]!Table1[tenantname],MATCH(invoices[[#This Row],[allotment_id]],[1]!Table1[TenantAllotmentID],0))</f>
        <v>Anjali Raj (B24-B1)</v>
      </c>
      <c r="W5328" t="s">
        <v>15066</v>
      </c>
      <c r="X5328" t="s">
        <v>15684</v>
      </c>
      <c r="Y5328" s="4">
        <v>45139</v>
      </c>
      <c r="Z5328" t="s">
        <v>15808</v>
      </c>
      <c r="AA5328">
        <v>1459</v>
      </c>
      <c r="AB5328">
        <v>486</v>
      </c>
      <c r="AC5328">
        <v>87</v>
      </c>
      <c r="AD5328" s="7">
        <f>invoices[[#This Row],[Rent]]+invoices[[#This Row],[Services]]+invoices[[#This Row],[GST]]</f>
        <v>2032</v>
      </c>
      <c r="AE5328" s="7">
        <f>invoices[[#This Row],[Total]]-invoices[[#This Row],[rent_amount]]</f>
        <v>0</v>
      </c>
      <c r="AF5328">
        <v>4324</v>
      </c>
      <c r="AG5328">
        <v>0</v>
      </c>
      <c r="AH5328">
        <f>invoices[[#This Row],[EB Amount]]-invoices[[#This Row],[electricity_amount]]</f>
        <v>0</v>
      </c>
    </row>
    <row r="5329" spans="1:34">
      <c r="A5329" t="s">
        <v>10104</v>
      </c>
      <c r="B5329" t="s">
        <v>22</v>
      </c>
      <c r="C5329" t="s">
        <v>267</v>
      </c>
      <c r="D5329" t="s">
        <v>24</v>
      </c>
      <c r="E5329" t="s">
        <v>247</v>
      </c>
      <c r="F5329" t="s">
        <v>365</v>
      </c>
      <c r="G5329" t="s">
        <v>10105</v>
      </c>
      <c r="H5329" s="1">
        <f>DATE(YEAR(invoices[[#This Row],[due_date]]),MONTH(invoices[[#This Row],[due_date]]),1)</f>
        <v>45139</v>
      </c>
      <c r="I5329" s="1">
        <v>45145</v>
      </c>
      <c r="J5329">
        <v>12600</v>
      </c>
      <c r="K5329">
        <v>1364</v>
      </c>
      <c r="L5329">
        <v>0</v>
      </c>
      <c r="M5329">
        <f>invoices[[#This Row],[rent_amount]]+invoices[[#This Row],[electricity_amount]]+invoices[[#This Row],[other_charges]]</f>
        <v>13964</v>
      </c>
      <c r="N5329" t="s">
        <v>28</v>
      </c>
      <c r="O5329" t="s">
        <v>229</v>
      </c>
      <c r="P5329">
        <v>0</v>
      </c>
      <c r="Q5329" t="b">
        <v>0</v>
      </c>
      <c r="R5329" t="s">
        <v>230</v>
      </c>
      <c r="S5329">
        <v>0</v>
      </c>
      <c r="T5329">
        <f>invoices[[#This Row],[total_amount]]</f>
        <v>13964</v>
      </c>
      <c r="U5329" t="s">
        <v>2450</v>
      </c>
      <c r="V5329" t="str">
        <f>INDEX([1]!Table1[tenantname],MATCH(invoices[[#This Row],[allotment_id]],[1]!Table1[TenantAllotmentID],0))</f>
        <v>Nikhil Pandey (C11-C1)</v>
      </c>
      <c r="W5329" t="s">
        <v>14050</v>
      </c>
      <c r="X5329" t="s">
        <v>14807</v>
      </c>
      <c r="Y5329" s="4">
        <v>45139</v>
      </c>
      <c r="Z5329" t="s">
        <v>15808</v>
      </c>
      <c r="AA5329">
        <v>9043</v>
      </c>
      <c r="AB5329">
        <v>3014</v>
      </c>
      <c r="AC5329">
        <v>543</v>
      </c>
      <c r="AD5329" s="7">
        <f>invoices[[#This Row],[Rent]]+invoices[[#This Row],[Services]]+invoices[[#This Row],[GST]]</f>
        <v>12600</v>
      </c>
      <c r="AE5329" s="7">
        <f>invoices[[#This Row],[Total]]-invoices[[#This Row],[rent_amount]]</f>
        <v>0</v>
      </c>
      <c r="AF5329">
        <v>4337</v>
      </c>
      <c r="AG5329">
        <v>1364</v>
      </c>
      <c r="AH5329">
        <f>invoices[[#This Row],[EB Amount]]-invoices[[#This Row],[electricity_amount]]</f>
        <v>0</v>
      </c>
    </row>
    <row r="5330" spans="1:34">
      <c r="A5330" t="s">
        <v>10488</v>
      </c>
      <c r="B5330" t="s">
        <v>22</v>
      </c>
      <c r="C5330" t="s">
        <v>384</v>
      </c>
      <c r="D5330" t="s">
        <v>24</v>
      </c>
      <c r="E5330" t="s">
        <v>25</v>
      </c>
      <c r="F5330" t="s">
        <v>385</v>
      </c>
      <c r="G5330" t="s">
        <v>10489</v>
      </c>
      <c r="H5330" s="1">
        <f>DATE(YEAR(invoices[[#This Row],[due_date]]),MONTH(invoices[[#This Row],[due_date]]),1)</f>
        <v>45139</v>
      </c>
      <c r="I5330" s="1">
        <v>45145</v>
      </c>
      <c r="J5330">
        <v>11500</v>
      </c>
      <c r="K5330">
        <v>1891</v>
      </c>
      <c r="L5330">
        <v>0</v>
      </c>
      <c r="M5330">
        <f>invoices[[#This Row],[rent_amount]]+invoices[[#This Row],[electricity_amount]]+invoices[[#This Row],[other_charges]]</f>
        <v>13391</v>
      </c>
      <c r="N5330" t="s">
        <v>28</v>
      </c>
      <c r="O5330" t="s">
        <v>250</v>
      </c>
      <c r="P5330">
        <v>0</v>
      </c>
      <c r="Q5330" t="b">
        <v>0</v>
      </c>
      <c r="R5330" t="s">
        <v>230</v>
      </c>
      <c r="S5330">
        <v>0</v>
      </c>
      <c r="T5330">
        <f>invoices[[#This Row],[total_amount]]</f>
        <v>13391</v>
      </c>
      <c r="U5330" t="s">
        <v>387</v>
      </c>
      <c r="V5330" t="str">
        <f>INDEX([1]!Table1[tenantname],MATCH(invoices[[#This Row],[allotment_id]],[1]!Table1[TenantAllotmentID],0))</f>
        <v>Aruna Govindarajan (A24-B3)</v>
      </c>
      <c r="W5330" t="s">
        <v>14090</v>
      </c>
      <c r="X5330" t="s">
        <v>14091</v>
      </c>
      <c r="Y5330" s="4">
        <v>45139</v>
      </c>
      <c r="Z5330" t="s">
        <v>15808</v>
      </c>
      <c r="AA5330">
        <v>8254</v>
      </c>
      <c r="AB5330">
        <v>2751</v>
      </c>
      <c r="AC5330">
        <v>495</v>
      </c>
      <c r="AD5330" s="7">
        <f>invoices[[#This Row],[Rent]]+invoices[[#This Row],[Services]]+invoices[[#This Row],[GST]]</f>
        <v>11500</v>
      </c>
      <c r="AE5330" s="7">
        <f>invoices[[#This Row],[Total]]-invoices[[#This Row],[rent_amount]]</f>
        <v>0</v>
      </c>
      <c r="AF5330">
        <v>4534</v>
      </c>
      <c r="AG5330">
        <v>1891</v>
      </c>
      <c r="AH5330">
        <f>invoices[[#This Row],[EB Amount]]-invoices[[#This Row],[electricity_amount]]</f>
        <v>0</v>
      </c>
    </row>
    <row r="5331" spans="1:34">
      <c r="A5331" t="s">
        <v>10498</v>
      </c>
      <c r="B5331" t="s">
        <v>22</v>
      </c>
      <c r="C5331" t="s">
        <v>260</v>
      </c>
      <c r="D5331" t="s">
        <v>24</v>
      </c>
      <c r="E5331" t="s">
        <v>226</v>
      </c>
      <c r="F5331" t="s">
        <v>261</v>
      </c>
      <c r="G5331" t="s">
        <v>10499</v>
      </c>
      <c r="H5331" s="1">
        <f>DATE(YEAR(invoices[[#This Row],[due_date]]),MONTH(invoices[[#This Row],[due_date]]),1)</f>
        <v>45139</v>
      </c>
      <c r="I5331" s="1">
        <v>45145</v>
      </c>
      <c r="J5331">
        <v>12500</v>
      </c>
      <c r="K5331">
        <v>2108</v>
      </c>
      <c r="L5331">
        <v>0</v>
      </c>
      <c r="M5331">
        <f>invoices[[#This Row],[rent_amount]]+invoices[[#This Row],[electricity_amount]]+invoices[[#This Row],[other_charges]]</f>
        <v>14608</v>
      </c>
      <c r="N5331" t="s">
        <v>28</v>
      </c>
      <c r="O5331" t="s">
        <v>229</v>
      </c>
      <c r="P5331">
        <v>0</v>
      </c>
      <c r="Q5331" t="b">
        <v>0</v>
      </c>
      <c r="R5331" t="s">
        <v>230</v>
      </c>
      <c r="S5331">
        <v>0</v>
      </c>
      <c r="T5331">
        <f>invoices[[#This Row],[total_amount]]</f>
        <v>14608</v>
      </c>
      <c r="U5331" t="s">
        <v>265</v>
      </c>
      <c r="V5331" t="str">
        <f>INDEX([1]!Table1[tenantname],MATCH(invoices[[#This Row],[allotment_id]],[1]!Table1[TenantAllotmentID],0))</f>
        <v>Indira Ch (B12-C1)</v>
      </c>
      <c r="W5331" t="s">
        <v>14048</v>
      </c>
      <c r="X5331" t="s">
        <v>14049</v>
      </c>
      <c r="Y5331" s="4">
        <v>45139</v>
      </c>
      <c r="Z5331" t="s">
        <v>15808</v>
      </c>
      <c r="AA5331">
        <v>8971</v>
      </c>
      <c r="AB5331">
        <v>2991</v>
      </c>
      <c r="AC5331">
        <v>538</v>
      </c>
      <c r="AD5331" s="7">
        <f>invoices[[#This Row],[Rent]]+invoices[[#This Row],[Services]]+invoices[[#This Row],[GST]]</f>
        <v>12500</v>
      </c>
      <c r="AE5331" s="7">
        <f>invoices[[#This Row],[Total]]-invoices[[#This Row],[rent_amount]]</f>
        <v>0</v>
      </c>
      <c r="AF5331">
        <v>4539</v>
      </c>
      <c r="AG5331">
        <v>2108</v>
      </c>
      <c r="AH5331">
        <f>invoices[[#This Row],[EB Amount]]-invoices[[#This Row],[electricity_amount]]</f>
        <v>0</v>
      </c>
    </row>
    <row r="5332" spans="1:34">
      <c r="A5332" t="s">
        <v>10703</v>
      </c>
      <c r="B5332" t="s">
        <v>22</v>
      </c>
      <c r="C5332" t="s">
        <v>8301</v>
      </c>
      <c r="D5332" t="s">
        <v>24</v>
      </c>
      <c r="E5332" t="s">
        <v>112</v>
      </c>
      <c r="F5332" t="s">
        <v>2320</v>
      </c>
      <c r="G5332" t="s">
        <v>10704</v>
      </c>
      <c r="H5332" s="1">
        <f>DATE(YEAR(invoices[[#This Row],[due_date]]),MONTH(invoices[[#This Row],[due_date]]),1)</f>
        <v>45139</v>
      </c>
      <c r="I5332" s="1">
        <v>45145</v>
      </c>
      <c r="J5332">
        <v>10967</v>
      </c>
      <c r="K5332">
        <v>0</v>
      </c>
      <c r="L5332">
        <v>0</v>
      </c>
      <c r="M5332">
        <f>invoices[[#This Row],[rent_amount]]+invoices[[#This Row],[electricity_amount]]+invoices[[#This Row],[other_charges]]</f>
        <v>10967</v>
      </c>
      <c r="N5332" t="s">
        <v>28</v>
      </c>
      <c r="O5332" t="s">
        <v>814</v>
      </c>
      <c r="P5332">
        <v>0</v>
      </c>
      <c r="Q5332" t="b">
        <v>0</v>
      </c>
      <c r="R5332" t="s">
        <v>230</v>
      </c>
      <c r="S5332">
        <v>0</v>
      </c>
      <c r="T5332">
        <f>invoices[[#This Row],[total_amount]]</f>
        <v>10967</v>
      </c>
      <c r="U5332" t="s">
        <v>8303</v>
      </c>
      <c r="V5332" t="str">
        <f>INDEX([1]!Table1[tenantname],MATCH(invoices[[#This Row],[allotment_id]],[1]!Table1[TenantAllotmentID],0))</f>
        <v>Satyajeet Behura (A23-B2)</v>
      </c>
      <c r="W5332" t="s">
        <v>15608</v>
      </c>
      <c r="X5332" t="s">
        <v>15609</v>
      </c>
      <c r="Y5332" s="4">
        <v>45139</v>
      </c>
      <c r="Z5332" t="s">
        <v>15808</v>
      </c>
      <c r="AA5332">
        <v>7872</v>
      </c>
      <c r="AB5332">
        <v>2623</v>
      </c>
      <c r="AC5332">
        <v>472</v>
      </c>
      <c r="AD5332" s="7">
        <f>invoices[[#This Row],[Rent]]+invoices[[#This Row],[Services]]+invoices[[#This Row],[GST]]</f>
        <v>10967</v>
      </c>
      <c r="AE5332" s="7">
        <f>invoices[[#This Row],[Total]]-invoices[[#This Row],[rent_amount]]</f>
        <v>0</v>
      </c>
      <c r="AF5332">
        <v>4645</v>
      </c>
      <c r="AG5332">
        <v>0</v>
      </c>
      <c r="AH5332">
        <f>invoices[[#This Row],[EB Amount]]-invoices[[#This Row],[electricity_amount]]</f>
        <v>0</v>
      </c>
    </row>
    <row r="5333" spans="1:34">
      <c r="A5333" t="s">
        <v>10919</v>
      </c>
      <c r="B5333" t="s">
        <v>22</v>
      </c>
      <c r="C5333" t="s">
        <v>8250</v>
      </c>
      <c r="D5333" t="s">
        <v>24</v>
      </c>
      <c r="E5333" t="s">
        <v>167</v>
      </c>
      <c r="F5333" t="s">
        <v>930</v>
      </c>
      <c r="G5333" t="s">
        <v>10920</v>
      </c>
      <c r="H5333" s="1">
        <f>DATE(YEAR(invoices[[#This Row],[due_date]]),MONTH(invoices[[#This Row],[due_date]]),1)</f>
        <v>45139</v>
      </c>
      <c r="I5333" s="1">
        <v>45145</v>
      </c>
      <c r="J5333">
        <v>13600</v>
      </c>
      <c r="K5333">
        <v>1798</v>
      </c>
      <c r="L5333">
        <v>0</v>
      </c>
      <c r="M5333">
        <f>invoices[[#This Row],[rent_amount]]+invoices[[#This Row],[electricity_amount]]+invoices[[#This Row],[other_charges]]</f>
        <v>15398</v>
      </c>
      <c r="N5333" t="s">
        <v>28</v>
      </c>
      <c r="O5333" t="s">
        <v>229</v>
      </c>
      <c r="P5333">
        <v>0</v>
      </c>
      <c r="Q5333" t="b">
        <v>0</v>
      </c>
      <c r="R5333" t="s">
        <v>230</v>
      </c>
      <c r="S5333">
        <v>0</v>
      </c>
      <c r="T5333">
        <f>invoices[[#This Row],[total_amount]]</f>
        <v>15398</v>
      </c>
      <c r="U5333" t="s">
        <v>8252</v>
      </c>
      <c r="V5333" t="str">
        <f>INDEX([1]!Table1[tenantname],MATCH(invoices[[#This Row],[allotment_id]],[1]!Table1[TenantAllotmentID],0))</f>
        <v>Mohammed Imran (B42-B2)</v>
      </c>
      <c r="W5333" t="s">
        <v>15604</v>
      </c>
      <c r="X5333" t="s">
        <v>15605</v>
      </c>
      <c r="Y5333" s="4">
        <v>45139</v>
      </c>
      <c r="Z5333" t="s">
        <v>15808</v>
      </c>
      <c r="AA5333">
        <v>9761</v>
      </c>
      <c r="AB5333">
        <v>3253</v>
      </c>
      <c r="AC5333">
        <v>586</v>
      </c>
      <c r="AD5333" s="7">
        <f>invoices[[#This Row],[Rent]]+invoices[[#This Row],[Services]]+invoices[[#This Row],[GST]]</f>
        <v>13600</v>
      </c>
      <c r="AE5333" s="7">
        <f>invoices[[#This Row],[Total]]-invoices[[#This Row],[rent_amount]]</f>
        <v>0</v>
      </c>
      <c r="AF5333">
        <v>4757</v>
      </c>
      <c r="AG5333">
        <v>1798</v>
      </c>
      <c r="AH5333">
        <f>invoices[[#This Row],[EB Amount]]-invoices[[#This Row],[electricity_amount]]</f>
        <v>0</v>
      </c>
    </row>
    <row r="5334" spans="1:34">
      <c r="A5334" t="s">
        <v>10925</v>
      </c>
      <c r="B5334" t="s">
        <v>22</v>
      </c>
      <c r="C5334" t="s">
        <v>4530</v>
      </c>
      <c r="D5334" t="s">
        <v>24</v>
      </c>
      <c r="E5334" t="s">
        <v>226</v>
      </c>
      <c r="F5334" t="s">
        <v>2836</v>
      </c>
      <c r="G5334" t="s">
        <v>10926</v>
      </c>
      <c r="H5334" s="1">
        <f>DATE(YEAR(invoices[[#This Row],[due_date]]),MONTH(invoices[[#This Row],[due_date]]),1)</f>
        <v>45139</v>
      </c>
      <c r="I5334" s="1">
        <v>45145</v>
      </c>
      <c r="J5334">
        <v>13600</v>
      </c>
      <c r="K5334">
        <v>2108</v>
      </c>
      <c r="L5334">
        <v>2250</v>
      </c>
      <c r="M5334">
        <f>invoices[[#This Row],[rent_amount]]+invoices[[#This Row],[electricity_amount]]+invoices[[#This Row],[other_charges]]</f>
        <v>17958</v>
      </c>
      <c r="N5334" t="s">
        <v>28</v>
      </c>
      <c r="O5334" t="s">
        <v>229</v>
      </c>
      <c r="P5334">
        <v>0</v>
      </c>
      <c r="Q5334" t="b">
        <v>0</v>
      </c>
      <c r="R5334" t="s">
        <v>230</v>
      </c>
      <c r="S5334">
        <v>0</v>
      </c>
      <c r="T5334">
        <f>invoices[[#This Row],[total_amount]]</f>
        <v>17958</v>
      </c>
      <c r="U5334" t="s">
        <v>4532</v>
      </c>
      <c r="V5334" t="str">
        <f>INDEX([1]!Table1[tenantname],MATCH(invoices[[#This Row],[allotment_id]],[1]!Table1[TenantAllotmentID],0))</f>
        <v>Kariswetha Muthukumar (B12-B1)</v>
      </c>
      <c r="W5334" t="s">
        <v>15257</v>
      </c>
      <c r="X5334" t="s">
        <v>15258</v>
      </c>
      <c r="Y5334" s="4">
        <v>45139</v>
      </c>
      <c r="Z5334" t="s">
        <v>15808</v>
      </c>
      <c r="AA5334">
        <v>9761</v>
      </c>
      <c r="AB5334">
        <v>3253</v>
      </c>
      <c r="AC5334">
        <v>586</v>
      </c>
      <c r="AD5334" s="7">
        <f>invoices[[#This Row],[Rent]]+invoices[[#This Row],[Services]]+invoices[[#This Row],[GST]]</f>
        <v>13600</v>
      </c>
      <c r="AE5334" s="7">
        <f>invoices[[#This Row],[Total]]-invoices[[#This Row],[rent_amount]]</f>
        <v>0</v>
      </c>
      <c r="AF5334">
        <v>4760</v>
      </c>
      <c r="AG5334">
        <v>2108</v>
      </c>
      <c r="AH5334">
        <f>invoices[[#This Row],[EB Amount]]-invoices[[#This Row],[electricity_amount]]</f>
        <v>0</v>
      </c>
    </row>
    <row r="5335" spans="1:34">
      <c r="A5335" t="s">
        <v>10967</v>
      </c>
      <c r="B5335" t="s">
        <v>22</v>
      </c>
      <c r="C5335" t="s">
        <v>2923</v>
      </c>
      <c r="D5335" t="s">
        <v>24</v>
      </c>
      <c r="E5335" t="s">
        <v>147</v>
      </c>
      <c r="F5335" t="s">
        <v>336</v>
      </c>
      <c r="G5335" t="s">
        <v>10968</v>
      </c>
      <c r="H5335" s="1">
        <f>DATE(YEAR(invoices[[#This Row],[due_date]]),MONTH(invoices[[#This Row],[due_date]]),1)</f>
        <v>45139</v>
      </c>
      <c r="I5335" s="1">
        <v>45145</v>
      </c>
      <c r="J5335">
        <v>13600</v>
      </c>
      <c r="K5335">
        <v>2077</v>
      </c>
      <c r="L5335">
        <v>0</v>
      </c>
      <c r="M5335">
        <f>invoices[[#This Row],[rent_amount]]+invoices[[#This Row],[electricity_amount]]+invoices[[#This Row],[other_charges]]</f>
        <v>15677</v>
      </c>
      <c r="N5335" t="s">
        <v>28</v>
      </c>
      <c r="O5335" t="s">
        <v>814</v>
      </c>
      <c r="P5335">
        <v>0</v>
      </c>
      <c r="Q5335" t="b">
        <v>0</v>
      </c>
      <c r="R5335" t="s">
        <v>230</v>
      </c>
      <c r="S5335">
        <v>0</v>
      </c>
      <c r="T5335">
        <f>invoices[[#This Row],[total_amount]]</f>
        <v>15677</v>
      </c>
      <c r="U5335" t="s">
        <v>2924</v>
      </c>
      <c r="V5335" t="str">
        <f>INDEX([1]!Table1[tenantname],MATCH(invoices[[#This Row],[allotment_id]],[1]!Table1[TenantAllotmentID],0))</f>
        <v>Snehangshu Chakraborty (C31-D1)</v>
      </c>
      <c r="W5335" t="s">
        <v>14925</v>
      </c>
      <c r="X5335" t="s">
        <v>14926</v>
      </c>
      <c r="Y5335" s="4">
        <v>45139</v>
      </c>
      <c r="Z5335" t="s">
        <v>15808</v>
      </c>
      <c r="AA5335">
        <v>9761</v>
      </c>
      <c r="AB5335">
        <v>3253</v>
      </c>
      <c r="AC5335">
        <v>586</v>
      </c>
      <c r="AD5335" s="7">
        <f>invoices[[#This Row],[Rent]]+invoices[[#This Row],[Services]]+invoices[[#This Row],[GST]]</f>
        <v>13600</v>
      </c>
      <c r="AE5335" s="7">
        <f>invoices[[#This Row],[Total]]-invoices[[#This Row],[rent_amount]]</f>
        <v>0</v>
      </c>
      <c r="AF5335">
        <v>4781</v>
      </c>
      <c r="AG5335">
        <v>2077</v>
      </c>
      <c r="AH5335">
        <f>invoices[[#This Row],[EB Amount]]-invoices[[#This Row],[electricity_amount]]</f>
        <v>0</v>
      </c>
    </row>
    <row r="5336" spans="1:34">
      <c r="A5336" t="s">
        <v>11005</v>
      </c>
      <c r="B5336" t="s">
        <v>22</v>
      </c>
      <c r="C5336" t="s">
        <v>2161</v>
      </c>
      <c r="D5336" t="s">
        <v>24</v>
      </c>
      <c r="E5336" t="s">
        <v>72</v>
      </c>
      <c r="F5336" t="s">
        <v>241</v>
      </c>
      <c r="G5336" t="s">
        <v>11006</v>
      </c>
      <c r="H5336" s="1">
        <f>DATE(YEAR(invoices[[#This Row],[due_date]]),MONTH(invoices[[#This Row],[due_date]]),1)</f>
        <v>45139</v>
      </c>
      <c r="I5336" s="1">
        <v>45145</v>
      </c>
      <c r="J5336">
        <v>12600</v>
      </c>
      <c r="K5336">
        <v>630</v>
      </c>
      <c r="L5336">
        <v>0</v>
      </c>
      <c r="M5336">
        <f>invoices[[#This Row],[rent_amount]]+invoices[[#This Row],[electricity_amount]]+invoices[[#This Row],[other_charges]]</f>
        <v>13230</v>
      </c>
      <c r="N5336" t="s">
        <v>28</v>
      </c>
      <c r="O5336" t="s">
        <v>229</v>
      </c>
      <c r="P5336">
        <v>0</v>
      </c>
      <c r="Q5336" t="b">
        <v>0</v>
      </c>
      <c r="R5336" t="s">
        <v>230</v>
      </c>
      <c r="S5336">
        <v>0</v>
      </c>
      <c r="T5336">
        <f>invoices[[#This Row],[total_amount]]</f>
        <v>13230</v>
      </c>
      <c r="U5336" t="s">
        <v>2163</v>
      </c>
      <c r="V5336" t="str">
        <f>INDEX([1]!Table1[tenantname],MATCH(invoices[[#This Row],[allotment_id]],[1]!Table1[TenantAllotmentID],0))</f>
        <v>Monitha Mohankumar (C34-C2)</v>
      </c>
      <c r="W5336" t="s">
        <v>14727</v>
      </c>
      <c r="X5336" t="s">
        <v>14728</v>
      </c>
      <c r="Y5336" s="4">
        <v>45139</v>
      </c>
      <c r="Z5336" t="s">
        <v>15808</v>
      </c>
      <c r="AA5336">
        <v>9043</v>
      </c>
      <c r="AB5336">
        <v>3014</v>
      </c>
      <c r="AC5336">
        <v>543</v>
      </c>
      <c r="AD5336" s="7">
        <f>invoices[[#This Row],[Rent]]+invoices[[#This Row],[Services]]+invoices[[#This Row],[GST]]</f>
        <v>12600</v>
      </c>
      <c r="AE5336" s="7">
        <f>invoices[[#This Row],[Total]]-invoices[[#This Row],[rent_amount]]</f>
        <v>0</v>
      </c>
      <c r="AF5336">
        <v>4800</v>
      </c>
      <c r="AG5336">
        <v>630</v>
      </c>
      <c r="AH5336">
        <f>invoices[[#This Row],[EB Amount]]-invoices[[#This Row],[electricity_amount]]</f>
        <v>0</v>
      </c>
    </row>
    <row r="5337" spans="1:34">
      <c r="A5337" t="s">
        <v>11059</v>
      </c>
      <c r="B5337" t="s">
        <v>22</v>
      </c>
      <c r="C5337" t="s">
        <v>836</v>
      </c>
      <c r="D5337" t="s">
        <v>24</v>
      </c>
      <c r="E5337" t="s">
        <v>34</v>
      </c>
      <c r="F5337" t="s">
        <v>837</v>
      </c>
      <c r="G5337" t="s">
        <v>11060</v>
      </c>
      <c r="H5337" s="1">
        <f>DATE(YEAR(invoices[[#This Row],[due_date]]),MONTH(invoices[[#This Row],[due_date]]),1)</f>
        <v>45139</v>
      </c>
      <c r="I5337" s="1">
        <v>45145</v>
      </c>
      <c r="J5337">
        <v>12600</v>
      </c>
      <c r="K5337">
        <v>132</v>
      </c>
      <c r="L5337">
        <v>0</v>
      </c>
      <c r="M5337">
        <f>invoices[[#This Row],[rent_amount]]+invoices[[#This Row],[electricity_amount]]+invoices[[#This Row],[other_charges]]</f>
        <v>12732</v>
      </c>
      <c r="N5337" t="s">
        <v>28</v>
      </c>
      <c r="O5337" t="s">
        <v>814</v>
      </c>
      <c r="P5337">
        <v>0</v>
      </c>
      <c r="Q5337" t="b">
        <v>0</v>
      </c>
      <c r="R5337" t="s">
        <v>230</v>
      </c>
      <c r="S5337">
        <v>0</v>
      </c>
      <c r="T5337">
        <f>invoices[[#This Row],[total_amount]]</f>
        <v>12732</v>
      </c>
      <c r="U5337" t="s">
        <v>840</v>
      </c>
      <c r="V5337" t="str">
        <f>INDEX([1]!Table1[tenantname],MATCH(invoices[[#This Row],[allotment_id]],[1]!Table1[TenantAllotmentID],0))</f>
        <v>Samudyatha Devalla (B43-C1)</v>
      </c>
      <c r="W5337" t="s">
        <v>14249</v>
      </c>
      <c r="X5337" t="s">
        <v>14250</v>
      </c>
      <c r="Y5337" s="4">
        <v>45139</v>
      </c>
      <c r="Z5337" t="s">
        <v>15808</v>
      </c>
      <c r="AA5337">
        <v>9043</v>
      </c>
      <c r="AB5337">
        <v>3014</v>
      </c>
      <c r="AC5337">
        <v>543</v>
      </c>
      <c r="AD5337" s="7">
        <f>invoices[[#This Row],[Rent]]+invoices[[#This Row],[Services]]+invoices[[#This Row],[GST]]</f>
        <v>12600</v>
      </c>
      <c r="AE5337" s="7">
        <f>invoices[[#This Row],[Total]]-invoices[[#This Row],[rent_amount]]</f>
        <v>0</v>
      </c>
      <c r="AF5337">
        <v>4832</v>
      </c>
      <c r="AG5337">
        <v>132</v>
      </c>
      <c r="AH5337">
        <f>invoices[[#This Row],[EB Amount]]-invoices[[#This Row],[electricity_amount]]</f>
        <v>0</v>
      </c>
    </row>
    <row r="5338" spans="1:34">
      <c r="A5338" t="s">
        <v>11134</v>
      </c>
      <c r="B5338" t="s">
        <v>22</v>
      </c>
      <c r="C5338" t="s">
        <v>426</v>
      </c>
      <c r="D5338" t="s">
        <v>24</v>
      </c>
      <c r="E5338" t="s">
        <v>181</v>
      </c>
      <c r="F5338" t="s">
        <v>427</v>
      </c>
      <c r="G5338" t="s">
        <v>11135</v>
      </c>
      <c r="H5338" s="1">
        <f>DATE(YEAR(invoices[[#This Row],[due_date]]),MONTH(invoices[[#This Row],[due_date]]),1)</f>
        <v>45139</v>
      </c>
      <c r="I5338" s="1">
        <v>45145</v>
      </c>
      <c r="J5338">
        <v>13600</v>
      </c>
      <c r="K5338">
        <v>2015</v>
      </c>
      <c r="L5338">
        <v>0</v>
      </c>
      <c r="M5338">
        <f>invoices[[#This Row],[rent_amount]]+invoices[[#This Row],[electricity_amount]]+invoices[[#This Row],[other_charges]]</f>
        <v>15615</v>
      </c>
      <c r="N5338" t="s">
        <v>28</v>
      </c>
      <c r="O5338" t="s">
        <v>814</v>
      </c>
      <c r="P5338">
        <v>0</v>
      </c>
      <c r="Q5338" t="b">
        <v>0</v>
      </c>
      <c r="R5338" t="s">
        <v>230</v>
      </c>
      <c r="S5338">
        <v>0</v>
      </c>
      <c r="T5338">
        <f>invoices[[#This Row],[total_amount]]</f>
        <v>15615</v>
      </c>
      <c r="U5338" t="s">
        <v>428</v>
      </c>
      <c r="V5338" t="str">
        <f>INDEX([1]!Table1[tenantname],MATCH(invoices[[#This Row],[allotment_id]],[1]!Table1[TenantAllotmentID],0))</f>
        <v>Vardhini Krishnamurthy (B24-B2)</v>
      </c>
      <c r="W5338" t="s">
        <v>14106</v>
      </c>
      <c r="X5338" t="s">
        <v>14107</v>
      </c>
      <c r="Y5338" s="4">
        <v>45139</v>
      </c>
      <c r="Z5338" t="s">
        <v>15808</v>
      </c>
      <c r="AA5338">
        <v>9761</v>
      </c>
      <c r="AB5338">
        <v>3253</v>
      </c>
      <c r="AC5338">
        <v>586</v>
      </c>
      <c r="AD5338" s="7">
        <f>invoices[[#This Row],[Rent]]+invoices[[#This Row],[Services]]+invoices[[#This Row],[GST]]</f>
        <v>13600</v>
      </c>
      <c r="AE5338" s="7">
        <f>invoices[[#This Row],[Total]]-invoices[[#This Row],[rent_amount]]</f>
        <v>0</v>
      </c>
      <c r="AF5338">
        <v>4869</v>
      </c>
      <c r="AG5338">
        <v>2015</v>
      </c>
      <c r="AH5338">
        <f>invoices[[#This Row],[EB Amount]]-invoices[[#This Row],[electricity_amount]]</f>
        <v>0</v>
      </c>
    </row>
    <row r="5339" spans="1:34">
      <c r="A5339" t="s">
        <v>11164</v>
      </c>
      <c r="B5339" t="s">
        <v>22</v>
      </c>
      <c r="C5339" t="s">
        <v>6126</v>
      </c>
      <c r="D5339" t="s">
        <v>24</v>
      </c>
      <c r="E5339" t="s">
        <v>329</v>
      </c>
      <c r="F5339" t="s">
        <v>956</v>
      </c>
      <c r="G5339" t="s">
        <v>11165</v>
      </c>
      <c r="H5339" s="1">
        <f>DATE(YEAR(invoices[[#This Row],[due_date]]),MONTH(invoices[[#This Row],[due_date]]),1)</f>
        <v>45139</v>
      </c>
      <c r="I5339" s="1">
        <v>45145</v>
      </c>
      <c r="J5339">
        <v>9852</v>
      </c>
      <c r="K5339">
        <v>0</v>
      </c>
      <c r="L5339">
        <v>0</v>
      </c>
      <c r="M5339">
        <f>invoices[[#This Row],[rent_amount]]+invoices[[#This Row],[electricity_amount]]+invoices[[#This Row],[other_charges]]</f>
        <v>9852</v>
      </c>
      <c r="N5339" t="s">
        <v>28</v>
      </c>
      <c r="O5339" t="s">
        <v>229</v>
      </c>
      <c r="P5339">
        <v>0</v>
      </c>
      <c r="Q5339" t="b">
        <v>0</v>
      </c>
      <c r="R5339" t="s">
        <v>230</v>
      </c>
      <c r="S5339">
        <v>0</v>
      </c>
      <c r="T5339">
        <f>invoices[[#This Row],[total_amount]]</f>
        <v>9852</v>
      </c>
      <c r="U5339" t="s">
        <v>7482</v>
      </c>
      <c r="V5339" t="str">
        <f>INDEX([1]!Table1[tenantname],MATCH(invoices[[#This Row],[allotment_id]],[1]!Table1[TenantAllotmentID],0))</f>
        <v>Madumitaa Anbu (C43-C1)</v>
      </c>
      <c r="W5339" t="s">
        <v>15452</v>
      </c>
      <c r="X5339" t="s">
        <v>15555</v>
      </c>
      <c r="Y5339" s="4">
        <v>45139</v>
      </c>
      <c r="Z5339" t="s">
        <v>15808</v>
      </c>
      <c r="AA5339">
        <v>7099</v>
      </c>
      <c r="AB5339">
        <v>2333</v>
      </c>
      <c r="AC5339">
        <v>420</v>
      </c>
      <c r="AD5339" s="7">
        <f>invoices[[#This Row],[Rent]]+invoices[[#This Row],[Services]]+invoices[[#This Row],[GST]]</f>
        <v>9852</v>
      </c>
      <c r="AE5339" s="7">
        <f>invoices[[#This Row],[Total]]-invoices[[#This Row],[rent_amount]]</f>
        <v>0</v>
      </c>
      <c r="AF5339">
        <v>4884</v>
      </c>
      <c r="AG5339">
        <v>0</v>
      </c>
      <c r="AH5339">
        <f>invoices[[#This Row],[EB Amount]]-invoices[[#This Row],[electricity_amount]]</f>
        <v>0</v>
      </c>
    </row>
    <row r="5340" spans="1:34">
      <c r="A5340" t="s">
        <v>11208</v>
      </c>
      <c r="B5340" t="s">
        <v>22</v>
      </c>
      <c r="C5340" t="s">
        <v>3491</v>
      </c>
      <c r="D5340" t="s">
        <v>24</v>
      </c>
      <c r="E5340" t="s">
        <v>569</v>
      </c>
      <c r="F5340" t="s">
        <v>670</v>
      </c>
      <c r="G5340" t="s">
        <v>11209</v>
      </c>
      <c r="H5340" s="1">
        <f>DATE(YEAR(invoices[[#This Row],[due_date]]),MONTH(invoices[[#This Row],[due_date]]),1)</f>
        <v>45139</v>
      </c>
      <c r="I5340" s="1">
        <v>45145</v>
      </c>
      <c r="J5340">
        <v>2846</v>
      </c>
      <c r="K5340">
        <v>146</v>
      </c>
      <c r="L5340">
        <v>2250</v>
      </c>
      <c r="M5340">
        <f>invoices[[#This Row],[rent_amount]]+invoices[[#This Row],[electricity_amount]]+invoices[[#This Row],[other_charges]]</f>
        <v>5242</v>
      </c>
      <c r="N5340" t="s">
        <v>28</v>
      </c>
      <c r="O5340" t="s">
        <v>814</v>
      </c>
      <c r="P5340">
        <v>0</v>
      </c>
      <c r="Q5340" t="b">
        <v>0</v>
      </c>
      <c r="R5340" t="s">
        <v>230</v>
      </c>
      <c r="S5340">
        <v>0</v>
      </c>
      <c r="T5340">
        <f>invoices[[#This Row],[total_amount]]</f>
        <v>5242</v>
      </c>
      <c r="U5340" t="s">
        <v>8399</v>
      </c>
      <c r="V5340" t="str">
        <f>INDEX([1]!Table1[tenantname],MATCH(invoices[[#This Row],[allotment_id]],[1]!Table1[TenantAllotmentID],0))</f>
        <v>Tanushree Senthil Kugan (C12-A1)</v>
      </c>
      <c r="W5340" t="s">
        <v>15068</v>
      </c>
      <c r="X5340" t="s">
        <v>15617</v>
      </c>
      <c r="Y5340" s="4">
        <v>45139</v>
      </c>
      <c r="Z5340" t="s">
        <v>15808</v>
      </c>
      <c r="AA5340">
        <v>2042</v>
      </c>
      <c r="AB5340">
        <v>681</v>
      </c>
      <c r="AC5340">
        <v>123</v>
      </c>
      <c r="AD5340" s="7">
        <f>invoices[[#This Row],[Rent]]+invoices[[#This Row],[Services]]+invoices[[#This Row],[GST]]</f>
        <v>2846</v>
      </c>
      <c r="AE5340" s="7">
        <f>invoices[[#This Row],[Total]]-invoices[[#This Row],[rent_amount]]</f>
        <v>0</v>
      </c>
      <c r="AF5340">
        <v>4904</v>
      </c>
      <c r="AG5340">
        <v>146</v>
      </c>
      <c r="AH5340">
        <f>invoices[[#This Row],[EB Amount]]-invoices[[#This Row],[electricity_amount]]</f>
        <v>0</v>
      </c>
    </row>
    <row r="5341" spans="1:34">
      <c r="A5341" t="s">
        <v>11621</v>
      </c>
      <c r="B5341" t="s">
        <v>22</v>
      </c>
      <c r="C5341" t="s">
        <v>2682</v>
      </c>
      <c r="D5341" t="s">
        <v>24</v>
      </c>
      <c r="E5341" t="s">
        <v>25</v>
      </c>
      <c r="F5341" t="s">
        <v>65</v>
      </c>
      <c r="G5341" t="s">
        <v>11622</v>
      </c>
      <c r="H5341" s="1">
        <f>DATE(YEAR(invoices[[#This Row],[due_date]]),MONTH(invoices[[#This Row],[due_date]]),1)</f>
        <v>45139</v>
      </c>
      <c r="I5341" s="1">
        <v>45145</v>
      </c>
      <c r="J5341">
        <v>12500</v>
      </c>
      <c r="K5341">
        <v>1708</v>
      </c>
      <c r="L5341">
        <v>0</v>
      </c>
      <c r="M5341">
        <f>invoices[[#This Row],[rent_amount]]+invoices[[#This Row],[electricity_amount]]+invoices[[#This Row],[other_charges]]</f>
        <v>14208</v>
      </c>
      <c r="N5341" t="s">
        <v>28</v>
      </c>
      <c r="O5341" t="s">
        <v>250</v>
      </c>
      <c r="P5341">
        <v>0</v>
      </c>
      <c r="Q5341" t="b">
        <v>0</v>
      </c>
      <c r="R5341" t="s">
        <v>230</v>
      </c>
      <c r="S5341">
        <v>0</v>
      </c>
      <c r="T5341">
        <f>invoices[[#This Row],[total_amount]]</f>
        <v>14208</v>
      </c>
      <c r="U5341" t="s">
        <v>2684</v>
      </c>
      <c r="V5341" t="str">
        <f>INDEX([1]!Table1[tenantname],MATCH(invoices[[#This Row],[allotment_id]],[1]!Table1[TenantAllotmentID],0))</f>
        <v>Amita Asthana (A24-C2)</v>
      </c>
      <c r="W5341" t="s">
        <v>14866</v>
      </c>
      <c r="X5341" t="s">
        <v>14867</v>
      </c>
      <c r="Y5341" s="4">
        <v>45139</v>
      </c>
      <c r="Z5341" t="s">
        <v>15808</v>
      </c>
      <c r="AA5341">
        <v>8971</v>
      </c>
      <c r="AB5341">
        <v>2991</v>
      </c>
      <c r="AC5341">
        <v>538</v>
      </c>
      <c r="AD5341" s="7">
        <f>invoices[[#This Row],[Rent]]+invoices[[#This Row],[Services]]+invoices[[#This Row],[GST]]</f>
        <v>12500</v>
      </c>
      <c r="AE5341" s="7">
        <f>invoices[[#This Row],[Total]]-invoices[[#This Row],[rent_amount]]</f>
        <v>0</v>
      </c>
      <c r="AF5341">
        <v>5117</v>
      </c>
      <c r="AG5341">
        <v>1708</v>
      </c>
      <c r="AH5341">
        <f>invoices[[#This Row],[EB Amount]]-invoices[[#This Row],[electricity_amount]]</f>
        <v>0</v>
      </c>
    </row>
    <row r="5342" spans="1:34">
      <c r="A5342" t="s">
        <v>11653</v>
      </c>
      <c r="B5342" t="s">
        <v>22</v>
      </c>
      <c r="C5342" t="s">
        <v>2617</v>
      </c>
      <c r="D5342" t="s">
        <v>24</v>
      </c>
      <c r="E5342" t="s">
        <v>399</v>
      </c>
      <c r="F5342" t="s">
        <v>933</v>
      </c>
      <c r="G5342" t="s">
        <v>11654</v>
      </c>
      <c r="H5342" s="1">
        <f>DATE(YEAR(invoices[[#This Row],[due_date]]),MONTH(invoices[[#This Row],[due_date]]),1)</f>
        <v>45139</v>
      </c>
      <c r="I5342" s="1">
        <v>45145</v>
      </c>
      <c r="J5342">
        <v>10974</v>
      </c>
      <c r="K5342">
        <v>0</v>
      </c>
      <c r="L5342">
        <v>0</v>
      </c>
      <c r="M5342">
        <f>invoices[[#This Row],[rent_amount]]+invoices[[#This Row],[electricity_amount]]+invoices[[#This Row],[other_charges]]</f>
        <v>10974</v>
      </c>
      <c r="N5342" t="s">
        <v>28</v>
      </c>
      <c r="O5342" t="s">
        <v>814</v>
      </c>
      <c r="P5342">
        <v>0</v>
      </c>
      <c r="Q5342" t="b">
        <v>0</v>
      </c>
      <c r="R5342" t="s">
        <v>230</v>
      </c>
      <c r="S5342">
        <v>0</v>
      </c>
      <c r="T5342">
        <f>invoices[[#This Row],[total_amount]]</f>
        <v>10974</v>
      </c>
      <c r="U5342" t="s">
        <v>2619</v>
      </c>
      <c r="V5342" t="str">
        <f>INDEX([1]!Table1[tenantname],MATCH(invoices[[#This Row],[allotment_id]],[1]!Table1[TenantAllotmentID],0))</f>
        <v>Ruju A (B22-C2)</v>
      </c>
      <c r="W5342" t="s">
        <v>14849</v>
      </c>
      <c r="X5342" t="s">
        <v>14850</v>
      </c>
      <c r="Y5342" s="4">
        <v>45139</v>
      </c>
      <c r="Z5342" t="s">
        <v>15808</v>
      </c>
      <c r="AA5342">
        <v>7876</v>
      </c>
      <c r="AB5342">
        <v>2625</v>
      </c>
      <c r="AC5342">
        <v>473</v>
      </c>
      <c r="AD5342" s="7">
        <f>invoices[[#This Row],[Rent]]+invoices[[#This Row],[Services]]+invoices[[#This Row],[GST]]</f>
        <v>10974</v>
      </c>
      <c r="AE5342" s="7">
        <f>invoices[[#This Row],[Total]]-invoices[[#This Row],[rent_amount]]</f>
        <v>0</v>
      </c>
      <c r="AF5342">
        <v>5133</v>
      </c>
      <c r="AG5342">
        <v>0</v>
      </c>
      <c r="AH5342">
        <f>invoices[[#This Row],[EB Amount]]-invoices[[#This Row],[electricity_amount]]</f>
        <v>0</v>
      </c>
    </row>
    <row r="5343" spans="1:34">
      <c r="A5343" t="s">
        <v>11800</v>
      </c>
      <c r="B5343" t="s">
        <v>22</v>
      </c>
      <c r="C5343" t="s">
        <v>1650</v>
      </c>
      <c r="D5343" t="s">
        <v>24</v>
      </c>
      <c r="E5343" t="s">
        <v>96</v>
      </c>
      <c r="F5343" t="s">
        <v>97</v>
      </c>
      <c r="G5343" t="s">
        <v>11801</v>
      </c>
      <c r="H5343" s="1">
        <f>DATE(YEAR(invoices[[#This Row],[due_date]]),MONTH(invoices[[#This Row],[due_date]]),1)</f>
        <v>45139</v>
      </c>
      <c r="I5343" s="1">
        <v>45145</v>
      </c>
      <c r="J5343">
        <v>12600</v>
      </c>
      <c r="K5343">
        <v>2139</v>
      </c>
      <c r="L5343">
        <v>2250</v>
      </c>
      <c r="M5343">
        <f>invoices[[#This Row],[rent_amount]]+invoices[[#This Row],[electricity_amount]]+invoices[[#This Row],[other_charges]]</f>
        <v>16989</v>
      </c>
      <c r="N5343" t="s">
        <v>28</v>
      </c>
      <c r="O5343" t="s">
        <v>814</v>
      </c>
      <c r="P5343">
        <v>0</v>
      </c>
      <c r="Q5343" t="b">
        <v>0</v>
      </c>
      <c r="R5343" t="s">
        <v>230</v>
      </c>
      <c r="S5343">
        <v>0</v>
      </c>
      <c r="T5343">
        <f>invoices[[#This Row],[total_amount]]</f>
        <v>16989</v>
      </c>
      <c r="U5343" t="s">
        <v>1652</v>
      </c>
      <c r="V5343" t="str">
        <f>INDEX([1]!Table1[tenantname],MATCH(invoices[[#This Row],[allotment_id]],[1]!Table1[TenantAllotmentID],0))</f>
        <v>Susinder R (B33-C2)</v>
      </c>
      <c r="W5343" t="s">
        <v>14551</v>
      </c>
      <c r="X5343" t="s">
        <v>14552</v>
      </c>
      <c r="Y5343" s="4">
        <v>45139</v>
      </c>
      <c r="Z5343" t="s">
        <v>15808</v>
      </c>
      <c r="AA5343">
        <v>9043</v>
      </c>
      <c r="AB5343">
        <v>3014</v>
      </c>
      <c r="AC5343">
        <v>543</v>
      </c>
      <c r="AD5343" s="7">
        <f>invoices[[#This Row],[Rent]]+invoices[[#This Row],[Services]]+invoices[[#This Row],[GST]]</f>
        <v>12600</v>
      </c>
      <c r="AE5343" s="7">
        <f>invoices[[#This Row],[Total]]-invoices[[#This Row],[rent_amount]]</f>
        <v>0</v>
      </c>
      <c r="AF5343">
        <v>5209</v>
      </c>
      <c r="AG5343">
        <v>2139</v>
      </c>
      <c r="AH5343">
        <f>invoices[[#This Row],[EB Amount]]-invoices[[#This Row],[electricity_amount]]</f>
        <v>0</v>
      </c>
    </row>
    <row r="5344" spans="1:34">
      <c r="A5344" t="s">
        <v>11838</v>
      </c>
      <c r="B5344" t="s">
        <v>22</v>
      </c>
      <c r="C5344" t="s">
        <v>1099</v>
      </c>
      <c r="D5344" t="s">
        <v>24</v>
      </c>
      <c r="E5344" t="s">
        <v>226</v>
      </c>
      <c r="F5344" t="s">
        <v>227</v>
      </c>
      <c r="G5344" t="s">
        <v>11839</v>
      </c>
      <c r="H5344" s="1">
        <f>DATE(YEAR(invoices[[#This Row],[due_date]]),MONTH(invoices[[#This Row],[due_date]]),1)</f>
        <v>45139</v>
      </c>
      <c r="I5344" s="1">
        <v>45145</v>
      </c>
      <c r="J5344">
        <v>9700</v>
      </c>
      <c r="K5344">
        <v>0</v>
      </c>
      <c r="L5344">
        <v>0</v>
      </c>
      <c r="M5344">
        <f>invoices[[#This Row],[rent_amount]]+invoices[[#This Row],[electricity_amount]]+invoices[[#This Row],[other_charges]]</f>
        <v>9700</v>
      </c>
      <c r="N5344" t="s">
        <v>28</v>
      </c>
      <c r="O5344" t="s">
        <v>250</v>
      </c>
      <c r="P5344">
        <v>0</v>
      </c>
      <c r="Q5344" t="b">
        <v>0</v>
      </c>
      <c r="R5344" t="s">
        <v>230</v>
      </c>
      <c r="S5344">
        <v>0</v>
      </c>
      <c r="T5344">
        <f>invoices[[#This Row],[total_amount]]</f>
        <v>9700</v>
      </c>
      <c r="U5344" t="s">
        <v>1101</v>
      </c>
      <c r="V5344" t="str">
        <f>INDEX([1]!Table1[tenantname],MATCH(invoices[[#This Row],[allotment_id]],[1]!Table1[TenantAllotmentID],0))</f>
        <v>Annette Joseph (B12-B2)</v>
      </c>
      <c r="W5344" t="s">
        <v>14346</v>
      </c>
      <c r="X5344" t="s">
        <v>14347</v>
      </c>
      <c r="Y5344" s="4">
        <v>45139</v>
      </c>
      <c r="Z5344" t="s">
        <v>15808</v>
      </c>
      <c r="AA5344">
        <v>6729</v>
      </c>
      <c r="AB5344">
        <v>2518</v>
      </c>
      <c r="AC5344">
        <v>453</v>
      </c>
      <c r="AD5344" s="7">
        <f>invoices[[#This Row],[Rent]]+invoices[[#This Row],[Services]]+invoices[[#This Row],[GST]]</f>
        <v>9700</v>
      </c>
      <c r="AE5344" s="7">
        <f>invoices[[#This Row],[Total]]-invoices[[#This Row],[rent_amount]]</f>
        <v>0</v>
      </c>
      <c r="AF5344">
        <v>5230</v>
      </c>
      <c r="AG5344">
        <v>0</v>
      </c>
      <c r="AH5344">
        <f>invoices[[#This Row],[EB Amount]]-invoices[[#This Row],[electricity_amount]]</f>
        <v>0</v>
      </c>
    </row>
    <row r="5345" spans="1:34">
      <c r="A5345" t="s">
        <v>11944</v>
      </c>
      <c r="B5345" t="s">
        <v>22</v>
      </c>
      <c r="C5345" t="s">
        <v>494</v>
      </c>
      <c r="D5345" t="s">
        <v>24</v>
      </c>
      <c r="E5345" t="s">
        <v>167</v>
      </c>
      <c r="F5345" t="s">
        <v>495</v>
      </c>
      <c r="G5345" t="s">
        <v>11945</v>
      </c>
      <c r="H5345" s="1">
        <f>DATE(YEAR(invoices[[#This Row],[due_date]]),MONTH(invoices[[#This Row],[due_date]]),1)</f>
        <v>45139</v>
      </c>
      <c r="I5345" s="1">
        <v>45145</v>
      </c>
      <c r="J5345">
        <v>7500</v>
      </c>
      <c r="K5345">
        <v>58</v>
      </c>
      <c r="L5345">
        <v>0</v>
      </c>
      <c r="M5345">
        <f>invoices[[#This Row],[rent_amount]]+invoices[[#This Row],[electricity_amount]]+invoices[[#This Row],[other_charges]]</f>
        <v>7558</v>
      </c>
      <c r="N5345" t="s">
        <v>28</v>
      </c>
      <c r="O5345" t="s">
        <v>814</v>
      </c>
      <c r="P5345">
        <v>0</v>
      </c>
      <c r="Q5345" t="b">
        <v>0</v>
      </c>
      <c r="R5345" t="s">
        <v>230</v>
      </c>
      <c r="S5345">
        <v>0</v>
      </c>
      <c r="T5345">
        <f>invoices[[#This Row],[total_amount]]</f>
        <v>7558</v>
      </c>
      <c r="U5345" t="s">
        <v>498</v>
      </c>
      <c r="V5345" t="str">
        <f>INDEX([1]!Table1[tenantname],MATCH(invoices[[#This Row],[allotment_id]],[1]!Table1[TenantAllotmentID],0))</f>
        <v>TANVEER MUSTAFA (B42-C1)</v>
      </c>
      <c r="W5345" t="s">
        <v>14130</v>
      </c>
      <c r="X5345" t="s">
        <v>14131</v>
      </c>
      <c r="Y5345" s="4">
        <v>45139</v>
      </c>
      <c r="Z5345" t="s">
        <v>15808</v>
      </c>
      <c r="AA5345">
        <v>5383</v>
      </c>
      <c r="AB5345">
        <v>1794</v>
      </c>
      <c r="AC5345">
        <v>323</v>
      </c>
      <c r="AD5345" s="7">
        <f>invoices[[#This Row],[Rent]]+invoices[[#This Row],[Services]]+invoices[[#This Row],[GST]]</f>
        <v>7500</v>
      </c>
      <c r="AE5345" s="7">
        <f>invoices[[#This Row],[Total]]-invoices[[#This Row],[rent_amount]]</f>
        <v>0</v>
      </c>
      <c r="AF5345">
        <v>5287</v>
      </c>
      <c r="AG5345">
        <v>58</v>
      </c>
      <c r="AH5345">
        <f>invoices[[#This Row],[EB Amount]]-invoices[[#This Row],[electricity_amount]]</f>
        <v>0</v>
      </c>
    </row>
    <row r="5346" spans="1:34">
      <c r="A5346" t="s">
        <v>12053</v>
      </c>
      <c r="B5346" t="s">
        <v>22</v>
      </c>
      <c r="C5346" t="s">
        <v>3873</v>
      </c>
      <c r="D5346" t="s">
        <v>24</v>
      </c>
      <c r="E5346" t="s">
        <v>72</v>
      </c>
      <c r="F5346" t="s">
        <v>659</v>
      </c>
      <c r="G5346" t="s">
        <v>12054</v>
      </c>
      <c r="H5346" s="1">
        <f>DATE(YEAR(invoices[[#This Row],[due_date]]),MONTH(invoices[[#This Row],[due_date]]),1)</f>
        <v>45139</v>
      </c>
      <c r="I5346" s="1">
        <v>45145</v>
      </c>
      <c r="J5346">
        <v>12600</v>
      </c>
      <c r="K5346">
        <v>930</v>
      </c>
      <c r="L5346">
        <v>0</v>
      </c>
      <c r="M5346">
        <f>invoices[[#This Row],[rent_amount]]+invoices[[#This Row],[electricity_amount]]+invoices[[#This Row],[other_charges]]</f>
        <v>13530</v>
      </c>
      <c r="N5346" t="s">
        <v>28</v>
      </c>
      <c r="O5346" t="s">
        <v>814</v>
      </c>
      <c r="P5346">
        <v>0</v>
      </c>
      <c r="Q5346" t="b">
        <v>0</v>
      </c>
      <c r="R5346" t="s">
        <v>230</v>
      </c>
      <c r="S5346">
        <v>0</v>
      </c>
      <c r="T5346">
        <f>invoices[[#This Row],[total_amount]]</f>
        <v>13530</v>
      </c>
      <c r="U5346" t="s">
        <v>3875</v>
      </c>
      <c r="V5346" t="str">
        <f>INDEX([1]!Table1[tenantname],MATCH(invoices[[#This Row],[allotment_id]],[1]!Table1[TenantAllotmentID],0))</f>
        <v>Shaili Sharma (C34-C1)</v>
      </c>
      <c r="W5346" t="s">
        <v>15143</v>
      </c>
      <c r="X5346" t="s">
        <v>15144</v>
      </c>
      <c r="Y5346" s="4">
        <v>45139</v>
      </c>
      <c r="Z5346" t="s">
        <v>15808</v>
      </c>
      <c r="AA5346">
        <v>9043</v>
      </c>
      <c r="AB5346">
        <v>3014</v>
      </c>
      <c r="AC5346">
        <v>543</v>
      </c>
      <c r="AD5346" s="7">
        <f>invoices[[#This Row],[Rent]]+invoices[[#This Row],[Services]]+invoices[[#This Row],[GST]]</f>
        <v>12600</v>
      </c>
      <c r="AE5346" s="7">
        <f>invoices[[#This Row],[Total]]-invoices[[#This Row],[rent_amount]]</f>
        <v>0</v>
      </c>
      <c r="AF5346">
        <v>5348</v>
      </c>
      <c r="AG5346">
        <v>930</v>
      </c>
      <c r="AH5346">
        <f>invoices[[#This Row],[EB Amount]]-invoices[[#This Row],[electricity_amount]]</f>
        <v>0</v>
      </c>
    </row>
    <row r="5347" spans="1:34">
      <c r="A5347" t="s">
        <v>12101</v>
      </c>
      <c r="B5347" t="s">
        <v>22</v>
      </c>
      <c r="C5347" t="s">
        <v>1197</v>
      </c>
      <c r="D5347" t="s">
        <v>24</v>
      </c>
      <c r="E5347" t="s">
        <v>247</v>
      </c>
      <c r="F5347" t="s">
        <v>870</v>
      </c>
      <c r="G5347" t="s">
        <v>12102</v>
      </c>
      <c r="H5347" s="1">
        <f>DATE(YEAR(invoices[[#This Row],[due_date]]),MONTH(invoices[[#This Row],[due_date]]),1)</f>
        <v>45139</v>
      </c>
      <c r="I5347" s="1">
        <v>45145</v>
      </c>
      <c r="J5347">
        <v>13600</v>
      </c>
      <c r="K5347">
        <v>0</v>
      </c>
      <c r="L5347">
        <v>0</v>
      </c>
      <c r="M5347">
        <f>invoices[[#This Row],[rent_amount]]+invoices[[#This Row],[electricity_amount]]+invoices[[#This Row],[other_charges]]</f>
        <v>13600</v>
      </c>
      <c r="N5347" t="s">
        <v>28</v>
      </c>
      <c r="O5347" t="s">
        <v>814</v>
      </c>
      <c r="P5347">
        <v>0</v>
      </c>
      <c r="Q5347" t="b">
        <v>0</v>
      </c>
      <c r="R5347" t="s">
        <v>230</v>
      </c>
      <c r="S5347">
        <v>0</v>
      </c>
      <c r="T5347">
        <f>invoices[[#This Row],[total_amount]]</f>
        <v>13600</v>
      </c>
      <c r="U5347" t="s">
        <v>1669</v>
      </c>
      <c r="V5347" t="str">
        <f>INDEX([1]!Table1[tenantname],MATCH(invoices[[#This Row],[allotment_id]],[1]!Table1[TenantAllotmentID],0))</f>
        <v>Suchitprasath Dhamodharan (C11-B1)</v>
      </c>
      <c r="W5347" t="s">
        <v>14378</v>
      </c>
      <c r="X5347" t="s">
        <v>14556</v>
      </c>
      <c r="Y5347" s="4">
        <v>45139</v>
      </c>
      <c r="Z5347" t="s">
        <v>15808</v>
      </c>
      <c r="AA5347">
        <v>9761</v>
      </c>
      <c r="AB5347">
        <v>3253</v>
      </c>
      <c r="AC5347">
        <v>586</v>
      </c>
      <c r="AD5347" s="7">
        <f>invoices[[#This Row],[Rent]]+invoices[[#This Row],[Services]]+invoices[[#This Row],[GST]]</f>
        <v>13600</v>
      </c>
      <c r="AE5347" s="7">
        <f>invoices[[#This Row],[Total]]-invoices[[#This Row],[rent_amount]]</f>
        <v>0</v>
      </c>
      <c r="AF5347">
        <v>5374</v>
      </c>
      <c r="AG5347">
        <v>0</v>
      </c>
      <c r="AH5347">
        <f>invoices[[#This Row],[EB Amount]]-invoices[[#This Row],[electricity_amount]]</f>
        <v>0</v>
      </c>
    </row>
    <row r="5348" spans="1:34">
      <c r="A5348" t="s">
        <v>12151</v>
      </c>
      <c r="B5348" t="s">
        <v>22</v>
      </c>
      <c r="C5348" t="s">
        <v>1992</v>
      </c>
      <c r="D5348" t="s">
        <v>24</v>
      </c>
      <c r="E5348" t="s">
        <v>147</v>
      </c>
      <c r="F5348" t="s">
        <v>370</v>
      </c>
      <c r="G5348" t="s">
        <v>12152</v>
      </c>
      <c r="H5348" s="1">
        <f>DATE(YEAR(invoices[[#This Row],[due_date]]),MONTH(invoices[[#This Row],[due_date]]),1)</f>
        <v>45139</v>
      </c>
      <c r="I5348" s="1">
        <v>45145</v>
      </c>
      <c r="J5348">
        <v>18300</v>
      </c>
      <c r="K5348">
        <v>2077</v>
      </c>
      <c r="L5348">
        <v>0</v>
      </c>
      <c r="M5348">
        <f>invoices[[#This Row],[rent_amount]]+invoices[[#This Row],[electricity_amount]]+invoices[[#This Row],[other_charges]]</f>
        <v>20377</v>
      </c>
      <c r="N5348" t="s">
        <v>28</v>
      </c>
      <c r="O5348" t="s">
        <v>229</v>
      </c>
      <c r="P5348">
        <v>0</v>
      </c>
      <c r="Q5348" t="b">
        <v>0</v>
      </c>
      <c r="R5348" t="s">
        <v>230</v>
      </c>
      <c r="S5348">
        <v>0</v>
      </c>
      <c r="T5348">
        <f>invoices[[#This Row],[total_amount]]</f>
        <v>20377</v>
      </c>
      <c r="U5348" t="s">
        <v>1994</v>
      </c>
      <c r="V5348" t="str">
        <f>INDEX([1]!Table1[tenantname],MATCH(invoices[[#This Row],[allotment_id]],[1]!Table1[TenantAllotmentID],0))</f>
        <v>Parag Kaundil (C31-A1)</v>
      </c>
      <c r="W5348" t="s">
        <v>14671</v>
      </c>
      <c r="X5348" t="s">
        <v>14672</v>
      </c>
      <c r="Y5348" s="4">
        <v>45139</v>
      </c>
      <c r="Z5348" t="s">
        <v>15808</v>
      </c>
      <c r="AA5348">
        <v>13134</v>
      </c>
      <c r="AB5348">
        <v>4378</v>
      </c>
      <c r="AC5348">
        <v>788</v>
      </c>
      <c r="AD5348" s="7">
        <f>invoices[[#This Row],[Rent]]+invoices[[#This Row],[Services]]+invoices[[#This Row],[GST]]</f>
        <v>18300</v>
      </c>
      <c r="AE5348" s="7">
        <f>invoices[[#This Row],[Total]]-invoices[[#This Row],[rent_amount]]</f>
        <v>0</v>
      </c>
      <c r="AF5348">
        <v>5401</v>
      </c>
      <c r="AG5348">
        <v>2077</v>
      </c>
      <c r="AH5348">
        <f>invoices[[#This Row],[EB Amount]]-invoices[[#This Row],[electricity_amount]]</f>
        <v>0</v>
      </c>
    </row>
    <row r="5349" spans="1:34">
      <c r="A5349" t="s">
        <v>12171</v>
      </c>
      <c r="B5349" t="s">
        <v>22</v>
      </c>
      <c r="C5349" t="s">
        <v>87</v>
      </c>
      <c r="D5349" t="s">
        <v>24</v>
      </c>
      <c r="E5349" t="s">
        <v>88</v>
      </c>
      <c r="F5349" t="s">
        <v>89</v>
      </c>
      <c r="G5349" t="s">
        <v>12172</v>
      </c>
      <c r="H5349" s="1">
        <f>DATE(YEAR(invoices[[#This Row],[due_date]]),MONTH(invoices[[#This Row],[due_date]]),1)</f>
        <v>45139</v>
      </c>
      <c r="I5349" s="1">
        <v>45145</v>
      </c>
      <c r="J5349">
        <v>13600</v>
      </c>
      <c r="K5349">
        <v>1240</v>
      </c>
      <c r="L5349">
        <v>0</v>
      </c>
      <c r="M5349">
        <f>invoices[[#This Row],[rent_amount]]+invoices[[#This Row],[electricity_amount]]+invoices[[#This Row],[other_charges]]</f>
        <v>14840</v>
      </c>
      <c r="N5349" t="s">
        <v>28</v>
      </c>
      <c r="O5349" t="s">
        <v>250</v>
      </c>
      <c r="P5349">
        <v>0</v>
      </c>
      <c r="Q5349" t="b">
        <v>0</v>
      </c>
      <c r="R5349" t="s">
        <v>230</v>
      </c>
      <c r="S5349">
        <v>0</v>
      </c>
      <c r="T5349">
        <f>invoices[[#This Row],[total_amount]]</f>
        <v>14840</v>
      </c>
      <c r="U5349" t="s">
        <v>93</v>
      </c>
      <c r="V5349" t="str">
        <f>INDEX([1]!Table1[tenantname],MATCH(invoices[[#This Row],[allotment_id]],[1]!Table1[TenantAllotmentID],0))</f>
        <v>Archit Kumar (B13-B2)</v>
      </c>
      <c r="W5349" t="s">
        <v>14000</v>
      </c>
      <c r="X5349" t="s">
        <v>14001</v>
      </c>
      <c r="Y5349" s="4">
        <v>45139</v>
      </c>
      <c r="Z5349" t="s">
        <v>15808</v>
      </c>
      <c r="AA5349">
        <v>9761</v>
      </c>
      <c r="AB5349">
        <v>3253</v>
      </c>
      <c r="AC5349">
        <v>586</v>
      </c>
      <c r="AD5349" s="7">
        <f>invoices[[#This Row],[Rent]]+invoices[[#This Row],[Services]]+invoices[[#This Row],[GST]]</f>
        <v>13600</v>
      </c>
      <c r="AE5349" s="7">
        <f>invoices[[#This Row],[Total]]-invoices[[#This Row],[rent_amount]]</f>
        <v>0</v>
      </c>
      <c r="AF5349">
        <v>5411</v>
      </c>
      <c r="AG5349">
        <v>1240</v>
      </c>
      <c r="AH5349">
        <f>invoices[[#This Row],[EB Amount]]-invoices[[#This Row],[electricity_amount]]</f>
        <v>0</v>
      </c>
    </row>
    <row r="5350" spans="1:34">
      <c r="A5350" t="s">
        <v>12215</v>
      </c>
      <c r="B5350" t="s">
        <v>22</v>
      </c>
      <c r="C5350" t="s">
        <v>785</v>
      </c>
      <c r="D5350" t="s">
        <v>24</v>
      </c>
      <c r="E5350" t="s">
        <v>592</v>
      </c>
      <c r="F5350" t="s">
        <v>593</v>
      </c>
      <c r="G5350" t="s">
        <v>12216</v>
      </c>
      <c r="H5350" s="1">
        <f>DATE(YEAR(invoices[[#This Row],[due_date]]),MONTH(invoices[[#This Row],[due_date]]),1)</f>
        <v>45139</v>
      </c>
      <c r="I5350" s="1">
        <v>45145</v>
      </c>
      <c r="J5350">
        <v>6096</v>
      </c>
      <c r="K5350">
        <v>0</v>
      </c>
      <c r="L5350">
        <v>2250</v>
      </c>
      <c r="M5350">
        <f>invoices[[#This Row],[rent_amount]]+invoices[[#This Row],[electricity_amount]]+invoices[[#This Row],[other_charges]]</f>
        <v>8346</v>
      </c>
      <c r="N5350" t="s">
        <v>28</v>
      </c>
      <c r="O5350" t="s">
        <v>250</v>
      </c>
      <c r="P5350">
        <v>0</v>
      </c>
      <c r="Q5350" t="b">
        <v>0</v>
      </c>
      <c r="R5350" t="s">
        <v>230</v>
      </c>
      <c r="S5350">
        <v>0</v>
      </c>
      <c r="T5350">
        <f>invoices[[#This Row],[total_amount]]</f>
        <v>8346</v>
      </c>
      <c r="U5350" t="s">
        <v>12217</v>
      </c>
      <c r="V5350" t="str">
        <f>INDEX([1]!Table1[tenantname],MATCH(invoices[[#This Row],[allotment_id]],[1]!Table1[TenantAllotmentID],0))</f>
        <v>Chaitra YN (A44-C2)</v>
      </c>
      <c r="W5350" t="s">
        <v>14231</v>
      </c>
      <c r="X5350" t="s">
        <v>15758</v>
      </c>
      <c r="Y5350" s="4">
        <v>45139</v>
      </c>
      <c r="Z5350" t="s">
        <v>15808</v>
      </c>
      <c r="AA5350">
        <v>4375</v>
      </c>
      <c r="AB5350">
        <v>1458</v>
      </c>
      <c r="AC5350">
        <v>263</v>
      </c>
      <c r="AD5350" s="7">
        <f>invoices[[#This Row],[Rent]]+invoices[[#This Row],[Services]]+invoices[[#This Row],[GST]]</f>
        <v>6096</v>
      </c>
      <c r="AE5350" s="7">
        <f>invoices[[#This Row],[Total]]-invoices[[#This Row],[rent_amount]]</f>
        <v>0</v>
      </c>
      <c r="AF5350">
        <v>5432</v>
      </c>
      <c r="AG5350">
        <v>0</v>
      </c>
      <c r="AH5350">
        <f>invoices[[#This Row],[EB Amount]]-invoices[[#This Row],[electricity_amount]]</f>
        <v>0</v>
      </c>
    </row>
    <row r="5351" spans="1:34">
      <c r="A5351" t="s">
        <v>12366</v>
      </c>
      <c r="B5351" t="s">
        <v>22</v>
      </c>
      <c r="C5351" t="s">
        <v>1121</v>
      </c>
      <c r="D5351" t="s">
        <v>24</v>
      </c>
      <c r="E5351" t="s">
        <v>147</v>
      </c>
      <c r="F5351" t="s">
        <v>1122</v>
      </c>
      <c r="G5351" t="s">
        <v>12367</v>
      </c>
      <c r="H5351" s="1">
        <f>DATE(YEAR(invoices[[#This Row],[due_date]]),MONTH(invoices[[#This Row],[due_date]]),1)</f>
        <v>45139</v>
      </c>
      <c r="I5351" s="1">
        <v>45145</v>
      </c>
      <c r="J5351">
        <v>13600</v>
      </c>
      <c r="K5351">
        <v>67</v>
      </c>
      <c r="L5351">
        <v>0</v>
      </c>
      <c r="M5351">
        <f>invoices[[#This Row],[rent_amount]]+invoices[[#This Row],[electricity_amount]]+invoices[[#This Row],[other_charges]]</f>
        <v>13667</v>
      </c>
      <c r="N5351" t="s">
        <v>28</v>
      </c>
      <c r="O5351" t="s">
        <v>229</v>
      </c>
      <c r="P5351">
        <v>0</v>
      </c>
      <c r="Q5351" t="b">
        <v>0</v>
      </c>
      <c r="R5351" t="s">
        <v>230</v>
      </c>
      <c r="S5351">
        <v>0</v>
      </c>
      <c r="T5351">
        <f>invoices[[#This Row],[total_amount]]</f>
        <v>13667</v>
      </c>
      <c r="U5351" t="s">
        <v>1125</v>
      </c>
      <c r="V5351" t="str">
        <f>INDEX([1]!Table1[tenantname],MATCH(invoices[[#This Row],[allotment_id]],[1]!Table1[TenantAllotmentID],0))</f>
        <v>Navin Joseph (C31-B1)</v>
      </c>
      <c r="W5351" t="s">
        <v>14356</v>
      </c>
      <c r="X5351" t="s">
        <v>14357</v>
      </c>
      <c r="Y5351" s="4">
        <v>45139</v>
      </c>
      <c r="Z5351" t="s">
        <v>15808</v>
      </c>
      <c r="AA5351">
        <v>9761</v>
      </c>
      <c r="AB5351">
        <v>3253</v>
      </c>
      <c r="AC5351">
        <v>586</v>
      </c>
      <c r="AD5351" s="7">
        <f>invoices[[#This Row],[Rent]]+invoices[[#This Row],[Services]]+invoices[[#This Row],[GST]]</f>
        <v>13600</v>
      </c>
      <c r="AE5351" s="7">
        <f>invoices[[#This Row],[Total]]-invoices[[#This Row],[rent_amount]]</f>
        <v>0</v>
      </c>
      <c r="AF5351">
        <v>5514</v>
      </c>
      <c r="AG5351">
        <v>67</v>
      </c>
      <c r="AH5351">
        <f>invoices[[#This Row],[EB Amount]]-invoices[[#This Row],[electricity_amount]]</f>
        <v>0</v>
      </c>
    </row>
    <row r="5352" spans="1:34">
      <c r="A5352" t="s">
        <v>12374</v>
      </c>
      <c r="B5352" t="s">
        <v>22</v>
      </c>
      <c r="C5352" t="s">
        <v>1864</v>
      </c>
      <c r="D5352" t="s">
        <v>24</v>
      </c>
      <c r="E5352" t="s">
        <v>25</v>
      </c>
      <c r="F5352" t="s">
        <v>1865</v>
      </c>
      <c r="G5352" t="s">
        <v>12375</v>
      </c>
      <c r="H5352" s="1">
        <f>DATE(YEAR(invoices[[#This Row],[due_date]]),MONTH(invoices[[#This Row],[due_date]]),1)</f>
        <v>45139</v>
      </c>
      <c r="I5352" s="1">
        <v>45145</v>
      </c>
      <c r="J5352">
        <v>11500</v>
      </c>
      <c r="K5352">
        <v>1891</v>
      </c>
      <c r="L5352">
        <v>0</v>
      </c>
      <c r="M5352">
        <f>invoices[[#This Row],[rent_amount]]+invoices[[#This Row],[electricity_amount]]+invoices[[#This Row],[other_charges]]</f>
        <v>13391</v>
      </c>
      <c r="N5352" t="s">
        <v>28</v>
      </c>
      <c r="O5352" t="s">
        <v>229</v>
      </c>
      <c r="P5352">
        <v>0</v>
      </c>
      <c r="Q5352" t="b">
        <v>0</v>
      </c>
      <c r="R5352" t="s">
        <v>230</v>
      </c>
      <c r="S5352">
        <v>0</v>
      </c>
      <c r="T5352">
        <f>invoices[[#This Row],[total_amount]]</f>
        <v>13391</v>
      </c>
      <c r="U5352" t="s">
        <v>1868</v>
      </c>
      <c r="V5352" t="str">
        <f>INDEX([1]!Table1[tenantname],MATCH(invoices[[#This Row],[allotment_id]],[1]!Table1[TenantAllotmentID],0))</f>
        <v>Preeti Jharia (A24-B2)</v>
      </c>
      <c r="W5352" t="s">
        <v>14623</v>
      </c>
      <c r="X5352" t="s">
        <v>14624</v>
      </c>
      <c r="Y5352" s="4">
        <v>45139</v>
      </c>
      <c r="Z5352" t="s">
        <v>15808</v>
      </c>
      <c r="AA5352">
        <v>8254</v>
      </c>
      <c r="AB5352">
        <v>2751</v>
      </c>
      <c r="AC5352">
        <v>495</v>
      </c>
      <c r="AD5352" s="7">
        <f>invoices[[#This Row],[Rent]]+invoices[[#This Row],[Services]]+invoices[[#This Row],[GST]]</f>
        <v>11500</v>
      </c>
      <c r="AE5352" s="7">
        <f>invoices[[#This Row],[Total]]-invoices[[#This Row],[rent_amount]]</f>
        <v>0</v>
      </c>
      <c r="AF5352">
        <v>5518</v>
      </c>
      <c r="AG5352">
        <v>1891</v>
      </c>
      <c r="AH5352">
        <f>invoices[[#This Row],[EB Amount]]-invoices[[#This Row],[electricity_amount]]</f>
        <v>0</v>
      </c>
    </row>
    <row r="5353" spans="1:34">
      <c r="A5353" t="s">
        <v>12479</v>
      </c>
      <c r="B5353" t="s">
        <v>22</v>
      </c>
      <c r="C5353" t="s">
        <v>1517</v>
      </c>
      <c r="D5353" t="s">
        <v>24</v>
      </c>
      <c r="E5353" t="s">
        <v>349</v>
      </c>
      <c r="F5353" t="s">
        <v>878</v>
      </c>
      <c r="G5353" t="s">
        <v>12480</v>
      </c>
      <c r="H5353" s="1">
        <f>DATE(YEAR(invoices[[#This Row],[due_date]]),MONTH(invoices[[#This Row],[due_date]]),1)</f>
        <v>45139</v>
      </c>
      <c r="I5353" s="1">
        <v>45145</v>
      </c>
      <c r="J5353">
        <v>18300</v>
      </c>
      <c r="K5353">
        <v>1178</v>
      </c>
      <c r="L5353">
        <v>0</v>
      </c>
      <c r="M5353">
        <f>invoices[[#This Row],[rent_amount]]+invoices[[#This Row],[electricity_amount]]+invoices[[#This Row],[other_charges]]</f>
        <v>19478</v>
      </c>
      <c r="N5353" t="s">
        <v>28</v>
      </c>
      <c r="O5353" t="s">
        <v>250</v>
      </c>
      <c r="P5353">
        <v>0</v>
      </c>
      <c r="Q5353" t="b">
        <v>0</v>
      </c>
      <c r="R5353" t="s">
        <v>230</v>
      </c>
      <c r="S5353">
        <v>0</v>
      </c>
      <c r="T5353">
        <f>invoices[[#This Row],[total_amount]]</f>
        <v>19478</v>
      </c>
      <c r="U5353" t="s">
        <v>1518</v>
      </c>
      <c r="V5353" t="str">
        <f>INDEX([1]!Table1[tenantname],MATCH(invoices[[#This Row],[allotment_id]],[1]!Table1[TenantAllotmentID],0))</f>
        <v>Binayak Debgupta (B11-A1)</v>
      </c>
      <c r="W5353" t="s">
        <v>14504</v>
      </c>
      <c r="X5353" t="s">
        <v>14505</v>
      </c>
      <c r="Y5353" s="4">
        <v>45139</v>
      </c>
      <c r="Z5353" t="s">
        <v>15808</v>
      </c>
      <c r="AA5353">
        <v>13134</v>
      </c>
      <c r="AB5353">
        <v>4378</v>
      </c>
      <c r="AC5353">
        <v>788</v>
      </c>
      <c r="AD5353" s="7">
        <f>invoices[[#This Row],[Rent]]+invoices[[#This Row],[Services]]+invoices[[#This Row],[GST]]</f>
        <v>18300</v>
      </c>
      <c r="AE5353" s="7">
        <f>invoices[[#This Row],[Total]]-invoices[[#This Row],[rent_amount]]</f>
        <v>0</v>
      </c>
      <c r="AF5353">
        <v>5576</v>
      </c>
      <c r="AG5353">
        <v>1178</v>
      </c>
      <c r="AH5353">
        <f>invoices[[#This Row],[EB Amount]]-invoices[[#This Row],[electricity_amount]]</f>
        <v>0</v>
      </c>
    </row>
    <row r="5354" spans="1:34">
      <c r="A5354" t="s">
        <v>12720</v>
      </c>
      <c r="B5354" t="s">
        <v>22</v>
      </c>
      <c r="C5354" t="s">
        <v>1250</v>
      </c>
      <c r="D5354" t="s">
        <v>24</v>
      </c>
      <c r="E5354" t="s">
        <v>155</v>
      </c>
      <c r="F5354" t="s">
        <v>742</v>
      </c>
      <c r="G5354" t="s">
        <v>12721</v>
      </c>
      <c r="H5354" s="1">
        <f>DATE(YEAR(invoices[[#This Row],[due_date]]),MONTH(invoices[[#This Row],[due_date]]),1)</f>
        <v>45139</v>
      </c>
      <c r="I5354" s="1">
        <v>45145</v>
      </c>
      <c r="J5354">
        <v>12200</v>
      </c>
      <c r="K5354">
        <v>1705</v>
      </c>
      <c r="L5354">
        <v>0</v>
      </c>
      <c r="M5354">
        <f>invoices[[#This Row],[rent_amount]]+invoices[[#This Row],[electricity_amount]]+invoices[[#This Row],[other_charges]]</f>
        <v>13905</v>
      </c>
      <c r="N5354" t="s">
        <v>28</v>
      </c>
      <c r="O5354" t="s">
        <v>814</v>
      </c>
      <c r="P5354">
        <v>0</v>
      </c>
      <c r="Q5354" t="b">
        <v>0</v>
      </c>
      <c r="R5354" t="s">
        <v>230</v>
      </c>
      <c r="S5354">
        <v>0</v>
      </c>
      <c r="T5354">
        <f>invoices[[#This Row],[total_amount]]</f>
        <v>13905</v>
      </c>
      <c r="U5354" t="s">
        <v>1252</v>
      </c>
      <c r="V5354" t="str">
        <f>INDEX([1]!Table1[tenantname],MATCH(invoices[[#This Row],[allotment_id]],[1]!Table1[TenantAllotmentID],0))</f>
        <v>Adya Rateria (C44-C1)</v>
      </c>
      <c r="W5354" t="s">
        <v>14398</v>
      </c>
      <c r="X5354" t="s">
        <v>14399</v>
      </c>
      <c r="Y5354" s="4">
        <v>45139</v>
      </c>
      <c r="Z5354" t="s">
        <v>15808</v>
      </c>
      <c r="AA5354">
        <v>8757</v>
      </c>
      <c r="AB5354">
        <v>2918</v>
      </c>
      <c r="AC5354">
        <v>525</v>
      </c>
      <c r="AD5354" s="7">
        <f>invoices[[#This Row],[Rent]]+invoices[[#This Row],[Services]]+invoices[[#This Row],[GST]]</f>
        <v>12200</v>
      </c>
      <c r="AE5354" s="7">
        <f>invoices[[#This Row],[Total]]-invoices[[#This Row],[rent_amount]]</f>
        <v>0</v>
      </c>
      <c r="AF5354">
        <v>5705</v>
      </c>
      <c r="AG5354">
        <v>1705</v>
      </c>
      <c r="AH5354">
        <f>invoices[[#This Row],[EB Amount]]-invoices[[#This Row],[electricity_amount]]</f>
        <v>0</v>
      </c>
    </row>
    <row r="5355" spans="1:34">
      <c r="A5355" t="s">
        <v>12838</v>
      </c>
      <c r="B5355" t="s">
        <v>22</v>
      </c>
      <c r="C5355" t="s">
        <v>1099</v>
      </c>
      <c r="D5355" t="s">
        <v>24</v>
      </c>
      <c r="E5355" t="s">
        <v>275</v>
      </c>
      <c r="F5355" t="s">
        <v>505</v>
      </c>
      <c r="G5355" t="s">
        <v>12839</v>
      </c>
      <c r="H5355" s="1">
        <f>DATE(YEAR(invoices[[#This Row],[due_date]]),MONTH(invoices[[#This Row],[due_date]]),1)</f>
        <v>45139</v>
      </c>
      <c r="I5355" s="1">
        <v>45145</v>
      </c>
      <c r="J5355">
        <v>1220</v>
      </c>
      <c r="K5355">
        <v>0</v>
      </c>
      <c r="L5355">
        <v>2250</v>
      </c>
      <c r="M5355">
        <f>invoices[[#This Row],[rent_amount]]+invoices[[#This Row],[electricity_amount]]+invoices[[#This Row],[other_charges]]</f>
        <v>3470</v>
      </c>
      <c r="N5355" t="s">
        <v>28</v>
      </c>
      <c r="O5355" t="s">
        <v>250</v>
      </c>
      <c r="P5355">
        <v>0</v>
      </c>
      <c r="Q5355" t="b">
        <v>0</v>
      </c>
      <c r="R5355" t="s">
        <v>230</v>
      </c>
      <c r="S5355">
        <v>0</v>
      </c>
      <c r="T5355">
        <f>invoices[[#This Row],[total_amount]]</f>
        <v>3470</v>
      </c>
      <c r="U5355" t="s">
        <v>12840</v>
      </c>
      <c r="V5355" t="str">
        <f>INDEX([1]!Table1[tenantname],MATCH(invoices[[#This Row],[allotment_id]],[1]!Table1[TenantAllotmentID],0))</f>
        <v>Annette Joseph (B44-C1)</v>
      </c>
      <c r="W5355" t="s">
        <v>14346</v>
      </c>
      <c r="X5355" t="s">
        <v>15784</v>
      </c>
      <c r="Y5355" s="4">
        <v>45139</v>
      </c>
      <c r="Z5355" t="s">
        <v>15808</v>
      </c>
      <c r="AA5355">
        <v>875</v>
      </c>
      <c r="AB5355">
        <v>292</v>
      </c>
      <c r="AC5355">
        <v>53</v>
      </c>
      <c r="AD5355" s="7">
        <f>invoices[[#This Row],[Rent]]+invoices[[#This Row],[Services]]+invoices[[#This Row],[GST]]</f>
        <v>1220</v>
      </c>
      <c r="AE5355" s="7">
        <f>invoices[[#This Row],[Total]]-invoices[[#This Row],[rent_amount]]</f>
        <v>0</v>
      </c>
      <c r="AF5355">
        <v>5763</v>
      </c>
      <c r="AG5355">
        <v>0</v>
      </c>
      <c r="AH5355">
        <f>invoices[[#This Row],[EB Amount]]-invoices[[#This Row],[electricity_amount]]</f>
        <v>0</v>
      </c>
    </row>
    <row r="5356" spans="1:34">
      <c r="A5356" t="s">
        <v>12865</v>
      </c>
      <c r="B5356" t="s">
        <v>22</v>
      </c>
      <c r="C5356" t="s">
        <v>328</v>
      </c>
      <c r="D5356" t="s">
        <v>24</v>
      </c>
      <c r="E5356" t="s">
        <v>329</v>
      </c>
      <c r="F5356" t="s">
        <v>330</v>
      </c>
      <c r="G5356" t="s">
        <v>12866</v>
      </c>
      <c r="H5356" s="1">
        <f>DATE(YEAR(invoices[[#This Row],[due_date]]),MONTH(invoices[[#This Row],[due_date]]),1)</f>
        <v>45139</v>
      </c>
      <c r="I5356" s="1">
        <v>45145</v>
      </c>
      <c r="J5356">
        <v>16500</v>
      </c>
      <c r="K5356">
        <v>468</v>
      </c>
      <c r="L5356">
        <v>0</v>
      </c>
      <c r="M5356">
        <f>invoices[[#This Row],[rent_amount]]+invoices[[#This Row],[electricity_amount]]+invoices[[#This Row],[other_charges]]</f>
        <v>16968</v>
      </c>
      <c r="N5356" t="s">
        <v>28</v>
      </c>
      <c r="O5356" t="s">
        <v>250</v>
      </c>
      <c r="P5356">
        <v>0</v>
      </c>
      <c r="Q5356" t="b">
        <v>0</v>
      </c>
      <c r="R5356" t="s">
        <v>230</v>
      </c>
      <c r="S5356">
        <v>0</v>
      </c>
      <c r="T5356">
        <f>invoices[[#This Row],[total_amount]]</f>
        <v>16968</v>
      </c>
      <c r="U5356" t="s">
        <v>333</v>
      </c>
      <c r="V5356" t="str">
        <f>INDEX([1]!Table1[tenantname],MATCH(invoices[[#This Row],[allotment_id]],[1]!Table1[TenantAllotmentID],0))</f>
        <v>Purvaja Vashistha (C43-A1)</v>
      </c>
      <c r="W5356" t="s">
        <v>14070</v>
      </c>
      <c r="X5356" t="s">
        <v>14071</v>
      </c>
      <c r="Y5356" s="4">
        <v>45139</v>
      </c>
      <c r="Z5356" t="s">
        <v>15808</v>
      </c>
      <c r="AA5356">
        <v>11839</v>
      </c>
      <c r="AB5356">
        <v>3950</v>
      </c>
      <c r="AC5356">
        <v>711</v>
      </c>
      <c r="AD5356" s="7">
        <f>invoices[[#This Row],[Rent]]+invoices[[#This Row],[Services]]+invoices[[#This Row],[GST]]</f>
        <v>16500</v>
      </c>
      <c r="AE5356" s="7">
        <f>invoices[[#This Row],[Total]]-invoices[[#This Row],[rent_amount]]</f>
        <v>0</v>
      </c>
      <c r="AF5356">
        <v>5776</v>
      </c>
      <c r="AG5356">
        <v>468</v>
      </c>
      <c r="AH5356">
        <f>invoices[[#This Row],[EB Amount]]-invoices[[#This Row],[electricity_amount]]</f>
        <v>0</v>
      </c>
    </row>
    <row r="5357" spans="1:34">
      <c r="A5357" t="s">
        <v>12877</v>
      </c>
      <c r="B5357" t="s">
        <v>22</v>
      </c>
      <c r="C5357" t="s">
        <v>311</v>
      </c>
      <c r="D5357" t="s">
        <v>24</v>
      </c>
      <c r="E5357" t="s">
        <v>34</v>
      </c>
      <c r="F5357" t="s">
        <v>35</v>
      </c>
      <c r="G5357" t="s">
        <v>12878</v>
      </c>
      <c r="H5357" s="1">
        <f>DATE(YEAR(invoices[[#This Row],[due_date]]),MONTH(invoices[[#This Row],[due_date]]),1)</f>
        <v>45139</v>
      </c>
      <c r="I5357" s="1">
        <v>45145</v>
      </c>
      <c r="J5357">
        <v>13600</v>
      </c>
      <c r="K5357">
        <v>2046</v>
      </c>
      <c r="L5357">
        <v>0</v>
      </c>
      <c r="M5357">
        <f>invoices[[#This Row],[rent_amount]]+invoices[[#This Row],[electricity_amount]]+invoices[[#This Row],[other_charges]]</f>
        <v>15646</v>
      </c>
      <c r="N5357" t="s">
        <v>28</v>
      </c>
      <c r="O5357" t="s">
        <v>814</v>
      </c>
      <c r="P5357">
        <v>0</v>
      </c>
      <c r="Q5357" t="b">
        <v>0</v>
      </c>
      <c r="R5357" t="s">
        <v>230</v>
      </c>
      <c r="S5357">
        <v>0</v>
      </c>
      <c r="T5357">
        <f>invoices[[#This Row],[total_amount]]</f>
        <v>15646</v>
      </c>
      <c r="U5357" t="s">
        <v>313</v>
      </c>
      <c r="V5357" t="str">
        <f>INDEX([1]!Table1[tenantname],MATCH(invoices[[#This Row],[allotment_id]],[1]!Table1[TenantAllotmentID],0))</f>
        <v>Thahseenah Begam (B43-B1)</v>
      </c>
      <c r="W5357" t="s">
        <v>14064</v>
      </c>
      <c r="X5357" t="s">
        <v>14065</v>
      </c>
      <c r="Y5357" s="4">
        <v>45139</v>
      </c>
      <c r="Z5357" t="s">
        <v>15808</v>
      </c>
      <c r="AA5357">
        <v>9761</v>
      </c>
      <c r="AB5357">
        <v>3253</v>
      </c>
      <c r="AC5357">
        <v>586</v>
      </c>
      <c r="AD5357" s="7">
        <f>invoices[[#This Row],[Rent]]+invoices[[#This Row],[Services]]+invoices[[#This Row],[GST]]</f>
        <v>13600</v>
      </c>
      <c r="AE5357" s="7">
        <f>invoices[[#This Row],[Total]]-invoices[[#This Row],[rent_amount]]</f>
        <v>0</v>
      </c>
      <c r="AF5357">
        <v>5783</v>
      </c>
      <c r="AG5357">
        <v>2046</v>
      </c>
      <c r="AH5357">
        <f>invoices[[#This Row],[EB Amount]]-invoices[[#This Row],[electricity_amount]]</f>
        <v>0</v>
      </c>
    </row>
    <row r="5358" spans="1:34">
      <c r="A5358" t="s">
        <v>12885</v>
      </c>
      <c r="B5358" t="s">
        <v>22</v>
      </c>
      <c r="C5358" t="s">
        <v>3353</v>
      </c>
      <c r="D5358" t="s">
        <v>24</v>
      </c>
      <c r="E5358" t="s">
        <v>399</v>
      </c>
      <c r="F5358" t="s">
        <v>2169</v>
      </c>
      <c r="G5358" t="s">
        <v>12886</v>
      </c>
      <c r="H5358" s="1">
        <f>DATE(YEAR(invoices[[#This Row],[due_date]]),MONTH(invoices[[#This Row],[due_date]]),1)</f>
        <v>45139</v>
      </c>
      <c r="I5358" s="1">
        <v>45145</v>
      </c>
      <c r="J5358">
        <v>13161</v>
      </c>
      <c r="K5358">
        <v>0</v>
      </c>
      <c r="L5358">
        <v>0</v>
      </c>
      <c r="M5358">
        <f>invoices[[#This Row],[rent_amount]]+invoices[[#This Row],[electricity_amount]]+invoices[[#This Row],[other_charges]]</f>
        <v>13161</v>
      </c>
      <c r="N5358" t="s">
        <v>28</v>
      </c>
      <c r="O5358" t="s">
        <v>250</v>
      </c>
      <c r="P5358">
        <v>0</v>
      </c>
      <c r="Q5358" t="b">
        <v>0</v>
      </c>
      <c r="R5358" t="s">
        <v>230</v>
      </c>
      <c r="S5358">
        <v>0</v>
      </c>
      <c r="T5358">
        <f>invoices[[#This Row],[total_amount]]</f>
        <v>13161</v>
      </c>
      <c r="U5358" t="s">
        <v>3355</v>
      </c>
      <c r="V5358" t="str">
        <f>INDEX([1]!Table1[tenantname],MATCH(invoices[[#This Row],[allotment_id]],[1]!Table1[TenantAllotmentID],0))</f>
        <v>Manisha B (B22-A1)</v>
      </c>
      <c r="W5358" t="s">
        <v>15034</v>
      </c>
      <c r="X5358" t="s">
        <v>15035</v>
      </c>
      <c r="Y5358" s="4">
        <v>45139</v>
      </c>
      <c r="Z5358" t="s">
        <v>15808</v>
      </c>
      <c r="AA5358">
        <v>9445</v>
      </c>
      <c r="AB5358">
        <v>3149</v>
      </c>
      <c r="AC5358">
        <v>567</v>
      </c>
      <c r="AD5358" s="7">
        <f>invoices[[#This Row],[Rent]]+invoices[[#This Row],[Services]]+invoices[[#This Row],[GST]]</f>
        <v>13161</v>
      </c>
      <c r="AE5358" s="7">
        <f>invoices[[#This Row],[Total]]-invoices[[#This Row],[rent_amount]]</f>
        <v>0</v>
      </c>
      <c r="AF5358">
        <v>5787</v>
      </c>
      <c r="AG5358">
        <v>0</v>
      </c>
      <c r="AH5358">
        <f>invoices[[#This Row],[EB Amount]]-invoices[[#This Row],[electricity_amount]]</f>
        <v>0</v>
      </c>
    </row>
    <row r="5359" spans="1:34">
      <c r="A5359" t="s">
        <v>12919</v>
      </c>
      <c r="B5359" t="s">
        <v>22</v>
      </c>
      <c r="C5359" t="s">
        <v>1253</v>
      </c>
      <c r="D5359" t="s">
        <v>24</v>
      </c>
      <c r="E5359" t="s">
        <v>569</v>
      </c>
      <c r="F5359" t="s">
        <v>670</v>
      </c>
      <c r="G5359" t="s">
        <v>12920</v>
      </c>
      <c r="H5359" s="1">
        <f>DATE(YEAR(invoices[[#This Row],[due_date]]),MONTH(invoices[[#This Row],[due_date]]),1)</f>
        <v>45139</v>
      </c>
      <c r="I5359" s="1">
        <v>45145</v>
      </c>
      <c r="J5359">
        <v>8264</v>
      </c>
      <c r="K5359">
        <v>2263</v>
      </c>
      <c r="L5359">
        <v>2250</v>
      </c>
      <c r="M5359">
        <f>invoices[[#This Row],[rent_amount]]+invoices[[#This Row],[electricity_amount]]+invoices[[#This Row],[other_charges]]</f>
        <v>12777</v>
      </c>
      <c r="N5359" t="s">
        <v>28</v>
      </c>
      <c r="O5359" t="s">
        <v>229</v>
      </c>
      <c r="P5359">
        <v>0</v>
      </c>
      <c r="Q5359" t="b">
        <v>0</v>
      </c>
      <c r="R5359" t="s">
        <v>230</v>
      </c>
      <c r="S5359">
        <v>0</v>
      </c>
      <c r="T5359">
        <f>invoices[[#This Row],[total_amount]]</f>
        <v>12777</v>
      </c>
      <c r="U5359" t="s">
        <v>1254</v>
      </c>
      <c r="V5359" t="str">
        <f>INDEX([1]!Table1[tenantname],MATCH(invoices[[#This Row],[allotment_id]],[1]!Table1[TenantAllotmentID],0))</f>
        <v>Naveetha  Krishnan (C12-A1)</v>
      </c>
      <c r="W5359" t="s">
        <v>14400</v>
      </c>
      <c r="X5359" t="s">
        <v>14401</v>
      </c>
      <c r="Y5359" s="4">
        <v>45139</v>
      </c>
      <c r="Z5359" t="s">
        <v>15808</v>
      </c>
      <c r="AA5359">
        <v>5931</v>
      </c>
      <c r="AB5359">
        <v>1977</v>
      </c>
      <c r="AC5359">
        <v>356</v>
      </c>
      <c r="AD5359" s="7">
        <f>invoices[[#This Row],[Rent]]+invoices[[#This Row],[Services]]+invoices[[#This Row],[GST]]</f>
        <v>8264</v>
      </c>
      <c r="AE5359" s="7">
        <f>invoices[[#This Row],[Total]]-invoices[[#This Row],[rent_amount]]</f>
        <v>0</v>
      </c>
      <c r="AF5359">
        <v>5805</v>
      </c>
      <c r="AG5359">
        <v>2263</v>
      </c>
      <c r="AH5359">
        <f>invoices[[#This Row],[EB Amount]]-invoices[[#This Row],[electricity_amount]]</f>
        <v>0</v>
      </c>
    </row>
    <row r="5360" spans="1:34">
      <c r="A5360" t="s">
        <v>12933</v>
      </c>
      <c r="B5360" t="s">
        <v>22</v>
      </c>
      <c r="C5360" t="s">
        <v>7809</v>
      </c>
      <c r="D5360" t="s">
        <v>24</v>
      </c>
      <c r="E5360" t="s">
        <v>349</v>
      </c>
      <c r="F5360" t="s">
        <v>716</v>
      </c>
      <c r="G5360" t="s">
        <v>12934</v>
      </c>
      <c r="H5360" s="1">
        <f>DATE(YEAR(invoices[[#This Row],[due_date]]),MONTH(invoices[[#This Row],[due_date]]),1)</f>
        <v>45139</v>
      </c>
      <c r="I5360" s="1">
        <v>45145</v>
      </c>
      <c r="J5360">
        <v>22500</v>
      </c>
      <c r="K5360">
        <v>0</v>
      </c>
      <c r="L5360">
        <v>0</v>
      </c>
      <c r="M5360">
        <f>invoices[[#This Row],[rent_amount]]+invoices[[#This Row],[electricity_amount]]+invoices[[#This Row],[other_charges]]</f>
        <v>22500</v>
      </c>
      <c r="N5360" t="s">
        <v>28</v>
      </c>
      <c r="O5360" t="s">
        <v>250</v>
      </c>
      <c r="P5360">
        <v>0</v>
      </c>
      <c r="Q5360" t="b">
        <v>0</v>
      </c>
      <c r="R5360" t="s">
        <v>230</v>
      </c>
      <c r="S5360">
        <v>0</v>
      </c>
      <c r="T5360">
        <f>invoices[[#This Row],[total_amount]]</f>
        <v>22500</v>
      </c>
      <c r="U5360" t="s">
        <v>7811</v>
      </c>
      <c r="V5360" t="str">
        <f>INDEX([1]!Table1[tenantname],MATCH(invoices[[#This Row],[allotment_id]],[1]!Table1[TenantAllotmentID],0))</f>
        <v>Swastik Das (B11-D1)</v>
      </c>
      <c r="W5360" t="s">
        <v>15575</v>
      </c>
      <c r="X5360" t="s">
        <v>15576</v>
      </c>
      <c r="Y5360" s="4">
        <v>45139</v>
      </c>
      <c r="Z5360" t="s">
        <v>15808</v>
      </c>
      <c r="AA5360">
        <v>16006</v>
      </c>
      <c r="AB5360">
        <v>5503</v>
      </c>
      <c r="AC5360">
        <v>991</v>
      </c>
      <c r="AD5360" s="7">
        <f>invoices[[#This Row],[Rent]]+invoices[[#This Row],[Services]]+invoices[[#This Row],[GST]]</f>
        <v>22500</v>
      </c>
      <c r="AE5360" s="7">
        <f>invoices[[#This Row],[Total]]-invoices[[#This Row],[rent_amount]]</f>
        <v>0</v>
      </c>
      <c r="AF5360">
        <v>5813</v>
      </c>
      <c r="AG5360">
        <v>0</v>
      </c>
      <c r="AH5360">
        <f>invoices[[#This Row],[EB Amount]]-invoices[[#This Row],[electricity_amount]]</f>
        <v>0</v>
      </c>
    </row>
    <row r="5361" spans="1:34">
      <c r="A5361" t="s">
        <v>12989</v>
      </c>
      <c r="B5361" t="s">
        <v>22</v>
      </c>
      <c r="C5361" t="s">
        <v>1298</v>
      </c>
      <c r="D5361" t="s">
        <v>24</v>
      </c>
      <c r="E5361" t="s">
        <v>112</v>
      </c>
      <c r="F5361" t="s">
        <v>113</v>
      </c>
      <c r="G5361" t="s">
        <v>12990</v>
      </c>
      <c r="H5361" s="1">
        <f>DATE(YEAR(invoices[[#This Row],[due_date]]),MONTH(invoices[[#This Row],[due_date]]),1)</f>
        <v>45139</v>
      </c>
      <c r="I5361" s="1">
        <v>45145</v>
      </c>
      <c r="J5361">
        <v>12500</v>
      </c>
      <c r="K5361">
        <v>1218</v>
      </c>
      <c r="L5361">
        <v>0</v>
      </c>
      <c r="M5361">
        <f>invoices[[#This Row],[rent_amount]]+invoices[[#This Row],[electricity_amount]]+invoices[[#This Row],[other_charges]]</f>
        <v>13718</v>
      </c>
      <c r="N5361" t="s">
        <v>28</v>
      </c>
      <c r="O5361" t="s">
        <v>814</v>
      </c>
      <c r="P5361">
        <v>0</v>
      </c>
      <c r="Q5361" t="b">
        <v>0</v>
      </c>
      <c r="R5361" t="s">
        <v>230</v>
      </c>
      <c r="S5361">
        <v>0</v>
      </c>
      <c r="T5361">
        <f>invoices[[#This Row],[total_amount]]</f>
        <v>13718</v>
      </c>
      <c r="U5361" t="s">
        <v>1300</v>
      </c>
      <c r="V5361" t="str">
        <f>INDEX([1]!Table1[tenantname],MATCH(invoices[[#This Row],[allotment_id]],[1]!Table1[TenantAllotmentID],0))</f>
        <v>Sumit Krishn (A23-C1)</v>
      </c>
      <c r="W5361" t="s">
        <v>14418</v>
      </c>
      <c r="X5361" t="s">
        <v>14419</v>
      </c>
      <c r="Y5361" s="4">
        <v>45139</v>
      </c>
      <c r="Z5361" t="s">
        <v>15808</v>
      </c>
      <c r="AA5361">
        <v>8971</v>
      </c>
      <c r="AB5361">
        <v>2991</v>
      </c>
      <c r="AC5361">
        <v>538</v>
      </c>
      <c r="AD5361" s="7">
        <f>invoices[[#This Row],[Rent]]+invoices[[#This Row],[Services]]+invoices[[#This Row],[GST]]</f>
        <v>12500</v>
      </c>
      <c r="AE5361" s="7">
        <f>invoices[[#This Row],[Total]]-invoices[[#This Row],[rent_amount]]</f>
        <v>0</v>
      </c>
      <c r="AF5361">
        <v>5846</v>
      </c>
      <c r="AG5361">
        <v>1218</v>
      </c>
      <c r="AH5361">
        <f>invoices[[#This Row],[EB Amount]]-invoices[[#This Row],[electricity_amount]]</f>
        <v>0</v>
      </c>
    </row>
    <row r="5362" spans="1:34">
      <c r="A5362" t="s">
        <v>13047</v>
      </c>
      <c r="B5362" t="s">
        <v>22</v>
      </c>
      <c r="C5362" t="s">
        <v>3367</v>
      </c>
      <c r="D5362" t="s">
        <v>24</v>
      </c>
      <c r="E5362" t="s">
        <v>226</v>
      </c>
      <c r="F5362" t="s">
        <v>1238</v>
      </c>
      <c r="G5362" t="s">
        <v>13048</v>
      </c>
      <c r="H5362" s="1">
        <f>DATE(YEAR(invoices[[#This Row],[due_date]]),MONTH(invoices[[#This Row],[due_date]]),1)</f>
        <v>45139</v>
      </c>
      <c r="I5362" s="1">
        <v>45145</v>
      </c>
      <c r="J5362">
        <v>15500</v>
      </c>
      <c r="K5362">
        <v>73</v>
      </c>
      <c r="L5362">
        <v>0</v>
      </c>
      <c r="M5362">
        <f>invoices[[#This Row],[rent_amount]]+invoices[[#This Row],[electricity_amount]]+invoices[[#This Row],[other_charges]]</f>
        <v>15573</v>
      </c>
      <c r="N5362" t="s">
        <v>28</v>
      </c>
      <c r="O5362" t="s">
        <v>250</v>
      </c>
      <c r="P5362">
        <v>0</v>
      </c>
      <c r="Q5362" t="b">
        <v>0</v>
      </c>
      <c r="R5362" t="s">
        <v>230</v>
      </c>
      <c r="S5362">
        <v>0</v>
      </c>
      <c r="T5362">
        <f>invoices[[#This Row],[total_amount]]</f>
        <v>15573</v>
      </c>
      <c r="U5362" t="s">
        <v>3369</v>
      </c>
      <c r="V5362" t="str">
        <f>INDEX([1]!Table1[tenantname],MATCH(invoices[[#This Row],[allotment_id]],[1]!Table1[TenantAllotmentID],0))</f>
        <v>Vishakha Pandey (B12-A1)</v>
      </c>
      <c r="W5362" t="s">
        <v>15038</v>
      </c>
      <c r="X5362" t="s">
        <v>15039</v>
      </c>
      <c r="Y5362" s="4">
        <v>45139</v>
      </c>
      <c r="Z5362" t="s">
        <v>15808</v>
      </c>
      <c r="AA5362">
        <v>11125</v>
      </c>
      <c r="AB5362">
        <v>3708</v>
      </c>
      <c r="AC5362">
        <v>667</v>
      </c>
      <c r="AD5362" s="7">
        <f>invoices[[#This Row],[Rent]]+invoices[[#This Row],[Services]]+invoices[[#This Row],[GST]]</f>
        <v>15500</v>
      </c>
      <c r="AE5362" s="7">
        <f>invoices[[#This Row],[Total]]-invoices[[#This Row],[rent_amount]]</f>
        <v>0</v>
      </c>
      <c r="AF5362">
        <v>5879</v>
      </c>
      <c r="AG5362">
        <v>73</v>
      </c>
      <c r="AH5362">
        <f>invoices[[#This Row],[EB Amount]]-invoices[[#This Row],[electricity_amount]]</f>
        <v>0</v>
      </c>
    </row>
    <row r="5363" spans="1:34">
      <c r="A5363" t="s">
        <v>13252</v>
      </c>
      <c r="B5363" t="s">
        <v>22</v>
      </c>
      <c r="C5363" t="s">
        <v>5531</v>
      </c>
      <c r="D5363" t="s">
        <v>24</v>
      </c>
      <c r="E5363" t="s">
        <v>399</v>
      </c>
      <c r="F5363" t="s">
        <v>1525</v>
      </c>
      <c r="G5363" t="s">
        <v>13253</v>
      </c>
      <c r="H5363" s="1">
        <f>DATE(YEAR(invoices[[#This Row],[due_date]]),MONTH(invoices[[#This Row],[due_date]]),1)</f>
        <v>45139</v>
      </c>
      <c r="I5363" s="1">
        <v>45145</v>
      </c>
      <c r="J5363">
        <v>13600</v>
      </c>
      <c r="K5363">
        <v>228</v>
      </c>
      <c r="L5363">
        <v>0</v>
      </c>
      <c r="M5363">
        <f>invoices[[#This Row],[rent_amount]]+invoices[[#This Row],[electricity_amount]]+invoices[[#This Row],[other_charges]]</f>
        <v>13828</v>
      </c>
      <c r="N5363" t="s">
        <v>28</v>
      </c>
      <c r="O5363" t="s">
        <v>814</v>
      </c>
      <c r="P5363">
        <v>0</v>
      </c>
      <c r="Q5363" t="b">
        <v>0</v>
      </c>
      <c r="R5363" t="s">
        <v>230</v>
      </c>
      <c r="S5363">
        <v>0</v>
      </c>
      <c r="T5363">
        <f>invoices[[#This Row],[total_amount]]</f>
        <v>13828</v>
      </c>
      <c r="U5363" t="s">
        <v>5533</v>
      </c>
      <c r="V5363" t="str">
        <f>INDEX([1]!Table1[tenantname],MATCH(invoices[[#This Row],[allotment_id]],[1]!Table1[TenantAllotmentID],0))</f>
        <v>Savia Pereira (B22-B1)</v>
      </c>
      <c r="W5363" t="s">
        <v>15390</v>
      </c>
      <c r="X5363" t="s">
        <v>15391</v>
      </c>
      <c r="Y5363" s="4">
        <v>45139</v>
      </c>
      <c r="Z5363" t="s">
        <v>15808</v>
      </c>
      <c r="AA5363">
        <v>9761</v>
      </c>
      <c r="AB5363">
        <v>3253</v>
      </c>
      <c r="AC5363">
        <v>586</v>
      </c>
      <c r="AD5363" s="7">
        <f>invoices[[#This Row],[Rent]]+invoices[[#This Row],[Services]]+invoices[[#This Row],[GST]]</f>
        <v>13600</v>
      </c>
      <c r="AE5363" s="7">
        <f>invoices[[#This Row],[Total]]-invoices[[#This Row],[rent_amount]]</f>
        <v>0</v>
      </c>
      <c r="AF5363">
        <v>5994</v>
      </c>
      <c r="AG5363">
        <v>228</v>
      </c>
      <c r="AH5363">
        <f>invoices[[#This Row],[EB Amount]]-invoices[[#This Row],[electricity_amount]]</f>
        <v>0</v>
      </c>
    </row>
    <row r="5364" spans="1:34">
      <c r="A5364" t="s">
        <v>13272</v>
      </c>
      <c r="B5364" t="s">
        <v>22</v>
      </c>
      <c r="C5364" t="s">
        <v>4247</v>
      </c>
      <c r="D5364" t="s">
        <v>24</v>
      </c>
      <c r="E5364" t="s">
        <v>569</v>
      </c>
      <c r="F5364" t="s">
        <v>670</v>
      </c>
      <c r="G5364" t="s">
        <v>13273</v>
      </c>
      <c r="H5364" s="1">
        <f>DATE(YEAR(invoices[[#This Row],[due_date]]),MONTH(invoices[[#This Row],[due_date]]),1)</f>
        <v>45139</v>
      </c>
      <c r="I5364" s="1">
        <v>45145</v>
      </c>
      <c r="J5364">
        <v>7930</v>
      </c>
      <c r="K5364">
        <v>0</v>
      </c>
      <c r="L5364">
        <v>2250</v>
      </c>
      <c r="M5364">
        <f>invoices[[#This Row],[rent_amount]]+invoices[[#This Row],[electricity_amount]]+invoices[[#This Row],[other_charges]]</f>
        <v>10180</v>
      </c>
      <c r="N5364" t="s">
        <v>28</v>
      </c>
      <c r="O5364" t="s">
        <v>814</v>
      </c>
      <c r="P5364">
        <v>0</v>
      </c>
      <c r="Q5364" t="b">
        <v>0</v>
      </c>
      <c r="R5364" t="s">
        <v>230</v>
      </c>
      <c r="S5364">
        <v>0</v>
      </c>
      <c r="T5364">
        <f>invoices[[#This Row],[total_amount]]</f>
        <v>10180</v>
      </c>
      <c r="U5364" t="s">
        <v>13274</v>
      </c>
      <c r="V5364" t="str">
        <f>INDEX([1]!Table1[tenantname],MATCH(invoices[[#This Row],[allotment_id]],[1]!Table1[TenantAllotmentID],0))</f>
        <v>Swarali Kadam (C12-A1)</v>
      </c>
      <c r="W5364" t="s">
        <v>15195</v>
      </c>
      <c r="X5364" t="s">
        <v>15795</v>
      </c>
      <c r="Y5364" s="4">
        <v>45139</v>
      </c>
      <c r="Z5364" t="s">
        <v>15808</v>
      </c>
      <c r="AA5364">
        <v>5551</v>
      </c>
      <c r="AB5364">
        <v>2016</v>
      </c>
      <c r="AC5364">
        <v>363</v>
      </c>
      <c r="AD5364" s="7">
        <f>invoices[[#This Row],[Rent]]+invoices[[#This Row],[Services]]+invoices[[#This Row],[GST]]</f>
        <v>7930</v>
      </c>
      <c r="AE5364" s="7">
        <f>invoices[[#This Row],[Total]]-invoices[[#This Row],[rent_amount]]</f>
        <v>0</v>
      </c>
      <c r="AF5364">
        <v>6003</v>
      </c>
      <c r="AG5364">
        <v>0</v>
      </c>
      <c r="AH5364">
        <f>invoices[[#This Row],[EB Amount]]-invoices[[#This Row],[electricity_amount]]</f>
        <v>0</v>
      </c>
    </row>
    <row r="5365" spans="1:34">
      <c r="A5365" t="s">
        <v>13358</v>
      </c>
      <c r="B5365" t="s">
        <v>22</v>
      </c>
      <c r="C5365" t="s">
        <v>1338</v>
      </c>
      <c r="D5365" t="s">
        <v>24</v>
      </c>
      <c r="E5365" t="s">
        <v>476</v>
      </c>
      <c r="F5365" t="s">
        <v>1087</v>
      </c>
      <c r="G5365" t="s">
        <v>13359</v>
      </c>
      <c r="H5365" s="1">
        <f>DATE(YEAR(invoices[[#This Row],[due_date]]),MONTH(invoices[[#This Row],[due_date]]),1)</f>
        <v>45139</v>
      </c>
      <c r="I5365" s="1">
        <v>45145</v>
      </c>
      <c r="J5365">
        <v>18300</v>
      </c>
      <c r="K5365">
        <v>1953</v>
      </c>
      <c r="L5365">
        <v>0</v>
      </c>
      <c r="M5365">
        <f>invoices[[#This Row],[rent_amount]]+invoices[[#This Row],[electricity_amount]]+invoices[[#This Row],[other_charges]]</f>
        <v>20253</v>
      </c>
      <c r="N5365" t="s">
        <v>28</v>
      </c>
      <c r="O5365" t="s">
        <v>250</v>
      </c>
      <c r="P5365">
        <v>0</v>
      </c>
      <c r="Q5365" t="b">
        <v>0</v>
      </c>
      <c r="R5365" t="s">
        <v>230</v>
      </c>
      <c r="S5365">
        <v>0</v>
      </c>
      <c r="T5365">
        <f>invoices[[#This Row],[total_amount]]</f>
        <v>20253</v>
      </c>
      <c r="U5365" t="s">
        <v>1340</v>
      </c>
      <c r="V5365" t="str">
        <f>INDEX([1]!Table1[tenantname],MATCH(invoices[[#This Row],[allotment_id]],[1]!Table1[TenantAllotmentID],0))</f>
        <v>Dhairiyaraj sinh Jadeja (B41-A1)</v>
      </c>
      <c r="W5365" t="s">
        <v>14434</v>
      </c>
      <c r="X5365" t="s">
        <v>14435</v>
      </c>
      <c r="Y5365" s="4">
        <v>45139</v>
      </c>
      <c r="Z5365" t="s">
        <v>15808</v>
      </c>
      <c r="AA5365">
        <v>13134</v>
      </c>
      <c r="AB5365">
        <v>4378</v>
      </c>
      <c r="AC5365">
        <v>788</v>
      </c>
      <c r="AD5365" s="7">
        <f>invoices[[#This Row],[Rent]]+invoices[[#This Row],[Services]]+invoices[[#This Row],[GST]]</f>
        <v>18300</v>
      </c>
      <c r="AE5365" s="7">
        <f>invoices[[#This Row],[Total]]-invoices[[#This Row],[rent_amount]]</f>
        <v>0</v>
      </c>
      <c r="AF5365">
        <v>6047</v>
      </c>
      <c r="AG5365">
        <v>1953</v>
      </c>
      <c r="AH5365">
        <f>invoices[[#This Row],[EB Amount]]-invoices[[#This Row],[electricity_amount]]</f>
        <v>0</v>
      </c>
    </row>
    <row r="5366" spans="1:34">
      <c r="A5366" t="s">
        <v>13364</v>
      </c>
      <c r="B5366" t="s">
        <v>22</v>
      </c>
      <c r="C5366" t="s">
        <v>146</v>
      </c>
      <c r="D5366" t="s">
        <v>24</v>
      </c>
      <c r="E5366" t="s">
        <v>147</v>
      </c>
      <c r="F5366" t="s">
        <v>148</v>
      </c>
      <c r="G5366" t="s">
        <v>13365</v>
      </c>
      <c r="H5366" s="1">
        <f>DATE(YEAR(invoices[[#This Row],[due_date]]),MONTH(invoices[[#This Row],[due_date]]),1)</f>
        <v>45139</v>
      </c>
      <c r="I5366" s="1">
        <v>45145</v>
      </c>
      <c r="J5366">
        <v>12600</v>
      </c>
      <c r="K5366">
        <v>603</v>
      </c>
      <c r="L5366">
        <v>0</v>
      </c>
      <c r="M5366">
        <f>invoices[[#This Row],[rent_amount]]+invoices[[#This Row],[electricity_amount]]+invoices[[#This Row],[other_charges]]</f>
        <v>13203</v>
      </c>
      <c r="N5366" t="s">
        <v>28</v>
      </c>
      <c r="O5366" t="s">
        <v>250</v>
      </c>
      <c r="P5366">
        <v>0</v>
      </c>
      <c r="Q5366" t="b">
        <v>0</v>
      </c>
      <c r="R5366" t="s">
        <v>230</v>
      </c>
      <c r="S5366">
        <v>0</v>
      </c>
      <c r="T5366">
        <f>invoices[[#This Row],[total_amount]]</f>
        <v>13203</v>
      </c>
      <c r="U5366" t="s">
        <v>152</v>
      </c>
      <c r="V5366" t="str">
        <f>INDEX([1]!Table1[tenantname],MATCH(invoices[[#This Row],[allotment_id]],[1]!Table1[TenantAllotmentID],0))</f>
        <v>Akshay R (C31-C1)</v>
      </c>
      <c r="W5366" t="s">
        <v>14016</v>
      </c>
      <c r="X5366" t="s">
        <v>14017</v>
      </c>
      <c r="Y5366" s="4">
        <v>45139</v>
      </c>
      <c r="Z5366" t="s">
        <v>15808</v>
      </c>
      <c r="AA5366">
        <v>9043</v>
      </c>
      <c r="AB5366">
        <v>3014</v>
      </c>
      <c r="AC5366">
        <v>543</v>
      </c>
      <c r="AD5366" s="7">
        <f>invoices[[#This Row],[Rent]]+invoices[[#This Row],[Services]]+invoices[[#This Row],[GST]]</f>
        <v>12600</v>
      </c>
      <c r="AE5366" s="7">
        <f>invoices[[#This Row],[Total]]-invoices[[#This Row],[rent_amount]]</f>
        <v>0</v>
      </c>
      <c r="AF5366">
        <v>6051</v>
      </c>
      <c r="AG5366">
        <v>603</v>
      </c>
      <c r="AH5366">
        <f>invoices[[#This Row],[EB Amount]]-invoices[[#This Row],[electricity_amount]]</f>
        <v>0</v>
      </c>
    </row>
    <row r="5367" spans="1:34">
      <c r="A5367" t="s">
        <v>13376</v>
      </c>
      <c r="B5367" t="s">
        <v>22</v>
      </c>
      <c r="C5367" t="s">
        <v>95</v>
      </c>
      <c r="D5367" t="s">
        <v>24</v>
      </c>
      <c r="E5367" t="s">
        <v>96</v>
      </c>
      <c r="F5367" t="s">
        <v>390</v>
      </c>
      <c r="G5367" t="s">
        <v>13377</v>
      </c>
      <c r="H5367" s="1">
        <f>DATE(YEAR(invoices[[#This Row],[due_date]]),MONTH(invoices[[#This Row],[due_date]]),1)</f>
        <v>45139</v>
      </c>
      <c r="I5367" s="1">
        <v>45145</v>
      </c>
      <c r="J5367">
        <v>17499</v>
      </c>
      <c r="K5367">
        <v>2139</v>
      </c>
      <c r="L5367">
        <v>2250</v>
      </c>
      <c r="M5367">
        <f>invoices[[#This Row],[rent_amount]]+invoices[[#This Row],[electricity_amount]]+invoices[[#This Row],[other_charges]]</f>
        <v>21888</v>
      </c>
      <c r="N5367" t="s">
        <v>28</v>
      </c>
      <c r="O5367" t="s">
        <v>229</v>
      </c>
      <c r="P5367">
        <v>0</v>
      </c>
      <c r="Q5367" t="b">
        <v>0</v>
      </c>
      <c r="R5367" t="s">
        <v>230</v>
      </c>
      <c r="S5367">
        <v>0</v>
      </c>
      <c r="T5367">
        <f>invoices[[#This Row],[total_amount]]</f>
        <v>21888</v>
      </c>
      <c r="U5367" t="s">
        <v>5791</v>
      </c>
      <c r="V5367" t="str">
        <f>INDEX([1]!Table1[tenantname],MATCH(invoices[[#This Row],[allotment_id]],[1]!Table1[TenantAllotmentID],0))</f>
        <v>Athreya Guru (B33-A1)</v>
      </c>
      <c r="W5367" t="s">
        <v>14002</v>
      </c>
      <c r="X5367" t="s">
        <v>15424</v>
      </c>
      <c r="Y5367" s="4">
        <v>45139</v>
      </c>
      <c r="Z5367" t="s">
        <v>15808</v>
      </c>
      <c r="AA5367">
        <v>12560</v>
      </c>
      <c r="AB5367">
        <v>4186</v>
      </c>
      <c r="AC5367">
        <v>753</v>
      </c>
      <c r="AD5367" s="7">
        <f>invoices[[#This Row],[Rent]]+invoices[[#This Row],[Services]]+invoices[[#This Row],[GST]]</f>
        <v>17499</v>
      </c>
      <c r="AE5367" s="7">
        <f>invoices[[#This Row],[Total]]-invoices[[#This Row],[rent_amount]]</f>
        <v>0</v>
      </c>
      <c r="AF5367">
        <v>6058</v>
      </c>
      <c r="AG5367">
        <v>2139</v>
      </c>
      <c r="AH5367">
        <f>invoices[[#This Row],[EB Amount]]-invoices[[#This Row],[electricity_amount]]</f>
        <v>0</v>
      </c>
    </row>
    <row r="5368" spans="1:34">
      <c r="A5368" t="s">
        <v>13446</v>
      </c>
      <c r="B5368" t="s">
        <v>22</v>
      </c>
      <c r="C5368" t="s">
        <v>693</v>
      </c>
      <c r="D5368" t="s">
        <v>24</v>
      </c>
      <c r="E5368" t="s">
        <v>247</v>
      </c>
      <c r="F5368" t="s">
        <v>2658</v>
      </c>
      <c r="G5368" t="s">
        <v>13447</v>
      </c>
      <c r="H5368" s="1">
        <f>DATE(YEAR(invoices[[#This Row],[due_date]]),MONTH(invoices[[#This Row],[due_date]]),1)</f>
        <v>45139</v>
      </c>
      <c r="I5368" s="1">
        <v>45145</v>
      </c>
      <c r="J5368">
        <v>12600</v>
      </c>
      <c r="K5368">
        <v>1188</v>
      </c>
      <c r="L5368">
        <v>0</v>
      </c>
      <c r="M5368">
        <f>invoices[[#This Row],[rent_amount]]+invoices[[#This Row],[electricity_amount]]+invoices[[#This Row],[other_charges]]</f>
        <v>13788</v>
      </c>
      <c r="N5368" t="s">
        <v>28</v>
      </c>
      <c r="O5368" t="s">
        <v>250</v>
      </c>
      <c r="P5368">
        <v>0</v>
      </c>
      <c r="Q5368" t="b">
        <v>0</v>
      </c>
      <c r="R5368" t="s">
        <v>230</v>
      </c>
      <c r="S5368">
        <v>0</v>
      </c>
      <c r="T5368">
        <f>invoices[[#This Row],[total_amount]]</f>
        <v>13788</v>
      </c>
      <c r="U5368" t="s">
        <v>3663</v>
      </c>
      <c r="V5368" t="str">
        <f>INDEX([1]!Table1[tenantname],MATCH(invoices[[#This Row],[allotment_id]],[1]!Table1[TenantAllotmentID],0))</f>
        <v>Aryan Garg (C11-C2)</v>
      </c>
      <c r="W5368" t="s">
        <v>14199</v>
      </c>
      <c r="X5368" t="s">
        <v>15104</v>
      </c>
      <c r="Y5368" s="4">
        <v>45139</v>
      </c>
      <c r="Z5368" t="s">
        <v>15808</v>
      </c>
      <c r="AA5368">
        <v>9043</v>
      </c>
      <c r="AB5368">
        <v>3014</v>
      </c>
      <c r="AC5368">
        <v>543</v>
      </c>
      <c r="AD5368" s="7">
        <f>invoices[[#This Row],[Rent]]+invoices[[#This Row],[Services]]+invoices[[#This Row],[GST]]</f>
        <v>12600</v>
      </c>
      <c r="AE5368" s="7">
        <f>invoices[[#This Row],[Total]]-invoices[[#This Row],[rent_amount]]</f>
        <v>0</v>
      </c>
      <c r="AF5368">
        <v>6097</v>
      </c>
      <c r="AG5368">
        <v>1188</v>
      </c>
      <c r="AH5368">
        <f>invoices[[#This Row],[EB Amount]]-invoices[[#This Row],[electricity_amount]]</f>
        <v>0</v>
      </c>
    </row>
    <row r="5369" spans="1:34">
      <c r="A5369" t="s">
        <v>13720</v>
      </c>
      <c r="B5369" t="s">
        <v>22</v>
      </c>
      <c r="C5369" t="s">
        <v>5989</v>
      </c>
      <c r="D5369" t="s">
        <v>24</v>
      </c>
      <c r="E5369" t="s">
        <v>112</v>
      </c>
      <c r="F5369" s="2" t="s">
        <v>1471</v>
      </c>
      <c r="G5369" t="s">
        <v>13721</v>
      </c>
      <c r="H5369" s="1">
        <f>DATE(YEAR(invoices[[#This Row],[due_date]]),MONTH(invoices[[#This Row],[due_date]]),1)</f>
        <v>45139</v>
      </c>
      <c r="I5369" s="1">
        <v>45145</v>
      </c>
      <c r="J5369">
        <v>12500</v>
      </c>
      <c r="K5369">
        <v>1218</v>
      </c>
      <c r="L5369">
        <v>0</v>
      </c>
      <c r="M5369">
        <f>invoices[[#This Row],[rent_amount]]+invoices[[#This Row],[electricity_amount]]+invoices[[#This Row],[other_charges]]</f>
        <v>13718</v>
      </c>
      <c r="N5369" t="s">
        <v>28</v>
      </c>
      <c r="O5369" t="s">
        <v>250</v>
      </c>
      <c r="P5369">
        <v>0</v>
      </c>
      <c r="Q5369" t="b">
        <v>0</v>
      </c>
      <c r="R5369" t="s">
        <v>230</v>
      </c>
      <c r="S5369">
        <v>0</v>
      </c>
      <c r="T5369">
        <f>invoices[[#This Row],[total_amount]]</f>
        <v>13718</v>
      </c>
      <c r="U5369" t="s">
        <v>5991</v>
      </c>
      <c r="V5369" t="str">
        <f>INDEX([1]!Table1[tenantname],MATCH(invoices[[#This Row],[allotment_id]],[1]!Table1[TenantAllotmentID],0))</f>
        <v>Garvit Mittal (A23-C2)</v>
      </c>
      <c r="W5369" t="s">
        <v>15437</v>
      </c>
      <c r="X5369" t="s">
        <v>15438</v>
      </c>
      <c r="Y5369" s="4">
        <v>45139</v>
      </c>
      <c r="Z5369" t="s">
        <v>15808</v>
      </c>
      <c r="AA5369">
        <v>8971</v>
      </c>
      <c r="AB5369">
        <v>2991</v>
      </c>
      <c r="AC5369">
        <v>538</v>
      </c>
      <c r="AD5369" s="7">
        <f>invoices[[#This Row],[Rent]]+invoices[[#This Row],[Services]]+invoices[[#This Row],[GST]]</f>
        <v>12500</v>
      </c>
      <c r="AE5369" s="7">
        <f>invoices[[#This Row],[Total]]-invoices[[#This Row],[rent_amount]]</f>
        <v>0</v>
      </c>
      <c r="AF5369">
        <v>6243</v>
      </c>
      <c r="AG5369">
        <v>1218</v>
      </c>
      <c r="AH5369">
        <f>invoices[[#This Row],[EB Amount]]-invoices[[#This Row],[electricity_amount]]</f>
        <v>0</v>
      </c>
    </row>
    <row r="5370" spans="1:34">
      <c r="A5370" t="s">
        <v>13928</v>
      </c>
      <c r="B5370" t="s">
        <v>22</v>
      </c>
      <c r="C5370" t="s">
        <v>1642</v>
      </c>
      <c r="D5370" t="s">
        <v>24</v>
      </c>
      <c r="E5370" t="s">
        <v>399</v>
      </c>
      <c r="F5370" t="s">
        <v>400</v>
      </c>
      <c r="G5370" t="s">
        <v>13929</v>
      </c>
      <c r="H5370" s="1">
        <f>DATE(YEAR(invoices[[#This Row],[due_date]]),MONTH(invoices[[#This Row],[due_date]]),1)</f>
        <v>45139</v>
      </c>
      <c r="I5370" s="1">
        <v>45145</v>
      </c>
      <c r="J5370">
        <v>13600</v>
      </c>
      <c r="K5370">
        <v>0</v>
      </c>
      <c r="L5370">
        <v>0</v>
      </c>
      <c r="M5370">
        <f>invoices[[#This Row],[rent_amount]]+invoices[[#This Row],[electricity_amount]]+invoices[[#This Row],[other_charges]]</f>
        <v>13600</v>
      </c>
      <c r="N5370" t="s">
        <v>28</v>
      </c>
      <c r="O5370" t="s">
        <v>229</v>
      </c>
      <c r="P5370">
        <v>0</v>
      </c>
      <c r="Q5370" t="b">
        <v>0</v>
      </c>
      <c r="R5370" t="s">
        <v>230</v>
      </c>
      <c r="S5370">
        <v>0</v>
      </c>
      <c r="T5370">
        <f>invoices[[#This Row],[total_amount]]</f>
        <v>13600</v>
      </c>
      <c r="U5370" t="s">
        <v>5464</v>
      </c>
      <c r="V5370" t="str">
        <f>INDEX([1]!Table1[tenantname],MATCH(invoices[[#This Row],[allotment_id]],[1]!Table1[TenantAllotmentID],0))</f>
        <v>Greeshma Krishna (B22-B2)</v>
      </c>
      <c r="W5370" t="s">
        <v>14549</v>
      </c>
      <c r="X5370" t="s">
        <v>15378</v>
      </c>
      <c r="Y5370" s="4">
        <v>45139</v>
      </c>
      <c r="Z5370" t="s">
        <v>15808</v>
      </c>
      <c r="AA5370">
        <v>9761</v>
      </c>
      <c r="AB5370">
        <v>3253</v>
      </c>
      <c r="AC5370">
        <v>586</v>
      </c>
      <c r="AD5370" s="7">
        <f>invoices[[#This Row],[Rent]]+invoices[[#This Row],[Services]]+invoices[[#This Row],[GST]]</f>
        <v>13600</v>
      </c>
      <c r="AE5370" s="7">
        <f>invoices[[#This Row],[Total]]-invoices[[#This Row],[rent_amount]]</f>
        <v>0</v>
      </c>
      <c r="AF5370">
        <v>6356</v>
      </c>
      <c r="AG5370">
        <v>0</v>
      </c>
      <c r="AH5370">
        <f>invoices[[#This Row],[EB Amount]]-invoices[[#This Row],[electricity_amount]]</f>
        <v>0</v>
      </c>
    </row>
    <row r="5371" spans="1:34">
      <c r="A5371" t="s">
        <v>887</v>
      </c>
      <c r="B5371" t="s">
        <v>22</v>
      </c>
      <c r="C5371" t="s">
        <v>888</v>
      </c>
      <c r="D5371" t="s">
        <v>24</v>
      </c>
      <c r="E5371" t="s">
        <v>268</v>
      </c>
      <c r="F5371" t="s">
        <v>447</v>
      </c>
      <c r="G5371" t="s">
        <v>889</v>
      </c>
      <c r="H5371" s="1">
        <f>DATE(YEAR(invoices[[#This Row],[due_date]]),MONTH(invoices[[#This Row],[due_date]]),1)</f>
        <v>45108</v>
      </c>
      <c r="I5371" s="1">
        <v>45114</v>
      </c>
      <c r="J5371">
        <v>3360</v>
      </c>
      <c r="K5371">
        <v>0</v>
      </c>
      <c r="L5371">
        <v>0</v>
      </c>
      <c r="M5371">
        <f>invoices[[#This Row],[rent_amount]]+invoices[[#This Row],[electricity_amount]]+invoices[[#This Row],[other_charges]]</f>
        <v>3360</v>
      </c>
      <c r="N5371" t="s">
        <v>28</v>
      </c>
      <c r="O5371" t="s">
        <v>890</v>
      </c>
      <c r="P5371">
        <v>0</v>
      </c>
      <c r="Q5371" t="b">
        <v>0</v>
      </c>
      <c r="R5371" t="s">
        <v>891</v>
      </c>
      <c r="S5371">
        <v>0</v>
      </c>
      <c r="T5371">
        <f>invoices[[#This Row],[total_amount]]</f>
        <v>3360</v>
      </c>
      <c r="U5371" t="s">
        <v>892</v>
      </c>
      <c r="V5371" t="str">
        <f>INDEX([1]!Table1[tenantname],MATCH(invoices[[#This Row],[allotment_id]],[1]!Table1[TenantAllotmentID],0))</f>
        <v>Abhishek G (C21-C2)</v>
      </c>
      <c r="W5371" t="s">
        <v>14269</v>
      </c>
      <c r="X5371" t="s">
        <v>14270</v>
      </c>
      <c r="Y5371" s="4">
        <v>45108</v>
      </c>
      <c r="Z5371" t="s">
        <v>15808</v>
      </c>
      <c r="AA5371">
        <v>2411</v>
      </c>
      <c r="AB5371">
        <v>804</v>
      </c>
      <c r="AC5371">
        <v>145</v>
      </c>
      <c r="AD5371" s="7">
        <f>invoices[[#This Row],[Rent]]+invoices[[#This Row],[Services]]+invoices[[#This Row],[GST]]</f>
        <v>3360</v>
      </c>
      <c r="AE5371" s="7">
        <f>invoices[[#This Row],[Total]]-invoices[[#This Row],[rent_amount]]</f>
        <v>0</v>
      </c>
      <c r="AF5371">
        <v>165</v>
      </c>
      <c r="AG5371">
        <v>0</v>
      </c>
      <c r="AH5371">
        <f>invoices[[#This Row],[EB Amount]]-invoices[[#This Row],[electricity_amount]]</f>
        <v>0</v>
      </c>
    </row>
    <row r="5372" spans="1:34">
      <c r="A5372" t="s">
        <v>919</v>
      </c>
      <c r="B5372" t="s">
        <v>22</v>
      </c>
      <c r="C5372" t="s">
        <v>920</v>
      </c>
      <c r="D5372" t="s">
        <v>24</v>
      </c>
      <c r="E5372" t="s">
        <v>88</v>
      </c>
      <c r="F5372" t="s">
        <v>921</v>
      </c>
      <c r="G5372" t="s">
        <v>922</v>
      </c>
      <c r="H5372" s="1">
        <f>DATE(YEAR(invoices[[#This Row],[due_date]]),MONTH(invoices[[#This Row],[due_date]]),1)</f>
        <v>45108</v>
      </c>
      <c r="I5372" s="1">
        <v>45114</v>
      </c>
      <c r="J5372">
        <v>12600</v>
      </c>
      <c r="K5372">
        <v>793</v>
      </c>
      <c r="L5372">
        <v>0</v>
      </c>
      <c r="M5372">
        <f>invoices[[#This Row],[rent_amount]]+invoices[[#This Row],[electricity_amount]]+invoices[[#This Row],[other_charges]]</f>
        <v>13393</v>
      </c>
      <c r="N5372" t="s">
        <v>28</v>
      </c>
      <c r="O5372" t="s">
        <v>890</v>
      </c>
      <c r="P5372">
        <v>0</v>
      </c>
      <c r="Q5372" t="b">
        <v>0</v>
      </c>
      <c r="R5372" t="s">
        <v>891</v>
      </c>
      <c r="S5372">
        <v>0</v>
      </c>
      <c r="T5372">
        <f>invoices[[#This Row],[total_amount]]</f>
        <v>13393</v>
      </c>
      <c r="U5372" t="s">
        <v>923</v>
      </c>
      <c r="V5372" t="str">
        <f>INDEX([1]!Table1[tenantname],MATCH(invoices[[#This Row],[allotment_id]],[1]!Table1[TenantAllotmentID],0))</f>
        <v>Asuwin Prabu R G (B13-C1)</v>
      </c>
      <c r="W5372" t="s">
        <v>14280</v>
      </c>
      <c r="X5372" t="s">
        <v>14281</v>
      </c>
      <c r="Y5372" s="4">
        <v>45108</v>
      </c>
      <c r="Z5372" t="s">
        <v>15808</v>
      </c>
      <c r="AA5372">
        <v>9043</v>
      </c>
      <c r="AB5372">
        <v>3014</v>
      </c>
      <c r="AC5372">
        <v>543</v>
      </c>
      <c r="AD5372" s="7">
        <f>invoices[[#This Row],[Rent]]+invoices[[#This Row],[Services]]+invoices[[#This Row],[GST]]</f>
        <v>12600</v>
      </c>
      <c r="AE5372" s="7">
        <f>invoices[[#This Row],[Total]]-invoices[[#This Row],[rent_amount]]</f>
        <v>0</v>
      </c>
      <c r="AF5372">
        <v>172</v>
      </c>
      <c r="AG5372">
        <v>793</v>
      </c>
      <c r="AH5372">
        <f>invoices[[#This Row],[EB Amount]]-invoices[[#This Row],[electricity_amount]]</f>
        <v>0</v>
      </c>
    </row>
    <row r="5373" spans="1:34">
      <c r="A5373" t="s">
        <v>968</v>
      </c>
      <c r="B5373" t="s">
        <v>22</v>
      </c>
      <c r="C5373" t="s">
        <v>969</v>
      </c>
      <c r="D5373" t="s">
        <v>24</v>
      </c>
      <c r="E5373" t="s">
        <v>329</v>
      </c>
      <c r="F5373" t="s">
        <v>902</v>
      </c>
      <c r="G5373" t="s">
        <v>970</v>
      </c>
      <c r="H5373" s="1">
        <f>DATE(YEAR(invoices[[#This Row],[due_date]]),MONTH(invoices[[#This Row],[due_date]]),1)</f>
        <v>45108</v>
      </c>
      <c r="I5373" s="1">
        <v>45114</v>
      </c>
      <c r="J5373">
        <v>3226</v>
      </c>
      <c r="K5373">
        <v>1590</v>
      </c>
      <c r="L5373">
        <v>2250</v>
      </c>
      <c r="M5373">
        <f>invoices[[#This Row],[rent_amount]]+invoices[[#This Row],[electricity_amount]]+invoices[[#This Row],[other_charges]]</f>
        <v>7066</v>
      </c>
      <c r="N5373" t="s">
        <v>28</v>
      </c>
      <c r="O5373" t="s">
        <v>971</v>
      </c>
      <c r="P5373">
        <v>0</v>
      </c>
      <c r="Q5373" t="b">
        <v>0</v>
      </c>
      <c r="R5373" t="s">
        <v>891</v>
      </c>
      <c r="S5373">
        <v>0</v>
      </c>
      <c r="T5373">
        <f>invoices[[#This Row],[total_amount]]</f>
        <v>7066</v>
      </c>
      <c r="U5373" t="s">
        <v>972</v>
      </c>
      <c r="V5373" t="str">
        <f>INDEX([1]!Table1[tenantname],MATCH(invoices[[#This Row],[allotment_id]],[1]!Table1[TenantAllotmentID],0))</f>
        <v>Vivek singh (C43-C2)</v>
      </c>
      <c r="W5373" t="s">
        <v>14298</v>
      </c>
      <c r="X5373" t="s">
        <v>14299</v>
      </c>
      <c r="Y5373" s="4">
        <v>45108</v>
      </c>
      <c r="Z5373" t="s">
        <v>15808</v>
      </c>
      <c r="AA5373">
        <v>2315</v>
      </c>
      <c r="AB5373">
        <v>772</v>
      </c>
      <c r="AC5373">
        <v>139</v>
      </c>
      <c r="AD5373" s="7">
        <f>invoices[[#This Row],[Rent]]+invoices[[#This Row],[Services]]+invoices[[#This Row],[GST]]</f>
        <v>3226</v>
      </c>
      <c r="AE5373" s="7">
        <f>invoices[[#This Row],[Total]]-invoices[[#This Row],[rent_amount]]</f>
        <v>0</v>
      </c>
      <c r="AF5373">
        <v>184</v>
      </c>
      <c r="AG5373">
        <v>1590</v>
      </c>
      <c r="AH5373">
        <f>invoices[[#This Row],[EB Amount]]-invoices[[#This Row],[electricity_amount]]</f>
        <v>0</v>
      </c>
    </row>
    <row r="5374" spans="1:34">
      <c r="A5374" t="s">
        <v>1265</v>
      </c>
      <c r="B5374" t="s">
        <v>22</v>
      </c>
      <c r="C5374" t="s">
        <v>1266</v>
      </c>
      <c r="D5374" t="s">
        <v>24</v>
      </c>
      <c r="E5374" t="s">
        <v>147</v>
      </c>
      <c r="F5374" t="s">
        <v>148</v>
      </c>
      <c r="G5374" t="s">
        <v>1267</v>
      </c>
      <c r="H5374" s="1">
        <f>DATE(YEAR(invoices[[#This Row],[due_date]]),MONTH(invoices[[#This Row],[due_date]]),1)</f>
        <v>45108</v>
      </c>
      <c r="I5374" s="1">
        <v>45114</v>
      </c>
      <c r="J5374">
        <v>2016</v>
      </c>
      <c r="K5374">
        <v>2200</v>
      </c>
      <c r="L5374">
        <v>0</v>
      </c>
      <c r="M5374">
        <f>invoices[[#This Row],[rent_amount]]+invoices[[#This Row],[electricity_amount]]+invoices[[#This Row],[other_charges]]</f>
        <v>4216</v>
      </c>
      <c r="N5374" t="s">
        <v>28</v>
      </c>
      <c r="O5374" t="s">
        <v>890</v>
      </c>
      <c r="P5374">
        <v>0</v>
      </c>
      <c r="Q5374" t="b">
        <v>0</v>
      </c>
      <c r="R5374" t="s">
        <v>891</v>
      </c>
      <c r="S5374">
        <v>0</v>
      </c>
      <c r="T5374">
        <f>invoices[[#This Row],[total_amount]]</f>
        <v>4216</v>
      </c>
      <c r="U5374" t="s">
        <v>1268</v>
      </c>
      <c r="V5374" t="str">
        <f>INDEX([1]!Table1[tenantname],MATCH(invoices[[#This Row],[allotment_id]],[1]!Table1[TenantAllotmentID],0))</f>
        <v>Elias  Abraham (C31-C1)</v>
      </c>
      <c r="W5374" t="s">
        <v>14405</v>
      </c>
      <c r="X5374" t="s">
        <v>14406</v>
      </c>
      <c r="Y5374" s="4">
        <v>45108</v>
      </c>
      <c r="Z5374" t="s">
        <v>15808</v>
      </c>
      <c r="AA5374">
        <v>1447</v>
      </c>
      <c r="AB5374">
        <v>482</v>
      </c>
      <c r="AC5374">
        <v>87</v>
      </c>
      <c r="AD5374" s="7">
        <f>invoices[[#This Row],[Rent]]+invoices[[#This Row],[Services]]+invoices[[#This Row],[GST]]</f>
        <v>2016</v>
      </c>
      <c r="AE5374" s="7">
        <f>invoices[[#This Row],[Total]]-invoices[[#This Row],[rent_amount]]</f>
        <v>0</v>
      </c>
      <c r="AF5374">
        <v>267</v>
      </c>
      <c r="AG5374">
        <v>2200</v>
      </c>
      <c r="AH5374">
        <f>invoices[[#This Row],[EB Amount]]-invoices[[#This Row],[electricity_amount]]</f>
        <v>0</v>
      </c>
    </row>
    <row r="5375" spans="1:34">
      <c r="A5375" t="s">
        <v>1273</v>
      </c>
      <c r="B5375" t="s">
        <v>22</v>
      </c>
      <c r="C5375" t="s">
        <v>1274</v>
      </c>
      <c r="D5375" t="s">
        <v>24</v>
      </c>
      <c r="E5375" t="s">
        <v>195</v>
      </c>
      <c r="F5375" t="s">
        <v>196</v>
      </c>
      <c r="G5375" t="s">
        <v>1275</v>
      </c>
      <c r="H5375" s="1">
        <f>DATE(YEAR(invoices[[#This Row],[due_date]]),MONTH(invoices[[#This Row],[due_date]]),1)</f>
        <v>45108</v>
      </c>
      <c r="I5375" s="1">
        <v>45114</v>
      </c>
      <c r="J5375">
        <v>4387</v>
      </c>
      <c r="K5375">
        <v>218</v>
      </c>
      <c r="L5375">
        <v>2250</v>
      </c>
      <c r="M5375">
        <f>invoices[[#This Row],[rent_amount]]+invoices[[#This Row],[electricity_amount]]+invoices[[#This Row],[other_charges]]</f>
        <v>6855</v>
      </c>
      <c r="N5375" t="s">
        <v>28</v>
      </c>
      <c r="O5375" t="s">
        <v>971</v>
      </c>
      <c r="P5375">
        <v>0</v>
      </c>
      <c r="Q5375" t="b">
        <v>0</v>
      </c>
      <c r="R5375" t="s">
        <v>891</v>
      </c>
      <c r="S5375">
        <v>0</v>
      </c>
      <c r="T5375">
        <f>invoices[[#This Row],[total_amount]]</f>
        <v>6855</v>
      </c>
      <c r="U5375" t="s">
        <v>1276</v>
      </c>
      <c r="V5375" t="str">
        <f>INDEX([1]!Table1[tenantname],MATCH(invoices[[#This Row],[allotment_id]],[1]!Table1[TenantAllotmentID],0))</f>
        <v>Sreyashi Chowdhury (D41-B1)</v>
      </c>
      <c r="W5375" t="s">
        <v>14409</v>
      </c>
      <c r="X5375" t="s">
        <v>14410</v>
      </c>
      <c r="Y5375" s="4">
        <v>45108</v>
      </c>
      <c r="Z5375" t="s">
        <v>15808</v>
      </c>
      <c r="AA5375">
        <v>3149</v>
      </c>
      <c r="AB5375">
        <v>1049</v>
      </c>
      <c r="AC5375">
        <v>189</v>
      </c>
      <c r="AD5375" s="7">
        <f>invoices[[#This Row],[Rent]]+invoices[[#This Row],[Services]]+invoices[[#This Row],[GST]]</f>
        <v>4387</v>
      </c>
      <c r="AE5375" s="7">
        <f>invoices[[#This Row],[Total]]-invoices[[#This Row],[rent_amount]]</f>
        <v>0</v>
      </c>
      <c r="AF5375">
        <v>269</v>
      </c>
      <c r="AG5375">
        <v>218</v>
      </c>
      <c r="AH5375">
        <f>invoices[[#This Row],[EB Amount]]-invoices[[#This Row],[electricity_amount]]</f>
        <v>0</v>
      </c>
    </row>
    <row r="5376" spans="1:34">
      <c r="A5376" t="s">
        <v>1282</v>
      </c>
      <c r="B5376" t="s">
        <v>22</v>
      </c>
      <c r="C5376" t="s">
        <v>194</v>
      </c>
      <c r="D5376" t="s">
        <v>24</v>
      </c>
      <c r="E5376" t="s">
        <v>181</v>
      </c>
      <c r="F5376" t="s">
        <v>758</v>
      </c>
      <c r="G5376" t="s">
        <v>1283</v>
      </c>
      <c r="H5376" s="1">
        <f>DATE(YEAR(invoices[[#This Row],[due_date]]),MONTH(invoices[[#This Row],[due_date]]),1)</f>
        <v>45108</v>
      </c>
      <c r="I5376" s="1">
        <v>45114</v>
      </c>
      <c r="J5376">
        <v>12500</v>
      </c>
      <c r="K5376">
        <v>1920</v>
      </c>
      <c r="L5376">
        <v>0</v>
      </c>
      <c r="M5376">
        <f>invoices[[#This Row],[rent_amount]]+invoices[[#This Row],[electricity_amount]]+invoices[[#This Row],[other_charges]]</f>
        <v>14420</v>
      </c>
      <c r="N5376" t="s">
        <v>28</v>
      </c>
      <c r="O5376" t="s">
        <v>1284</v>
      </c>
      <c r="P5376">
        <v>0</v>
      </c>
      <c r="Q5376" t="b">
        <v>0</v>
      </c>
      <c r="R5376" t="s">
        <v>891</v>
      </c>
      <c r="S5376">
        <v>0</v>
      </c>
      <c r="T5376">
        <f>invoices[[#This Row],[total_amount]]</f>
        <v>14420</v>
      </c>
      <c r="U5376" t="s">
        <v>1285</v>
      </c>
      <c r="V5376" t="str">
        <f>INDEX([1]!Table1[tenantname],MATCH(invoices[[#This Row],[allotment_id]],[1]!Table1[TenantAllotmentID],0))</f>
        <v>Nisha Nair (B24-C2)</v>
      </c>
      <c r="W5376" t="s">
        <v>14030</v>
      </c>
      <c r="X5376" t="s">
        <v>14413</v>
      </c>
      <c r="Y5376" s="4">
        <v>45108</v>
      </c>
      <c r="Z5376" t="s">
        <v>15808</v>
      </c>
      <c r="AA5376">
        <v>8971</v>
      </c>
      <c r="AB5376">
        <v>2991</v>
      </c>
      <c r="AC5376">
        <v>538</v>
      </c>
      <c r="AD5376" s="7">
        <f>invoices[[#This Row],[Rent]]+invoices[[#This Row],[Services]]+invoices[[#This Row],[GST]]</f>
        <v>12500</v>
      </c>
      <c r="AE5376" s="7">
        <f>invoices[[#This Row],[Total]]-invoices[[#This Row],[rent_amount]]</f>
        <v>0</v>
      </c>
      <c r="AF5376">
        <v>271</v>
      </c>
      <c r="AG5376">
        <v>1920</v>
      </c>
      <c r="AH5376">
        <f>invoices[[#This Row],[EB Amount]]-invoices[[#This Row],[electricity_amount]]</f>
        <v>0</v>
      </c>
    </row>
    <row r="5377" spans="1:34">
      <c r="A5377" t="s">
        <v>1350</v>
      </c>
      <c r="B5377" t="s">
        <v>22</v>
      </c>
      <c r="C5377" t="s">
        <v>1351</v>
      </c>
      <c r="D5377" t="s">
        <v>24</v>
      </c>
      <c r="E5377" t="s">
        <v>329</v>
      </c>
      <c r="F5377" t="s">
        <v>1352</v>
      </c>
      <c r="G5377" t="s">
        <v>1353</v>
      </c>
      <c r="H5377" s="1">
        <f>DATE(YEAR(invoices[[#This Row],[due_date]]),MONTH(invoices[[#This Row],[due_date]]),1)</f>
        <v>45108</v>
      </c>
      <c r="I5377" s="1">
        <v>45114</v>
      </c>
      <c r="J5377">
        <v>3071</v>
      </c>
      <c r="K5377">
        <v>1590</v>
      </c>
      <c r="L5377">
        <v>2250</v>
      </c>
      <c r="M5377">
        <f>invoices[[#This Row],[rent_amount]]+invoices[[#This Row],[electricity_amount]]+invoices[[#This Row],[other_charges]]</f>
        <v>6911</v>
      </c>
      <c r="N5377" t="s">
        <v>28</v>
      </c>
      <c r="O5377" t="s">
        <v>1284</v>
      </c>
      <c r="P5377">
        <v>0</v>
      </c>
      <c r="Q5377" t="b">
        <v>0</v>
      </c>
      <c r="R5377" t="s">
        <v>891</v>
      </c>
      <c r="S5377">
        <v>0</v>
      </c>
      <c r="T5377">
        <f>invoices[[#This Row],[total_amount]]</f>
        <v>6911</v>
      </c>
      <c r="U5377" t="s">
        <v>1354</v>
      </c>
      <c r="V5377" t="str">
        <f>INDEX([1]!Table1[tenantname],MATCH(invoices[[#This Row],[allotment_id]],[1]!Table1[TenantAllotmentID],0))</f>
        <v>Harsh Kamboj (C43-B1)</v>
      </c>
      <c r="W5377" t="s">
        <v>14440</v>
      </c>
      <c r="X5377" t="s">
        <v>14441</v>
      </c>
      <c r="Y5377" s="4">
        <v>45108</v>
      </c>
      <c r="Z5377" t="s">
        <v>15808</v>
      </c>
      <c r="AA5377">
        <v>2204</v>
      </c>
      <c r="AB5377">
        <v>735</v>
      </c>
      <c r="AC5377">
        <v>132</v>
      </c>
      <c r="AD5377" s="7">
        <f>invoices[[#This Row],[Rent]]+invoices[[#This Row],[Services]]+invoices[[#This Row],[GST]]</f>
        <v>3071</v>
      </c>
      <c r="AE5377" s="7">
        <f>invoices[[#This Row],[Total]]-invoices[[#This Row],[rent_amount]]</f>
        <v>0</v>
      </c>
      <c r="AF5377">
        <v>289</v>
      </c>
      <c r="AG5377">
        <v>1590</v>
      </c>
      <c r="AH5377">
        <f>invoices[[#This Row],[EB Amount]]-invoices[[#This Row],[electricity_amount]]</f>
        <v>0</v>
      </c>
    </row>
    <row r="5378" spans="1:34">
      <c r="A5378" t="s">
        <v>1414</v>
      </c>
      <c r="B5378" t="s">
        <v>22</v>
      </c>
      <c r="C5378" t="s">
        <v>494</v>
      </c>
      <c r="D5378" t="s">
        <v>24</v>
      </c>
      <c r="E5378" t="s">
        <v>167</v>
      </c>
      <c r="F5378" t="s">
        <v>495</v>
      </c>
      <c r="G5378" t="s">
        <v>1415</v>
      </c>
      <c r="H5378" s="1">
        <f>DATE(YEAR(invoices[[#This Row],[due_date]]),MONTH(invoices[[#This Row],[due_date]]),1)</f>
        <v>45108</v>
      </c>
      <c r="I5378" s="1">
        <v>45114</v>
      </c>
      <c r="J5378">
        <v>12500</v>
      </c>
      <c r="K5378">
        <v>1340</v>
      </c>
      <c r="L5378">
        <v>0</v>
      </c>
      <c r="M5378">
        <f>invoices[[#This Row],[rent_amount]]+invoices[[#This Row],[electricity_amount]]+invoices[[#This Row],[other_charges]]</f>
        <v>13840</v>
      </c>
      <c r="N5378" t="s">
        <v>28</v>
      </c>
      <c r="O5378" t="s">
        <v>971</v>
      </c>
      <c r="P5378">
        <v>0</v>
      </c>
      <c r="Q5378" t="b">
        <v>0</v>
      </c>
      <c r="R5378" t="s">
        <v>891</v>
      </c>
      <c r="S5378">
        <v>0</v>
      </c>
      <c r="T5378">
        <f>invoices[[#This Row],[total_amount]]</f>
        <v>13840</v>
      </c>
      <c r="U5378" t="s">
        <v>498</v>
      </c>
      <c r="V5378" t="str">
        <f>INDEX([1]!Table1[tenantname],MATCH(invoices[[#This Row],[allotment_id]],[1]!Table1[TenantAllotmentID],0))</f>
        <v>TANVEER MUSTAFA (B42-C1)</v>
      </c>
      <c r="W5378" t="s">
        <v>14130</v>
      </c>
      <c r="X5378" t="s">
        <v>14131</v>
      </c>
      <c r="Y5378" s="4">
        <v>45108</v>
      </c>
      <c r="Z5378" t="s">
        <v>15808</v>
      </c>
      <c r="AA5378">
        <v>8971</v>
      </c>
      <c r="AB5378">
        <v>2991</v>
      </c>
      <c r="AC5378">
        <v>538</v>
      </c>
      <c r="AD5378" s="7">
        <f>invoices[[#This Row],[Rent]]+invoices[[#This Row],[Services]]+invoices[[#This Row],[GST]]</f>
        <v>12500</v>
      </c>
      <c r="AE5378" s="7">
        <f>invoices[[#This Row],[Total]]-invoices[[#This Row],[rent_amount]]</f>
        <v>0</v>
      </c>
      <c r="AF5378">
        <v>308</v>
      </c>
      <c r="AG5378">
        <v>1340</v>
      </c>
      <c r="AH5378">
        <f>invoices[[#This Row],[EB Amount]]-invoices[[#This Row],[electricity_amount]]</f>
        <v>0</v>
      </c>
    </row>
    <row r="5379" spans="1:34">
      <c r="A5379" t="s">
        <v>1424</v>
      </c>
      <c r="B5379" t="s">
        <v>22</v>
      </c>
      <c r="C5379" t="s">
        <v>1425</v>
      </c>
      <c r="D5379" t="s">
        <v>24</v>
      </c>
      <c r="E5379" t="s">
        <v>96</v>
      </c>
      <c r="F5379" t="s">
        <v>1426</v>
      </c>
      <c r="G5379" t="s">
        <v>1427</v>
      </c>
      <c r="H5379" s="1">
        <f>DATE(YEAR(invoices[[#This Row],[due_date]]),MONTH(invoices[[#This Row],[due_date]]),1)</f>
        <v>45108</v>
      </c>
      <c r="I5379" s="1">
        <v>45114</v>
      </c>
      <c r="J5379">
        <v>13600</v>
      </c>
      <c r="K5379">
        <v>2052</v>
      </c>
      <c r="L5379">
        <v>0</v>
      </c>
      <c r="M5379">
        <f>invoices[[#This Row],[rent_amount]]+invoices[[#This Row],[electricity_amount]]+invoices[[#This Row],[other_charges]]</f>
        <v>15652</v>
      </c>
      <c r="N5379" t="s">
        <v>28</v>
      </c>
      <c r="O5379" t="s">
        <v>1284</v>
      </c>
      <c r="P5379">
        <v>0</v>
      </c>
      <c r="Q5379" t="b">
        <v>0</v>
      </c>
      <c r="R5379" t="s">
        <v>891</v>
      </c>
      <c r="S5379">
        <v>0</v>
      </c>
      <c r="T5379">
        <f>invoices[[#This Row],[total_amount]]</f>
        <v>15652</v>
      </c>
      <c r="U5379" t="s">
        <v>1428</v>
      </c>
      <c r="V5379" t="str">
        <f>INDEX([1]!Table1[tenantname],MATCH(invoices[[#This Row],[allotment_id]],[1]!Table1[TenantAllotmentID],0))</f>
        <v>Nithin kumar Panjala (B33-B1)</v>
      </c>
      <c r="W5379" t="s">
        <v>14468</v>
      </c>
      <c r="X5379" t="s">
        <v>14469</v>
      </c>
      <c r="Y5379" s="4">
        <v>45108</v>
      </c>
      <c r="Z5379" t="s">
        <v>15808</v>
      </c>
      <c r="AA5379">
        <v>9761</v>
      </c>
      <c r="AB5379">
        <v>3253</v>
      </c>
      <c r="AC5379">
        <v>586</v>
      </c>
      <c r="AD5379" s="7">
        <f>invoices[[#This Row],[Rent]]+invoices[[#This Row],[Services]]+invoices[[#This Row],[GST]]</f>
        <v>13600</v>
      </c>
      <c r="AE5379" s="7">
        <f>invoices[[#This Row],[Total]]-invoices[[#This Row],[rent_amount]]</f>
        <v>0</v>
      </c>
      <c r="AF5379">
        <v>311</v>
      </c>
      <c r="AG5379">
        <v>2052</v>
      </c>
      <c r="AH5379">
        <f>invoices[[#This Row],[EB Amount]]-invoices[[#This Row],[electricity_amount]]</f>
        <v>0</v>
      </c>
    </row>
    <row r="5380" spans="1:34">
      <c r="A5380" s="2" t="s">
        <v>1597</v>
      </c>
      <c r="B5380" t="s">
        <v>22</v>
      </c>
      <c r="C5380" t="s">
        <v>649</v>
      </c>
      <c r="D5380" t="s">
        <v>24</v>
      </c>
      <c r="E5380" t="s">
        <v>195</v>
      </c>
      <c r="F5380" t="s">
        <v>650</v>
      </c>
      <c r="G5380" t="s">
        <v>1598</v>
      </c>
      <c r="H5380" s="1">
        <f>DATE(YEAR(invoices[[#This Row],[due_date]]),MONTH(invoices[[#This Row],[due_date]]),1)</f>
        <v>45108</v>
      </c>
      <c r="I5380" s="1">
        <v>45114</v>
      </c>
      <c r="J5380">
        <v>13600</v>
      </c>
      <c r="K5380">
        <v>654</v>
      </c>
      <c r="L5380">
        <v>0</v>
      </c>
      <c r="M5380">
        <f>invoices[[#This Row],[rent_amount]]+invoices[[#This Row],[electricity_amount]]+invoices[[#This Row],[other_charges]]</f>
        <v>14254</v>
      </c>
      <c r="N5380" t="s">
        <v>28</v>
      </c>
      <c r="O5380" t="s">
        <v>1284</v>
      </c>
      <c r="P5380">
        <v>0</v>
      </c>
      <c r="Q5380" t="b">
        <v>0</v>
      </c>
      <c r="R5380" t="s">
        <v>891</v>
      </c>
      <c r="S5380">
        <v>0</v>
      </c>
      <c r="T5380">
        <f>invoices[[#This Row],[total_amount]]</f>
        <v>14254</v>
      </c>
      <c r="U5380" t="s">
        <v>652</v>
      </c>
      <c r="V5380" t="str">
        <f>INDEX([1]!Table1[tenantname],MATCH(invoices[[#This Row],[allotment_id]],[1]!Table1[TenantAllotmentID],0))</f>
        <v>Sai Prasanna Sape (D41-B2)</v>
      </c>
      <c r="W5380" t="s">
        <v>14183</v>
      </c>
      <c r="X5380" t="s">
        <v>14184</v>
      </c>
      <c r="Y5380" s="4">
        <v>45108</v>
      </c>
      <c r="Z5380" t="s">
        <v>15808</v>
      </c>
      <c r="AA5380">
        <v>9761</v>
      </c>
      <c r="AB5380">
        <v>3253</v>
      </c>
      <c r="AC5380">
        <v>586</v>
      </c>
      <c r="AD5380" s="7">
        <f>invoices[[#This Row],[Rent]]+invoices[[#This Row],[Services]]+invoices[[#This Row],[GST]]</f>
        <v>13600</v>
      </c>
      <c r="AE5380" s="7">
        <f>invoices[[#This Row],[Total]]-invoices[[#This Row],[rent_amount]]</f>
        <v>0</v>
      </c>
      <c r="AF5380">
        <v>362</v>
      </c>
      <c r="AG5380">
        <v>654</v>
      </c>
      <c r="AH5380">
        <f>invoices[[#This Row],[EB Amount]]-invoices[[#This Row],[electricity_amount]]</f>
        <v>0</v>
      </c>
    </row>
    <row r="5381" spans="1:34">
      <c r="A5381" t="s">
        <v>1649</v>
      </c>
      <c r="B5381" t="s">
        <v>22</v>
      </c>
      <c r="C5381" t="s">
        <v>1650</v>
      </c>
      <c r="D5381" t="s">
        <v>24</v>
      </c>
      <c r="E5381" t="s">
        <v>96</v>
      </c>
      <c r="F5381" t="s">
        <v>97</v>
      </c>
      <c r="G5381" t="s">
        <v>1651</v>
      </c>
      <c r="H5381" s="1">
        <f>DATE(YEAR(invoices[[#This Row],[due_date]]),MONTH(invoices[[#This Row],[due_date]]),1)</f>
        <v>45108</v>
      </c>
      <c r="I5381" s="1">
        <v>45114</v>
      </c>
      <c r="J5381">
        <v>12600</v>
      </c>
      <c r="K5381">
        <v>456</v>
      </c>
      <c r="L5381">
        <v>0</v>
      </c>
      <c r="M5381">
        <f>invoices[[#This Row],[rent_amount]]+invoices[[#This Row],[electricity_amount]]+invoices[[#This Row],[other_charges]]</f>
        <v>13056</v>
      </c>
      <c r="N5381" t="s">
        <v>28</v>
      </c>
      <c r="O5381" t="s">
        <v>971</v>
      </c>
      <c r="P5381">
        <v>0</v>
      </c>
      <c r="Q5381" t="b">
        <v>0</v>
      </c>
      <c r="R5381" t="s">
        <v>891</v>
      </c>
      <c r="S5381">
        <v>0</v>
      </c>
      <c r="T5381">
        <f>invoices[[#This Row],[total_amount]]</f>
        <v>13056</v>
      </c>
      <c r="U5381" t="s">
        <v>1652</v>
      </c>
      <c r="V5381" t="str">
        <f>INDEX([1]!Table1[tenantname],MATCH(invoices[[#This Row],[allotment_id]],[1]!Table1[TenantAllotmentID],0))</f>
        <v>Susinder R (B33-C2)</v>
      </c>
      <c r="W5381" t="s">
        <v>14551</v>
      </c>
      <c r="X5381" t="s">
        <v>14552</v>
      </c>
      <c r="Y5381" s="4">
        <v>45108</v>
      </c>
      <c r="Z5381" t="s">
        <v>15808</v>
      </c>
      <c r="AA5381">
        <v>9043</v>
      </c>
      <c r="AB5381">
        <v>3014</v>
      </c>
      <c r="AC5381">
        <v>543</v>
      </c>
      <c r="AD5381" s="7">
        <f>invoices[[#This Row],[Rent]]+invoices[[#This Row],[Services]]+invoices[[#This Row],[GST]]</f>
        <v>12600</v>
      </c>
      <c r="AE5381" s="7">
        <f>invoices[[#This Row],[Total]]-invoices[[#This Row],[rent_amount]]</f>
        <v>0</v>
      </c>
      <c r="AF5381">
        <v>377</v>
      </c>
      <c r="AG5381">
        <v>456</v>
      </c>
      <c r="AH5381">
        <f>invoices[[#This Row],[EB Amount]]-invoices[[#This Row],[electricity_amount]]</f>
        <v>0</v>
      </c>
    </row>
    <row r="5382" spans="1:34">
      <c r="A5382" t="s">
        <v>2014</v>
      </c>
      <c r="B5382" t="s">
        <v>22</v>
      </c>
      <c r="C5382" t="s">
        <v>328</v>
      </c>
      <c r="D5382" t="s">
        <v>24</v>
      </c>
      <c r="E5382" t="s">
        <v>329</v>
      </c>
      <c r="F5382" t="s">
        <v>330</v>
      </c>
      <c r="G5382" t="s">
        <v>2015</v>
      </c>
      <c r="H5382" s="1">
        <f>DATE(YEAR(invoices[[#This Row],[due_date]]),MONTH(invoices[[#This Row],[due_date]]),1)</f>
        <v>45108</v>
      </c>
      <c r="I5382" s="1">
        <v>45114</v>
      </c>
      <c r="J5382">
        <v>4950</v>
      </c>
      <c r="K5382">
        <v>0</v>
      </c>
      <c r="L5382">
        <v>0</v>
      </c>
      <c r="M5382">
        <f>invoices[[#This Row],[rent_amount]]+invoices[[#This Row],[electricity_amount]]+invoices[[#This Row],[other_charges]]</f>
        <v>4950</v>
      </c>
      <c r="N5382" t="s">
        <v>28</v>
      </c>
      <c r="O5382" t="s">
        <v>890</v>
      </c>
      <c r="P5382">
        <v>0</v>
      </c>
      <c r="Q5382" t="b">
        <v>0</v>
      </c>
      <c r="R5382" t="s">
        <v>891</v>
      </c>
      <c r="S5382">
        <v>0</v>
      </c>
      <c r="T5382">
        <f>invoices[[#This Row],[total_amount]]</f>
        <v>4950</v>
      </c>
      <c r="U5382" t="s">
        <v>333</v>
      </c>
      <c r="V5382" t="str">
        <f>INDEX([1]!Table1[tenantname],MATCH(invoices[[#This Row],[allotment_id]],[1]!Table1[TenantAllotmentID],0))</f>
        <v>Purvaja Vashistha (C43-A1)</v>
      </c>
      <c r="W5382" t="s">
        <v>14070</v>
      </c>
      <c r="X5382" t="s">
        <v>14071</v>
      </c>
      <c r="Y5382" s="4">
        <v>45108</v>
      </c>
      <c r="Z5382" t="s">
        <v>15808</v>
      </c>
      <c r="AA5382">
        <v>3553</v>
      </c>
      <c r="AB5382">
        <v>1184</v>
      </c>
      <c r="AC5382">
        <v>213</v>
      </c>
      <c r="AD5382" s="7">
        <f>invoices[[#This Row],[Rent]]+invoices[[#This Row],[Services]]+invoices[[#This Row],[GST]]</f>
        <v>4950</v>
      </c>
      <c r="AE5382" s="7">
        <f>invoices[[#This Row],[Total]]-invoices[[#This Row],[rent_amount]]</f>
        <v>0</v>
      </c>
      <c r="AF5382">
        <v>498</v>
      </c>
      <c r="AG5382">
        <v>0</v>
      </c>
      <c r="AH5382">
        <f>invoices[[#This Row],[EB Amount]]-invoices[[#This Row],[electricity_amount]]</f>
        <v>0</v>
      </c>
    </row>
    <row r="5383" spans="1:34">
      <c r="A5383" t="s">
        <v>2115</v>
      </c>
      <c r="B5383" t="s">
        <v>22</v>
      </c>
      <c r="C5383" t="s">
        <v>2116</v>
      </c>
      <c r="D5383" t="s">
        <v>24</v>
      </c>
      <c r="E5383" t="s">
        <v>354</v>
      </c>
      <c r="F5383" t="s">
        <v>1506</v>
      </c>
      <c r="G5383" t="s">
        <v>2117</v>
      </c>
      <c r="H5383" s="1">
        <f>DATE(YEAR(invoices[[#This Row],[due_date]]),MONTH(invoices[[#This Row],[due_date]]),1)</f>
        <v>45108</v>
      </c>
      <c r="I5383" s="1">
        <v>45114</v>
      </c>
      <c r="J5383">
        <v>12500</v>
      </c>
      <c r="K5383">
        <v>1440</v>
      </c>
      <c r="L5383">
        <v>0</v>
      </c>
      <c r="M5383">
        <f>invoices[[#This Row],[rent_amount]]+invoices[[#This Row],[electricity_amount]]+invoices[[#This Row],[other_charges]]</f>
        <v>13940</v>
      </c>
      <c r="N5383" t="s">
        <v>28</v>
      </c>
      <c r="O5383" t="s">
        <v>1284</v>
      </c>
      <c r="P5383">
        <v>0</v>
      </c>
      <c r="Q5383" t="b">
        <v>0</v>
      </c>
      <c r="R5383" t="s">
        <v>891</v>
      </c>
      <c r="S5383">
        <v>0</v>
      </c>
      <c r="T5383">
        <f>invoices[[#This Row],[total_amount]]</f>
        <v>13940</v>
      </c>
      <c r="U5383" t="s">
        <v>2118</v>
      </c>
      <c r="V5383" t="str">
        <f>INDEX([1]!Table1[tenantname],MATCH(invoices[[#This Row],[allotment_id]],[1]!Table1[TenantAllotmentID],0))</f>
        <v>Prasoon Panthayi (B34-C2)</v>
      </c>
      <c r="W5383" t="s">
        <v>14714</v>
      </c>
      <c r="X5383" t="s">
        <v>14715</v>
      </c>
      <c r="Y5383" s="4">
        <v>45108</v>
      </c>
      <c r="Z5383" t="s">
        <v>15808</v>
      </c>
      <c r="AA5383">
        <v>8971</v>
      </c>
      <c r="AB5383">
        <v>2991</v>
      </c>
      <c r="AC5383">
        <v>538</v>
      </c>
      <c r="AD5383" s="7">
        <f>invoices[[#This Row],[Rent]]+invoices[[#This Row],[Services]]+invoices[[#This Row],[GST]]</f>
        <v>12500</v>
      </c>
      <c r="AE5383" s="7">
        <f>invoices[[#This Row],[Total]]-invoices[[#This Row],[rent_amount]]</f>
        <v>0</v>
      </c>
      <c r="AF5383">
        <v>531</v>
      </c>
      <c r="AG5383">
        <v>1440</v>
      </c>
      <c r="AH5383">
        <f>invoices[[#This Row],[EB Amount]]-invoices[[#This Row],[electricity_amount]]</f>
        <v>0</v>
      </c>
    </row>
    <row r="5384" spans="1:34">
      <c r="A5384" t="s">
        <v>2221</v>
      </c>
      <c r="B5384" t="s">
        <v>22</v>
      </c>
      <c r="C5384" t="s">
        <v>1977</v>
      </c>
      <c r="D5384" t="s">
        <v>24</v>
      </c>
      <c r="E5384" t="s">
        <v>155</v>
      </c>
      <c r="F5384" t="s">
        <v>188</v>
      </c>
      <c r="G5384" t="s">
        <v>2222</v>
      </c>
      <c r="H5384" s="1">
        <f>DATE(YEAR(invoices[[#This Row],[due_date]]),MONTH(invoices[[#This Row],[due_date]]),1)</f>
        <v>45108</v>
      </c>
      <c r="I5384" s="1">
        <v>45114</v>
      </c>
      <c r="J5384">
        <v>12200</v>
      </c>
      <c r="K5384">
        <v>0</v>
      </c>
      <c r="L5384">
        <v>0</v>
      </c>
      <c r="M5384">
        <f>invoices[[#This Row],[rent_amount]]+invoices[[#This Row],[electricity_amount]]+invoices[[#This Row],[other_charges]]</f>
        <v>12200</v>
      </c>
      <c r="N5384" t="s">
        <v>28</v>
      </c>
      <c r="O5384" t="s">
        <v>971</v>
      </c>
      <c r="P5384">
        <v>0</v>
      </c>
      <c r="Q5384" t="b">
        <v>0</v>
      </c>
      <c r="R5384" t="s">
        <v>891</v>
      </c>
      <c r="S5384">
        <v>0</v>
      </c>
      <c r="T5384">
        <f>invoices[[#This Row],[total_amount]]</f>
        <v>12200</v>
      </c>
      <c r="U5384" t="s">
        <v>1979</v>
      </c>
      <c r="V5384" t="str">
        <f>INDEX([1]!Table1[tenantname],MATCH(invoices[[#This Row],[allotment_id]],[1]!Table1[TenantAllotmentID],0))</f>
        <v>Monali Daburkar (C44-C2)</v>
      </c>
      <c r="W5384" t="s">
        <v>14665</v>
      </c>
      <c r="X5384" t="s">
        <v>14666</v>
      </c>
      <c r="Y5384" s="4">
        <v>45108</v>
      </c>
      <c r="Z5384" t="s">
        <v>15808</v>
      </c>
      <c r="AA5384">
        <v>8757</v>
      </c>
      <c r="AB5384">
        <v>2918</v>
      </c>
      <c r="AC5384">
        <v>525</v>
      </c>
      <c r="AD5384" s="7">
        <f>invoices[[#This Row],[Rent]]+invoices[[#This Row],[Services]]+invoices[[#This Row],[GST]]</f>
        <v>12200</v>
      </c>
      <c r="AE5384" s="7">
        <f>invoices[[#This Row],[Total]]-invoices[[#This Row],[rent_amount]]</f>
        <v>0</v>
      </c>
      <c r="AF5384">
        <v>568</v>
      </c>
      <c r="AG5384">
        <v>0</v>
      </c>
      <c r="AH5384">
        <f>invoices[[#This Row],[EB Amount]]-invoices[[#This Row],[electricity_amount]]</f>
        <v>0</v>
      </c>
    </row>
    <row r="5385" spans="1:34">
      <c r="A5385" t="s">
        <v>2275</v>
      </c>
      <c r="B5385" t="s">
        <v>22</v>
      </c>
      <c r="C5385" t="s">
        <v>146</v>
      </c>
      <c r="D5385" t="s">
        <v>24</v>
      </c>
      <c r="E5385" t="s">
        <v>147</v>
      </c>
      <c r="F5385" t="s">
        <v>148</v>
      </c>
      <c r="G5385" t="s">
        <v>2276</v>
      </c>
      <c r="H5385" s="1">
        <f>DATE(YEAR(invoices[[#This Row],[due_date]]),MONTH(invoices[[#This Row],[due_date]]),1)</f>
        <v>45108</v>
      </c>
      <c r="I5385" s="1">
        <v>45114</v>
      </c>
      <c r="J5385">
        <v>3360</v>
      </c>
      <c r="K5385">
        <v>0</v>
      </c>
      <c r="L5385">
        <v>0</v>
      </c>
      <c r="M5385">
        <f>invoices[[#This Row],[rent_amount]]+invoices[[#This Row],[electricity_amount]]+invoices[[#This Row],[other_charges]]</f>
        <v>3360</v>
      </c>
      <c r="N5385" t="s">
        <v>28</v>
      </c>
      <c r="O5385" t="s">
        <v>890</v>
      </c>
      <c r="P5385">
        <v>0</v>
      </c>
      <c r="Q5385" t="b">
        <v>0</v>
      </c>
      <c r="R5385" t="s">
        <v>891</v>
      </c>
      <c r="S5385">
        <v>0</v>
      </c>
      <c r="T5385">
        <f>invoices[[#This Row],[total_amount]]</f>
        <v>3360</v>
      </c>
      <c r="U5385" t="s">
        <v>152</v>
      </c>
      <c r="V5385" t="str">
        <f>INDEX([1]!Table1[tenantname],MATCH(invoices[[#This Row],[allotment_id]],[1]!Table1[TenantAllotmentID],0))</f>
        <v>Akshay R (C31-C1)</v>
      </c>
      <c r="W5385" t="s">
        <v>14016</v>
      </c>
      <c r="X5385" t="s">
        <v>14017</v>
      </c>
      <c r="Y5385" s="4">
        <v>45108</v>
      </c>
      <c r="Z5385" t="s">
        <v>15808</v>
      </c>
      <c r="AA5385">
        <v>2411</v>
      </c>
      <c r="AB5385">
        <v>804</v>
      </c>
      <c r="AC5385">
        <v>145</v>
      </c>
      <c r="AD5385" s="7">
        <f>invoices[[#This Row],[Rent]]+invoices[[#This Row],[Services]]+invoices[[#This Row],[GST]]</f>
        <v>3360</v>
      </c>
      <c r="AE5385" s="7">
        <f>invoices[[#This Row],[Total]]-invoices[[#This Row],[rent_amount]]</f>
        <v>0</v>
      </c>
      <c r="AF5385">
        <v>587</v>
      </c>
      <c r="AG5385">
        <v>0</v>
      </c>
      <c r="AH5385">
        <f>invoices[[#This Row],[EB Amount]]-invoices[[#This Row],[electricity_amount]]</f>
        <v>0</v>
      </c>
    </row>
    <row r="5386" spans="1:34">
      <c r="A5386" t="s">
        <v>2503</v>
      </c>
      <c r="B5386" t="s">
        <v>22</v>
      </c>
      <c r="C5386" t="s">
        <v>1318</v>
      </c>
      <c r="D5386" t="s">
        <v>24</v>
      </c>
      <c r="E5386" t="s">
        <v>329</v>
      </c>
      <c r="F5386" t="s">
        <v>956</v>
      </c>
      <c r="G5386" t="s">
        <v>2504</v>
      </c>
      <c r="H5386" s="1">
        <f>DATE(YEAR(invoices[[#This Row],[due_date]]),MONTH(invoices[[#This Row],[due_date]]),1)</f>
        <v>45108</v>
      </c>
      <c r="I5386" s="1">
        <v>45114</v>
      </c>
      <c r="J5386">
        <v>5690</v>
      </c>
      <c r="K5386">
        <v>0</v>
      </c>
      <c r="L5386">
        <v>0</v>
      </c>
      <c r="M5386">
        <f>invoices[[#This Row],[rent_amount]]+invoices[[#This Row],[electricity_amount]]+invoices[[#This Row],[other_charges]]</f>
        <v>5690</v>
      </c>
      <c r="N5386" t="s">
        <v>28</v>
      </c>
      <c r="O5386" t="s">
        <v>971</v>
      </c>
      <c r="P5386">
        <v>0</v>
      </c>
      <c r="Q5386" t="b">
        <v>0</v>
      </c>
      <c r="R5386" t="s">
        <v>891</v>
      </c>
      <c r="S5386">
        <v>0</v>
      </c>
      <c r="T5386">
        <f>invoices[[#This Row],[total_amount]]</f>
        <v>5690</v>
      </c>
      <c r="U5386" t="s">
        <v>1320</v>
      </c>
      <c r="V5386" t="str">
        <f>INDEX([1]!Table1[tenantname],MATCH(invoices[[#This Row],[allotment_id]],[1]!Table1[TenantAllotmentID],0))</f>
        <v>Samikshya Mohapatra (C43-C1)</v>
      </c>
      <c r="W5386" t="s">
        <v>14426</v>
      </c>
      <c r="X5386" t="s">
        <v>14427</v>
      </c>
      <c r="Y5386" s="4">
        <v>45108</v>
      </c>
      <c r="Z5386" t="s">
        <v>15808</v>
      </c>
      <c r="AA5386">
        <v>4084</v>
      </c>
      <c r="AB5386">
        <v>1361</v>
      </c>
      <c r="AC5386">
        <v>245</v>
      </c>
      <c r="AD5386" s="7">
        <f>invoices[[#This Row],[Rent]]+invoices[[#This Row],[Services]]+invoices[[#This Row],[GST]]</f>
        <v>5690</v>
      </c>
      <c r="AE5386" s="7">
        <f>invoices[[#This Row],[Total]]-invoices[[#This Row],[rent_amount]]</f>
        <v>0</v>
      </c>
      <c r="AF5386">
        <v>674</v>
      </c>
      <c r="AG5386">
        <v>0</v>
      </c>
      <c r="AH5386">
        <f>invoices[[#This Row],[EB Amount]]-invoices[[#This Row],[electricity_amount]]</f>
        <v>0</v>
      </c>
    </row>
    <row r="5387" spans="1:34">
      <c r="A5387" t="s">
        <v>2565</v>
      </c>
      <c r="B5387" t="s">
        <v>22</v>
      </c>
      <c r="C5387" t="s">
        <v>859</v>
      </c>
      <c r="D5387" t="s">
        <v>24</v>
      </c>
      <c r="E5387" t="s">
        <v>268</v>
      </c>
      <c r="F5387" t="s">
        <v>860</v>
      </c>
      <c r="G5387" t="s">
        <v>2566</v>
      </c>
      <c r="H5387" s="1">
        <f>DATE(YEAR(invoices[[#This Row],[due_date]]),MONTH(invoices[[#This Row],[due_date]]),1)</f>
        <v>45108</v>
      </c>
      <c r="I5387" s="1">
        <v>45114</v>
      </c>
      <c r="J5387">
        <v>13600</v>
      </c>
      <c r="K5387">
        <v>1500</v>
      </c>
      <c r="L5387">
        <v>0</v>
      </c>
      <c r="M5387">
        <f>invoices[[#This Row],[rent_amount]]+invoices[[#This Row],[electricity_amount]]+invoices[[#This Row],[other_charges]]</f>
        <v>15100</v>
      </c>
      <c r="N5387" t="s">
        <v>28</v>
      </c>
      <c r="O5387" t="s">
        <v>971</v>
      </c>
      <c r="P5387">
        <v>0</v>
      </c>
      <c r="Q5387" t="b">
        <v>0</v>
      </c>
      <c r="R5387" t="s">
        <v>891</v>
      </c>
      <c r="S5387">
        <v>0</v>
      </c>
      <c r="T5387">
        <f>invoices[[#This Row],[total_amount]]</f>
        <v>15100</v>
      </c>
      <c r="U5387" t="s">
        <v>862</v>
      </c>
      <c r="V5387" t="str">
        <f>INDEX([1]!Table1[tenantname],MATCH(invoices[[#This Row],[allotment_id]],[1]!Table1[TenantAllotmentID],0))</f>
        <v>Ramkumar Ganesan (C21-B2)</v>
      </c>
      <c r="W5387" t="s">
        <v>14259</v>
      </c>
      <c r="X5387" t="s">
        <v>14260</v>
      </c>
      <c r="Y5387" s="4">
        <v>45108</v>
      </c>
      <c r="Z5387" t="s">
        <v>15808</v>
      </c>
      <c r="AA5387">
        <v>9761</v>
      </c>
      <c r="AB5387">
        <v>3253</v>
      </c>
      <c r="AC5387">
        <v>586</v>
      </c>
      <c r="AD5387" s="7">
        <f>invoices[[#This Row],[Rent]]+invoices[[#This Row],[Services]]+invoices[[#This Row],[GST]]</f>
        <v>13600</v>
      </c>
      <c r="AE5387" s="7">
        <f>invoices[[#This Row],[Total]]-invoices[[#This Row],[rent_amount]]</f>
        <v>0</v>
      </c>
      <c r="AF5387">
        <v>699</v>
      </c>
      <c r="AG5387">
        <v>1500</v>
      </c>
      <c r="AH5387">
        <f>invoices[[#This Row],[EB Amount]]-invoices[[#This Row],[electricity_amount]]</f>
        <v>0</v>
      </c>
    </row>
    <row r="5388" spans="1:34">
      <c r="A5388" t="s">
        <v>2620</v>
      </c>
      <c r="B5388" t="s">
        <v>22</v>
      </c>
      <c r="C5388" t="s">
        <v>1421</v>
      </c>
      <c r="D5388" t="s">
        <v>24</v>
      </c>
      <c r="E5388" t="s">
        <v>34</v>
      </c>
      <c r="F5388" t="s">
        <v>58</v>
      </c>
      <c r="G5388" t="s">
        <v>2621</v>
      </c>
      <c r="H5388" s="1">
        <f>DATE(YEAR(invoices[[#This Row],[due_date]]),MONTH(invoices[[#This Row],[due_date]]),1)</f>
        <v>45108</v>
      </c>
      <c r="I5388" s="1">
        <v>45114</v>
      </c>
      <c r="J5388">
        <v>13600</v>
      </c>
      <c r="K5388">
        <v>2100</v>
      </c>
      <c r="L5388">
        <v>0</v>
      </c>
      <c r="M5388">
        <f>invoices[[#This Row],[rent_amount]]+invoices[[#This Row],[electricity_amount]]+invoices[[#This Row],[other_charges]]</f>
        <v>15700</v>
      </c>
      <c r="N5388" t="s">
        <v>28</v>
      </c>
      <c r="O5388" t="s">
        <v>1284</v>
      </c>
      <c r="P5388">
        <v>0</v>
      </c>
      <c r="Q5388" t="b">
        <v>0</v>
      </c>
      <c r="R5388" t="s">
        <v>891</v>
      </c>
      <c r="S5388">
        <v>0</v>
      </c>
      <c r="T5388">
        <f>invoices[[#This Row],[total_amount]]</f>
        <v>15700</v>
      </c>
      <c r="U5388" t="s">
        <v>1423</v>
      </c>
      <c r="V5388" t="str">
        <f>INDEX([1]!Table1[tenantname],MATCH(invoices[[#This Row],[allotment_id]],[1]!Table1[TenantAllotmentID],0))</f>
        <v>Sai Roshni Matta (B43-B2)</v>
      </c>
      <c r="W5388" t="s">
        <v>14466</v>
      </c>
      <c r="X5388" t="s">
        <v>14467</v>
      </c>
      <c r="Y5388" s="4">
        <v>45108</v>
      </c>
      <c r="Z5388" t="s">
        <v>15808</v>
      </c>
      <c r="AA5388">
        <v>9761</v>
      </c>
      <c r="AB5388">
        <v>3253</v>
      </c>
      <c r="AC5388">
        <v>586</v>
      </c>
      <c r="AD5388" s="7">
        <f>invoices[[#This Row],[Rent]]+invoices[[#This Row],[Services]]+invoices[[#This Row],[GST]]</f>
        <v>13600</v>
      </c>
      <c r="AE5388" s="7">
        <f>invoices[[#This Row],[Total]]-invoices[[#This Row],[rent_amount]]</f>
        <v>0</v>
      </c>
      <c r="AF5388">
        <v>720</v>
      </c>
      <c r="AG5388">
        <v>2100</v>
      </c>
      <c r="AH5388">
        <f>invoices[[#This Row],[EB Amount]]-invoices[[#This Row],[electricity_amount]]</f>
        <v>0</v>
      </c>
    </row>
    <row r="5389" spans="1:34">
      <c r="A5389" t="s">
        <v>2636</v>
      </c>
      <c r="B5389" t="s">
        <v>22</v>
      </c>
      <c r="C5389" t="s">
        <v>1663</v>
      </c>
      <c r="D5389" t="s">
        <v>24</v>
      </c>
      <c r="E5389" t="s">
        <v>181</v>
      </c>
      <c r="F5389" t="s">
        <v>609</v>
      </c>
      <c r="G5389" t="s">
        <v>2637</v>
      </c>
      <c r="H5389" s="1">
        <f>DATE(YEAR(invoices[[#This Row],[due_date]]),MONTH(invoices[[#This Row],[due_date]]),1)</f>
        <v>45108</v>
      </c>
      <c r="I5389" s="1">
        <v>45114</v>
      </c>
      <c r="J5389">
        <v>5490</v>
      </c>
      <c r="K5389">
        <v>0</v>
      </c>
      <c r="L5389">
        <v>0</v>
      </c>
      <c r="M5389">
        <f>invoices[[#This Row],[rent_amount]]+invoices[[#This Row],[electricity_amount]]+invoices[[#This Row],[other_charges]]</f>
        <v>5490</v>
      </c>
      <c r="N5389" t="s">
        <v>28</v>
      </c>
      <c r="O5389" t="s">
        <v>971</v>
      </c>
      <c r="P5389">
        <v>0</v>
      </c>
      <c r="Q5389" t="b">
        <v>0</v>
      </c>
      <c r="R5389" t="s">
        <v>891</v>
      </c>
      <c r="S5389">
        <v>0</v>
      </c>
      <c r="T5389">
        <f>invoices[[#This Row],[total_amount]]</f>
        <v>5490</v>
      </c>
      <c r="U5389" t="s">
        <v>2638</v>
      </c>
      <c r="V5389" t="str">
        <f>INDEX([1]!Table1[tenantname],MATCH(invoices[[#This Row],[allotment_id]],[1]!Table1[TenantAllotmentID],0))</f>
        <v>Sindhuja A (B24-A1)</v>
      </c>
      <c r="W5389" t="s">
        <v>14554</v>
      </c>
      <c r="X5389" t="s">
        <v>14857</v>
      </c>
      <c r="Y5389" s="4">
        <v>45108</v>
      </c>
      <c r="Z5389" t="s">
        <v>15808</v>
      </c>
      <c r="AA5389">
        <v>3941</v>
      </c>
      <c r="AB5389">
        <v>1313</v>
      </c>
      <c r="AC5389">
        <v>236</v>
      </c>
      <c r="AD5389" s="7">
        <f>invoices[[#This Row],[Rent]]+invoices[[#This Row],[Services]]+invoices[[#This Row],[GST]]</f>
        <v>5490</v>
      </c>
      <c r="AE5389" s="7">
        <f>invoices[[#This Row],[Total]]-invoices[[#This Row],[rent_amount]]</f>
        <v>0</v>
      </c>
      <c r="AF5389">
        <v>726</v>
      </c>
      <c r="AG5389">
        <v>0</v>
      </c>
      <c r="AH5389">
        <f>invoices[[#This Row],[EB Amount]]-invoices[[#This Row],[electricity_amount]]</f>
        <v>0</v>
      </c>
    </row>
    <row r="5390" spans="1:34">
      <c r="A5390" t="s">
        <v>2737</v>
      </c>
      <c r="B5390" t="s">
        <v>22</v>
      </c>
      <c r="C5390" t="s">
        <v>1091</v>
      </c>
      <c r="D5390" t="s">
        <v>24</v>
      </c>
      <c r="E5390" t="s">
        <v>226</v>
      </c>
      <c r="F5390" t="s">
        <v>227</v>
      </c>
      <c r="G5390" t="s">
        <v>2738</v>
      </c>
      <c r="H5390" s="1">
        <f>DATE(YEAR(invoices[[#This Row],[due_date]]),MONTH(invoices[[#This Row],[due_date]]),1)</f>
        <v>45108</v>
      </c>
      <c r="I5390" s="1">
        <v>45114</v>
      </c>
      <c r="J5390">
        <v>10091</v>
      </c>
      <c r="K5390">
        <v>1650</v>
      </c>
      <c r="L5390">
        <v>2250</v>
      </c>
      <c r="M5390">
        <f>invoices[[#This Row],[rent_amount]]+invoices[[#This Row],[electricity_amount]]+invoices[[#This Row],[other_charges]]</f>
        <v>13991</v>
      </c>
      <c r="N5390" t="s">
        <v>28</v>
      </c>
      <c r="O5390" t="s">
        <v>1284</v>
      </c>
      <c r="P5390">
        <v>0</v>
      </c>
      <c r="Q5390" t="b">
        <v>0</v>
      </c>
      <c r="R5390" t="s">
        <v>891</v>
      </c>
      <c r="S5390">
        <v>0</v>
      </c>
      <c r="T5390">
        <f>invoices[[#This Row],[total_amount]]</f>
        <v>13991</v>
      </c>
      <c r="U5390" t="s">
        <v>2739</v>
      </c>
      <c r="V5390" t="str">
        <f>INDEX([1]!Table1[tenantname],MATCH(invoices[[#This Row],[allotment_id]],[1]!Table1[TenantAllotmentID],0))</f>
        <v>Meghna Ravuru (B12-B2)</v>
      </c>
      <c r="W5390" t="s">
        <v>14344</v>
      </c>
      <c r="X5390" t="s">
        <v>14882</v>
      </c>
      <c r="Y5390" s="4">
        <v>45108</v>
      </c>
      <c r="Z5390" t="s">
        <v>15808</v>
      </c>
      <c r="AA5390">
        <v>7242</v>
      </c>
      <c r="AB5390">
        <v>2414</v>
      </c>
      <c r="AC5390">
        <v>435</v>
      </c>
      <c r="AD5390" s="7">
        <f>invoices[[#This Row],[Rent]]+invoices[[#This Row],[Services]]+invoices[[#This Row],[GST]]</f>
        <v>10091</v>
      </c>
      <c r="AE5390" s="7">
        <f>invoices[[#This Row],[Total]]-invoices[[#This Row],[rent_amount]]</f>
        <v>0</v>
      </c>
      <c r="AF5390">
        <v>768</v>
      </c>
      <c r="AG5390">
        <v>1650</v>
      </c>
      <c r="AH5390">
        <f>invoices[[#This Row],[EB Amount]]-invoices[[#This Row],[electricity_amount]]</f>
        <v>0</v>
      </c>
    </row>
    <row r="5391" spans="1:34">
      <c r="A5391" t="s">
        <v>2761</v>
      </c>
      <c r="B5391" t="s">
        <v>22</v>
      </c>
      <c r="C5391" t="s">
        <v>2762</v>
      </c>
      <c r="D5391" t="s">
        <v>24</v>
      </c>
      <c r="E5391" t="s">
        <v>329</v>
      </c>
      <c r="F5391" t="s">
        <v>1352</v>
      </c>
      <c r="G5391" t="s">
        <v>2763</v>
      </c>
      <c r="H5391" s="1">
        <f>DATE(YEAR(invoices[[#This Row],[due_date]]),MONTH(invoices[[#This Row],[due_date]]),1)</f>
        <v>45108</v>
      </c>
      <c r="I5391" s="1">
        <v>45114</v>
      </c>
      <c r="J5391">
        <v>906</v>
      </c>
      <c r="K5391">
        <v>0</v>
      </c>
      <c r="L5391">
        <v>0</v>
      </c>
      <c r="M5391">
        <f>invoices[[#This Row],[rent_amount]]+invoices[[#This Row],[electricity_amount]]+invoices[[#This Row],[other_charges]]</f>
        <v>906</v>
      </c>
      <c r="N5391" t="s">
        <v>28</v>
      </c>
      <c r="O5391" t="s">
        <v>971</v>
      </c>
      <c r="P5391">
        <v>0</v>
      </c>
      <c r="Q5391" t="b">
        <v>0</v>
      </c>
      <c r="R5391" t="s">
        <v>891</v>
      </c>
      <c r="S5391">
        <v>0</v>
      </c>
      <c r="T5391">
        <f>invoices[[#This Row],[total_amount]]</f>
        <v>906</v>
      </c>
      <c r="U5391" t="s">
        <v>2764</v>
      </c>
      <c r="V5391" t="str">
        <f>INDEX([1]!Table1[tenantname],MATCH(invoices[[#This Row],[allotment_id]],[1]!Table1[TenantAllotmentID],0))</f>
        <v>Selvashri Murugesan (C43-B1)</v>
      </c>
      <c r="W5391" t="s">
        <v>14888</v>
      </c>
      <c r="X5391" t="s">
        <v>14889</v>
      </c>
      <c r="Y5391" s="4">
        <v>45108</v>
      </c>
      <c r="Z5391" t="s">
        <v>15808</v>
      </c>
      <c r="AA5391">
        <v>650</v>
      </c>
      <c r="AB5391">
        <v>217</v>
      </c>
      <c r="AC5391">
        <v>39</v>
      </c>
      <c r="AD5391" s="7">
        <f>invoices[[#This Row],[Rent]]+invoices[[#This Row],[Services]]+invoices[[#This Row],[GST]]</f>
        <v>906</v>
      </c>
      <c r="AE5391" s="7">
        <f>invoices[[#This Row],[Total]]-invoices[[#This Row],[rent_amount]]</f>
        <v>0</v>
      </c>
      <c r="AF5391">
        <v>779</v>
      </c>
      <c r="AG5391">
        <v>0</v>
      </c>
      <c r="AH5391">
        <f>invoices[[#This Row],[EB Amount]]-invoices[[#This Row],[electricity_amount]]</f>
        <v>0</v>
      </c>
    </row>
    <row r="5392" spans="1:34">
      <c r="A5392" t="s">
        <v>2770</v>
      </c>
      <c r="B5392" t="s">
        <v>22</v>
      </c>
      <c r="C5392" t="s">
        <v>2771</v>
      </c>
      <c r="D5392" t="s">
        <v>24</v>
      </c>
      <c r="E5392" t="s">
        <v>34</v>
      </c>
      <c r="F5392" t="s">
        <v>837</v>
      </c>
      <c r="G5392" t="s">
        <v>2772</v>
      </c>
      <c r="H5392" s="1">
        <f>DATE(YEAR(invoices[[#This Row],[due_date]]),MONTH(invoices[[#This Row],[due_date]]),1)</f>
        <v>45108</v>
      </c>
      <c r="I5392" s="1">
        <v>45114</v>
      </c>
      <c r="J5392">
        <v>12600</v>
      </c>
      <c r="K5392">
        <v>0</v>
      </c>
      <c r="L5392">
        <v>2250</v>
      </c>
      <c r="M5392">
        <f>invoices[[#This Row],[rent_amount]]+invoices[[#This Row],[electricity_amount]]+invoices[[#This Row],[other_charges]]</f>
        <v>14850</v>
      </c>
      <c r="N5392" t="s">
        <v>28</v>
      </c>
      <c r="O5392" t="s">
        <v>890</v>
      </c>
      <c r="P5392">
        <v>0</v>
      </c>
      <c r="Q5392" t="b">
        <v>0</v>
      </c>
      <c r="R5392" t="s">
        <v>891</v>
      </c>
      <c r="S5392">
        <v>0</v>
      </c>
      <c r="T5392">
        <f>invoices[[#This Row],[total_amount]]</f>
        <v>14850</v>
      </c>
      <c r="U5392" t="s">
        <v>2773</v>
      </c>
      <c r="V5392" t="str">
        <f>INDEX([1]!Table1[tenantname],MATCH(invoices[[#This Row],[allotment_id]],[1]!Table1[TenantAllotmentID],0))</f>
        <v>Deepika Balamurugan (B43-C1)</v>
      </c>
      <c r="W5392" t="s">
        <v>14891</v>
      </c>
      <c r="X5392" t="s">
        <v>14892</v>
      </c>
      <c r="Y5392" s="4">
        <v>45108</v>
      </c>
      <c r="Z5392" t="s">
        <v>15808</v>
      </c>
      <c r="AA5392">
        <v>9043</v>
      </c>
      <c r="AB5392">
        <v>3014</v>
      </c>
      <c r="AC5392">
        <v>543</v>
      </c>
      <c r="AD5392" s="7">
        <f>invoices[[#This Row],[Rent]]+invoices[[#This Row],[Services]]+invoices[[#This Row],[GST]]</f>
        <v>12600</v>
      </c>
      <c r="AE5392" s="7">
        <f>invoices[[#This Row],[Total]]-invoices[[#This Row],[rent_amount]]</f>
        <v>0</v>
      </c>
      <c r="AF5392">
        <v>782</v>
      </c>
      <c r="AG5392">
        <v>0</v>
      </c>
      <c r="AH5392">
        <f>invoices[[#This Row],[EB Amount]]-invoices[[#This Row],[electricity_amount]]</f>
        <v>0</v>
      </c>
    </row>
    <row r="5393" spans="1:34">
      <c r="A5393" t="s">
        <v>2797</v>
      </c>
      <c r="B5393" t="s">
        <v>22</v>
      </c>
      <c r="C5393" t="s">
        <v>1362</v>
      </c>
      <c r="D5393" t="s">
        <v>24</v>
      </c>
      <c r="E5393" t="s">
        <v>181</v>
      </c>
      <c r="F5393" t="s">
        <v>609</v>
      </c>
      <c r="G5393" t="s">
        <v>2798</v>
      </c>
      <c r="H5393" s="1">
        <f>DATE(YEAR(invoices[[#This Row],[due_date]]),MONTH(invoices[[#This Row],[due_date]]),1)</f>
        <v>45108</v>
      </c>
      <c r="I5393" s="1">
        <v>45114</v>
      </c>
      <c r="J5393">
        <v>2951</v>
      </c>
      <c r="K5393">
        <v>1920</v>
      </c>
      <c r="L5393">
        <v>2250</v>
      </c>
      <c r="M5393">
        <f>invoices[[#This Row],[rent_amount]]+invoices[[#This Row],[electricity_amount]]+invoices[[#This Row],[other_charges]]</f>
        <v>7121</v>
      </c>
      <c r="N5393" t="s">
        <v>28</v>
      </c>
      <c r="O5393" t="s">
        <v>1284</v>
      </c>
      <c r="P5393">
        <v>0</v>
      </c>
      <c r="Q5393" t="b">
        <v>0</v>
      </c>
      <c r="R5393" t="s">
        <v>891</v>
      </c>
      <c r="S5393">
        <v>0</v>
      </c>
      <c r="T5393">
        <f>invoices[[#This Row],[total_amount]]</f>
        <v>7121</v>
      </c>
      <c r="U5393" t="s">
        <v>1364</v>
      </c>
      <c r="V5393" t="str">
        <f>INDEX([1]!Table1[tenantname],MATCH(invoices[[#This Row],[allotment_id]],[1]!Table1[TenantAllotmentID],0))</f>
        <v>Pooja Purushothaman (B24-A1)</v>
      </c>
      <c r="W5393" t="s">
        <v>14444</v>
      </c>
      <c r="X5393" t="s">
        <v>14445</v>
      </c>
      <c r="Y5393" s="4">
        <v>45108</v>
      </c>
      <c r="Z5393" t="s">
        <v>15808</v>
      </c>
      <c r="AA5393">
        <v>2118</v>
      </c>
      <c r="AB5393">
        <v>706</v>
      </c>
      <c r="AC5393">
        <v>127</v>
      </c>
      <c r="AD5393" s="7">
        <f>invoices[[#This Row],[Rent]]+invoices[[#This Row],[Services]]+invoices[[#This Row],[GST]]</f>
        <v>2951</v>
      </c>
      <c r="AE5393" s="7">
        <f>invoices[[#This Row],[Total]]-invoices[[#This Row],[rent_amount]]</f>
        <v>0</v>
      </c>
      <c r="AF5393">
        <v>794</v>
      </c>
      <c r="AG5393">
        <v>1920</v>
      </c>
      <c r="AH5393">
        <f>invoices[[#This Row],[EB Amount]]-invoices[[#This Row],[electricity_amount]]</f>
        <v>0</v>
      </c>
    </row>
    <row r="5394" spans="1:34">
      <c r="A5394" t="s">
        <v>3031</v>
      </c>
      <c r="B5394" t="s">
        <v>22</v>
      </c>
      <c r="C5394" t="s">
        <v>698</v>
      </c>
      <c r="D5394" t="s">
        <v>24</v>
      </c>
      <c r="E5394" t="s">
        <v>354</v>
      </c>
      <c r="F5394" t="s">
        <v>431</v>
      </c>
      <c r="G5394" t="s">
        <v>3032</v>
      </c>
      <c r="H5394" s="1">
        <f>DATE(YEAR(invoices[[#This Row],[due_date]]),MONTH(invoices[[#This Row],[due_date]]),1)</f>
        <v>45108</v>
      </c>
      <c r="I5394" s="1">
        <v>45114</v>
      </c>
      <c r="J5394">
        <v>1000</v>
      </c>
      <c r="K5394">
        <v>0</v>
      </c>
      <c r="L5394">
        <v>0</v>
      </c>
      <c r="M5394">
        <f>invoices[[#This Row],[rent_amount]]+invoices[[#This Row],[electricity_amount]]+invoices[[#This Row],[other_charges]]</f>
        <v>1000</v>
      </c>
      <c r="N5394" t="s">
        <v>28</v>
      </c>
      <c r="O5394" t="s">
        <v>890</v>
      </c>
      <c r="P5394">
        <v>0</v>
      </c>
      <c r="Q5394" t="b">
        <v>0</v>
      </c>
      <c r="R5394" t="s">
        <v>891</v>
      </c>
      <c r="S5394">
        <v>0</v>
      </c>
      <c r="T5394">
        <f>invoices[[#This Row],[total_amount]]</f>
        <v>1000</v>
      </c>
      <c r="U5394" t="s">
        <v>700</v>
      </c>
      <c r="V5394" t="str">
        <f>INDEX([1]!Table1[tenantname],MATCH(invoices[[#This Row],[allotment_id]],[1]!Table1[TenantAllotmentID],0))</f>
        <v>Rajagopal Raghunath (B34-A1)</v>
      </c>
      <c r="W5394" t="s">
        <v>14201</v>
      </c>
      <c r="X5394" t="s">
        <v>14202</v>
      </c>
      <c r="Y5394" s="4">
        <v>45108</v>
      </c>
      <c r="Z5394" t="s">
        <v>15808</v>
      </c>
      <c r="AA5394">
        <v>718</v>
      </c>
      <c r="AB5394">
        <v>239</v>
      </c>
      <c r="AC5394">
        <v>43</v>
      </c>
      <c r="AD5394" s="7">
        <f>invoices[[#This Row],[Rent]]+invoices[[#This Row],[Services]]+invoices[[#This Row],[GST]]</f>
        <v>1000</v>
      </c>
      <c r="AE5394" s="7">
        <f>invoices[[#This Row],[Total]]-invoices[[#This Row],[rent_amount]]</f>
        <v>0</v>
      </c>
      <c r="AF5394">
        <v>885</v>
      </c>
      <c r="AG5394">
        <v>0</v>
      </c>
      <c r="AH5394">
        <f>invoices[[#This Row],[EB Amount]]-invoices[[#This Row],[electricity_amount]]</f>
        <v>0</v>
      </c>
    </row>
    <row r="5395" spans="1:34">
      <c r="A5395" t="s">
        <v>3095</v>
      </c>
      <c r="B5395" t="s">
        <v>22</v>
      </c>
      <c r="C5395" t="s">
        <v>3096</v>
      </c>
      <c r="D5395" t="s">
        <v>24</v>
      </c>
      <c r="E5395" t="s">
        <v>247</v>
      </c>
      <c r="F5395" t="s">
        <v>365</v>
      </c>
      <c r="G5395" t="s">
        <v>3097</v>
      </c>
      <c r="H5395" s="1">
        <f>DATE(YEAR(invoices[[#This Row],[due_date]]),MONTH(invoices[[#This Row],[due_date]]),1)</f>
        <v>45108</v>
      </c>
      <c r="I5395" s="1">
        <v>45114</v>
      </c>
      <c r="J5395">
        <v>3226</v>
      </c>
      <c r="K5395">
        <v>1950</v>
      </c>
      <c r="L5395">
        <v>2250</v>
      </c>
      <c r="M5395">
        <f>invoices[[#This Row],[rent_amount]]+invoices[[#This Row],[electricity_amount]]+invoices[[#This Row],[other_charges]]</f>
        <v>7426</v>
      </c>
      <c r="N5395" t="s">
        <v>28</v>
      </c>
      <c r="O5395" t="s">
        <v>1284</v>
      </c>
      <c r="P5395">
        <v>0</v>
      </c>
      <c r="Q5395" t="b">
        <v>0</v>
      </c>
      <c r="R5395" t="s">
        <v>891</v>
      </c>
      <c r="S5395">
        <v>0</v>
      </c>
      <c r="T5395">
        <f>invoices[[#This Row],[total_amount]]</f>
        <v>7426</v>
      </c>
      <c r="U5395" t="s">
        <v>3098</v>
      </c>
      <c r="V5395" t="str">
        <f>INDEX([1]!Table1[tenantname],MATCH(invoices[[#This Row],[allotment_id]],[1]!Table1[TenantAllotmentID],0))</f>
        <v>Saket Kumar Baranwal (C11-C1)</v>
      </c>
      <c r="W5395" t="s">
        <v>14971</v>
      </c>
      <c r="X5395" t="s">
        <v>14972</v>
      </c>
      <c r="Y5395" s="4">
        <v>45108</v>
      </c>
      <c r="Z5395" t="s">
        <v>15808</v>
      </c>
      <c r="AA5395">
        <v>2315</v>
      </c>
      <c r="AB5395">
        <v>772</v>
      </c>
      <c r="AC5395">
        <v>139</v>
      </c>
      <c r="AD5395" s="7">
        <f>invoices[[#This Row],[Rent]]+invoices[[#This Row],[Services]]+invoices[[#This Row],[GST]]</f>
        <v>3226</v>
      </c>
      <c r="AE5395" s="7">
        <f>invoices[[#This Row],[Total]]-invoices[[#This Row],[rent_amount]]</f>
        <v>0</v>
      </c>
      <c r="AF5395">
        <v>910</v>
      </c>
      <c r="AG5395">
        <v>1950</v>
      </c>
      <c r="AH5395">
        <f>invoices[[#This Row],[EB Amount]]-invoices[[#This Row],[electricity_amount]]</f>
        <v>0</v>
      </c>
    </row>
    <row r="5396" spans="1:34">
      <c r="A5396" t="s">
        <v>3116</v>
      </c>
      <c r="B5396" t="s">
        <v>22</v>
      </c>
      <c r="C5396" t="s">
        <v>3117</v>
      </c>
      <c r="D5396" t="s">
        <v>24</v>
      </c>
      <c r="E5396" t="s">
        <v>147</v>
      </c>
      <c r="F5396" t="s">
        <v>1605</v>
      </c>
      <c r="G5396" t="s">
        <v>3118</v>
      </c>
      <c r="H5396" s="1">
        <f>DATE(YEAR(invoices[[#This Row],[due_date]]),MONTH(invoices[[#This Row],[due_date]]),1)</f>
        <v>45108</v>
      </c>
      <c r="I5396" s="1">
        <v>45114</v>
      </c>
      <c r="J5396">
        <v>12600</v>
      </c>
      <c r="K5396">
        <v>444</v>
      </c>
      <c r="L5396">
        <v>0</v>
      </c>
      <c r="M5396">
        <f>invoices[[#This Row],[rent_amount]]+invoices[[#This Row],[electricity_amount]]+invoices[[#This Row],[other_charges]]</f>
        <v>13044</v>
      </c>
      <c r="N5396" t="s">
        <v>28</v>
      </c>
      <c r="O5396" t="s">
        <v>1284</v>
      </c>
      <c r="P5396">
        <v>0</v>
      </c>
      <c r="Q5396" t="b">
        <v>0</v>
      </c>
      <c r="R5396" t="s">
        <v>891</v>
      </c>
      <c r="S5396">
        <v>0</v>
      </c>
      <c r="T5396">
        <f>invoices[[#This Row],[total_amount]]</f>
        <v>13044</v>
      </c>
      <c r="U5396" t="s">
        <v>3119</v>
      </c>
      <c r="V5396" t="str">
        <f>INDEX([1]!Table1[tenantname],MATCH(invoices[[#This Row],[allotment_id]],[1]!Table1[TenantAllotmentID],0))</f>
        <v>Jayakanth S (C31-C2)</v>
      </c>
      <c r="W5396" t="s">
        <v>14978</v>
      </c>
      <c r="X5396" t="s">
        <v>14979</v>
      </c>
      <c r="Y5396" s="4">
        <v>45108</v>
      </c>
      <c r="Z5396" t="s">
        <v>15808</v>
      </c>
      <c r="AA5396">
        <v>9043</v>
      </c>
      <c r="AB5396">
        <v>3014</v>
      </c>
      <c r="AC5396">
        <v>543</v>
      </c>
      <c r="AD5396" s="7">
        <f>invoices[[#This Row],[Rent]]+invoices[[#This Row],[Services]]+invoices[[#This Row],[GST]]</f>
        <v>12600</v>
      </c>
      <c r="AE5396" s="7">
        <f>invoices[[#This Row],[Total]]-invoices[[#This Row],[rent_amount]]</f>
        <v>0</v>
      </c>
      <c r="AF5396">
        <v>919</v>
      </c>
      <c r="AG5396">
        <v>444</v>
      </c>
      <c r="AH5396">
        <f>invoices[[#This Row],[EB Amount]]-invoices[[#This Row],[electricity_amount]]</f>
        <v>0</v>
      </c>
    </row>
    <row r="5397" spans="1:34">
      <c r="A5397" t="s">
        <v>3333</v>
      </c>
      <c r="B5397" t="s">
        <v>22</v>
      </c>
      <c r="C5397" t="s">
        <v>3334</v>
      </c>
      <c r="D5397" t="s">
        <v>24</v>
      </c>
      <c r="E5397" t="s">
        <v>399</v>
      </c>
      <c r="F5397" t="s">
        <v>2247</v>
      </c>
      <c r="G5397" t="s">
        <v>3335</v>
      </c>
      <c r="H5397" s="1">
        <f>DATE(YEAR(invoices[[#This Row],[due_date]]),MONTH(invoices[[#This Row],[due_date]]),1)</f>
        <v>45108</v>
      </c>
      <c r="I5397" s="1">
        <v>45114</v>
      </c>
      <c r="J5397">
        <v>840</v>
      </c>
      <c r="K5397">
        <v>0</v>
      </c>
      <c r="L5397">
        <v>0</v>
      </c>
      <c r="M5397">
        <f>invoices[[#This Row],[rent_amount]]+invoices[[#This Row],[electricity_amount]]+invoices[[#This Row],[other_charges]]</f>
        <v>840</v>
      </c>
      <c r="N5397" t="s">
        <v>28</v>
      </c>
      <c r="O5397" t="s">
        <v>1284</v>
      </c>
      <c r="P5397">
        <v>0</v>
      </c>
      <c r="Q5397" t="b">
        <v>0</v>
      </c>
      <c r="R5397" t="s">
        <v>891</v>
      </c>
      <c r="S5397">
        <v>0</v>
      </c>
      <c r="T5397">
        <f>invoices[[#This Row],[total_amount]]</f>
        <v>840</v>
      </c>
      <c r="U5397" t="s">
        <v>3336</v>
      </c>
      <c r="V5397" t="str">
        <f>INDEX([1]!Table1[tenantname],MATCH(invoices[[#This Row],[allotment_id]],[1]!Table1[TenantAllotmentID],0))</f>
        <v>Mathi Molzhi (B22-C1)</v>
      </c>
      <c r="W5397" t="s">
        <v>15028</v>
      </c>
      <c r="X5397" t="s">
        <v>15029</v>
      </c>
      <c r="Y5397" s="4">
        <v>45108</v>
      </c>
      <c r="Z5397" t="s">
        <v>15808</v>
      </c>
      <c r="AA5397">
        <v>603</v>
      </c>
      <c r="AB5397">
        <v>201</v>
      </c>
      <c r="AC5397">
        <v>36</v>
      </c>
      <c r="AD5397" s="7">
        <f>invoices[[#This Row],[Rent]]+invoices[[#This Row],[Services]]+invoices[[#This Row],[GST]]</f>
        <v>840</v>
      </c>
      <c r="AE5397" s="7">
        <f>invoices[[#This Row],[Total]]-invoices[[#This Row],[rent_amount]]</f>
        <v>0</v>
      </c>
      <c r="AF5397">
        <v>1011</v>
      </c>
      <c r="AG5397">
        <v>0</v>
      </c>
      <c r="AH5397">
        <f>invoices[[#This Row],[EB Amount]]-invoices[[#This Row],[electricity_amount]]</f>
        <v>0</v>
      </c>
    </row>
    <row r="5398" spans="1:34">
      <c r="A5398" t="s">
        <v>3383</v>
      </c>
      <c r="B5398" t="s">
        <v>22</v>
      </c>
      <c r="C5398" t="s">
        <v>819</v>
      </c>
      <c r="D5398" t="s">
        <v>24</v>
      </c>
      <c r="E5398" t="s">
        <v>354</v>
      </c>
      <c r="F5398" t="s">
        <v>431</v>
      </c>
      <c r="G5398" t="s">
        <v>3384</v>
      </c>
      <c r="H5398" s="1">
        <f>DATE(YEAR(invoices[[#This Row],[due_date]]),MONTH(invoices[[#This Row],[due_date]]),1)</f>
        <v>45108</v>
      </c>
      <c r="I5398" s="1">
        <v>45114</v>
      </c>
      <c r="J5398">
        <v>1065</v>
      </c>
      <c r="K5398">
        <v>1440</v>
      </c>
      <c r="L5398">
        <v>2250</v>
      </c>
      <c r="M5398">
        <f>invoices[[#This Row],[rent_amount]]+invoices[[#This Row],[electricity_amount]]+invoices[[#This Row],[other_charges]]</f>
        <v>4755</v>
      </c>
      <c r="N5398" t="s">
        <v>28</v>
      </c>
      <c r="O5398" t="s">
        <v>890</v>
      </c>
      <c r="P5398">
        <v>0</v>
      </c>
      <c r="Q5398" t="b">
        <v>0</v>
      </c>
      <c r="R5398" t="s">
        <v>891</v>
      </c>
      <c r="S5398">
        <v>0</v>
      </c>
      <c r="T5398">
        <f>invoices[[#This Row],[total_amount]]</f>
        <v>4755</v>
      </c>
      <c r="U5398" t="s">
        <v>821</v>
      </c>
      <c r="V5398" t="str">
        <f>INDEX([1]!Table1[tenantname],MATCH(invoices[[#This Row],[allotment_id]],[1]!Table1[TenantAllotmentID],0))</f>
        <v>Aravind G (B34-A1)</v>
      </c>
      <c r="W5398" t="s">
        <v>14243</v>
      </c>
      <c r="X5398" t="s">
        <v>14244</v>
      </c>
      <c r="Y5398" s="4">
        <v>45108</v>
      </c>
      <c r="Z5398" t="s">
        <v>15808</v>
      </c>
      <c r="AA5398">
        <v>764</v>
      </c>
      <c r="AB5398">
        <v>255</v>
      </c>
      <c r="AC5398">
        <v>46</v>
      </c>
      <c r="AD5398" s="7">
        <f>invoices[[#This Row],[Rent]]+invoices[[#This Row],[Services]]+invoices[[#This Row],[GST]]</f>
        <v>1065</v>
      </c>
      <c r="AE5398" s="7">
        <f>invoices[[#This Row],[Total]]-invoices[[#This Row],[rent_amount]]</f>
        <v>0</v>
      </c>
      <c r="AF5398">
        <v>1031</v>
      </c>
      <c r="AG5398">
        <v>1440</v>
      </c>
      <c r="AH5398">
        <f>invoices[[#This Row],[EB Amount]]-invoices[[#This Row],[electricity_amount]]</f>
        <v>0</v>
      </c>
    </row>
    <row r="5399" spans="1:34">
      <c r="A5399" t="s">
        <v>3756</v>
      </c>
      <c r="B5399" t="s">
        <v>22</v>
      </c>
      <c r="C5399" t="s">
        <v>1338</v>
      </c>
      <c r="D5399" t="s">
        <v>24</v>
      </c>
      <c r="E5399" t="s">
        <v>476</v>
      </c>
      <c r="F5399" t="s">
        <v>1087</v>
      </c>
      <c r="G5399" t="s">
        <v>3757</v>
      </c>
      <c r="H5399" s="1">
        <f>DATE(YEAR(invoices[[#This Row],[due_date]]),MONTH(invoices[[#This Row],[due_date]]),1)</f>
        <v>45108</v>
      </c>
      <c r="I5399" s="1">
        <v>45114</v>
      </c>
      <c r="J5399">
        <v>18300</v>
      </c>
      <c r="K5399">
        <v>2250</v>
      </c>
      <c r="L5399">
        <v>0</v>
      </c>
      <c r="M5399">
        <f>invoices[[#This Row],[rent_amount]]+invoices[[#This Row],[electricity_amount]]+invoices[[#This Row],[other_charges]]</f>
        <v>20550</v>
      </c>
      <c r="N5399" t="s">
        <v>28</v>
      </c>
      <c r="O5399" t="s">
        <v>890</v>
      </c>
      <c r="P5399">
        <v>0</v>
      </c>
      <c r="Q5399" t="b">
        <v>0</v>
      </c>
      <c r="R5399" t="s">
        <v>891</v>
      </c>
      <c r="S5399">
        <v>0</v>
      </c>
      <c r="T5399">
        <f>invoices[[#This Row],[total_amount]]</f>
        <v>20550</v>
      </c>
      <c r="U5399" t="s">
        <v>1340</v>
      </c>
      <c r="V5399" t="str">
        <f>INDEX([1]!Table1[tenantname],MATCH(invoices[[#This Row],[allotment_id]],[1]!Table1[TenantAllotmentID],0))</f>
        <v>Dhairiyaraj sinh Jadeja (B41-A1)</v>
      </c>
      <c r="W5399" t="s">
        <v>14434</v>
      </c>
      <c r="X5399" t="s">
        <v>14435</v>
      </c>
      <c r="Y5399" s="4">
        <v>45108</v>
      </c>
      <c r="Z5399" t="s">
        <v>15808</v>
      </c>
      <c r="AA5399">
        <v>13134</v>
      </c>
      <c r="AB5399">
        <v>4378</v>
      </c>
      <c r="AC5399">
        <v>788</v>
      </c>
      <c r="AD5399" s="7">
        <f>invoices[[#This Row],[Rent]]+invoices[[#This Row],[Services]]+invoices[[#This Row],[GST]]</f>
        <v>18300</v>
      </c>
      <c r="AE5399" s="7">
        <f>invoices[[#This Row],[Total]]-invoices[[#This Row],[rent_amount]]</f>
        <v>0</v>
      </c>
      <c r="AF5399">
        <v>1185</v>
      </c>
      <c r="AG5399">
        <v>2250</v>
      </c>
      <c r="AH5399">
        <f>invoices[[#This Row],[EB Amount]]-invoices[[#This Row],[electricity_amount]]</f>
        <v>0</v>
      </c>
    </row>
    <row r="5400" spans="1:34">
      <c r="A5400" t="s">
        <v>3844</v>
      </c>
      <c r="B5400" t="s">
        <v>22</v>
      </c>
      <c r="C5400" t="s">
        <v>1888</v>
      </c>
      <c r="D5400" t="s">
        <v>24</v>
      </c>
      <c r="E5400" t="s">
        <v>592</v>
      </c>
      <c r="F5400" t="s">
        <v>1016</v>
      </c>
      <c r="G5400" t="s">
        <v>3845</v>
      </c>
      <c r="H5400" s="1">
        <f>DATE(YEAR(invoices[[#This Row],[due_date]]),MONTH(invoices[[#This Row],[due_date]]),1)</f>
        <v>45108</v>
      </c>
      <c r="I5400" s="1">
        <v>45114</v>
      </c>
      <c r="J5400">
        <v>12500</v>
      </c>
      <c r="K5400">
        <v>3556</v>
      </c>
      <c r="L5400">
        <v>0</v>
      </c>
      <c r="M5400">
        <f>invoices[[#This Row],[rent_amount]]+invoices[[#This Row],[electricity_amount]]+invoices[[#This Row],[other_charges]]</f>
        <v>16056</v>
      </c>
      <c r="N5400" t="s">
        <v>28</v>
      </c>
      <c r="O5400" t="s">
        <v>971</v>
      </c>
      <c r="P5400">
        <v>0</v>
      </c>
      <c r="Q5400" t="b">
        <v>0</v>
      </c>
      <c r="R5400" t="s">
        <v>891</v>
      </c>
      <c r="S5400">
        <v>0</v>
      </c>
      <c r="T5400">
        <f>invoices[[#This Row],[total_amount]]</f>
        <v>16056</v>
      </c>
      <c r="U5400" t="s">
        <v>1890</v>
      </c>
      <c r="V5400" t="str">
        <f>INDEX([1]!Table1[tenantname],MATCH(invoices[[#This Row],[allotment_id]],[1]!Table1[TenantAllotmentID],0))</f>
        <v>Selina Minz (A44-C1)</v>
      </c>
      <c r="W5400" t="s">
        <v>14631</v>
      </c>
      <c r="X5400" t="s">
        <v>14632</v>
      </c>
      <c r="Y5400" s="4">
        <v>45108</v>
      </c>
      <c r="Z5400" t="s">
        <v>15808</v>
      </c>
      <c r="AA5400">
        <v>8971</v>
      </c>
      <c r="AB5400">
        <v>2991</v>
      </c>
      <c r="AC5400">
        <v>538</v>
      </c>
      <c r="AD5400" s="7">
        <f>invoices[[#This Row],[Rent]]+invoices[[#This Row],[Services]]+invoices[[#This Row],[GST]]</f>
        <v>12500</v>
      </c>
      <c r="AE5400" s="7">
        <f>invoices[[#This Row],[Total]]-invoices[[#This Row],[rent_amount]]</f>
        <v>0</v>
      </c>
      <c r="AF5400">
        <v>1226</v>
      </c>
      <c r="AG5400">
        <v>3556</v>
      </c>
      <c r="AH5400">
        <f>invoices[[#This Row],[EB Amount]]-invoices[[#This Row],[electricity_amount]]</f>
        <v>0</v>
      </c>
    </row>
    <row r="5401" spans="1:34">
      <c r="A5401" t="s">
        <v>4053</v>
      </c>
      <c r="B5401" t="s">
        <v>22</v>
      </c>
      <c r="C5401" t="s">
        <v>2591</v>
      </c>
      <c r="D5401" t="s">
        <v>24</v>
      </c>
      <c r="E5401" t="s">
        <v>88</v>
      </c>
      <c r="F5401" t="s">
        <v>442</v>
      </c>
      <c r="G5401" t="s">
        <v>4054</v>
      </c>
      <c r="H5401" s="1">
        <f>DATE(YEAR(invoices[[#This Row],[due_date]]),MONTH(invoices[[#This Row],[due_date]]),1)</f>
        <v>45108</v>
      </c>
      <c r="I5401" s="1">
        <v>45114</v>
      </c>
      <c r="J5401">
        <v>18300</v>
      </c>
      <c r="K5401">
        <v>2040</v>
      </c>
      <c r="L5401">
        <v>0</v>
      </c>
      <c r="M5401">
        <f>invoices[[#This Row],[rent_amount]]+invoices[[#This Row],[electricity_amount]]+invoices[[#This Row],[other_charges]]</f>
        <v>20340</v>
      </c>
      <c r="N5401" t="s">
        <v>28</v>
      </c>
      <c r="O5401" t="s">
        <v>1284</v>
      </c>
      <c r="P5401">
        <v>0</v>
      </c>
      <c r="Q5401" t="b">
        <v>0</v>
      </c>
      <c r="R5401" t="s">
        <v>891</v>
      </c>
      <c r="S5401">
        <v>0</v>
      </c>
      <c r="T5401">
        <f>invoices[[#This Row],[total_amount]]</f>
        <v>20340</v>
      </c>
      <c r="U5401" t="s">
        <v>2593</v>
      </c>
      <c r="V5401" t="str">
        <f>INDEX([1]!Table1[tenantname],MATCH(invoices[[#This Row],[allotment_id]],[1]!Table1[TenantAllotmentID],0))</f>
        <v>Rakesh Kumar Sharma (B13-A1)</v>
      </c>
      <c r="W5401" t="s">
        <v>14845</v>
      </c>
      <c r="X5401" t="s">
        <v>14846</v>
      </c>
      <c r="Y5401" s="4">
        <v>45108</v>
      </c>
      <c r="Z5401" t="s">
        <v>15808</v>
      </c>
      <c r="AA5401">
        <v>13134</v>
      </c>
      <c r="AB5401">
        <v>4378</v>
      </c>
      <c r="AC5401">
        <v>788</v>
      </c>
      <c r="AD5401" s="7">
        <f>invoices[[#This Row],[Rent]]+invoices[[#This Row],[Services]]+invoices[[#This Row],[GST]]</f>
        <v>18300</v>
      </c>
      <c r="AE5401" s="7">
        <f>invoices[[#This Row],[Total]]-invoices[[#This Row],[rent_amount]]</f>
        <v>0</v>
      </c>
      <c r="AF5401">
        <v>1319</v>
      </c>
      <c r="AG5401">
        <v>2040</v>
      </c>
      <c r="AH5401">
        <f>invoices[[#This Row],[EB Amount]]-invoices[[#This Row],[electricity_amount]]</f>
        <v>0</v>
      </c>
    </row>
    <row r="5402" spans="1:34">
      <c r="A5402" t="s">
        <v>4057</v>
      </c>
      <c r="B5402" t="s">
        <v>22</v>
      </c>
      <c r="C5402" t="s">
        <v>4058</v>
      </c>
      <c r="D5402" t="s">
        <v>24</v>
      </c>
      <c r="E5402" t="s">
        <v>155</v>
      </c>
      <c r="F5402" t="s">
        <v>865</v>
      </c>
      <c r="G5402" t="s">
        <v>4059</v>
      </c>
      <c r="H5402" s="1">
        <f>DATE(YEAR(invoices[[#This Row],[due_date]]),MONTH(invoices[[#This Row],[due_date]]),1)</f>
        <v>45108</v>
      </c>
      <c r="I5402" s="1">
        <v>45114</v>
      </c>
      <c r="J5402">
        <v>12750</v>
      </c>
      <c r="K5402">
        <v>0</v>
      </c>
      <c r="L5402">
        <v>0</v>
      </c>
      <c r="M5402">
        <f>invoices[[#This Row],[rent_amount]]+invoices[[#This Row],[electricity_amount]]+invoices[[#This Row],[other_charges]]</f>
        <v>12750</v>
      </c>
      <c r="N5402" t="s">
        <v>28</v>
      </c>
      <c r="O5402" t="s">
        <v>971</v>
      </c>
      <c r="P5402">
        <v>0</v>
      </c>
      <c r="Q5402" t="b">
        <v>0</v>
      </c>
      <c r="R5402" t="s">
        <v>891</v>
      </c>
      <c r="S5402">
        <v>0</v>
      </c>
      <c r="T5402">
        <f>invoices[[#This Row],[total_amount]]</f>
        <v>12750</v>
      </c>
      <c r="U5402" t="s">
        <v>4060</v>
      </c>
      <c r="V5402" t="str">
        <f>INDEX([1]!Table1[tenantname],MATCH(invoices[[#This Row],[allotment_id]],[1]!Table1[TenantAllotmentID],0))</f>
        <v>Malika Gupta (C44-B2)</v>
      </c>
      <c r="W5402" t="s">
        <v>15173</v>
      </c>
      <c r="X5402" t="s">
        <v>15174</v>
      </c>
      <c r="Y5402" s="4">
        <v>45108</v>
      </c>
      <c r="Z5402" t="s">
        <v>15808</v>
      </c>
      <c r="AA5402">
        <v>9151</v>
      </c>
      <c r="AB5402">
        <v>3050</v>
      </c>
      <c r="AC5402">
        <v>549</v>
      </c>
      <c r="AD5402" s="7">
        <f>invoices[[#This Row],[Rent]]+invoices[[#This Row],[Services]]+invoices[[#This Row],[GST]]</f>
        <v>12750</v>
      </c>
      <c r="AE5402" s="7">
        <f>invoices[[#This Row],[Total]]-invoices[[#This Row],[rent_amount]]</f>
        <v>0</v>
      </c>
      <c r="AF5402">
        <v>1321</v>
      </c>
      <c r="AG5402">
        <v>0</v>
      </c>
      <c r="AH5402">
        <f>invoices[[#This Row],[EB Amount]]-invoices[[#This Row],[electricity_amount]]</f>
        <v>0</v>
      </c>
    </row>
    <row r="5403" spans="1:34">
      <c r="A5403" t="s">
        <v>4222</v>
      </c>
      <c r="B5403" t="s">
        <v>22</v>
      </c>
      <c r="C5403" t="s">
        <v>2633</v>
      </c>
      <c r="D5403" t="s">
        <v>24</v>
      </c>
      <c r="E5403" t="s">
        <v>476</v>
      </c>
      <c r="F5403" t="s">
        <v>1186</v>
      </c>
      <c r="G5403" t="s">
        <v>4223</v>
      </c>
      <c r="H5403" s="1">
        <f>DATE(YEAR(invoices[[#This Row],[due_date]]),MONTH(invoices[[#This Row],[due_date]]),1)</f>
        <v>45108</v>
      </c>
      <c r="I5403" s="1">
        <v>45114</v>
      </c>
      <c r="J5403">
        <v>7254</v>
      </c>
      <c r="K5403">
        <v>0</v>
      </c>
      <c r="L5403">
        <v>0</v>
      </c>
      <c r="M5403">
        <f>invoices[[#This Row],[rent_amount]]+invoices[[#This Row],[electricity_amount]]+invoices[[#This Row],[other_charges]]</f>
        <v>7254</v>
      </c>
      <c r="N5403" t="s">
        <v>28</v>
      </c>
      <c r="O5403" t="s">
        <v>971</v>
      </c>
      <c r="P5403">
        <v>0</v>
      </c>
      <c r="Q5403" t="b">
        <v>0</v>
      </c>
      <c r="R5403" t="s">
        <v>891</v>
      </c>
      <c r="S5403">
        <v>0</v>
      </c>
      <c r="T5403">
        <f>invoices[[#This Row],[total_amount]]</f>
        <v>7254</v>
      </c>
      <c r="U5403" t="s">
        <v>2635</v>
      </c>
      <c r="V5403" t="str">
        <f>INDEX([1]!Table1[tenantname],MATCH(invoices[[#This Row],[allotment_id]],[1]!Table1[TenantAllotmentID],0))</f>
        <v>Reuben Varghese (B41-B2)</v>
      </c>
      <c r="W5403" t="s">
        <v>14855</v>
      </c>
      <c r="X5403" t="s">
        <v>14856</v>
      </c>
      <c r="Y5403" s="4">
        <v>45108</v>
      </c>
      <c r="Z5403" t="s">
        <v>15808</v>
      </c>
      <c r="AA5403">
        <v>5207</v>
      </c>
      <c r="AB5403">
        <v>1735</v>
      </c>
      <c r="AC5403">
        <v>312</v>
      </c>
      <c r="AD5403" s="7">
        <f>invoices[[#This Row],[Rent]]+invoices[[#This Row],[Services]]+invoices[[#This Row],[GST]]</f>
        <v>7254</v>
      </c>
      <c r="AE5403" s="7">
        <f>invoices[[#This Row],[Total]]-invoices[[#This Row],[rent_amount]]</f>
        <v>0</v>
      </c>
      <c r="AF5403">
        <v>1397</v>
      </c>
      <c r="AG5403">
        <v>0</v>
      </c>
      <c r="AH5403">
        <f>invoices[[#This Row],[EB Amount]]-invoices[[#This Row],[electricity_amount]]</f>
        <v>0</v>
      </c>
    </row>
    <row r="5404" spans="1:34">
      <c r="A5404" t="s">
        <v>4276</v>
      </c>
      <c r="B5404" t="s">
        <v>22</v>
      </c>
      <c r="C5404" t="s">
        <v>3873</v>
      </c>
      <c r="D5404" t="s">
        <v>24</v>
      </c>
      <c r="E5404" t="s">
        <v>72</v>
      </c>
      <c r="F5404" t="s">
        <v>659</v>
      </c>
      <c r="G5404" t="s">
        <v>4277</v>
      </c>
      <c r="H5404" s="1">
        <f>DATE(YEAR(invoices[[#This Row],[due_date]]),MONTH(invoices[[#This Row],[due_date]]),1)</f>
        <v>45108</v>
      </c>
      <c r="I5404" s="1">
        <v>45114</v>
      </c>
      <c r="J5404">
        <v>12600</v>
      </c>
      <c r="K5404">
        <v>1170</v>
      </c>
      <c r="L5404">
        <v>0</v>
      </c>
      <c r="M5404">
        <f>invoices[[#This Row],[rent_amount]]+invoices[[#This Row],[electricity_amount]]+invoices[[#This Row],[other_charges]]</f>
        <v>13770</v>
      </c>
      <c r="N5404" t="s">
        <v>28</v>
      </c>
      <c r="O5404" t="s">
        <v>971</v>
      </c>
      <c r="P5404">
        <v>0</v>
      </c>
      <c r="Q5404" t="b">
        <v>0</v>
      </c>
      <c r="R5404" t="s">
        <v>891</v>
      </c>
      <c r="S5404">
        <v>0</v>
      </c>
      <c r="T5404">
        <f>invoices[[#This Row],[total_amount]]</f>
        <v>13770</v>
      </c>
      <c r="U5404" t="s">
        <v>3875</v>
      </c>
      <c r="V5404" t="str">
        <f>INDEX([1]!Table1[tenantname],MATCH(invoices[[#This Row],[allotment_id]],[1]!Table1[TenantAllotmentID],0))</f>
        <v>Shaili Sharma (C34-C1)</v>
      </c>
      <c r="W5404" t="s">
        <v>15143</v>
      </c>
      <c r="X5404" t="s">
        <v>15144</v>
      </c>
      <c r="Y5404" s="4">
        <v>45108</v>
      </c>
      <c r="Z5404" t="s">
        <v>15808</v>
      </c>
      <c r="AA5404">
        <v>9043</v>
      </c>
      <c r="AB5404">
        <v>3014</v>
      </c>
      <c r="AC5404">
        <v>543</v>
      </c>
      <c r="AD5404" s="7">
        <f>invoices[[#This Row],[Rent]]+invoices[[#This Row],[Services]]+invoices[[#This Row],[GST]]</f>
        <v>12600</v>
      </c>
      <c r="AE5404" s="7">
        <f>invoices[[#This Row],[Total]]-invoices[[#This Row],[rent_amount]]</f>
        <v>0</v>
      </c>
      <c r="AF5404">
        <v>1418</v>
      </c>
      <c r="AG5404">
        <v>1170</v>
      </c>
      <c r="AH5404">
        <f>invoices[[#This Row],[EB Amount]]-invoices[[#This Row],[electricity_amount]]</f>
        <v>0</v>
      </c>
    </row>
    <row r="5405" spans="1:34">
      <c r="A5405" t="s">
        <v>4368</v>
      </c>
      <c r="B5405" t="s">
        <v>22</v>
      </c>
      <c r="C5405" t="s">
        <v>3263</v>
      </c>
      <c r="D5405" t="s">
        <v>24</v>
      </c>
      <c r="E5405" t="s">
        <v>167</v>
      </c>
      <c r="F5405" t="s">
        <v>2258</v>
      </c>
      <c r="G5405" t="s">
        <v>4369</v>
      </c>
      <c r="H5405" s="1">
        <f>DATE(YEAR(invoices[[#This Row],[due_date]]),MONTH(invoices[[#This Row],[due_date]]),1)</f>
        <v>45108</v>
      </c>
      <c r="I5405" s="1">
        <v>45114</v>
      </c>
      <c r="J5405">
        <v>18300</v>
      </c>
      <c r="K5405">
        <v>2010</v>
      </c>
      <c r="L5405">
        <v>0</v>
      </c>
      <c r="M5405">
        <f>invoices[[#This Row],[rent_amount]]+invoices[[#This Row],[electricity_amount]]+invoices[[#This Row],[other_charges]]</f>
        <v>20310</v>
      </c>
      <c r="N5405" t="s">
        <v>28</v>
      </c>
      <c r="O5405" t="s">
        <v>971</v>
      </c>
      <c r="P5405">
        <v>0</v>
      </c>
      <c r="Q5405" t="b">
        <v>0</v>
      </c>
      <c r="R5405" t="s">
        <v>891</v>
      </c>
      <c r="S5405">
        <v>0</v>
      </c>
      <c r="T5405">
        <f>invoices[[#This Row],[total_amount]]</f>
        <v>20310</v>
      </c>
      <c r="U5405" t="s">
        <v>3265</v>
      </c>
      <c r="V5405" t="str">
        <f>INDEX([1]!Table1[tenantname],MATCH(invoices[[#This Row],[allotment_id]],[1]!Table1[TenantAllotmentID],0))</f>
        <v>Rituraj Sarma (B42-A1)</v>
      </c>
      <c r="W5405" t="s">
        <v>15010</v>
      </c>
      <c r="X5405" t="s">
        <v>15011</v>
      </c>
      <c r="Y5405" s="4">
        <v>45108</v>
      </c>
      <c r="Z5405" t="s">
        <v>15808</v>
      </c>
      <c r="AA5405">
        <v>13134</v>
      </c>
      <c r="AB5405">
        <v>4378</v>
      </c>
      <c r="AC5405">
        <v>788</v>
      </c>
      <c r="AD5405" s="7">
        <f>invoices[[#This Row],[Rent]]+invoices[[#This Row],[Services]]+invoices[[#This Row],[GST]]</f>
        <v>18300</v>
      </c>
      <c r="AE5405" s="7">
        <f>invoices[[#This Row],[Total]]-invoices[[#This Row],[rent_amount]]</f>
        <v>0</v>
      </c>
      <c r="AF5405">
        <v>1456</v>
      </c>
      <c r="AG5405">
        <v>2010</v>
      </c>
      <c r="AH5405">
        <f>invoices[[#This Row],[EB Amount]]-invoices[[#This Row],[electricity_amount]]</f>
        <v>0</v>
      </c>
    </row>
    <row r="5406" spans="1:34">
      <c r="A5406" t="s">
        <v>4529</v>
      </c>
      <c r="B5406" t="s">
        <v>22</v>
      </c>
      <c r="C5406" t="s">
        <v>4530</v>
      </c>
      <c r="D5406" t="s">
        <v>24</v>
      </c>
      <c r="E5406" t="s">
        <v>226</v>
      </c>
      <c r="F5406" t="s">
        <v>2836</v>
      </c>
      <c r="G5406" t="s">
        <v>4531</v>
      </c>
      <c r="H5406" s="1">
        <f>DATE(YEAR(invoices[[#This Row],[due_date]]),MONTH(invoices[[#This Row],[due_date]]),1)</f>
        <v>45108</v>
      </c>
      <c r="I5406" s="1">
        <v>45114</v>
      </c>
      <c r="J5406">
        <v>13600</v>
      </c>
      <c r="K5406">
        <v>330</v>
      </c>
      <c r="L5406">
        <v>0</v>
      </c>
      <c r="M5406">
        <f>invoices[[#This Row],[rent_amount]]+invoices[[#This Row],[electricity_amount]]+invoices[[#This Row],[other_charges]]</f>
        <v>13930</v>
      </c>
      <c r="N5406" t="s">
        <v>28</v>
      </c>
      <c r="O5406" t="s">
        <v>1284</v>
      </c>
      <c r="P5406">
        <v>0</v>
      </c>
      <c r="Q5406" t="b">
        <v>0</v>
      </c>
      <c r="R5406" t="s">
        <v>891</v>
      </c>
      <c r="S5406">
        <v>0</v>
      </c>
      <c r="T5406">
        <f>invoices[[#This Row],[total_amount]]</f>
        <v>13930</v>
      </c>
      <c r="U5406" t="s">
        <v>4532</v>
      </c>
      <c r="V5406" t="str">
        <f>INDEX([1]!Table1[tenantname],MATCH(invoices[[#This Row],[allotment_id]],[1]!Table1[TenantAllotmentID],0))</f>
        <v>Kariswetha Muthukumar (B12-B1)</v>
      </c>
      <c r="W5406" t="s">
        <v>15257</v>
      </c>
      <c r="X5406" t="s">
        <v>15258</v>
      </c>
      <c r="Y5406" s="4">
        <v>45108</v>
      </c>
      <c r="Z5406" t="s">
        <v>15808</v>
      </c>
      <c r="AA5406">
        <v>9761</v>
      </c>
      <c r="AB5406">
        <v>3253</v>
      </c>
      <c r="AC5406">
        <v>586</v>
      </c>
      <c r="AD5406" s="7">
        <f>invoices[[#This Row],[Rent]]+invoices[[#This Row],[Services]]+invoices[[#This Row],[GST]]</f>
        <v>13600</v>
      </c>
      <c r="AE5406" s="7">
        <f>invoices[[#This Row],[Total]]-invoices[[#This Row],[rent_amount]]</f>
        <v>0</v>
      </c>
      <c r="AF5406">
        <v>1526</v>
      </c>
      <c r="AG5406">
        <v>330</v>
      </c>
      <c r="AH5406">
        <f>invoices[[#This Row],[EB Amount]]-invoices[[#This Row],[electricity_amount]]</f>
        <v>0</v>
      </c>
    </row>
    <row r="5407" spans="1:34">
      <c r="A5407" t="s">
        <v>4591</v>
      </c>
      <c r="B5407" t="s">
        <v>22</v>
      </c>
      <c r="C5407" t="s">
        <v>1695</v>
      </c>
      <c r="D5407" t="s">
        <v>24</v>
      </c>
      <c r="E5407" t="s">
        <v>349</v>
      </c>
      <c r="F5407" t="s">
        <v>350</v>
      </c>
      <c r="G5407" t="s">
        <v>4592</v>
      </c>
      <c r="H5407" s="1">
        <f>DATE(YEAR(invoices[[#This Row],[due_date]]),MONTH(invoices[[#This Row],[due_date]]),1)</f>
        <v>45108</v>
      </c>
      <c r="I5407" s="1">
        <v>45114</v>
      </c>
      <c r="J5407">
        <v>12500</v>
      </c>
      <c r="K5407">
        <v>675</v>
      </c>
      <c r="L5407">
        <v>0</v>
      </c>
      <c r="M5407">
        <f>invoices[[#This Row],[rent_amount]]+invoices[[#This Row],[electricity_amount]]+invoices[[#This Row],[other_charges]]</f>
        <v>13175</v>
      </c>
      <c r="N5407" t="s">
        <v>28</v>
      </c>
      <c r="O5407" t="s">
        <v>1284</v>
      </c>
      <c r="P5407">
        <v>0</v>
      </c>
      <c r="Q5407" t="b">
        <v>0</v>
      </c>
      <c r="R5407" t="s">
        <v>891</v>
      </c>
      <c r="S5407">
        <v>0</v>
      </c>
      <c r="T5407">
        <f>invoices[[#This Row],[total_amount]]</f>
        <v>13175</v>
      </c>
      <c r="U5407" t="s">
        <v>1697</v>
      </c>
      <c r="V5407" t="str">
        <f>INDEX([1]!Table1[tenantname],MATCH(invoices[[#This Row],[allotment_id]],[1]!Table1[TenantAllotmentID],0))</f>
        <v>Parteek Gupta (B11-C1)</v>
      </c>
      <c r="W5407" t="s">
        <v>14564</v>
      </c>
      <c r="X5407" t="s">
        <v>14565</v>
      </c>
      <c r="Y5407" s="4">
        <v>45108</v>
      </c>
      <c r="Z5407" t="s">
        <v>15808</v>
      </c>
      <c r="AA5407">
        <v>8971</v>
      </c>
      <c r="AB5407">
        <v>2991</v>
      </c>
      <c r="AC5407">
        <v>538</v>
      </c>
      <c r="AD5407" s="7">
        <f>invoices[[#This Row],[Rent]]+invoices[[#This Row],[Services]]+invoices[[#This Row],[GST]]</f>
        <v>12500</v>
      </c>
      <c r="AE5407" s="7">
        <f>invoices[[#This Row],[Total]]-invoices[[#This Row],[rent_amount]]</f>
        <v>0</v>
      </c>
      <c r="AF5407">
        <v>1551</v>
      </c>
      <c r="AG5407">
        <v>675</v>
      </c>
      <c r="AH5407">
        <f>invoices[[#This Row],[EB Amount]]-invoices[[#This Row],[electricity_amount]]</f>
        <v>0</v>
      </c>
    </row>
    <row r="5408" spans="1:34">
      <c r="A5408" t="s">
        <v>4735</v>
      </c>
      <c r="B5408" t="s">
        <v>22</v>
      </c>
      <c r="C5408" t="s">
        <v>1313</v>
      </c>
      <c r="D5408" t="s">
        <v>24</v>
      </c>
      <c r="E5408" t="s">
        <v>88</v>
      </c>
      <c r="F5408" t="s">
        <v>1314</v>
      </c>
      <c r="G5408" t="s">
        <v>4736</v>
      </c>
      <c r="H5408" s="1">
        <f>DATE(YEAR(invoices[[#This Row],[due_date]]),MONTH(invoices[[#This Row],[due_date]]),1)</f>
        <v>45108</v>
      </c>
      <c r="I5408" s="1">
        <v>45114</v>
      </c>
      <c r="J5408">
        <v>13600</v>
      </c>
      <c r="K5408">
        <v>2040</v>
      </c>
      <c r="L5408">
        <v>0</v>
      </c>
      <c r="M5408">
        <f>invoices[[#This Row],[rent_amount]]+invoices[[#This Row],[electricity_amount]]+invoices[[#This Row],[other_charges]]</f>
        <v>15640</v>
      </c>
      <c r="N5408" t="s">
        <v>28</v>
      </c>
      <c r="O5408" t="s">
        <v>890</v>
      </c>
      <c r="P5408">
        <v>0</v>
      </c>
      <c r="Q5408" t="b">
        <v>0</v>
      </c>
      <c r="R5408" t="s">
        <v>891</v>
      </c>
      <c r="S5408">
        <v>0</v>
      </c>
      <c r="T5408">
        <f>invoices[[#This Row],[total_amount]]</f>
        <v>15640</v>
      </c>
      <c r="U5408" t="s">
        <v>1316</v>
      </c>
      <c r="V5408" t="str">
        <f>INDEX([1]!Table1[tenantname],MATCH(invoices[[#This Row],[allotment_id]],[1]!Table1[TenantAllotmentID],0))</f>
        <v>Baldev  singh (B13-B1)</v>
      </c>
      <c r="W5408" t="s">
        <v>14424</v>
      </c>
      <c r="X5408" t="s">
        <v>14425</v>
      </c>
      <c r="Y5408" s="4">
        <v>45108</v>
      </c>
      <c r="Z5408" t="s">
        <v>15808</v>
      </c>
      <c r="AA5408">
        <v>9761</v>
      </c>
      <c r="AB5408">
        <v>3253</v>
      </c>
      <c r="AC5408">
        <v>586</v>
      </c>
      <c r="AD5408" s="7">
        <f>invoices[[#This Row],[Rent]]+invoices[[#This Row],[Services]]+invoices[[#This Row],[GST]]</f>
        <v>13600</v>
      </c>
      <c r="AE5408" s="7">
        <f>invoices[[#This Row],[Total]]-invoices[[#This Row],[rent_amount]]</f>
        <v>0</v>
      </c>
      <c r="AF5408">
        <v>1620</v>
      </c>
      <c r="AG5408">
        <v>2040</v>
      </c>
      <c r="AH5408">
        <f>invoices[[#This Row],[EB Amount]]-invoices[[#This Row],[electricity_amount]]</f>
        <v>0</v>
      </c>
    </row>
    <row r="5409" spans="1:34">
      <c r="A5409" t="s">
        <v>4888</v>
      </c>
      <c r="B5409" t="s">
        <v>22</v>
      </c>
      <c r="C5409" t="s">
        <v>3627</v>
      </c>
      <c r="D5409" t="s">
        <v>24</v>
      </c>
      <c r="E5409" t="s">
        <v>25</v>
      </c>
      <c r="F5409" t="s">
        <v>26</v>
      </c>
      <c r="G5409" t="s">
        <v>4889</v>
      </c>
      <c r="H5409" s="1">
        <f>DATE(YEAR(invoices[[#This Row],[due_date]]),MONTH(invoices[[#This Row],[due_date]]),1)</f>
        <v>45108</v>
      </c>
      <c r="I5409" s="1">
        <v>45114</v>
      </c>
      <c r="J5409">
        <v>12500</v>
      </c>
      <c r="K5409">
        <v>1098</v>
      </c>
      <c r="L5409">
        <v>0</v>
      </c>
      <c r="M5409">
        <f>invoices[[#This Row],[rent_amount]]+invoices[[#This Row],[electricity_amount]]+invoices[[#This Row],[other_charges]]</f>
        <v>13598</v>
      </c>
      <c r="N5409" t="s">
        <v>28</v>
      </c>
      <c r="O5409" t="s">
        <v>971</v>
      </c>
      <c r="P5409">
        <v>0</v>
      </c>
      <c r="Q5409" t="b">
        <v>0</v>
      </c>
      <c r="R5409" t="s">
        <v>891</v>
      </c>
      <c r="S5409">
        <v>0</v>
      </c>
      <c r="T5409">
        <f>invoices[[#This Row],[total_amount]]</f>
        <v>13598</v>
      </c>
      <c r="U5409" t="s">
        <v>3629</v>
      </c>
      <c r="V5409" t="str">
        <f>INDEX([1]!Table1[tenantname],MATCH(invoices[[#This Row],[allotment_id]],[1]!Table1[TenantAllotmentID],0))</f>
        <v>Sameeksha Mahajan (A24-C1)</v>
      </c>
      <c r="W5409" t="s">
        <v>15093</v>
      </c>
      <c r="X5409" t="s">
        <v>15094</v>
      </c>
      <c r="Y5409" s="4">
        <v>45108</v>
      </c>
      <c r="Z5409" t="s">
        <v>15808</v>
      </c>
      <c r="AA5409">
        <v>8971</v>
      </c>
      <c r="AB5409">
        <v>2991</v>
      </c>
      <c r="AC5409">
        <v>538</v>
      </c>
      <c r="AD5409" s="7">
        <f>invoices[[#This Row],[Rent]]+invoices[[#This Row],[Services]]+invoices[[#This Row],[GST]]</f>
        <v>12500</v>
      </c>
      <c r="AE5409" s="7">
        <f>invoices[[#This Row],[Total]]-invoices[[#This Row],[rent_amount]]</f>
        <v>0</v>
      </c>
      <c r="AF5409">
        <v>1686</v>
      </c>
      <c r="AG5409">
        <v>1098</v>
      </c>
      <c r="AH5409">
        <f>invoices[[#This Row],[EB Amount]]-invoices[[#This Row],[electricity_amount]]</f>
        <v>0</v>
      </c>
    </row>
    <row r="5410" spans="1:34">
      <c r="A5410" t="s">
        <v>5215</v>
      </c>
      <c r="B5410" t="s">
        <v>22</v>
      </c>
      <c r="C5410" t="s">
        <v>737</v>
      </c>
      <c r="D5410" t="s">
        <v>24</v>
      </c>
      <c r="E5410" t="s">
        <v>96</v>
      </c>
      <c r="F5410" t="s">
        <v>510</v>
      </c>
      <c r="G5410" t="s">
        <v>5216</v>
      </c>
      <c r="H5410" s="1">
        <f>DATE(YEAR(invoices[[#This Row],[due_date]]),MONTH(invoices[[#This Row],[due_date]]),1)</f>
        <v>45108</v>
      </c>
      <c r="I5410" s="1">
        <v>45114</v>
      </c>
      <c r="J5410">
        <v>13600</v>
      </c>
      <c r="K5410">
        <v>1748</v>
      </c>
      <c r="L5410">
        <v>0</v>
      </c>
      <c r="M5410">
        <f>invoices[[#This Row],[rent_amount]]+invoices[[#This Row],[electricity_amount]]+invoices[[#This Row],[other_charges]]</f>
        <v>15348</v>
      </c>
      <c r="N5410" t="s">
        <v>28</v>
      </c>
      <c r="O5410" t="s">
        <v>1284</v>
      </c>
      <c r="P5410">
        <v>0</v>
      </c>
      <c r="Q5410" t="b">
        <v>0</v>
      </c>
      <c r="R5410" t="s">
        <v>891</v>
      </c>
      <c r="S5410">
        <v>0</v>
      </c>
      <c r="T5410">
        <f>invoices[[#This Row],[total_amount]]</f>
        <v>15348</v>
      </c>
      <c r="U5410" t="s">
        <v>739</v>
      </c>
      <c r="V5410" t="str">
        <f>INDEX([1]!Table1[tenantname],MATCH(invoices[[#This Row],[allotment_id]],[1]!Table1[TenantAllotmentID],0))</f>
        <v>Ramachandra reddy Aasodi (B33-B2)</v>
      </c>
      <c r="W5410" t="s">
        <v>14213</v>
      </c>
      <c r="X5410" t="s">
        <v>14214</v>
      </c>
      <c r="Y5410" s="4">
        <v>45108</v>
      </c>
      <c r="Z5410" t="s">
        <v>15808</v>
      </c>
      <c r="AA5410">
        <v>9761</v>
      </c>
      <c r="AB5410">
        <v>3253</v>
      </c>
      <c r="AC5410">
        <v>586</v>
      </c>
      <c r="AD5410" s="7">
        <f>invoices[[#This Row],[Rent]]+invoices[[#This Row],[Services]]+invoices[[#This Row],[GST]]</f>
        <v>13600</v>
      </c>
      <c r="AE5410" s="7">
        <f>invoices[[#This Row],[Total]]-invoices[[#This Row],[rent_amount]]</f>
        <v>0</v>
      </c>
      <c r="AF5410">
        <v>1842</v>
      </c>
      <c r="AG5410">
        <v>1748</v>
      </c>
      <c r="AH5410">
        <f>invoices[[#This Row],[EB Amount]]-invoices[[#This Row],[electricity_amount]]</f>
        <v>0</v>
      </c>
    </row>
    <row r="5411" spans="1:34">
      <c r="A5411" t="s">
        <v>5458</v>
      </c>
      <c r="B5411" t="s">
        <v>22</v>
      </c>
      <c r="C5411" t="s">
        <v>5459</v>
      </c>
      <c r="D5411" t="s">
        <v>24</v>
      </c>
      <c r="E5411" t="s">
        <v>112</v>
      </c>
      <c r="F5411" t="s">
        <v>1305</v>
      </c>
      <c r="G5411" t="s">
        <v>5460</v>
      </c>
      <c r="H5411" s="1">
        <f>DATE(YEAR(invoices[[#This Row],[due_date]]),MONTH(invoices[[#This Row],[due_date]]),1)</f>
        <v>45108</v>
      </c>
      <c r="I5411" s="1">
        <v>45114</v>
      </c>
      <c r="J5411">
        <v>13050</v>
      </c>
      <c r="K5411">
        <v>0</v>
      </c>
      <c r="L5411">
        <v>0</v>
      </c>
      <c r="M5411">
        <f>invoices[[#This Row],[rent_amount]]+invoices[[#This Row],[electricity_amount]]+invoices[[#This Row],[other_charges]]</f>
        <v>13050</v>
      </c>
      <c r="N5411" t="s">
        <v>28</v>
      </c>
      <c r="O5411" t="s">
        <v>971</v>
      </c>
      <c r="P5411">
        <v>0</v>
      </c>
      <c r="Q5411" t="b">
        <v>0</v>
      </c>
      <c r="R5411" t="s">
        <v>891</v>
      </c>
      <c r="S5411">
        <v>0</v>
      </c>
      <c r="T5411">
        <f>invoices[[#This Row],[total_amount]]</f>
        <v>13050</v>
      </c>
      <c r="U5411" t="s">
        <v>5461</v>
      </c>
      <c r="V5411" t="str">
        <f>INDEX([1]!Table1[tenantname],MATCH(invoices[[#This Row],[allotment_id]],[1]!Table1[TenantAllotmentID],0))</f>
        <v>Saswat Panigrahi (A23-B1)</v>
      </c>
      <c r="W5411" t="s">
        <v>15376</v>
      </c>
      <c r="X5411" t="s">
        <v>15377</v>
      </c>
      <c r="Y5411" s="4">
        <v>45108</v>
      </c>
      <c r="Z5411" t="s">
        <v>15808</v>
      </c>
      <c r="AA5411">
        <v>9366</v>
      </c>
      <c r="AB5411">
        <v>3122</v>
      </c>
      <c r="AC5411">
        <v>562</v>
      </c>
      <c r="AD5411" s="7">
        <f>invoices[[#This Row],[Rent]]+invoices[[#This Row],[Services]]+invoices[[#This Row],[GST]]</f>
        <v>13050</v>
      </c>
      <c r="AE5411" s="7">
        <f>invoices[[#This Row],[Total]]-invoices[[#This Row],[rent_amount]]</f>
        <v>0</v>
      </c>
      <c r="AF5411">
        <v>1963</v>
      </c>
      <c r="AG5411">
        <v>0</v>
      </c>
      <c r="AH5411">
        <f>invoices[[#This Row],[EB Amount]]-invoices[[#This Row],[electricity_amount]]</f>
        <v>0</v>
      </c>
    </row>
    <row r="5412" spans="1:34">
      <c r="A5412" t="s">
        <v>5557</v>
      </c>
      <c r="B5412" t="s">
        <v>22</v>
      </c>
      <c r="C5412" t="s">
        <v>1683</v>
      </c>
      <c r="D5412" t="s">
        <v>24</v>
      </c>
      <c r="E5412" t="s">
        <v>195</v>
      </c>
      <c r="F5412" t="s">
        <v>375</v>
      </c>
      <c r="G5412" t="s">
        <v>5558</v>
      </c>
      <c r="H5412" s="1">
        <f>DATE(YEAR(invoices[[#This Row],[due_date]]),MONTH(invoices[[#This Row],[due_date]]),1)</f>
        <v>45108</v>
      </c>
      <c r="I5412" s="1">
        <v>45114</v>
      </c>
      <c r="J5412">
        <v>12500</v>
      </c>
      <c r="K5412">
        <v>0</v>
      </c>
      <c r="L5412">
        <v>0</v>
      </c>
      <c r="M5412">
        <f>invoices[[#This Row],[rent_amount]]+invoices[[#This Row],[electricity_amount]]+invoices[[#This Row],[other_charges]]</f>
        <v>12500</v>
      </c>
      <c r="N5412" t="s">
        <v>28</v>
      </c>
      <c r="O5412" t="s">
        <v>1284</v>
      </c>
      <c r="P5412">
        <v>0</v>
      </c>
      <c r="Q5412" t="b">
        <v>0</v>
      </c>
      <c r="R5412" t="s">
        <v>891</v>
      </c>
      <c r="S5412">
        <v>0</v>
      </c>
      <c r="T5412">
        <f>invoices[[#This Row],[total_amount]]</f>
        <v>12500</v>
      </c>
      <c r="U5412" t="s">
        <v>5559</v>
      </c>
      <c r="V5412" t="str">
        <f>INDEX([1]!Table1[tenantname],MATCH(invoices[[#This Row],[allotment_id]],[1]!Table1[TenantAllotmentID],0))</f>
        <v>Naga Anjana Ainam (D41-C2)</v>
      </c>
      <c r="W5412" t="s">
        <v>14558</v>
      </c>
      <c r="X5412" t="s">
        <v>15392</v>
      </c>
      <c r="Y5412" s="4">
        <v>45108</v>
      </c>
      <c r="Z5412" t="s">
        <v>15808</v>
      </c>
      <c r="AA5412">
        <v>8971</v>
      </c>
      <c r="AB5412">
        <v>2991</v>
      </c>
      <c r="AC5412">
        <v>538</v>
      </c>
      <c r="AD5412" s="7">
        <f>invoices[[#This Row],[Rent]]+invoices[[#This Row],[Services]]+invoices[[#This Row],[GST]]</f>
        <v>12500</v>
      </c>
      <c r="AE5412" s="7">
        <f>invoices[[#This Row],[Total]]-invoices[[#This Row],[rent_amount]]</f>
        <v>0</v>
      </c>
      <c r="AF5412">
        <v>2006</v>
      </c>
      <c r="AG5412">
        <v>0</v>
      </c>
      <c r="AH5412">
        <f>invoices[[#This Row],[EB Amount]]-invoices[[#This Row],[electricity_amount]]</f>
        <v>0</v>
      </c>
    </row>
    <row r="5413" spans="1:34">
      <c r="A5413" t="s">
        <v>5649</v>
      </c>
      <c r="B5413" t="s">
        <v>22</v>
      </c>
      <c r="C5413" t="s">
        <v>1250</v>
      </c>
      <c r="D5413" t="s">
        <v>24</v>
      </c>
      <c r="E5413" t="s">
        <v>155</v>
      </c>
      <c r="F5413" t="s">
        <v>742</v>
      </c>
      <c r="G5413" t="s">
        <v>5650</v>
      </c>
      <c r="H5413" s="1">
        <f>DATE(YEAR(invoices[[#This Row],[due_date]]),MONTH(invoices[[#This Row],[due_date]]),1)</f>
        <v>45108</v>
      </c>
      <c r="I5413" s="1">
        <v>45114</v>
      </c>
      <c r="J5413">
        <v>12200</v>
      </c>
      <c r="K5413">
        <v>0</v>
      </c>
      <c r="L5413">
        <v>0</v>
      </c>
      <c r="M5413">
        <f>invoices[[#This Row],[rent_amount]]+invoices[[#This Row],[electricity_amount]]+invoices[[#This Row],[other_charges]]</f>
        <v>12200</v>
      </c>
      <c r="N5413" t="s">
        <v>28</v>
      </c>
      <c r="O5413" t="s">
        <v>971</v>
      </c>
      <c r="P5413">
        <v>0</v>
      </c>
      <c r="Q5413" t="b">
        <v>0</v>
      </c>
      <c r="R5413" t="s">
        <v>891</v>
      </c>
      <c r="S5413">
        <v>0</v>
      </c>
      <c r="T5413">
        <f>invoices[[#This Row],[total_amount]]</f>
        <v>12200</v>
      </c>
      <c r="U5413" t="s">
        <v>1252</v>
      </c>
      <c r="V5413" t="str">
        <f>INDEX([1]!Table1[tenantname],MATCH(invoices[[#This Row],[allotment_id]],[1]!Table1[TenantAllotmentID],0))</f>
        <v>Adya Rateria (C44-C1)</v>
      </c>
      <c r="W5413" t="s">
        <v>14398</v>
      </c>
      <c r="X5413" t="s">
        <v>14399</v>
      </c>
      <c r="Y5413" s="4">
        <v>45108</v>
      </c>
      <c r="Z5413" t="s">
        <v>15808</v>
      </c>
      <c r="AA5413">
        <v>8757</v>
      </c>
      <c r="AB5413">
        <v>2918</v>
      </c>
      <c r="AC5413">
        <v>525</v>
      </c>
      <c r="AD5413" s="7">
        <f>invoices[[#This Row],[Rent]]+invoices[[#This Row],[Services]]+invoices[[#This Row],[GST]]</f>
        <v>12200</v>
      </c>
      <c r="AE5413" s="7">
        <f>invoices[[#This Row],[Total]]-invoices[[#This Row],[rent_amount]]</f>
        <v>0</v>
      </c>
      <c r="AF5413">
        <v>2051</v>
      </c>
      <c r="AG5413">
        <v>0</v>
      </c>
      <c r="AH5413">
        <f>invoices[[#This Row],[EB Amount]]-invoices[[#This Row],[electricity_amount]]</f>
        <v>0</v>
      </c>
    </row>
    <row r="5414" spans="1:34">
      <c r="A5414" t="s">
        <v>5663</v>
      </c>
      <c r="B5414" t="s">
        <v>22</v>
      </c>
      <c r="C5414" t="s">
        <v>3654</v>
      </c>
      <c r="D5414" t="s">
        <v>24</v>
      </c>
      <c r="E5414" t="s">
        <v>275</v>
      </c>
      <c r="F5414" t="s">
        <v>411</v>
      </c>
      <c r="G5414" t="s">
        <v>5664</v>
      </c>
      <c r="H5414" s="1">
        <f>DATE(YEAR(invoices[[#This Row],[due_date]]),MONTH(invoices[[#This Row],[due_date]]),1)</f>
        <v>45108</v>
      </c>
      <c r="I5414" s="1">
        <v>45114</v>
      </c>
      <c r="J5414">
        <v>4387</v>
      </c>
      <c r="K5414">
        <v>525</v>
      </c>
      <c r="L5414">
        <v>2250</v>
      </c>
      <c r="M5414">
        <f>invoices[[#This Row],[rent_amount]]+invoices[[#This Row],[electricity_amount]]+invoices[[#This Row],[other_charges]]</f>
        <v>7162</v>
      </c>
      <c r="N5414" t="s">
        <v>28</v>
      </c>
      <c r="O5414" t="s">
        <v>971</v>
      </c>
      <c r="P5414">
        <v>0</v>
      </c>
      <c r="Q5414" t="b">
        <v>0</v>
      </c>
      <c r="R5414" t="s">
        <v>891</v>
      </c>
      <c r="S5414">
        <v>0</v>
      </c>
      <c r="T5414">
        <f>invoices[[#This Row],[total_amount]]</f>
        <v>7162</v>
      </c>
      <c r="U5414" t="s">
        <v>4335</v>
      </c>
      <c r="V5414" t="str">
        <f>INDEX([1]!Table1[tenantname],MATCH(invoices[[#This Row],[allotment_id]],[1]!Table1[TenantAllotmentID],0))</f>
        <v>Srividya Bannaravuri (B44-B2)</v>
      </c>
      <c r="W5414" t="s">
        <v>15100</v>
      </c>
      <c r="X5414" t="s">
        <v>15214</v>
      </c>
      <c r="Y5414" s="4">
        <v>45108</v>
      </c>
      <c r="Z5414" t="s">
        <v>15808</v>
      </c>
      <c r="AA5414">
        <v>3149</v>
      </c>
      <c r="AB5414">
        <v>1049</v>
      </c>
      <c r="AC5414">
        <v>189</v>
      </c>
      <c r="AD5414" s="7">
        <f>invoices[[#This Row],[Rent]]+invoices[[#This Row],[Services]]+invoices[[#This Row],[GST]]</f>
        <v>4387</v>
      </c>
      <c r="AE5414" s="7">
        <f>invoices[[#This Row],[Total]]-invoices[[#This Row],[rent_amount]]</f>
        <v>0</v>
      </c>
      <c r="AF5414">
        <v>2057</v>
      </c>
      <c r="AG5414">
        <v>525</v>
      </c>
      <c r="AH5414">
        <f>invoices[[#This Row],[EB Amount]]-invoices[[#This Row],[electricity_amount]]</f>
        <v>0</v>
      </c>
    </row>
    <row r="5415" spans="1:34">
      <c r="A5415" t="s">
        <v>5730</v>
      </c>
      <c r="B5415" t="s">
        <v>22</v>
      </c>
      <c r="C5415" t="s">
        <v>2682</v>
      </c>
      <c r="D5415" t="s">
        <v>24</v>
      </c>
      <c r="E5415" t="s">
        <v>25</v>
      </c>
      <c r="F5415" t="s">
        <v>65</v>
      </c>
      <c r="G5415" t="s">
        <v>5731</v>
      </c>
      <c r="H5415" s="1">
        <f>DATE(YEAR(invoices[[#This Row],[due_date]]),MONTH(invoices[[#This Row],[due_date]]),1)</f>
        <v>45108</v>
      </c>
      <c r="I5415" s="1">
        <v>45114</v>
      </c>
      <c r="J5415">
        <v>12500</v>
      </c>
      <c r="K5415">
        <v>0</v>
      </c>
      <c r="L5415">
        <v>0</v>
      </c>
      <c r="M5415">
        <f>invoices[[#This Row],[rent_amount]]+invoices[[#This Row],[electricity_amount]]+invoices[[#This Row],[other_charges]]</f>
        <v>12500</v>
      </c>
      <c r="N5415" t="s">
        <v>28</v>
      </c>
      <c r="O5415" t="s">
        <v>890</v>
      </c>
      <c r="P5415">
        <v>0</v>
      </c>
      <c r="Q5415" t="b">
        <v>0</v>
      </c>
      <c r="R5415" t="s">
        <v>891</v>
      </c>
      <c r="S5415">
        <v>0</v>
      </c>
      <c r="T5415">
        <f>invoices[[#This Row],[total_amount]]</f>
        <v>12500</v>
      </c>
      <c r="U5415" t="s">
        <v>2684</v>
      </c>
      <c r="V5415" t="str">
        <f>INDEX([1]!Table1[tenantname],MATCH(invoices[[#This Row],[allotment_id]],[1]!Table1[TenantAllotmentID],0))</f>
        <v>Amita Asthana (A24-C2)</v>
      </c>
      <c r="W5415" t="s">
        <v>14866</v>
      </c>
      <c r="X5415" t="s">
        <v>14867</v>
      </c>
      <c r="Y5415" s="4">
        <v>45108</v>
      </c>
      <c r="Z5415" t="s">
        <v>15808</v>
      </c>
      <c r="AA5415">
        <v>8971</v>
      </c>
      <c r="AB5415">
        <v>2991</v>
      </c>
      <c r="AC5415">
        <v>538</v>
      </c>
      <c r="AD5415" s="7">
        <f>invoices[[#This Row],[Rent]]+invoices[[#This Row],[Services]]+invoices[[#This Row],[GST]]</f>
        <v>12500</v>
      </c>
      <c r="AE5415" s="7">
        <f>invoices[[#This Row],[Total]]-invoices[[#This Row],[rent_amount]]</f>
        <v>0</v>
      </c>
      <c r="AF5415">
        <v>2088</v>
      </c>
      <c r="AG5415">
        <v>0</v>
      </c>
      <c r="AH5415">
        <f>invoices[[#This Row],[EB Amount]]-invoices[[#This Row],[electricity_amount]]</f>
        <v>0</v>
      </c>
    </row>
    <row r="5416" spans="1:34">
      <c r="A5416" t="s">
        <v>5777</v>
      </c>
      <c r="B5416" t="s">
        <v>22</v>
      </c>
      <c r="C5416" t="s">
        <v>1197</v>
      </c>
      <c r="D5416" t="s">
        <v>24</v>
      </c>
      <c r="E5416" t="s">
        <v>268</v>
      </c>
      <c r="F5416" t="s">
        <v>359</v>
      </c>
      <c r="G5416" t="s">
        <v>5778</v>
      </c>
      <c r="H5416" s="1">
        <f>DATE(YEAR(invoices[[#This Row],[due_date]]),MONTH(invoices[[#This Row],[due_date]]),1)</f>
        <v>45108</v>
      </c>
      <c r="I5416" s="1">
        <v>45114</v>
      </c>
      <c r="J5416">
        <v>12500</v>
      </c>
      <c r="K5416">
        <v>1500</v>
      </c>
      <c r="L5416">
        <v>0</v>
      </c>
      <c r="M5416">
        <f>invoices[[#This Row],[rent_amount]]+invoices[[#This Row],[electricity_amount]]+invoices[[#This Row],[other_charges]]</f>
        <v>14000</v>
      </c>
      <c r="N5416" t="s">
        <v>28</v>
      </c>
      <c r="O5416" t="s">
        <v>971</v>
      </c>
      <c r="P5416">
        <v>0</v>
      </c>
      <c r="Q5416" t="b">
        <v>0</v>
      </c>
      <c r="R5416" t="s">
        <v>891</v>
      </c>
      <c r="S5416">
        <v>0</v>
      </c>
      <c r="T5416">
        <f>invoices[[#This Row],[total_amount]]</f>
        <v>14000</v>
      </c>
      <c r="U5416" t="s">
        <v>1199</v>
      </c>
      <c r="V5416" t="str">
        <f>INDEX([1]!Table1[tenantname],MATCH(invoices[[#This Row],[allotment_id]],[1]!Table1[TenantAllotmentID],0))</f>
        <v>Suchitprasath Dhamodharan (C21-D1)</v>
      </c>
      <c r="W5416" t="s">
        <v>14378</v>
      </c>
      <c r="X5416" t="s">
        <v>14379</v>
      </c>
      <c r="Y5416" s="4">
        <v>45108</v>
      </c>
      <c r="Z5416" t="s">
        <v>15808</v>
      </c>
      <c r="AA5416">
        <v>8971</v>
      </c>
      <c r="AB5416">
        <v>2991</v>
      </c>
      <c r="AC5416">
        <v>538</v>
      </c>
      <c r="AD5416" s="7">
        <f>invoices[[#This Row],[Rent]]+invoices[[#This Row],[Services]]+invoices[[#This Row],[GST]]</f>
        <v>12500</v>
      </c>
      <c r="AE5416" s="7">
        <f>invoices[[#This Row],[Total]]-invoices[[#This Row],[rent_amount]]</f>
        <v>0</v>
      </c>
      <c r="AF5416">
        <v>2111</v>
      </c>
      <c r="AG5416">
        <v>1500</v>
      </c>
      <c r="AH5416">
        <f>invoices[[#This Row],[EB Amount]]-invoices[[#This Row],[electricity_amount]]</f>
        <v>0</v>
      </c>
    </row>
    <row r="5417" spans="1:34">
      <c r="A5417" s="2" t="s">
        <v>5789</v>
      </c>
      <c r="B5417" t="s">
        <v>22</v>
      </c>
      <c r="C5417" t="s">
        <v>95</v>
      </c>
      <c r="D5417" t="s">
        <v>24</v>
      </c>
      <c r="E5417" t="s">
        <v>96</v>
      </c>
      <c r="F5417" t="s">
        <v>390</v>
      </c>
      <c r="G5417" t="s">
        <v>5790</v>
      </c>
      <c r="H5417" s="1">
        <f>DATE(YEAR(invoices[[#This Row],[due_date]]),MONTH(invoices[[#This Row],[due_date]]),1)</f>
        <v>45108</v>
      </c>
      <c r="I5417" s="1">
        <v>45114</v>
      </c>
      <c r="J5417">
        <v>17499</v>
      </c>
      <c r="K5417">
        <v>1292</v>
      </c>
      <c r="L5417">
        <v>0</v>
      </c>
      <c r="M5417">
        <f>invoices[[#This Row],[rent_amount]]+invoices[[#This Row],[electricity_amount]]+invoices[[#This Row],[other_charges]]</f>
        <v>18791</v>
      </c>
      <c r="N5417" t="s">
        <v>28</v>
      </c>
      <c r="O5417" t="s">
        <v>1284</v>
      </c>
      <c r="P5417">
        <v>0</v>
      </c>
      <c r="Q5417" t="b">
        <v>0</v>
      </c>
      <c r="R5417" t="s">
        <v>891</v>
      </c>
      <c r="S5417">
        <v>0</v>
      </c>
      <c r="T5417">
        <f>invoices[[#This Row],[total_amount]]</f>
        <v>18791</v>
      </c>
      <c r="U5417" t="s">
        <v>5791</v>
      </c>
      <c r="V5417" t="str">
        <f>INDEX([1]!Table1[tenantname],MATCH(invoices[[#This Row],[allotment_id]],[1]!Table1[TenantAllotmentID],0))</f>
        <v>Athreya Guru (B33-A1)</v>
      </c>
      <c r="W5417" t="s">
        <v>14002</v>
      </c>
      <c r="X5417" t="s">
        <v>15424</v>
      </c>
      <c r="Y5417" s="4">
        <v>45108</v>
      </c>
      <c r="Z5417" t="s">
        <v>15808</v>
      </c>
      <c r="AA5417">
        <v>12560</v>
      </c>
      <c r="AB5417">
        <v>4186</v>
      </c>
      <c r="AC5417">
        <v>753</v>
      </c>
      <c r="AD5417" s="7">
        <f>invoices[[#This Row],[Rent]]+invoices[[#This Row],[Services]]+invoices[[#This Row],[GST]]</f>
        <v>17499</v>
      </c>
      <c r="AE5417" s="7">
        <f>invoices[[#This Row],[Total]]-invoices[[#This Row],[rent_amount]]</f>
        <v>0</v>
      </c>
      <c r="AF5417">
        <v>2117</v>
      </c>
      <c r="AG5417">
        <v>1292</v>
      </c>
      <c r="AH5417">
        <f>invoices[[#This Row],[EB Amount]]-invoices[[#This Row],[electricity_amount]]</f>
        <v>0</v>
      </c>
    </row>
    <row r="5418" spans="1:34">
      <c r="A5418" t="s">
        <v>5828</v>
      </c>
      <c r="B5418" t="s">
        <v>22</v>
      </c>
      <c r="C5418" t="s">
        <v>1609</v>
      </c>
      <c r="D5418" t="s">
        <v>24</v>
      </c>
      <c r="E5418" t="s">
        <v>342</v>
      </c>
      <c r="F5418" t="s">
        <v>1279</v>
      </c>
      <c r="G5418" t="s">
        <v>5829</v>
      </c>
      <c r="H5418" s="1">
        <f>DATE(YEAR(invoices[[#This Row],[due_date]]),MONTH(invoices[[#This Row],[due_date]]),1)</f>
        <v>45108</v>
      </c>
      <c r="I5418" s="1">
        <v>45114</v>
      </c>
      <c r="J5418">
        <v>7897</v>
      </c>
      <c r="K5418">
        <v>2700</v>
      </c>
      <c r="L5418">
        <v>0</v>
      </c>
      <c r="M5418">
        <f>invoices[[#This Row],[rent_amount]]+invoices[[#This Row],[electricity_amount]]+invoices[[#This Row],[other_charges]]</f>
        <v>10597</v>
      </c>
      <c r="N5418" t="s">
        <v>28</v>
      </c>
      <c r="O5418" t="s">
        <v>1284</v>
      </c>
      <c r="P5418">
        <v>0</v>
      </c>
      <c r="Q5418" t="b">
        <v>0</v>
      </c>
      <c r="R5418" t="s">
        <v>891</v>
      </c>
      <c r="S5418">
        <v>0</v>
      </c>
      <c r="T5418">
        <f>invoices[[#This Row],[total_amount]]</f>
        <v>10597</v>
      </c>
      <c r="U5418" t="s">
        <v>1612</v>
      </c>
      <c r="V5418" t="str">
        <f>INDEX([1]!Table1[tenantname],MATCH(invoices[[#This Row],[allotment_id]],[1]!Table1[TenantAllotmentID],0))</f>
        <v>Manisha Manoharan (D11-C2)</v>
      </c>
      <c r="W5418" t="s">
        <v>14534</v>
      </c>
      <c r="X5418" t="s">
        <v>14535</v>
      </c>
      <c r="Y5418" s="4">
        <v>45108</v>
      </c>
      <c r="Z5418" t="s">
        <v>15808</v>
      </c>
      <c r="AA5418">
        <v>5668</v>
      </c>
      <c r="AB5418">
        <v>1889</v>
      </c>
      <c r="AC5418">
        <v>340</v>
      </c>
      <c r="AD5418" s="7">
        <f>invoices[[#This Row],[Rent]]+invoices[[#This Row],[Services]]+invoices[[#This Row],[GST]]</f>
        <v>7897</v>
      </c>
      <c r="AE5418" s="7">
        <f>invoices[[#This Row],[Total]]-invoices[[#This Row],[rent_amount]]</f>
        <v>0</v>
      </c>
      <c r="AF5418">
        <v>2141</v>
      </c>
      <c r="AG5418">
        <v>2700</v>
      </c>
      <c r="AH5418">
        <f>invoices[[#This Row],[EB Amount]]-invoices[[#This Row],[electricity_amount]]</f>
        <v>0</v>
      </c>
    </row>
    <row r="5419" spans="1:34">
      <c r="A5419" t="s">
        <v>5896</v>
      </c>
      <c r="B5419" t="s">
        <v>22</v>
      </c>
      <c r="C5419" t="s">
        <v>1068</v>
      </c>
      <c r="D5419" t="s">
        <v>24</v>
      </c>
      <c r="E5419" t="s">
        <v>476</v>
      </c>
      <c r="F5419" t="s">
        <v>1069</v>
      </c>
      <c r="G5419" t="s">
        <v>5897</v>
      </c>
      <c r="H5419" s="1">
        <f>DATE(YEAR(invoices[[#This Row],[due_date]]),MONTH(invoices[[#This Row],[due_date]]),1)</f>
        <v>45108</v>
      </c>
      <c r="I5419" s="1">
        <v>45114</v>
      </c>
      <c r="J5419">
        <v>12500</v>
      </c>
      <c r="K5419">
        <v>2250</v>
      </c>
      <c r="L5419">
        <v>0</v>
      </c>
      <c r="M5419">
        <f>invoices[[#This Row],[rent_amount]]+invoices[[#This Row],[electricity_amount]]+invoices[[#This Row],[other_charges]]</f>
        <v>14750</v>
      </c>
      <c r="N5419" t="s">
        <v>28</v>
      </c>
      <c r="O5419" t="s">
        <v>1284</v>
      </c>
      <c r="P5419">
        <v>0</v>
      </c>
      <c r="Q5419" t="b">
        <v>0</v>
      </c>
      <c r="R5419" t="s">
        <v>891</v>
      </c>
      <c r="S5419">
        <v>0</v>
      </c>
      <c r="T5419">
        <f>invoices[[#This Row],[total_amount]]</f>
        <v>14750</v>
      </c>
      <c r="U5419" t="s">
        <v>1071</v>
      </c>
      <c r="V5419" t="str">
        <f>INDEX([1]!Table1[tenantname],MATCH(invoices[[#This Row],[allotment_id]],[1]!Table1[TenantAllotmentID],0))</f>
        <v>pradeep Kashavena (B41-C2)</v>
      </c>
      <c r="W5419" t="s">
        <v>14337</v>
      </c>
      <c r="X5419" t="s">
        <v>14338</v>
      </c>
      <c r="Y5419" s="4">
        <v>45108</v>
      </c>
      <c r="Z5419" t="s">
        <v>15808</v>
      </c>
      <c r="AA5419">
        <v>8971</v>
      </c>
      <c r="AB5419">
        <v>2991</v>
      </c>
      <c r="AC5419">
        <v>538</v>
      </c>
      <c r="AD5419" s="7">
        <f>invoices[[#This Row],[Rent]]+invoices[[#This Row],[Services]]+invoices[[#This Row],[GST]]</f>
        <v>12500</v>
      </c>
      <c r="AE5419" s="7">
        <f>invoices[[#This Row],[Total]]-invoices[[#This Row],[rent_amount]]</f>
        <v>0</v>
      </c>
      <c r="AF5419">
        <v>2172</v>
      </c>
      <c r="AG5419">
        <v>2250</v>
      </c>
      <c r="AH5419">
        <f>invoices[[#This Row],[EB Amount]]-invoices[[#This Row],[electricity_amount]]</f>
        <v>0</v>
      </c>
    </row>
    <row r="5420" spans="1:34">
      <c r="A5420" t="s">
        <v>5906</v>
      </c>
      <c r="B5420" t="s">
        <v>22</v>
      </c>
      <c r="C5420" t="s">
        <v>5531</v>
      </c>
      <c r="D5420" t="s">
        <v>24</v>
      </c>
      <c r="E5420" t="s">
        <v>399</v>
      </c>
      <c r="F5420" t="s">
        <v>1525</v>
      </c>
      <c r="G5420" t="s">
        <v>5907</v>
      </c>
      <c r="H5420" s="1">
        <f>DATE(YEAR(invoices[[#This Row],[due_date]]),MONTH(invoices[[#This Row],[due_date]]),1)</f>
        <v>45108</v>
      </c>
      <c r="I5420" s="1">
        <v>45114</v>
      </c>
      <c r="J5420">
        <v>906</v>
      </c>
      <c r="K5420">
        <v>0</v>
      </c>
      <c r="L5420">
        <v>0</v>
      </c>
      <c r="M5420">
        <f>invoices[[#This Row],[rent_amount]]+invoices[[#This Row],[electricity_amount]]+invoices[[#This Row],[other_charges]]</f>
        <v>906</v>
      </c>
      <c r="N5420" t="s">
        <v>28</v>
      </c>
      <c r="O5420" t="s">
        <v>971</v>
      </c>
      <c r="P5420">
        <v>0</v>
      </c>
      <c r="Q5420" t="b">
        <v>0</v>
      </c>
      <c r="R5420" t="s">
        <v>891</v>
      </c>
      <c r="S5420">
        <v>0</v>
      </c>
      <c r="T5420">
        <f>invoices[[#This Row],[total_amount]]</f>
        <v>906</v>
      </c>
      <c r="U5420" t="s">
        <v>5533</v>
      </c>
      <c r="V5420" t="str">
        <f>INDEX([1]!Table1[tenantname],MATCH(invoices[[#This Row],[allotment_id]],[1]!Table1[TenantAllotmentID],0))</f>
        <v>Savia Pereira (B22-B1)</v>
      </c>
      <c r="W5420" t="s">
        <v>15390</v>
      </c>
      <c r="X5420" t="s">
        <v>15391</v>
      </c>
      <c r="Y5420" s="4">
        <v>45108</v>
      </c>
      <c r="Z5420" t="s">
        <v>15808</v>
      </c>
      <c r="AA5420">
        <v>650</v>
      </c>
      <c r="AB5420">
        <v>217</v>
      </c>
      <c r="AC5420">
        <v>39</v>
      </c>
      <c r="AD5420" s="7">
        <f>invoices[[#This Row],[Rent]]+invoices[[#This Row],[Services]]+invoices[[#This Row],[GST]]</f>
        <v>906</v>
      </c>
      <c r="AE5420" s="7">
        <f>invoices[[#This Row],[Total]]-invoices[[#This Row],[rent_amount]]</f>
        <v>0</v>
      </c>
      <c r="AF5420">
        <v>2176</v>
      </c>
      <c r="AG5420">
        <v>0</v>
      </c>
      <c r="AH5420">
        <f>invoices[[#This Row],[EB Amount]]-invoices[[#This Row],[electricity_amount]]</f>
        <v>0</v>
      </c>
    </row>
    <row r="5421" spans="1:34">
      <c r="A5421" t="s">
        <v>5914</v>
      </c>
      <c r="B5421" t="s">
        <v>22</v>
      </c>
      <c r="C5421" t="s">
        <v>426</v>
      </c>
      <c r="D5421" t="s">
        <v>24</v>
      </c>
      <c r="E5421" t="s">
        <v>181</v>
      </c>
      <c r="F5421" t="s">
        <v>427</v>
      </c>
      <c r="G5421" t="s">
        <v>5915</v>
      </c>
      <c r="H5421" s="1">
        <f>DATE(YEAR(invoices[[#This Row],[due_date]]),MONTH(invoices[[#This Row],[due_date]]),1)</f>
        <v>45108</v>
      </c>
      <c r="I5421" s="1">
        <v>45114</v>
      </c>
      <c r="J5421">
        <v>13600</v>
      </c>
      <c r="K5421">
        <v>1920</v>
      </c>
      <c r="L5421">
        <v>0</v>
      </c>
      <c r="M5421">
        <f>invoices[[#This Row],[rent_amount]]+invoices[[#This Row],[electricity_amount]]+invoices[[#This Row],[other_charges]]</f>
        <v>15520</v>
      </c>
      <c r="N5421" t="s">
        <v>28</v>
      </c>
      <c r="O5421" t="s">
        <v>971</v>
      </c>
      <c r="P5421">
        <v>0</v>
      </c>
      <c r="Q5421" t="b">
        <v>0</v>
      </c>
      <c r="R5421" t="s">
        <v>891</v>
      </c>
      <c r="S5421">
        <v>0</v>
      </c>
      <c r="T5421">
        <f>invoices[[#This Row],[total_amount]]</f>
        <v>15520</v>
      </c>
      <c r="U5421" t="s">
        <v>428</v>
      </c>
      <c r="V5421" t="str">
        <f>INDEX([1]!Table1[tenantname],MATCH(invoices[[#This Row],[allotment_id]],[1]!Table1[TenantAllotmentID],0))</f>
        <v>Vardhini Krishnamurthy (B24-B2)</v>
      </c>
      <c r="W5421" t="s">
        <v>14106</v>
      </c>
      <c r="X5421" t="s">
        <v>14107</v>
      </c>
      <c r="Y5421" s="4">
        <v>45108</v>
      </c>
      <c r="Z5421" t="s">
        <v>15808</v>
      </c>
      <c r="AA5421">
        <v>9761</v>
      </c>
      <c r="AB5421">
        <v>3253</v>
      </c>
      <c r="AC5421">
        <v>586</v>
      </c>
      <c r="AD5421" s="7">
        <f>invoices[[#This Row],[Rent]]+invoices[[#This Row],[Services]]+invoices[[#This Row],[GST]]</f>
        <v>13600</v>
      </c>
      <c r="AE5421" s="7">
        <f>invoices[[#This Row],[Total]]-invoices[[#This Row],[rent_amount]]</f>
        <v>0</v>
      </c>
      <c r="AF5421">
        <v>2179</v>
      </c>
      <c r="AG5421">
        <v>1920</v>
      </c>
      <c r="AH5421">
        <f>invoices[[#This Row],[EB Amount]]-invoices[[#This Row],[electricity_amount]]</f>
        <v>0</v>
      </c>
    </row>
    <row r="5422" spans="1:34">
      <c r="A5422" t="s">
        <v>5922</v>
      </c>
      <c r="B5422" t="s">
        <v>22</v>
      </c>
      <c r="C5422" t="s">
        <v>1436</v>
      </c>
      <c r="D5422" t="s">
        <v>24</v>
      </c>
      <c r="E5422" t="s">
        <v>349</v>
      </c>
      <c r="F5422" t="s">
        <v>716</v>
      </c>
      <c r="G5422" t="s">
        <v>5923</v>
      </c>
      <c r="H5422" s="1">
        <f>DATE(YEAR(invoices[[#This Row],[due_date]]),MONTH(invoices[[#This Row],[due_date]]),1)</f>
        <v>45108</v>
      </c>
      <c r="I5422" s="1">
        <v>45114</v>
      </c>
      <c r="J5422">
        <v>3509</v>
      </c>
      <c r="K5422">
        <v>1350</v>
      </c>
      <c r="L5422">
        <v>0</v>
      </c>
      <c r="M5422">
        <f>invoices[[#This Row],[rent_amount]]+invoices[[#This Row],[electricity_amount]]+invoices[[#This Row],[other_charges]]</f>
        <v>4859</v>
      </c>
      <c r="N5422" t="s">
        <v>28</v>
      </c>
      <c r="O5422" t="s">
        <v>890</v>
      </c>
      <c r="P5422">
        <v>0</v>
      </c>
      <c r="Q5422" t="b">
        <v>0</v>
      </c>
      <c r="R5422" t="s">
        <v>891</v>
      </c>
      <c r="S5422">
        <v>0</v>
      </c>
      <c r="T5422">
        <f>invoices[[#This Row],[total_amount]]</f>
        <v>4859</v>
      </c>
      <c r="U5422" t="s">
        <v>1439</v>
      </c>
      <c r="V5422" t="str">
        <f>INDEX([1]!Table1[tenantname],MATCH(invoices[[#This Row],[allotment_id]],[1]!Table1[TenantAllotmentID],0))</f>
        <v>Anil  raagu (B11-D1)</v>
      </c>
      <c r="W5422" t="s">
        <v>14472</v>
      </c>
      <c r="X5422" t="s">
        <v>14473</v>
      </c>
      <c r="Y5422" s="4">
        <v>45108</v>
      </c>
      <c r="Z5422" t="s">
        <v>15808</v>
      </c>
      <c r="AA5422">
        <v>2519</v>
      </c>
      <c r="AB5422">
        <v>839</v>
      </c>
      <c r="AC5422">
        <v>151</v>
      </c>
      <c r="AD5422" s="7">
        <f>invoices[[#This Row],[Rent]]+invoices[[#This Row],[Services]]+invoices[[#This Row],[GST]]</f>
        <v>3509</v>
      </c>
      <c r="AE5422" s="7">
        <f>invoices[[#This Row],[Total]]-invoices[[#This Row],[rent_amount]]</f>
        <v>0</v>
      </c>
      <c r="AF5422">
        <v>2184</v>
      </c>
      <c r="AG5422">
        <v>1350</v>
      </c>
      <c r="AH5422">
        <f>invoices[[#This Row],[EB Amount]]-invoices[[#This Row],[electricity_amount]]</f>
        <v>0</v>
      </c>
    </row>
    <row r="5423" spans="1:34">
      <c r="A5423" t="s">
        <v>5960</v>
      </c>
      <c r="B5423" t="s">
        <v>22</v>
      </c>
      <c r="C5423" t="s">
        <v>1811</v>
      </c>
      <c r="D5423" t="s">
        <v>24</v>
      </c>
      <c r="E5423" t="s">
        <v>34</v>
      </c>
      <c r="F5423" t="s">
        <v>805</v>
      </c>
      <c r="G5423" t="s">
        <v>5961</v>
      </c>
      <c r="H5423" s="1">
        <f>DATE(YEAR(invoices[[#This Row],[due_date]]),MONTH(invoices[[#This Row],[due_date]]),1)</f>
        <v>45108</v>
      </c>
      <c r="I5423" s="1">
        <v>45114</v>
      </c>
      <c r="J5423">
        <v>3660</v>
      </c>
      <c r="K5423">
        <v>980</v>
      </c>
      <c r="L5423">
        <v>2250</v>
      </c>
      <c r="M5423">
        <f>invoices[[#This Row],[rent_amount]]+invoices[[#This Row],[electricity_amount]]+invoices[[#This Row],[other_charges]]</f>
        <v>6890</v>
      </c>
      <c r="N5423" t="s">
        <v>28</v>
      </c>
      <c r="O5423" t="s">
        <v>1284</v>
      </c>
      <c r="P5423">
        <v>0</v>
      </c>
      <c r="Q5423" t="b">
        <v>0</v>
      </c>
      <c r="R5423" t="s">
        <v>891</v>
      </c>
      <c r="S5423">
        <v>0</v>
      </c>
      <c r="T5423">
        <f>invoices[[#This Row],[total_amount]]</f>
        <v>6890</v>
      </c>
      <c r="U5423" t="s">
        <v>1813</v>
      </c>
      <c r="V5423" t="str">
        <f>INDEX([1]!Table1[tenantname],MATCH(invoices[[#This Row],[allotment_id]],[1]!Table1[TenantAllotmentID],0))</f>
        <v>Kriti Agrawal (B43-A1)</v>
      </c>
      <c r="W5423" t="s">
        <v>14601</v>
      </c>
      <c r="X5423" t="s">
        <v>14602</v>
      </c>
      <c r="Y5423" s="4">
        <v>45108</v>
      </c>
      <c r="Z5423" t="s">
        <v>15808</v>
      </c>
      <c r="AA5423">
        <v>3660</v>
      </c>
      <c r="AB5423">
        <v>0</v>
      </c>
      <c r="AC5423">
        <v>0</v>
      </c>
      <c r="AD5423" s="7">
        <f>invoices[[#This Row],[Rent]]+invoices[[#This Row],[Services]]+invoices[[#This Row],[GST]]</f>
        <v>3660</v>
      </c>
      <c r="AE5423" s="7">
        <f>invoices[[#This Row],[Total]]-invoices[[#This Row],[rent_amount]]</f>
        <v>0</v>
      </c>
      <c r="AF5423">
        <v>2204</v>
      </c>
      <c r="AG5423">
        <v>980</v>
      </c>
      <c r="AH5423">
        <f>invoices[[#This Row],[EB Amount]]-invoices[[#This Row],[electricity_amount]]</f>
        <v>0</v>
      </c>
    </row>
    <row r="5424" spans="1:34">
      <c r="A5424" t="s">
        <v>6264</v>
      </c>
      <c r="B5424" t="s">
        <v>22</v>
      </c>
      <c r="C5424" t="s">
        <v>1347</v>
      </c>
      <c r="D5424" t="s">
        <v>24</v>
      </c>
      <c r="E5424" t="s">
        <v>104</v>
      </c>
      <c r="F5424" t="s">
        <v>105</v>
      </c>
      <c r="G5424" t="s">
        <v>6265</v>
      </c>
      <c r="H5424" s="1">
        <f>DATE(YEAR(invoices[[#This Row],[due_date]]),MONTH(invoices[[#This Row],[due_date]]),1)</f>
        <v>45108</v>
      </c>
      <c r="I5424" s="1">
        <v>45114</v>
      </c>
      <c r="J5424">
        <v>12500</v>
      </c>
      <c r="K5424">
        <v>0</v>
      </c>
      <c r="L5424">
        <v>0</v>
      </c>
      <c r="M5424">
        <f>invoices[[#This Row],[rent_amount]]+invoices[[#This Row],[electricity_amount]]+invoices[[#This Row],[other_charges]]</f>
        <v>12500</v>
      </c>
      <c r="N5424" t="s">
        <v>28</v>
      </c>
      <c r="O5424" t="s">
        <v>890</v>
      </c>
      <c r="P5424">
        <v>0</v>
      </c>
      <c r="Q5424" t="b">
        <v>0</v>
      </c>
      <c r="R5424" t="s">
        <v>891</v>
      </c>
      <c r="S5424">
        <v>0</v>
      </c>
      <c r="T5424">
        <f>invoices[[#This Row],[total_amount]]</f>
        <v>12500</v>
      </c>
      <c r="U5424" t="s">
        <v>1349</v>
      </c>
      <c r="V5424" t="str">
        <f>INDEX([1]!Table1[tenantname],MATCH(invoices[[#This Row],[allotment_id]],[1]!Table1[TenantAllotmentID],0))</f>
        <v>Binu John (B14-C1)</v>
      </c>
      <c r="W5424" t="s">
        <v>14438</v>
      </c>
      <c r="X5424" t="s">
        <v>14439</v>
      </c>
      <c r="Y5424" s="4">
        <v>45108</v>
      </c>
      <c r="Z5424" t="s">
        <v>15808</v>
      </c>
      <c r="AA5424">
        <v>8971</v>
      </c>
      <c r="AB5424">
        <v>2991</v>
      </c>
      <c r="AC5424">
        <v>538</v>
      </c>
      <c r="AD5424" s="7">
        <f>invoices[[#This Row],[Rent]]+invoices[[#This Row],[Services]]+invoices[[#This Row],[GST]]</f>
        <v>12500</v>
      </c>
      <c r="AE5424" s="7">
        <f>invoices[[#This Row],[Total]]-invoices[[#This Row],[rent_amount]]</f>
        <v>0</v>
      </c>
      <c r="AF5424">
        <v>2355</v>
      </c>
      <c r="AG5424">
        <v>0</v>
      </c>
      <c r="AH5424">
        <f>invoices[[#This Row],[EB Amount]]-invoices[[#This Row],[electricity_amount]]</f>
        <v>0</v>
      </c>
    </row>
    <row r="5425" spans="1:34">
      <c r="A5425" t="s">
        <v>6272</v>
      </c>
      <c r="B5425" t="s">
        <v>22</v>
      </c>
      <c r="C5425" t="s">
        <v>836</v>
      </c>
      <c r="D5425" t="s">
        <v>24</v>
      </c>
      <c r="E5425" t="s">
        <v>34</v>
      </c>
      <c r="F5425" t="s">
        <v>837</v>
      </c>
      <c r="G5425" t="s">
        <v>6273</v>
      </c>
      <c r="H5425" s="1">
        <f>DATE(YEAR(invoices[[#This Row],[due_date]]),MONTH(invoices[[#This Row],[due_date]]),1)</f>
        <v>45108</v>
      </c>
      <c r="I5425" s="1">
        <v>45114</v>
      </c>
      <c r="J5425">
        <v>840</v>
      </c>
      <c r="K5425">
        <v>0</v>
      </c>
      <c r="L5425">
        <v>0</v>
      </c>
      <c r="M5425">
        <f>invoices[[#This Row],[rent_amount]]+invoices[[#This Row],[electricity_amount]]+invoices[[#This Row],[other_charges]]</f>
        <v>840</v>
      </c>
      <c r="N5425" t="s">
        <v>28</v>
      </c>
      <c r="O5425" t="s">
        <v>971</v>
      </c>
      <c r="P5425">
        <v>0</v>
      </c>
      <c r="Q5425" t="b">
        <v>0</v>
      </c>
      <c r="R5425" t="s">
        <v>891</v>
      </c>
      <c r="S5425">
        <v>0</v>
      </c>
      <c r="T5425">
        <f>invoices[[#This Row],[total_amount]]</f>
        <v>840</v>
      </c>
      <c r="U5425" t="s">
        <v>840</v>
      </c>
      <c r="V5425" t="str">
        <f>INDEX([1]!Table1[tenantname],MATCH(invoices[[#This Row],[allotment_id]],[1]!Table1[TenantAllotmentID],0))</f>
        <v>Samudyatha Devalla (B43-C1)</v>
      </c>
      <c r="W5425" t="s">
        <v>14249</v>
      </c>
      <c r="X5425" t="s">
        <v>14250</v>
      </c>
      <c r="Y5425" s="4">
        <v>45108</v>
      </c>
      <c r="Z5425" t="s">
        <v>15808</v>
      </c>
      <c r="AA5425">
        <v>603</v>
      </c>
      <c r="AB5425">
        <v>201</v>
      </c>
      <c r="AC5425">
        <v>36</v>
      </c>
      <c r="AD5425" s="7">
        <f>invoices[[#This Row],[Rent]]+invoices[[#This Row],[Services]]+invoices[[#This Row],[GST]]</f>
        <v>840</v>
      </c>
      <c r="AE5425" s="7">
        <f>invoices[[#This Row],[Total]]-invoices[[#This Row],[rent_amount]]</f>
        <v>0</v>
      </c>
      <c r="AF5425">
        <v>2363</v>
      </c>
      <c r="AG5425">
        <v>0</v>
      </c>
      <c r="AH5425">
        <f>invoices[[#This Row],[EB Amount]]-invoices[[#This Row],[electricity_amount]]</f>
        <v>0</v>
      </c>
    </row>
    <row r="5426" spans="1:34">
      <c r="A5426" t="s">
        <v>6383</v>
      </c>
      <c r="B5426" t="s">
        <v>22</v>
      </c>
      <c r="C5426" t="s">
        <v>2524</v>
      </c>
      <c r="D5426" t="s">
        <v>24</v>
      </c>
      <c r="E5426" t="s">
        <v>247</v>
      </c>
      <c r="F5426" t="s">
        <v>417</v>
      </c>
      <c r="G5426" t="s">
        <v>6384</v>
      </c>
      <c r="H5426" s="1">
        <f>DATE(YEAR(invoices[[#This Row],[due_date]]),MONTH(invoices[[#This Row],[due_date]]),1)</f>
        <v>45108</v>
      </c>
      <c r="I5426" s="1">
        <v>45114</v>
      </c>
      <c r="J5426">
        <v>13600</v>
      </c>
      <c r="K5426">
        <v>1950</v>
      </c>
      <c r="L5426">
        <v>0</v>
      </c>
      <c r="M5426">
        <f>invoices[[#This Row],[rent_amount]]+invoices[[#This Row],[electricity_amount]]+invoices[[#This Row],[other_charges]]</f>
        <v>15550</v>
      </c>
      <c r="N5426" t="s">
        <v>28</v>
      </c>
      <c r="O5426" t="s">
        <v>971</v>
      </c>
      <c r="P5426">
        <v>0</v>
      </c>
      <c r="Q5426" t="b">
        <v>0</v>
      </c>
      <c r="R5426" t="s">
        <v>891</v>
      </c>
      <c r="S5426">
        <v>0</v>
      </c>
      <c r="T5426">
        <f>invoices[[#This Row],[total_amount]]</f>
        <v>15550</v>
      </c>
      <c r="U5426" t="s">
        <v>2526</v>
      </c>
      <c r="V5426" t="str">
        <f>INDEX([1]!Table1[tenantname],MATCH(invoices[[#This Row],[allotment_id]],[1]!Table1[TenantAllotmentID],0))</f>
        <v>Yogesh Nandarapu (C11-B2)</v>
      </c>
      <c r="W5426" t="s">
        <v>14828</v>
      </c>
      <c r="X5426" t="s">
        <v>14829</v>
      </c>
      <c r="Y5426" s="4">
        <v>45108</v>
      </c>
      <c r="Z5426" t="s">
        <v>15808</v>
      </c>
      <c r="AA5426">
        <v>9761</v>
      </c>
      <c r="AB5426">
        <v>3253</v>
      </c>
      <c r="AC5426">
        <v>586</v>
      </c>
      <c r="AD5426" s="7">
        <f>invoices[[#This Row],[Rent]]+invoices[[#This Row],[Services]]+invoices[[#This Row],[GST]]</f>
        <v>13600</v>
      </c>
      <c r="AE5426" s="7">
        <f>invoices[[#This Row],[Total]]-invoices[[#This Row],[rent_amount]]</f>
        <v>0</v>
      </c>
      <c r="AF5426">
        <v>2423</v>
      </c>
      <c r="AG5426">
        <v>1950</v>
      </c>
      <c r="AH5426">
        <f>invoices[[#This Row],[EB Amount]]-invoices[[#This Row],[electricity_amount]]</f>
        <v>0</v>
      </c>
    </row>
    <row r="5427" spans="1:34">
      <c r="A5427" t="s">
        <v>6420</v>
      </c>
      <c r="B5427" t="s">
        <v>22</v>
      </c>
      <c r="C5427" t="s">
        <v>1451</v>
      </c>
      <c r="D5427" t="s">
        <v>24</v>
      </c>
      <c r="E5427" t="s">
        <v>592</v>
      </c>
      <c r="F5427" t="s">
        <v>1184</v>
      </c>
      <c r="G5427" t="s">
        <v>6421</v>
      </c>
      <c r="H5427" s="1">
        <f>DATE(YEAR(invoices[[#This Row],[due_date]]),MONTH(invoices[[#This Row],[due_date]]),1)</f>
        <v>45108</v>
      </c>
      <c r="I5427" s="1">
        <v>45114</v>
      </c>
      <c r="J5427">
        <v>12500</v>
      </c>
      <c r="K5427">
        <v>3556</v>
      </c>
      <c r="L5427">
        <v>0</v>
      </c>
      <c r="M5427">
        <f>invoices[[#This Row],[rent_amount]]+invoices[[#This Row],[electricity_amount]]+invoices[[#This Row],[other_charges]]</f>
        <v>16056</v>
      </c>
      <c r="N5427" t="s">
        <v>28</v>
      </c>
      <c r="O5427" t="s">
        <v>971</v>
      </c>
      <c r="P5427">
        <v>0</v>
      </c>
      <c r="Q5427" t="b">
        <v>0</v>
      </c>
      <c r="R5427" t="s">
        <v>891</v>
      </c>
      <c r="S5427">
        <v>0</v>
      </c>
      <c r="T5427">
        <f>invoices[[#This Row],[total_amount]]</f>
        <v>16056</v>
      </c>
      <c r="U5427" t="s">
        <v>1453</v>
      </c>
      <c r="V5427" t="str">
        <f>INDEX([1]!Table1[tenantname],MATCH(invoices[[#This Row],[allotment_id]],[1]!Table1[TenantAllotmentID],0))</f>
        <v>Shikha Trivedi (A44-D1)</v>
      </c>
      <c r="W5427" t="s">
        <v>14478</v>
      </c>
      <c r="X5427" t="s">
        <v>14479</v>
      </c>
      <c r="Y5427" s="4">
        <v>45108</v>
      </c>
      <c r="Z5427" t="s">
        <v>15808</v>
      </c>
      <c r="AA5427">
        <v>8971</v>
      </c>
      <c r="AB5427">
        <v>2991</v>
      </c>
      <c r="AC5427">
        <v>538</v>
      </c>
      <c r="AD5427" s="7">
        <f>invoices[[#This Row],[Rent]]+invoices[[#This Row],[Services]]+invoices[[#This Row],[GST]]</f>
        <v>12500</v>
      </c>
      <c r="AE5427" s="7">
        <f>invoices[[#This Row],[Total]]-invoices[[#This Row],[rent_amount]]</f>
        <v>0</v>
      </c>
      <c r="AF5427">
        <v>2442</v>
      </c>
      <c r="AG5427">
        <v>3556</v>
      </c>
      <c r="AH5427">
        <f>invoices[[#This Row],[EB Amount]]-invoices[[#This Row],[electricity_amount]]</f>
        <v>0</v>
      </c>
    </row>
    <row r="5428" spans="1:34">
      <c r="A5428" t="s">
        <v>6750</v>
      </c>
      <c r="B5428" t="s">
        <v>22</v>
      </c>
      <c r="C5428" t="s">
        <v>893</v>
      </c>
      <c r="D5428" t="s">
        <v>24</v>
      </c>
      <c r="E5428" t="s">
        <v>104</v>
      </c>
      <c r="F5428" t="s">
        <v>894</v>
      </c>
      <c r="G5428" t="s">
        <v>6751</v>
      </c>
      <c r="H5428" s="1">
        <f>DATE(YEAR(invoices[[#This Row],[due_date]]),MONTH(invoices[[#This Row],[due_date]]),1)</f>
        <v>45108</v>
      </c>
      <c r="I5428" s="1">
        <v>45114</v>
      </c>
      <c r="J5428">
        <v>13600</v>
      </c>
      <c r="K5428">
        <v>1620</v>
      </c>
      <c r="L5428">
        <v>0</v>
      </c>
      <c r="M5428">
        <f>invoices[[#This Row],[rent_amount]]+invoices[[#This Row],[electricity_amount]]+invoices[[#This Row],[other_charges]]</f>
        <v>15220</v>
      </c>
      <c r="N5428" t="s">
        <v>28</v>
      </c>
      <c r="O5428" t="s">
        <v>1284</v>
      </c>
      <c r="P5428">
        <v>0</v>
      </c>
      <c r="Q5428" t="b">
        <v>0</v>
      </c>
      <c r="R5428" t="s">
        <v>891</v>
      </c>
      <c r="S5428">
        <v>0</v>
      </c>
      <c r="T5428">
        <f>invoices[[#This Row],[total_amount]]</f>
        <v>15220</v>
      </c>
      <c r="U5428" t="s">
        <v>895</v>
      </c>
      <c r="V5428" t="str">
        <f>INDEX([1]!Table1[tenantname],MATCH(invoices[[#This Row],[allotment_id]],[1]!Table1[TenantAllotmentID],0))</f>
        <v>Kumaraswamy K (B14-B1)</v>
      </c>
      <c r="W5428" t="s">
        <v>14271</v>
      </c>
      <c r="X5428" t="s">
        <v>14272</v>
      </c>
      <c r="Y5428" s="4">
        <v>45108</v>
      </c>
      <c r="Z5428" t="s">
        <v>15808</v>
      </c>
      <c r="AA5428">
        <v>9761</v>
      </c>
      <c r="AB5428">
        <v>3253</v>
      </c>
      <c r="AC5428">
        <v>586</v>
      </c>
      <c r="AD5428" s="7">
        <f>invoices[[#This Row],[Rent]]+invoices[[#This Row],[Services]]+invoices[[#This Row],[GST]]</f>
        <v>13600</v>
      </c>
      <c r="AE5428" s="7">
        <f>invoices[[#This Row],[Total]]-invoices[[#This Row],[rent_amount]]</f>
        <v>0</v>
      </c>
      <c r="AF5428">
        <v>2603</v>
      </c>
      <c r="AG5428">
        <v>1620</v>
      </c>
      <c r="AH5428">
        <f>invoices[[#This Row],[EB Amount]]-invoices[[#This Row],[electricity_amount]]</f>
        <v>0</v>
      </c>
    </row>
    <row r="5429" spans="1:34">
      <c r="A5429" t="s">
        <v>6858</v>
      </c>
      <c r="B5429" t="s">
        <v>22</v>
      </c>
      <c r="C5429" t="s">
        <v>3367</v>
      </c>
      <c r="D5429" t="s">
        <v>24</v>
      </c>
      <c r="E5429" t="s">
        <v>226</v>
      </c>
      <c r="F5429" t="s">
        <v>1238</v>
      </c>
      <c r="G5429" t="s">
        <v>6859</v>
      </c>
      <c r="H5429" s="1">
        <f>DATE(YEAR(invoices[[#This Row],[due_date]]),MONTH(invoices[[#This Row],[due_date]]),1)</f>
        <v>45108</v>
      </c>
      <c r="I5429" s="1">
        <v>45114</v>
      </c>
      <c r="J5429">
        <v>15500</v>
      </c>
      <c r="K5429">
        <v>0</v>
      </c>
      <c r="L5429">
        <v>0</v>
      </c>
      <c r="M5429">
        <f>invoices[[#This Row],[rent_amount]]+invoices[[#This Row],[electricity_amount]]+invoices[[#This Row],[other_charges]]</f>
        <v>15500</v>
      </c>
      <c r="N5429" t="s">
        <v>28</v>
      </c>
      <c r="O5429" t="s">
        <v>890</v>
      </c>
      <c r="P5429">
        <v>0</v>
      </c>
      <c r="Q5429" t="b">
        <v>0</v>
      </c>
      <c r="R5429" t="s">
        <v>891</v>
      </c>
      <c r="S5429">
        <v>0</v>
      </c>
      <c r="T5429">
        <f>invoices[[#This Row],[total_amount]]</f>
        <v>15500</v>
      </c>
      <c r="U5429" t="s">
        <v>3369</v>
      </c>
      <c r="V5429" t="str">
        <f>INDEX([1]!Table1[tenantname],MATCH(invoices[[#This Row],[allotment_id]],[1]!Table1[TenantAllotmentID],0))</f>
        <v>Vishakha Pandey (B12-A1)</v>
      </c>
      <c r="W5429" t="s">
        <v>15038</v>
      </c>
      <c r="X5429" t="s">
        <v>15039</v>
      </c>
      <c r="Y5429" s="4">
        <v>45108</v>
      </c>
      <c r="Z5429" t="s">
        <v>15808</v>
      </c>
      <c r="AA5429">
        <v>11125</v>
      </c>
      <c r="AB5429">
        <v>3708</v>
      </c>
      <c r="AC5429">
        <v>667</v>
      </c>
      <c r="AD5429" s="7">
        <f>invoices[[#This Row],[Rent]]+invoices[[#This Row],[Services]]+invoices[[#This Row],[GST]]</f>
        <v>15500</v>
      </c>
      <c r="AE5429" s="7">
        <f>invoices[[#This Row],[Total]]-invoices[[#This Row],[rent_amount]]</f>
        <v>0</v>
      </c>
      <c r="AF5429">
        <v>2662</v>
      </c>
      <c r="AG5429">
        <v>0</v>
      </c>
      <c r="AH5429">
        <f>invoices[[#This Row],[EB Amount]]-invoices[[#This Row],[electricity_amount]]</f>
        <v>0</v>
      </c>
    </row>
    <row r="5430" spans="1:34">
      <c r="A5430" t="s">
        <v>7008</v>
      </c>
      <c r="B5430" t="s">
        <v>22</v>
      </c>
      <c r="C5430" t="s">
        <v>246</v>
      </c>
      <c r="D5430" t="s">
        <v>24</v>
      </c>
      <c r="E5430" t="s">
        <v>247</v>
      </c>
      <c r="F5430" t="s">
        <v>248</v>
      </c>
      <c r="G5430" t="s">
        <v>7009</v>
      </c>
      <c r="H5430" s="1">
        <f>DATE(YEAR(invoices[[#This Row],[due_date]]),MONTH(invoices[[#This Row],[due_date]]),1)</f>
        <v>45108</v>
      </c>
      <c r="I5430" s="1">
        <v>45114</v>
      </c>
      <c r="J5430">
        <v>18300</v>
      </c>
      <c r="K5430">
        <v>1950</v>
      </c>
      <c r="L5430">
        <v>0</v>
      </c>
      <c r="M5430">
        <f>invoices[[#This Row],[rent_amount]]+invoices[[#This Row],[electricity_amount]]+invoices[[#This Row],[other_charges]]</f>
        <v>20250</v>
      </c>
      <c r="N5430" t="s">
        <v>28</v>
      </c>
      <c r="O5430" t="s">
        <v>890</v>
      </c>
      <c r="P5430">
        <v>0</v>
      </c>
      <c r="Q5430" t="b">
        <v>0</v>
      </c>
      <c r="R5430" t="s">
        <v>891</v>
      </c>
      <c r="S5430">
        <v>0</v>
      </c>
      <c r="T5430">
        <f>invoices[[#This Row],[total_amount]]</f>
        <v>20250</v>
      </c>
      <c r="U5430" t="s">
        <v>251</v>
      </c>
      <c r="V5430" t="str">
        <f>INDEX([1]!Table1[tenantname],MATCH(invoices[[#This Row],[allotment_id]],[1]!Table1[TenantAllotmentID],0))</f>
        <v>Dinesh kumar (C11-A1)</v>
      </c>
      <c r="W5430" t="s">
        <v>14044</v>
      </c>
      <c r="X5430" t="s">
        <v>14045</v>
      </c>
      <c r="Y5430" s="4">
        <v>45108</v>
      </c>
      <c r="Z5430" t="s">
        <v>15808</v>
      </c>
      <c r="AA5430">
        <v>13134</v>
      </c>
      <c r="AB5430">
        <v>4378</v>
      </c>
      <c r="AC5430">
        <v>788</v>
      </c>
      <c r="AD5430" s="7">
        <f>invoices[[#This Row],[Rent]]+invoices[[#This Row],[Services]]+invoices[[#This Row],[GST]]</f>
        <v>18300</v>
      </c>
      <c r="AE5430" s="7">
        <f>invoices[[#This Row],[Total]]-invoices[[#This Row],[rent_amount]]</f>
        <v>0</v>
      </c>
      <c r="AF5430">
        <v>2737</v>
      </c>
      <c r="AG5430">
        <v>1950</v>
      </c>
      <c r="AH5430">
        <f>invoices[[#This Row],[EB Amount]]-invoices[[#This Row],[electricity_amount]]</f>
        <v>0</v>
      </c>
    </row>
    <row r="5431" spans="1:34">
      <c r="A5431" t="s">
        <v>7056</v>
      </c>
      <c r="B5431" t="s">
        <v>22</v>
      </c>
      <c r="C5431" t="s">
        <v>1142</v>
      </c>
      <c r="D5431" t="s">
        <v>24</v>
      </c>
      <c r="E5431" t="s">
        <v>50</v>
      </c>
      <c r="F5431" t="s">
        <v>51</v>
      </c>
      <c r="G5431" t="s">
        <v>7057</v>
      </c>
      <c r="H5431" s="1">
        <f>DATE(YEAR(invoices[[#This Row],[due_date]]),MONTH(invoices[[#This Row],[due_date]]),1)</f>
        <v>45108</v>
      </c>
      <c r="I5431" s="1">
        <v>45114</v>
      </c>
      <c r="J5431">
        <v>12500</v>
      </c>
      <c r="K5431">
        <v>1980</v>
      </c>
      <c r="L5431">
        <v>0</v>
      </c>
      <c r="M5431">
        <f>invoices[[#This Row],[rent_amount]]+invoices[[#This Row],[electricity_amount]]+invoices[[#This Row],[other_charges]]</f>
        <v>14480</v>
      </c>
      <c r="N5431" t="s">
        <v>28</v>
      </c>
      <c r="O5431" t="s">
        <v>971</v>
      </c>
      <c r="P5431">
        <v>0</v>
      </c>
      <c r="Q5431" t="b">
        <v>0</v>
      </c>
      <c r="R5431" t="s">
        <v>891</v>
      </c>
      <c r="S5431">
        <v>0</v>
      </c>
      <c r="T5431">
        <f>invoices[[#This Row],[total_amount]]</f>
        <v>14480</v>
      </c>
      <c r="U5431" t="s">
        <v>1144</v>
      </c>
      <c r="V5431" t="str">
        <f>INDEX([1]!Table1[tenantname],MATCH(invoices[[#This Row],[allotment_id]],[1]!Table1[TenantAllotmentID],0))</f>
        <v>Shalmaan B (B32-C2)</v>
      </c>
      <c r="W5431" t="s">
        <v>14360</v>
      </c>
      <c r="X5431" t="s">
        <v>14361</v>
      </c>
      <c r="Y5431" s="4">
        <v>45108</v>
      </c>
      <c r="Z5431" t="s">
        <v>15808</v>
      </c>
      <c r="AA5431">
        <v>8971</v>
      </c>
      <c r="AB5431">
        <v>2991</v>
      </c>
      <c r="AC5431">
        <v>538</v>
      </c>
      <c r="AD5431" s="7">
        <f>invoices[[#This Row],[Rent]]+invoices[[#This Row],[Services]]+invoices[[#This Row],[GST]]</f>
        <v>12500</v>
      </c>
      <c r="AE5431" s="7">
        <f>invoices[[#This Row],[Total]]-invoices[[#This Row],[rent_amount]]</f>
        <v>0</v>
      </c>
      <c r="AF5431">
        <v>2762</v>
      </c>
      <c r="AG5431">
        <v>1980</v>
      </c>
      <c r="AH5431">
        <f>invoices[[#This Row],[EB Amount]]-invoices[[#This Row],[electricity_amount]]</f>
        <v>0</v>
      </c>
    </row>
    <row r="5432" spans="1:34">
      <c r="A5432" t="s">
        <v>7105</v>
      </c>
      <c r="B5432" t="s">
        <v>22</v>
      </c>
      <c r="C5432" t="s">
        <v>1938</v>
      </c>
      <c r="D5432" t="s">
        <v>24</v>
      </c>
      <c r="E5432" t="s">
        <v>342</v>
      </c>
      <c r="F5432" t="s">
        <v>1768</v>
      </c>
      <c r="G5432" t="s">
        <v>7106</v>
      </c>
      <c r="H5432" s="1">
        <f>DATE(YEAR(invoices[[#This Row],[due_date]]),MONTH(invoices[[#This Row],[due_date]]),1)</f>
        <v>45108</v>
      </c>
      <c r="I5432" s="1">
        <v>45114</v>
      </c>
      <c r="J5432">
        <v>13600</v>
      </c>
      <c r="K5432">
        <v>1080</v>
      </c>
      <c r="L5432">
        <v>0</v>
      </c>
      <c r="M5432">
        <f>invoices[[#This Row],[rent_amount]]+invoices[[#This Row],[electricity_amount]]+invoices[[#This Row],[other_charges]]</f>
        <v>14680</v>
      </c>
      <c r="N5432" t="s">
        <v>28</v>
      </c>
      <c r="O5432" t="s">
        <v>1284</v>
      </c>
      <c r="P5432">
        <v>0</v>
      </c>
      <c r="Q5432" t="b">
        <v>0</v>
      </c>
      <c r="R5432" t="s">
        <v>891</v>
      </c>
      <c r="S5432">
        <v>0</v>
      </c>
      <c r="T5432">
        <f>invoices[[#This Row],[total_amount]]</f>
        <v>14680</v>
      </c>
      <c r="U5432" t="s">
        <v>1940</v>
      </c>
      <c r="V5432" t="str">
        <f>INDEX([1]!Table1[tenantname],MATCH(invoices[[#This Row],[allotment_id]],[1]!Table1[TenantAllotmentID],0))</f>
        <v>Mounika C S (D11-C1)</v>
      </c>
      <c r="W5432" t="s">
        <v>14651</v>
      </c>
      <c r="X5432" t="s">
        <v>14652</v>
      </c>
      <c r="Y5432" s="4">
        <v>45108</v>
      </c>
      <c r="Z5432" t="s">
        <v>15808</v>
      </c>
      <c r="AA5432">
        <v>9761</v>
      </c>
      <c r="AB5432">
        <v>3253</v>
      </c>
      <c r="AC5432">
        <v>586</v>
      </c>
      <c r="AD5432" s="7">
        <f>invoices[[#This Row],[Rent]]+invoices[[#This Row],[Services]]+invoices[[#This Row],[GST]]</f>
        <v>13600</v>
      </c>
      <c r="AE5432" s="7">
        <f>invoices[[#This Row],[Total]]-invoices[[#This Row],[rent_amount]]</f>
        <v>0</v>
      </c>
      <c r="AF5432">
        <v>2787</v>
      </c>
      <c r="AG5432">
        <v>1080</v>
      </c>
      <c r="AH5432">
        <f>invoices[[#This Row],[EB Amount]]-invoices[[#This Row],[electricity_amount]]</f>
        <v>0</v>
      </c>
    </row>
    <row r="5433" spans="1:34">
      <c r="A5433" t="s">
        <v>7162</v>
      </c>
      <c r="B5433" t="s">
        <v>22</v>
      </c>
      <c r="C5433" t="s">
        <v>550</v>
      </c>
      <c r="D5433" t="s">
        <v>24</v>
      </c>
      <c r="E5433" t="s">
        <v>104</v>
      </c>
      <c r="F5433" t="s">
        <v>551</v>
      </c>
      <c r="G5433" t="s">
        <v>7163</v>
      </c>
      <c r="H5433" s="1">
        <f>DATE(YEAR(invoices[[#This Row],[due_date]]),MONTH(invoices[[#This Row],[due_date]]),1)</f>
        <v>45108</v>
      </c>
      <c r="I5433" s="1">
        <v>45114</v>
      </c>
      <c r="J5433">
        <v>12500</v>
      </c>
      <c r="K5433">
        <v>1620</v>
      </c>
      <c r="L5433">
        <v>0</v>
      </c>
      <c r="M5433">
        <f>invoices[[#This Row],[rent_amount]]+invoices[[#This Row],[electricity_amount]]+invoices[[#This Row],[other_charges]]</f>
        <v>14120</v>
      </c>
      <c r="N5433" t="s">
        <v>28</v>
      </c>
      <c r="O5433" t="s">
        <v>890</v>
      </c>
      <c r="P5433">
        <v>0</v>
      </c>
      <c r="Q5433" t="b">
        <v>0</v>
      </c>
      <c r="R5433" t="s">
        <v>891</v>
      </c>
      <c r="S5433">
        <v>0</v>
      </c>
      <c r="T5433">
        <f>invoices[[#This Row],[total_amount]]</f>
        <v>14120</v>
      </c>
      <c r="U5433" t="s">
        <v>554</v>
      </c>
      <c r="V5433" t="str">
        <f>INDEX([1]!Table1[tenantname],MATCH(invoices[[#This Row],[allotment_id]],[1]!Table1[TenantAllotmentID],0))</f>
        <v>Gokul Prakash (B14-C2)</v>
      </c>
      <c r="W5433" t="s">
        <v>14149</v>
      </c>
      <c r="X5433" t="s">
        <v>14150</v>
      </c>
      <c r="Y5433" s="4">
        <v>45108</v>
      </c>
      <c r="Z5433" t="s">
        <v>15808</v>
      </c>
      <c r="AA5433">
        <v>8971</v>
      </c>
      <c r="AB5433">
        <v>2991</v>
      </c>
      <c r="AC5433">
        <v>538</v>
      </c>
      <c r="AD5433" s="7">
        <f>invoices[[#This Row],[Rent]]+invoices[[#This Row],[Services]]+invoices[[#This Row],[GST]]</f>
        <v>12500</v>
      </c>
      <c r="AE5433" s="7">
        <f>invoices[[#This Row],[Total]]-invoices[[#This Row],[rent_amount]]</f>
        <v>0</v>
      </c>
      <c r="AF5433">
        <v>2815</v>
      </c>
      <c r="AG5433">
        <v>1620</v>
      </c>
      <c r="AH5433">
        <f>invoices[[#This Row],[EB Amount]]-invoices[[#This Row],[electricity_amount]]</f>
        <v>0</v>
      </c>
    </row>
    <row r="5434" spans="1:34">
      <c r="A5434" t="s">
        <v>7178</v>
      </c>
      <c r="B5434" t="s">
        <v>22</v>
      </c>
      <c r="C5434" t="s">
        <v>1981</v>
      </c>
      <c r="D5434" t="s">
        <v>24</v>
      </c>
      <c r="E5434" t="s">
        <v>96</v>
      </c>
      <c r="F5434" t="s">
        <v>1982</v>
      </c>
      <c r="G5434" t="s">
        <v>7179</v>
      </c>
      <c r="H5434" s="1">
        <f>DATE(YEAR(invoices[[#This Row],[due_date]]),MONTH(invoices[[#This Row],[due_date]]),1)</f>
        <v>45108</v>
      </c>
      <c r="I5434" s="1">
        <v>45114</v>
      </c>
      <c r="J5434">
        <v>12500</v>
      </c>
      <c r="K5434">
        <v>2280</v>
      </c>
      <c r="L5434">
        <v>0</v>
      </c>
      <c r="M5434">
        <f>invoices[[#This Row],[rent_amount]]+invoices[[#This Row],[electricity_amount]]+invoices[[#This Row],[other_charges]]</f>
        <v>14780</v>
      </c>
      <c r="N5434" t="s">
        <v>28</v>
      </c>
      <c r="O5434" t="s">
        <v>1284</v>
      </c>
      <c r="P5434">
        <v>0</v>
      </c>
      <c r="Q5434" t="b">
        <v>0</v>
      </c>
      <c r="R5434" t="s">
        <v>891</v>
      </c>
      <c r="S5434">
        <v>0</v>
      </c>
      <c r="T5434">
        <f>invoices[[#This Row],[total_amount]]</f>
        <v>14780</v>
      </c>
      <c r="U5434" t="s">
        <v>1984</v>
      </c>
      <c r="V5434" t="str">
        <f>INDEX([1]!Table1[tenantname],MATCH(invoices[[#This Row],[allotment_id]],[1]!Table1[TenantAllotmentID],0))</f>
        <v>Nitin Chanpuriya (B33-C1)</v>
      </c>
      <c r="W5434" t="s">
        <v>14667</v>
      </c>
      <c r="X5434" t="s">
        <v>14668</v>
      </c>
      <c r="Y5434" s="4">
        <v>45108</v>
      </c>
      <c r="Z5434" t="s">
        <v>15808</v>
      </c>
      <c r="AA5434">
        <v>8971</v>
      </c>
      <c r="AB5434">
        <v>2991</v>
      </c>
      <c r="AC5434">
        <v>538</v>
      </c>
      <c r="AD5434" s="7">
        <f>invoices[[#This Row],[Rent]]+invoices[[#This Row],[Services]]+invoices[[#This Row],[GST]]</f>
        <v>12500</v>
      </c>
      <c r="AE5434" s="7">
        <f>invoices[[#This Row],[Total]]-invoices[[#This Row],[rent_amount]]</f>
        <v>0</v>
      </c>
      <c r="AF5434">
        <v>2822</v>
      </c>
      <c r="AG5434">
        <v>2280</v>
      </c>
      <c r="AH5434">
        <f>invoices[[#This Row],[EB Amount]]-invoices[[#This Row],[electricity_amount]]</f>
        <v>0</v>
      </c>
    </row>
    <row r="5435" spans="1:34">
      <c r="A5435" t="s">
        <v>7231</v>
      </c>
      <c r="B5435" t="s">
        <v>22</v>
      </c>
      <c r="C5435" t="s">
        <v>2923</v>
      </c>
      <c r="D5435" t="s">
        <v>24</v>
      </c>
      <c r="E5435" t="s">
        <v>147</v>
      </c>
      <c r="F5435" t="s">
        <v>336</v>
      </c>
      <c r="G5435" t="s">
        <v>7232</v>
      </c>
      <c r="H5435" s="1">
        <f>DATE(YEAR(invoices[[#This Row],[due_date]]),MONTH(invoices[[#This Row],[due_date]]),1)</f>
        <v>45108</v>
      </c>
      <c r="I5435" s="1">
        <v>45114</v>
      </c>
      <c r="J5435">
        <v>13600</v>
      </c>
      <c r="K5435">
        <v>2220</v>
      </c>
      <c r="L5435">
        <v>0</v>
      </c>
      <c r="M5435">
        <f>invoices[[#This Row],[rent_amount]]+invoices[[#This Row],[electricity_amount]]+invoices[[#This Row],[other_charges]]</f>
        <v>15820</v>
      </c>
      <c r="N5435" t="s">
        <v>28</v>
      </c>
      <c r="O5435" t="s">
        <v>971</v>
      </c>
      <c r="P5435">
        <v>0</v>
      </c>
      <c r="Q5435" t="b">
        <v>0</v>
      </c>
      <c r="R5435" t="s">
        <v>891</v>
      </c>
      <c r="S5435">
        <v>0</v>
      </c>
      <c r="T5435">
        <f>invoices[[#This Row],[total_amount]]</f>
        <v>15820</v>
      </c>
      <c r="U5435" t="s">
        <v>2924</v>
      </c>
      <c r="V5435" t="str">
        <f>INDEX([1]!Table1[tenantname],MATCH(invoices[[#This Row],[allotment_id]],[1]!Table1[TenantAllotmentID],0))</f>
        <v>Snehangshu Chakraborty (C31-D1)</v>
      </c>
      <c r="W5435" t="s">
        <v>14925</v>
      </c>
      <c r="X5435" t="s">
        <v>14926</v>
      </c>
      <c r="Y5435" s="4">
        <v>45108</v>
      </c>
      <c r="Z5435" t="s">
        <v>15808</v>
      </c>
      <c r="AA5435">
        <v>9761</v>
      </c>
      <c r="AB5435">
        <v>3253</v>
      </c>
      <c r="AC5435">
        <v>586</v>
      </c>
      <c r="AD5435" s="7">
        <f>invoices[[#This Row],[Rent]]+invoices[[#This Row],[Services]]+invoices[[#This Row],[GST]]</f>
        <v>13600</v>
      </c>
      <c r="AE5435" s="7">
        <f>invoices[[#This Row],[Total]]-invoices[[#This Row],[rent_amount]]</f>
        <v>0</v>
      </c>
      <c r="AF5435">
        <v>2847</v>
      </c>
      <c r="AG5435">
        <v>2220</v>
      </c>
      <c r="AH5435">
        <f>invoices[[#This Row],[EB Amount]]-invoices[[#This Row],[electricity_amount]]</f>
        <v>0</v>
      </c>
    </row>
    <row r="5436" spans="1:34">
      <c r="A5436" t="s">
        <v>7495</v>
      </c>
      <c r="B5436" t="s">
        <v>22</v>
      </c>
      <c r="C5436" t="s">
        <v>3462</v>
      </c>
      <c r="D5436" t="s">
        <v>24</v>
      </c>
      <c r="E5436" t="s">
        <v>147</v>
      </c>
      <c r="F5436" t="s">
        <v>733</v>
      </c>
      <c r="G5436" t="s">
        <v>7496</v>
      </c>
      <c r="H5436" s="1">
        <f>DATE(YEAR(invoices[[#This Row],[due_date]]),MONTH(invoices[[#This Row],[due_date]]),1)</f>
        <v>45108</v>
      </c>
      <c r="I5436" s="1">
        <v>45114</v>
      </c>
      <c r="J5436">
        <v>8336</v>
      </c>
      <c r="K5436">
        <v>-1628</v>
      </c>
      <c r="L5436">
        <v>2250</v>
      </c>
      <c r="M5436">
        <f>invoices[[#This Row],[rent_amount]]+invoices[[#This Row],[electricity_amount]]+invoices[[#This Row],[other_charges]]</f>
        <v>8958</v>
      </c>
      <c r="N5436" t="s">
        <v>28</v>
      </c>
      <c r="O5436" t="s">
        <v>1284</v>
      </c>
      <c r="P5436">
        <v>0</v>
      </c>
      <c r="Q5436" t="b">
        <v>0</v>
      </c>
      <c r="R5436" t="s">
        <v>891</v>
      </c>
      <c r="S5436">
        <v>0</v>
      </c>
      <c r="T5436">
        <f>invoices[[#This Row],[total_amount]]</f>
        <v>8958</v>
      </c>
      <c r="U5436" t="s">
        <v>3464</v>
      </c>
      <c r="V5436" t="str">
        <f>INDEX([1]!Table1[tenantname],MATCH(invoices[[#This Row],[allotment_id]],[1]!Table1[TenantAllotmentID],0))</f>
        <v>Praveen  Vadicharla (C31-B2)</v>
      </c>
      <c r="W5436" t="s">
        <v>15057</v>
      </c>
      <c r="X5436" t="s">
        <v>15058</v>
      </c>
      <c r="Y5436" s="4">
        <v>45108</v>
      </c>
      <c r="Z5436" t="s">
        <v>15808</v>
      </c>
      <c r="AA5436">
        <v>5983</v>
      </c>
      <c r="AB5436">
        <v>1994</v>
      </c>
      <c r="AC5436">
        <v>359</v>
      </c>
      <c r="AD5436" s="7">
        <f>invoices[[#This Row],[Rent]]+invoices[[#This Row],[Services]]+invoices[[#This Row],[GST]]</f>
        <v>8336</v>
      </c>
      <c r="AE5436" s="7">
        <f>invoices[[#This Row],[Total]]-invoices[[#This Row],[rent_amount]]</f>
        <v>0</v>
      </c>
      <c r="AF5436">
        <v>2979</v>
      </c>
      <c r="AG5436">
        <v>-1628</v>
      </c>
      <c r="AH5436">
        <f>invoices[[#This Row],[EB Amount]]-invoices[[#This Row],[electricity_amount]]</f>
        <v>0</v>
      </c>
    </row>
    <row r="5437" spans="1:34">
      <c r="A5437" t="s">
        <v>7541</v>
      </c>
      <c r="B5437" t="s">
        <v>22</v>
      </c>
      <c r="C5437" t="s">
        <v>353</v>
      </c>
      <c r="D5437" t="s">
        <v>24</v>
      </c>
      <c r="E5437" t="s">
        <v>354</v>
      </c>
      <c r="F5437" t="s">
        <v>355</v>
      </c>
      <c r="G5437" t="s">
        <v>7542</v>
      </c>
      <c r="H5437" s="1">
        <f>DATE(YEAR(invoices[[#This Row],[due_date]]),MONTH(invoices[[#This Row],[due_date]]),1)</f>
        <v>45108</v>
      </c>
      <c r="I5437" s="1">
        <v>45114</v>
      </c>
      <c r="J5437">
        <v>13600</v>
      </c>
      <c r="K5437">
        <v>1440</v>
      </c>
      <c r="L5437">
        <v>0</v>
      </c>
      <c r="M5437">
        <f>invoices[[#This Row],[rent_amount]]+invoices[[#This Row],[electricity_amount]]+invoices[[#This Row],[other_charges]]</f>
        <v>15040</v>
      </c>
      <c r="N5437" t="s">
        <v>28</v>
      </c>
      <c r="O5437" t="s">
        <v>1284</v>
      </c>
      <c r="P5437">
        <v>0</v>
      </c>
      <c r="Q5437" t="b">
        <v>0</v>
      </c>
      <c r="R5437" t="s">
        <v>891</v>
      </c>
      <c r="S5437">
        <v>0</v>
      </c>
      <c r="T5437">
        <f>invoices[[#This Row],[total_amount]]</f>
        <v>15040</v>
      </c>
      <c r="U5437" t="s">
        <v>356</v>
      </c>
      <c r="V5437" t="str">
        <f>INDEX([1]!Table1[tenantname],MATCH(invoices[[#This Row],[allotment_id]],[1]!Table1[TenantAllotmentID],0))</f>
        <v>Sai Sundeep (B34-B1)</v>
      </c>
      <c r="W5437" t="s">
        <v>14078</v>
      </c>
      <c r="X5437" t="s">
        <v>14079</v>
      </c>
      <c r="Y5437" s="4">
        <v>45108</v>
      </c>
      <c r="Z5437" t="s">
        <v>15808</v>
      </c>
      <c r="AA5437">
        <v>9761</v>
      </c>
      <c r="AB5437">
        <v>3253</v>
      </c>
      <c r="AC5437">
        <v>586</v>
      </c>
      <c r="AD5437" s="7">
        <f>invoices[[#This Row],[Rent]]+invoices[[#This Row],[Services]]+invoices[[#This Row],[GST]]</f>
        <v>13600</v>
      </c>
      <c r="AE5437" s="7">
        <f>invoices[[#This Row],[Total]]-invoices[[#This Row],[rent_amount]]</f>
        <v>0</v>
      </c>
      <c r="AF5437">
        <v>3003</v>
      </c>
      <c r="AG5437">
        <v>1440</v>
      </c>
      <c r="AH5437">
        <f>invoices[[#This Row],[EB Amount]]-invoices[[#This Row],[electricity_amount]]</f>
        <v>0</v>
      </c>
    </row>
    <row r="5438" spans="1:34">
      <c r="A5438" t="s">
        <v>7553</v>
      </c>
      <c r="B5438" t="s">
        <v>22</v>
      </c>
      <c r="C5438" t="s">
        <v>2043</v>
      </c>
      <c r="D5438" t="s">
        <v>24</v>
      </c>
      <c r="E5438" t="s">
        <v>329</v>
      </c>
      <c r="F5438" t="s">
        <v>1021</v>
      </c>
      <c r="G5438" t="s">
        <v>7554</v>
      </c>
      <c r="H5438" s="1">
        <f>DATE(YEAR(invoices[[#This Row],[due_date]]),MONTH(invoices[[#This Row],[due_date]]),1)</f>
        <v>45108</v>
      </c>
      <c r="I5438" s="1">
        <v>45114</v>
      </c>
      <c r="J5438">
        <v>3071</v>
      </c>
      <c r="K5438">
        <v>1590</v>
      </c>
      <c r="L5438">
        <v>2250</v>
      </c>
      <c r="M5438">
        <f>invoices[[#This Row],[rent_amount]]+invoices[[#This Row],[electricity_amount]]+invoices[[#This Row],[other_charges]]</f>
        <v>6911</v>
      </c>
      <c r="N5438" t="s">
        <v>28</v>
      </c>
      <c r="O5438" t="s">
        <v>971</v>
      </c>
      <c r="P5438">
        <v>0</v>
      </c>
      <c r="Q5438" t="b">
        <v>0</v>
      </c>
      <c r="R5438" t="s">
        <v>891</v>
      </c>
      <c r="S5438">
        <v>0</v>
      </c>
      <c r="T5438">
        <f>invoices[[#This Row],[total_amount]]</f>
        <v>6911</v>
      </c>
      <c r="U5438" t="s">
        <v>2045</v>
      </c>
      <c r="V5438" t="str">
        <f>INDEX([1]!Table1[tenantname],MATCH(invoices[[#This Row],[allotment_id]],[1]!Table1[TenantAllotmentID],0))</f>
        <v>Rohit Singh (C43-B2)</v>
      </c>
      <c r="W5438" t="s">
        <v>14687</v>
      </c>
      <c r="X5438" t="s">
        <v>14688</v>
      </c>
      <c r="Y5438" s="4">
        <v>45108</v>
      </c>
      <c r="Z5438" t="s">
        <v>15808</v>
      </c>
      <c r="AA5438">
        <v>2204</v>
      </c>
      <c r="AB5438">
        <v>735</v>
      </c>
      <c r="AC5438">
        <v>132</v>
      </c>
      <c r="AD5438" s="7">
        <f>invoices[[#This Row],[Rent]]+invoices[[#This Row],[Services]]+invoices[[#This Row],[GST]]</f>
        <v>3071</v>
      </c>
      <c r="AE5438" s="7">
        <f>invoices[[#This Row],[Total]]-invoices[[#This Row],[rent_amount]]</f>
        <v>0</v>
      </c>
      <c r="AF5438">
        <v>3010</v>
      </c>
      <c r="AG5438">
        <v>1590</v>
      </c>
      <c r="AH5438">
        <f>invoices[[#This Row],[EB Amount]]-invoices[[#This Row],[electricity_amount]]</f>
        <v>0</v>
      </c>
    </row>
    <row r="5439" spans="1:34">
      <c r="A5439" t="s">
        <v>7562</v>
      </c>
      <c r="B5439" t="s">
        <v>22</v>
      </c>
      <c r="C5439" t="s">
        <v>1342</v>
      </c>
      <c r="D5439" t="s">
        <v>24</v>
      </c>
      <c r="E5439" t="s">
        <v>112</v>
      </c>
      <c r="F5439" t="s">
        <v>1343</v>
      </c>
      <c r="G5439" t="s">
        <v>7563</v>
      </c>
      <c r="H5439" s="1">
        <f>DATE(YEAR(invoices[[#This Row],[due_date]]),MONTH(invoices[[#This Row],[due_date]]),1)</f>
        <v>45108</v>
      </c>
      <c r="I5439" s="1">
        <v>45114</v>
      </c>
      <c r="J5439">
        <v>13800</v>
      </c>
      <c r="K5439">
        <v>0</v>
      </c>
      <c r="L5439">
        <v>0</v>
      </c>
      <c r="M5439">
        <f>invoices[[#This Row],[rent_amount]]+invoices[[#This Row],[electricity_amount]]+invoices[[#This Row],[other_charges]]</f>
        <v>13800</v>
      </c>
      <c r="N5439" t="s">
        <v>28</v>
      </c>
      <c r="O5439" t="s">
        <v>890</v>
      </c>
      <c r="P5439">
        <v>0</v>
      </c>
      <c r="Q5439" t="b">
        <v>0</v>
      </c>
      <c r="R5439" t="s">
        <v>891</v>
      </c>
      <c r="S5439">
        <v>0</v>
      </c>
      <c r="T5439">
        <f>invoices[[#This Row],[total_amount]]</f>
        <v>13800</v>
      </c>
      <c r="U5439" t="s">
        <v>1345</v>
      </c>
      <c r="V5439" t="str">
        <f>INDEX([1]!Table1[tenantname],MATCH(invoices[[#This Row],[allotment_id]],[1]!Table1[TenantAllotmentID],0))</f>
        <v>Tabreez Ahamed (A23-A1)</v>
      </c>
      <c r="W5439" t="s">
        <v>14436</v>
      </c>
      <c r="X5439" t="s">
        <v>14437</v>
      </c>
      <c r="Y5439" s="4">
        <v>45108</v>
      </c>
      <c r="Z5439" t="s">
        <v>15808</v>
      </c>
      <c r="AA5439">
        <v>9905</v>
      </c>
      <c r="AB5439">
        <v>3301</v>
      </c>
      <c r="AC5439">
        <v>594</v>
      </c>
      <c r="AD5439" s="7">
        <f>invoices[[#This Row],[Rent]]+invoices[[#This Row],[Services]]+invoices[[#This Row],[GST]]</f>
        <v>13800</v>
      </c>
      <c r="AE5439" s="7">
        <f>invoices[[#This Row],[Total]]-invoices[[#This Row],[rent_amount]]</f>
        <v>0</v>
      </c>
      <c r="AF5439">
        <v>3015</v>
      </c>
      <c r="AG5439">
        <v>0</v>
      </c>
      <c r="AH5439">
        <f>invoices[[#This Row],[EB Amount]]-invoices[[#This Row],[electricity_amount]]</f>
        <v>0</v>
      </c>
    </row>
    <row r="5440" spans="1:34">
      <c r="A5440" t="s">
        <v>7576</v>
      </c>
      <c r="B5440" t="s">
        <v>22</v>
      </c>
      <c r="C5440" t="s">
        <v>1121</v>
      </c>
      <c r="D5440" t="s">
        <v>24</v>
      </c>
      <c r="E5440" t="s">
        <v>147</v>
      </c>
      <c r="F5440" t="s">
        <v>1122</v>
      </c>
      <c r="G5440" t="s">
        <v>7577</v>
      </c>
      <c r="H5440" s="1">
        <f>DATE(YEAR(invoices[[#This Row],[due_date]]),MONTH(invoices[[#This Row],[due_date]]),1)</f>
        <v>45108</v>
      </c>
      <c r="I5440" s="1">
        <v>45114</v>
      </c>
      <c r="J5440">
        <v>13600</v>
      </c>
      <c r="K5440">
        <v>666</v>
      </c>
      <c r="L5440">
        <v>0</v>
      </c>
      <c r="M5440">
        <f>invoices[[#This Row],[rent_amount]]+invoices[[#This Row],[electricity_amount]]+invoices[[#This Row],[other_charges]]</f>
        <v>14266</v>
      </c>
      <c r="N5440" t="s">
        <v>28</v>
      </c>
      <c r="O5440" t="s">
        <v>1284</v>
      </c>
      <c r="P5440">
        <v>0</v>
      </c>
      <c r="Q5440" t="b">
        <v>0</v>
      </c>
      <c r="R5440" t="s">
        <v>891</v>
      </c>
      <c r="S5440">
        <v>0</v>
      </c>
      <c r="T5440">
        <f>invoices[[#This Row],[total_amount]]</f>
        <v>14266</v>
      </c>
      <c r="U5440" t="s">
        <v>1125</v>
      </c>
      <c r="V5440" t="str">
        <f>INDEX([1]!Table1[tenantname],MATCH(invoices[[#This Row],[allotment_id]],[1]!Table1[TenantAllotmentID],0))</f>
        <v>Navin Joseph (C31-B1)</v>
      </c>
      <c r="W5440" t="s">
        <v>14356</v>
      </c>
      <c r="X5440" t="s">
        <v>14357</v>
      </c>
      <c r="Y5440" s="4">
        <v>45108</v>
      </c>
      <c r="Z5440" t="s">
        <v>15808</v>
      </c>
      <c r="AA5440">
        <v>9761</v>
      </c>
      <c r="AB5440">
        <v>3253</v>
      </c>
      <c r="AC5440">
        <v>586</v>
      </c>
      <c r="AD5440" s="7">
        <f>invoices[[#This Row],[Rent]]+invoices[[#This Row],[Services]]+invoices[[#This Row],[GST]]</f>
        <v>13600</v>
      </c>
      <c r="AE5440" s="7">
        <f>invoices[[#This Row],[Total]]-invoices[[#This Row],[rent_amount]]</f>
        <v>0</v>
      </c>
      <c r="AF5440">
        <v>3022</v>
      </c>
      <c r="AG5440">
        <v>666</v>
      </c>
      <c r="AH5440">
        <f>invoices[[#This Row],[EB Amount]]-invoices[[#This Row],[electricity_amount]]</f>
        <v>0</v>
      </c>
    </row>
    <row r="5441" spans="1:34">
      <c r="A5441" t="s">
        <v>7584</v>
      </c>
      <c r="B5441" t="s">
        <v>22</v>
      </c>
      <c r="C5441" t="s">
        <v>1642</v>
      </c>
      <c r="D5441" t="s">
        <v>24</v>
      </c>
      <c r="E5441" t="s">
        <v>254</v>
      </c>
      <c r="F5441" t="s">
        <v>1092</v>
      </c>
      <c r="G5441" t="s">
        <v>7585</v>
      </c>
      <c r="H5441" s="1">
        <f>DATE(YEAR(invoices[[#This Row],[due_date]]),MONTH(invoices[[#This Row],[due_date]]),1)</f>
        <v>45108</v>
      </c>
      <c r="I5441" s="1">
        <v>45114</v>
      </c>
      <c r="J5441">
        <v>13600</v>
      </c>
      <c r="K5441">
        <v>2520</v>
      </c>
      <c r="L5441">
        <v>2250</v>
      </c>
      <c r="M5441">
        <f>invoices[[#This Row],[rent_amount]]+invoices[[#This Row],[electricity_amount]]+invoices[[#This Row],[other_charges]]</f>
        <v>18370</v>
      </c>
      <c r="N5441" t="s">
        <v>28</v>
      </c>
      <c r="O5441" t="s">
        <v>1284</v>
      </c>
      <c r="P5441">
        <v>0</v>
      </c>
      <c r="Q5441" t="b">
        <v>0</v>
      </c>
      <c r="R5441" t="s">
        <v>891</v>
      </c>
      <c r="S5441">
        <v>0</v>
      </c>
      <c r="T5441">
        <f>invoices[[#This Row],[total_amount]]</f>
        <v>18370</v>
      </c>
      <c r="U5441" t="s">
        <v>1644</v>
      </c>
      <c r="V5441" t="str">
        <f>INDEX([1]!Table1[tenantname],MATCH(invoices[[#This Row],[allotment_id]],[1]!Table1[TenantAllotmentID],0))</f>
        <v>Greeshma Krishna (C42-B2)</v>
      </c>
      <c r="W5441" t="s">
        <v>14549</v>
      </c>
      <c r="X5441" t="s">
        <v>14550</v>
      </c>
      <c r="Y5441" s="4">
        <v>45108</v>
      </c>
      <c r="Z5441" t="s">
        <v>15808</v>
      </c>
      <c r="AA5441">
        <v>9761</v>
      </c>
      <c r="AB5441">
        <v>3253</v>
      </c>
      <c r="AC5441">
        <v>586</v>
      </c>
      <c r="AD5441" s="7">
        <f>invoices[[#This Row],[Rent]]+invoices[[#This Row],[Services]]+invoices[[#This Row],[GST]]</f>
        <v>13600</v>
      </c>
      <c r="AE5441" s="7">
        <f>invoices[[#This Row],[Total]]-invoices[[#This Row],[rent_amount]]</f>
        <v>0</v>
      </c>
      <c r="AF5441">
        <v>3026</v>
      </c>
      <c r="AG5441">
        <v>2520</v>
      </c>
      <c r="AH5441">
        <f>invoices[[#This Row],[EB Amount]]-invoices[[#This Row],[electricity_amount]]</f>
        <v>0</v>
      </c>
    </row>
    <row r="5442" spans="1:34">
      <c r="A5442" t="s">
        <v>7592</v>
      </c>
      <c r="B5442" t="s">
        <v>22</v>
      </c>
      <c r="C5442" t="s">
        <v>304</v>
      </c>
      <c r="D5442" t="s">
        <v>24</v>
      </c>
      <c r="E5442" t="s">
        <v>181</v>
      </c>
      <c r="F5442" t="s">
        <v>305</v>
      </c>
      <c r="G5442" t="s">
        <v>7593</v>
      </c>
      <c r="H5442" s="1">
        <f>DATE(YEAR(invoices[[#This Row],[due_date]]),MONTH(invoices[[#This Row],[due_date]]),1)</f>
        <v>45108</v>
      </c>
      <c r="I5442" s="1">
        <v>45114</v>
      </c>
      <c r="J5442">
        <v>12500</v>
      </c>
      <c r="K5442">
        <v>1920</v>
      </c>
      <c r="L5442">
        <v>0</v>
      </c>
      <c r="M5442">
        <f>invoices[[#This Row],[rent_amount]]+invoices[[#This Row],[electricity_amount]]+invoices[[#This Row],[other_charges]]</f>
        <v>14420</v>
      </c>
      <c r="N5442" t="s">
        <v>28</v>
      </c>
      <c r="O5442" t="s">
        <v>890</v>
      </c>
      <c r="P5442">
        <v>0</v>
      </c>
      <c r="Q5442" t="b">
        <v>0</v>
      </c>
      <c r="R5442" t="s">
        <v>891</v>
      </c>
      <c r="S5442">
        <v>0</v>
      </c>
      <c r="T5442">
        <f>invoices[[#This Row],[total_amount]]</f>
        <v>14420</v>
      </c>
      <c r="U5442" t="s">
        <v>309</v>
      </c>
      <c r="V5442" t="str">
        <f>INDEX([1]!Table1[tenantname],MATCH(invoices[[#This Row],[allotment_id]],[1]!Table1[TenantAllotmentID],0))</f>
        <v>Chandana Sai Bade (B24-C1)</v>
      </c>
      <c r="W5442" t="s">
        <v>14062</v>
      </c>
      <c r="X5442" t="s">
        <v>14063</v>
      </c>
      <c r="Y5442" s="4">
        <v>45108</v>
      </c>
      <c r="Z5442" t="s">
        <v>15808</v>
      </c>
      <c r="AA5442">
        <v>8971</v>
      </c>
      <c r="AB5442">
        <v>2991</v>
      </c>
      <c r="AC5442">
        <v>538</v>
      </c>
      <c r="AD5442" s="7">
        <f>invoices[[#This Row],[Rent]]+invoices[[#This Row],[Services]]+invoices[[#This Row],[GST]]</f>
        <v>12500</v>
      </c>
      <c r="AE5442" s="7">
        <f>invoices[[#This Row],[Total]]-invoices[[#This Row],[rent_amount]]</f>
        <v>0</v>
      </c>
      <c r="AF5442">
        <v>3031</v>
      </c>
      <c r="AG5442">
        <v>1920</v>
      </c>
      <c r="AH5442">
        <f>invoices[[#This Row],[EB Amount]]-invoices[[#This Row],[electricity_amount]]</f>
        <v>0</v>
      </c>
    </row>
    <row r="5443" spans="1:34">
      <c r="A5443" t="s">
        <v>7629</v>
      </c>
      <c r="B5443" t="s">
        <v>22</v>
      </c>
      <c r="C5443" t="s">
        <v>311</v>
      </c>
      <c r="D5443" t="s">
        <v>24</v>
      </c>
      <c r="E5443" t="s">
        <v>34</v>
      </c>
      <c r="F5443" t="s">
        <v>35</v>
      </c>
      <c r="G5443" t="s">
        <v>7630</v>
      </c>
      <c r="H5443" s="1">
        <f>DATE(YEAR(invoices[[#This Row],[due_date]]),MONTH(invoices[[#This Row],[due_date]]),1)</f>
        <v>45108</v>
      </c>
      <c r="I5443" s="1">
        <v>45114</v>
      </c>
      <c r="J5443">
        <v>13600</v>
      </c>
      <c r="K5443">
        <v>2100</v>
      </c>
      <c r="L5443">
        <v>0</v>
      </c>
      <c r="M5443">
        <f>invoices[[#This Row],[rent_amount]]+invoices[[#This Row],[electricity_amount]]+invoices[[#This Row],[other_charges]]</f>
        <v>15700</v>
      </c>
      <c r="N5443" t="s">
        <v>28</v>
      </c>
      <c r="O5443" t="s">
        <v>971</v>
      </c>
      <c r="P5443">
        <v>0</v>
      </c>
      <c r="Q5443" t="b">
        <v>0</v>
      </c>
      <c r="R5443" t="s">
        <v>891</v>
      </c>
      <c r="S5443">
        <v>0</v>
      </c>
      <c r="T5443">
        <f>invoices[[#This Row],[total_amount]]</f>
        <v>15700</v>
      </c>
      <c r="U5443" t="s">
        <v>313</v>
      </c>
      <c r="V5443" t="str">
        <f>INDEX([1]!Table1[tenantname],MATCH(invoices[[#This Row],[allotment_id]],[1]!Table1[TenantAllotmentID],0))</f>
        <v>Thahseenah Begam (B43-B1)</v>
      </c>
      <c r="W5443" t="s">
        <v>14064</v>
      </c>
      <c r="X5443" t="s">
        <v>14065</v>
      </c>
      <c r="Y5443" s="4">
        <v>45108</v>
      </c>
      <c r="Z5443" t="s">
        <v>15808</v>
      </c>
      <c r="AA5443">
        <v>9761</v>
      </c>
      <c r="AB5443">
        <v>3253</v>
      </c>
      <c r="AC5443">
        <v>586</v>
      </c>
      <c r="AD5443" s="7">
        <f>invoices[[#This Row],[Rent]]+invoices[[#This Row],[Services]]+invoices[[#This Row],[GST]]</f>
        <v>13600</v>
      </c>
      <c r="AE5443" s="7">
        <f>invoices[[#This Row],[Total]]-invoices[[#This Row],[rent_amount]]</f>
        <v>0</v>
      </c>
      <c r="AF5443">
        <v>3046</v>
      </c>
      <c r="AG5443">
        <v>2100</v>
      </c>
      <c r="AH5443">
        <f>invoices[[#This Row],[EB Amount]]-invoices[[#This Row],[electricity_amount]]</f>
        <v>0</v>
      </c>
    </row>
    <row r="5444" spans="1:34">
      <c r="A5444" t="s">
        <v>7637</v>
      </c>
      <c r="B5444" t="s">
        <v>22</v>
      </c>
      <c r="C5444" t="s">
        <v>1744</v>
      </c>
      <c r="D5444" t="s">
        <v>24</v>
      </c>
      <c r="E5444" t="s">
        <v>195</v>
      </c>
      <c r="F5444" s="2" t="s">
        <v>1745</v>
      </c>
      <c r="G5444" t="s">
        <v>7638</v>
      </c>
      <c r="H5444" s="1">
        <f>DATE(YEAR(invoices[[#This Row],[due_date]]),MONTH(invoices[[#This Row],[due_date]]),1)</f>
        <v>45108</v>
      </c>
      <c r="I5444" s="1">
        <v>45114</v>
      </c>
      <c r="J5444">
        <v>12500</v>
      </c>
      <c r="K5444">
        <v>3270</v>
      </c>
      <c r="L5444">
        <v>0</v>
      </c>
      <c r="M5444">
        <f>invoices[[#This Row],[rent_amount]]+invoices[[#This Row],[electricity_amount]]+invoices[[#This Row],[other_charges]]</f>
        <v>15770</v>
      </c>
      <c r="N5444" t="s">
        <v>28</v>
      </c>
      <c r="O5444" t="s">
        <v>971</v>
      </c>
      <c r="P5444">
        <v>0</v>
      </c>
      <c r="Q5444" t="b">
        <v>0</v>
      </c>
      <c r="R5444" t="s">
        <v>891</v>
      </c>
      <c r="S5444">
        <v>0</v>
      </c>
      <c r="T5444">
        <f>invoices[[#This Row],[total_amount]]</f>
        <v>15770</v>
      </c>
      <c r="U5444" t="s">
        <v>1747</v>
      </c>
      <c r="V5444" t="str">
        <f>INDEX([1]!Table1[tenantname],MATCH(invoices[[#This Row],[allotment_id]],[1]!Table1[TenantAllotmentID],0))</f>
        <v>Siya Sharma (D41-C1)</v>
      </c>
      <c r="W5444" t="s">
        <v>14580</v>
      </c>
      <c r="X5444" t="s">
        <v>14581</v>
      </c>
      <c r="Y5444" s="4">
        <v>45108</v>
      </c>
      <c r="Z5444" t="s">
        <v>15808</v>
      </c>
      <c r="AA5444">
        <v>8971</v>
      </c>
      <c r="AB5444">
        <v>2991</v>
      </c>
      <c r="AC5444">
        <v>538</v>
      </c>
      <c r="AD5444" s="7">
        <f>invoices[[#This Row],[Rent]]+invoices[[#This Row],[Services]]+invoices[[#This Row],[GST]]</f>
        <v>12500</v>
      </c>
      <c r="AE5444" s="7">
        <f>invoices[[#This Row],[Total]]-invoices[[#This Row],[rent_amount]]</f>
        <v>0</v>
      </c>
      <c r="AF5444">
        <v>3050</v>
      </c>
      <c r="AG5444">
        <v>3270</v>
      </c>
      <c r="AH5444">
        <f>invoices[[#This Row],[EB Amount]]-invoices[[#This Row],[electricity_amount]]</f>
        <v>0</v>
      </c>
    </row>
    <row r="5445" spans="1:34">
      <c r="A5445" t="s">
        <v>7776</v>
      </c>
      <c r="B5445" t="s">
        <v>22</v>
      </c>
      <c r="C5445" t="s">
        <v>71</v>
      </c>
      <c r="D5445" t="s">
        <v>24</v>
      </c>
      <c r="E5445" t="s">
        <v>72</v>
      </c>
      <c r="F5445" t="s">
        <v>73</v>
      </c>
      <c r="G5445" t="s">
        <v>7777</v>
      </c>
      <c r="H5445" s="1">
        <f>DATE(YEAR(invoices[[#This Row],[due_date]]),MONTH(invoices[[#This Row],[due_date]]),1)</f>
        <v>45108</v>
      </c>
      <c r="I5445" s="1">
        <v>45114</v>
      </c>
      <c r="J5445">
        <v>13600</v>
      </c>
      <c r="K5445">
        <v>156</v>
      </c>
      <c r="L5445">
        <v>0</v>
      </c>
      <c r="M5445">
        <f>invoices[[#This Row],[rent_amount]]+invoices[[#This Row],[electricity_amount]]+invoices[[#This Row],[other_charges]]</f>
        <v>13756</v>
      </c>
      <c r="N5445" t="s">
        <v>28</v>
      </c>
      <c r="O5445" t="s">
        <v>1284</v>
      </c>
      <c r="P5445">
        <v>0</v>
      </c>
      <c r="Q5445" t="b">
        <v>0</v>
      </c>
      <c r="R5445" t="s">
        <v>891</v>
      </c>
      <c r="S5445">
        <v>0</v>
      </c>
      <c r="T5445">
        <f>invoices[[#This Row],[total_amount]]</f>
        <v>13756</v>
      </c>
      <c r="U5445" t="s">
        <v>2135</v>
      </c>
      <c r="V5445" t="str">
        <f>INDEX([1]!Table1[tenantname],MATCH(invoices[[#This Row],[allotment_id]],[1]!Table1[TenantAllotmentID],0))</f>
        <v>Nirmala A (C34-B1)</v>
      </c>
      <c r="W5445" t="s">
        <v>13996</v>
      </c>
      <c r="X5445" t="s">
        <v>14720</v>
      </c>
      <c r="Y5445" s="4">
        <v>45108</v>
      </c>
      <c r="Z5445" t="s">
        <v>15808</v>
      </c>
      <c r="AA5445">
        <v>9761</v>
      </c>
      <c r="AB5445">
        <v>3253</v>
      </c>
      <c r="AC5445">
        <v>586</v>
      </c>
      <c r="AD5445" s="7">
        <f>invoices[[#This Row],[Rent]]+invoices[[#This Row],[Services]]+invoices[[#This Row],[GST]]</f>
        <v>13600</v>
      </c>
      <c r="AE5445" s="7">
        <f>invoices[[#This Row],[Total]]-invoices[[#This Row],[rent_amount]]</f>
        <v>0</v>
      </c>
      <c r="AF5445">
        <v>3123</v>
      </c>
      <c r="AG5445">
        <v>156</v>
      </c>
      <c r="AH5445">
        <f>invoices[[#This Row],[EB Amount]]-invoices[[#This Row],[electricity_amount]]</f>
        <v>0</v>
      </c>
    </row>
    <row r="5446" spans="1:34">
      <c r="A5446" t="s">
        <v>7946</v>
      </c>
      <c r="B5446" t="s">
        <v>22</v>
      </c>
      <c r="C5446" t="s">
        <v>1946</v>
      </c>
      <c r="D5446" t="s">
        <v>24</v>
      </c>
      <c r="E5446" t="s">
        <v>569</v>
      </c>
      <c r="F5446" t="s">
        <v>1493</v>
      </c>
      <c r="G5446" t="s">
        <v>7947</v>
      </c>
      <c r="H5446" s="1">
        <f>DATE(YEAR(invoices[[#This Row],[due_date]]),MONTH(invoices[[#This Row],[due_date]]),1)</f>
        <v>45108</v>
      </c>
      <c r="I5446" s="1">
        <v>45114</v>
      </c>
      <c r="J5446">
        <v>12500</v>
      </c>
      <c r="K5446">
        <v>2430</v>
      </c>
      <c r="L5446">
        <v>0</v>
      </c>
      <c r="M5446">
        <f>invoices[[#This Row],[rent_amount]]+invoices[[#This Row],[electricity_amount]]+invoices[[#This Row],[other_charges]]</f>
        <v>14930</v>
      </c>
      <c r="N5446" t="s">
        <v>28</v>
      </c>
      <c r="O5446" t="s">
        <v>971</v>
      </c>
      <c r="P5446">
        <v>0</v>
      </c>
      <c r="Q5446" t="b">
        <v>0</v>
      </c>
      <c r="R5446" t="s">
        <v>891</v>
      </c>
      <c r="S5446">
        <v>0</v>
      </c>
      <c r="T5446">
        <f>invoices[[#This Row],[total_amount]]</f>
        <v>14930</v>
      </c>
      <c r="U5446" t="s">
        <v>1947</v>
      </c>
      <c r="V5446" t="str">
        <f>INDEX([1]!Table1[tenantname],MATCH(invoices[[#This Row],[allotment_id]],[1]!Table1[TenantAllotmentID],0))</f>
        <v>Tanya Jain (C12-C1)</v>
      </c>
      <c r="W5446" t="s">
        <v>14655</v>
      </c>
      <c r="X5446" t="s">
        <v>14656</v>
      </c>
      <c r="Y5446" s="4">
        <v>45108</v>
      </c>
      <c r="Z5446" t="s">
        <v>15808</v>
      </c>
      <c r="AA5446">
        <v>8971</v>
      </c>
      <c r="AB5446">
        <v>2991</v>
      </c>
      <c r="AC5446">
        <v>538</v>
      </c>
      <c r="AD5446" s="7">
        <f>invoices[[#This Row],[Rent]]+invoices[[#This Row],[Services]]+invoices[[#This Row],[GST]]</f>
        <v>12500</v>
      </c>
      <c r="AE5446" s="7">
        <f>invoices[[#This Row],[Total]]-invoices[[#This Row],[rent_amount]]</f>
        <v>0</v>
      </c>
      <c r="AF5446">
        <v>3210</v>
      </c>
      <c r="AG5446">
        <v>2430</v>
      </c>
      <c r="AH5446">
        <f>invoices[[#This Row],[EB Amount]]-invoices[[#This Row],[electricity_amount]]</f>
        <v>0</v>
      </c>
    </row>
    <row r="5447" spans="1:34">
      <c r="A5447" t="s">
        <v>8014</v>
      </c>
      <c r="B5447" t="s">
        <v>22</v>
      </c>
      <c r="C5447" t="s">
        <v>1992</v>
      </c>
      <c r="D5447" t="s">
        <v>24</v>
      </c>
      <c r="E5447" t="s">
        <v>147</v>
      </c>
      <c r="F5447" t="s">
        <v>370</v>
      </c>
      <c r="G5447" t="s">
        <v>8015</v>
      </c>
      <c r="H5447" s="1">
        <f>DATE(YEAR(invoices[[#This Row],[due_date]]),MONTH(invoices[[#This Row],[due_date]]),1)</f>
        <v>45108</v>
      </c>
      <c r="I5447" s="1">
        <v>45114</v>
      </c>
      <c r="J5447">
        <v>18300</v>
      </c>
      <c r="K5447">
        <v>2220</v>
      </c>
      <c r="L5447">
        <v>0</v>
      </c>
      <c r="M5447">
        <f>invoices[[#This Row],[rent_amount]]+invoices[[#This Row],[electricity_amount]]+invoices[[#This Row],[other_charges]]</f>
        <v>20520</v>
      </c>
      <c r="N5447" t="s">
        <v>28</v>
      </c>
      <c r="O5447" t="s">
        <v>1284</v>
      </c>
      <c r="P5447">
        <v>0</v>
      </c>
      <c r="Q5447" t="b">
        <v>0</v>
      </c>
      <c r="R5447" t="s">
        <v>891</v>
      </c>
      <c r="S5447">
        <v>0</v>
      </c>
      <c r="T5447">
        <f>invoices[[#This Row],[total_amount]]</f>
        <v>20520</v>
      </c>
      <c r="U5447" t="s">
        <v>1994</v>
      </c>
      <c r="V5447" t="str">
        <f>INDEX([1]!Table1[tenantname],MATCH(invoices[[#This Row],[allotment_id]],[1]!Table1[TenantAllotmentID],0))</f>
        <v>Parag Kaundil (C31-A1)</v>
      </c>
      <c r="W5447" t="s">
        <v>14671</v>
      </c>
      <c r="X5447" t="s">
        <v>14672</v>
      </c>
      <c r="Y5447" s="4">
        <v>45108</v>
      </c>
      <c r="Z5447" t="s">
        <v>15808</v>
      </c>
      <c r="AA5447">
        <v>13134</v>
      </c>
      <c r="AB5447">
        <v>4378</v>
      </c>
      <c r="AC5447">
        <v>788</v>
      </c>
      <c r="AD5447" s="7">
        <f>invoices[[#This Row],[Rent]]+invoices[[#This Row],[Services]]+invoices[[#This Row],[GST]]</f>
        <v>18300</v>
      </c>
      <c r="AE5447" s="7">
        <f>invoices[[#This Row],[Total]]-invoices[[#This Row],[rent_amount]]</f>
        <v>0</v>
      </c>
      <c r="AF5447">
        <v>3242</v>
      </c>
      <c r="AG5447">
        <v>2220</v>
      </c>
      <c r="AH5447">
        <f>invoices[[#This Row],[EB Amount]]-invoices[[#This Row],[electricity_amount]]</f>
        <v>0</v>
      </c>
    </row>
    <row r="5448" spans="1:34">
      <c r="A5448" t="s">
        <v>8024</v>
      </c>
      <c r="B5448" t="s">
        <v>22</v>
      </c>
      <c r="C5448" t="s">
        <v>1715</v>
      </c>
      <c r="D5448" t="s">
        <v>24</v>
      </c>
      <c r="E5448" t="s">
        <v>275</v>
      </c>
      <c r="F5448" t="s">
        <v>276</v>
      </c>
      <c r="G5448" t="s">
        <v>8025</v>
      </c>
      <c r="H5448" s="1">
        <f>DATE(YEAR(invoices[[#This Row],[due_date]]),MONTH(invoices[[#This Row],[due_date]]),1)</f>
        <v>45108</v>
      </c>
      <c r="I5448" s="1">
        <v>45114</v>
      </c>
      <c r="J5448">
        <v>12500</v>
      </c>
      <c r="K5448">
        <v>2250</v>
      </c>
      <c r="L5448">
        <v>0</v>
      </c>
      <c r="M5448">
        <f>invoices[[#This Row],[rent_amount]]+invoices[[#This Row],[electricity_amount]]+invoices[[#This Row],[other_charges]]</f>
        <v>14750</v>
      </c>
      <c r="N5448" t="s">
        <v>28</v>
      </c>
      <c r="O5448" t="s">
        <v>1284</v>
      </c>
      <c r="P5448">
        <v>0</v>
      </c>
      <c r="Q5448" t="b">
        <v>0</v>
      </c>
      <c r="R5448" t="s">
        <v>891</v>
      </c>
      <c r="S5448">
        <v>0</v>
      </c>
      <c r="T5448">
        <f>invoices[[#This Row],[total_amount]]</f>
        <v>14750</v>
      </c>
      <c r="U5448" t="s">
        <v>1717</v>
      </c>
      <c r="V5448" t="str">
        <f>INDEX([1]!Table1[tenantname],MATCH(invoices[[#This Row],[allotment_id]],[1]!Table1[TenantAllotmentID],0))</f>
        <v>Nithiyashri D (B44-C2)</v>
      </c>
      <c r="W5448" t="s">
        <v>14572</v>
      </c>
      <c r="X5448" t="s">
        <v>14573</v>
      </c>
      <c r="Y5448" s="4">
        <v>45108</v>
      </c>
      <c r="Z5448" t="s">
        <v>15808</v>
      </c>
      <c r="AA5448">
        <v>8971</v>
      </c>
      <c r="AB5448">
        <v>2991</v>
      </c>
      <c r="AC5448">
        <v>538</v>
      </c>
      <c r="AD5448" s="7">
        <f>invoices[[#This Row],[Rent]]+invoices[[#This Row],[Services]]+invoices[[#This Row],[GST]]</f>
        <v>12500</v>
      </c>
      <c r="AE5448" s="7">
        <f>invoices[[#This Row],[Total]]-invoices[[#This Row],[rent_amount]]</f>
        <v>0</v>
      </c>
      <c r="AF5448">
        <v>3249</v>
      </c>
      <c r="AG5448">
        <v>2250</v>
      </c>
      <c r="AH5448">
        <f>invoices[[#This Row],[EB Amount]]-invoices[[#This Row],[electricity_amount]]</f>
        <v>0</v>
      </c>
    </row>
    <row r="5449" spans="1:34">
      <c r="A5449" t="s">
        <v>8125</v>
      </c>
      <c r="B5449" t="s">
        <v>22</v>
      </c>
      <c r="C5449" t="s">
        <v>4929</v>
      </c>
      <c r="D5449" t="s">
        <v>24</v>
      </c>
      <c r="E5449" t="s">
        <v>104</v>
      </c>
      <c r="F5449" t="s">
        <v>380</v>
      </c>
      <c r="G5449" t="s">
        <v>8126</v>
      </c>
      <c r="H5449" s="1">
        <f>DATE(YEAR(invoices[[#This Row],[due_date]]),MONTH(invoices[[#This Row],[due_date]]),1)</f>
        <v>45108</v>
      </c>
      <c r="I5449" s="1">
        <v>45114</v>
      </c>
      <c r="J5449">
        <v>2951</v>
      </c>
      <c r="K5449">
        <v>1620</v>
      </c>
      <c r="L5449">
        <v>2250</v>
      </c>
      <c r="M5449">
        <f>invoices[[#This Row],[rent_amount]]+invoices[[#This Row],[electricity_amount]]+invoices[[#This Row],[other_charges]]</f>
        <v>6821</v>
      </c>
      <c r="N5449" t="s">
        <v>28</v>
      </c>
      <c r="O5449" t="s">
        <v>890</v>
      </c>
      <c r="P5449">
        <v>0</v>
      </c>
      <c r="Q5449" t="b">
        <v>0</v>
      </c>
      <c r="R5449" t="s">
        <v>891</v>
      </c>
      <c r="S5449">
        <v>0</v>
      </c>
      <c r="T5449">
        <f>invoices[[#This Row],[total_amount]]</f>
        <v>6821</v>
      </c>
      <c r="U5449" t="s">
        <v>4931</v>
      </c>
      <c r="V5449" t="str">
        <f>INDEX([1]!Table1[tenantname],MATCH(invoices[[#This Row],[allotment_id]],[1]!Table1[TenantAllotmentID],0))</f>
        <v>Akshay KulangaraValappil Jini (B14-A1)</v>
      </c>
      <c r="W5449" t="s">
        <v>15310</v>
      </c>
      <c r="X5449" t="s">
        <v>15311</v>
      </c>
      <c r="Y5449" s="4">
        <v>45108</v>
      </c>
      <c r="Z5449" t="s">
        <v>15808</v>
      </c>
      <c r="AA5449">
        <v>2118</v>
      </c>
      <c r="AB5449">
        <v>706</v>
      </c>
      <c r="AC5449">
        <v>127</v>
      </c>
      <c r="AD5449" s="7">
        <f>invoices[[#This Row],[Rent]]+invoices[[#This Row],[Services]]+invoices[[#This Row],[GST]]</f>
        <v>2951</v>
      </c>
      <c r="AE5449" s="7">
        <f>invoices[[#This Row],[Total]]-invoices[[#This Row],[rent_amount]]</f>
        <v>0</v>
      </c>
      <c r="AF5449">
        <v>3299</v>
      </c>
      <c r="AG5449">
        <v>1620</v>
      </c>
      <c r="AH5449">
        <f>invoices[[#This Row],[EB Amount]]-invoices[[#This Row],[electricity_amount]]</f>
        <v>0</v>
      </c>
    </row>
    <row r="5450" spans="1:34">
      <c r="A5450" t="s">
        <v>8149</v>
      </c>
      <c r="B5450" t="s">
        <v>22</v>
      </c>
      <c r="C5450" t="s">
        <v>87</v>
      </c>
      <c r="D5450" t="s">
        <v>24</v>
      </c>
      <c r="E5450" t="s">
        <v>88</v>
      </c>
      <c r="F5450" t="s">
        <v>89</v>
      </c>
      <c r="G5450" t="s">
        <v>8150</v>
      </c>
      <c r="H5450" s="1">
        <f>DATE(YEAR(invoices[[#This Row],[due_date]]),MONTH(invoices[[#This Row],[due_date]]),1)</f>
        <v>45108</v>
      </c>
      <c r="I5450" s="1">
        <v>45114</v>
      </c>
      <c r="J5450">
        <v>13600</v>
      </c>
      <c r="K5450">
        <v>2040</v>
      </c>
      <c r="L5450">
        <v>0</v>
      </c>
      <c r="M5450">
        <f>invoices[[#This Row],[rent_amount]]+invoices[[#This Row],[electricity_amount]]+invoices[[#This Row],[other_charges]]</f>
        <v>15640</v>
      </c>
      <c r="N5450" t="s">
        <v>28</v>
      </c>
      <c r="O5450" t="s">
        <v>890</v>
      </c>
      <c r="P5450">
        <v>0</v>
      </c>
      <c r="Q5450" t="b">
        <v>0</v>
      </c>
      <c r="R5450" t="s">
        <v>891</v>
      </c>
      <c r="S5450">
        <v>0</v>
      </c>
      <c r="T5450">
        <f>invoices[[#This Row],[total_amount]]</f>
        <v>15640</v>
      </c>
      <c r="U5450" t="s">
        <v>93</v>
      </c>
      <c r="V5450" t="str">
        <f>INDEX([1]!Table1[tenantname],MATCH(invoices[[#This Row],[allotment_id]],[1]!Table1[TenantAllotmentID],0))</f>
        <v>Archit Kumar (B13-B2)</v>
      </c>
      <c r="W5450" t="s">
        <v>14000</v>
      </c>
      <c r="X5450" t="s">
        <v>14001</v>
      </c>
      <c r="Y5450" s="4">
        <v>45108</v>
      </c>
      <c r="Z5450" t="s">
        <v>15808</v>
      </c>
      <c r="AA5450">
        <v>9761</v>
      </c>
      <c r="AB5450">
        <v>3253</v>
      </c>
      <c r="AC5450">
        <v>586</v>
      </c>
      <c r="AD5450" s="7">
        <f>invoices[[#This Row],[Rent]]+invoices[[#This Row],[Services]]+invoices[[#This Row],[GST]]</f>
        <v>13600</v>
      </c>
      <c r="AE5450" s="7">
        <f>invoices[[#This Row],[Total]]-invoices[[#This Row],[rent_amount]]</f>
        <v>0</v>
      </c>
      <c r="AF5450">
        <v>3311</v>
      </c>
      <c r="AG5450">
        <v>2040</v>
      </c>
      <c r="AH5450">
        <f>invoices[[#This Row],[EB Amount]]-invoices[[#This Row],[electricity_amount]]</f>
        <v>0</v>
      </c>
    </row>
    <row r="5451" spans="1:34">
      <c r="A5451" t="s">
        <v>8200</v>
      </c>
      <c r="B5451" t="s">
        <v>22</v>
      </c>
      <c r="C5451" t="s">
        <v>281</v>
      </c>
      <c r="D5451" t="s">
        <v>24</v>
      </c>
      <c r="E5451" t="s">
        <v>34</v>
      </c>
      <c r="F5451" t="s">
        <v>282</v>
      </c>
      <c r="G5451" t="s">
        <v>8201</v>
      </c>
      <c r="H5451" s="1">
        <f>DATE(YEAR(invoices[[#This Row],[due_date]]),MONTH(invoices[[#This Row],[due_date]]),1)</f>
        <v>45108</v>
      </c>
      <c r="I5451" s="1">
        <v>45114</v>
      </c>
      <c r="J5451">
        <v>12500</v>
      </c>
      <c r="K5451">
        <v>2100</v>
      </c>
      <c r="L5451">
        <v>0</v>
      </c>
      <c r="M5451">
        <f>invoices[[#This Row],[rent_amount]]+invoices[[#This Row],[electricity_amount]]+invoices[[#This Row],[other_charges]]</f>
        <v>14600</v>
      </c>
      <c r="N5451" t="s">
        <v>28</v>
      </c>
      <c r="O5451" t="s">
        <v>971</v>
      </c>
      <c r="P5451">
        <v>0</v>
      </c>
      <c r="Q5451" t="b">
        <v>0</v>
      </c>
      <c r="R5451" t="s">
        <v>891</v>
      </c>
      <c r="S5451">
        <v>0</v>
      </c>
      <c r="T5451">
        <f>invoices[[#This Row],[total_amount]]</f>
        <v>14600</v>
      </c>
      <c r="U5451" t="s">
        <v>283</v>
      </c>
      <c r="V5451" t="str">
        <f>INDEX([1]!Table1[tenantname],MATCH(invoices[[#This Row],[allotment_id]],[1]!Table1[TenantAllotmentID],0))</f>
        <v>kiranmai Bhatlapenumarthi (B43-C2)</v>
      </c>
      <c r="W5451" t="s">
        <v>14054</v>
      </c>
      <c r="X5451" t="s">
        <v>14055</v>
      </c>
      <c r="Y5451" s="4">
        <v>45108</v>
      </c>
      <c r="Z5451" t="s">
        <v>15808</v>
      </c>
      <c r="AA5451">
        <v>8971</v>
      </c>
      <c r="AB5451">
        <v>2991</v>
      </c>
      <c r="AC5451">
        <v>538</v>
      </c>
      <c r="AD5451" s="7">
        <f>invoices[[#This Row],[Rent]]+invoices[[#This Row],[Services]]+invoices[[#This Row],[GST]]</f>
        <v>12500</v>
      </c>
      <c r="AE5451" s="7">
        <f>invoices[[#This Row],[Total]]-invoices[[#This Row],[rent_amount]]</f>
        <v>0</v>
      </c>
      <c r="AF5451">
        <v>3336</v>
      </c>
      <c r="AG5451">
        <v>2100</v>
      </c>
      <c r="AH5451">
        <f>invoices[[#This Row],[EB Amount]]-invoices[[#This Row],[electricity_amount]]</f>
        <v>0</v>
      </c>
    </row>
    <row r="5452" spans="1:34">
      <c r="A5452" t="s">
        <v>8266</v>
      </c>
      <c r="B5452" t="s">
        <v>22</v>
      </c>
      <c r="C5452" t="s">
        <v>1387</v>
      </c>
      <c r="D5452" t="s">
        <v>24</v>
      </c>
      <c r="E5452" t="s">
        <v>476</v>
      </c>
      <c r="F5452" t="s">
        <v>1388</v>
      </c>
      <c r="G5452" t="s">
        <v>8267</v>
      </c>
      <c r="H5452" s="1">
        <f>DATE(YEAR(invoices[[#This Row],[due_date]]),MONTH(invoices[[#This Row],[due_date]]),1)</f>
        <v>45108</v>
      </c>
      <c r="I5452" s="1">
        <v>45114</v>
      </c>
      <c r="J5452">
        <v>13600</v>
      </c>
      <c r="K5452">
        <v>0</v>
      </c>
      <c r="L5452">
        <v>0</v>
      </c>
      <c r="M5452">
        <f>invoices[[#This Row],[rent_amount]]+invoices[[#This Row],[electricity_amount]]+invoices[[#This Row],[other_charges]]</f>
        <v>13600</v>
      </c>
      <c r="N5452" t="s">
        <v>28</v>
      </c>
      <c r="O5452" t="s">
        <v>971</v>
      </c>
      <c r="P5452">
        <v>0</v>
      </c>
      <c r="Q5452" t="b">
        <v>0</v>
      </c>
      <c r="R5452" t="s">
        <v>891</v>
      </c>
      <c r="S5452">
        <v>0</v>
      </c>
      <c r="T5452">
        <f>invoices[[#This Row],[total_amount]]</f>
        <v>13600</v>
      </c>
      <c r="U5452" t="s">
        <v>1390</v>
      </c>
      <c r="V5452" t="str">
        <f>INDEX([1]!Table1[tenantname],MATCH(invoices[[#This Row],[allotment_id]],[1]!Table1[TenantAllotmentID],0))</f>
        <v>Tushar Ankit (B41-B1)</v>
      </c>
      <c r="W5452" t="s">
        <v>14454</v>
      </c>
      <c r="X5452" t="s">
        <v>14455</v>
      </c>
      <c r="Y5452" s="4">
        <v>45108</v>
      </c>
      <c r="Z5452" t="s">
        <v>15808</v>
      </c>
      <c r="AA5452">
        <v>9761</v>
      </c>
      <c r="AB5452">
        <v>3253</v>
      </c>
      <c r="AC5452">
        <v>586</v>
      </c>
      <c r="AD5452" s="7">
        <f>invoices[[#This Row],[Rent]]+invoices[[#This Row],[Services]]+invoices[[#This Row],[GST]]</f>
        <v>13600</v>
      </c>
      <c r="AE5452" s="7">
        <f>invoices[[#This Row],[Total]]-invoices[[#This Row],[rent_amount]]</f>
        <v>0</v>
      </c>
      <c r="AF5452">
        <v>3365</v>
      </c>
      <c r="AG5452">
        <v>0</v>
      </c>
      <c r="AH5452">
        <f>invoices[[#This Row],[EB Amount]]-invoices[[#This Row],[electricity_amount]]</f>
        <v>0</v>
      </c>
    </row>
    <row r="5453" spans="1:34">
      <c r="A5453" t="s">
        <v>8292</v>
      </c>
      <c r="B5453" t="s">
        <v>22</v>
      </c>
      <c r="C5453" t="s">
        <v>1843</v>
      </c>
      <c r="D5453" t="s">
        <v>24</v>
      </c>
      <c r="E5453" t="s">
        <v>275</v>
      </c>
      <c r="F5453" t="s">
        <v>1397</v>
      </c>
      <c r="G5453" t="s">
        <v>8293</v>
      </c>
      <c r="H5453" s="1">
        <f>DATE(YEAR(invoices[[#This Row],[due_date]]),MONTH(invoices[[#This Row],[due_date]]),1)</f>
        <v>45108</v>
      </c>
      <c r="I5453" s="1">
        <v>45114</v>
      </c>
      <c r="J5453">
        <v>13600</v>
      </c>
      <c r="K5453">
        <v>2025</v>
      </c>
      <c r="L5453">
        <v>0</v>
      </c>
      <c r="M5453">
        <f>invoices[[#This Row],[rent_amount]]+invoices[[#This Row],[electricity_amount]]+invoices[[#This Row],[other_charges]]</f>
        <v>15625</v>
      </c>
      <c r="N5453" t="s">
        <v>28</v>
      </c>
      <c r="O5453" t="s">
        <v>1284</v>
      </c>
      <c r="P5453">
        <v>0</v>
      </c>
      <c r="Q5453" t="b">
        <v>0</v>
      </c>
      <c r="R5453" t="s">
        <v>891</v>
      </c>
      <c r="S5453">
        <v>0</v>
      </c>
      <c r="T5453">
        <f>invoices[[#This Row],[total_amount]]</f>
        <v>15625</v>
      </c>
      <c r="U5453" t="s">
        <v>1845</v>
      </c>
      <c r="V5453" t="str">
        <f>INDEX([1]!Table1[tenantname],MATCH(invoices[[#This Row],[allotment_id]],[1]!Table1[TenantAllotmentID],0))</f>
        <v>Maneesha Paruchuri (B44-B1)</v>
      </c>
      <c r="W5453" t="s">
        <v>14615</v>
      </c>
      <c r="X5453" t="s">
        <v>14616</v>
      </c>
      <c r="Y5453" s="4">
        <v>45108</v>
      </c>
      <c r="Z5453" t="s">
        <v>15808</v>
      </c>
      <c r="AA5453">
        <v>9761</v>
      </c>
      <c r="AB5453">
        <v>3253</v>
      </c>
      <c r="AC5453">
        <v>586</v>
      </c>
      <c r="AD5453" s="7">
        <f>invoices[[#This Row],[Rent]]+invoices[[#This Row],[Services]]+invoices[[#This Row],[GST]]</f>
        <v>13600</v>
      </c>
      <c r="AE5453" s="7">
        <f>invoices[[#This Row],[Total]]-invoices[[#This Row],[rent_amount]]</f>
        <v>0</v>
      </c>
      <c r="AF5453">
        <v>3379</v>
      </c>
      <c r="AG5453">
        <v>2025</v>
      </c>
      <c r="AH5453">
        <f>invoices[[#This Row],[EB Amount]]-invoices[[#This Row],[electricity_amount]]</f>
        <v>0</v>
      </c>
    </row>
    <row r="5454" spans="1:34">
      <c r="A5454" t="s">
        <v>8397</v>
      </c>
      <c r="B5454" t="s">
        <v>22</v>
      </c>
      <c r="C5454" t="s">
        <v>3491</v>
      </c>
      <c r="D5454" t="s">
        <v>24</v>
      </c>
      <c r="E5454" t="s">
        <v>569</v>
      </c>
      <c r="F5454" t="s">
        <v>670</v>
      </c>
      <c r="G5454" t="s">
        <v>8398</v>
      </c>
      <c r="H5454" s="1">
        <f>DATE(YEAR(invoices[[#This Row],[due_date]]),MONTH(invoices[[#This Row],[due_date]]),1)</f>
        <v>45108</v>
      </c>
      <c r="I5454" s="1">
        <v>45114</v>
      </c>
      <c r="J5454">
        <v>840</v>
      </c>
      <c r="K5454">
        <v>0</v>
      </c>
      <c r="L5454">
        <v>0</v>
      </c>
      <c r="M5454">
        <f>invoices[[#This Row],[rent_amount]]+invoices[[#This Row],[electricity_amount]]+invoices[[#This Row],[other_charges]]</f>
        <v>840</v>
      </c>
      <c r="N5454" t="s">
        <v>28</v>
      </c>
      <c r="O5454" t="s">
        <v>971</v>
      </c>
      <c r="P5454">
        <v>0</v>
      </c>
      <c r="Q5454" t="b">
        <v>0</v>
      </c>
      <c r="R5454" t="s">
        <v>891</v>
      </c>
      <c r="S5454">
        <v>0</v>
      </c>
      <c r="T5454">
        <f>invoices[[#This Row],[total_amount]]</f>
        <v>840</v>
      </c>
      <c r="U5454" t="s">
        <v>8399</v>
      </c>
      <c r="V5454" t="str">
        <f>INDEX([1]!Table1[tenantname],MATCH(invoices[[#This Row],[allotment_id]],[1]!Table1[TenantAllotmentID],0))</f>
        <v>Tanushree Senthil Kugan (C12-A1)</v>
      </c>
      <c r="W5454" t="s">
        <v>15068</v>
      </c>
      <c r="X5454" t="s">
        <v>15617</v>
      </c>
      <c r="Y5454" s="4">
        <v>45108</v>
      </c>
      <c r="Z5454" t="s">
        <v>15808</v>
      </c>
      <c r="AA5454">
        <v>611</v>
      </c>
      <c r="AB5454">
        <v>194</v>
      </c>
      <c r="AC5454">
        <v>35</v>
      </c>
      <c r="AD5454" s="7">
        <f>invoices[[#This Row],[Rent]]+invoices[[#This Row],[Services]]+invoices[[#This Row],[GST]]</f>
        <v>840</v>
      </c>
      <c r="AE5454" s="7">
        <f>invoices[[#This Row],[Total]]-invoices[[#This Row],[rent_amount]]</f>
        <v>0</v>
      </c>
      <c r="AF5454">
        <v>3431</v>
      </c>
      <c r="AG5454">
        <v>0</v>
      </c>
      <c r="AH5454">
        <f>invoices[[#This Row],[EB Amount]]-invoices[[#This Row],[electricity_amount]]</f>
        <v>0</v>
      </c>
    </row>
    <row r="5455" spans="1:34">
      <c r="A5455" t="s">
        <v>8420</v>
      </c>
      <c r="B5455" t="s">
        <v>22</v>
      </c>
      <c r="C5455" t="s">
        <v>974</v>
      </c>
      <c r="D5455" t="s">
        <v>24</v>
      </c>
      <c r="E5455" t="s">
        <v>50</v>
      </c>
      <c r="F5455" t="s">
        <v>485</v>
      </c>
      <c r="G5455" t="s">
        <v>8421</v>
      </c>
      <c r="H5455" s="1">
        <f>DATE(YEAR(invoices[[#This Row],[due_date]]),MONTH(invoices[[#This Row],[due_date]]),1)</f>
        <v>45108</v>
      </c>
      <c r="I5455" s="1">
        <v>45114</v>
      </c>
      <c r="J5455">
        <v>13600</v>
      </c>
      <c r="K5455">
        <v>0</v>
      </c>
      <c r="L5455">
        <v>0</v>
      </c>
      <c r="M5455">
        <f>invoices[[#This Row],[rent_amount]]+invoices[[#This Row],[electricity_amount]]+invoices[[#This Row],[other_charges]]</f>
        <v>13600</v>
      </c>
      <c r="N5455" t="s">
        <v>28</v>
      </c>
      <c r="O5455" t="s">
        <v>971</v>
      </c>
      <c r="P5455">
        <v>0</v>
      </c>
      <c r="Q5455" t="b">
        <v>0</v>
      </c>
      <c r="R5455" t="s">
        <v>891</v>
      </c>
      <c r="S5455">
        <v>0</v>
      </c>
      <c r="T5455">
        <f>invoices[[#This Row],[total_amount]]</f>
        <v>13600</v>
      </c>
      <c r="U5455" t="s">
        <v>1512</v>
      </c>
      <c r="V5455" t="str">
        <f>INDEX([1]!Table1[tenantname],MATCH(invoices[[#This Row],[allotment_id]],[1]!Table1[TenantAllotmentID],0))</f>
        <v>Utkarsh De (B32-B2)</v>
      </c>
      <c r="W5455" t="s">
        <v>14300</v>
      </c>
      <c r="X5455" t="s">
        <v>14501</v>
      </c>
      <c r="Y5455" s="4">
        <v>45108</v>
      </c>
      <c r="Z5455" t="s">
        <v>15808</v>
      </c>
      <c r="AA5455">
        <v>9761</v>
      </c>
      <c r="AB5455">
        <v>3253</v>
      </c>
      <c r="AC5455">
        <v>586</v>
      </c>
      <c r="AD5455" s="7">
        <f>invoices[[#This Row],[Rent]]+invoices[[#This Row],[Services]]+invoices[[#This Row],[GST]]</f>
        <v>13600</v>
      </c>
      <c r="AE5455" s="7">
        <f>invoices[[#This Row],[Total]]-invoices[[#This Row],[rent_amount]]</f>
        <v>0</v>
      </c>
      <c r="AF5455">
        <v>3447</v>
      </c>
      <c r="AG5455">
        <v>0</v>
      </c>
      <c r="AH5455">
        <f>invoices[[#This Row],[EB Amount]]-invoices[[#This Row],[electricity_amount]]</f>
        <v>0</v>
      </c>
    </row>
    <row r="5456" spans="1:34">
      <c r="A5456" t="s">
        <v>8460</v>
      </c>
      <c r="B5456" t="s">
        <v>22</v>
      </c>
      <c r="C5456" t="s">
        <v>166</v>
      </c>
      <c r="D5456" t="s">
        <v>24</v>
      </c>
      <c r="E5456" t="s">
        <v>167</v>
      </c>
      <c r="F5456" t="s">
        <v>168</v>
      </c>
      <c r="G5456" t="s">
        <v>8461</v>
      </c>
      <c r="H5456" s="1">
        <f>DATE(YEAR(invoices[[#This Row],[due_date]]),MONTH(invoices[[#This Row],[due_date]]),1)</f>
        <v>45108</v>
      </c>
      <c r="I5456" s="1">
        <v>45114</v>
      </c>
      <c r="J5456">
        <v>12500</v>
      </c>
      <c r="K5456">
        <v>2010</v>
      </c>
      <c r="L5456">
        <v>0</v>
      </c>
      <c r="M5456">
        <f>invoices[[#This Row],[rent_amount]]+invoices[[#This Row],[electricity_amount]]+invoices[[#This Row],[other_charges]]</f>
        <v>14510</v>
      </c>
      <c r="N5456" t="s">
        <v>28</v>
      </c>
      <c r="O5456" t="s">
        <v>971</v>
      </c>
      <c r="P5456">
        <v>0</v>
      </c>
      <c r="Q5456" t="b">
        <v>0</v>
      </c>
      <c r="R5456" t="s">
        <v>891</v>
      </c>
      <c r="S5456">
        <v>0</v>
      </c>
      <c r="T5456">
        <f>invoices[[#This Row],[total_amount]]</f>
        <v>14510</v>
      </c>
      <c r="U5456" t="s">
        <v>171</v>
      </c>
      <c r="V5456" t="str">
        <f>INDEX([1]!Table1[tenantname],MATCH(invoices[[#This Row],[allotment_id]],[1]!Table1[TenantAllotmentID],0))</f>
        <v>Shubhashish . (B42-C2)</v>
      </c>
      <c r="W5456" t="s">
        <v>14022</v>
      </c>
      <c r="X5456" t="s">
        <v>14023</v>
      </c>
      <c r="Y5456" s="4">
        <v>45108</v>
      </c>
      <c r="Z5456" t="s">
        <v>15808</v>
      </c>
      <c r="AA5456">
        <v>8971</v>
      </c>
      <c r="AB5456">
        <v>2991</v>
      </c>
      <c r="AC5456">
        <v>538</v>
      </c>
      <c r="AD5456" s="7">
        <f>invoices[[#This Row],[Rent]]+invoices[[#This Row],[Services]]+invoices[[#This Row],[GST]]</f>
        <v>12500</v>
      </c>
      <c r="AE5456" s="7">
        <f>invoices[[#This Row],[Total]]-invoices[[#This Row],[rent_amount]]</f>
        <v>0</v>
      </c>
      <c r="AF5456">
        <v>3468</v>
      </c>
      <c r="AG5456">
        <v>2010</v>
      </c>
      <c r="AH5456">
        <f>invoices[[#This Row],[EB Amount]]-invoices[[#This Row],[electricity_amount]]</f>
        <v>0</v>
      </c>
    </row>
    <row r="5457" spans="1:34">
      <c r="A5457" t="s">
        <v>8509</v>
      </c>
      <c r="B5457" t="s">
        <v>22</v>
      </c>
      <c r="C5457" t="s">
        <v>8510</v>
      </c>
      <c r="D5457" t="s">
        <v>24</v>
      </c>
      <c r="E5457" t="s">
        <v>349</v>
      </c>
      <c r="F5457" t="s">
        <v>716</v>
      </c>
      <c r="G5457" t="s">
        <v>8511</v>
      </c>
      <c r="H5457" s="1">
        <f>DATE(YEAR(invoices[[#This Row],[due_date]]),MONTH(invoices[[#This Row],[due_date]]),1)</f>
        <v>45108</v>
      </c>
      <c r="I5457" s="1">
        <v>45114</v>
      </c>
      <c r="J5457">
        <v>24000</v>
      </c>
      <c r="K5457">
        <v>0</v>
      </c>
      <c r="L5457">
        <v>2250</v>
      </c>
      <c r="M5457">
        <f>invoices[[#This Row],[rent_amount]]+invoices[[#This Row],[electricity_amount]]+invoices[[#This Row],[other_charges]]</f>
        <v>26250</v>
      </c>
      <c r="N5457" t="s">
        <v>28</v>
      </c>
      <c r="O5457" t="s">
        <v>1284</v>
      </c>
      <c r="P5457">
        <v>0</v>
      </c>
      <c r="Q5457" t="b">
        <v>0</v>
      </c>
      <c r="R5457" t="s">
        <v>891</v>
      </c>
      <c r="S5457">
        <v>0</v>
      </c>
      <c r="T5457">
        <f>invoices[[#This Row],[total_amount]]</f>
        <v>26250</v>
      </c>
      <c r="U5457" t="s">
        <v>8512</v>
      </c>
      <c r="V5457" t="str">
        <f>INDEX([1]!Table1[tenantname],MATCH(invoices[[#This Row],[allotment_id]],[1]!Table1[TenantAllotmentID],0))</f>
        <v>Miit Sajnani (B11-D1)</v>
      </c>
      <c r="W5457" t="s">
        <v>15621</v>
      </c>
      <c r="X5457" t="s">
        <v>15622</v>
      </c>
      <c r="Y5457" s="4">
        <v>45108</v>
      </c>
      <c r="Z5457" t="s">
        <v>15808</v>
      </c>
      <c r="AA5457">
        <v>17226</v>
      </c>
      <c r="AB5457">
        <v>5741</v>
      </c>
      <c r="AC5457">
        <v>1033</v>
      </c>
      <c r="AD5457" s="7">
        <f>invoices[[#This Row],[Rent]]+invoices[[#This Row],[Services]]+invoices[[#This Row],[GST]]</f>
        <v>24000</v>
      </c>
      <c r="AE5457" s="7">
        <f>invoices[[#This Row],[Total]]-invoices[[#This Row],[rent_amount]]</f>
        <v>0</v>
      </c>
      <c r="AF5457">
        <v>3493</v>
      </c>
      <c r="AG5457">
        <v>0</v>
      </c>
      <c r="AH5457">
        <f>invoices[[#This Row],[EB Amount]]-invoices[[#This Row],[electricity_amount]]</f>
        <v>0</v>
      </c>
    </row>
    <row r="5458" spans="1:34">
      <c r="A5458" t="s">
        <v>8515</v>
      </c>
      <c r="B5458" t="s">
        <v>22</v>
      </c>
      <c r="C5458" t="s">
        <v>626</v>
      </c>
      <c r="D5458" t="s">
        <v>24</v>
      </c>
      <c r="E5458" t="s">
        <v>342</v>
      </c>
      <c r="F5458" t="s">
        <v>1279</v>
      </c>
      <c r="G5458" t="s">
        <v>8516</v>
      </c>
      <c r="H5458" s="1">
        <f>DATE(YEAR(invoices[[#This Row],[due_date]]),MONTH(invoices[[#This Row],[due_date]]),1)</f>
        <v>45108</v>
      </c>
      <c r="I5458" s="1">
        <v>45114</v>
      </c>
      <c r="J5458">
        <v>906</v>
      </c>
      <c r="K5458">
        <v>0</v>
      </c>
      <c r="L5458">
        <v>0</v>
      </c>
      <c r="M5458">
        <f>invoices[[#This Row],[rent_amount]]+invoices[[#This Row],[electricity_amount]]+invoices[[#This Row],[other_charges]]</f>
        <v>906</v>
      </c>
      <c r="N5458" t="s">
        <v>28</v>
      </c>
      <c r="O5458" t="s">
        <v>971</v>
      </c>
      <c r="P5458">
        <v>0</v>
      </c>
      <c r="Q5458" t="b">
        <v>0</v>
      </c>
      <c r="R5458" t="s">
        <v>891</v>
      </c>
      <c r="S5458">
        <v>0</v>
      </c>
      <c r="T5458">
        <f>invoices[[#This Row],[total_amount]]</f>
        <v>906</v>
      </c>
      <c r="U5458" t="s">
        <v>1619</v>
      </c>
      <c r="V5458" t="str">
        <f>INDEX([1]!Table1[tenantname],MATCH(invoices[[#This Row],[allotment_id]],[1]!Table1[TenantAllotmentID],0))</f>
        <v>Rishita Tulsyan (D11-C2)</v>
      </c>
      <c r="W5458" t="s">
        <v>14177</v>
      </c>
      <c r="X5458" t="s">
        <v>14538</v>
      </c>
      <c r="Y5458" s="4">
        <v>45108</v>
      </c>
      <c r="Z5458" t="s">
        <v>15808</v>
      </c>
      <c r="AA5458">
        <v>906</v>
      </c>
      <c r="AB5458">
        <v>0</v>
      </c>
      <c r="AC5458">
        <v>0</v>
      </c>
      <c r="AD5458" s="7">
        <f>invoices[[#This Row],[Rent]]+invoices[[#This Row],[Services]]+invoices[[#This Row],[GST]]</f>
        <v>906</v>
      </c>
      <c r="AE5458" s="7">
        <f>invoices[[#This Row],[Total]]-invoices[[#This Row],[rent_amount]]</f>
        <v>0</v>
      </c>
      <c r="AF5458">
        <v>3495</v>
      </c>
      <c r="AG5458">
        <v>0</v>
      </c>
      <c r="AH5458">
        <f>invoices[[#This Row],[EB Amount]]-invoices[[#This Row],[electricity_amount]]</f>
        <v>0</v>
      </c>
    </row>
    <row r="5459" spans="1:34">
      <c r="A5459" t="s">
        <v>8585</v>
      </c>
      <c r="B5459" t="s">
        <v>22</v>
      </c>
      <c r="C5459" s="2" t="s">
        <v>2035</v>
      </c>
      <c r="D5459" t="s">
        <v>24</v>
      </c>
      <c r="E5459" t="s">
        <v>88</v>
      </c>
      <c r="F5459" t="s">
        <v>126</v>
      </c>
      <c r="G5459" t="s">
        <v>8586</v>
      </c>
      <c r="H5459" s="1">
        <f>DATE(YEAR(invoices[[#This Row],[due_date]]),MONTH(invoices[[#This Row],[due_date]]),1)</f>
        <v>45108</v>
      </c>
      <c r="I5459" s="1">
        <v>45114</v>
      </c>
      <c r="J5459">
        <v>12500</v>
      </c>
      <c r="K5459">
        <v>2040</v>
      </c>
      <c r="L5459">
        <v>0</v>
      </c>
      <c r="M5459">
        <f>invoices[[#This Row],[rent_amount]]+invoices[[#This Row],[electricity_amount]]+invoices[[#This Row],[other_charges]]</f>
        <v>14540</v>
      </c>
      <c r="N5459" t="s">
        <v>28</v>
      </c>
      <c r="O5459" t="s">
        <v>971</v>
      </c>
      <c r="P5459">
        <v>0</v>
      </c>
      <c r="Q5459" t="b">
        <v>0</v>
      </c>
      <c r="R5459" t="s">
        <v>891</v>
      </c>
      <c r="S5459">
        <v>0</v>
      </c>
      <c r="T5459">
        <f>invoices[[#This Row],[total_amount]]</f>
        <v>14540</v>
      </c>
      <c r="U5459" t="s">
        <v>2037</v>
      </c>
      <c r="V5459" t="str">
        <f>INDEX([1]!Table1[tenantname],MATCH(invoices[[#This Row],[allotment_id]],[1]!Table1[TenantAllotmentID],0))</f>
        <v>Vickey Bhardwaj (B13-C2)</v>
      </c>
      <c r="W5459" t="s">
        <v>14683</v>
      </c>
      <c r="X5459" t="s">
        <v>14684</v>
      </c>
      <c r="Y5459" s="4">
        <v>45108</v>
      </c>
      <c r="Z5459" t="s">
        <v>15808</v>
      </c>
      <c r="AA5459">
        <v>8971</v>
      </c>
      <c r="AB5459">
        <v>2991</v>
      </c>
      <c r="AC5459">
        <v>538</v>
      </c>
      <c r="AD5459" s="7">
        <f>invoices[[#This Row],[Rent]]+invoices[[#This Row],[Services]]+invoices[[#This Row],[GST]]</f>
        <v>12500</v>
      </c>
      <c r="AE5459" s="7">
        <f>invoices[[#This Row],[Total]]-invoices[[#This Row],[rent_amount]]</f>
        <v>0</v>
      </c>
      <c r="AF5459">
        <v>3536</v>
      </c>
      <c r="AG5459">
        <v>2040</v>
      </c>
      <c r="AH5459">
        <f>invoices[[#This Row],[EB Amount]]-invoices[[#This Row],[electricity_amount]]</f>
        <v>0</v>
      </c>
    </row>
    <row r="5460" spans="1:34">
      <c r="A5460" t="s">
        <v>8618</v>
      </c>
      <c r="B5460" t="s">
        <v>22</v>
      </c>
      <c r="C5460" t="s">
        <v>260</v>
      </c>
      <c r="D5460" t="s">
        <v>24</v>
      </c>
      <c r="E5460" t="s">
        <v>226</v>
      </c>
      <c r="F5460" t="s">
        <v>261</v>
      </c>
      <c r="G5460" t="s">
        <v>8619</v>
      </c>
      <c r="H5460" s="1">
        <f>DATE(YEAR(invoices[[#This Row],[due_date]]),MONTH(invoices[[#This Row],[due_date]]),1)</f>
        <v>45108</v>
      </c>
      <c r="I5460" s="1">
        <v>45114</v>
      </c>
      <c r="J5460">
        <v>12500</v>
      </c>
      <c r="K5460">
        <v>1650</v>
      </c>
      <c r="L5460">
        <v>0</v>
      </c>
      <c r="M5460">
        <f>invoices[[#This Row],[rent_amount]]+invoices[[#This Row],[electricity_amount]]+invoices[[#This Row],[other_charges]]</f>
        <v>14150</v>
      </c>
      <c r="N5460" t="s">
        <v>28</v>
      </c>
      <c r="O5460" t="s">
        <v>1284</v>
      </c>
      <c r="P5460">
        <v>0</v>
      </c>
      <c r="Q5460" t="b">
        <v>0</v>
      </c>
      <c r="R5460" t="s">
        <v>891</v>
      </c>
      <c r="S5460">
        <v>0</v>
      </c>
      <c r="T5460">
        <f>invoices[[#This Row],[total_amount]]</f>
        <v>14150</v>
      </c>
      <c r="U5460" t="s">
        <v>265</v>
      </c>
      <c r="V5460" t="str">
        <f>INDEX([1]!Table1[tenantname],MATCH(invoices[[#This Row],[allotment_id]],[1]!Table1[TenantAllotmentID],0))</f>
        <v>Indira Ch (B12-C1)</v>
      </c>
      <c r="W5460" t="s">
        <v>14048</v>
      </c>
      <c r="X5460" t="s">
        <v>14049</v>
      </c>
      <c r="Y5460" s="4">
        <v>45108</v>
      </c>
      <c r="Z5460" t="s">
        <v>15808</v>
      </c>
      <c r="AA5460">
        <v>8971</v>
      </c>
      <c r="AB5460">
        <v>2991</v>
      </c>
      <c r="AC5460">
        <v>538</v>
      </c>
      <c r="AD5460" s="7">
        <f>invoices[[#This Row],[Rent]]+invoices[[#This Row],[Services]]+invoices[[#This Row],[GST]]</f>
        <v>12500</v>
      </c>
      <c r="AE5460" s="7">
        <f>invoices[[#This Row],[Total]]-invoices[[#This Row],[rent_amount]]</f>
        <v>0</v>
      </c>
      <c r="AF5460">
        <v>3553</v>
      </c>
      <c r="AG5460">
        <v>1650</v>
      </c>
      <c r="AH5460">
        <f>invoices[[#This Row],[EB Amount]]-invoices[[#This Row],[electricity_amount]]</f>
        <v>0</v>
      </c>
    </row>
    <row r="5461" spans="1:34">
      <c r="A5461" s="2" t="s">
        <v>8656</v>
      </c>
      <c r="B5461" t="s">
        <v>22</v>
      </c>
      <c r="C5461" t="s">
        <v>3540</v>
      </c>
      <c r="D5461" t="s">
        <v>24</v>
      </c>
      <c r="E5461" t="s">
        <v>147</v>
      </c>
      <c r="F5461" t="s">
        <v>733</v>
      </c>
      <c r="G5461" t="s">
        <v>8657</v>
      </c>
      <c r="H5461" s="1">
        <f>DATE(YEAR(invoices[[#This Row],[due_date]]),MONTH(invoices[[#This Row],[due_date]]),1)</f>
        <v>45108</v>
      </c>
      <c r="I5461" s="1">
        <v>45114</v>
      </c>
      <c r="J5461">
        <v>4077</v>
      </c>
      <c r="K5461">
        <v>0</v>
      </c>
      <c r="L5461">
        <v>0</v>
      </c>
      <c r="M5461">
        <f>invoices[[#This Row],[rent_amount]]+invoices[[#This Row],[electricity_amount]]+invoices[[#This Row],[other_charges]]</f>
        <v>4077</v>
      </c>
      <c r="N5461" t="s">
        <v>28</v>
      </c>
      <c r="O5461" t="s">
        <v>971</v>
      </c>
      <c r="P5461">
        <v>0</v>
      </c>
      <c r="Q5461" t="b">
        <v>0</v>
      </c>
      <c r="R5461" t="s">
        <v>891</v>
      </c>
      <c r="S5461">
        <v>0</v>
      </c>
      <c r="T5461">
        <f>invoices[[#This Row],[total_amount]]</f>
        <v>4077</v>
      </c>
      <c r="U5461" t="s">
        <v>3542</v>
      </c>
      <c r="V5461" t="str">
        <f>INDEX([1]!Table1[tenantname],MATCH(invoices[[#This Row],[allotment_id]],[1]!Table1[TenantAllotmentID],0))</f>
        <v>Shivasuthan KS (C31-B2)</v>
      </c>
      <c r="W5461" t="s">
        <v>15078</v>
      </c>
      <c r="X5461" t="s">
        <v>15079</v>
      </c>
      <c r="Y5461" s="4">
        <v>45108</v>
      </c>
      <c r="Z5461" t="s">
        <v>15808</v>
      </c>
      <c r="AA5461">
        <v>2926</v>
      </c>
      <c r="AB5461">
        <v>975</v>
      </c>
      <c r="AC5461">
        <v>176</v>
      </c>
      <c r="AD5461" s="7">
        <f>invoices[[#This Row],[Rent]]+invoices[[#This Row],[Services]]+invoices[[#This Row],[GST]]</f>
        <v>4077</v>
      </c>
      <c r="AE5461" s="7">
        <f>invoices[[#This Row],[Total]]-invoices[[#This Row],[rent_amount]]</f>
        <v>0</v>
      </c>
      <c r="AF5461">
        <v>3572</v>
      </c>
      <c r="AG5461">
        <v>0</v>
      </c>
      <c r="AH5461">
        <f>invoices[[#This Row],[EB Amount]]-invoices[[#This Row],[electricity_amount]]</f>
        <v>0</v>
      </c>
    </row>
    <row r="5462" spans="1:34">
      <c r="A5462" t="s">
        <v>8708</v>
      </c>
      <c r="B5462" t="s">
        <v>22</v>
      </c>
      <c r="C5462" t="s">
        <v>1781</v>
      </c>
      <c r="D5462" t="s">
        <v>24</v>
      </c>
      <c r="E5462" t="s">
        <v>349</v>
      </c>
      <c r="F5462" t="s">
        <v>1626</v>
      </c>
      <c r="G5462" t="s">
        <v>8709</v>
      </c>
      <c r="H5462" s="1">
        <f>DATE(YEAR(invoices[[#This Row],[due_date]]),MONTH(invoices[[#This Row],[due_date]]),1)</f>
        <v>45108</v>
      </c>
      <c r="I5462" s="1">
        <v>45114</v>
      </c>
      <c r="J5462">
        <v>13600</v>
      </c>
      <c r="K5462">
        <v>1350</v>
      </c>
      <c r="L5462">
        <v>0</v>
      </c>
      <c r="M5462">
        <f>invoices[[#This Row],[rent_amount]]+invoices[[#This Row],[electricity_amount]]+invoices[[#This Row],[other_charges]]</f>
        <v>14950</v>
      </c>
      <c r="N5462" t="s">
        <v>28</v>
      </c>
      <c r="O5462" t="s">
        <v>971</v>
      </c>
      <c r="P5462">
        <v>0</v>
      </c>
      <c r="Q5462" t="b">
        <v>0</v>
      </c>
      <c r="R5462" t="s">
        <v>891</v>
      </c>
      <c r="S5462">
        <v>0</v>
      </c>
      <c r="T5462">
        <f>invoices[[#This Row],[total_amount]]</f>
        <v>14950</v>
      </c>
      <c r="U5462" t="s">
        <v>1783</v>
      </c>
      <c r="V5462" t="str">
        <f>INDEX([1]!Table1[tenantname],MATCH(invoices[[#This Row],[allotment_id]],[1]!Table1[TenantAllotmentID],0))</f>
        <v>Rushikesh Kushare (B11-B2)</v>
      </c>
      <c r="W5462" t="s">
        <v>14593</v>
      </c>
      <c r="X5462" t="s">
        <v>14594</v>
      </c>
      <c r="Y5462" s="4">
        <v>45108</v>
      </c>
      <c r="Z5462" t="s">
        <v>15808</v>
      </c>
      <c r="AA5462">
        <v>9761</v>
      </c>
      <c r="AB5462">
        <v>3253</v>
      </c>
      <c r="AC5462">
        <v>586</v>
      </c>
      <c r="AD5462" s="7">
        <f>invoices[[#This Row],[Rent]]+invoices[[#This Row],[Services]]+invoices[[#This Row],[GST]]</f>
        <v>13600</v>
      </c>
      <c r="AE5462" s="7">
        <f>invoices[[#This Row],[Total]]-invoices[[#This Row],[rent_amount]]</f>
        <v>0</v>
      </c>
      <c r="AF5462">
        <v>3598</v>
      </c>
      <c r="AG5462">
        <v>1350</v>
      </c>
      <c r="AH5462">
        <f>invoices[[#This Row],[EB Amount]]-invoices[[#This Row],[electricity_amount]]</f>
        <v>0</v>
      </c>
    </row>
    <row r="5463" spans="1:34">
      <c r="A5463" t="s">
        <v>8758</v>
      </c>
      <c r="B5463" t="s">
        <v>22</v>
      </c>
      <c r="C5463" t="s">
        <v>693</v>
      </c>
      <c r="D5463" t="s">
        <v>24</v>
      </c>
      <c r="E5463" t="s">
        <v>247</v>
      </c>
      <c r="F5463" t="s">
        <v>2658</v>
      </c>
      <c r="G5463" t="s">
        <v>8759</v>
      </c>
      <c r="H5463" s="1">
        <f>DATE(YEAR(invoices[[#This Row],[due_date]]),MONTH(invoices[[#This Row],[due_date]]),1)</f>
        <v>45108</v>
      </c>
      <c r="I5463" s="1">
        <v>45114</v>
      </c>
      <c r="J5463">
        <v>10974</v>
      </c>
      <c r="K5463">
        <v>0</v>
      </c>
      <c r="L5463">
        <v>0</v>
      </c>
      <c r="M5463">
        <f>invoices[[#This Row],[rent_amount]]+invoices[[#This Row],[electricity_amount]]+invoices[[#This Row],[other_charges]]</f>
        <v>10974</v>
      </c>
      <c r="N5463" t="s">
        <v>28</v>
      </c>
      <c r="O5463" t="s">
        <v>890</v>
      </c>
      <c r="P5463">
        <v>0</v>
      </c>
      <c r="Q5463" t="b">
        <v>0</v>
      </c>
      <c r="R5463" t="s">
        <v>891</v>
      </c>
      <c r="S5463">
        <v>0</v>
      </c>
      <c r="T5463">
        <f>invoices[[#This Row],[total_amount]]</f>
        <v>10974</v>
      </c>
      <c r="U5463" t="s">
        <v>3663</v>
      </c>
      <c r="V5463" t="str">
        <f>INDEX([1]!Table1[tenantname],MATCH(invoices[[#This Row],[allotment_id]],[1]!Table1[TenantAllotmentID],0))</f>
        <v>Aryan Garg (C11-C2)</v>
      </c>
      <c r="W5463" t="s">
        <v>14199</v>
      </c>
      <c r="X5463" t="s">
        <v>15104</v>
      </c>
      <c r="Y5463" s="4">
        <v>45108</v>
      </c>
      <c r="Z5463" t="s">
        <v>15808</v>
      </c>
      <c r="AA5463">
        <v>7876</v>
      </c>
      <c r="AB5463">
        <v>2625</v>
      </c>
      <c r="AC5463">
        <v>473</v>
      </c>
      <c r="AD5463" s="7">
        <f>invoices[[#This Row],[Rent]]+invoices[[#This Row],[Services]]+invoices[[#This Row],[GST]]</f>
        <v>10974</v>
      </c>
      <c r="AE5463" s="7">
        <f>invoices[[#This Row],[Total]]-invoices[[#This Row],[rent_amount]]</f>
        <v>0</v>
      </c>
      <c r="AF5463">
        <v>3623</v>
      </c>
      <c r="AG5463">
        <v>0</v>
      </c>
      <c r="AH5463">
        <f>invoices[[#This Row],[EB Amount]]-invoices[[#This Row],[electricity_amount]]</f>
        <v>0</v>
      </c>
    </row>
    <row r="5464" spans="1:34">
      <c r="A5464" t="s">
        <v>8884</v>
      </c>
      <c r="B5464" t="s">
        <v>22</v>
      </c>
      <c r="C5464" t="s">
        <v>3054</v>
      </c>
      <c r="D5464" t="s">
        <v>24</v>
      </c>
      <c r="E5464" t="s">
        <v>592</v>
      </c>
      <c r="F5464" t="s">
        <v>883</v>
      </c>
      <c r="G5464" t="s">
        <v>8885</v>
      </c>
      <c r="H5464" s="1">
        <f>DATE(YEAR(invoices[[#This Row],[due_date]]),MONTH(invoices[[#This Row],[due_date]]),1)</f>
        <v>45108</v>
      </c>
      <c r="I5464" s="1">
        <v>45114</v>
      </c>
      <c r="J5464">
        <v>7254</v>
      </c>
      <c r="K5464">
        <v>0</v>
      </c>
      <c r="L5464">
        <v>0</v>
      </c>
      <c r="M5464">
        <f>invoices[[#This Row],[rent_amount]]+invoices[[#This Row],[electricity_amount]]+invoices[[#This Row],[other_charges]]</f>
        <v>7254</v>
      </c>
      <c r="N5464" t="s">
        <v>28</v>
      </c>
      <c r="O5464" t="s">
        <v>890</v>
      </c>
      <c r="P5464">
        <v>0</v>
      </c>
      <c r="Q5464" t="b">
        <v>0</v>
      </c>
      <c r="R5464" t="s">
        <v>891</v>
      </c>
      <c r="S5464">
        <v>0</v>
      </c>
      <c r="T5464">
        <f>invoices[[#This Row],[total_amount]]</f>
        <v>7254</v>
      </c>
      <c r="U5464" t="s">
        <v>3056</v>
      </c>
      <c r="V5464" t="str">
        <f>INDEX([1]!Table1[tenantname],MATCH(invoices[[#This Row],[allotment_id]],[1]!Table1[TenantAllotmentID],0))</f>
        <v>Bidisha Das (A44-B1)</v>
      </c>
      <c r="W5464" t="s">
        <v>14959</v>
      </c>
      <c r="X5464" t="s">
        <v>14960</v>
      </c>
      <c r="Y5464" s="4">
        <v>45108</v>
      </c>
      <c r="Z5464" t="s">
        <v>15808</v>
      </c>
      <c r="AA5464">
        <v>5207</v>
      </c>
      <c r="AB5464">
        <v>1735</v>
      </c>
      <c r="AC5464">
        <v>312</v>
      </c>
      <c r="AD5464" s="7">
        <f>invoices[[#This Row],[Rent]]+invoices[[#This Row],[Services]]+invoices[[#This Row],[GST]]</f>
        <v>7254</v>
      </c>
      <c r="AE5464" s="7">
        <f>invoices[[#This Row],[Total]]-invoices[[#This Row],[rent_amount]]</f>
        <v>0</v>
      </c>
      <c r="AF5464">
        <v>3692</v>
      </c>
      <c r="AG5464">
        <v>0</v>
      </c>
      <c r="AH5464">
        <f>invoices[[#This Row],[EB Amount]]-invoices[[#This Row],[electricity_amount]]</f>
        <v>0</v>
      </c>
    </row>
    <row r="5465" spans="1:34">
      <c r="A5465" t="s">
        <v>9216</v>
      </c>
      <c r="B5465" t="s">
        <v>22</v>
      </c>
      <c r="C5465" t="s">
        <v>3654</v>
      </c>
      <c r="D5465" t="s">
        <v>24</v>
      </c>
      <c r="E5465" t="s">
        <v>195</v>
      </c>
      <c r="F5465" t="s">
        <v>196</v>
      </c>
      <c r="G5465" t="s">
        <v>9217</v>
      </c>
      <c r="H5465" s="1">
        <f>DATE(YEAR(invoices[[#This Row],[due_date]]),MONTH(invoices[[#This Row],[due_date]]),1)</f>
        <v>45108</v>
      </c>
      <c r="I5465" s="1">
        <v>45114</v>
      </c>
      <c r="J5465">
        <v>9213</v>
      </c>
      <c r="K5465">
        <v>0</v>
      </c>
      <c r="L5465">
        <v>0</v>
      </c>
      <c r="M5465">
        <f>invoices[[#This Row],[rent_amount]]+invoices[[#This Row],[electricity_amount]]+invoices[[#This Row],[other_charges]]</f>
        <v>9213</v>
      </c>
      <c r="N5465" t="s">
        <v>28</v>
      </c>
      <c r="O5465" t="s">
        <v>971</v>
      </c>
      <c r="P5465">
        <v>0</v>
      </c>
      <c r="Q5465" t="b">
        <v>0</v>
      </c>
      <c r="R5465" t="s">
        <v>891</v>
      </c>
      <c r="S5465">
        <v>0</v>
      </c>
      <c r="T5465">
        <f>invoices[[#This Row],[total_amount]]</f>
        <v>9213</v>
      </c>
      <c r="U5465" t="s">
        <v>3656</v>
      </c>
      <c r="V5465" t="str">
        <f>INDEX([1]!Table1[tenantname],MATCH(invoices[[#This Row],[allotment_id]],[1]!Table1[TenantAllotmentID],0))</f>
        <v>Srividya Bannaravuri (D41-B1)</v>
      </c>
      <c r="W5465" t="s">
        <v>15100</v>
      </c>
      <c r="X5465" t="s">
        <v>15101</v>
      </c>
      <c r="Y5465" s="4">
        <v>45108</v>
      </c>
      <c r="Z5465" t="s">
        <v>15808</v>
      </c>
      <c r="AA5465">
        <v>6612</v>
      </c>
      <c r="AB5465">
        <v>2204</v>
      </c>
      <c r="AC5465">
        <v>397</v>
      </c>
      <c r="AD5465" s="7">
        <f>invoices[[#This Row],[Rent]]+invoices[[#This Row],[Services]]+invoices[[#This Row],[GST]]</f>
        <v>9213</v>
      </c>
      <c r="AE5465" s="7">
        <f>invoices[[#This Row],[Total]]-invoices[[#This Row],[rent_amount]]</f>
        <v>0</v>
      </c>
      <c r="AF5465">
        <v>3872</v>
      </c>
      <c r="AG5465">
        <v>0</v>
      </c>
      <c r="AH5465">
        <f>invoices[[#This Row],[EB Amount]]-invoices[[#This Row],[electricity_amount]]</f>
        <v>0</v>
      </c>
    </row>
    <row r="5466" spans="1:34">
      <c r="A5466" t="s">
        <v>9457</v>
      </c>
      <c r="B5466" t="s">
        <v>22</v>
      </c>
      <c r="C5466" t="s">
        <v>1253</v>
      </c>
      <c r="D5466" t="s">
        <v>24</v>
      </c>
      <c r="E5466" t="s">
        <v>569</v>
      </c>
      <c r="F5466" t="s">
        <v>670</v>
      </c>
      <c r="G5466" t="s">
        <v>9458</v>
      </c>
      <c r="H5466" s="1">
        <f>DATE(YEAR(invoices[[#This Row],[due_date]]),MONTH(invoices[[#This Row],[due_date]]),1)</f>
        <v>45108</v>
      </c>
      <c r="I5466" s="1">
        <v>45114</v>
      </c>
      <c r="J5466">
        <v>18300</v>
      </c>
      <c r="K5466">
        <v>2430</v>
      </c>
      <c r="L5466">
        <v>0</v>
      </c>
      <c r="M5466">
        <f>invoices[[#This Row],[rent_amount]]+invoices[[#This Row],[electricity_amount]]+invoices[[#This Row],[other_charges]]</f>
        <v>20730</v>
      </c>
      <c r="N5466" t="s">
        <v>28</v>
      </c>
      <c r="O5466" t="s">
        <v>1284</v>
      </c>
      <c r="P5466">
        <v>0</v>
      </c>
      <c r="Q5466" t="b">
        <v>0</v>
      </c>
      <c r="R5466" t="s">
        <v>891</v>
      </c>
      <c r="S5466">
        <v>0</v>
      </c>
      <c r="T5466">
        <f>invoices[[#This Row],[total_amount]]</f>
        <v>20730</v>
      </c>
      <c r="U5466" t="s">
        <v>1254</v>
      </c>
      <c r="V5466" t="str">
        <f>INDEX([1]!Table1[tenantname],MATCH(invoices[[#This Row],[allotment_id]],[1]!Table1[TenantAllotmentID],0))</f>
        <v>Naveetha  Krishnan (C12-A1)</v>
      </c>
      <c r="W5466" t="s">
        <v>14400</v>
      </c>
      <c r="X5466" t="s">
        <v>14401</v>
      </c>
      <c r="Y5466" s="4">
        <v>45108</v>
      </c>
      <c r="Z5466" t="s">
        <v>15808</v>
      </c>
      <c r="AA5466">
        <v>13134</v>
      </c>
      <c r="AB5466">
        <v>4378</v>
      </c>
      <c r="AC5466">
        <v>788</v>
      </c>
      <c r="AD5466" s="7">
        <f>invoices[[#This Row],[Rent]]+invoices[[#This Row],[Services]]+invoices[[#This Row],[GST]]</f>
        <v>18300</v>
      </c>
      <c r="AE5466" s="7">
        <f>invoices[[#This Row],[Total]]-invoices[[#This Row],[rent_amount]]</f>
        <v>0</v>
      </c>
      <c r="AF5466">
        <v>4002</v>
      </c>
      <c r="AG5466">
        <v>2430</v>
      </c>
      <c r="AH5466">
        <f>invoices[[#This Row],[EB Amount]]-invoices[[#This Row],[electricity_amount]]</f>
        <v>0</v>
      </c>
    </row>
    <row r="5467" spans="1:34">
      <c r="A5467" t="s">
        <v>9749</v>
      </c>
      <c r="B5467" t="s">
        <v>22</v>
      </c>
      <c r="C5467" t="s">
        <v>765</v>
      </c>
      <c r="D5467" t="s">
        <v>24</v>
      </c>
      <c r="E5467" t="s">
        <v>50</v>
      </c>
      <c r="F5467" t="s">
        <v>766</v>
      </c>
      <c r="G5467" t="s">
        <v>9750</v>
      </c>
      <c r="H5467" s="1">
        <f>DATE(YEAR(invoices[[#This Row],[due_date]]),MONTH(invoices[[#This Row],[due_date]]),1)</f>
        <v>45108</v>
      </c>
      <c r="I5467" s="1">
        <v>45114</v>
      </c>
      <c r="J5467">
        <v>18300</v>
      </c>
      <c r="K5467">
        <v>1980</v>
      </c>
      <c r="L5467">
        <v>0</v>
      </c>
      <c r="M5467">
        <f>invoices[[#This Row],[rent_amount]]+invoices[[#This Row],[electricity_amount]]+invoices[[#This Row],[other_charges]]</f>
        <v>20280</v>
      </c>
      <c r="N5467" t="s">
        <v>28</v>
      </c>
      <c r="O5467" t="s">
        <v>890</v>
      </c>
      <c r="P5467">
        <v>0</v>
      </c>
      <c r="Q5467" t="b">
        <v>0</v>
      </c>
      <c r="R5467" t="s">
        <v>891</v>
      </c>
      <c r="S5467">
        <v>0</v>
      </c>
      <c r="T5467">
        <f>invoices[[#This Row],[total_amount]]</f>
        <v>20280</v>
      </c>
      <c r="U5467" t="s">
        <v>769</v>
      </c>
      <c r="V5467" t="str">
        <f>INDEX([1]!Table1[tenantname],MATCH(invoices[[#This Row],[allotment_id]],[1]!Table1[TenantAllotmentID],0))</f>
        <v>Dhanaganapathy Madhavan (B32-A1)</v>
      </c>
      <c r="W5467" t="s">
        <v>14223</v>
      </c>
      <c r="X5467" t="s">
        <v>14224</v>
      </c>
      <c r="Y5467" s="4">
        <v>45108</v>
      </c>
      <c r="Z5467" t="s">
        <v>15808</v>
      </c>
      <c r="AA5467">
        <v>13134</v>
      </c>
      <c r="AB5467">
        <v>4378</v>
      </c>
      <c r="AC5467">
        <v>788</v>
      </c>
      <c r="AD5467" s="7">
        <f>invoices[[#This Row],[Rent]]+invoices[[#This Row],[Services]]+invoices[[#This Row],[GST]]</f>
        <v>18300</v>
      </c>
      <c r="AE5467" s="7">
        <f>invoices[[#This Row],[Total]]-invoices[[#This Row],[rent_amount]]</f>
        <v>0</v>
      </c>
      <c r="AF5467">
        <v>4149</v>
      </c>
      <c r="AG5467">
        <v>1980</v>
      </c>
      <c r="AH5467">
        <f>invoices[[#This Row],[EB Amount]]-invoices[[#This Row],[electricity_amount]]</f>
        <v>0</v>
      </c>
    </row>
    <row r="5468" spans="1:34">
      <c r="A5468" t="s">
        <v>9823</v>
      </c>
      <c r="B5468" t="s">
        <v>22</v>
      </c>
      <c r="C5468" t="s">
        <v>669</v>
      </c>
      <c r="D5468" t="s">
        <v>24</v>
      </c>
      <c r="E5468" t="s">
        <v>569</v>
      </c>
      <c r="F5468" t="s">
        <v>727</v>
      </c>
      <c r="G5468" t="s">
        <v>9824</v>
      </c>
      <c r="H5468" s="1">
        <f>DATE(YEAR(invoices[[#This Row],[due_date]]),MONTH(invoices[[#This Row],[due_date]]),1)</f>
        <v>45108</v>
      </c>
      <c r="I5468" s="1">
        <v>45114</v>
      </c>
      <c r="J5468">
        <v>12500</v>
      </c>
      <c r="K5468">
        <v>2430</v>
      </c>
      <c r="L5468">
        <v>0</v>
      </c>
      <c r="M5468">
        <f>invoices[[#This Row],[rent_amount]]+invoices[[#This Row],[electricity_amount]]+invoices[[#This Row],[other_charges]]</f>
        <v>14930</v>
      </c>
      <c r="N5468" t="s">
        <v>28</v>
      </c>
      <c r="O5468" t="s">
        <v>890</v>
      </c>
      <c r="P5468">
        <v>0</v>
      </c>
      <c r="Q5468" t="b">
        <v>0</v>
      </c>
      <c r="R5468" t="s">
        <v>891</v>
      </c>
      <c r="S5468">
        <v>0</v>
      </c>
      <c r="T5468">
        <f>invoices[[#This Row],[total_amount]]</f>
        <v>14930</v>
      </c>
      <c r="U5468" t="s">
        <v>2057</v>
      </c>
      <c r="V5468" t="str">
        <f>INDEX([1]!Table1[tenantname],MATCH(invoices[[#This Row],[allotment_id]],[1]!Table1[TenantAllotmentID],0))</f>
        <v>Ashwin Lakshmi C J K (C12-C3)</v>
      </c>
      <c r="W5468" t="s">
        <v>14191</v>
      </c>
      <c r="X5468" t="s">
        <v>14693</v>
      </c>
      <c r="Y5468" s="4">
        <v>45108</v>
      </c>
      <c r="Z5468" t="s">
        <v>15808</v>
      </c>
      <c r="AA5468">
        <v>8971</v>
      </c>
      <c r="AB5468">
        <v>2991</v>
      </c>
      <c r="AC5468">
        <v>538</v>
      </c>
      <c r="AD5468" s="7">
        <f>invoices[[#This Row],[Rent]]+invoices[[#This Row],[Services]]+invoices[[#This Row],[GST]]</f>
        <v>12500</v>
      </c>
      <c r="AE5468" s="7">
        <f>invoices[[#This Row],[Total]]-invoices[[#This Row],[rent_amount]]</f>
        <v>0</v>
      </c>
      <c r="AF5468">
        <v>4187</v>
      </c>
      <c r="AG5468">
        <v>2430</v>
      </c>
      <c r="AH5468">
        <f>invoices[[#This Row],[EB Amount]]-invoices[[#This Row],[electricity_amount]]</f>
        <v>0</v>
      </c>
    </row>
    <row r="5469" spans="1:34">
      <c r="A5469" t="s">
        <v>9839</v>
      </c>
      <c r="B5469" t="s">
        <v>22</v>
      </c>
      <c r="C5469" t="s">
        <v>1864</v>
      </c>
      <c r="D5469" t="s">
        <v>24</v>
      </c>
      <c r="E5469" t="s">
        <v>25</v>
      </c>
      <c r="F5469" t="s">
        <v>1865</v>
      </c>
      <c r="G5469" t="s">
        <v>9840</v>
      </c>
      <c r="H5469" s="1">
        <f>DATE(YEAR(invoices[[#This Row],[due_date]]),MONTH(invoices[[#This Row],[due_date]]),1)</f>
        <v>45108</v>
      </c>
      <c r="I5469" s="1">
        <v>45114</v>
      </c>
      <c r="J5469">
        <v>11500</v>
      </c>
      <c r="K5469">
        <v>0</v>
      </c>
      <c r="L5469">
        <v>0</v>
      </c>
      <c r="M5469">
        <f>invoices[[#This Row],[rent_amount]]+invoices[[#This Row],[electricity_amount]]+invoices[[#This Row],[other_charges]]</f>
        <v>11500</v>
      </c>
      <c r="N5469" t="s">
        <v>28</v>
      </c>
      <c r="O5469" t="s">
        <v>1284</v>
      </c>
      <c r="P5469">
        <v>0</v>
      </c>
      <c r="Q5469" t="b">
        <v>0</v>
      </c>
      <c r="R5469" t="s">
        <v>891</v>
      </c>
      <c r="S5469">
        <v>0</v>
      </c>
      <c r="T5469">
        <f>invoices[[#This Row],[total_amount]]</f>
        <v>11500</v>
      </c>
      <c r="U5469" t="s">
        <v>1868</v>
      </c>
      <c r="V5469" t="str">
        <f>INDEX([1]!Table1[tenantname],MATCH(invoices[[#This Row],[allotment_id]],[1]!Table1[TenantAllotmentID],0))</f>
        <v>Preeti Jharia (A24-B2)</v>
      </c>
      <c r="W5469" t="s">
        <v>14623</v>
      </c>
      <c r="X5469" t="s">
        <v>14624</v>
      </c>
      <c r="Y5469" s="4">
        <v>45108</v>
      </c>
      <c r="Z5469" t="s">
        <v>15808</v>
      </c>
      <c r="AA5469">
        <v>8254</v>
      </c>
      <c r="AB5469">
        <v>2751</v>
      </c>
      <c r="AC5469">
        <v>495</v>
      </c>
      <c r="AD5469" s="7">
        <f>invoices[[#This Row],[Rent]]+invoices[[#This Row],[Services]]+invoices[[#This Row],[GST]]</f>
        <v>11500</v>
      </c>
      <c r="AE5469" s="7">
        <f>invoices[[#This Row],[Total]]-invoices[[#This Row],[rent_amount]]</f>
        <v>0</v>
      </c>
      <c r="AF5469">
        <v>4195</v>
      </c>
      <c r="AG5469">
        <v>0</v>
      </c>
      <c r="AH5469">
        <f>invoices[[#This Row],[EB Amount]]-invoices[[#This Row],[electricity_amount]]</f>
        <v>0</v>
      </c>
    </row>
    <row r="5470" spans="1:34">
      <c r="A5470" t="s">
        <v>9999</v>
      </c>
      <c r="B5470" t="s">
        <v>22</v>
      </c>
      <c r="C5470" t="s">
        <v>747</v>
      </c>
      <c r="D5470" t="s">
        <v>24</v>
      </c>
      <c r="E5470" t="s">
        <v>268</v>
      </c>
      <c r="F5470" t="s">
        <v>748</v>
      </c>
      <c r="G5470" t="s">
        <v>10000</v>
      </c>
      <c r="H5470" s="1">
        <f>DATE(YEAR(invoices[[#This Row],[due_date]]),MONTH(invoices[[#This Row],[due_date]]),1)</f>
        <v>45108</v>
      </c>
      <c r="I5470" s="1">
        <v>45114</v>
      </c>
      <c r="J5470">
        <v>13600</v>
      </c>
      <c r="K5470">
        <v>1500</v>
      </c>
      <c r="L5470">
        <v>0</v>
      </c>
      <c r="M5470">
        <f>invoices[[#This Row],[rent_amount]]+invoices[[#This Row],[electricity_amount]]+invoices[[#This Row],[other_charges]]</f>
        <v>15100</v>
      </c>
      <c r="N5470" t="s">
        <v>28</v>
      </c>
      <c r="O5470" t="s">
        <v>890</v>
      </c>
      <c r="P5470">
        <v>0</v>
      </c>
      <c r="Q5470" t="b">
        <v>0</v>
      </c>
      <c r="R5470" t="s">
        <v>891</v>
      </c>
      <c r="S5470">
        <v>0</v>
      </c>
      <c r="T5470">
        <f>invoices[[#This Row],[total_amount]]</f>
        <v>15100</v>
      </c>
      <c r="U5470" t="s">
        <v>750</v>
      </c>
      <c r="V5470" t="str">
        <f>INDEX([1]!Table1[tenantname],MATCH(invoices[[#This Row],[allotment_id]],[1]!Table1[TenantAllotmentID],0))</f>
        <v>Arjjun  Sellamuthu (C21-B1)</v>
      </c>
      <c r="W5470" t="s">
        <v>14217</v>
      </c>
      <c r="X5470" t="s">
        <v>14218</v>
      </c>
      <c r="Y5470" s="4">
        <v>45108</v>
      </c>
      <c r="Z5470" t="s">
        <v>15808</v>
      </c>
      <c r="AA5470">
        <v>9761</v>
      </c>
      <c r="AB5470">
        <v>3253</v>
      </c>
      <c r="AC5470">
        <v>586</v>
      </c>
      <c r="AD5470" s="7">
        <f>invoices[[#This Row],[Rent]]+invoices[[#This Row],[Services]]+invoices[[#This Row],[GST]]</f>
        <v>13600</v>
      </c>
      <c r="AE5470" s="7">
        <f>invoices[[#This Row],[Total]]-invoices[[#This Row],[rent_amount]]</f>
        <v>0</v>
      </c>
      <c r="AF5470">
        <v>4278</v>
      </c>
      <c r="AG5470">
        <v>1500</v>
      </c>
      <c r="AH5470">
        <f>invoices[[#This Row],[EB Amount]]-invoices[[#This Row],[electricity_amount]]</f>
        <v>0</v>
      </c>
    </row>
    <row r="5471" spans="1:34">
      <c r="A5471" t="s">
        <v>10003</v>
      </c>
      <c r="B5471" t="s">
        <v>22</v>
      </c>
      <c r="C5471" t="s">
        <v>7673</v>
      </c>
      <c r="D5471" t="s">
        <v>24</v>
      </c>
      <c r="E5471" t="s">
        <v>329</v>
      </c>
      <c r="F5471" t="s">
        <v>956</v>
      </c>
      <c r="G5471" t="s">
        <v>10004</v>
      </c>
      <c r="H5471" s="1">
        <f>DATE(YEAR(invoices[[#This Row],[due_date]]),MONTH(invoices[[#This Row],[due_date]]),1)</f>
        <v>45108</v>
      </c>
      <c r="I5471" s="1">
        <v>45114</v>
      </c>
      <c r="J5471">
        <v>3226</v>
      </c>
      <c r="K5471">
        <v>1590</v>
      </c>
      <c r="L5471">
        <v>2250</v>
      </c>
      <c r="M5471">
        <f>invoices[[#This Row],[rent_amount]]+invoices[[#This Row],[electricity_amount]]+invoices[[#This Row],[other_charges]]</f>
        <v>7066</v>
      </c>
      <c r="N5471" t="s">
        <v>28</v>
      </c>
      <c r="O5471" t="s">
        <v>971</v>
      </c>
      <c r="P5471">
        <v>0</v>
      </c>
      <c r="Q5471" t="b">
        <v>0</v>
      </c>
      <c r="R5471" t="s">
        <v>891</v>
      </c>
      <c r="S5471">
        <v>0</v>
      </c>
      <c r="T5471">
        <f>invoices[[#This Row],[total_amount]]</f>
        <v>7066</v>
      </c>
      <c r="U5471" t="s">
        <v>7674</v>
      </c>
      <c r="V5471" t="str">
        <f>INDEX([1]!Table1[tenantname],MATCH(invoices[[#This Row],[allotment_id]],[1]!Table1[TenantAllotmentID],0))</f>
        <v>Satvik  Srivatsav (C43-C1)</v>
      </c>
      <c r="W5471" t="s">
        <v>15566</v>
      </c>
      <c r="X5471" t="s">
        <v>15567</v>
      </c>
      <c r="Y5471" s="4">
        <v>45108</v>
      </c>
      <c r="Z5471" t="s">
        <v>15808</v>
      </c>
      <c r="AA5471">
        <v>2315</v>
      </c>
      <c r="AB5471">
        <v>772</v>
      </c>
      <c r="AC5471">
        <v>139</v>
      </c>
      <c r="AD5471" s="7">
        <f>invoices[[#This Row],[Rent]]+invoices[[#This Row],[Services]]+invoices[[#This Row],[GST]]</f>
        <v>3226</v>
      </c>
      <c r="AE5471" s="7">
        <f>invoices[[#This Row],[Total]]-invoices[[#This Row],[rent_amount]]</f>
        <v>0</v>
      </c>
      <c r="AF5471">
        <v>4280</v>
      </c>
      <c r="AG5471">
        <v>1590</v>
      </c>
      <c r="AH5471">
        <f>invoices[[#This Row],[EB Amount]]-invoices[[#This Row],[electricity_amount]]</f>
        <v>0</v>
      </c>
    </row>
    <row r="5472" spans="1:34">
      <c r="A5472" t="s">
        <v>10053</v>
      </c>
      <c r="B5472" t="s">
        <v>22</v>
      </c>
      <c r="C5472" t="s">
        <v>2902</v>
      </c>
      <c r="D5472" t="s">
        <v>24</v>
      </c>
      <c r="E5472" t="s">
        <v>25</v>
      </c>
      <c r="F5472" t="s">
        <v>908</v>
      </c>
      <c r="G5472" t="s">
        <v>10054</v>
      </c>
      <c r="H5472" s="1">
        <f>DATE(YEAR(invoices[[#This Row],[due_date]]),MONTH(invoices[[#This Row],[due_date]]),1)</f>
        <v>45108</v>
      </c>
      <c r="I5472" s="1">
        <v>45114</v>
      </c>
      <c r="J5472">
        <v>11500</v>
      </c>
      <c r="K5472">
        <v>1830</v>
      </c>
      <c r="L5472">
        <v>0</v>
      </c>
      <c r="M5472">
        <f>invoices[[#This Row],[rent_amount]]+invoices[[#This Row],[electricity_amount]]+invoices[[#This Row],[other_charges]]</f>
        <v>13330</v>
      </c>
      <c r="N5472" t="s">
        <v>28</v>
      </c>
      <c r="O5472" t="s">
        <v>971</v>
      </c>
      <c r="P5472">
        <v>0</v>
      </c>
      <c r="Q5472" t="b">
        <v>0</v>
      </c>
      <c r="R5472" t="s">
        <v>891</v>
      </c>
      <c r="S5472">
        <v>0</v>
      </c>
      <c r="T5472">
        <f>invoices[[#This Row],[total_amount]]</f>
        <v>13330</v>
      </c>
      <c r="U5472" t="s">
        <v>2904</v>
      </c>
      <c r="V5472" t="str">
        <f>INDEX([1]!Table1[tenantname],MATCH(invoices[[#This Row],[allotment_id]],[1]!Table1[TenantAllotmentID],0))</f>
        <v>Swetha Prabakar (A24-B1)</v>
      </c>
      <c r="W5472" t="s">
        <v>14921</v>
      </c>
      <c r="X5472" t="s">
        <v>14922</v>
      </c>
      <c r="Y5472" s="4">
        <v>45108</v>
      </c>
      <c r="Z5472" t="s">
        <v>15808</v>
      </c>
      <c r="AA5472">
        <v>8254</v>
      </c>
      <c r="AB5472">
        <v>2751</v>
      </c>
      <c r="AC5472">
        <v>495</v>
      </c>
      <c r="AD5472" s="7">
        <f>invoices[[#This Row],[Rent]]+invoices[[#This Row],[Services]]+invoices[[#This Row],[GST]]</f>
        <v>11500</v>
      </c>
      <c r="AE5472" s="7">
        <f>invoices[[#This Row],[Total]]-invoices[[#This Row],[rent_amount]]</f>
        <v>0</v>
      </c>
      <c r="AF5472">
        <v>4307</v>
      </c>
      <c r="AG5472">
        <v>1830</v>
      </c>
      <c r="AH5472">
        <f>invoices[[#This Row],[EB Amount]]-invoices[[#This Row],[electricity_amount]]</f>
        <v>0</v>
      </c>
    </row>
    <row r="5473" spans="1:34">
      <c r="A5473" t="s">
        <v>10214</v>
      </c>
      <c r="B5473" t="s">
        <v>22</v>
      </c>
      <c r="C5473" t="s">
        <v>8250</v>
      </c>
      <c r="D5473" t="s">
        <v>24</v>
      </c>
      <c r="E5473" t="s">
        <v>167</v>
      </c>
      <c r="F5473" t="s">
        <v>930</v>
      </c>
      <c r="G5473" t="s">
        <v>10215</v>
      </c>
      <c r="H5473" s="1">
        <f>DATE(YEAR(invoices[[#This Row],[due_date]]),MONTH(invoices[[#This Row],[due_date]]),1)</f>
        <v>45108</v>
      </c>
      <c r="I5473" s="1">
        <v>45114</v>
      </c>
      <c r="J5473">
        <v>13600</v>
      </c>
      <c r="K5473">
        <v>469</v>
      </c>
      <c r="L5473">
        <v>0</v>
      </c>
      <c r="M5473">
        <f>invoices[[#This Row],[rent_amount]]+invoices[[#This Row],[electricity_amount]]+invoices[[#This Row],[other_charges]]</f>
        <v>14069</v>
      </c>
      <c r="N5473" t="s">
        <v>28</v>
      </c>
      <c r="O5473" t="s">
        <v>1284</v>
      </c>
      <c r="P5473">
        <v>0</v>
      </c>
      <c r="Q5473" t="b">
        <v>0</v>
      </c>
      <c r="R5473" t="s">
        <v>891</v>
      </c>
      <c r="S5473">
        <v>0</v>
      </c>
      <c r="T5473">
        <f>invoices[[#This Row],[total_amount]]</f>
        <v>14069</v>
      </c>
      <c r="U5473" t="s">
        <v>8252</v>
      </c>
      <c r="V5473" t="str">
        <f>INDEX([1]!Table1[tenantname],MATCH(invoices[[#This Row],[allotment_id]],[1]!Table1[TenantAllotmentID],0))</f>
        <v>Mohammed Imran (B42-B2)</v>
      </c>
      <c r="W5473" t="s">
        <v>15604</v>
      </c>
      <c r="X5473" t="s">
        <v>15605</v>
      </c>
      <c r="Y5473" s="4">
        <v>45108</v>
      </c>
      <c r="Z5473" t="s">
        <v>15808</v>
      </c>
      <c r="AA5473">
        <v>9761</v>
      </c>
      <c r="AB5473">
        <v>3253</v>
      </c>
      <c r="AC5473">
        <v>586</v>
      </c>
      <c r="AD5473" s="7">
        <f>invoices[[#This Row],[Rent]]+invoices[[#This Row],[Services]]+invoices[[#This Row],[GST]]</f>
        <v>13600</v>
      </c>
      <c r="AE5473" s="7">
        <f>invoices[[#This Row],[Total]]-invoices[[#This Row],[rent_amount]]</f>
        <v>0</v>
      </c>
      <c r="AF5473">
        <v>4396</v>
      </c>
      <c r="AG5473">
        <v>469</v>
      </c>
      <c r="AH5473">
        <f>invoices[[#This Row],[EB Amount]]-invoices[[#This Row],[electricity_amount]]</f>
        <v>0</v>
      </c>
    </row>
    <row r="5474" spans="1:34">
      <c r="A5474" t="s">
        <v>10440</v>
      </c>
      <c r="B5474" t="s">
        <v>22</v>
      </c>
      <c r="C5474" t="s">
        <v>616</v>
      </c>
      <c r="D5474" t="s">
        <v>24</v>
      </c>
      <c r="E5474" t="s">
        <v>226</v>
      </c>
      <c r="F5474" t="s">
        <v>586</v>
      </c>
      <c r="G5474" t="s">
        <v>10441</v>
      </c>
      <c r="H5474" s="1">
        <f>DATE(YEAR(invoices[[#This Row],[due_date]]),MONTH(invoices[[#This Row],[due_date]]),1)</f>
        <v>45108</v>
      </c>
      <c r="I5474" s="1">
        <v>45114</v>
      </c>
      <c r="J5474">
        <v>12500</v>
      </c>
      <c r="K5474">
        <v>1210</v>
      </c>
      <c r="L5474">
        <v>0</v>
      </c>
      <c r="M5474">
        <f>invoices[[#This Row],[rent_amount]]+invoices[[#This Row],[electricity_amount]]+invoices[[#This Row],[other_charges]]</f>
        <v>13710</v>
      </c>
      <c r="N5474" t="s">
        <v>28</v>
      </c>
      <c r="O5474" t="s">
        <v>1284</v>
      </c>
      <c r="P5474">
        <v>0</v>
      </c>
      <c r="Q5474" t="b">
        <v>0</v>
      </c>
      <c r="R5474" t="s">
        <v>891</v>
      </c>
      <c r="S5474">
        <v>0</v>
      </c>
      <c r="T5474">
        <f>invoices[[#This Row],[total_amount]]</f>
        <v>13710</v>
      </c>
      <c r="U5474" t="s">
        <v>617</v>
      </c>
      <c r="V5474" t="str">
        <f>INDEX([1]!Table1[tenantname],MATCH(invoices[[#This Row],[allotment_id]],[1]!Table1[TenantAllotmentID],0))</f>
        <v>Naveena Ravichandran (B12-C2)</v>
      </c>
      <c r="W5474" t="s">
        <v>14173</v>
      </c>
      <c r="X5474" t="s">
        <v>14174</v>
      </c>
      <c r="Y5474" s="4">
        <v>45108</v>
      </c>
      <c r="Z5474" t="s">
        <v>15808</v>
      </c>
      <c r="AA5474">
        <v>8971</v>
      </c>
      <c r="AB5474">
        <v>2991</v>
      </c>
      <c r="AC5474">
        <v>538</v>
      </c>
      <c r="AD5474" s="7">
        <f>invoices[[#This Row],[Rent]]+invoices[[#This Row],[Services]]+invoices[[#This Row],[GST]]</f>
        <v>12500</v>
      </c>
      <c r="AE5474" s="7">
        <f>invoices[[#This Row],[Total]]-invoices[[#This Row],[rent_amount]]</f>
        <v>0</v>
      </c>
      <c r="AF5474">
        <v>4508</v>
      </c>
      <c r="AG5474">
        <v>1210</v>
      </c>
      <c r="AH5474">
        <f>invoices[[#This Row],[EB Amount]]-invoices[[#This Row],[electricity_amount]]</f>
        <v>0</v>
      </c>
    </row>
    <row r="5475" spans="1:34">
      <c r="A5475" t="s">
        <v>10450</v>
      </c>
      <c r="B5475" t="s">
        <v>22</v>
      </c>
      <c r="C5475" t="s">
        <v>2946</v>
      </c>
      <c r="D5475" t="s">
        <v>24</v>
      </c>
      <c r="E5475" t="s">
        <v>50</v>
      </c>
      <c r="F5475" t="s">
        <v>1942</v>
      </c>
      <c r="G5475" t="s">
        <v>10451</v>
      </c>
      <c r="H5475" s="1">
        <f>DATE(YEAR(invoices[[#This Row],[due_date]]),MONTH(invoices[[#This Row],[due_date]]),1)</f>
        <v>45108</v>
      </c>
      <c r="I5475" s="1">
        <v>45114</v>
      </c>
      <c r="J5475">
        <v>13600</v>
      </c>
      <c r="K5475">
        <v>1980</v>
      </c>
      <c r="L5475">
        <v>0</v>
      </c>
      <c r="M5475">
        <f>invoices[[#This Row],[rent_amount]]+invoices[[#This Row],[electricity_amount]]+invoices[[#This Row],[other_charges]]</f>
        <v>15580</v>
      </c>
      <c r="N5475" t="s">
        <v>28</v>
      </c>
      <c r="O5475" t="s">
        <v>971</v>
      </c>
      <c r="P5475">
        <v>0</v>
      </c>
      <c r="Q5475" t="b">
        <v>0</v>
      </c>
      <c r="R5475" t="s">
        <v>891</v>
      </c>
      <c r="S5475">
        <v>0</v>
      </c>
      <c r="T5475">
        <f>invoices[[#This Row],[total_amount]]</f>
        <v>15580</v>
      </c>
      <c r="U5475" t="s">
        <v>2948</v>
      </c>
      <c r="V5475" t="str">
        <f>INDEX([1]!Table1[tenantname],MATCH(invoices[[#This Row],[allotment_id]],[1]!Table1[TenantAllotmentID],0))</f>
        <v>Udyan Mahanta (B32-B1)</v>
      </c>
      <c r="W5475" t="s">
        <v>14929</v>
      </c>
      <c r="X5475" t="s">
        <v>14930</v>
      </c>
      <c r="Y5475" s="4">
        <v>45108</v>
      </c>
      <c r="Z5475" t="s">
        <v>15808</v>
      </c>
      <c r="AA5475">
        <v>9761</v>
      </c>
      <c r="AB5475">
        <v>3253</v>
      </c>
      <c r="AC5475">
        <v>586</v>
      </c>
      <c r="AD5475" s="7">
        <f>invoices[[#This Row],[Rent]]+invoices[[#This Row],[Services]]+invoices[[#This Row],[GST]]</f>
        <v>13600</v>
      </c>
      <c r="AE5475" s="7">
        <f>invoices[[#This Row],[Total]]-invoices[[#This Row],[rent_amount]]</f>
        <v>0</v>
      </c>
      <c r="AF5475">
        <v>4514</v>
      </c>
      <c r="AG5475">
        <v>1980</v>
      </c>
      <c r="AH5475">
        <f>invoices[[#This Row],[EB Amount]]-invoices[[#This Row],[electricity_amount]]</f>
        <v>0</v>
      </c>
    </row>
    <row r="5476" spans="1:34">
      <c r="A5476" t="s">
        <v>10564</v>
      </c>
      <c r="B5476" t="s">
        <v>22</v>
      </c>
      <c r="C5476" t="s">
        <v>4251</v>
      </c>
      <c r="D5476" t="s">
        <v>24</v>
      </c>
      <c r="E5476" t="s">
        <v>268</v>
      </c>
      <c r="F5476" t="s">
        <v>323</v>
      </c>
      <c r="G5476" t="s">
        <v>10565</v>
      </c>
      <c r="H5476" s="1">
        <f>DATE(YEAR(invoices[[#This Row],[due_date]]),MONTH(invoices[[#This Row],[due_date]]),1)</f>
        <v>45108</v>
      </c>
      <c r="I5476" s="1">
        <v>45114</v>
      </c>
      <c r="J5476">
        <v>17000</v>
      </c>
      <c r="K5476">
        <v>1500</v>
      </c>
      <c r="L5476">
        <v>0</v>
      </c>
      <c r="M5476">
        <f>invoices[[#This Row],[rent_amount]]+invoices[[#This Row],[electricity_amount]]+invoices[[#This Row],[other_charges]]</f>
        <v>18500</v>
      </c>
      <c r="N5476" t="s">
        <v>28</v>
      </c>
      <c r="O5476" t="s">
        <v>890</v>
      </c>
      <c r="P5476">
        <v>0</v>
      </c>
      <c r="Q5476" t="b">
        <v>0</v>
      </c>
      <c r="R5476" t="s">
        <v>891</v>
      </c>
      <c r="S5476">
        <v>0</v>
      </c>
      <c r="T5476">
        <f>invoices[[#This Row],[total_amount]]</f>
        <v>18500</v>
      </c>
      <c r="U5476" t="s">
        <v>4253</v>
      </c>
      <c r="V5476" t="str">
        <f>INDEX([1]!Table1[tenantname],MATCH(invoices[[#This Row],[allotment_id]],[1]!Table1[TenantAllotmentID],0))</f>
        <v>Aditya Prakash Singh (C21-A1)</v>
      </c>
      <c r="W5476" t="s">
        <v>15197</v>
      </c>
      <c r="X5476" t="s">
        <v>15198</v>
      </c>
      <c r="Y5476" s="4">
        <v>45108</v>
      </c>
      <c r="Z5476" t="s">
        <v>15808</v>
      </c>
      <c r="AA5476">
        <v>12200</v>
      </c>
      <c r="AB5476">
        <v>4068</v>
      </c>
      <c r="AC5476">
        <v>732</v>
      </c>
      <c r="AD5476" s="7">
        <f>invoices[[#This Row],[Rent]]+invoices[[#This Row],[Services]]+invoices[[#This Row],[GST]]</f>
        <v>17000</v>
      </c>
      <c r="AE5476" s="7">
        <f>invoices[[#This Row],[Total]]-invoices[[#This Row],[rent_amount]]</f>
        <v>0</v>
      </c>
      <c r="AF5476">
        <v>4574</v>
      </c>
      <c r="AG5476">
        <v>1500</v>
      </c>
      <c r="AH5476">
        <f>invoices[[#This Row],[EB Amount]]-invoices[[#This Row],[electricity_amount]]</f>
        <v>0</v>
      </c>
    </row>
    <row r="5477" spans="1:34">
      <c r="A5477" t="s">
        <v>10677</v>
      </c>
      <c r="B5477" t="s">
        <v>22</v>
      </c>
      <c r="C5477" t="s">
        <v>1116</v>
      </c>
      <c r="D5477" t="s">
        <v>24</v>
      </c>
      <c r="E5477" t="s">
        <v>569</v>
      </c>
      <c r="F5477" t="s">
        <v>1112</v>
      </c>
      <c r="G5477" t="s">
        <v>10678</v>
      </c>
      <c r="H5477" s="1">
        <f>DATE(YEAR(invoices[[#This Row],[due_date]]),MONTH(invoices[[#This Row],[due_date]]),1)</f>
        <v>45108</v>
      </c>
      <c r="I5477" s="1">
        <v>45114</v>
      </c>
      <c r="J5477">
        <v>12500</v>
      </c>
      <c r="K5477">
        <v>1701</v>
      </c>
      <c r="L5477">
        <v>0</v>
      </c>
      <c r="M5477">
        <f>invoices[[#This Row],[rent_amount]]+invoices[[#This Row],[electricity_amount]]+invoices[[#This Row],[other_charges]]</f>
        <v>14201</v>
      </c>
      <c r="N5477" t="s">
        <v>28</v>
      </c>
      <c r="O5477" t="s">
        <v>1284</v>
      </c>
      <c r="P5477">
        <v>0</v>
      </c>
      <c r="Q5477" t="b">
        <v>0</v>
      </c>
      <c r="R5477" t="s">
        <v>891</v>
      </c>
      <c r="S5477">
        <v>0</v>
      </c>
      <c r="T5477">
        <f>invoices[[#This Row],[total_amount]]</f>
        <v>14201</v>
      </c>
      <c r="U5477" t="s">
        <v>1119</v>
      </c>
      <c r="V5477" t="str">
        <f>INDEX([1]!Table1[tenantname],MATCH(invoices[[#This Row],[allotment_id]],[1]!Table1[TenantAllotmentID],0))</f>
        <v>Hiral Shah (C12-C2)</v>
      </c>
      <c r="W5477" t="s">
        <v>14354</v>
      </c>
      <c r="X5477" t="s">
        <v>14355</v>
      </c>
      <c r="Y5477" s="4">
        <v>45108</v>
      </c>
      <c r="Z5477" t="s">
        <v>15808</v>
      </c>
      <c r="AA5477">
        <v>8971</v>
      </c>
      <c r="AB5477">
        <v>2991</v>
      </c>
      <c r="AC5477">
        <v>538</v>
      </c>
      <c r="AD5477" s="7">
        <f>invoices[[#This Row],[Rent]]+invoices[[#This Row],[Services]]+invoices[[#This Row],[GST]]</f>
        <v>12500</v>
      </c>
      <c r="AE5477" s="7">
        <f>invoices[[#This Row],[Total]]-invoices[[#This Row],[rent_amount]]</f>
        <v>0</v>
      </c>
      <c r="AF5477">
        <v>4631</v>
      </c>
      <c r="AG5477">
        <v>1701</v>
      </c>
      <c r="AH5477">
        <f>invoices[[#This Row],[EB Amount]]-invoices[[#This Row],[electricity_amount]]</f>
        <v>0</v>
      </c>
    </row>
    <row r="5478" spans="1:34">
      <c r="A5478" t="s">
        <v>11013</v>
      </c>
      <c r="B5478" t="s">
        <v>22</v>
      </c>
      <c r="C5478" t="s">
        <v>1207</v>
      </c>
      <c r="D5478" t="s">
        <v>24</v>
      </c>
      <c r="E5478" t="s">
        <v>50</v>
      </c>
      <c r="F5478" t="s">
        <v>133</v>
      </c>
      <c r="G5478" t="s">
        <v>11014</v>
      </c>
      <c r="H5478" s="1">
        <f>DATE(YEAR(invoices[[#This Row],[due_date]]),MONTH(invoices[[#This Row],[due_date]]),1)</f>
        <v>45108</v>
      </c>
      <c r="I5478" s="1">
        <v>45114</v>
      </c>
      <c r="J5478">
        <v>12500</v>
      </c>
      <c r="K5478">
        <v>1914</v>
      </c>
      <c r="L5478">
        <v>0</v>
      </c>
      <c r="M5478">
        <f>invoices[[#This Row],[rent_amount]]+invoices[[#This Row],[electricity_amount]]+invoices[[#This Row],[other_charges]]</f>
        <v>14414</v>
      </c>
      <c r="N5478" t="s">
        <v>28</v>
      </c>
      <c r="O5478" t="s">
        <v>971</v>
      </c>
      <c r="P5478">
        <v>0</v>
      </c>
      <c r="Q5478" t="b">
        <v>0</v>
      </c>
      <c r="R5478" t="s">
        <v>891</v>
      </c>
      <c r="S5478">
        <v>0</v>
      </c>
      <c r="T5478">
        <f>invoices[[#This Row],[total_amount]]</f>
        <v>14414</v>
      </c>
      <c r="U5478" t="s">
        <v>6158</v>
      </c>
      <c r="V5478" t="str">
        <f>INDEX([1]!Table1[tenantname],MATCH(invoices[[#This Row],[allotment_id]],[1]!Table1[TenantAllotmentID],0))</f>
        <v>Shravan Shah (B32-C1)</v>
      </c>
      <c r="W5478" t="s">
        <v>14382</v>
      </c>
      <c r="X5478" t="s">
        <v>15456</v>
      </c>
      <c r="Y5478" s="4">
        <v>45108</v>
      </c>
      <c r="Z5478" t="s">
        <v>15808</v>
      </c>
      <c r="AA5478">
        <v>8971</v>
      </c>
      <c r="AB5478">
        <v>2991</v>
      </c>
      <c r="AC5478">
        <v>538</v>
      </c>
      <c r="AD5478" s="7">
        <f>invoices[[#This Row],[Rent]]+invoices[[#This Row],[Services]]+invoices[[#This Row],[GST]]</f>
        <v>12500</v>
      </c>
      <c r="AE5478" s="7">
        <f>invoices[[#This Row],[Total]]-invoices[[#This Row],[rent_amount]]</f>
        <v>0</v>
      </c>
      <c r="AF5478">
        <v>4805</v>
      </c>
      <c r="AG5478">
        <v>1914</v>
      </c>
      <c r="AH5478">
        <f>invoices[[#This Row],[EB Amount]]-invoices[[#This Row],[electricity_amount]]</f>
        <v>0</v>
      </c>
    </row>
    <row r="5479" spans="1:34">
      <c r="A5479" t="s">
        <v>11140</v>
      </c>
      <c r="B5479" t="s">
        <v>22</v>
      </c>
      <c r="C5479" t="s">
        <v>693</v>
      </c>
      <c r="D5479" t="s">
        <v>24</v>
      </c>
      <c r="E5479" t="s">
        <v>349</v>
      </c>
      <c r="F5479" t="s">
        <v>947</v>
      </c>
      <c r="G5479" t="s">
        <v>11141</v>
      </c>
      <c r="H5479" s="1">
        <f>DATE(YEAR(invoices[[#This Row],[due_date]]),MONTH(invoices[[#This Row],[due_date]]),1)</f>
        <v>45108</v>
      </c>
      <c r="I5479" s="1">
        <v>45114</v>
      </c>
      <c r="J5479">
        <v>2194</v>
      </c>
      <c r="K5479">
        <v>945</v>
      </c>
      <c r="L5479">
        <v>2250</v>
      </c>
      <c r="M5479">
        <f>invoices[[#This Row],[rent_amount]]+invoices[[#This Row],[electricity_amount]]+invoices[[#This Row],[other_charges]]</f>
        <v>5389</v>
      </c>
      <c r="N5479" t="s">
        <v>28</v>
      </c>
      <c r="O5479" t="s">
        <v>890</v>
      </c>
      <c r="P5479">
        <v>0</v>
      </c>
      <c r="Q5479" t="b">
        <v>0</v>
      </c>
      <c r="R5479" t="s">
        <v>891</v>
      </c>
      <c r="S5479">
        <v>0</v>
      </c>
      <c r="T5479">
        <f>invoices[[#This Row],[total_amount]]</f>
        <v>5389</v>
      </c>
      <c r="U5479" t="s">
        <v>8500</v>
      </c>
      <c r="V5479" t="str">
        <f>INDEX([1]!Table1[tenantname],MATCH(invoices[[#This Row],[allotment_id]],[1]!Table1[TenantAllotmentID],0))</f>
        <v>Aryan Garg (B11-B1)</v>
      </c>
      <c r="W5479" t="s">
        <v>14199</v>
      </c>
      <c r="X5479" t="s">
        <v>15620</v>
      </c>
      <c r="Y5479" s="4">
        <v>45108</v>
      </c>
      <c r="Z5479" t="s">
        <v>15808</v>
      </c>
      <c r="AA5479">
        <v>1574</v>
      </c>
      <c r="AB5479">
        <v>525</v>
      </c>
      <c r="AC5479">
        <v>95</v>
      </c>
      <c r="AD5479" s="7">
        <f>invoices[[#This Row],[Rent]]+invoices[[#This Row],[Services]]+invoices[[#This Row],[GST]]</f>
        <v>2194</v>
      </c>
      <c r="AE5479" s="7">
        <f>invoices[[#This Row],[Total]]-invoices[[#This Row],[rent_amount]]</f>
        <v>0</v>
      </c>
      <c r="AF5479">
        <v>4872</v>
      </c>
      <c r="AG5479">
        <v>945</v>
      </c>
      <c r="AH5479">
        <f>invoices[[#This Row],[EB Amount]]-invoices[[#This Row],[electricity_amount]]</f>
        <v>0</v>
      </c>
    </row>
    <row r="5480" spans="1:34">
      <c r="A5480" t="s">
        <v>11561</v>
      </c>
      <c r="B5480" t="s">
        <v>22</v>
      </c>
      <c r="C5480" t="s">
        <v>6118</v>
      </c>
      <c r="D5480" t="s">
        <v>24</v>
      </c>
      <c r="E5480" t="s">
        <v>349</v>
      </c>
      <c r="F5480" t="s">
        <v>947</v>
      </c>
      <c r="G5480" t="s">
        <v>11562</v>
      </c>
      <c r="H5480" s="1">
        <f>DATE(YEAR(invoices[[#This Row],[due_date]]),MONTH(invoices[[#This Row],[due_date]]),1)</f>
        <v>45108</v>
      </c>
      <c r="I5480" s="1">
        <v>45114</v>
      </c>
      <c r="J5480">
        <v>9966</v>
      </c>
      <c r="K5480">
        <v>0</v>
      </c>
      <c r="L5480">
        <v>0</v>
      </c>
      <c r="M5480">
        <f>invoices[[#This Row],[rent_amount]]+invoices[[#This Row],[electricity_amount]]+invoices[[#This Row],[other_charges]]</f>
        <v>9966</v>
      </c>
      <c r="N5480" t="s">
        <v>28</v>
      </c>
      <c r="O5480" t="s">
        <v>1284</v>
      </c>
      <c r="P5480">
        <v>0</v>
      </c>
      <c r="Q5480" t="b">
        <v>0</v>
      </c>
      <c r="R5480" t="s">
        <v>891</v>
      </c>
      <c r="S5480">
        <v>0</v>
      </c>
      <c r="T5480">
        <f>invoices[[#This Row],[total_amount]]</f>
        <v>9966</v>
      </c>
      <c r="U5480" t="s">
        <v>6120</v>
      </c>
      <c r="V5480" t="str">
        <f>INDEX([1]!Table1[tenantname],MATCH(invoices[[#This Row],[allotment_id]],[1]!Table1[TenantAllotmentID],0))</f>
        <v>Joppachan Zacharias (B11-B1)</v>
      </c>
      <c r="W5480" t="s">
        <v>15449</v>
      </c>
      <c r="X5480" t="s">
        <v>15450</v>
      </c>
      <c r="Y5480" s="4">
        <v>45108</v>
      </c>
      <c r="Z5480" t="s">
        <v>15808</v>
      </c>
      <c r="AA5480">
        <v>7153</v>
      </c>
      <c r="AB5480">
        <v>2384</v>
      </c>
      <c r="AC5480">
        <v>429</v>
      </c>
      <c r="AD5480" s="7">
        <f>invoices[[#This Row],[Rent]]+invoices[[#This Row],[Services]]+invoices[[#This Row],[GST]]</f>
        <v>9966</v>
      </c>
      <c r="AE5480" s="7">
        <f>invoices[[#This Row],[Total]]-invoices[[#This Row],[rent_amount]]</f>
        <v>0</v>
      </c>
      <c r="AF5480">
        <v>5081</v>
      </c>
      <c r="AG5480">
        <v>0</v>
      </c>
      <c r="AH5480">
        <f>invoices[[#This Row],[EB Amount]]-invoices[[#This Row],[electricity_amount]]</f>
        <v>0</v>
      </c>
    </row>
    <row r="5481" spans="1:34">
      <c r="A5481" t="s">
        <v>11613</v>
      </c>
      <c r="B5481" t="s">
        <v>22</v>
      </c>
      <c r="C5481" t="s">
        <v>811</v>
      </c>
      <c r="D5481" t="s">
        <v>24</v>
      </c>
      <c r="E5481" t="s">
        <v>354</v>
      </c>
      <c r="F5481" t="s">
        <v>812</v>
      </c>
      <c r="G5481" t="s">
        <v>11614</v>
      </c>
      <c r="H5481" s="1">
        <f>DATE(YEAR(invoices[[#This Row],[due_date]]),MONTH(invoices[[#This Row],[due_date]]),1)</f>
        <v>45108</v>
      </c>
      <c r="I5481" s="1">
        <v>45114</v>
      </c>
      <c r="J5481">
        <v>13600</v>
      </c>
      <c r="K5481">
        <v>1440</v>
      </c>
      <c r="L5481">
        <v>0</v>
      </c>
      <c r="M5481">
        <f>invoices[[#This Row],[rent_amount]]+invoices[[#This Row],[electricity_amount]]+invoices[[#This Row],[other_charges]]</f>
        <v>15040</v>
      </c>
      <c r="N5481" t="s">
        <v>28</v>
      </c>
      <c r="O5481" t="s">
        <v>971</v>
      </c>
      <c r="P5481">
        <v>0</v>
      </c>
      <c r="Q5481" t="b">
        <v>0</v>
      </c>
      <c r="R5481" t="s">
        <v>891</v>
      </c>
      <c r="S5481">
        <v>0</v>
      </c>
      <c r="T5481">
        <f>invoices[[#This Row],[total_amount]]</f>
        <v>15040</v>
      </c>
      <c r="U5481" t="s">
        <v>815</v>
      </c>
      <c r="V5481" t="str">
        <f>INDEX([1]!Table1[tenantname],MATCH(invoices[[#This Row],[allotment_id]],[1]!Table1[TenantAllotmentID],0))</f>
        <v>Santosh  nath (B34-B2)</v>
      </c>
      <c r="W5481" t="s">
        <v>14241</v>
      </c>
      <c r="X5481" t="s">
        <v>14242</v>
      </c>
      <c r="Y5481" s="4">
        <v>45108</v>
      </c>
      <c r="Z5481" t="s">
        <v>15808</v>
      </c>
      <c r="AA5481">
        <v>9761</v>
      </c>
      <c r="AB5481">
        <v>3253</v>
      </c>
      <c r="AC5481">
        <v>586</v>
      </c>
      <c r="AD5481" s="7">
        <f>invoices[[#This Row],[Rent]]+invoices[[#This Row],[Services]]+invoices[[#This Row],[GST]]</f>
        <v>13600</v>
      </c>
      <c r="AE5481" s="7">
        <f>invoices[[#This Row],[Total]]-invoices[[#This Row],[rent_amount]]</f>
        <v>0</v>
      </c>
      <c r="AF5481">
        <v>5113</v>
      </c>
      <c r="AG5481">
        <v>1440</v>
      </c>
      <c r="AH5481">
        <f>invoices[[#This Row],[EB Amount]]-invoices[[#This Row],[electricity_amount]]</f>
        <v>0</v>
      </c>
    </row>
    <row r="5482" spans="1:34">
      <c r="A5482" t="s">
        <v>11848</v>
      </c>
      <c r="B5482" t="s">
        <v>22</v>
      </c>
      <c r="C5482" t="s">
        <v>1274</v>
      </c>
      <c r="D5482" t="s">
        <v>24</v>
      </c>
      <c r="E5482" t="s">
        <v>195</v>
      </c>
      <c r="F5482" t="s">
        <v>1753</v>
      </c>
      <c r="G5482" t="s">
        <v>11849</v>
      </c>
      <c r="H5482" s="1">
        <f>DATE(YEAR(invoices[[#This Row],[due_date]]),MONTH(invoices[[#This Row],[due_date]]),1)</f>
        <v>45108</v>
      </c>
      <c r="I5482" s="1">
        <v>45114</v>
      </c>
      <c r="J5482">
        <v>12065</v>
      </c>
      <c r="K5482">
        <v>0</v>
      </c>
      <c r="L5482">
        <v>0</v>
      </c>
      <c r="M5482">
        <f>invoices[[#This Row],[rent_amount]]+invoices[[#This Row],[electricity_amount]]+invoices[[#This Row],[other_charges]]</f>
        <v>12065</v>
      </c>
      <c r="N5482" t="s">
        <v>28</v>
      </c>
      <c r="O5482" t="s">
        <v>890</v>
      </c>
      <c r="P5482">
        <v>0</v>
      </c>
      <c r="Q5482" t="b">
        <v>0</v>
      </c>
      <c r="R5482" t="s">
        <v>891</v>
      </c>
      <c r="S5482">
        <v>0</v>
      </c>
      <c r="T5482">
        <f>invoices[[#This Row],[total_amount]]</f>
        <v>12065</v>
      </c>
      <c r="U5482" t="s">
        <v>1755</v>
      </c>
      <c r="V5482" t="str">
        <f>INDEX([1]!Table1[tenantname],MATCH(invoices[[#This Row],[allotment_id]],[1]!Table1[TenantAllotmentID],0))</f>
        <v>Sreyashi Chowdhury (D41-A1)</v>
      </c>
      <c r="W5482" t="s">
        <v>14409</v>
      </c>
      <c r="X5482" t="s">
        <v>14584</v>
      </c>
      <c r="Y5482" s="4">
        <v>45108</v>
      </c>
      <c r="Z5482" t="s">
        <v>15808</v>
      </c>
      <c r="AA5482">
        <v>8658</v>
      </c>
      <c r="AB5482">
        <v>2887</v>
      </c>
      <c r="AC5482">
        <v>520</v>
      </c>
      <c r="AD5482" s="7">
        <f>invoices[[#This Row],[Rent]]+invoices[[#This Row],[Services]]+invoices[[#This Row],[GST]]</f>
        <v>12065</v>
      </c>
      <c r="AE5482" s="7">
        <f>invoices[[#This Row],[Total]]-invoices[[#This Row],[rent_amount]]</f>
        <v>0</v>
      </c>
      <c r="AF5482">
        <v>5235</v>
      </c>
      <c r="AG5482">
        <v>0</v>
      </c>
      <c r="AH5482">
        <f>invoices[[#This Row],[EB Amount]]-invoices[[#This Row],[electricity_amount]]</f>
        <v>0</v>
      </c>
    </row>
    <row r="5483" spans="1:34">
      <c r="A5483" t="s">
        <v>11858</v>
      </c>
      <c r="B5483" t="s">
        <v>22</v>
      </c>
      <c r="C5483" t="s">
        <v>384</v>
      </c>
      <c r="D5483" t="s">
        <v>24</v>
      </c>
      <c r="E5483" t="s">
        <v>25</v>
      </c>
      <c r="F5483" t="s">
        <v>385</v>
      </c>
      <c r="G5483" t="s">
        <v>11859</v>
      </c>
      <c r="H5483" s="1">
        <f>DATE(YEAR(invoices[[#This Row],[due_date]]),MONTH(invoices[[#This Row],[due_date]]),1)</f>
        <v>45108</v>
      </c>
      <c r="I5483" s="1">
        <v>45114</v>
      </c>
      <c r="J5483">
        <v>11500</v>
      </c>
      <c r="K5483">
        <v>1830</v>
      </c>
      <c r="L5483">
        <v>0</v>
      </c>
      <c r="M5483">
        <f>invoices[[#This Row],[rent_amount]]+invoices[[#This Row],[electricity_amount]]+invoices[[#This Row],[other_charges]]</f>
        <v>13330</v>
      </c>
      <c r="N5483" t="s">
        <v>28</v>
      </c>
      <c r="O5483" t="s">
        <v>890</v>
      </c>
      <c r="P5483">
        <v>0</v>
      </c>
      <c r="Q5483" t="b">
        <v>0</v>
      </c>
      <c r="R5483" t="s">
        <v>891</v>
      </c>
      <c r="S5483">
        <v>0</v>
      </c>
      <c r="T5483">
        <f>invoices[[#This Row],[total_amount]]</f>
        <v>13330</v>
      </c>
      <c r="U5483" t="s">
        <v>387</v>
      </c>
      <c r="V5483" t="str">
        <f>INDEX([1]!Table1[tenantname],MATCH(invoices[[#This Row],[allotment_id]],[1]!Table1[TenantAllotmentID],0))</f>
        <v>Aruna Govindarajan (A24-B3)</v>
      </c>
      <c r="W5483" t="s">
        <v>14090</v>
      </c>
      <c r="X5483" t="s">
        <v>14091</v>
      </c>
      <c r="Y5483" s="4">
        <v>45108</v>
      </c>
      <c r="Z5483" t="s">
        <v>15808</v>
      </c>
      <c r="AA5483">
        <v>8254</v>
      </c>
      <c r="AB5483">
        <v>2751</v>
      </c>
      <c r="AC5483">
        <v>495</v>
      </c>
      <c r="AD5483" s="7">
        <f>invoices[[#This Row],[Rent]]+invoices[[#This Row],[Services]]+invoices[[#This Row],[GST]]</f>
        <v>11500</v>
      </c>
      <c r="AE5483" s="7">
        <f>invoices[[#This Row],[Total]]-invoices[[#This Row],[rent_amount]]</f>
        <v>0</v>
      </c>
      <c r="AF5483">
        <v>5241</v>
      </c>
      <c r="AG5483">
        <v>1830</v>
      </c>
      <c r="AH5483">
        <f>invoices[[#This Row],[EB Amount]]-invoices[[#This Row],[electricity_amount]]</f>
        <v>0</v>
      </c>
    </row>
    <row r="5484" spans="1:34">
      <c r="A5484" t="s">
        <v>11914</v>
      </c>
      <c r="B5484" t="s">
        <v>22</v>
      </c>
      <c r="C5484" t="s">
        <v>2528</v>
      </c>
      <c r="D5484" t="s">
        <v>24</v>
      </c>
      <c r="E5484" t="s">
        <v>476</v>
      </c>
      <c r="F5484" t="s">
        <v>1388</v>
      </c>
      <c r="G5484" t="s">
        <v>11915</v>
      </c>
      <c r="H5484" s="1">
        <f>DATE(YEAR(invoices[[#This Row],[due_date]]),MONTH(invoices[[#This Row],[due_date]]),1)</f>
        <v>45108</v>
      </c>
      <c r="I5484" s="1">
        <v>45114</v>
      </c>
      <c r="J5484">
        <v>3071</v>
      </c>
      <c r="K5484">
        <v>2250</v>
      </c>
      <c r="L5484">
        <v>2250</v>
      </c>
      <c r="M5484">
        <f>invoices[[#This Row],[rent_amount]]+invoices[[#This Row],[electricity_amount]]+invoices[[#This Row],[other_charges]]</f>
        <v>7571</v>
      </c>
      <c r="N5484" t="s">
        <v>28</v>
      </c>
      <c r="O5484" t="s">
        <v>1284</v>
      </c>
      <c r="P5484">
        <v>0</v>
      </c>
      <c r="Q5484" t="b">
        <v>0</v>
      </c>
      <c r="R5484" t="s">
        <v>891</v>
      </c>
      <c r="S5484">
        <v>0</v>
      </c>
      <c r="T5484">
        <f>invoices[[#This Row],[total_amount]]</f>
        <v>7571</v>
      </c>
      <c r="U5484" t="s">
        <v>2530</v>
      </c>
      <c r="V5484" t="str">
        <f>INDEX([1]!Table1[tenantname],MATCH(invoices[[#This Row],[allotment_id]],[1]!Table1[TenantAllotmentID],0))</f>
        <v>Nirnay Mahapatra (B41-B1)</v>
      </c>
      <c r="W5484" t="s">
        <v>14830</v>
      </c>
      <c r="X5484" t="s">
        <v>14831</v>
      </c>
      <c r="Y5484" s="4">
        <v>45108</v>
      </c>
      <c r="Z5484" t="s">
        <v>15808</v>
      </c>
      <c r="AA5484">
        <v>2204</v>
      </c>
      <c r="AB5484">
        <v>735</v>
      </c>
      <c r="AC5484">
        <v>132</v>
      </c>
      <c r="AD5484" s="7">
        <f>invoices[[#This Row],[Rent]]+invoices[[#This Row],[Services]]+invoices[[#This Row],[GST]]</f>
        <v>3071</v>
      </c>
      <c r="AE5484" s="7">
        <f>invoices[[#This Row],[Total]]-invoices[[#This Row],[rent_amount]]</f>
        <v>0</v>
      </c>
      <c r="AF5484">
        <v>5271</v>
      </c>
      <c r="AG5484">
        <v>2250</v>
      </c>
      <c r="AH5484">
        <f>invoices[[#This Row],[EB Amount]]-invoices[[#This Row],[electricity_amount]]</f>
        <v>0</v>
      </c>
    </row>
    <row r="5485" spans="1:34">
      <c r="A5485" t="s">
        <v>12002</v>
      </c>
      <c r="B5485" t="s">
        <v>22</v>
      </c>
      <c r="C5485" t="s">
        <v>2151</v>
      </c>
      <c r="D5485" t="s">
        <v>24</v>
      </c>
      <c r="E5485" t="s">
        <v>592</v>
      </c>
      <c r="F5485" t="s">
        <v>992</v>
      </c>
      <c r="G5485" t="s">
        <v>12003</v>
      </c>
      <c r="H5485" s="1">
        <f>DATE(YEAR(invoices[[#This Row],[due_date]]),MONTH(invoices[[#This Row],[due_date]]),1)</f>
        <v>45108</v>
      </c>
      <c r="I5485" s="1">
        <v>45114</v>
      </c>
      <c r="J5485">
        <v>2718</v>
      </c>
      <c r="K5485">
        <v>0</v>
      </c>
      <c r="L5485">
        <v>0</v>
      </c>
      <c r="M5485">
        <f>invoices[[#This Row],[rent_amount]]+invoices[[#This Row],[electricity_amount]]+invoices[[#This Row],[other_charges]]</f>
        <v>2718</v>
      </c>
      <c r="N5485" t="s">
        <v>28</v>
      </c>
      <c r="O5485" t="s">
        <v>971</v>
      </c>
      <c r="P5485">
        <v>0</v>
      </c>
      <c r="Q5485" t="b">
        <v>0</v>
      </c>
      <c r="R5485" t="s">
        <v>891</v>
      </c>
      <c r="S5485">
        <v>0</v>
      </c>
      <c r="T5485">
        <f>invoices[[#This Row],[total_amount]]</f>
        <v>2718</v>
      </c>
      <c r="U5485" t="s">
        <v>2153</v>
      </c>
      <c r="V5485" t="str">
        <f>INDEX([1]!Table1[tenantname],MATCH(invoices[[#This Row],[allotment_id]],[1]!Table1[TenantAllotmentID],0))</f>
        <v>Sinega K (A44-B2)</v>
      </c>
      <c r="W5485" t="s">
        <v>14725</v>
      </c>
      <c r="X5485" t="s">
        <v>14726</v>
      </c>
      <c r="Y5485" s="4">
        <v>45108</v>
      </c>
      <c r="Z5485" t="s">
        <v>15808</v>
      </c>
      <c r="AA5485">
        <v>1951</v>
      </c>
      <c r="AB5485">
        <v>650</v>
      </c>
      <c r="AC5485">
        <v>117</v>
      </c>
      <c r="AD5485" s="7">
        <f>invoices[[#This Row],[Rent]]+invoices[[#This Row],[Services]]+invoices[[#This Row],[GST]]</f>
        <v>2718</v>
      </c>
      <c r="AE5485" s="7">
        <f>invoices[[#This Row],[Total]]-invoices[[#This Row],[rent_amount]]</f>
        <v>0</v>
      </c>
      <c r="AF5485">
        <v>5320</v>
      </c>
      <c r="AG5485">
        <v>0</v>
      </c>
      <c r="AH5485">
        <f>invoices[[#This Row],[EB Amount]]-invoices[[#This Row],[electricity_amount]]</f>
        <v>0</v>
      </c>
    </row>
    <row r="5486" spans="1:34">
      <c r="A5486" t="s">
        <v>12071</v>
      </c>
      <c r="B5486" t="s">
        <v>22</v>
      </c>
      <c r="C5486" t="s">
        <v>6126</v>
      </c>
      <c r="D5486" t="s">
        <v>24</v>
      </c>
      <c r="E5486" t="s">
        <v>569</v>
      </c>
      <c r="F5486" t="s">
        <v>670</v>
      </c>
      <c r="G5486" t="s">
        <v>12072</v>
      </c>
      <c r="H5486" s="1">
        <f>DATE(YEAR(invoices[[#This Row],[due_date]]),MONTH(invoices[[#This Row],[due_date]]),1)</f>
        <v>45108</v>
      </c>
      <c r="I5486" s="1">
        <v>45114</v>
      </c>
      <c r="J5486">
        <v>0</v>
      </c>
      <c r="K5486">
        <v>0</v>
      </c>
      <c r="L5486">
        <v>0</v>
      </c>
      <c r="M5486">
        <f>invoices[[#This Row],[rent_amount]]+invoices[[#This Row],[electricity_amount]]+invoices[[#This Row],[other_charges]]</f>
        <v>0</v>
      </c>
      <c r="N5486" t="s">
        <v>28</v>
      </c>
      <c r="O5486" t="s">
        <v>1284</v>
      </c>
      <c r="P5486">
        <v>0</v>
      </c>
      <c r="Q5486" t="b">
        <v>0</v>
      </c>
      <c r="R5486" t="s">
        <v>891</v>
      </c>
      <c r="S5486">
        <v>0</v>
      </c>
      <c r="T5486">
        <f>invoices[[#This Row],[total_amount]]</f>
        <v>0</v>
      </c>
      <c r="U5486" t="s">
        <v>6128</v>
      </c>
      <c r="V5486" t="str">
        <f>INDEX([1]!Table1[tenantname],MATCH(invoices[[#This Row],[allotment_id]],[1]!Table1[TenantAllotmentID],0))</f>
        <v>Madumitaa Anbu (C12-A1)</v>
      </c>
      <c r="W5486" t="s">
        <v>15452</v>
      </c>
      <c r="X5486" t="s">
        <v>15453</v>
      </c>
      <c r="Y5486" s="4">
        <v>45108</v>
      </c>
      <c r="Z5486" t="s">
        <v>15808</v>
      </c>
      <c r="AA5486">
        <v>0</v>
      </c>
      <c r="AB5486">
        <v>0</v>
      </c>
      <c r="AC5486">
        <v>0</v>
      </c>
      <c r="AD5486" s="7">
        <f>invoices[[#This Row],[Rent]]+invoices[[#This Row],[Services]]+invoices[[#This Row],[GST]]</f>
        <v>0</v>
      </c>
      <c r="AE5486" s="7">
        <f>invoices[[#This Row],[Total]]-invoices[[#This Row],[rent_amount]]</f>
        <v>0</v>
      </c>
      <c r="AF5486">
        <v>5358</v>
      </c>
      <c r="AG5486">
        <v>0</v>
      </c>
      <c r="AH5486">
        <f>invoices[[#This Row],[EB Amount]]-invoices[[#This Row],[electricity_amount]]</f>
        <v>0</v>
      </c>
    </row>
    <row r="5487" spans="1:34">
      <c r="A5487" t="s">
        <v>12081</v>
      </c>
      <c r="B5487" t="s">
        <v>22</v>
      </c>
      <c r="C5487" t="s">
        <v>2161</v>
      </c>
      <c r="D5487" t="s">
        <v>24</v>
      </c>
      <c r="E5487" t="s">
        <v>72</v>
      </c>
      <c r="F5487" t="s">
        <v>241</v>
      </c>
      <c r="G5487" t="s">
        <v>12082</v>
      </c>
      <c r="H5487" s="1">
        <f>DATE(YEAR(invoices[[#This Row],[due_date]]),MONTH(invoices[[#This Row],[due_date]]),1)</f>
        <v>45108</v>
      </c>
      <c r="I5487" s="1">
        <v>45114</v>
      </c>
      <c r="J5487">
        <v>8820</v>
      </c>
      <c r="K5487">
        <v>0</v>
      </c>
      <c r="L5487">
        <v>0</v>
      </c>
      <c r="M5487">
        <f>invoices[[#This Row],[rent_amount]]+invoices[[#This Row],[electricity_amount]]+invoices[[#This Row],[other_charges]]</f>
        <v>8820</v>
      </c>
      <c r="N5487" t="s">
        <v>28</v>
      </c>
      <c r="O5487" t="s">
        <v>1284</v>
      </c>
      <c r="P5487">
        <v>0</v>
      </c>
      <c r="Q5487" t="b">
        <v>0</v>
      </c>
      <c r="R5487" t="s">
        <v>891</v>
      </c>
      <c r="S5487">
        <v>0</v>
      </c>
      <c r="T5487">
        <f>invoices[[#This Row],[total_amount]]</f>
        <v>8820</v>
      </c>
      <c r="U5487" t="s">
        <v>2163</v>
      </c>
      <c r="V5487" t="str">
        <f>INDEX([1]!Table1[tenantname],MATCH(invoices[[#This Row],[allotment_id]],[1]!Table1[TenantAllotmentID],0))</f>
        <v>Monitha Mohankumar (C34-C2)</v>
      </c>
      <c r="W5487" t="s">
        <v>14727</v>
      </c>
      <c r="X5487" t="s">
        <v>14728</v>
      </c>
      <c r="Y5487" s="4">
        <v>45108</v>
      </c>
      <c r="Z5487" t="s">
        <v>15808</v>
      </c>
      <c r="AA5487">
        <v>6330</v>
      </c>
      <c r="AB5487">
        <v>2110</v>
      </c>
      <c r="AC5487">
        <v>380</v>
      </c>
      <c r="AD5487" s="7">
        <f>invoices[[#This Row],[Rent]]+invoices[[#This Row],[Services]]+invoices[[#This Row],[GST]]</f>
        <v>8820</v>
      </c>
      <c r="AE5487" s="7">
        <f>invoices[[#This Row],[Total]]-invoices[[#This Row],[rent_amount]]</f>
        <v>0</v>
      </c>
      <c r="AF5487">
        <v>5363</v>
      </c>
      <c r="AG5487">
        <v>0</v>
      </c>
      <c r="AH5487">
        <f>invoices[[#This Row],[EB Amount]]-invoices[[#This Row],[electricity_amount]]</f>
        <v>0</v>
      </c>
    </row>
    <row r="5488" spans="1:34">
      <c r="A5488" t="s">
        <v>12271</v>
      </c>
      <c r="B5488" t="s">
        <v>22</v>
      </c>
      <c r="C5488" t="s">
        <v>1621</v>
      </c>
      <c r="D5488" t="s">
        <v>24</v>
      </c>
      <c r="E5488" t="s">
        <v>275</v>
      </c>
      <c r="F5488" t="s">
        <v>505</v>
      </c>
      <c r="G5488" t="s">
        <v>12272</v>
      </c>
      <c r="H5488" s="1">
        <f>DATE(YEAR(invoices[[#This Row],[due_date]]),MONTH(invoices[[#This Row],[due_date]]),1)</f>
        <v>45108</v>
      </c>
      <c r="I5488" s="1">
        <v>45114</v>
      </c>
      <c r="J5488">
        <v>12500</v>
      </c>
      <c r="K5488">
        <v>2250</v>
      </c>
      <c r="L5488">
        <v>0</v>
      </c>
      <c r="M5488">
        <f>invoices[[#This Row],[rent_amount]]+invoices[[#This Row],[electricity_amount]]+invoices[[#This Row],[other_charges]]</f>
        <v>14750</v>
      </c>
      <c r="N5488" t="s">
        <v>28</v>
      </c>
      <c r="O5488" t="s">
        <v>890</v>
      </c>
      <c r="P5488">
        <v>0</v>
      </c>
      <c r="Q5488" t="b">
        <v>0</v>
      </c>
      <c r="R5488" t="s">
        <v>891</v>
      </c>
      <c r="S5488">
        <v>0</v>
      </c>
      <c r="T5488">
        <f>invoices[[#This Row],[total_amount]]</f>
        <v>14750</v>
      </c>
      <c r="U5488" t="s">
        <v>1623</v>
      </c>
      <c r="V5488" t="str">
        <f>INDEX([1]!Table1[tenantname],MATCH(invoices[[#This Row],[allotment_id]],[1]!Table1[TenantAllotmentID],0))</f>
        <v>Geethanjali  (B44-C1)</v>
      </c>
      <c r="W5488" t="s">
        <v>14539</v>
      </c>
      <c r="X5488" t="s">
        <v>14540</v>
      </c>
      <c r="Y5488" s="4">
        <v>45108</v>
      </c>
      <c r="Z5488" t="s">
        <v>15808</v>
      </c>
      <c r="AA5488">
        <v>8971</v>
      </c>
      <c r="AB5488">
        <v>2991</v>
      </c>
      <c r="AC5488">
        <v>538</v>
      </c>
      <c r="AD5488" s="7">
        <f>invoices[[#This Row],[Rent]]+invoices[[#This Row],[Services]]+invoices[[#This Row],[GST]]</f>
        <v>12500</v>
      </c>
      <c r="AE5488" s="7">
        <f>invoices[[#This Row],[Total]]-invoices[[#This Row],[rent_amount]]</f>
        <v>0</v>
      </c>
      <c r="AF5488">
        <v>5464</v>
      </c>
      <c r="AG5488">
        <v>2250</v>
      </c>
      <c r="AH5488">
        <f>invoices[[#This Row],[EB Amount]]-invoices[[#This Row],[electricity_amount]]</f>
        <v>0</v>
      </c>
    </row>
    <row r="5489" spans="1:34">
      <c r="A5489" t="s">
        <v>12326</v>
      </c>
      <c r="B5489" t="s">
        <v>22</v>
      </c>
      <c r="C5489" t="s">
        <v>3141</v>
      </c>
      <c r="D5489" t="s">
        <v>24</v>
      </c>
      <c r="E5489" t="s">
        <v>268</v>
      </c>
      <c r="F5489" t="s">
        <v>269</v>
      </c>
      <c r="G5489" t="s">
        <v>12327</v>
      </c>
      <c r="H5489" s="1">
        <f>DATE(YEAR(invoices[[#This Row],[due_date]]),MONTH(invoices[[#This Row],[due_date]]),1)</f>
        <v>45108</v>
      </c>
      <c r="I5489" s="1">
        <v>45114</v>
      </c>
      <c r="J5489">
        <v>12500</v>
      </c>
      <c r="K5489">
        <v>1500</v>
      </c>
      <c r="L5489">
        <v>0</v>
      </c>
      <c r="M5489">
        <f>invoices[[#This Row],[rent_amount]]+invoices[[#This Row],[electricity_amount]]+invoices[[#This Row],[other_charges]]</f>
        <v>14000</v>
      </c>
      <c r="N5489" t="s">
        <v>28</v>
      </c>
      <c r="O5489" t="s">
        <v>971</v>
      </c>
      <c r="P5489">
        <v>0</v>
      </c>
      <c r="Q5489" t="b">
        <v>0</v>
      </c>
      <c r="R5489" t="s">
        <v>891</v>
      </c>
      <c r="S5489">
        <v>0</v>
      </c>
      <c r="T5489">
        <f>invoices[[#This Row],[total_amount]]</f>
        <v>14000</v>
      </c>
      <c r="U5489" t="s">
        <v>3143</v>
      </c>
      <c r="V5489" t="str">
        <f>INDEX([1]!Table1[tenantname],MATCH(invoices[[#This Row],[allotment_id]],[1]!Table1[TenantAllotmentID],0))</f>
        <v>Tushar Kumar (C21-C1)</v>
      </c>
      <c r="W5489" t="s">
        <v>14982</v>
      </c>
      <c r="X5489" t="s">
        <v>14983</v>
      </c>
      <c r="Y5489" s="4">
        <v>45108</v>
      </c>
      <c r="Z5489" t="s">
        <v>15808</v>
      </c>
      <c r="AA5489">
        <v>8971</v>
      </c>
      <c r="AB5489">
        <v>2991</v>
      </c>
      <c r="AC5489">
        <v>538</v>
      </c>
      <c r="AD5489" s="7">
        <f>invoices[[#This Row],[Rent]]+invoices[[#This Row],[Services]]+invoices[[#This Row],[GST]]</f>
        <v>12500</v>
      </c>
      <c r="AE5489" s="7">
        <f>invoices[[#This Row],[Total]]-invoices[[#This Row],[rent_amount]]</f>
        <v>0</v>
      </c>
      <c r="AF5489">
        <v>5492</v>
      </c>
      <c r="AG5489">
        <v>1500</v>
      </c>
      <c r="AH5489">
        <f>invoices[[#This Row],[EB Amount]]-invoices[[#This Row],[electricity_amount]]</f>
        <v>0</v>
      </c>
    </row>
    <row r="5490" spans="1:34">
      <c r="A5490" t="s">
        <v>12547</v>
      </c>
      <c r="B5490" t="s">
        <v>22</v>
      </c>
      <c r="C5490" t="s">
        <v>267</v>
      </c>
      <c r="D5490" t="s">
        <v>24</v>
      </c>
      <c r="E5490" t="s">
        <v>247</v>
      </c>
      <c r="F5490" t="s">
        <v>365</v>
      </c>
      <c r="G5490" t="s">
        <v>12548</v>
      </c>
      <c r="H5490" s="1">
        <f>DATE(YEAR(invoices[[#This Row],[due_date]]),MONTH(invoices[[#This Row],[due_date]]),1)</f>
        <v>45108</v>
      </c>
      <c r="I5490" s="1">
        <v>45114</v>
      </c>
      <c r="J5490">
        <v>12600</v>
      </c>
      <c r="K5490">
        <v>0</v>
      </c>
      <c r="L5490">
        <v>0</v>
      </c>
      <c r="M5490">
        <f>invoices[[#This Row],[rent_amount]]+invoices[[#This Row],[electricity_amount]]+invoices[[#This Row],[other_charges]]</f>
        <v>12600</v>
      </c>
      <c r="N5490" t="s">
        <v>28</v>
      </c>
      <c r="O5490" t="s">
        <v>1284</v>
      </c>
      <c r="P5490">
        <v>0</v>
      </c>
      <c r="Q5490" t="b">
        <v>0</v>
      </c>
      <c r="R5490" t="s">
        <v>891</v>
      </c>
      <c r="S5490">
        <v>0</v>
      </c>
      <c r="T5490">
        <f>invoices[[#This Row],[total_amount]]</f>
        <v>12600</v>
      </c>
      <c r="U5490" t="s">
        <v>2450</v>
      </c>
      <c r="V5490" t="str">
        <f>INDEX([1]!Table1[tenantname],MATCH(invoices[[#This Row],[allotment_id]],[1]!Table1[TenantAllotmentID],0))</f>
        <v>Nikhil Pandey (C11-C1)</v>
      </c>
      <c r="W5490" t="s">
        <v>14050</v>
      </c>
      <c r="X5490" t="s">
        <v>14807</v>
      </c>
      <c r="Y5490" s="4">
        <v>45108</v>
      </c>
      <c r="Z5490" t="s">
        <v>15808</v>
      </c>
      <c r="AA5490">
        <v>9043</v>
      </c>
      <c r="AB5490">
        <v>3014</v>
      </c>
      <c r="AC5490">
        <v>543</v>
      </c>
      <c r="AD5490" s="7">
        <f>invoices[[#This Row],[Rent]]+invoices[[#This Row],[Services]]+invoices[[#This Row],[GST]]</f>
        <v>12600</v>
      </c>
      <c r="AE5490" s="7">
        <f>invoices[[#This Row],[Total]]-invoices[[#This Row],[rent_amount]]</f>
        <v>0</v>
      </c>
      <c r="AF5490">
        <v>5614</v>
      </c>
      <c r="AG5490">
        <v>0</v>
      </c>
      <c r="AH5490">
        <f>invoices[[#This Row],[EB Amount]]-invoices[[#This Row],[electricity_amount]]</f>
        <v>0</v>
      </c>
    </row>
    <row r="5491" spans="1:34">
      <c r="A5491" t="s">
        <v>12754</v>
      </c>
      <c r="B5491" t="s">
        <v>22</v>
      </c>
      <c r="C5491" t="s">
        <v>1571</v>
      </c>
      <c r="D5491" t="s">
        <v>24</v>
      </c>
      <c r="E5491" t="s">
        <v>104</v>
      </c>
      <c r="F5491" t="s">
        <v>1572</v>
      </c>
      <c r="G5491" t="s">
        <v>12755</v>
      </c>
      <c r="H5491" s="1">
        <f>DATE(YEAR(invoices[[#This Row],[due_date]]),MONTH(invoices[[#This Row],[due_date]]),1)</f>
        <v>45108</v>
      </c>
      <c r="I5491" s="1">
        <v>45114</v>
      </c>
      <c r="J5491">
        <v>13600</v>
      </c>
      <c r="K5491">
        <v>1620</v>
      </c>
      <c r="L5491">
        <v>0</v>
      </c>
      <c r="M5491">
        <f>invoices[[#This Row],[rent_amount]]+invoices[[#This Row],[electricity_amount]]+invoices[[#This Row],[other_charges]]</f>
        <v>15220</v>
      </c>
      <c r="N5491" t="s">
        <v>28</v>
      </c>
      <c r="O5491" t="s">
        <v>1284</v>
      </c>
      <c r="P5491">
        <v>0</v>
      </c>
      <c r="Q5491" t="b">
        <v>0</v>
      </c>
      <c r="R5491" t="s">
        <v>891</v>
      </c>
      <c r="S5491">
        <v>0</v>
      </c>
      <c r="T5491">
        <f>invoices[[#This Row],[total_amount]]</f>
        <v>15220</v>
      </c>
      <c r="U5491" t="s">
        <v>1574</v>
      </c>
      <c r="V5491" t="str">
        <f>INDEX([1]!Table1[tenantname],MATCH(invoices[[#This Row],[allotment_id]],[1]!Table1[TenantAllotmentID],0))</f>
        <v>Ravi S (B14-B2)</v>
      </c>
      <c r="W5491" t="s">
        <v>14522</v>
      </c>
      <c r="X5491" t="s">
        <v>14523</v>
      </c>
      <c r="Y5491" s="4">
        <v>45108</v>
      </c>
      <c r="Z5491" t="s">
        <v>15808</v>
      </c>
      <c r="AA5491">
        <v>9761</v>
      </c>
      <c r="AB5491">
        <v>3253</v>
      </c>
      <c r="AC5491">
        <v>586</v>
      </c>
      <c r="AD5491" s="7">
        <f>invoices[[#This Row],[Rent]]+invoices[[#This Row],[Services]]+invoices[[#This Row],[GST]]</f>
        <v>13600</v>
      </c>
      <c r="AE5491" s="7">
        <f>invoices[[#This Row],[Total]]-invoices[[#This Row],[rent_amount]]</f>
        <v>0</v>
      </c>
      <c r="AF5491">
        <v>5721</v>
      </c>
      <c r="AG5491">
        <v>1620</v>
      </c>
      <c r="AH5491">
        <f>invoices[[#This Row],[EB Amount]]-invoices[[#This Row],[electricity_amount]]</f>
        <v>0</v>
      </c>
    </row>
    <row r="5492" spans="1:34">
      <c r="A5492" t="s">
        <v>12760</v>
      </c>
      <c r="B5492" t="s">
        <v>22</v>
      </c>
      <c r="C5492" t="s">
        <v>12761</v>
      </c>
      <c r="D5492" t="s">
        <v>24</v>
      </c>
      <c r="E5492" t="s">
        <v>72</v>
      </c>
      <c r="F5492" t="s">
        <v>241</v>
      </c>
      <c r="G5492" t="s">
        <v>12762</v>
      </c>
      <c r="H5492" s="1">
        <f>DATE(YEAR(invoices[[#This Row],[due_date]]),MONTH(invoices[[#This Row],[due_date]]),1)</f>
        <v>45108</v>
      </c>
      <c r="I5492" s="1">
        <v>45114</v>
      </c>
      <c r="J5492">
        <v>12000</v>
      </c>
      <c r="K5492">
        <v>0</v>
      </c>
      <c r="L5492">
        <v>2250</v>
      </c>
      <c r="M5492">
        <f>invoices[[#This Row],[rent_amount]]+invoices[[#This Row],[electricity_amount]]+invoices[[#This Row],[other_charges]]</f>
        <v>14250</v>
      </c>
      <c r="N5492" t="s">
        <v>28</v>
      </c>
      <c r="O5492" t="s">
        <v>1284</v>
      </c>
      <c r="P5492">
        <v>0</v>
      </c>
      <c r="Q5492" t="b">
        <v>0</v>
      </c>
      <c r="R5492" t="s">
        <v>891</v>
      </c>
      <c r="S5492">
        <v>0</v>
      </c>
      <c r="T5492">
        <f>invoices[[#This Row],[total_amount]]</f>
        <v>14250</v>
      </c>
      <c r="U5492" t="s">
        <v>12763</v>
      </c>
      <c r="V5492" t="str">
        <f>INDEX([1]!Table1[tenantname],MATCH(invoices[[#This Row],[allotment_id]],[1]!Table1[TenantAllotmentID],0))</f>
        <v>Nivetha Shanmugam (C34-C2)</v>
      </c>
      <c r="W5492" t="s">
        <v>15778</v>
      </c>
      <c r="X5492" t="s">
        <v>15779</v>
      </c>
      <c r="Y5492" s="4">
        <v>45108</v>
      </c>
      <c r="Z5492" t="s">
        <v>15808</v>
      </c>
      <c r="AA5492">
        <v>8613</v>
      </c>
      <c r="AB5492">
        <v>2870</v>
      </c>
      <c r="AC5492">
        <v>517</v>
      </c>
      <c r="AD5492" s="7">
        <f>invoices[[#This Row],[Rent]]+invoices[[#This Row],[Services]]+invoices[[#This Row],[GST]]</f>
        <v>12000</v>
      </c>
      <c r="AE5492" s="7">
        <f>invoices[[#This Row],[Total]]-invoices[[#This Row],[rent_amount]]</f>
        <v>0</v>
      </c>
      <c r="AF5492">
        <v>5724</v>
      </c>
      <c r="AG5492">
        <v>0</v>
      </c>
      <c r="AH5492">
        <f>invoices[[#This Row],[EB Amount]]-invoices[[#This Row],[electricity_amount]]</f>
        <v>0</v>
      </c>
    </row>
    <row r="5493" spans="1:34">
      <c r="A5493" t="s">
        <v>12871</v>
      </c>
      <c r="B5493" t="s">
        <v>22</v>
      </c>
      <c r="C5493" t="s">
        <v>12396</v>
      </c>
      <c r="D5493" t="s">
        <v>24</v>
      </c>
      <c r="E5493" t="s">
        <v>349</v>
      </c>
      <c r="F5493" t="s">
        <v>1218</v>
      </c>
      <c r="G5493" t="s">
        <v>12872</v>
      </c>
      <c r="H5493" s="1">
        <f>DATE(YEAR(invoices[[#This Row],[due_date]]),MONTH(invoices[[#This Row],[due_date]]),1)</f>
        <v>45108</v>
      </c>
      <c r="I5493" s="1">
        <v>45114</v>
      </c>
      <c r="J5493">
        <v>12600</v>
      </c>
      <c r="K5493">
        <v>1350</v>
      </c>
      <c r="L5493">
        <v>2250</v>
      </c>
      <c r="M5493">
        <f>invoices[[#This Row],[rent_amount]]+invoices[[#This Row],[electricity_amount]]+invoices[[#This Row],[other_charges]]</f>
        <v>16200</v>
      </c>
      <c r="N5493" t="s">
        <v>28</v>
      </c>
      <c r="O5493" t="s">
        <v>1284</v>
      </c>
      <c r="P5493">
        <v>0</v>
      </c>
      <c r="Q5493" t="b">
        <v>0</v>
      </c>
      <c r="R5493" t="s">
        <v>891</v>
      </c>
      <c r="S5493">
        <v>0</v>
      </c>
      <c r="T5493">
        <f>invoices[[#This Row],[total_amount]]</f>
        <v>16200</v>
      </c>
      <c r="U5493" t="s">
        <v>12398</v>
      </c>
      <c r="V5493" t="str">
        <f>INDEX([1]!Table1[tenantname],MATCH(invoices[[#This Row],[allotment_id]],[1]!Table1[TenantAllotmentID],0))</f>
        <v>Nisanth Shanmugam (B11-C2)</v>
      </c>
      <c r="W5493" t="s">
        <v>15763</v>
      </c>
      <c r="X5493" t="s">
        <v>15764</v>
      </c>
      <c r="Y5493" s="4">
        <v>45108</v>
      </c>
      <c r="Z5493" t="s">
        <v>15808</v>
      </c>
      <c r="AA5493">
        <v>9043</v>
      </c>
      <c r="AB5493">
        <v>3014</v>
      </c>
      <c r="AC5493">
        <v>543</v>
      </c>
      <c r="AD5493" s="7">
        <f>invoices[[#This Row],[Rent]]+invoices[[#This Row],[Services]]+invoices[[#This Row],[GST]]</f>
        <v>12600</v>
      </c>
      <c r="AE5493" s="7">
        <f>invoices[[#This Row],[Total]]-invoices[[#This Row],[rent_amount]]</f>
        <v>0</v>
      </c>
      <c r="AF5493">
        <v>5780</v>
      </c>
      <c r="AG5493">
        <v>1350</v>
      </c>
      <c r="AH5493">
        <f>invoices[[#This Row],[EB Amount]]-invoices[[#This Row],[electricity_amount]]</f>
        <v>0</v>
      </c>
    </row>
    <row r="5494" spans="1:34">
      <c r="A5494" t="s">
        <v>12987</v>
      </c>
      <c r="B5494" t="s">
        <v>22</v>
      </c>
      <c r="C5494" t="s">
        <v>9597</v>
      </c>
      <c r="D5494" t="s">
        <v>24</v>
      </c>
      <c r="E5494" t="s">
        <v>275</v>
      </c>
      <c r="F5494" t="s">
        <v>411</v>
      </c>
      <c r="G5494" t="s">
        <v>12988</v>
      </c>
      <c r="H5494" s="1">
        <f>DATE(YEAR(invoices[[#This Row],[due_date]]),MONTH(invoices[[#This Row],[due_date]]),1)</f>
        <v>45108</v>
      </c>
      <c r="I5494" s="1">
        <v>45114</v>
      </c>
      <c r="J5494">
        <v>2632</v>
      </c>
      <c r="K5494">
        <v>0</v>
      </c>
      <c r="L5494">
        <v>0</v>
      </c>
      <c r="M5494">
        <f>invoices[[#This Row],[rent_amount]]+invoices[[#This Row],[electricity_amount]]+invoices[[#This Row],[other_charges]]</f>
        <v>2632</v>
      </c>
      <c r="N5494" t="s">
        <v>28</v>
      </c>
      <c r="O5494" t="s">
        <v>890</v>
      </c>
      <c r="P5494">
        <v>0</v>
      </c>
      <c r="Q5494" t="b">
        <v>0</v>
      </c>
      <c r="R5494" t="s">
        <v>891</v>
      </c>
      <c r="S5494">
        <v>0</v>
      </c>
      <c r="T5494">
        <f>invoices[[#This Row],[total_amount]]</f>
        <v>2632</v>
      </c>
      <c r="U5494" t="s">
        <v>9599</v>
      </c>
      <c r="V5494" t="str">
        <f>INDEX([1]!Table1[tenantname],MATCH(invoices[[#This Row],[allotment_id]],[1]!Table1[TenantAllotmentID],0))</f>
        <v>Anu Ramya Ramesh (B44-B2)</v>
      </c>
      <c r="W5494" t="s">
        <v>15667</v>
      </c>
      <c r="X5494" t="s">
        <v>15668</v>
      </c>
      <c r="Y5494" s="4">
        <v>45108</v>
      </c>
      <c r="Z5494" t="s">
        <v>15808</v>
      </c>
      <c r="AA5494">
        <v>1889</v>
      </c>
      <c r="AB5494">
        <v>630</v>
      </c>
      <c r="AC5494">
        <v>113</v>
      </c>
      <c r="AD5494" s="7">
        <f>invoices[[#This Row],[Rent]]+invoices[[#This Row],[Services]]+invoices[[#This Row],[GST]]</f>
        <v>2632</v>
      </c>
      <c r="AE5494" s="7">
        <f>invoices[[#This Row],[Total]]-invoices[[#This Row],[rent_amount]]</f>
        <v>0</v>
      </c>
      <c r="AF5494">
        <v>5845</v>
      </c>
      <c r="AG5494">
        <v>0</v>
      </c>
      <c r="AH5494">
        <f>invoices[[#This Row],[EB Amount]]-invoices[[#This Row],[electricity_amount]]</f>
        <v>0</v>
      </c>
    </row>
    <row r="5495" spans="1:34">
      <c r="A5495" t="s">
        <v>13035</v>
      </c>
      <c r="B5495" t="s">
        <v>22</v>
      </c>
      <c r="C5495" t="s">
        <v>5070</v>
      </c>
      <c r="D5495" t="s">
        <v>24</v>
      </c>
      <c r="E5495" t="s">
        <v>167</v>
      </c>
      <c r="F5495" t="s">
        <v>1203</v>
      </c>
      <c r="G5495" t="s">
        <v>13036</v>
      </c>
      <c r="H5495" s="1">
        <f>DATE(YEAR(invoices[[#This Row],[due_date]]),MONTH(invoices[[#This Row],[due_date]]),1)</f>
        <v>45108</v>
      </c>
      <c r="I5495" s="1">
        <v>45114</v>
      </c>
      <c r="J5495">
        <v>13600</v>
      </c>
      <c r="K5495">
        <v>2010</v>
      </c>
      <c r="L5495">
        <v>0</v>
      </c>
      <c r="M5495">
        <f>invoices[[#This Row],[rent_amount]]+invoices[[#This Row],[electricity_amount]]+invoices[[#This Row],[other_charges]]</f>
        <v>15610</v>
      </c>
      <c r="N5495" t="s">
        <v>28</v>
      </c>
      <c r="O5495" t="s">
        <v>1284</v>
      </c>
      <c r="P5495">
        <v>0</v>
      </c>
      <c r="Q5495" t="b">
        <v>0</v>
      </c>
      <c r="R5495" t="s">
        <v>891</v>
      </c>
      <c r="S5495">
        <v>0</v>
      </c>
      <c r="T5495">
        <f>invoices[[#This Row],[total_amount]]</f>
        <v>15610</v>
      </c>
      <c r="U5495" t="s">
        <v>5071</v>
      </c>
      <c r="V5495" t="str">
        <f>INDEX([1]!Table1[tenantname],MATCH(invoices[[#This Row],[allotment_id]],[1]!Table1[TenantAllotmentID],0))</f>
        <v>RAJAT NAYAR (B42-B1)</v>
      </c>
      <c r="W5495" t="s">
        <v>15328</v>
      </c>
      <c r="X5495" t="s">
        <v>15329</v>
      </c>
      <c r="Y5495" s="4">
        <v>45108</v>
      </c>
      <c r="Z5495" t="s">
        <v>15808</v>
      </c>
      <c r="AA5495">
        <v>9761</v>
      </c>
      <c r="AB5495">
        <v>3253</v>
      </c>
      <c r="AC5495">
        <v>586</v>
      </c>
      <c r="AD5495" s="7">
        <f>invoices[[#This Row],[Rent]]+invoices[[#This Row],[Services]]+invoices[[#This Row],[GST]]</f>
        <v>13600</v>
      </c>
      <c r="AE5495" s="7">
        <f>invoices[[#This Row],[Total]]-invoices[[#This Row],[rent_amount]]</f>
        <v>0</v>
      </c>
      <c r="AF5495">
        <v>5872</v>
      </c>
      <c r="AG5495">
        <v>2010</v>
      </c>
      <c r="AH5495">
        <f>invoices[[#This Row],[EB Amount]]-invoices[[#This Row],[electricity_amount]]</f>
        <v>0</v>
      </c>
    </row>
    <row r="5496" spans="1:34">
      <c r="A5496" t="s">
        <v>13053</v>
      </c>
      <c r="B5496" t="s">
        <v>22</v>
      </c>
      <c r="C5496" t="s">
        <v>1298</v>
      </c>
      <c r="D5496" t="s">
        <v>24</v>
      </c>
      <c r="E5496" t="s">
        <v>112</v>
      </c>
      <c r="F5496" t="s">
        <v>113</v>
      </c>
      <c r="G5496" t="s">
        <v>13054</v>
      </c>
      <c r="H5496" s="1">
        <f>DATE(YEAR(invoices[[#This Row],[due_date]]),MONTH(invoices[[#This Row],[due_date]]),1)</f>
        <v>45108</v>
      </c>
      <c r="I5496" s="1">
        <v>45114</v>
      </c>
      <c r="J5496">
        <v>12064</v>
      </c>
      <c r="K5496">
        <v>0</v>
      </c>
      <c r="L5496">
        <v>0</v>
      </c>
      <c r="M5496">
        <f>invoices[[#This Row],[rent_amount]]+invoices[[#This Row],[electricity_amount]]+invoices[[#This Row],[other_charges]]</f>
        <v>12064</v>
      </c>
      <c r="N5496" t="s">
        <v>28</v>
      </c>
      <c r="O5496" t="s">
        <v>971</v>
      </c>
      <c r="P5496">
        <v>0</v>
      </c>
      <c r="Q5496" t="b">
        <v>0</v>
      </c>
      <c r="R5496" t="s">
        <v>891</v>
      </c>
      <c r="S5496">
        <v>0</v>
      </c>
      <c r="T5496">
        <f>invoices[[#This Row],[total_amount]]</f>
        <v>12064</v>
      </c>
      <c r="U5496" t="s">
        <v>1300</v>
      </c>
      <c r="V5496" t="str">
        <f>INDEX([1]!Table1[tenantname],MATCH(invoices[[#This Row],[allotment_id]],[1]!Table1[TenantAllotmentID],0))</f>
        <v>Sumit Krishn (A23-C1)</v>
      </c>
      <c r="W5496" t="s">
        <v>14418</v>
      </c>
      <c r="X5496" t="s">
        <v>14419</v>
      </c>
      <c r="Y5496" s="4">
        <v>45108</v>
      </c>
      <c r="Z5496" t="s">
        <v>15808</v>
      </c>
      <c r="AA5496">
        <v>8660</v>
      </c>
      <c r="AB5496">
        <v>2885</v>
      </c>
      <c r="AC5496">
        <v>519</v>
      </c>
      <c r="AD5496" s="7">
        <f>invoices[[#This Row],[Rent]]+invoices[[#This Row],[Services]]+invoices[[#This Row],[GST]]</f>
        <v>12064</v>
      </c>
      <c r="AE5496" s="7">
        <f>invoices[[#This Row],[Total]]-invoices[[#This Row],[rent_amount]]</f>
        <v>0</v>
      </c>
      <c r="AF5496">
        <v>5882</v>
      </c>
      <c r="AG5496">
        <v>0</v>
      </c>
      <c r="AH5496">
        <f>invoices[[#This Row],[EB Amount]]-invoices[[#This Row],[electricity_amount]]</f>
        <v>0</v>
      </c>
    </row>
    <row r="5497" spans="1:34">
      <c r="A5497" t="s">
        <v>13277</v>
      </c>
      <c r="B5497" t="s">
        <v>22</v>
      </c>
      <c r="C5497" t="s">
        <v>3771</v>
      </c>
      <c r="D5497" t="s">
        <v>24</v>
      </c>
      <c r="E5497" t="s">
        <v>247</v>
      </c>
      <c r="F5497" t="s">
        <v>2658</v>
      </c>
      <c r="G5497" t="s">
        <v>13278</v>
      </c>
      <c r="H5497" s="1">
        <f>DATE(YEAR(invoices[[#This Row],[due_date]]),MONTH(invoices[[#This Row],[due_date]]),1)</f>
        <v>45108</v>
      </c>
      <c r="I5497" s="1">
        <v>45114</v>
      </c>
      <c r="J5497">
        <v>3226</v>
      </c>
      <c r="K5497">
        <v>1950</v>
      </c>
      <c r="L5497">
        <v>2250</v>
      </c>
      <c r="M5497">
        <f>invoices[[#This Row],[rent_amount]]+invoices[[#This Row],[electricity_amount]]+invoices[[#This Row],[other_charges]]</f>
        <v>7426</v>
      </c>
      <c r="N5497" t="s">
        <v>28</v>
      </c>
      <c r="O5497" t="s">
        <v>971</v>
      </c>
      <c r="P5497">
        <v>0</v>
      </c>
      <c r="Q5497" t="b">
        <v>0</v>
      </c>
      <c r="R5497" t="s">
        <v>891</v>
      </c>
      <c r="S5497">
        <v>0</v>
      </c>
      <c r="T5497">
        <f>invoices[[#This Row],[total_amount]]</f>
        <v>7426</v>
      </c>
      <c r="U5497" s="2" t="s">
        <v>3773</v>
      </c>
      <c r="V5497" t="str">
        <f>INDEX([1]!Table1[tenantname],MATCH(invoices[[#This Row],[allotment_id]],[1]!Table1[TenantAllotmentID],0))</f>
        <v>Sparsh Rasthogi (C11-C2)</v>
      </c>
      <c r="W5497" t="s">
        <v>15122</v>
      </c>
      <c r="X5497" t="s">
        <v>15123</v>
      </c>
      <c r="Y5497" s="4">
        <v>45108</v>
      </c>
      <c r="Z5497" t="s">
        <v>15808</v>
      </c>
      <c r="AA5497">
        <v>2315</v>
      </c>
      <c r="AB5497">
        <v>772</v>
      </c>
      <c r="AC5497">
        <v>139</v>
      </c>
      <c r="AD5497" s="7">
        <f>invoices[[#This Row],[Rent]]+invoices[[#This Row],[Services]]+invoices[[#This Row],[GST]]</f>
        <v>3226</v>
      </c>
      <c r="AE5497" s="7">
        <f>invoices[[#This Row],[Total]]-invoices[[#This Row],[rent_amount]]</f>
        <v>0</v>
      </c>
      <c r="AF5497">
        <v>6005</v>
      </c>
      <c r="AG5497">
        <v>1950</v>
      </c>
      <c r="AH5497">
        <f>invoices[[#This Row],[EB Amount]]-invoices[[#This Row],[electricity_amount]]</f>
        <v>0</v>
      </c>
    </row>
    <row r="5498" spans="1:34">
      <c r="A5498" t="s">
        <v>13309</v>
      </c>
      <c r="B5498" t="s">
        <v>22</v>
      </c>
      <c r="C5498" t="s">
        <v>1517</v>
      </c>
      <c r="D5498" t="s">
        <v>24</v>
      </c>
      <c r="E5498" t="s">
        <v>349</v>
      </c>
      <c r="F5498" t="s">
        <v>878</v>
      </c>
      <c r="G5498" t="s">
        <v>13310</v>
      </c>
      <c r="H5498" s="1">
        <f>DATE(YEAR(invoices[[#This Row],[due_date]]),MONTH(invoices[[#This Row],[due_date]]),1)</f>
        <v>45108</v>
      </c>
      <c r="I5498" s="1">
        <v>45114</v>
      </c>
      <c r="J5498">
        <v>18300</v>
      </c>
      <c r="K5498">
        <v>0</v>
      </c>
      <c r="L5498">
        <v>0</v>
      </c>
      <c r="M5498">
        <f>invoices[[#This Row],[rent_amount]]+invoices[[#This Row],[electricity_amount]]+invoices[[#This Row],[other_charges]]</f>
        <v>18300</v>
      </c>
      <c r="N5498" t="s">
        <v>28</v>
      </c>
      <c r="O5498" t="s">
        <v>890</v>
      </c>
      <c r="P5498">
        <v>0</v>
      </c>
      <c r="Q5498" t="b">
        <v>0</v>
      </c>
      <c r="R5498" t="s">
        <v>891</v>
      </c>
      <c r="S5498">
        <v>0</v>
      </c>
      <c r="T5498">
        <f>invoices[[#This Row],[total_amount]]</f>
        <v>18300</v>
      </c>
      <c r="U5498" t="s">
        <v>1518</v>
      </c>
      <c r="V5498" t="str">
        <f>INDEX([1]!Table1[tenantname],MATCH(invoices[[#This Row],[allotment_id]],[1]!Table1[TenantAllotmentID],0))</f>
        <v>Binayak Debgupta (B11-A1)</v>
      </c>
      <c r="W5498" t="s">
        <v>14504</v>
      </c>
      <c r="X5498" t="s">
        <v>14505</v>
      </c>
      <c r="Y5498" s="4">
        <v>45108</v>
      </c>
      <c r="Z5498" t="s">
        <v>15808</v>
      </c>
      <c r="AA5498">
        <v>13134</v>
      </c>
      <c r="AB5498">
        <v>4378</v>
      </c>
      <c r="AC5498">
        <v>788</v>
      </c>
      <c r="AD5498" s="7">
        <f>invoices[[#This Row],[Rent]]+invoices[[#This Row],[Services]]+invoices[[#This Row],[GST]]</f>
        <v>18300</v>
      </c>
      <c r="AE5498" s="7">
        <f>invoices[[#This Row],[Total]]-invoices[[#This Row],[rent_amount]]</f>
        <v>0</v>
      </c>
      <c r="AF5498">
        <v>6023</v>
      </c>
      <c r="AG5498">
        <v>0</v>
      </c>
      <c r="AH5498">
        <f>invoices[[#This Row],[EB Amount]]-invoices[[#This Row],[electricity_amount]]</f>
        <v>0</v>
      </c>
    </row>
    <row r="5499" spans="1:34">
      <c r="A5499" t="s">
        <v>13478</v>
      </c>
      <c r="B5499" t="s">
        <v>22</v>
      </c>
      <c r="C5499" t="s">
        <v>847</v>
      </c>
      <c r="D5499" t="s">
        <v>24</v>
      </c>
      <c r="E5499" t="s">
        <v>354</v>
      </c>
      <c r="F5499" t="s">
        <v>540</v>
      </c>
      <c r="G5499" t="s">
        <v>13479</v>
      </c>
      <c r="H5499" s="1">
        <f>DATE(YEAR(invoices[[#This Row],[due_date]]),MONTH(invoices[[#This Row],[due_date]]),1)</f>
        <v>45108</v>
      </c>
      <c r="I5499" s="1">
        <v>45114</v>
      </c>
      <c r="J5499">
        <v>12500</v>
      </c>
      <c r="K5499">
        <v>1440</v>
      </c>
      <c r="L5499">
        <v>0</v>
      </c>
      <c r="M5499">
        <f>invoices[[#This Row],[rent_amount]]+invoices[[#This Row],[electricity_amount]]+invoices[[#This Row],[other_charges]]</f>
        <v>13940</v>
      </c>
      <c r="N5499" t="s">
        <v>28</v>
      </c>
      <c r="O5499" t="s">
        <v>1284</v>
      </c>
      <c r="P5499">
        <v>0</v>
      </c>
      <c r="Q5499" t="b">
        <v>0</v>
      </c>
      <c r="R5499" t="s">
        <v>891</v>
      </c>
      <c r="S5499">
        <v>0</v>
      </c>
      <c r="T5499">
        <f>invoices[[#This Row],[total_amount]]</f>
        <v>13940</v>
      </c>
      <c r="U5499" t="s">
        <v>2090</v>
      </c>
      <c r="V5499" t="str">
        <f>INDEX([1]!Table1[tenantname],MATCH(invoices[[#This Row],[allotment_id]],[1]!Table1[TenantAllotmentID],0))</f>
        <v>Narendhren RR (B34-C1)</v>
      </c>
      <c r="W5499" t="s">
        <v>14253</v>
      </c>
      <c r="X5499" t="s">
        <v>14704</v>
      </c>
      <c r="Y5499" s="4">
        <v>45108</v>
      </c>
      <c r="Z5499" t="s">
        <v>15808</v>
      </c>
      <c r="AA5499">
        <v>8971</v>
      </c>
      <c r="AB5499">
        <v>2991</v>
      </c>
      <c r="AC5499">
        <v>538</v>
      </c>
      <c r="AD5499" s="7">
        <f>invoices[[#This Row],[Rent]]+invoices[[#This Row],[Services]]+invoices[[#This Row],[GST]]</f>
        <v>12500</v>
      </c>
      <c r="AE5499" s="7">
        <f>invoices[[#This Row],[Total]]-invoices[[#This Row],[rent_amount]]</f>
        <v>0</v>
      </c>
      <c r="AF5499">
        <v>6116</v>
      </c>
      <c r="AG5499">
        <v>1440</v>
      </c>
      <c r="AH5499">
        <f>invoices[[#This Row],[EB Amount]]-invoices[[#This Row],[electricity_amount]]</f>
        <v>0</v>
      </c>
    </row>
    <row r="5500" spans="1:34">
      <c r="A5500" t="s">
        <v>13514</v>
      </c>
      <c r="B5500" t="s">
        <v>22</v>
      </c>
      <c r="C5500" s="2" t="s">
        <v>781</v>
      </c>
      <c r="D5500" t="s">
        <v>24</v>
      </c>
      <c r="E5500" t="s">
        <v>275</v>
      </c>
      <c r="F5500" t="s">
        <v>782</v>
      </c>
      <c r="G5500" t="s">
        <v>13515</v>
      </c>
      <c r="H5500" s="1">
        <f>DATE(YEAR(invoices[[#This Row],[due_date]]),MONTH(invoices[[#This Row],[due_date]]),1)</f>
        <v>45108</v>
      </c>
      <c r="I5500" s="1">
        <v>45114</v>
      </c>
      <c r="J5500">
        <v>18300</v>
      </c>
      <c r="K5500">
        <v>2250</v>
      </c>
      <c r="L5500">
        <v>2250</v>
      </c>
      <c r="M5500">
        <f>invoices[[#This Row],[rent_amount]]+invoices[[#This Row],[electricity_amount]]+invoices[[#This Row],[other_charges]]</f>
        <v>22800</v>
      </c>
      <c r="N5500" t="s">
        <v>28</v>
      </c>
      <c r="O5500" t="s">
        <v>1284</v>
      </c>
      <c r="P5500">
        <v>0</v>
      </c>
      <c r="Q5500" t="b">
        <v>0</v>
      </c>
      <c r="R5500" t="s">
        <v>891</v>
      </c>
      <c r="S5500">
        <v>0</v>
      </c>
      <c r="T5500">
        <f>invoices[[#This Row],[total_amount]]</f>
        <v>22800</v>
      </c>
      <c r="U5500" t="s">
        <v>783</v>
      </c>
      <c r="V5500" t="str">
        <f>INDEX([1]!Table1[tenantname],MATCH(invoices[[#This Row],[allotment_id]],[1]!Table1[TenantAllotmentID],0))</f>
        <v>Harenthri Devy Alagir Rajah (B44-A1)</v>
      </c>
      <c r="W5500" t="s">
        <v>14229</v>
      </c>
      <c r="X5500" t="s">
        <v>14230</v>
      </c>
      <c r="Y5500" s="4">
        <v>45108</v>
      </c>
      <c r="Z5500" t="s">
        <v>15808</v>
      </c>
      <c r="AA5500">
        <v>13134</v>
      </c>
      <c r="AB5500">
        <v>4378</v>
      </c>
      <c r="AC5500">
        <v>788</v>
      </c>
      <c r="AD5500" s="7">
        <f>invoices[[#This Row],[Rent]]+invoices[[#This Row],[Services]]+invoices[[#This Row],[GST]]</f>
        <v>18300</v>
      </c>
      <c r="AE5500" s="7">
        <f>invoices[[#This Row],[Total]]-invoices[[#This Row],[rent_amount]]</f>
        <v>0</v>
      </c>
      <c r="AF5500">
        <v>6135</v>
      </c>
      <c r="AG5500">
        <v>2250</v>
      </c>
      <c r="AH5500">
        <f>invoices[[#This Row],[EB Amount]]-invoices[[#This Row],[electricity_amount]]</f>
        <v>0</v>
      </c>
    </row>
    <row r="5501" spans="1:34">
      <c r="A5501" t="s">
        <v>13674</v>
      </c>
      <c r="B5501" t="s">
        <v>22</v>
      </c>
      <c r="C5501" t="s">
        <v>5989</v>
      </c>
      <c r="D5501" t="s">
        <v>24</v>
      </c>
      <c r="E5501" t="s">
        <v>112</v>
      </c>
      <c r="F5501" s="2" t="s">
        <v>1471</v>
      </c>
      <c r="G5501" t="s">
        <v>13675</v>
      </c>
      <c r="H5501" s="1">
        <f>DATE(YEAR(invoices[[#This Row],[due_date]]),MONTH(invoices[[#This Row],[due_date]]),1)</f>
        <v>45108</v>
      </c>
      <c r="I5501" s="1">
        <v>45114</v>
      </c>
      <c r="J5501">
        <v>12064</v>
      </c>
      <c r="K5501">
        <v>0</v>
      </c>
      <c r="L5501">
        <v>0</v>
      </c>
      <c r="M5501">
        <f>invoices[[#This Row],[rent_amount]]+invoices[[#This Row],[electricity_amount]]+invoices[[#This Row],[other_charges]]</f>
        <v>12064</v>
      </c>
      <c r="N5501" t="s">
        <v>28</v>
      </c>
      <c r="O5501" t="s">
        <v>890</v>
      </c>
      <c r="P5501">
        <v>0</v>
      </c>
      <c r="Q5501" t="b">
        <v>0</v>
      </c>
      <c r="R5501" t="s">
        <v>891</v>
      </c>
      <c r="S5501">
        <v>0</v>
      </c>
      <c r="T5501">
        <f>invoices[[#This Row],[total_amount]]</f>
        <v>12064</v>
      </c>
      <c r="U5501" t="s">
        <v>5991</v>
      </c>
      <c r="V5501" t="str">
        <f>INDEX([1]!Table1[tenantname],MATCH(invoices[[#This Row],[allotment_id]],[1]!Table1[TenantAllotmentID],0))</f>
        <v>Garvit Mittal (A23-C2)</v>
      </c>
      <c r="W5501" t="s">
        <v>15437</v>
      </c>
      <c r="X5501" t="s">
        <v>15438</v>
      </c>
      <c r="Y5501" s="4">
        <v>45108</v>
      </c>
      <c r="Z5501" t="s">
        <v>15808</v>
      </c>
      <c r="AA5501">
        <v>8660</v>
      </c>
      <c r="AB5501">
        <v>2885</v>
      </c>
      <c r="AC5501">
        <v>519</v>
      </c>
      <c r="AD5501" s="7">
        <f>invoices[[#This Row],[Rent]]+invoices[[#This Row],[Services]]+invoices[[#This Row],[GST]]</f>
        <v>12064</v>
      </c>
      <c r="AE5501" s="7">
        <f>invoices[[#This Row],[Total]]-invoices[[#This Row],[rent_amount]]</f>
        <v>0</v>
      </c>
      <c r="AF5501">
        <v>6221</v>
      </c>
      <c r="AG5501">
        <v>0</v>
      </c>
      <c r="AH5501">
        <f>invoices[[#This Row],[EB Amount]]-invoices[[#This Row],[electricity_amount]]</f>
        <v>0</v>
      </c>
    </row>
    <row r="5502" spans="1:34">
      <c r="A5502" t="s">
        <v>13704</v>
      </c>
      <c r="B5502" t="s">
        <v>22</v>
      </c>
      <c r="C5502" t="s">
        <v>558</v>
      </c>
      <c r="D5502" t="s">
        <v>24</v>
      </c>
      <c r="E5502" t="s">
        <v>72</v>
      </c>
      <c r="F5502" t="s">
        <v>559</v>
      </c>
      <c r="G5502" t="s">
        <v>13705</v>
      </c>
      <c r="H5502" s="1">
        <f>DATE(YEAR(invoices[[#This Row],[due_date]]),MONTH(invoices[[#This Row],[due_date]]),1)</f>
        <v>45108</v>
      </c>
      <c r="I5502" s="1">
        <v>45114</v>
      </c>
      <c r="J5502">
        <v>13600</v>
      </c>
      <c r="K5502">
        <v>468</v>
      </c>
      <c r="L5502">
        <v>0</v>
      </c>
      <c r="M5502">
        <f>invoices[[#This Row],[rent_amount]]+invoices[[#This Row],[electricity_amount]]+invoices[[#This Row],[other_charges]]</f>
        <v>14068</v>
      </c>
      <c r="N5502" t="s">
        <v>28</v>
      </c>
      <c r="O5502" t="s">
        <v>1284</v>
      </c>
      <c r="P5502">
        <v>0</v>
      </c>
      <c r="Q5502" t="b">
        <v>0</v>
      </c>
      <c r="R5502" t="s">
        <v>891</v>
      </c>
      <c r="S5502">
        <v>0</v>
      </c>
      <c r="T5502">
        <f>invoices[[#This Row],[total_amount]]</f>
        <v>14068</v>
      </c>
      <c r="U5502" t="s">
        <v>561</v>
      </c>
      <c r="V5502" t="str">
        <f>INDEX([1]!Table1[tenantname],MATCH(invoices[[#This Row],[allotment_id]],[1]!Table1[TenantAllotmentID],0))</f>
        <v>Nithya Rajendran (C34-B2)</v>
      </c>
      <c r="W5502" t="s">
        <v>14151</v>
      </c>
      <c r="X5502" t="s">
        <v>14152</v>
      </c>
      <c r="Y5502" s="4">
        <v>45108</v>
      </c>
      <c r="Z5502" t="s">
        <v>15808</v>
      </c>
      <c r="AA5502">
        <v>9761</v>
      </c>
      <c r="AB5502">
        <v>3253</v>
      </c>
      <c r="AC5502">
        <v>586</v>
      </c>
      <c r="AD5502" s="7">
        <f>invoices[[#This Row],[Rent]]+invoices[[#This Row],[Services]]+invoices[[#This Row],[GST]]</f>
        <v>13600</v>
      </c>
      <c r="AE5502" s="7">
        <f>invoices[[#This Row],[Total]]-invoices[[#This Row],[rent_amount]]</f>
        <v>0</v>
      </c>
      <c r="AF5502">
        <v>6235</v>
      </c>
      <c r="AG5502">
        <v>468</v>
      </c>
      <c r="AH5502">
        <f>invoices[[#This Row],[EB Amount]]-invoices[[#This Row],[electricity_amount]]</f>
        <v>0</v>
      </c>
    </row>
    <row r="5503" spans="1:34">
      <c r="A5503" t="s">
        <v>13776</v>
      </c>
      <c r="B5503" t="s">
        <v>22</v>
      </c>
      <c r="C5503" t="s">
        <v>9472</v>
      </c>
      <c r="D5503" t="s">
        <v>24</v>
      </c>
      <c r="E5503" t="s">
        <v>476</v>
      </c>
      <c r="F5503" t="s">
        <v>477</v>
      </c>
      <c r="G5503" t="s">
        <v>13777</v>
      </c>
      <c r="H5503" s="1">
        <f>DATE(YEAR(invoices[[#This Row],[due_date]]),MONTH(invoices[[#This Row],[due_date]]),1)</f>
        <v>45108</v>
      </c>
      <c r="I5503" s="1">
        <v>45114</v>
      </c>
      <c r="J5503">
        <v>21999</v>
      </c>
      <c r="K5503">
        <v>1125</v>
      </c>
      <c r="L5503">
        <v>0</v>
      </c>
      <c r="M5503">
        <f>invoices[[#This Row],[rent_amount]]+invoices[[#This Row],[electricity_amount]]+invoices[[#This Row],[other_charges]]</f>
        <v>23124</v>
      </c>
      <c r="N5503" t="s">
        <v>28</v>
      </c>
      <c r="O5503" t="s">
        <v>890</v>
      </c>
      <c r="P5503">
        <v>0</v>
      </c>
      <c r="Q5503" t="b">
        <v>0</v>
      </c>
      <c r="R5503" t="s">
        <v>891</v>
      </c>
      <c r="S5503">
        <v>0</v>
      </c>
      <c r="T5503">
        <f>invoices[[#This Row],[total_amount]]</f>
        <v>23124</v>
      </c>
      <c r="U5503" t="s">
        <v>9474</v>
      </c>
      <c r="V5503" t="str">
        <f>INDEX([1]!Table1[tenantname],MATCH(invoices[[#This Row],[allotment_id]],[1]!Table1[TenantAllotmentID],0))</f>
        <v>Sarvagya Jain (B41-D1)</v>
      </c>
      <c r="W5503" t="s">
        <v>15658</v>
      </c>
      <c r="X5503" t="s">
        <v>15659</v>
      </c>
      <c r="Y5503" s="4">
        <v>45108</v>
      </c>
      <c r="Z5503" t="s">
        <v>15808</v>
      </c>
      <c r="AA5503">
        <v>15790</v>
      </c>
      <c r="AB5503">
        <v>5262</v>
      </c>
      <c r="AC5503">
        <v>947</v>
      </c>
      <c r="AD5503" s="7">
        <f>invoices[[#This Row],[Rent]]+invoices[[#This Row],[Services]]+invoices[[#This Row],[GST]]</f>
        <v>21999</v>
      </c>
      <c r="AE5503" s="7">
        <f>invoices[[#This Row],[Total]]-invoices[[#This Row],[rent_amount]]</f>
        <v>0</v>
      </c>
      <c r="AF5503">
        <v>6272</v>
      </c>
      <c r="AG5503">
        <v>1125</v>
      </c>
      <c r="AH5503">
        <f>invoices[[#This Row],[EB Amount]]-invoices[[#This Row],[electricity_amount]]</f>
        <v>0</v>
      </c>
    </row>
    <row r="5504" spans="1:34">
      <c r="A5504" t="s">
        <v>13778</v>
      </c>
      <c r="B5504" t="s">
        <v>22</v>
      </c>
      <c r="C5504" t="s">
        <v>2011</v>
      </c>
      <c r="D5504" t="s">
        <v>24</v>
      </c>
      <c r="E5504" t="s">
        <v>155</v>
      </c>
      <c r="F5504" t="s">
        <v>1928</v>
      </c>
      <c r="G5504" t="s">
        <v>13779</v>
      </c>
      <c r="H5504" s="1">
        <f>DATE(YEAR(invoices[[#This Row],[due_date]]),MONTH(invoices[[#This Row],[due_date]]),1)</f>
        <v>45108</v>
      </c>
      <c r="I5504" s="1">
        <v>45114</v>
      </c>
      <c r="J5504">
        <v>12750</v>
      </c>
      <c r="K5504">
        <v>0</v>
      </c>
      <c r="L5504">
        <v>0</v>
      </c>
      <c r="M5504">
        <f>invoices[[#This Row],[rent_amount]]+invoices[[#This Row],[electricity_amount]]+invoices[[#This Row],[other_charges]]</f>
        <v>12750</v>
      </c>
      <c r="N5504" t="s">
        <v>28</v>
      </c>
      <c r="O5504" t="s">
        <v>971</v>
      </c>
      <c r="P5504">
        <v>0</v>
      </c>
      <c r="Q5504" t="b">
        <v>0</v>
      </c>
      <c r="R5504" t="s">
        <v>891</v>
      </c>
      <c r="S5504">
        <v>0</v>
      </c>
      <c r="T5504">
        <f>invoices[[#This Row],[total_amount]]</f>
        <v>12750</v>
      </c>
      <c r="U5504" t="s">
        <v>2013</v>
      </c>
      <c r="V5504" t="str">
        <f>INDEX([1]!Table1[tenantname],MATCH(invoices[[#This Row],[allotment_id]],[1]!Table1[TenantAllotmentID],0))</f>
        <v>Arti Rastogi (C44-B1)</v>
      </c>
      <c r="W5504" t="s">
        <v>14675</v>
      </c>
      <c r="X5504" t="s">
        <v>14676</v>
      </c>
      <c r="Y5504" s="4">
        <v>45108</v>
      </c>
      <c r="Z5504" t="s">
        <v>15808</v>
      </c>
      <c r="AA5504">
        <v>9151</v>
      </c>
      <c r="AB5504">
        <v>3050</v>
      </c>
      <c r="AC5504">
        <v>549</v>
      </c>
      <c r="AD5504" s="7">
        <f>invoices[[#This Row],[Rent]]+invoices[[#This Row],[Services]]+invoices[[#This Row],[GST]]</f>
        <v>12750</v>
      </c>
      <c r="AE5504" s="7">
        <f>invoices[[#This Row],[Total]]-invoices[[#This Row],[rent_amount]]</f>
        <v>0</v>
      </c>
      <c r="AF5504">
        <v>6273</v>
      </c>
      <c r="AG5504">
        <v>0</v>
      </c>
      <c r="AH5504">
        <f>invoices[[#This Row],[EB Amount]]-invoices[[#This Row],[electricity_amount]]</f>
        <v>0</v>
      </c>
    </row>
    <row r="5505" spans="1:34">
      <c r="A5505" t="s">
        <v>13824</v>
      </c>
      <c r="B5505" t="s">
        <v>22</v>
      </c>
      <c r="C5505" t="s">
        <v>619</v>
      </c>
      <c r="D5505" t="s">
        <v>24</v>
      </c>
      <c r="E5505" t="s">
        <v>476</v>
      </c>
      <c r="F5505" t="s">
        <v>620</v>
      </c>
      <c r="G5505" t="s">
        <v>13825</v>
      </c>
      <c r="H5505" s="1">
        <f>DATE(YEAR(invoices[[#This Row],[due_date]]),MONTH(invoices[[#This Row],[due_date]]),1)</f>
        <v>45108</v>
      </c>
      <c r="I5505" s="1">
        <v>45114</v>
      </c>
      <c r="J5505">
        <v>3252</v>
      </c>
      <c r="K5505">
        <v>2250</v>
      </c>
      <c r="L5505">
        <v>2250</v>
      </c>
      <c r="M5505">
        <f>invoices[[#This Row],[rent_amount]]+invoices[[#This Row],[electricity_amount]]+invoices[[#This Row],[other_charges]]</f>
        <v>7752</v>
      </c>
      <c r="N5505" t="s">
        <v>28</v>
      </c>
      <c r="O5505" t="s">
        <v>890</v>
      </c>
      <c r="P5505">
        <v>0</v>
      </c>
      <c r="Q5505" t="b">
        <v>0</v>
      </c>
      <c r="R5505" t="s">
        <v>891</v>
      </c>
      <c r="S5505">
        <v>0</v>
      </c>
      <c r="T5505">
        <f>invoices[[#This Row],[total_amount]]</f>
        <v>7752</v>
      </c>
      <c r="U5505" t="s">
        <v>624</v>
      </c>
      <c r="V5505" t="str">
        <f>INDEX([1]!Table1[tenantname],MATCH(invoices[[#This Row],[allotment_id]],[1]!Table1[TenantAllotmentID],0))</f>
        <v>Abhishek Jena (B41-C1)</v>
      </c>
      <c r="W5505" t="s">
        <v>14175</v>
      </c>
      <c r="X5505" t="s">
        <v>14176</v>
      </c>
      <c r="Y5505" s="4">
        <v>45108</v>
      </c>
      <c r="Z5505" t="s">
        <v>15808</v>
      </c>
      <c r="AA5505">
        <v>2334</v>
      </c>
      <c r="AB5505">
        <v>778</v>
      </c>
      <c r="AC5505">
        <v>140</v>
      </c>
      <c r="AD5505" s="7">
        <f>invoices[[#This Row],[Rent]]+invoices[[#This Row],[Services]]+invoices[[#This Row],[GST]]</f>
        <v>3252</v>
      </c>
      <c r="AE5505" s="7">
        <f>invoices[[#This Row],[Total]]-invoices[[#This Row],[rent_amount]]</f>
        <v>0</v>
      </c>
      <c r="AF5505">
        <v>6299</v>
      </c>
      <c r="AG5505">
        <v>2250</v>
      </c>
      <c r="AH5505">
        <f>invoices[[#This Row],[EB Amount]]-invoices[[#This Row],[electricity_amount]]</f>
        <v>0</v>
      </c>
    </row>
    <row r="5506" spans="1:34">
      <c r="A5506" t="s">
        <v>618</v>
      </c>
      <c r="B5506" t="s">
        <v>22</v>
      </c>
      <c r="C5506" t="s">
        <v>619</v>
      </c>
      <c r="D5506" t="s">
        <v>24</v>
      </c>
      <c r="E5506" t="s">
        <v>476</v>
      </c>
      <c r="F5506" t="s">
        <v>620</v>
      </c>
      <c r="G5506" t="s">
        <v>621</v>
      </c>
      <c r="H5506" s="1">
        <f>DATE(YEAR(invoices[[#This Row],[due_date]]),MONTH(invoices[[#This Row],[due_date]]),1)</f>
        <v>45078</v>
      </c>
      <c r="I5506" s="1">
        <v>45084</v>
      </c>
      <c r="J5506">
        <v>12600</v>
      </c>
      <c r="K5506">
        <v>1674</v>
      </c>
      <c r="L5506">
        <v>0</v>
      </c>
      <c r="M5506">
        <f>invoices[[#This Row],[rent_amount]]+invoices[[#This Row],[electricity_amount]]+invoices[[#This Row],[other_charges]]</f>
        <v>14274</v>
      </c>
      <c r="N5506" t="s">
        <v>28</v>
      </c>
      <c r="O5506" t="s">
        <v>622</v>
      </c>
      <c r="P5506">
        <v>0</v>
      </c>
      <c r="Q5506" t="b">
        <v>0</v>
      </c>
      <c r="R5506" t="s">
        <v>623</v>
      </c>
      <c r="S5506">
        <v>0</v>
      </c>
      <c r="T5506">
        <f>invoices[[#This Row],[total_amount]]</f>
        <v>14274</v>
      </c>
      <c r="U5506" t="s">
        <v>624</v>
      </c>
      <c r="V5506" t="str">
        <f>INDEX([1]!Table1[tenantname],MATCH(invoices[[#This Row],[allotment_id]],[1]!Table1[TenantAllotmentID],0))</f>
        <v>Abhishek Jena (B41-C1)</v>
      </c>
      <c r="W5506" t="s">
        <v>14175</v>
      </c>
      <c r="X5506" t="s">
        <v>14176</v>
      </c>
      <c r="Y5506" s="4">
        <v>45078</v>
      </c>
      <c r="Z5506" t="s">
        <v>15808</v>
      </c>
      <c r="AA5506">
        <v>9043</v>
      </c>
      <c r="AB5506">
        <v>3014</v>
      </c>
      <c r="AC5506">
        <v>543</v>
      </c>
      <c r="AD5506" s="7">
        <f>invoices[[#This Row],[Rent]]+invoices[[#This Row],[Services]]+invoices[[#This Row],[GST]]</f>
        <v>12600</v>
      </c>
      <c r="AE5506" s="7">
        <f>invoices[[#This Row],[Total]]-invoices[[#This Row],[rent_amount]]</f>
        <v>0</v>
      </c>
      <c r="AF5506">
        <v>104</v>
      </c>
      <c r="AG5506">
        <v>1674</v>
      </c>
      <c r="AH5506">
        <f>invoices[[#This Row],[EB Amount]]-invoices[[#This Row],[electricity_amount]]</f>
        <v>0</v>
      </c>
    </row>
    <row r="5507" spans="1:34">
      <c r="A5507" t="s">
        <v>1115</v>
      </c>
      <c r="B5507" t="s">
        <v>22</v>
      </c>
      <c r="C5507" t="s">
        <v>1116</v>
      </c>
      <c r="D5507" t="s">
        <v>24</v>
      </c>
      <c r="E5507" t="s">
        <v>569</v>
      </c>
      <c r="F5507" t="s">
        <v>1112</v>
      </c>
      <c r="G5507" t="s">
        <v>1117</v>
      </c>
      <c r="H5507" s="1">
        <f>DATE(YEAR(invoices[[#This Row],[due_date]]),MONTH(invoices[[#This Row],[due_date]]),1)</f>
        <v>45078</v>
      </c>
      <c r="I5507" s="1">
        <v>45084</v>
      </c>
      <c r="J5507">
        <v>12500</v>
      </c>
      <c r="K5507">
        <v>2573</v>
      </c>
      <c r="L5507">
        <v>0</v>
      </c>
      <c r="M5507">
        <f>invoices[[#This Row],[rent_amount]]+invoices[[#This Row],[electricity_amount]]+invoices[[#This Row],[other_charges]]</f>
        <v>15073</v>
      </c>
      <c r="N5507" t="s">
        <v>28</v>
      </c>
      <c r="O5507" t="s">
        <v>1118</v>
      </c>
      <c r="P5507">
        <v>0</v>
      </c>
      <c r="Q5507" t="b">
        <v>0</v>
      </c>
      <c r="R5507" t="s">
        <v>623</v>
      </c>
      <c r="S5507">
        <v>0</v>
      </c>
      <c r="T5507">
        <f>invoices[[#This Row],[total_amount]]</f>
        <v>15073</v>
      </c>
      <c r="U5507" t="s">
        <v>1119</v>
      </c>
      <c r="V5507" t="str">
        <f>INDEX([1]!Table1[tenantname],MATCH(invoices[[#This Row],[allotment_id]],[1]!Table1[TenantAllotmentID],0))</f>
        <v>Hiral Shah (C12-C2)</v>
      </c>
      <c r="W5507" t="s">
        <v>14354</v>
      </c>
      <c r="X5507" t="s">
        <v>14355</v>
      </c>
      <c r="Y5507" s="4">
        <v>45078</v>
      </c>
      <c r="Z5507" t="s">
        <v>15808</v>
      </c>
      <c r="AA5507">
        <v>8971</v>
      </c>
      <c r="AB5507">
        <v>2991</v>
      </c>
      <c r="AC5507">
        <v>538</v>
      </c>
      <c r="AD5507" s="7">
        <f>invoices[[#This Row],[Rent]]+invoices[[#This Row],[Services]]+invoices[[#This Row],[GST]]</f>
        <v>12500</v>
      </c>
      <c r="AE5507" s="7">
        <f>invoices[[#This Row],[Total]]-invoices[[#This Row],[rent_amount]]</f>
        <v>0</v>
      </c>
      <c r="AF5507">
        <v>222</v>
      </c>
      <c r="AG5507">
        <v>2573</v>
      </c>
      <c r="AH5507">
        <f>invoices[[#This Row],[EB Amount]]-invoices[[#This Row],[electricity_amount]]</f>
        <v>0</v>
      </c>
    </row>
    <row r="5508" spans="1:34">
      <c r="A5508" t="s">
        <v>1212</v>
      </c>
      <c r="B5508" t="s">
        <v>22</v>
      </c>
      <c r="C5508" t="s">
        <v>1213</v>
      </c>
      <c r="D5508" t="s">
        <v>24</v>
      </c>
      <c r="E5508" t="s">
        <v>254</v>
      </c>
      <c r="F5508" t="s">
        <v>575</v>
      </c>
      <c r="G5508" t="s">
        <v>1214</v>
      </c>
      <c r="H5508" s="1">
        <f>DATE(YEAR(invoices[[#This Row],[due_date]]),MONTH(invoices[[#This Row],[due_date]]),1)</f>
        <v>45078</v>
      </c>
      <c r="I5508" s="1">
        <v>45084</v>
      </c>
      <c r="J5508">
        <v>6801</v>
      </c>
      <c r="K5508">
        <v>1488</v>
      </c>
      <c r="L5508">
        <v>2250</v>
      </c>
      <c r="M5508">
        <f>invoices[[#This Row],[rent_amount]]+invoices[[#This Row],[electricity_amount]]+invoices[[#This Row],[other_charges]]</f>
        <v>10539</v>
      </c>
      <c r="N5508" t="s">
        <v>28</v>
      </c>
      <c r="O5508" t="s">
        <v>1118</v>
      </c>
      <c r="P5508">
        <v>0</v>
      </c>
      <c r="Q5508" t="b">
        <v>0</v>
      </c>
      <c r="R5508" t="s">
        <v>623</v>
      </c>
      <c r="S5508">
        <v>0</v>
      </c>
      <c r="T5508">
        <f>invoices[[#This Row],[total_amount]]</f>
        <v>10539</v>
      </c>
      <c r="U5508" s="2" t="s">
        <v>1215</v>
      </c>
      <c r="V5508" t="str">
        <f>INDEX([1]!Table1[tenantname],MATCH(invoices[[#This Row],[allotment_id]],[1]!Table1[TenantAllotmentID],0))</f>
        <v>Disha Girish (C42-B1)</v>
      </c>
      <c r="W5508" t="s">
        <v>14384</v>
      </c>
      <c r="X5508" t="s">
        <v>14385</v>
      </c>
      <c r="Y5508" s="4">
        <v>45078</v>
      </c>
      <c r="Z5508" t="s">
        <v>15808</v>
      </c>
      <c r="AA5508">
        <v>4881</v>
      </c>
      <c r="AB5508">
        <v>1627</v>
      </c>
      <c r="AC5508">
        <v>293</v>
      </c>
      <c r="AD5508" s="7">
        <f>invoices[[#This Row],[Rent]]+invoices[[#This Row],[Services]]+invoices[[#This Row],[GST]]</f>
        <v>6801</v>
      </c>
      <c r="AE5508" s="7">
        <f>invoices[[#This Row],[Total]]-invoices[[#This Row],[rent_amount]]</f>
        <v>0</v>
      </c>
      <c r="AF5508">
        <v>253</v>
      </c>
      <c r="AG5508">
        <v>1488</v>
      </c>
      <c r="AH5508">
        <f>invoices[[#This Row],[EB Amount]]-invoices[[#This Row],[electricity_amount]]</f>
        <v>0</v>
      </c>
    </row>
    <row r="5509" spans="1:34">
      <c r="A5509" t="s">
        <v>1361</v>
      </c>
      <c r="B5509" t="s">
        <v>22</v>
      </c>
      <c r="C5509" t="s">
        <v>1362</v>
      </c>
      <c r="D5509" t="s">
        <v>24</v>
      </c>
      <c r="E5509" t="s">
        <v>181</v>
      </c>
      <c r="F5509" t="s">
        <v>609</v>
      </c>
      <c r="G5509" t="s">
        <v>1363</v>
      </c>
      <c r="H5509" s="1">
        <f>DATE(YEAR(invoices[[#This Row],[due_date]]),MONTH(invoices[[#This Row],[due_date]]),1)</f>
        <v>45078</v>
      </c>
      <c r="I5509" s="1">
        <v>45084</v>
      </c>
      <c r="J5509">
        <v>18300</v>
      </c>
      <c r="K5509">
        <v>1395</v>
      </c>
      <c r="L5509">
        <v>0</v>
      </c>
      <c r="M5509">
        <f>invoices[[#This Row],[rent_amount]]+invoices[[#This Row],[electricity_amount]]+invoices[[#This Row],[other_charges]]</f>
        <v>19695</v>
      </c>
      <c r="N5509" t="s">
        <v>28</v>
      </c>
      <c r="O5509" t="s">
        <v>1118</v>
      </c>
      <c r="P5509">
        <v>0</v>
      </c>
      <c r="Q5509" t="b">
        <v>0</v>
      </c>
      <c r="R5509" t="s">
        <v>623</v>
      </c>
      <c r="S5509">
        <v>0</v>
      </c>
      <c r="T5509">
        <f>invoices[[#This Row],[total_amount]]</f>
        <v>19695</v>
      </c>
      <c r="U5509" t="s">
        <v>1364</v>
      </c>
      <c r="V5509" t="str">
        <f>INDEX([1]!Table1[tenantname],MATCH(invoices[[#This Row],[allotment_id]],[1]!Table1[TenantAllotmentID],0))</f>
        <v>Pooja Purushothaman (B24-A1)</v>
      </c>
      <c r="W5509" t="s">
        <v>14444</v>
      </c>
      <c r="X5509" t="s">
        <v>14445</v>
      </c>
      <c r="Y5509" s="4">
        <v>45078</v>
      </c>
      <c r="Z5509" t="s">
        <v>15808</v>
      </c>
      <c r="AA5509">
        <v>13134</v>
      </c>
      <c r="AB5509">
        <v>4378</v>
      </c>
      <c r="AC5509">
        <v>788</v>
      </c>
      <c r="AD5509" s="7">
        <f>invoices[[#This Row],[Rent]]+invoices[[#This Row],[Services]]+invoices[[#This Row],[GST]]</f>
        <v>18300</v>
      </c>
      <c r="AE5509" s="7">
        <f>invoices[[#This Row],[Total]]-invoices[[#This Row],[rent_amount]]</f>
        <v>0</v>
      </c>
      <c r="AF5509">
        <v>292</v>
      </c>
      <c r="AG5509">
        <v>1395</v>
      </c>
      <c r="AH5509">
        <f>invoices[[#This Row],[EB Amount]]-invoices[[#This Row],[electricity_amount]]</f>
        <v>0</v>
      </c>
    </row>
    <row r="5510" spans="1:34">
      <c r="A5510" t="s">
        <v>1509</v>
      </c>
      <c r="B5510" t="s">
        <v>22</v>
      </c>
      <c r="C5510" t="s">
        <v>974</v>
      </c>
      <c r="D5510" t="s">
        <v>24</v>
      </c>
      <c r="E5510" t="s">
        <v>50</v>
      </c>
      <c r="F5510" t="s">
        <v>485</v>
      </c>
      <c r="G5510" t="s">
        <v>1510</v>
      </c>
      <c r="H5510" s="1">
        <f>DATE(YEAR(invoices[[#This Row],[due_date]]),MONTH(invoices[[#This Row],[due_date]]),1)</f>
        <v>45078</v>
      </c>
      <c r="I5510" s="1">
        <v>45084</v>
      </c>
      <c r="J5510">
        <v>13600</v>
      </c>
      <c r="K5510">
        <v>0</v>
      </c>
      <c r="L5510">
        <v>0</v>
      </c>
      <c r="M5510">
        <f>invoices[[#This Row],[rent_amount]]+invoices[[#This Row],[electricity_amount]]+invoices[[#This Row],[other_charges]]</f>
        <v>13600</v>
      </c>
      <c r="N5510" t="s">
        <v>28</v>
      </c>
      <c r="O5510" t="s">
        <v>1511</v>
      </c>
      <c r="P5510">
        <v>0</v>
      </c>
      <c r="Q5510" t="b">
        <v>0</v>
      </c>
      <c r="R5510" t="s">
        <v>623</v>
      </c>
      <c r="S5510">
        <v>0</v>
      </c>
      <c r="T5510">
        <f>invoices[[#This Row],[total_amount]]</f>
        <v>13600</v>
      </c>
      <c r="U5510" t="s">
        <v>1512</v>
      </c>
      <c r="V5510" t="str">
        <f>INDEX([1]!Table1[tenantname],MATCH(invoices[[#This Row],[allotment_id]],[1]!Table1[TenantAllotmentID],0))</f>
        <v>Utkarsh De (B32-B2)</v>
      </c>
      <c r="W5510" t="s">
        <v>14300</v>
      </c>
      <c r="X5510" t="s">
        <v>14501</v>
      </c>
      <c r="Y5510" s="4">
        <v>45078</v>
      </c>
      <c r="Z5510" t="s">
        <v>15808</v>
      </c>
      <c r="AA5510">
        <v>9761</v>
      </c>
      <c r="AB5510">
        <v>3253</v>
      </c>
      <c r="AC5510">
        <v>586</v>
      </c>
      <c r="AD5510" s="7">
        <f>invoices[[#This Row],[Rent]]+invoices[[#This Row],[Services]]+invoices[[#This Row],[GST]]</f>
        <v>13600</v>
      </c>
      <c r="AE5510" s="7">
        <f>invoices[[#This Row],[Total]]-invoices[[#This Row],[rent_amount]]</f>
        <v>0</v>
      </c>
      <c r="AF5510">
        <v>335</v>
      </c>
      <c r="AG5510">
        <v>0</v>
      </c>
      <c r="AH5510">
        <f>invoices[[#This Row],[EB Amount]]-invoices[[#This Row],[electricity_amount]]</f>
        <v>0</v>
      </c>
    </row>
    <row r="5511" spans="1:34">
      <c r="A5511" t="s">
        <v>1568</v>
      </c>
      <c r="B5511" t="s">
        <v>22</v>
      </c>
      <c r="C5511" t="s">
        <v>1351</v>
      </c>
      <c r="D5511" t="s">
        <v>24</v>
      </c>
      <c r="E5511" t="s">
        <v>329</v>
      </c>
      <c r="F5511" t="s">
        <v>1352</v>
      </c>
      <c r="G5511" t="s">
        <v>1569</v>
      </c>
      <c r="H5511" s="1">
        <f>DATE(YEAR(invoices[[#This Row],[due_date]]),MONTH(invoices[[#This Row],[due_date]]),1)</f>
        <v>45078</v>
      </c>
      <c r="I5511" s="1">
        <v>45084</v>
      </c>
      <c r="J5511">
        <v>13600</v>
      </c>
      <c r="K5511">
        <v>1488</v>
      </c>
      <c r="L5511">
        <v>0</v>
      </c>
      <c r="M5511">
        <f>invoices[[#This Row],[rent_amount]]+invoices[[#This Row],[electricity_amount]]+invoices[[#This Row],[other_charges]]</f>
        <v>15088</v>
      </c>
      <c r="N5511" t="s">
        <v>28</v>
      </c>
      <c r="O5511" t="s">
        <v>1118</v>
      </c>
      <c r="P5511">
        <v>0</v>
      </c>
      <c r="Q5511" t="b">
        <v>0</v>
      </c>
      <c r="R5511" t="s">
        <v>623</v>
      </c>
      <c r="S5511">
        <v>0</v>
      </c>
      <c r="T5511">
        <f>invoices[[#This Row],[total_amount]]</f>
        <v>15088</v>
      </c>
      <c r="U5511" t="s">
        <v>1354</v>
      </c>
      <c r="V5511" t="str">
        <f>INDEX([1]!Table1[tenantname],MATCH(invoices[[#This Row],[allotment_id]],[1]!Table1[TenantAllotmentID],0))</f>
        <v>Harsh Kamboj (C43-B1)</v>
      </c>
      <c r="W5511" t="s">
        <v>14440</v>
      </c>
      <c r="X5511" t="s">
        <v>14441</v>
      </c>
      <c r="Y5511" s="4">
        <v>45078</v>
      </c>
      <c r="Z5511" t="s">
        <v>15808</v>
      </c>
      <c r="AA5511">
        <v>9761</v>
      </c>
      <c r="AB5511">
        <v>3253</v>
      </c>
      <c r="AC5511">
        <v>586</v>
      </c>
      <c r="AD5511" s="7">
        <f>invoices[[#This Row],[Rent]]+invoices[[#This Row],[Services]]+invoices[[#This Row],[GST]]</f>
        <v>13600</v>
      </c>
      <c r="AE5511" s="7">
        <f>invoices[[#This Row],[Total]]-invoices[[#This Row],[rent_amount]]</f>
        <v>0</v>
      </c>
      <c r="AF5511">
        <v>353</v>
      </c>
      <c r="AG5511">
        <v>1488</v>
      </c>
      <c r="AH5511">
        <f>invoices[[#This Row],[EB Amount]]-invoices[[#This Row],[electricity_amount]]</f>
        <v>0</v>
      </c>
    </row>
    <row r="5512" spans="1:34">
      <c r="A5512" t="s">
        <v>1582</v>
      </c>
      <c r="B5512" t="s">
        <v>22</v>
      </c>
      <c r="C5512" t="s">
        <v>1583</v>
      </c>
      <c r="D5512" t="s">
        <v>24</v>
      </c>
      <c r="E5512" t="s">
        <v>112</v>
      </c>
      <c r="F5512" s="2" t="s">
        <v>1471</v>
      </c>
      <c r="G5512" t="s">
        <v>1584</v>
      </c>
      <c r="H5512" s="1">
        <f>DATE(YEAR(invoices[[#This Row],[due_date]]),MONTH(invoices[[#This Row],[due_date]]),1)</f>
        <v>45078</v>
      </c>
      <c r="I5512" s="1">
        <v>45084</v>
      </c>
      <c r="J5512">
        <v>1250</v>
      </c>
      <c r="K5512">
        <v>1612</v>
      </c>
      <c r="L5512">
        <v>2250</v>
      </c>
      <c r="M5512">
        <f>invoices[[#This Row],[rent_amount]]+invoices[[#This Row],[electricity_amount]]+invoices[[#This Row],[other_charges]]</f>
        <v>5112</v>
      </c>
      <c r="N5512" t="s">
        <v>28</v>
      </c>
      <c r="O5512" t="s">
        <v>622</v>
      </c>
      <c r="P5512">
        <v>0</v>
      </c>
      <c r="Q5512" t="b">
        <v>0</v>
      </c>
      <c r="R5512" t="s">
        <v>623</v>
      </c>
      <c r="S5512">
        <v>0</v>
      </c>
      <c r="T5512">
        <f>invoices[[#This Row],[total_amount]]</f>
        <v>5112</v>
      </c>
      <c r="U5512" t="s">
        <v>1585</v>
      </c>
      <c r="V5512" t="str">
        <f>INDEX([1]!Table1[tenantname],MATCH(invoices[[#This Row],[allotment_id]],[1]!Table1[TenantAllotmentID],0))</f>
        <v>Anjali Gupta (A23-C2)</v>
      </c>
      <c r="W5512" t="s">
        <v>14526</v>
      </c>
      <c r="X5512" t="s">
        <v>14527</v>
      </c>
      <c r="Y5512" s="4">
        <v>45078</v>
      </c>
      <c r="Z5512" t="s">
        <v>15808</v>
      </c>
      <c r="AA5512">
        <v>897</v>
      </c>
      <c r="AB5512">
        <v>299</v>
      </c>
      <c r="AC5512">
        <v>54</v>
      </c>
      <c r="AD5512" s="7">
        <f>invoices[[#This Row],[Rent]]+invoices[[#This Row],[Services]]+invoices[[#This Row],[GST]]</f>
        <v>1250</v>
      </c>
      <c r="AE5512" s="7">
        <f>invoices[[#This Row],[Total]]-invoices[[#This Row],[rent_amount]]</f>
        <v>0</v>
      </c>
      <c r="AF5512">
        <v>358</v>
      </c>
      <c r="AG5512">
        <v>1612</v>
      </c>
      <c r="AH5512">
        <f>invoices[[#This Row],[EB Amount]]-invoices[[#This Row],[electricity_amount]]</f>
        <v>0</v>
      </c>
    </row>
    <row r="5513" spans="1:34">
      <c r="A5513" t="s">
        <v>1680</v>
      </c>
      <c r="B5513" t="s">
        <v>22</v>
      </c>
      <c r="C5513" t="s">
        <v>1185</v>
      </c>
      <c r="D5513" t="s">
        <v>24</v>
      </c>
      <c r="E5513" t="s">
        <v>476</v>
      </c>
      <c r="F5513" t="s">
        <v>1186</v>
      </c>
      <c r="G5513" t="s">
        <v>1681</v>
      </c>
      <c r="H5513" s="1">
        <f>DATE(YEAR(invoices[[#This Row],[due_date]]),MONTH(invoices[[#This Row],[due_date]]),1)</f>
        <v>45078</v>
      </c>
      <c r="I5513" s="1">
        <v>45084</v>
      </c>
      <c r="J5513">
        <v>13600</v>
      </c>
      <c r="K5513">
        <v>1674</v>
      </c>
      <c r="L5513">
        <v>0</v>
      </c>
      <c r="M5513">
        <f>invoices[[#This Row],[rent_amount]]+invoices[[#This Row],[electricity_amount]]+invoices[[#This Row],[other_charges]]</f>
        <v>15274</v>
      </c>
      <c r="N5513" t="s">
        <v>28</v>
      </c>
      <c r="O5513" t="s">
        <v>1511</v>
      </c>
      <c r="P5513">
        <v>0</v>
      </c>
      <c r="Q5513" t="b">
        <v>0</v>
      </c>
      <c r="R5513" t="s">
        <v>623</v>
      </c>
      <c r="S5513">
        <v>0</v>
      </c>
      <c r="T5513">
        <f>invoices[[#This Row],[total_amount]]</f>
        <v>15274</v>
      </c>
      <c r="U5513" t="s">
        <v>1187</v>
      </c>
      <c r="V5513" t="str">
        <f>INDEX([1]!Table1[tenantname],MATCH(invoices[[#This Row],[allotment_id]],[1]!Table1[TenantAllotmentID],0))</f>
        <v>Surya Parthipan (B41-B2)</v>
      </c>
      <c r="W5513" t="s">
        <v>14372</v>
      </c>
      <c r="X5513" t="s">
        <v>14373</v>
      </c>
      <c r="Y5513" s="4">
        <v>45078</v>
      </c>
      <c r="Z5513" t="s">
        <v>15808</v>
      </c>
      <c r="AA5513">
        <v>9761</v>
      </c>
      <c r="AB5513">
        <v>3253</v>
      </c>
      <c r="AC5513">
        <v>586</v>
      </c>
      <c r="AD5513" s="7">
        <f>invoices[[#This Row],[Rent]]+invoices[[#This Row],[Services]]+invoices[[#This Row],[GST]]</f>
        <v>13600</v>
      </c>
      <c r="AE5513" s="7">
        <f>invoices[[#This Row],[Total]]-invoices[[#This Row],[rent_amount]]</f>
        <v>0</v>
      </c>
      <c r="AF5513">
        <v>386</v>
      </c>
      <c r="AG5513">
        <v>1674</v>
      </c>
      <c r="AH5513">
        <f>invoices[[#This Row],[EB Amount]]-invoices[[#This Row],[electricity_amount]]</f>
        <v>0</v>
      </c>
    </row>
    <row r="5514" spans="1:34">
      <c r="A5514" t="s">
        <v>1743</v>
      </c>
      <c r="B5514" t="s">
        <v>22</v>
      </c>
      <c r="C5514" t="s">
        <v>1744</v>
      </c>
      <c r="D5514" t="s">
        <v>24</v>
      </c>
      <c r="E5514" t="s">
        <v>195</v>
      </c>
      <c r="F5514" s="2" t="s">
        <v>1745</v>
      </c>
      <c r="G5514" t="s">
        <v>1746</v>
      </c>
      <c r="H5514" s="1">
        <f>DATE(YEAR(invoices[[#This Row],[due_date]]),MONTH(invoices[[#This Row],[due_date]]),1)</f>
        <v>45078</v>
      </c>
      <c r="I5514" s="1">
        <v>45084</v>
      </c>
      <c r="J5514">
        <v>12500</v>
      </c>
      <c r="K5514">
        <v>2108</v>
      </c>
      <c r="L5514">
        <v>0</v>
      </c>
      <c r="M5514">
        <f>invoices[[#This Row],[rent_amount]]+invoices[[#This Row],[electricity_amount]]+invoices[[#This Row],[other_charges]]</f>
        <v>14608</v>
      </c>
      <c r="N5514" t="s">
        <v>28</v>
      </c>
      <c r="O5514" t="s">
        <v>1511</v>
      </c>
      <c r="P5514">
        <v>0</v>
      </c>
      <c r="Q5514" t="b">
        <v>0</v>
      </c>
      <c r="R5514" t="s">
        <v>623</v>
      </c>
      <c r="S5514">
        <v>0</v>
      </c>
      <c r="T5514">
        <f>invoices[[#This Row],[total_amount]]</f>
        <v>14608</v>
      </c>
      <c r="U5514" t="s">
        <v>1747</v>
      </c>
      <c r="V5514" t="str">
        <f>INDEX([1]!Table1[tenantname],MATCH(invoices[[#This Row],[allotment_id]],[1]!Table1[TenantAllotmentID],0))</f>
        <v>Siya Sharma (D41-C1)</v>
      </c>
      <c r="W5514" t="s">
        <v>14580</v>
      </c>
      <c r="X5514" t="s">
        <v>14581</v>
      </c>
      <c r="Y5514" s="4">
        <v>45078</v>
      </c>
      <c r="Z5514" t="s">
        <v>15808</v>
      </c>
      <c r="AA5514">
        <v>8971</v>
      </c>
      <c r="AB5514">
        <v>2991</v>
      </c>
      <c r="AC5514">
        <v>538</v>
      </c>
      <c r="AD5514" s="7">
        <f>invoices[[#This Row],[Rent]]+invoices[[#This Row],[Services]]+invoices[[#This Row],[GST]]</f>
        <v>12500</v>
      </c>
      <c r="AE5514" s="7">
        <f>invoices[[#This Row],[Total]]-invoices[[#This Row],[rent_amount]]</f>
        <v>0</v>
      </c>
      <c r="AF5514">
        <v>407</v>
      </c>
      <c r="AG5514">
        <v>2108</v>
      </c>
      <c r="AH5514">
        <f>invoices[[#This Row],[EB Amount]]-invoices[[#This Row],[electricity_amount]]</f>
        <v>0</v>
      </c>
    </row>
    <row r="5515" spans="1:34">
      <c r="A5515" t="s">
        <v>1810</v>
      </c>
      <c r="B5515" t="s">
        <v>22</v>
      </c>
      <c r="C5515" t="s">
        <v>1811</v>
      </c>
      <c r="D5515" t="s">
        <v>24</v>
      </c>
      <c r="E5515" t="s">
        <v>34</v>
      </c>
      <c r="F5515" t="s">
        <v>805</v>
      </c>
      <c r="G5515" t="s">
        <v>1812</v>
      </c>
      <c r="H5515" s="1">
        <f>DATE(YEAR(invoices[[#This Row],[due_date]]),MONTH(invoices[[#This Row],[due_date]]),1)</f>
        <v>45078</v>
      </c>
      <c r="I5515" s="1">
        <v>45084</v>
      </c>
      <c r="J5515">
        <v>8540</v>
      </c>
      <c r="K5515">
        <v>0</v>
      </c>
      <c r="L5515">
        <v>0</v>
      </c>
      <c r="M5515">
        <f>invoices[[#This Row],[rent_amount]]+invoices[[#This Row],[electricity_amount]]+invoices[[#This Row],[other_charges]]</f>
        <v>8540</v>
      </c>
      <c r="N5515" t="s">
        <v>28</v>
      </c>
      <c r="O5515" t="s">
        <v>1118</v>
      </c>
      <c r="P5515">
        <v>0</v>
      </c>
      <c r="Q5515" t="b">
        <v>0</v>
      </c>
      <c r="R5515" t="s">
        <v>623</v>
      </c>
      <c r="S5515">
        <v>0</v>
      </c>
      <c r="T5515">
        <f>invoices[[#This Row],[total_amount]]</f>
        <v>8540</v>
      </c>
      <c r="U5515" t="s">
        <v>1813</v>
      </c>
      <c r="V5515" t="str">
        <f>INDEX([1]!Table1[tenantname],MATCH(invoices[[#This Row],[allotment_id]],[1]!Table1[TenantAllotmentID],0))</f>
        <v>Kriti Agrawal (B43-A1)</v>
      </c>
      <c r="W5515" t="s">
        <v>14601</v>
      </c>
      <c r="X5515" t="s">
        <v>14602</v>
      </c>
      <c r="Y5515" s="4">
        <v>45078</v>
      </c>
      <c r="Z5515" t="s">
        <v>15808</v>
      </c>
      <c r="AA5515">
        <v>6129</v>
      </c>
      <c r="AB5515">
        <v>2043</v>
      </c>
      <c r="AC5515">
        <v>368</v>
      </c>
      <c r="AD5515" s="7">
        <f>invoices[[#This Row],[Rent]]+invoices[[#This Row],[Services]]+invoices[[#This Row],[GST]]</f>
        <v>8540</v>
      </c>
      <c r="AE5515" s="7">
        <f>invoices[[#This Row],[Total]]-invoices[[#This Row],[rent_amount]]</f>
        <v>0</v>
      </c>
      <c r="AF5515">
        <v>429</v>
      </c>
      <c r="AG5515">
        <v>0</v>
      </c>
      <c r="AH5515">
        <f>invoices[[#This Row],[EB Amount]]-invoices[[#This Row],[electricity_amount]]</f>
        <v>0</v>
      </c>
    </row>
    <row r="5516" spans="1:34">
      <c r="A5516" t="s">
        <v>1887</v>
      </c>
      <c r="B5516" t="s">
        <v>22</v>
      </c>
      <c r="C5516" t="s">
        <v>1888</v>
      </c>
      <c r="D5516" t="s">
        <v>24</v>
      </c>
      <c r="E5516" t="s">
        <v>592</v>
      </c>
      <c r="F5516" t="s">
        <v>1016</v>
      </c>
      <c r="G5516" t="s">
        <v>1889</v>
      </c>
      <c r="H5516" s="1">
        <f>DATE(YEAR(invoices[[#This Row],[due_date]]),MONTH(invoices[[#This Row],[due_date]]),1)</f>
        <v>45078</v>
      </c>
      <c r="I5516" s="1">
        <v>45084</v>
      </c>
      <c r="J5516">
        <v>11760</v>
      </c>
      <c r="K5516">
        <v>0</v>
      </c>
      <c r="L5516">
        <v>0</v>
      </c>
      <c r="M5516">
        <f>invoices[[#This Row],[rent_amount]]+invoices[[#This Row],[electricity_amount]]+invoices[[#This Row],[other_charges]]</f>
        <v>11760</v>
      </c>
      <c r="N5516" t="s">
        <v>28</v>
      </c>
      <c r="O5516" t="s">
        <v>1511</v>
      </c>
      <c r="P5516">
        <v>0</v>
      </c>
      <c r="Q5516" t="b">
        <v>0</v>
      </c>
      <c r="R5516" t="s">
        <v>623</v>
      </c>
      <c r="S5516">
        <v>0</v>
      </c>
      <c r="T5516">
        <f>invoices[[#This Row],[total_amount]]</f>
        <v>11760</v>
      </c>
      <c r="U5516" t="s">
        <v>1890</v>
      </c>
      <c r="V5516" t="str">
        <f>INDEX([1]!Table1[tenantname],MATCH(invoices[[#This Row],[allotment_id]],[1]!Table1[TenantAllotmentID],0))</f>
        <v>Selina Minz (A44-C1)</v>
      </c>
      <c r="W5516" t="s">
        <v>14631</v>
      </c>
      <c r="X5516" t="s">
        <v>14632</v>
      </c>
      <c r="Y5516" s="4">
        <v>45078</v>
      </c>
      <c r="Z5516" t="s">
        <v>15808</v>
      </c>
      <c r="AA5516">
        <v>8441</v>
      </c>
      <c r="AB5516">
        <v>2813</v>
      </c>
      <c r="AC5516">
        <v>506</v>
      </c>
      <c r="AD5516" s="7">
        <f>invoices[[#This Row],[Rent]]+invoices[[#This Row],[Services]]+invoices[[#This Row],[GST]]</f>
        <v>11760</v>
      </c>
      <c r="AE5516" s="7">
        <f>invoices[[#This Row],[Total]]-invoices[[#This Row],[rent_amount]]</f>
        <v>0</v>
      </c>
      <c r="AF5516">
        <v>453</v>
      </c>
      <c r="AG5516">
        <v>0</v>
      </c>
      <c r="AH5516">
        <f>invoices[[#This Row],[EB Amount]]-invoices[[#This Row],[electricity_amount]]</f>
        <v>0</v>
      </c>
    </row>
    <row r="5517" spans="1:34">
      <c r="A5517" t="s">
        <v>1897</v>
      </c>
      <c r="B5517" t="s">
        <v>22</v>
      </c>
      <c r="C5517" t="s">
        <v>969</v>
      </c>
      <c r="D5517" t="s">
        <v>24</v>
      </c>
      <c r="E5517" t="s">
        <v>329</v>
      </c>
      <c r="F5517" t="s">
        <v>902</v>
      </c>
      <c r="G5517" t="s">
        <v>1898</v>
      </c>
      <c r="H5517" s="1">
        <f>DATE(YEAR(invoices[[#This Row],[due_date]]),MONTH(invoices[[#This Row],[due_date]]),1)</f>
        <v>45078</v>
      </c>
      <c r="I5517" s="1">
        <v>45084</v>
      </c>
      <c r="J5517">
        <v>12500</v>
      </c>
      <c r="K5517">
        <v>1488</v>
      </c>
      <c r="L5517">
        <v>0</v>
      </c>
      <c r="M5517">
        <f>invoices[[#This Row],[rent_amount]]+invoices[[#This Row],[electricity_amount]]+invoices[[#This Row],[other_charges]]</f>
        <v>13988</v>
      </c>
      <c r="N5517" t="s">
        <v>28</v>
      </c>
      <c r="O5517" t="s">
        <v>1511</v>
      </c>
      <c r="P5517">
        <v>0</v>
      </c>
      <c r="Q5517" t="b">
        <v>0</v>
      </c>
      <c r="R5517" t="s">
        <v>623</v>
      </c>
      <c r="S5517">
        <v>0</v>
      </c>
      <c r="T5517">
        <f>invoices[[#This Row],[total_amount]]</f>
        <v>13988</v>
      </c>
      <c r="U5517" t="s">
        <v>972</v>
      </c>
      <c r="V5517" t="str">
        <f>INDEX([1]!Table1[tenantname],MATCH(invoices[[#This Row],[allotment_id]],[1]!Table1[TenantAllotmentID],0))</f>
        <v>Vivek singh (C43-C2)</v>
      </c>
      <c r="W5517" t="s">
        <v>14298</v>
      </c>
      <c r="X5517" t="s">
        <v>14299</v>
      </c>
      <c r="Y5517" s="4">
        <v>45078</v>
      </c>
      <c r="Z5517" t="s">
        <v>15808</v>
      </c>
      <c r="AA5517">
        <v>8971</v>
      </c>
      <c r="AB5517">
        <v>2991</v>
      </c>
      <c r="AC5517">
        <v>538</v>
      </c>
      <c r="AD5517" s="7">
        <f>invoices[[#This Row],[Rent]]+invoices[[#This Row],[Services]]+invoices[[#This Row],[GST]]</f>
        <v>12500</v>
      </c>
      <c r="AE5517" s="7">
        <f>invoices[[#This Row],[Total]]-invoices[[#This Row],[rent_amount]]</f>
        <v>0</v>
      </c>
      <c r="AF5517">
        <v>457</v>
      </c>
      <c r="AG5517">
        <v>1488</v>
      </c>
      <c r="AH5517">
        <f>invoices[[#This Row],[EB Amount]]-invoices[[#This Row],[electricity_amount]]</f>
        <v>0</v>
      </c>
    </row>
    <row r="5518" spans="1:34">
      <c r="A5518" t="s">
        <v>2055</v>
      </c>
      <c r="B5518" t="s">
        <v>22</v>
      </c>
      <c r="C5518" t="s">
        <v>669</v>
      </c>
      <c r="D5518" t="s">
        <v>24</v>
      </c>
      <c r="E5518" t="s">
        <v>569</v>
      </c>
      <c r="F5518" t="s">
        <v>727</v>
      </c>
      <c r="G5518" t="s">
        <v>2056</v>
      </c>
      <c r="H5518" s="1">
        <f>DATE(YEAR(invoices[[#This Row],[due_date]]),MONTH(invoices[[#This Row],[due_date]]),1)</f>
        <v>45078</v>
      </c>
      <c r="I5518" s="1">
        <v>45084</v>
      </c>
      <c r="J5518">
        <v>12500</v>
      </c>
      <c r="K5518">
        <v>2573</v>
      </c>
      <c r="L5518">
        <v>0</v>
      </c>
      <c r="M5518">
        <f>invoices[[#This Row],[rent_amount]]+invoices[[#This Row],[electricity_amount]]+invoices[[#This Row],[other_charges]]</f>
        <v>15073</v>
      </c>
      <c r="N5518" t="s">
        <v>28</v>
      </c>
      <c r="O5518" t="s">
        <v>622</v>
      </c>
      <c r="P5518">
        <v>0</v>
      </c>
      <c r="Q5518" t="b">
        <v>0</v>
      </c>
      <c r="R5518" t="s">
        <v>623</v>
      </c>
      <c r="S5518">
        <v>0</v>
      </c>
      <c r="T5518">
        <f>invoices[[#This Row],[total_amount]]</f>
        <v>15073</v>
      </c>
      <c r="U5518" t="s">
        <v>2057</v>
      </c>
      <c r="V5518" t="str">
        <f>INDEX([1]!Table1[tenantname],MATCH(invoices[[#This Row],[allotment_id]],[1]!Table1[TenantAllotmentID],0))</f>
        <v>Ashwin Lakshmi C J K (C12-C3)</v>
      </c>
      <c r="W5518" t="s">
        <v>14191</v>
      </c>
      <c r="X5518" t="s">
        <v>14693</v>
      </c>
      <c r="Y5518" s="4">
        <v>45078</v>
      </c>
      <c r="Z5518" t="s">
        <v>15808</v>
      </c>
      <c r="AA5518">
        <v>8971</v>
      </c>
      <c r="AB5518">
        <v>2991</v>
      </c>
      <c r="AC5518">
        <v>538</v>
      </c>
      <c r="AD5518" s="7">
        <f>invoices[[#This Row],[Rent]]+invoices[[#This Row],[Services]]+invoices[[#This Row],[GST]]</f>
        <v>12500</v>
      </c>
      <c r="AE5518" s="7">
        <f>invoices[[#This Row],[Total]]-invoices[[#This Row],[rent_amount]]</f>
        <v>0</v>
      </c>
      <c r="AF5518">
        <v>511</v>
      </c>
      <c r="AG5518">
        <v>2573</v>
      </c>
      <c r="AH5518">
        <f>invoices[[#This Row],[EB Amount]]-invoices[[#This Row],[electricity_amount]]</f>
        <v>0</v>
      </c>
    </row>
    <row r="5519" spans="1:34">
      <c r="A5519" t="s">
        <v>2139</v>
      </c>
      <c r="B5519" t="s">
        <v>22</v>
      </c>
      <c r="C5519" t="s">
        <v>1843</v>
      </c>
      <c r="D5519" t="s">
        <v>24</v>
      </c>
      <c r="E5519" t="s">
        <v>275</v>
      </c>
      <c r="F5519" t="s">
        <v>1397</v>
      </c>
      <c r="G5519" t="s">
        <v>2140</v>
      </c>
      <c r="H5519" s="1">
        <f>DATE(YEAR(invoices[[#This Row],[due_date]]),MONTH(invoices[[#This Row],[due_date]]),1)</f>
        <v>45078</v>
      </c>
      <c r="I5519" s="1">
        <v>45084</v>
      </c>
      <c r="J5519">
        <v>12231</v>
      </c>
      <c r="K5519">
        <v>0</v>
      </c>
      <c r="L5519">
        <v>0</v>
      </c>
      <c r="M5519">
        <f>invoices[[#This Row],[rent_amount]]+invoices[[#This Row],[electricity_amount]]+invoices[[#This Row],[other_charges]]</f>
        <v>12231</v>
      </c>
      <c r="N5519" t="s">
        <v>28</v>
      </c>
      <c r="O5519" t="s">
        <v>1118</v>
      </c>
      <c r="P5519">
        <v>0</v>
      </c>
      <c r="Q5519" t="b">
        <v>0</v>
      </c>
      <c r="R5519" t="s">
        <v>623</v>
      </c>
      <c r="S5519">
        <v>0</v>
      </c>
      <c r="T5519">
        <f>invoices[[#This Row],[total_amount]]</f>
        <v>12231</v>
      </c>
      <c r="U5519" t="s">
        <v>1845</v>
      </c>
      <c r="V5519" t="str">
        <f>INDEX([1]!Table1[tenantname],MATCH(invoices[[#This Row],[allotment_id]],[1]!Table1[TenantAllotmentID],0))</f>
        <v>Maneesha Paruchuri (B44-B1)</v>
      </c>
      <c r="W5519" t="s">
        <v>14615</v>
      </c>
      <c r="X5519" t="s">
        <v>14616</v>
      </c>
      <c r="Y5519" s="4">
        <v>45078</v>
      </c>
      <c r="Z5519" t="s">
        <v>15808</v>
      </c>
      <c r="AA5519">
        <v>8778</v>
      </c>
      <c r="AB5519">
        <v>2926</v>
      </c>
      <c r="AC5519">
        <v>527</v>
      </c>
      <c r="AD5519" s="7">
        <f>invoices[[#This Row],[Rent]]+invoices[[#This Row],[Services]]+invoices[[#This Row],[GST]]</f>
        <v>12231</v>
      </c>
      <c r="AE5519" s="7">
        <f>invoices[[#This Row],[Total]]-invoices[[#This Row],[rent_amount]]</f>
        <v>0</v>
      </c>
      <c r="AF5519">
        <v>539</v>
      </c>
      <c r="AG5519">
        <v>0</v>
      </c>
      <c r="AH5519">
        <f>invoices[[#This Row],[EB Amount]]-invoices[[#This Row],[electricity_amount]]</f>
        <v>0</v>
      </c>
    </row>
    <row r="5520" spans="1:34">
      <c r="A5520" t="s">
        <v>2182</v>
      </c>
      <c r="B5520" t="s">
        <v>22</v>
      </c>
      <c r="C5520" t="s">
        <v>1253</v>
      </c>
      <c r="D5520" t="s">
        <v>24</v>
      </c>
      <c r="E5520" t="s">
        <v>569</v>
      </c>
      <c r="F5520" t="s">
        <v>670</v>
      </c>
      <c r="G5520" t="s">
        <v>2183</v>
      </c>
      <c r="H5520" s="1">
        <f>DATE(YEAR(invoices[[#This Row],[due_date]]),MONTH(invoices[[#This Row],[due_date]]),1)</f>
        <v>45078</v>
      </c>
      <c r="I5520" s="1">
        <v>45084</v>
      </c>
      <c r="J5520">
        <v>18300</v>
      </c>
      <c r="K5520">
        <v>2573</v>
      </c>
      <c r="L5520">
        <v>0</v>
      </c>
      <c r="M5520">
        <f>invoices[[#This Row],[rent_amount]]+invoices[[#This Row],[electricity_amount]]+invoices[[#This Row],[other_charges]]</f>
        <v>20873</v>
      </c>
      <c r="N5520" t="s">
        <v>28</v>
      </c>
      <c r="O5520" t="s">
        <v>1118</v>
      </c>
      <c r="P5520">
        <v>0</v>
      </c>
      <c r="Q5520" t="b">
        <v>0</v>
      </c>
      <c r="R5520" t="s">
        <v>623</v>
      </c>
      <c r="S5520">
        <v>0</v>
      </c>
      <c r="T5520">
        <f>invoices[[#This Row],[total_amount]]</f>
        <v>20873</v>
      </c>
      <c r="U5520" t="s">
        <v>1254</v>
      </c>
      <c r="V5520" t="str">
        <f>INDEX([1]!Table1[tenantname],MATCH(invoices[[#This Row],[allotment_id]],[1]!Table1[TenantAllotmentID],0))</f>
        <v>Naveetha  Krishnan (C12-A1)</v>
      </c>
      <c r="W5520" t="s">
        <v>14400</v>
      </c>
      <c r="X5520" t="s">
        <v>14401</v>
      </c>
      <c r="Y5520" s="4">
        <v>45078</v>
      </c>
      <c r="Z5520" t="s">
        <v>15808</v>
      </c>
      <c r="AA5520">
        <v>13134</v>
      </c>
      <c r="AB5520">
        <v>4378</v>
      </c>
      <c r="AC5520">
        <v>788</v>
      </c>
      <c r="AD5520" s="7">
        <f>invoices[[#This Row],[Rent]]+invoices[[#This Row],[Services]]+invoices[[#This Row],[GST]]</f>
        <v>18300</v>
      </c>
      <c r="AE5520" s="7">
        <f>invoices[[#This Row],[Total]]-invoices[[#This Row],[rent_amount]]</f>
        <v>0</v>
      </c>
      <c r="AF5520">
        <v>555</v>
      </c>
      <c r="AG5520">
        <v>2573</v>
      </c>
      <c r="AH5520">
        <f>invoices[[#This Row],[EB Amount]]-invoices[[#This Row],[electricity_amount]]</f>
        <v>0</v>
      </c>
    </row>
    <row r="5521" spans="1:34">
      <c r="A5521" t="s">
        <v>2723</v>
      </c>
      <c r="B5521" t="s">
        <v>22</v>
      </c>
      <c r="C5521" t="s">
        <v>765</v>
      </c>
      <c r="D5521" t="s">
        <v>24</v>
      </c>
      <c r="E5521" t="s">
        <v>50</v>
      </c>
      <c r="F5521" t="s">
        <v>766</v>
      </c>
      <c r="G5521" t="s">
        <v>2724</v>
      </c>
      <c r="H5521" s="1">
        <f>DATE(YEAR(invoices[[#This Row],[due_date]]),MONTH(invoices[[#This Row],[due_date]]),1)</f>
        <v>45078</v>
      </c>
      <c r="I5521" s="1">
        <v>45084</v>
      </c>
      <c r="J5521">
        <v>18300</v>
      </c>
      <c r="K5521">
        <v>2511</v>
      </c>
      <c r="L5521">
        <v>0</v>
      </c>
      <c r="M5521">
        <f>invoices[[#This Row],[rent_amount]]+invoices[[#This Row],[electricity_amount]]+invoices[[#This Row],[other_charges]]</f>
        <v>20811</v>
      </c>
      <c r="N5521" t="s">
        <v>28</v>
      </c>
      <c r="O5521" t="s">
        <v>1118</v>
      </c>
      <c r="P5521">
        <v>0</v>
      </c>
      <c r="Q5521" t="b">
        <v>0</v>
      </c>
      <c r="R5521" t="s">
        <v>623</v>
      </c>
      <c r="S5521">
        <v>0</v>
      </c>
      <c r="T5521">
        <f>invoices[[#This Row],[total_amount]]</f>
        <v>20811</v>
      </c>
      <c r="U5521" t="s">
        <v>769</v>
      </c>
      <c r="V5521" t="str">
        <f>INDEX([1]!Table1[tenantname],MATCH(invoices[[#This Row],[allotment_id]],[1]!Table1[TenantAllotmentID],0))</f>
        <v>Dhanaganapathy Madhavan (B32-A1)</v>
      </c>
      <c r="W5521" t="s">
        <v>14223</v>
      </c>
      <c r="X5521" t="s">
        <v>14224</v>
      </c>
      <c r="Y5521" s="4">
        <v>45078</v>
      </c>
      <c r="Z5521" t="s">
        <v>15808</v>
      </c>
      <c r="AA5521">
        <v>13134</v>
      </c>
      <c r="AB5521">
        <v>4378</v>
      </c>
      <c r="AC5521">
        <v>788</v>
      </c>
      <c r="AD5521" s="7">
        <f>invoices[[#This Row],[Rent]]+invoices[[#This Row],[Services]]+invoices[[#This Row],[GST]]</f>
        <v>18300</v>
      </c>
      <c r="AE5521" s="7">
        <f>invoices[[#This Row],[Total]]-invoices[[#This Row],[rent_amount]]</f>
        <v>0</v>
      </c>
      <c r="AF5521">
        <v>762</v>
      </c>
      <c r="AG5521">
        <v>2511</v>
      </c>
      <c r="AH5521">
        <f>invoices[[#This Row],[EB Amount]]-invoices[[#This Row],[electricity_amount]]</f>
        <v>0</v>
      </c>
    </row>
    <row r="5522" spans="1:34">
      <c r="A5522" t="s">
        <v>2996</v>
      </c>
      <c r="B5522" t="s">
        <v>22</v>
      </c>
      <c r="C5522" t="s">
        <v>2997</v>
      </c>
      <c r="D5522" t="s">
        <v>24</v>
      </c>
      <c r="E5522" t="s">
        <v>254</v>
      </c>
      <c r="F5522" t="s">
        <v>255</v>
      </c>
      <c r="G5522" t="s">
        <v>2998</v>
      </c>
      <c r="H5522" s="1">
        <f>DATE(YEAR(invoices[[#This Row],[due_date]]),MONTH(invoices[[#This Row],[due_date]]),1)</f>
        <v>45078</v>
      </c>
      <c r="I5522" s="1">
        <v>45084</v>
      </c>
      <c r="J5522">
        <v>5667</v>
      </c>
      <c r="K5522">
        <v>912</v>
      </c>
      <c r="L5522">
        <v>2250</v>
      </c>
      <c r="M5522">
        <f>invoices[[#This Row],[rent_amount]]+invoices[[#This Row],[electricity_amount]]+invoices[[#This Row],[other_charges]]</f>
        <v>8829</v>
      </c>
      <c r="N5522" t="s">
        <v>28</v>
      </c>
      <c r="O5522" t="s">
        <v>1118</v>
      </c>
      <c r="P5522">
        <v>0</v>
      </c>
      <c r="Q5522" t="b">
        <v>0</v>
      </c>
      <c r="R5522" t="s">
        <v>623</v>
      </c>
      <c r="S5522">
        <v>0</v>
      </c>
      <c r="T5522">
        <f>invoices[[#This Row],[total_amount]]</f>
        <v>8829</v>
      </c>
      <c r="U5522" t="s">
        <v>2999</v>
      </c>
      <c r="V5522" t="str">
        <f>INDEX([1]!Table1[tenantname],MATCH(invoices[[#This Row],[allotment_id]],[1]!Table1[TenantAllotmentID],0))</f>
        <v>Pooja soni (C42-A1)</v>
      </c>
      <c r="W5522" t="s">
        <v>14945</v>
      </c>
      <c r="X5522" t="s">
        <v>14946</v>
      </c>
      <c r="Y5522" s="4">
        <v>45078</v>
      </c>
      <c r="Z5522" t="s">
        <v>15808</v>
      </c>
      <c r="AA5522">
        <v>4067</v>
      </c>
      <c r="AB5522">
        <v>1356</v>
      </c>
      <c r="AC5522">
        <v>244</v>
      </c>
      <c r="AD5522" s="7">
        <f>invoices[[#This Row],[Rent]]+invoices[[#This Row],[Services]]+invoices[[#This Row],[GST]]</f>
        <v>5667</v>
      </c>
      <c r="AE5522" s="7">
        <f>invoices[[#This Row],[Total]]-invoices[[#This Row],[rent_amount]]</f>
        <v>0</v>
      </c>
      <c r="AF5522">
        <v>872</v>
      </c>
      <c r="AG5522">
        <v>912</v>
      </c>
      <c r="AH5522">
        <f>invoices[[#This Row],[EB Amount]]-invoices[[#This Row],[electricity_amount]]</f>
        <v>0</v>
      </c>
    </row>
    <row r="5523" spans="1:34">
      <c r="A5523" t="s">
        <v>3012</v>
      </c>
      <c r="B5523" t="s">
        <v>22</v>
      </c>
      <c r="C5523" t="s">
        <v>1425</v>
      </c>
      <c r="D5523" t="s">
        <v>24</v>
      </c>
      <c r="E5523" t="s">
        <v>96</v>
      </c>
      <c r="F5523" t="s">
        <v>1426</v>
      </c>
      <c r="G5523" t="s">
        <v>3013</v>
      </c>
      <c r="H5523" s="1">
        <f>DATE(YEAR(invoices[[#This Row],[due_date]]),MONTH(invoices[[#This Row],[due_date]]),1)</f>
        <v>45078</v>
      </c>
      <c r="I5523" s="1">
        <v>45084</v>
      </c>
      <c r="J5523">
        <v>12231</v>
      </c>
      <c r="K5523">
        <v>0</v>
      </c>
      <c r="L5523">
        <v>0</v>
      </c>
      <c r="M5523">
        <f>invoices[[#This Row],[rent_amount]]+invoices[[#This Row],[electricity_amount]]+invoices[[#This Row],[other_charges]]</f>
        <v>12231</v>
      </c>
      <c r="N5523" t="s">
        <v>28</v>
      </c>
      <c r="O5523" t="s">
        <v>1118</v>
      </c>
      <c r="P5523">
        <v>0</v>
      </c>
      <c r="Q5523" t="b">
        <v>0</v>
      </c>
      <c r="R5523" t="s">
        <v>623</v>
      </c>
      <c r="S5523">
        <v>0</v>
      </c>
      <c r="T5523">
        <f>invoices[[#This Row],[total_amount]]</f>
        <v>12231</v>
      </c>
      <c r="U5523" t="s">
        <v>1428</v>
      </c>
      <c r="V5523" t="str">
        <f>INDEX([1]!Table1[tenantname],MATCH(invoices[[#This Row],[allotment_id]],[1]!Table1[TenantAllotmentID],0))</f>
        <v>Nithin kumar Panjala (B33-B1)</v>
      </c>
      <c r="W5523" t="s">
        <v>14468</v>
      </c>
      <c r="X5523" t="s">
        <v>14469</v>
      </c>
      <c r="Y5523" s="4">
        <v>45078</v>
      </c>
      <c r="Z5523" t="s">
        <v>15808</v>
      </c>
      <c r="AA5523">
        <v>8778</v>
      </c>
      <c r="AB5523">
        <v>2926</v>
      </c>
      <c r="AC5523">
        <v>527</v>
      </c>
      <c r="AD5523" s="7">
        <f>invoices[[#This Row],[Rent]]+invoices[[#This Row],[Services]]+invoices[[#This Row],[GST]]</f>
        <v>12231</v>
      </c>
      <c r="AE5523" s="7">
        <f>invoices[[#This Row],[Total]]-invoices[[#This Row],[rent_amount]]</f>
        <v>0</v>
      </c>
      <c r="AF5523">
        <v>877</v>
      </c>
      <c r="AG5523">
        <v>0</v>
      </c>
      <c r="AH5523">
        <f>invoices[[#This Row],[EB Amount]]-invoices[[#This Row],[electricity_amount]]</f>
        <v>0</v>
      </c>
    </row>
    <row r="5524" spans="1:34">
      <c r="A5524" t="s">
        <v>3067</v>
      </c>
      <c r="B5524" t="s">
        <v>22</v>
      </c>
      <c r="C5524" t="s">
        <v>1609</v>
      </c>
      <c r="D5524" t="s">
        <v>24</v>
      </c>
      <c r="E5524" t="s">
        <v>342</v>
      </c>
      <c r="F5524" t="s">
        <v>1279</v>
      </c>
      <c r="G5524" t="s">
        <v>3068</v>
      </c>
      <c r="H5524" s="1">
        <f>DATE(YEAR(invoices[[#This Row],[due_date]]),MONTH(invoices[[#This Row],[due_date]]),1)</f>
        <v>45078</v>
      </c>
      <c r="I5524" s="1">
        <v>45084</v>
      </c>
      <c r="J5524">
        <v>13600</v>
      </c>
      <c r="K5524">
        <v>1705</v>
      </c>
      <c r="L5524">
        <v>0</v>
      </c>
      <c r="M5524">
        <f>invoices[[#This Row],[rent_amount]]+invoices[[#This Row],[electricity_amount]]+invoices[[#This Row],[other_charges]]</f>
        <v>15305</v>
      </c>
      <c r="N5524" t="s">
        <v>28</v>
      </c>
      <c r="O5524" t="s">
        <v>1118</v>
      </c>
      <c r="P5524">
        <v>0</v>
      </c>
      <c r="Q5524" t="b">
        <v>0</v>
      </c>
      <c r="R5524" t="s">
        <v>623</v>
      </c>
      <c r="S5524">
        <v>0</v>
      </c>
      <c r="T5524">
        <f>invoices[[#This Row],[total_amount]]</f>
        <v>15305</v>
      </c>
      <c r="U5524" t="s">
        <v>1612</v>
      </c>
      <c r="V5524" t="str">
        <f>INDEX([1]!Table1[tenantname],MATCH(invoices[[#This Row],[allotment_id]],[1]!Table1[TenantAllotmentID],0))</f>
        <v>Manisha Manoharan (D11-C2)</v>
      </c>
      <c r="W5524" t="s">
        <v>14534</v>
      </c>
      <c r="X5524" t="s">
        <v>14535</v>
      </c>
      <c r="Y5524" s="4">
        <v>45078</v>
      </c>
      <c r="Z5524" t="s">
        <v>15808</v>
      </c>
      <c r="AA5524">
        <v>9761</v>
      </c>
      <c r="AB5524">
        <v>3253</v>
      </c>
      <c r="AC5524">
        <v>586</v>
      </c>
      <c r="AD5524" s="7">
        <f>invoices[[#This Row],[Rent]]+invoices[[#This Row],[Services]]+invoices[[#This Row],[GST]]</f>
        <v>13600</v>
      </c>
      <c r="AE5524" s="7">
        <f>invoices[[#This Row],[Total]]-invoices[[#This Row],[rent_amount]]</f>
        <v>0</v>
      </c>
      <c r="AF5524">
        <v>900</v>
      </c>
      <c r="AG5524">
        <v>1705</v>
      </c>
      <c r="AH5524">
        <f>invoices[[#This Row],[EB Amount]]-invoices[[#This Row],[electricity_amount]]</f>
        <v>0</v>
      </c>
    </row>
    <row r="5525" spans="1:34">
      <c r="A5525" t="s">
        <v>3244</v>
      </c>
      <c r="B5525" t="s">
        <v>22</v>
      </c>
      <c r="C5525" t="s">
        <v>426</v>
      </c>
      <c r="D5525" t="s">
        <v>24</v>
      </c>
      <c r="E5525" t="s">
        <v>181</v>
      </c>
      <c r="F5525" t="s">
        <v>427</v>
      </c>
      <c r="G5525" t="s">
        <v>3245</v>
      </c>
      <c r="H5525" s="1">
        <f>DATE(YEAR(invoices[[#This Row],[due_date]]),MONTH(invoices[[#This Row],[due_date]]),1)</f>
        <v>45078</v>
      </c>
      <c r="I5525" s="1">
        <v>45084</v>
      </c>
      <c r="J5525">
        <v>13600</v>
      </c>
      <c r="K5525">
        <v>1395</v>
      </c>
      <c r="L5525">
        <v>0</v>
      </c>
      <c r="M5525">
        <f>invoices[[#This Row],[rent_amount]]+invoices[[#This Row],[electricity_amount]]+invoices[[#This Row],[other_charges]]</f>
        <v>14995</v>
      </c>
      <c r="N5525" t="s">
        <v>28</v>
      </c>
      <c r="O5525" t="s">
        <v>1511</v>
      </c>
      <c r="P5525">
        <v>0</v>
      </c>
      <c r="Q5525" t="b">
        <v>0</v>
      </c>
      <c r="R5525" t="s">
        <v>623</v>
      </c>
      <c r="S5525">
        <v>0</v>
      </c>
      <c r="T5525">
        <f>invoices[[#This Row],[total_amount]]</f>
        <v>14995</v>
      </c>
      <c r="U5525" t="s">
        <v>428</v>
      </c>
      <c r="V5525" t="str">
        <f>INDEX([1]!Table1[tenantname],MATCH(invoices[[#This Row],[allotment_id]],[1]!Table1[TenantAllotmentID],0))</f>
        <v>Vardhini Krishnamurthy (B24-B2)</v>
      </c>
      <c r="W5525" t="s">
        <v>14106</v>
      </c>
      <c r="X5525" t="s">
        <v>14107</v>
      </c>
      <c r="Y5525" s="4">
        <v>45078</v>
      </c>
      <c r="Z5525" t="s">
        <v>15808</v>
      </c>
      <c r="AA5525">
        <v>9761</v>
      </c>
      <c r="AB5525">
        <v>3253</v>
      </c>
      <c r="AC5525">
        <v>586</v>
      </c>
      <c r="AD5525" s="7">
        <f>invoices[[#This Row],[Rent]]+invoices[[#This Row],[Services]]+invoices[[#This Row],[GST]]</f>
        <v>13600</v>
      </c>
      <c r="AE5525" s="7">
        <f>invoices[[#This Row],[Total]]-invoices[[#This Row],[rent_amount]]</f>
        <v>0</v>
      </c>
      <c r="AF5525">
        <v>971</v>
      </c>
      <c r="AG5525">
        <v>1395</v>
      </c>
      <c r="AH5525">
        <f>invoices[[#This Row],[EB Amount]]-invoices[[#This Row],[electricity_amount]]</f>
        <v>0</v>
      </c>
    </row>
    <row r="5526" spans="1:34">
      <c r="A5526" t="s">
        <v>3362</v>
      </c>
      <c r="B5526" t="s">
        <v>22</v>
      </c>
      <c r="C5526" t="s">
        <v>1642</v>
      </c>
      <c r="D5526" t="s">
        <v>24</v>
      </c>
      <c r="E5526" t="s">
        <v>254</v>
      </c>
      <c r="F5526" t="s">
        <v>1092</v>
      </c>
      <c r="G5526" t="s">
        <v>3363</v>
      </c>
      <c r="H5526" s="1">
        <f>DATE(YEAR(invoices[[#This Row],[due_date]]),MONTH(invoices[[#This Row],[due_date]]),1)</f>
        <v>45078</v>
      </c>
      <c r="I5526" s="1">
        <v>45084</v>
      </c>
      <c r="J5526">
        <v>13600</v>
      </c>
      <c r="K5526">
        <v>992</v>
      </c>
      <c r="L5526">
        <v>0</v>
      </c>
      <c r="M5526">
        <f>invoices[[#This Row],[rent_amount]]+invoices[[#This Row],[electricity_amount]]+invoices[[#This Row],[other_charges]]</f>
        <v>14592</v>
      </c>
      <c r="N5526" t="s">
        <v>28</v>
      </c>
      <c r="O5526" t="s">
        <v>1118</v>
      </c>
      <c r="P5526">
        <v>0</v>
      </c>
      <c r="Q5526" t="b">
        <v>0</v>
      </c>
      <c r="R5526" t="s">
        <v>623</v>
      </c>
      <c r="S5526">
        <v>0</v>
      </c>
      <c r="T5526">
        <f>invoices[[#This Row],[total_amount]]</f>
        <v>14592</v>
      </c>
      <c r="U5526" t="s">
        <v>1644</v>
      </c>
      <c r="V5526" t="str">
        <f>INDEX([1]!Table1[tenantname],MATCH(invoices[[#This Row],[allotment_id]],[1]!Table1[TenantAllotmentID],0))</f>
        <v>Greeshma Krishna (C42-B2)</v>
      </c>
      <c r="W5526" t="s">
        <v>14549</v>
      </c>
      <c r="X5526" t="s">
        <v>14550</v>
      </c>
      <c r="Y5526" s="4">
        <v>45078</v>
      </c>
      <c r="Z5526" t="s">
        <v>15808</v>
      </c>
      <c r="AA5526">
        <v>9761</v>
      </c>
      <c r="AB5526">
        <v>3253</v>
      </c>
      <c r="AC5526">
        <v>586</v>
      </c>
      <c r="AD5526" s="7">
        <f>invoices[[#This Row],[Rent]]+invoices[[#This Row],[Services]]+invoices[[#This Row],[GST]]</f>
        <v>13600</v>
      </c>
      <c r="AE5526" s="7">
        <f>invoices[[#This Row],[Total]]-invoices[[#This Row],[rent_amount]]</f>
        <v>0</v>
      </c>
      <c r="AF5526">
        <v>1020</v>
      </c>
      <c r="AG5526">
        <v>992</v>
      </c>
      <c r="AH5526">
        <f>invoices[[#This Row],[EB Amount]]-invoices[[#This Row],[electricity_amount]]</f>
        <v>0</v>
      </c>
    </row>
    <row r="5527" spans="1:34">
      <c r="A5527" t="s">
        <v>3421</v>
      </c>
      <c r="B5527" t="s">
        <v>22</v>
      </c>
      <c r="C5527" t="s">
        <v>1621</v>
      </c>
      <c r="D5527" t="s">
        <v>24</v>
      </c>
      <c r="E5527" t="s">
        <v>275</v>
      </c>
      <c r="F5527" t="s">
        <v>505</v>
      </c>
      <c r="G5527" t="s">
        <v>3422</v>
      </c>
      <c r="H5527" s="1">
        <f>DATE(YEAR(invoices[[#This Row],[due_date]]),MONTH(invoices[[#This Row],[due_date]]),1)</f>
        <v>45078</v>
      </c>
      <c r="I5527" s="1">
        <v>45084</v>
      </c>
      <c r="J5527">
        <v>12500</v>
      </c>
      <c r="K5527">
        <v>2790</v>
      </c>
      <c r="L5527">
        <v>0</v>
      </c>
      <c r="M5527">
        <f>invoices[[#This Row],[rent_amount]]+invoices[[#This Row],[electricity_amount]]+invoices[[#This Row],[other_charges]]</f>
        <v>15290</v>
      </c>
      <c r="N5527" t="s">
        <v>28</v>
      </c>
      <c r="O5527" t="s">
        <v>1118</v>
      </c>
      <c r="P5527">
        <v>0</v>
      </c>
      <c r="Q5527" t="b">
        <v>0</v>
      </c>
      <c r="R5527" t="s">
        <v>623</v>
      </c>
      <c r="S5527">
        <v>0</v>
      </c>
      <c r="T5527">
        <f>invoices[[#This Row],[total_amount]]</f>
        <v>15290</v>
      </c>
      <c r="U5527" t="s">
        <v>1623</v>
      </c>
      <c r="V5527" t="str">
        <f>INDEX([1]!Table1[tenantname],MATCH(invoices[[#This Row],[allotment_id]],[1]!Table1[TenantAllotmentID],0))</f>
        <v>Geethanjali  (B44-C1)</v>
      </c>
      <c r="W5527" t="s">
        <v>14539</v>
      </c>
      <c r="X5527" t="s">
        <v>14540</v>
      </c>
      <c r="Y5527" s="4">
        <v>45078</v>
      </c>
      <c r="Z5527" t="s">
        <v>15808</v>
      </c>
      <c r="AA5527">
        <v>8971</v>
      </c>
      <c r="AB5527">
        <v>2991</v>
      </c>
      <c r="AC5527">
        <v>538</v>
      </c>
      <c r="AD5527" s="7">
        <f>invoices[[#This Row],[Rent]]+invoices[[#This Row],[Services]]+invoices[[#This Row],[GST]]</f>
        <v>12500</v>
      </c>
      <c r="AE5527" s="7">
        <f>invoices[[#This Row],[Total]]-invoices[[#This Row],[rent_amount]]</f>
        <v>0</v>
      </c>
      <c r="AF5527">
        <v>1047</v>
      </c>
      <c r="AG5527">
        <v>2790</v>
      </c>
      <c r="AH5527">
        <f>invoices[[#This Row],[EB Amount]]-invoices[[#This Row],[electricity_amount]]</f>
        <v>0</v>
      </c>
    </row>
    <row r="5528" spans="1:34">
      <c r="A5528" t="s">
        <v>3770</v>
      </c>
      <c r="B5528" t="s">
        <v>22</v>
      </c>
      <c r="C5528" t="s">
        <v>3771</v>
      </c>
      <c r="D5528" t="s">
        <v>24</v>
      </c>
      <c r="E5528" t="s">
        <v>247</v>
      </c>
      <c r="F5528" t="s">
        <v>2658</v>
      </c>
      <c r="G5528" t="s">
        <v>3772</v>
      </c>
      <c r="H5528" s="1">
        <f>DATE(YEAR(invoices[[#This Row],[due_date]]),MONTH(invoices[[#This Row],[due_date]]),1)</f>
        <v>45078</v>
      </c>
      <c r="I5528" s="1">
        <v>45084</v>
      </c>
      <c r="J5528">
        <v>12500</v>
      </c>
      <c r="K5528">
        <v>1643</v>
      </c>
      <c r="L5528">
        <v>0</v>
      </c>
      <c r="M5528">
        <f>invoices[[#This Row],[rent_amount]]+invoices[[#This Row],[electricity_amount]]+invoices[[#This Row],[other_charges]]</f>
        <v>14143</v>
      </c>
      <c r="N5528" t="s">
        <v>28</v>
      </c>
      <c r="O5528" t="s">
        <v>1511</v>
      </c>
      <c r="P5528">
        <v>0</v>
      </c>
      <c r="Q5528" t="b">
        <v>0</v>
      </c>
      <c r="R5528" t="s">
        <v>623</v>
      </c>
      <c r="S5528">
        <v>0</v>
      </c>
      <c r="T5528">
        <f>invoices[[#This Row],[total_amount]]</f>
        <v>14143</v>
      </c>
      <c r="U5528" s="2" t="s">
        <v>3773</v>
      </c>
      <c r="V5528" t="str">
        <f>INDEX([1]!Table1[tenantname],MATCH(invoices[[#This Row],[allotment_id]],[1]!Table1[TenantAllotmentID],0))</f>
        <v>Sparsh Rasthogi (C11-C2)</v>
      </c>
      <c r="W5528" t="s">
        <v>15122</v>
      </c>
      <c r="X5528" t="s">
        <v>15123</v>
      </c>
      <c r="Y5528" s="4">
        <v>45078</v>
      </c>
      <c r="Z5528" t="s">
        <v>15808</v>
      </c>
      <c r="AA5528">
        <v>8971</v>
      </c>
      <c r="AB5528">
        <v>2991</v>
      </c>
      <c r="AC5528">
        <v>538</v>
      </c>
      <c r="AD5528" s="7">
        <f>invoices[[#This Row],[Rent]]+invoices[[#This Row],[Services]]+invoices[[#This Row],[GST]]</f>
        <v>12500</v>
      </c>
      <c r="AE5528" s="7">
        <f>invoices[[#This Row],[Total]]-invoices[[#This Row],[rent_amount]]</f>
        <v>0</v>
      </c>
      <c r="AF5528">
        <v>1192</v>
      </c>
      <c r="AG5528">
        <v>1643</v>
      </c>
      <c r="AH5528">
        <f>invoices[[#This Row],[EB Amount]]-invoices[[#This Row],[electricity_amount]]</f>
        <v>0</v>
      </c>
    </row>
    <row r="5529" spans="1:34">
      <c r="A5529" t="s">
        <v>3872</v>
      </c>
      <c r="B5529" t="s">
        <v>22</v>
      </c>
      <c r="C5529" t="s">
        <v>3873</v>
      </c>
      <c r="D5529" t="s">
        <v>24</v>
      </c>
      <c r="E5529" t="s">
        <v>72</v>
      </c>
      <c r="F5529" t="s">
        <v>659</v>
      </c>
      <c r="G5529" t="s">
        <v>3874</v>
      </c>
      <c r="H5529" s="1">
        <f>DATE(YEAR(invoices[[#This Row],[due_date]]),MONTH(invoices[[#This Row],[due_date]]),1)</f>
        <v>45078</v>
      </c>
      <c r="I5529" s="1">
        <v>45084</v>
      </c>
      <c r="J5529">
        <v>12600</v>
      </c>
      <c r="K5529">
        <v>1829</v>
      </c>
      <c r="L5529">
        <v>0</v>
      </c>
      <c r="M5529">
        <f>invoices[[#This Row],[rent_amount]]+invoices[[#This Row],[electricity_amount]]+invoices[[#This Row],[other_charges]]</f>
        <v>14429</v>
      </c>
      <c r="N5529" t="s">
        <v>28</v>
      </c>
      <c r="O5529" t="s">
        <v>1511</v>
      </c>
      <c r="P5529">
        <v>0</v>
      </c>
      <c r="Q5529" t="b">
        <v>0</v>
      </c>
      <c r="R5529" t="s">
        <v>623</v>
      </c>
      <c r="S5529">
        <v>0</v>
      </c>
      <c r="T5529">
        <f>invoices[[#This Row],[total_amount]]</f>
        <v>14429</v>
      </c>
      <c r="U5529" t="s">
        <v>3875</v>
      </c>
      <c r="V5529" t="str">
        <f>INDEX([1]!Table1[tenantname],MATCH(invoices[[#This Row],[allotment_id]],[1]!Table1[TenantAllotmentID],0))</f>
        <v>Shaili Sharma (C34-C1)</v>
      </c>
      <c r="W5529" t="s">
        <v>15143</v>
      </c>
      <c r="X5529" t="s">
        <v>15144</v>
      </c>
      <c r="Y5529" s="4">
        <v>45078</v>
      </c>
      <c r="Z5529" t="s">
        <v>15808</v>
      </c>
      <c r="AA5529">
        <v>9043</v>
      </c>
      <c r="AB5529">
        <v>3014</v>
      </c>
      <c r="AC5529">
        <v>543</v>
      </c>
      <c r="AD5529" s="7">
        <f>invoices[[#This Row],[Rent]]+invoices[[#This Row],[Services]]+invoices[[#This Row],[GST]]</f>
        <v>12600</v>
      </c>
      <c r="AE5529" s="7">
        <f>invoices[[#This Row],[Total]]-invoices[[#This Row],[rent_amount]]</f>
        <v>0</v>
      </c>
      <c r="AF5529">
        <v>1238</v>
      </c>
      <c r="AG5529">
        <v>1829</v>
      </c>
      <c r="AH5529">
        <f>invoices[[#This Row],[EB Amount]]-invoices[[#This Row],[electricity_amount]]</f>
        <v>0</v>
      </c>
    </row>
    <row r="5530" spans="1:34">
      <c r="A5530" t="s">
        <v>4113</v>
      </c>
      <c r="B5530" t="s">
        <v>22</v>
      </c>
      <c r="C5530" t="s">
        <v>1864</v>
      </c>
      <c r="D5530" t="s">
        <v>24</v>
      </c>
      <c r="E5530" t="s">
        <v>25</v>
      </c>
      <c r="F5530" t="s">
        <v>1865</v>
      </c>
      <c r="G5530" t="s">
        <v>4114</v>
      </c>
      <c r="H5530" s="1">
        <f>DATE(YEAR(invoices[[#This Row],[due_date]]),MONTH(invoices[[#This Row],[due_date]]),1)</f>
        <v>45078</v>
      </c>
      <c r="I5530" s="1">
        <v>45084</v>
      </c>
      <c r="J5530">
        <v>11500</v>
      </c>
      <c r="K5530">
        <v>1550</v>
      </c>
      <c r="L5530">
        <v>0</v>
      </c>
      <c r="M5530">
        <f>invoices[[#This Row],[rent_amount]]+invoices[[#This Row],[electricity_amount]]+invoices[[#This Row],[other_charges]]</f>
        <v>13050</v>
      </c>
      <c r="N5530" t="s">
        <v>28</v>
      </c>
      <c r="O5530" t="s">
        <v>1511</v>
      </c>
      <c r="P5530">
        <v>0</v>
      </c>
      <c r="Q5530" t="b">
        <v>0</v>
      </c>
      <c r="R5530" t="s">
        <v>623</v>
      </c>
      <c r="S5530">
        <v>0</v>
      </c>
      <c r="T5530">
        <f>invoices[[#This Row],[total_amount]]</f>
        <v>13050</v>
      </c>
      <c r="U5530" t="s">
        <v>1868</v>
      </c>
      <c r="V5530" t="str">
        <f>INDEX([1]!Table1[tenantname],MATCH(invoices[[#This Row],[allotment_id]],[1]!Table1[TenantAllotmentID],0))</f>
        <v>Preeti Jharia (A24-B2)</v>
      </c>
      <c r="W5530" t="s">
        <v>14623</v>
      </c>
      <c r="X5530" t="s">
        <v>14624</v>
      </c>
      <c r="Y5530" s="4">
        <v>45078</v>
      </c>
      <c r="Z5530" t="s">
        <v>15808</v>
      </c>
      <c r="AA5530">
        <v>8254</v>
      </c>
      <c r="AB5530">
        <v>2751</v>
      </c>
      <c r="AC5530">
        <v>495</v>
      </c>
      <c r="AD5530" s="7">
        <f>invoices[[#This Row],[Rent]]+invoices[[#This Row],[Services]]+invoices[[#This Row],[GST]]</f>
        <v>11500</v>
      </c>
      <c r="AE5530" s="7">
        <f>invoices[[#This Row],[Total]]-invoices[[#This Row],[rent_amount]]</f>
        <v>0</v>
      </c>
      <c r="AF5530">
        <v>1348</v>
      </c>
      <c r="AG5530">
        <v>1550</v>
      </c>
      <c r="AH5530">
        <f>invoices[[#This Row],[EB Amount]]-invoices[[#This Row],[electricity_amount]]</f>
        <v>0</v>
      </c>
    </row>
    <row r="5531" spans="1:34">
      <c r="A5531" t="s">
        <v>4153</v>
      </c>
      <c r="B5531" t="s">
        <v>22</v>
      </c>
      <c r="C5531" t="s">
        <v>2066</v>
      </c>
      <c r="D5531" t="s">
        <v>24</v>
      </c>
      <c r="E5531" t="s">
        <v>96</v>
      </c>
      <c r="F5531" t="s">
        <v>97</v>
      </c>
      <c r="G5531" t="s">
        <v>4154</v>
      </c>
      <c r="H5531" s="1">
        <f>DATE(YEAR(invoices[[#This Row],[due_date]]),MONTH(invoices[[#This Row],[due_date]]),1)</f>
        <v>45078</v>
      </c>
      <c r="I5531" s="1">
        <v>45084</v>
      </c>
      <c r="J5531">
        <v>2917</v>
      </c>
      <c r="K5531">
        <v>368</v>
      </c>
      <c r="L5531">
        <v>2250</v>
      </c>
      <c r="M5531">
        <f>invoices[[#This Row],[rent_amount]]+invoices[[#This Row],[electricity_amount]]+invoices[[#This Row],[other_charges]]</f>
        <v>5535</v>
      </c>
      <c r="N5531" t="s">
        <v>28</v>
      </c>
      <c r="O5531" t="s">
        <v>1511</v>
      </c>
      <c r="P5531">
        <v>0</v>
      </c>
      <c r="Q5531" t="b">
        <v>0</v>
      </c>
      <c r="R5531" t="s">
        <v>623</v>
      </c>
      <c r="S5531">
        <v>0</v>
      </c>
      <c r="T5531">
        <f>invoices[[#This Row],[total_amount]]</f>
        <v>5535</v>
      </c>
      <c r="U5531" t="s">
        <v>2068</v>
      </c>
      <c r="V5531" t="str">
        <f>INDEX([1]!Table1[tenantname],MATCH(invoices[[#This Row],[allotment_id]],[1]!Table1[TenantAllotmentID],0))</f>
        <v>Sanket Sumant (B33-C2)</v>
      </c>
      <c r="W5531" t="s">
        <v>14696</v>
      </c>
      <c r="X5531" t="s">
        <v>14697</v>
      </c>
      <c r="Y5531" s="4">
        <v>45078</v>
      </c>
      <c r="Z5531" t="s">
        <v>15808</v>
      </c>
      <c r="AA5531">
        <v>2093</v>
      </c>
      <c r="AB5531">
        <v>698</v>
      </c>
      <c r="AC5531">
        <v>126</v>
      </c>
      <c r="AD5531" s="7">
        <f>invoices[[#This Row],[Rent]]+invoices[[#This Row],[Services]]+invoices[[#This Row],[GST]]</f>
        <v>2917</v>
      </c>
      <c r="AE5531" s="7">
        <f>invoices[[#This Row],[Total]]-invoices[[#This Row],[rent_amount]]</f>
        <v>0</v>
      </c>
      <c r="AF5531">
        <v>1367</v>
      </c>
      <c r="AG5531">
        <v>368</v>
      </c>
      <c r="AH5531">
        <f>invoices[[#This Row],[EB Amount]]-invoices[[#This Row],[electricity_amount]]</f>
        <v>0</v>
      </c>
    </row>
    <row r="5532" spans="1:34">
      <c r="A5532" t="s">
        <v>4191</v>
      </c>
      <c r="B5532" t="s">
        <v>22</v>
      </c>
      <c r="C5532" t="s">
        <v>859</v>
      </c>
      <c r="D5532" t="s">
        <v>24</v>
      </c>
      <c r="E5532" t="s">
        <v>268</v>
      </c>
      <c r="F5532" t="s">
        <v>860</v>
      </c>
      <c r="G5532" t="s">
        <v>4192</v>
      </c>
      <c r="H5532" s="1">
        <f>DATE(YEAR(invoices[[#This Row],[due_date]]),MONTH(invoices[[#This Row],[due_date]]),1)</f>
        <v>45078</v>
      </c>
      <c r="I5532" s="1">
        <v>45084</v>
      </c>
      <c r="J5532">
        <v>13600</v>
      </c>
      <c r="K5532">
        <v>1302</v>
      </c>
      <c r="L5532">
        <v>0</v>
      </c>
      <c r="M5532">
        <f>invoices[[#This Row],[rent_amount]]+invoices[[#This Row],[electricity_amount]]+invoices[[#This Row],[other_charges]]</f>
        <v>14902</v>
      </c>
      <c r="N5532" t="s">
        <v>28</v>
      </c>
      <c r="O5532" t="s">
        <v>1511</v>
      </c>
      <c r="P5532">
        <v>0</v>
      </c>
      <c r="Q5532" t="b">
        <v>0</v>
      </c>
      <c r="R5532" t="s">
        <v>623</v>
      </c>
      <c r="S5532">
        <v>0</v>
      </c>
      <c r="T5532">
        <f>invoices[[#This Row],[total_amount]]</f>
        <v>14902</v>
      </c>
      <c r="U5532" t="s">
        <v>862</v>
      </c>
      <c r="V5532" t="str">
        <f>INDEX([1]!Table1[tenantname],MATCH(invoices[[#This Row],[allotment_id]],[1]!Table1[TenantAllotmentID],0))</f>
        <v>Ramkumar Ganesan (C21-B2)</v>
      </c>
      <c r="W5532" t="s">
        <v>14259</v>
      </c>
      <c r="X5532" t="s">
        <v>14260</v>
      </c>
      <c r="Y5532" s="4">
        <v>45078</v>
      </c>
      <c r="Z5532" t="s">
        <v>15808</v>
      </c>
      <c r="AA5532">
        <v>9761</v>
      </c>
      <c r="AB5532">
        <v>3253</v>
      </c>
      <c r="AC5532">
        <v>586</v>
      </c>
      <c r="AD5532" s="7">
        <f>invoices[[#This Row],[Rent]]+invoices[[#This Row],[Services]]+invoices[[#This Row],[GST]]</f>
        <v>13600</v>
      </c>
      <c r="AE5532" s="7">
        <f>invoices[[#This Row],[Total]]-invoices[[#This Row],[rent_amount]]</f>
        <v>0</v>
      </c>
      <c r="AF5532">
        <v>1382</v>
      </c>
      <c r="AG5532">
        <v>1302</v>
      </c>
      <c r="AH5532">
        <f>invoices[[#This Row],[EB Amount]]-invoices[[#This Row],[electricity_amount]]</f>
        <v>0</v>
      </c>
    </row>
    <row r="5533" spans="1:34">
      <c r="A5533" t="s">
        <v>4204</v>
      </c>
      <c r="B5533" t="s">
        <v>22</v>
      </c>
      <c r="C5533" t="s">
        <v>1274</v>
      </c>
      <c r="D5533" t="s">
        <v>24</v>
      </c>
      <c r="E5533" t="s">
        <v>195</v>
      </c>
      <c r="F5533" t="s">
        <v>196</v>
      </c>
      <c r="G5533" t="s">
        <v>4205</v>
      </c>
      <c r="H5533" s="1">
        <f>DATE(YEAR(invoices[[#This Row],[due_date]]),MONTH(invoices[[#This Row],[due_date]]),1)</f>
        <v>45078</v>
      </c>
      <c r="I5533" s="1">
        <v>45084</v>
      </c>
      <c r="J5533">
        <v>13600</v>
      </c>
      <c r="K5533">
        <v>2108</v>
      </c>
      <c r="L5533">
        <v>0</v>
      </c>
      <c r="M5533">
        <f>invoices[[#This Row],[rent_amount]]+invoices[[#This Row],[electricity_amount]]+invoices[[#This Row],[other_charges]]</f>
        <v>15708</v>
      </c>
      <c r="N5533" t="s">
        <v>28</v>
      </c>
      <c r="O5533" t="s">
        <v>1511</v>
      </c>
      <c r="P5533">
        <v>0</v>
      </c>
      <c r="Q5533" t="b">
        <v>0</v>
      </c>
      <c r="R5533" t="s">
        <v>623</v>
      </c>
      <c r="S5533">
        <v>0</v>
      </c>
      <c r="T5533">
        <f>invoices[[#This Row],[total_amount]]</f>
        <v>15708</v>
      </c>
      <c r="U5533" t="s">
        <v>1276</v>
      </c>
      <c r="V5533" t="str">
        <f>INDEX([1]!Table1[tenantname],MATCH(invoices[[#This Row],[allotment_id]],[1]!Table1[TenantAllotmentID],0))</f>
        <v>Sreyashi Chowdhury (D41-B1)</v>
      </c>
      <c r="W5533" t="s">
        <v>14409</v>
      </c>
      <c r="X5533" t="s">
        <v>14410</v>
      </c>
      <c r="Y5533" s="4">
        <v>45078</v>
      </c>
      <c r="Z5533" t="s">
        <v>15808</v>
      </c>
      <c r="AA5533">
        <v>9761</v>
      </c>
      <c r="AB5533">
        <v>3253</v>
      </c>
      <c r="AC5533">
        <v>586</v>
      </c>
      <c r="AD5533" s="7">
        <f>invoices[[#This Row],[Rent]]+invoices[[#This Row],[Services]]+invoices[[#This Row],[GST]]</f>
        <v>13600</v>
      </c>
      <c r="AE5533" s="7">
        <f>invoices[[#This Row],[Total]]-invoices[[#This Row],[rent_amount]]</f>
        <v>0</v>
      </c>
      <c r="AF5533">
        <v>1388</v>
      </c>
      <c r="AG5533">
        <v>2108</v>
      </c>
      <c r="AH5533">
        <f>invoices[[#This Row],[EB Amount]]-invoices[[#This Row],[electricity_amount]]</f>
        <v>0</v>
      </c>
    </row>
    <row r="5534" spans="1:34">
      <c r="A5534" t="s">
        <v>4224</v>
      </c>
      <c r="B5534" t="s">
        <v>22</v>
      </c>
      <c r="C5534" t="s">
        <v>2757</v>
      </c>
      <c r="D5534" t="s">
        <v>24</v>
      </c>
      <c r="E5534" t="s">
        <v>254</v>
      </c>
      <c r="F5534" t="s">
        <v>790</v>
      </c>
      <c r="G5534" t="s">
        <v>4225</v>
      </c>
      <c r="H5534" s="1">
        <f>DATE(YEAR(invoices[[#This Row],[due_date]]),MONTH(invoices[[#This Row],[due_date]]),1)</f>
        <v>45078</v>
      </c>
      <c r="I5534" s="1">
        <v>45084</v>
      </c>
      <c r="J5534">
        <v>2084</v>
      </c>
      <c r="K5534">
        <v>1488</v>
      </c>
      <c r="L5534">
        <v>2250</v>
      </c>
      <c r="M5534">
        <f>invoices[[#This Row],[rent_amount]]+invoices[[#This Row],[electricity_amount]]+invoices[[#This Row],[other_charges]]</f>
        <v>5822</v>
      </c>
      <c r="N5534" t="s">
        <v>28</v>
      </c>
      <c r="O5534" t="s">
        <v>1511</v>
      </c>
      <c r="P5534">
        <v>0</v>
      </c>
      <c r="Q5534" t="b">
        <v>0</v>
      </c>
      <c r="R5534" t="s">
        <v>623</v>
      </c>
      <c r="S5534">
        <v>0</v>
      </c>
      <c r="T5534">
        <f>invoices[[#This Row],[total_amount]]</f>
        <v>5822</v>
      </c>
      <c r="U5534" t="s">
        <v>2758</v>
      </c>
      <c r="V5534" t="str">
        <f>INDEX([1]!Table1[tenantname],MATCH(invoices[[#This Row],[allotment_id]],[1]!Table1[TenantAllotmentID],0))</f>
        <v>Sandra H (C42-C2)</v>
      </c>
      <c r="W5534" t="s">
        <v>14886</v>
      </c>
      <c r="X5534" t="s">
        <v>14887</v>
      </c>
      <c r="Y5534" s="4">
        <v>45078</v>
      </c>
      <c r="Z5534" t="s">
        <v>15808</v>
      </c>
      <c r="AA5534">
        <v>1495</v>
      </c>
      <c r="AB5534">
        <v>499</v>
      </c>
      <c r="AC5534">
        <v>90</v>
      </c>
      <c r="AD5534" s="7">
        <f>invoices[[#This Row],[Rent]]+invoices[[#This Row],[Services]]+invoices[[#This Row],[GST]]</f>
        <v>2084</v>
      </c>
      <c r="AE5534" s="7">
        <f>invoices[[#This Row],[Total]]-invoices[[#This Row],[rent_amount]]</f>
        <v>0</v>
      </c>
      <c r="AF5534">
        <v>1398</v>
      </c>
      <c r="AG5534">
        <v>1488</v>
      </c>
      <c r="AH5534">
        <f>invoices[[#This Row],[EB Amount]]-invoices[[#This Row],[electricity_amount]]</f>
        <v>0</v>
      </c>
    </row>
    <row r="5535" spans="1:34">
      <c r="A5535" t="s">
        <v>4242</v>
      </c>
      <c r="B5535" t="s">
        <v>22</v>
      </c>
      <c r="C5535" t="s">
        <v>166</v>
      </c>
      <c r="D5535" t="s">
        <v>24</v>
      </c>
      <c r="E5535" t="s">
        <v>167</v>
      </c>
      <c r="F5535" t="s">
        <v>168</v>
      </c>
      <c r="G5535" t="s">
        <v>4243</v>
      </c>
      <c r="H5535" s="1">
        <f>DATE(YEAR(invoices[[#This Row],[due_date]]),MONTH(invoices[[#This Row],[due_date]]),1)</f>
        <v>45078</v>
      </c>
      <c r="I5535" s="1">
        <v>45084</v>
      </c>
      <c r="J5535">
        <v>12500</v>
      </c>
      <c r="K5535">
        <v>1922</v>
      </c>
      <c r="L5535">
        <v>0</v>
      </c>
      <c r="M5535">
        <f>invoices[[#This Row],[rent_amount]]+invoices[[#This Row],[electricity_amount]]+invoices[[#This Row],[other_charges]]</f>
        <v>14422</v>
      </c>
      <c r="N5535" t="s">
        <v>28</v>
      </c>
      <c r="O5535" t="s">
        <v>1511</v>
      </c>
      <c r="P5535">
        <v>0</v>
      </c>
      <c r="Q5535" t="b">
        <v>0</v>
      </c>
      <c r="R5535" t="s">
        <v>623</v>
      </c>
      <c r="S5535">
        <v>0</v>
      </c>
      <c r="T5535">
        <f>invoices[[#This Row],[total_amount]]</f>
        <v>14422</v>
      </c>
      <c r="U5535" t="s">
        <v>171</v>
      </c>
      <c r="V5535" t="str">
        <f>INDEX([1]!Table1[tenantname],MATCH(invoices[[#This Row],[allotment_id]],[1]!Table1[TenantAllotmentID],0))</f>
        <v>Shubhashish . (B42-C2)</v>
      </c>
      <c r="W5535" t="s">
        <v>14022</v>
      </c>
      <c r="X5535" t="s">
        <v>14023</v>
      </c>
      <c r="Y5535" s="4">
        <v>45078</v>
      </c>
      <c r="Z5535" t="s">
        <v>15808</v>
      </c>
      <c r="AA5535">
        <v>8971</v>
      </c>
      <c r="AB5535">
        <v>2991</v>
      </c>
      <c r="AC5535">
        <v>538</v>
      </c>
      <c r="AD5535" s="7">
        <f>invoices[[#This Row],[Rent]]+invoices[[#This Row],[Services]]+invoices[[#This Row],[GST]]</f>
        <v>12500</v>
      </c>
      <c r="AE5535" s="7">
        <f>invoices[[#This Row],[Total]]-invoices[[#This Row],[rent_amount]]</f>
        <v>0</v>
      </c>
      <c r="AF5535">
        <v>1406</v>
      </c>
      <c r="AG5535">
        <v>1922</v>
      </c>
      <c r="AH5535">
        <f>invoices[[#This Row],[EB Amount]]-invoices[[#This Row],[electricity_amount]]</f>
        <v>0</v>
      </c>
    </row>
    <row r="5536" spans="1:34">
      <c r="A5536" t="s">
        <v>4333</v>
      </c>
      <c r="B5536" t="s">
        <v>22</v>
      </c>
      <c r="C5536" t="s">
        <v>3654</v>
      </c>
      <c r="D5536" t="s">
        <v>24</v>
      </c>
      <c r="E5536" t="s">
        <v>275</v>
      </c>
      <c r="F5536" t="s">
        <v>411</v>
      </c>
      <c r="G5536" t="s">
        <v>4334</v>
      </c>
      <c r="H5536" s="1">
        <f>DATE(YEAR(invoices[[#This Row],[due_date]]),MONTH(invoices[[#This Row],[due_date]]),1)</f>
        <v>45078</v>
      </c>
      <c r="I5536" s="1">
        <v>45084</v>
      </c>
      <c r="J5536">
        <v>2718</v>
      </c>
      <c r="K5536">
        <v>0</v>
      </c>
      <c r="L5536">
        <v>0</v>
      </c>
      <c r="M5536">
        <f>invoices[[#This Row],[rent_amount]]+invoices[[#This Row],[electricity_amount]]+invoices[[#This Row],[other_charges]]</f>
        <v>2718</v>
      </c>
      <c r="N5536" t="s">
        <v>28</v>
      </c>
      <c r="O5536" t="s">
        <v>1511</v>
      </c>
      <c r="P5536">
        <v>0</v>
      </c>
      <c r="Q5536" t="b">
        <v>0</v>
      </c>
      <c r="R5536" t="s">
        <v>623</v>
      </c>
      <c r="S5536">
        <v>0</v>
      </c>
      <c r="T5536">
        <f>invoices[[#This Row],[total_amount]]</f>
        <v>2718</v>
      </c>
      <c r="U5536" t="s">
        <v>4335</v>
      </c>
      <c r="V5536" t="str">
        <f>INDEX([1]!Table1[tenantname],MATCH(invoices[[#This Row],[allotment_id]],[1]!Table1[TenantAllotmentID],0))</f>
        <v>Srividya Bannaravuri (B44-B2)</v>
      </c>
      <c r="W5536" t="s">
        <v>15100</v>
      </c>
      <c r="X5536" t="s">
        <v>15214</v>
      </c>
      <c r="Y5536" s="4">
        <v>45078</v>
      </c>
      <c r="Z5536" t="s">
        <v>15808</v>
      </c>
      <c r="AA5536">
        <v>1951</v>
      </c>
      <c r="AB5536">
        <v>650</v>
      </c>
      <c r="AC5536">
        <v>117</v>
      </c>
      <c r="AD5536" s="7">
        <f>invoices[[#This Row],[Rent]]+invoices[[#This Row],[Services]]+invoices[[#This Row],[GST]]</f>
        <v>2718</v>
      </c>
      <c r="AE5536" s="7">
        <f>invoices[[#This Row],[Total]]-invoices[[#This Row],[rent_amount]]</f>
        <v>0</v>
      </c>
      <c r="AF5536">
        <v>1442</v>
      </c>
      <c r="AG5536">
        <v>0</v>
      </c>
      <c r="AH5536">
        <f>invoices[[#This Row],[EB Amount]]-invoices[[#This Row],[electricity_amount]]</f>
        <v>0</v>
      </c>
    </row>
    <row r="5537" spans="1:34">
      <c r="A5537" t="s">
        <v>4364</v>
      </c>
      <c r="B5537" t="s">
        <v>22</v>
      </c>
      <c r="C5537" t="s">
        <v>3627</v>
      </c>
      <c r="D5537" t="s">
        <v>24</v>
      </c>
      <c r="E5537" t="s">
        <v>25</v>
      </c>
      <c r="F5537" t="s">
        <v>26</v>
      </c>
      <c r="G5537" t="s">
        <v>4365</v>
      </c>
      <c r="H5537" s="1">
        <f>DATE(YEAR(invoices[[#This Row],[due_date]]),MONTH(invoices[[#This Row],[due_date]]),1)</f>
        <v>45078</v>
      </c>
      <c r="I5537" s="1">
        <v>45084</v>
      </c>
      <c r="J5537">
        <v>12500</v>
      </c>
      <c r="K5537">
        <v>1200</v>
      </c>
      <c r="L5537">
        <v>0</v>
      </c>
      <c r="M5537">
        <f>invoices[[#This Row],[rent_amount]]+invoices[[#This Row],[electricity_amount]]+invoices[[#This Row],[other_charges]]</f>
        <v>13700</v>
      </c>
      <c r="N5537" t="s">
        <v>28</v>
      </c>
      <c r="O5537" t="s">
        <v>1511</v>
      </c>
      <c r="P5537">
        <v>0</v>
      </c>
      <c r="Q5537" t="b">
        <v>0</v>
      </c>
      <c r="R5537" t="s">
        <v>623</v>
      </c>
      <c r="S5537">
        <v>0</v>
      </c>
      <c r="T5537">
        <f>invoices[[#This Row],[total_amount]]</f>
        <v>13700</v>
      </c>
      <c r="U5537" t="s">
        <v>3629</v>
      </c>
      <c r="V5537" t="str">
        <f>INDEX([1]!Table1[tenantname],MATCH(invoices[[#This Row],[allotment_id]],[1]!Table1[TenantAllotmentID],0))</f>
        <v>Sameeksha Mahajan (A24-C1)</v>
      </c>
      <c r="W5537" t="s">
        <v>15093</v>
      </c>
      <c r="X5537" t="s">
        <v>15094</v>
      </c>
      <c r="Y5537" s="4">
        <v>45078</v>
      </c>
      <c r="Z5537" t="s">
        <v>15808</v>
      </c>
      <c r="AA5537">
        <v>8971</v>
      </c>
      <c r="AB5537">
        <v>2991</v>
      </c>
      <c r="AC5537">
        <v>538</v>
      </c>
      <c r="AD5537" s="7">
        <f>invoices[[#This Row],[Rent]]+invoices[[#This Row],[Services]]+invoices[[#This Row],[GST]]</f>
        <v>12500</v>
      </c>
      <c r="AE5537" s="7">
        <f>invoices[[#This Row],[Total]]-invoices[[#This Row],[rent_amount]]</f>
        <v>0</v>
      </c>
      <c r="AF5537">
        <v>1454</v>
      </c>
      <c r="AG5537">
        <v>1200</v>
      </c>
      <c r="AH5537">
        <f>invoices[[#This Row],[EB Amount]]-invoices[[#This Row],[electricity_amount]]</f>
        <v>0</v>
      </c>
    </row>
    <row r="5538" spans="1:34">
      <c r="A5538" t="s">
        <v>4460</v>
      </c>
      <c r="B5538" t="s">
        <v>22</v>
      </c>
      <c r="C5538" t="s">
        <v>281</v>
      </c>
      <c r="D5538" t="s">
        <v>24</v>
      </c>
      <c r="E5538" t="s">
        <v>34</v>
      </c>
      <c r="F5538" t="s">
        <v>282</v>
      </c>
      <c r="G5538" t="s">
        <v>4461</v>
      </c>
      <c r="H5538" s="1">
        <f>DATE(YEAR(invoices[[#This Row],[due_date]]),MONTH(invoices[[#This Row],[due_date]]),1)</f>
        <v>45078</v>
      </c>
      <c r="I5538" s="1">
        <v>45084</v>
      </c>
      <c r="J5538">
        <v>12500</v>
      </c>
      <c r="K5538">
        <v>1829</v>
      </c>
      <c r="L5538">
        <v>0</v>
      </c>
      <c r="M5538">
        <f>invoices[[#This Row],[rent_amount]]+invoices[[#This Row],[electricity_amount]]+invoices[[#This Row],[other_charges]]</f>
        <v>14329</v>
      </c>
      <c r="N5538" t="s">
        <v>28</v>
      </c>
      <c r="O5538" t="s">
        <v>1511</v>
      </c>
      <c r="P5538">
        <v>0</v>
      </c>
      <c r="Q5538" t="b">
        <v>0</v>
      </c>
      <c r="R5538" t="s">
        <v>623</v>
      </c>
      <c r="S5538">
        <v>0</v>
      </c>
      <c r="T5538">
        <f>invoices[[#This Row],[total_amount]]</f>
        <v>14329</v>
      </c>
      <c r="U5538" t="s">
        <v>283</v>
      </c>
      <c r="V5538" t="str">
        <f>INDEX([1]!Table1[tenantname],MATCH(invoices[[#This Row],[allotment_id]],[1]!Table1[TenantAllotmentID],0))</f>
        <v>kiranmai Bhatlapenumarthi (B43-C2)</v>
      </c>
      <c r="W5538" t="s">
        <v>14054</v>
      </c>
      <c r="X5538" t="s">
        <v>14055</v>
      </c>
      <c r="Y5538" s="4">
        <v>45078</v>
      </c>
      <c r="Z5538" t="s">
        <v>15808</v>
      </c>
      <c r="AA5538">
        <v>8971</v>
      </c>
      <c r="AB5538">
        <v>2991</v>
      </c>
      <c r="AC5538">
        <v>538</v>
      </c>
      <c r="AD5538" s="7">
        <f>invoices[[#This Row],[Rent]]+invoices[[#This Row],[Services]]+invoices[[#This Row],[GST]]</f>
        <v>12500</v>
      </c>
      <c r="AE5538" s="7">
        <f>invoices[[#This Row],[Total]]-invoices[[#This Row],[rent_amount]]</f>
        <v>0</v>
      </c>
      <c r="AF5538">
        <v>1493</v>
      </c>
      <c r="AG5538">
        <v>1829</v>
      </c>
      <c r="AH5538">
        <f>invoices[[#This Row],[EB Amount]]-invoices[[#This Row],[electricity_amount]]</f>
        <v>0</v>
      </c>
    </row>
    <row r="5539" spans="1:34">
      <c r="A5539" t="s">
        <v>4593</v>
      </c>
      <c r="B5539" t="s">
        <v>22</v>
      </c>
      <c r="C5539" t="s">
        <v>304</v>
      </c>
      <c r="D5539" t="s">
        <v>24</v>
      </c>
      <c r="E5539" t="s">
        <v>181</v>
      </c>
      <c r="F5539" t="s">
        <v>305</v>
      </c>
      <c r="G5539" t="s">
        <v>4594</v>
      </c>
      <c r="H5539" s="1">
        <f>DATE(YEAR(invoices[[#This Row],[due_date]]),MONTH(invoices[[#This Row],[due_date]]),1)</f>
        <v>45078</v>
      </c>
      <c r="I5539" s="1">
        <v>45084</v>
      </c>
      <c r="J5539">
        <v>12500</v>
      </c>
      <c r="K5539">
        <v>900</v>
      </c>
      <c r="L5539">
        <v>0</v>
      </c>
      <c r="M5539">
        <f>invoices[[#This Row],[rent_amount]]+invoices[[#This Row],[electricity_amount]]+invoices[[#This Row],[other_charges]]</f>
        <v>13400</v>
      </c>
      <c r="N5539" t="s">
        <v>28</v>
      </c>
      <c r="O5539" t="s">
        <v>1118</v>
      </c>
      <c r="P5539">
        <v>0</v>
      </c>
      <c r="Q5539" t="b">
        <v>0</v>
      </c>
      <c r="R5539" t="s">
        <v>623</v>
      </c>
      <c r="S5539">
        <v>0</v>
      </c>
      <c r="T5539">
        <f>invoices[[#This Row],[total_amount]]</f>
        <v>13400</v>
      </c>
      <c r="U5539" t="s">
        <v>309</v>
      </c>
      <c r="V5539" t="str">
        <f>INDEX([1]!Table1[tenantname],MATCH(invoices[[#This Row],[allotment_id]],[1]!Table1[TenantAllotmentID],0))</f>
        <v>Chandana Sai Bade (B24-C1)</v>
      </c>
      <c r="W5539" t="s">
        <v>14062</v>
      </c>
      <c r="X5539" t="s">
        <v>14063</v>
      </c>
      <c r="Y5539" s="4">
        <v>45078</v>
      </c>
      <c r="Z5539" t="s">
        <v>15808</v>
      </c>
      <c r="AA5539">
        <v>8971</v>
      </c>
      <c r="AB5539">
        <v>2991</v>
      </c>
      <c r="AC5539">
        <v>538</v>
      </c>
      <c r="AD5539" s="7">
        <f>invoices[[#This Row],[Rent]]+invoices[[#This Row],[Services]]+invoices[[#This Row],[GST]]</f>
        <v>12500</v>
      </c>
      <c r="AE5539" s="7">
        <f>invoices[[#This Row],[Total]]-invoices[[#This Row],[rent_amount]]</f>
        <v>0</v>
      </c>
      <c r="AF5539">
        <v>1552</v>
      </c>
      <c r="AG5539">
        <v>900</v>
      </c>
      <c r="AH5539">
        <f>invoices[[#This Row],[EB Amount]]-invoices[[#This Row],[electricity_amount]]</f>
        <v>0</v>
      </c>
    </row>
    <row r="5540" spans="1:34">
      <c r="A5540" t="s">
        <v>4878</v>
      </c>
      <c r="B5540" t="s">
        <v>22</v>
      </c>
      <c r="C5540" t="s">
        <v>1421</v>
      </c>
      <c r="D5540" t="s">
        <v>24</v>
      </c>
      <c r="E5540" t="s">
        <v>34</v>
      </c>
      <c r="F5540" t="s">
        <v>58</v>
      </c>
      <c r="G5540" t="s">
        <v>4879</v>
      </c>
      <c r="H5540" s="1">
        <f>DATE(YEAR(invoices[[#This Row],[due_date]]),MONTH(invoices[[#This Row],[due_date]]),1)</f>
        <v>45078</v>
      </c>
      <c r="I5540" s="1">
        <v>45084</v>
      </c>
      <c r="J5540">
        <v>13600</v>
      </c>
      <c r="K5540">
        <v>1593</v>
      </c>
      <c r="L5540">
        <v>0</v>
      </c>
      <c r="M5540">
        <f>invoices[[#This Row],[rent_amount]]+invoices[[#This Row],[electricity_amount]]+invoices[[#This Row],[other_charges]]</f>
        <v>15193</v>
      </c>
      <c r="N5540" t="s">
        <v>28</v>
      </c>
      <c r="O5540" t="s">
        <v>1511</v>
      </c>
      <c r="P5540">
        <v>0</v>
      </c>
      <c r="Q5540" t="b">
        <v>0</v>
      </c>
      <c r="R5540" t="s">
        <v>623</v>
      </c>
      <c r="S5540">
        <v>0</v>
      </c>
      <c r="T5540">
        <f>invoices[[#This Row],[total_amount]]</f>
        <v>15193</v>
      </c>
      <c r="U5540" t="s">
        <v>1423</v>
      </c>
      <c r="V5540" t="str">
        <f>INDEX([1]!Table1[tenantname],MATCH(invoices[[#This Row],[allotment_id]],[1]!Table1[TenantAllotmentID],0))</f>
        <v>Sai Roshni Matta (B43-B2)</v>
      </c>
      <c r="W5540" t="s">
        <v>14466</v>
      </c>
      <c r="X5540" t="s">
        <v>14467</v>
      </c>
      <c r="Y5540" s="4">
        <v>45078</v>
      </c>
      <c r="Z5540" t="s">
        <v>15808</v>
      </c>
      <c r="AA5540">
        <v>9761</v>
      </c>
      <c r="AB5540">
        <v>3253</v>
      </c>
      <c r="AC5540">
        <v>586</v>
      </c>
      <c r="AD5540" s="7">
        <f>invoices[[#This Row],[Rent]]+invoices[[#This Row],[Services]]+invoices[[#This Row],[GST]]</f>
        <v>13600</v>
      </c>
      <c r="AE5540" s="7">
        <f>invoices[[#This Row],[Total]]-invoices[[#This Row],[rent_amount]]</f>
        <v>0</v>
      </c>
      <c r="AF5540">
        <v>1682</v>
      </c>
      <c r="AG5540">
        <v>1593</v>
      </c>
      <c r="AH5540">
        <f>invoices[[#This Row],[EB Amount]]-invoices[[#This Row],[electricity_amount]]</f>
        <v>0</v>
      </c>
    </row>
    <row r="5541" spans="1:34">
      <c r="A5541" t="s">
        <v>4928</v>
      </c>
      <c r="B5541" t="s">
        <v>22</v>
      </c>
      <c r="C5541" t="s">
        <v>4929</v>
      </c>
      <c r="D5541" t="s">
        <v>24</v>
      </c>
      <c r="E5541" t="s">
        <v>104</v>
      </c>
      <c r="F5541" t="s">
        <v>380</v>
      </c>
      <c r="G5541" t="s">
        <v>4930</v>
      </c>
      <c r="H5541" s="1">
        <f>DATE(YEAR(invoices[[#This Row],[due_date]]),MONTH(invoices[[#This Row],[due_date]]),1)</f>
        <v>45078</v>
      </c>
      <c r="I5541" s="1">
        <v>45084</v>
      </c>
      <c r="J5541">
        <v>18300</v>
      </c>
      <c r="K5541">
        <v>1488</v>
      </c>
      <c r="L5541">
        <v>0</v>
      </c>
      <c r="M5541">
        <f>invoices[[#This Row],[rent_amount]]+invoices[[#This Row],[electricity_amount]]+invoices[[#This Row],[other_charges]]</f>
        <v>19788</v>
      </c>
      <c r="N5541" t="s">
        <v>28</v>
      </c>
      <c r="O5541" t="s">
        <v>622</v>
      </c>
      <c r="P5541">
        <v>0</v>
      </c>
      <c r="Q5541" t="b">
        <v>0</v>
      </c>
      <c r="R5541" t="s">
        <v>623</v>
      </c>
      <c r="S5541">
        <v>0</v>
      </c>
      <c r="T5541">
        <f>invoices[[#This Row],[total_amount]]</f>
        <v>19788</v>
      </c>
      <c r="U5541" t="s">
        <v>4931</v>
      </c>
      <c r="V5541" t="str">
        <f>INDEX([1]!Table1[tenantname],MATCH(invoices[[#This Row],[allotment_id]],[1]!Table1[TenantAllotmentID],0))</f>
        <v>Akshay KulangaraValappil Jini (B14-A1)</v>
      </c>
      <c r="W5541" t="s">
        <v>15310</v>
      </c>
      <c r="X5541" t="s">
        <v>15311</v>
      </c>
      <c r="Y5541" s="4">
        <v>45078</v>
      </c>
      <c r="Z5541" t="s">
        <v>15808</v>
      </c>
      <c r="AA5541">
        <v>13134</v>
      </c>
      <c r="AB5541">
        <v>4378</v>
      </c>
      <c r="AC5541">
        <v>788</v>
      </c>
      <c r="AD5541" s="7">
        <f>invoices[[#This Row],[Rent]]+invoices[[#This Row],[Services]]+invoices[[#This Row],[GST]]</f>
        <v>18300</v>
      </c>
      <c r="AE5541" s="7">
        <f>invoices[[#This Row],[Total]]-invoices[[#This Row],[rent_amount]]</f>
        <v>0</v>
      </c>
      <c r="AF5541">
        <v>1708</v>
      </c>
      <c r="AG5541">
        <v>1488</v>
      </c>
      <c r="AH5541">
        <f>invoices[[#This Row],[EB Amount]]-invoices[[#This Row],[electricity_amount]]</f>
        <v>0</v>
      </c>
    </row>
    <row r="5542" spans="1:34">
      <c r="A5542" t="s">
        <v>5137</v>
      </c>
      <c r="B5542" t="s">
        <v>22</v>
      </c>
      <c r="C5542" t="s">
        <v>3141</v>
      </c>
      <c r="D5542" t="s">
        <v>24</v>
      </c>
      <c r="E5542" t="s">
        <v>268</v>
      </c>
      <c r="F5542" t="s">
        <v>269</v>
      </c>
      <c r="G5542" t="s">
        <v>5138</v>
      </c>
      <c r="H5542" s="1">
        <f>DATE(YEAR(invoices[[#This Row],[due_date]]),MONTH(invoices[[#This Row],[due_date]]),1)</f>
        <v>45078</v>
      </c>
      <c r="I5542" s="1">
        <v>45084</v>
      </c>
      <c r="J5542">
        <v>12500</v>
      </c>
      <c r="K5542">
        <v>1302</v>
      </c>
      <c r="L5542">
        <v>0</v>
      </c>
      <c r="M5542">
        <f>invoices[[#This Row],[rent_amount]]+invoices[[#This Row],[electricity_amount]]+invoices[[#This Row],[other_charges]]</f>
        <v>13802</v>
      </c>
      <c r="N5542" t="s">
        <v>28</v>
      </c>
      <c r="O5542" t="s">
        <v>1511</v>
      </c>
      <c r="P5542">
        <v>0</v>
      </c>
      <c r="Q5542" t="b">
        <v>0</v>
      </c>
      <c r="R5542" t="s">
        <v>623</v>
      </c>
      <c r="S5542">
        <v>0</v>
      </c>
      <c r="T5542">
        <f>invoices[[#This Row],[total_amount]]</f>
        <v>13802</v>
      </c>
      <c r="U5542" t="s">
        <v>3143</v>
      </c>
      <c r="V5542" t="str">
        <f>INDEX([1]!Table1[tenantname],MATCH(invoices[[#This Row],[allotment_id]],[1]!Table1[TenantAllotmentID],0))</f>
        <v>Tushar Kumar (C21-C1)</v>
      </c>
      <c r="W5542" t="s">
        <v>14982</v>
      </c>
      <c r="X5542" t="s">
        <v>14983</v>
      </c>
      <c r="Y5542" s="4">
        <v>45078</v>
      </c>
      <c r="Z5542" t="s">
        <v>15808</v>
      </c>
      <c r="AA5542">
        <v>8971</v>
      </c>
      <c r="AB5542">
        <v>2991</v>
      </c>
      <c r="AC5542">
        <v>538</v>
      </c>
      <c r="AD5542" s="7">
        <f>invoices[[#This Row],[Rent]]+invoices[[#This Row],[Services]]+invoices[[#This Row],[GST]]</f>
        <v>12500</v>
      </c>
      <c r="AE5542" s="7">
        <f>invoices[[#This Row],[Total]]-invoices[[#This Row],[rent_amount]]</f>
        <v>0</v>
      </c>
      <c r="AF5542">
        <v>1806</v>
      </c>
      <c r="AG5542">
        <v>1302</v>
      </c>
      <c r="AH5542">
        <f>invoices[[#This Row],[EB Amount]]-invoices[[#This Row],[electricity_amount]]</f>
        <v>0</v>
      </c>
    </row>
    <row r="5543" spans="1:34">
      <c r="A5543" t="s">
        <v>5153</v>
      </c>
      <c r="B5543" t="s">
        <v>22</v>
      </c>
      <c r="C5543" t="s">
        <v>5154</v>
      </c>
      <c r="D5543" t="s">
        <v>24</v>
      </c>
      <c r="E5543" t="s">
        <v>342</v>
      </c>
      <c r="F5543" t="s">
        <v>343</v>
      </c>
      <c r="G5543" t="s">
        <v>5155</v>
      </c>
      <c r="H5543" s="1">
        <f>DATE(YEAR(invoices[[#This Row],[due_date]]),MONTH(invoices[[#This Row],[due_date]]),1)</f>
        <v>45078</v>
      </c>
      <c r="I5543" s="1">
        <v>45084</v>
      </c>
      <c r="J5543">
        <v>907</v>
      </c>
      <c r="K5543">
        <v>1705</v>
      </c>
      <c r="L5543">
        <v>2250</v>
      </c>
      <c r="M5543">
        <f>invoices[[#This Row],[rent_amount]]+invoices[[#This Row],[electricity_amount]]+invoices[[#This Row],[other_charges]]</f>
        <v>4862</v>
      </c>
      <c r="N5543" t="s">
        <v>28</v>
      </c>
      <c r="O5543" t="s">
        <v>622</v>
      </c>
      <c r="P5543">
        <v>0</v>
      </c>
      <c r="Q5543" t="b">
        <v>0</v>
      </c>
      <c r="R5543" t="s">
        <v>623</v>
      </c>
      <c r="S5543">
        <v>0</v>
      </c>
      <c r="T5543">
        <f>invoices[[#This Row],[total_amount]]</f>
        <v>4862</v>
      </c>
      <c r="U5543" t="s">
        <v>5156</v>
      </c>
      <c r="V5543" t="str">
        <f>INDEX([1]!Table1[tenantname],MATCH(invoices[[#This Row],[allotment_id]],[1]!Table1[TenantAllotmentID],0))</f>
        <v>Anusuya Nachiyappan (D11-B1)</v>
      </c>
      <c r="W5543" t="s">
        <v>15341</v>
      </c>
      <c r="X5543" t="s">
        <v>15342</v>
      </c>
      <c r="Y5543" s="4">
        <v>45078</v>
      </c>
      <c r="Z5543" t="s">
        <v>15808</v>
      </c>
      <c r="AA5543">
        <v>651</v>
      </c>
      <c r="AB5543">
        <v>217</v>
      </c>
      <c r="AC5543">
        <v>39</v>
      </c>
      <c r="AD5543" s="7">
        <f>invoices[[#This Row],[Rent]]+invoices[[#This Row],[Services]]+invoices[[#This Row],[GST]]</f>
        <v>907</v>
      </c>
      <c r="AE5543" s="7">
        <f>invoices[[#This Row],[Total]]-invoices[[#This Row],[rent_amount]]</f>
        <v>0</v>
      </c>
      <c r="AF5543">
        <v>1814</v>
      </c>
      <c r="AG5543">
        <v>1705</v>
      </c>
      <c r="AH5543">
        <f>invoices[[#This Row],[EB Amount]]-invoices[[#This Row],[electricity_amount]]</f>
        <v>0</v>
      </c>
    </row>
    <row r="5544" spans="1:34">
      <c r="A5544" t="s">
        <v>5221</v>
      </c>
      <c r="B5544" t="s">
        <v>22</v>
      </c>
      <c r="C5544" t="s">
        <v>384</v>
      </c>
      <c r="D5544" t="s">
        <v>24</v>
      </c>
      <c r="E5544" t="s">
        <v>25</v>
      </c>
      <c r="F5544" t="s">
        <v>385</v>
      </c>
      <c r="G5544" t="s">
        <v>5222</v>
      </c>
      <c r="H5544" s="1">
        <f>DATE(YEAR(invoices[[#This Row],[due_date]]),MONTH(invoices[[#This Row],[due_date]]),1)</f>
        <v>45078</v>
      </c>
      <c r="I5544" s="1">
        <v>45084</v>
      </c>
      <c r="J5544">
        <v>11500</v>
      </c>
      <c r="K5544">
        <v>1550</v>
      </c>
      <c r="L5544">
        <v>0</v>
      </c>
      <c r="M5544">
        <f>invoices[[#This Row],[rent_amount]]+invoices[[#This Row],[electricity_amount]]+invoices[[#This Row],[other_charges]]</f>
        <v>13050</v>
      </c>
      <c r="N5544" t="s">
        <v>28</v>
      </c>
      <c r="O5544" t="s">
        <v>622</v>
      </c>
      <c r="P5544">
        <v>0</v>
      </c>
      <c r="Q5544" t="b">
        <v>0</v>
      </c>
      <c r="R5544" t="s">
        <v>623</v>
      </c>
      <c r="S5544">
        <v>0</v>
      </c>
      <c r="T5544">
        <f>invoices[[#This Row],[total_amount]]</f>
        <v>13050</v>
      </c>
      <c r="U5544" t="s">
        <v>387</v>
      </c>
      <c r="V5544" t="str">
        <f>INDEX([1]!Table1[tenantname],MATCH(invoices[[#This Row],[allotment_id]],[1]!Table1[TenantAllotmentID],0))</f>
        <v>Aruna Govindarajan (A24-B3)</v>
      </c>
      <c r="W5544" t="s">
        <v>14090</v>
      </c>
      <c r="X5544" t="s">
        <v>14091</v>
      </c>
      <c r="Y5544" s="4">
        <v>45078</v>
      </c>
      <c r="Z5544" t="s">
        <v>15808</v>
      </c>
      <c r="AA5544">
        <v>8254</v>
      </c>
      <c r="AB5544">
        <v>2751</v>
      </c>
      <c r="AC5544">
        <v>495</v>
      </c>
      <c r="AD5544" s="7">
        <f>invoices[[#This Row],[Rent]]+invoices[[#This Row],[Services]]+invoices[[#This Row],[GST]]</f>
        <v>11500</v>
      </c>
      <c r="AE5544" s="7">
        <f>invoices[[#This Row],[Total]]-invoices[[#This Row],[rent_amount]]</f>
        <v>0</v>
      </c>
      <c r="AF5544">
        <v>1845</v>
      </c>
      <c r="AG5544">
        <v>1550</v>
      </c>
      <c r="AH5544">
        <f>invoices[[#This Row],[EB Amount]]-invoices[[#This Row],[electricity_amount]]</f>
        <v>0</v>
      </c>
    </row>
    <row r="5545" spans="1:34">
      <c r="A5545" t="s">
        <v>5363</v>
      </c>
      <c r="B5545" t="s">
        <v>22</v>
      </c>
      <c r="C5545" t="s">
        <v>1347</v>
      </c>
      <c r="D5545" t="s">
        <v>24</v>
      </c>
      <c r="E5545" t="s">
        <v>268</v>
      </c>
      <c r="F5545" t="s">
        <v>447</v>
      </c>
      <c r="G5545" t="s">
        <v>5364</v>
      </c>
      <c r="H5545" s="1">
        <f>DATE(YEAR(invoices[[#This Row],[due_date]]),MONTH(invoices[[#This Row],[due_date]]),1)</f>
        <v>45078</v>
      </c>
      <c r="I5545" s="1">
        <v>45084</v>
      </c>
      <c r="J5545">
        <v>12500</v>
      </c>
      <c r="K5545">
        <v>1302</v>
      </c>
      <c r="L5545">
        <v>2250</v>
      </c>
      <c r="M5545">
        <f>invoices[[#This Row],[rent_amount]]+invoices[[#This Row],[electricity_amount]]+invoices[[#This Row],[other_charges]]</f>
        <v>16052</v>
      </c>
      <c r="N5545" t="s">
        <v>28</v>
      </c>
      <c r="O5545" t="s">
        <v>622</v>
      </c>
      <c r="P5545">
        <v>0</v>
      </c>
      <c r="Q5545" t="b">
        <v>0</v>
      </c>
      <c r="R5545" t="s">
        <v>623</v>
      </c>
      <c r="S5545">
        <v>0</v>
      </c>
      <c r="T5545">
        <f>invoices[[#This Row],[total_amount]]</f>
        <v>16052</v>
      </c>
      <c r="U5545" t="s">
        <v>2398</v>
      </c>
      <c r="V5545" t="str">
        <f>INDEX([1]!Table1[tenantname],MATCH(invoices[[#This Row],[allotment_id]],[1]!Table1[TenantAllotmentID],0))</f>
        <v>Binu John (C21-C2)</v>
      </c>
      <c r="W5545" t="s">
        <v>14438</v>
      </c>
      <c r="X5545" t="s">
        <v>14798</v>
      </c>
      <c r="Y5545" s="4">
        <v>45078</v>
      </c>
      <c r="Z5545" t="s">
        <v>15808</v>
      </c>
      <c r="AA5545">
        <v>8971</v>
      </c>
      <c r="AB5545">
        <v>2991</v>
      </c>
      <c r="AC5545">
        <v>538</v>
      </c>
      <c r="AD5545" s="7">
        <f>invoices[[#This Row],[Rent]]+invoices[[#This Row],[Services]]+invoices[[#This Row],[GST]]</f>
        <v>12500</v>
      </c>
      <c r="AE5545" s="7">
        <f>invoices[[#This Row],[Total]]-invoices[[#This Row],[rent_amount]]</f>
        <v>0</v>
      </c>
      <c r="AF5545">
        <v>1917</v>
      </c>
      <c r="AG5545">
        <v>1302</v>
      </c>
      <c r="AH5545">
        <f>invoices[[#This Row],[EB Amount]]-invoices[[#This Row],[electricity_amount]]</f>
        <v>0</v>
      </c>
    </row>
    <row r="5546" spans="1:34">
      <c r="A5546" t="s">
        <v>5442</v>
      </c>
      <c r="B5546" t="s">
        <v>22</v>
      </c>
      <c r="C5546" t="s">
        <v>2902</v>
      </c>
      <c r="D5546" t="s">
        <v>24</v>
      </c>
      <c r="E5546" t="s">
        <v>25</v>
      </c>
      <c r="F5546" t="s">
        <v>908</v>
      </c>
      <c r="G5546" t="s">
        <v>5443</v>
      </c>
      <c r="H5546" s="1">
        <f>DATE(YEAR(invoices[[#This Row],[due_date]]),MONTH(invoices[[#This Row],[due_date]]),1)</f>
        <v>45078</v>
      </c>
      <c r="I5546" s="1">
        <v>45084</v>
      </c>
      <c r="J5546">
        <v>11500</v>
      </c>
      <c r="K5546">
        <v>1550</v>
      </c>
      <c r="L5546">
        <v>0</v>
      </c>
      <c r="M5546">
        <f>invoices[[#This Row],[rent_amount]]+invoices[[#This Row],[electricity_amount]]+invoices[[#This Row],[other_charges]]</f>
        <v>13050</v>
      </c>
      <c r="N5546" t="s">
        <v>28</v>
      </c>
      <c r="O5546" t="s">
        <v>1511</v>
      </c>
      <c r="P5546">
        <v>0</v>
      </c>
      <c r="Q5546" t="b">
        <v>0</v>
      </c>
      <c r="R5546" t="s">
        <v>623</v>
      </c>
      <c r="S5546">
        <v>0</v>
      </c>
      <c r="T5546">
        <f>invoices[[#This Row],[total_amount]]</f>
        <v>13050</v>
      </c>
      <c r="U5546" t="s">
        <v>2904</v>
      </c>
      <c r="V5546" t="str">
        <f>INDEX([1]!Table1[tenantname],MATCH(invoices[[#This Row],[allotment_id]],[1]!Table1[TenantAllotmentID],0))</f>
        <v>Swetha Prabakar (A24-B1)</v>
      </c>
      <c r="W5546" t="s">
        <v>14921</v>
      </c>
      <c r="X5546" t="s">
        <v>14922</v>
      </c>
      <c r="Y5546" s="4">
        <v>45078</v>
      </c>
      <c r="Z5546" t="s">
        <v>15808</v>
      </c>
      <c r="AA5546">
        <v>8254</v>
      </c>
      <c r="AB5546">
        <v>2751</v>
      </c>
      <c r="AC5546">
        <v>495</v>
      </c>
      <c r="AD5546" s="7">
        <f>invoices[[#This Row],[Rent]]+invoices[[#This Row],[Services]]+invoices[[#This Row],[GST]]</f>
        <v>11500</v>
      </c>
      <c r="AE5546" s="7">
        <f>invoices[[#This Row],[Total]]-invoices[[#This Row],[rent_amount]]</f>
        <v>0</v>
      </c>
      <c r="AF5546">
        <v>1955</v>
      </c>
      <c r="AG5546">
        <v>1550</v>
      </c>
      <c r="AH5546">
        <f>invoices[[#This Row],[EB Amount]]-invoices[[#This Row],[electricity_amount]]</f>
        <v>0</v>
      </c>
    </row>
    <row r="5547" spans="1:34">
      <c r="A5547" t="s">
        <v>5491</v>
      </c>
      <c r="B5547" t="s">
        <v>22</v>
      </c>
      <c r="C5547" t="s">
        <v>5492</v>
      </c>
      <c r="D5547" t="s">
        <v>24</v>
      </c>
      <c r="E5547" t="s">
        <v>112</v>
      </c>
      <c r="F5547" t="s">
        <v>113</v>
      </c>
      <c r="G5547" t="s">
        <v>5493</v>
      </c>
      <c r="H5547" s="1">
        <f>DATE(YEAR(invoices[[#This Row],[due_date]]),MONTH(invoices[[#This Row],[due_date]]),1)</f>
        <v>45078</v>
      </c>
      <c r="I5547" s="1">
        <v>45084</v>
      </c>
      <c r="J5547">
        <v>833</v>
      </c>
      <c r="K5547">
        <v>1612</v>
      </c>
      <c r="L5547">
        <v>2250</v>
      </c>
      <c r="M5547">
        <f>invoices[[#This Row],[rent_amount]]+invoices[[#This Row],[electricity_amount]]+invoices[[#This Row],[other_charges]]</f>
        <v>4695</v>
      </c>
      <c r="N5547" t="s">
        <v>28</v>
      </c>
      <c r="O5547" t="s">
        <v>1118</v>
      </c>
      <c r="P5547">
        <v>0</v>
      </c>
      <c r="Q5547" t="b">
        <v>0</v>
      </c>
      <c r="R5547" t="s">
        <v>623</v>
      </c>
      <c r="S5547">
        <v>0</v>
      </c>
      <c r="T5547">
        <f>invoices[[#This Row],[total_amount]]</f>
        <v>4695</v>
      </c>
      <c r="U5547" t="s">
        <v>5494</v>
      </c>
      <c r="V5547" t="str">
        <f>INDEX([1]!Table1[tenantname],MATCH(invoices[[#This Row],[allotment_id]],[1]!Table1[TenantAllotmentID],0))</f>
        <v>Mariya Ginwala (A23-C1)</v>
      </c>
      <c r="W5547" t="s">
        <v>15381</v>
      </c>
      <c r="X5547" t="s">
        <v>15382</v>
      </c>
      <c r="Y5547" s="4">
        <v>45078</v>
      </c>
      <c r="Z5547" t="s">
        <v>15808</v>
      </c>
      <c r="AA5547">
        <v>598</v>
      </c>
      <c r="AB5547">
        <v>199</v>
      </c>
      <c r="AC5547">
        <v>36</v>
      </c>
      <c r="AD5547" s="7">
        <f>invoices[[#This Row],[Rent]]+invoices[[#This Row],[Services]]+invoices[[#This Row],[GST]]</f>
        <v>833</v>
      </c>
      <c r="AE5547" s="7">
        <f>invoices[[#This Row],[Total]]-invoices[[#This Row],[rent_amount]]</f>
        <v>0</v>
      </c>
      <c r="AF5547">
        <v>1977</v>
      </c>
      <c r="AG5547">
        <v>1612</v>
      </c>
      <c r="AH5547">
        <f>invoices[[#This Row],[EB Amount]]-invoices[[#This Row],[electricity_amount]]</f>
        <v>0</v>
      </c>
    </row>
    <row r="5548" spans="1:34">
      <c r="A5548" t="s">
        <v>5599</v>
      </c>
      <c r="B5548" t="s">
        <v>22</v>
      </c>
      <c r="C5548" t="s">
        <v>1650</v>
      </c>
      <c r="D5548" t="s">
        <v>24</v>
      </c>
      <c r="E5548" t="s">
        <v>96</v>
      </c>
      <c r="F5548" t="s">
        <v>97</v>
      </c>
      <c r="G5548" t="s">
        <v>5600</v>
      </c>
      <c r="H5548" s="1">
        <f>DATE(YEAR(invoices[[#This Row],[due_date]]),MONTH(invoices[[#This Row],[due_date]]),1)</f>
        <v>45078</v>
      </c>
      <c r="I5548" s="1">
        <v>45084</v>
      </c>
      <c r="J5548">
        <v>2100</v>
      </c>
      <c r="K5548">
        <v>0</v>
      </c>
      <c r="L5548">
        <v>0</v>
      </c>
      <c r="M5548">
        <f>invoices[[#This Row],[rent_amount]]+invoices[[#This Row],[electricity_amount]]+invoices[[#This Row],[other_charges]]</f>
        <v>2100</v>
      </c>
      <c r="N5548" t="s">
        <v>28</v>
      </c>
      <c r="O5548" t="s">
        <v>1511</v>
      </c>
      <c r="P5548">
        <v>0</v>
      </c>
      <c r="Q5548" t="b">
        <v>0</v>
      </c>
      <c r="R5548" t="s">
        <v>623</v>
      </c>
      <c r="S5548">
        <v>0</v>
      </c>
      <c r="T5548">
        <f>invoices[[#This Row],[total_amount]]</f>
        <v>2100</v>
      </c>
      <c r="U5548" t="s">
        <v>1652</v>
      </c>
      <c r="V5548" t="str">
        <f>INDEX([1]!Table1[tenantname],MATCH(invoices[[#This Row],[allotment_id]],[1]!Table1[TenantAllotmentID],0))</f>
        <v>Susinder R (B33-C2)</v>
      </c>
      <c r="W5548" t="s">
        <v>14551</v>
      </c>
      <c r="X5548" t="s">
        <v>14552</v>
      </c>
      <c r="Y5548" s="4">
        <v>45078</v>
      </c>
      <c r="Z5548" t="s">
        <v>15808</v>
      </c>
      <c r="AA5548">
        <v>1508</v>
      </c>
      <c r="AB5548">
        <v>502</v>
      </c>
      <c r="AC5548">
        <v>90</v>
      </c>
      <c r="AD5548" s="7">
        <f>invoices[[#This Row],[Rent]]+invoices[[#This Row],[Services]]+invoices[[#This Row],[GST]]</f>
        <v>2100</v>
      </c>
      <c r="AE5548" s="7">
        <f>invoices[[#This Row],[Total]]-invoices[[#This Row],[rent_amount]]</f>
        <v>0</v>
      </c>
      <c r="AF5548">
        <v>2025</v>
      </c>
      <c r="AG5548">
        <v>0</v>
      </c>
      <c r="AH5548">
        <f>invoices[[#This Row],[EB Amount]]-invoices[[#This Row],[electricity_amount]]</f>
        <v>0</v>
      </c>
    </row>
    <row r="5549" spans="1:34">
      <c r="A5549" t="s">
        <v>5635</v>
      </c>
      <c r="B5549" t="s">
        <v>22</v>
      </c>
      <c r="C5549" t="s">
        <v>920</v>
      </c>
      <c r="D5549" t="s">
        <v>24</v>
      </c>
      <c r="E5549" t="s">
        <v>88</v>
      </c>
      <c r="F5549" t="s">
        <v>921</v>
      </c>
      <c r="G5549" t="s">
        <v>5636</v>
      </c>
      <c r="H5549" s="1">
        <f>DATE(YEAR(invoices[[#This Row],[due_date]]),MONTH(invoices[[#This Row],[due_date]]),1)</f>
        <v>45078</v>
      </c>
      <c r="I5549" s="1">
        <v>45084</v>
      </c>
      <c r="J5549">
        <v>5880</v>
      </c>
      <c r="K5549">
        <v>0</v>
      </c>
      <c r="L5549">
        <v>0</v>
      </c>
      <c r="M5549">
        <f>invoices[[#This Row],[rent_amount]]+invoices[[#This Row],[electricity_amount]]+invoices[[#This Row],[other_charges]]</f>
        <v>5880</v>
      </c>
      <c r="N5549" t="s">
        <v>28</v>
      </c>
      <c r="O5549" t="s">
        <v>622</v>
      </c>
      <c r="P5549">
        <v>0</v>
      </c>
      <c r="Q5549" t="b">
        <v>0</v>
      </c>
      <c r="R5549" t="s">
        <v>623</v>
      </c>
      <c r="S5549">
        <v>0</v>
      </c>
      <c r="T5549">
        <f>invoices[[#This Row],[total_amount]]</f>
        <v>5880</v>
      </c>
      <c r="U5549" t="s">
        <v>923</v>
      </c>
      <c r="V5549" t="str">
        <f>INDEX([1]!Table1[tenantname],MATCH(invoices[[#This Row],[allotment_id]],[1]!Table1[TenantAllotmentID],0))</f>
        <v>Asuwin Prabu R G (B13-C1)</v>
      </c>
      <c r="W5549" t="s">
        <v>14280</v>
      </c>
      <c r="X5549" t="s">
        <v>14281</v>
      </c>
      <c r="Y5549" s="4">
        <v>45078</v>
      </c>
      <c r="Z5549" t="s">
        <v>15808</v>
      </c>
      <c r="AA5549">
        <v>4220</v>
      </c>
      <c r="AB5549">
        <v>1407</v>
      </c>
      <c r="AC5549">
        <v>253</v>
      </c>
      <c r="AD5549" s="7">
        <f>invoices[[#This Row],[Rent]]+invoices[[#This Row],[Services]]+invoices[[#This Row],[GST]]</f>
        <v>5880</v>
      </c>
      <c r="AE5549" s="7">
        <f>invoices[[#This Row],[Total]]-invoices[[#This Row],[rent_amount]]</f>
        <v>0</v>
      </c>
      <c r="AF5549">
        <v>2044</v>
      </c>
      <c r="AG5549">
        <v>0</v>
      </c>
      <c r="AH5549">
        <f>invoices[[#This Row],[EB Amount]]-invoices[[#This Row],[electricity_amount]]</f>
        <v>0</v>
      </c>
    </row>
    <row r="5550" spans="1:34">
      <c r="A5550" t="s">
        <v>5647</v>
      </c>
      <c r="B5550" t="s">
        <v>22</v>
      </c>
      <c r="C5550" t="s">
        <v>2923</v>
      </c>
      <c r="D5550" t="s">
        <v>24</v>
      </c>
      <c r="E5550" t="s">
        <v>147</v>
      </c>
      <c r="F5550" t="s">
        <v>336</v>
      </c>
      <c r="G5550" t="s">
        <v>5648</v>
      </c>
      <c r="H5550" s="1">
        <f>DATE(YEAR(invoices[[#This Row],[due_date]]),MONTH(invoices[[#This Row],[due_date]]),1)</f>
        <v>45078</v>
      </c>
      <c r="I5550" s="1">
        <v>45084</v>
      </c>
      <c r="J5550">
        <v>13600</v>
      </c>
      <c r="K5550">
        <v>1364</v>
      </c>
      <c r="L5550">
        <v>0</v>
      </c>
      <c r="M5550">
        <f>invoices[[#This Row],[rent_amount]]+invoices[[#This Row],[electricity_amount]]+invoices[[#This Row],[other_charges]]</f>
        <v>14964</v>
      </c>
      <c r="N5550" t="s">
        <v>28</v>
      </c>
      <c r="O5550" t="s">
        <v>1511</v>
      </c>
      <c r="P5550">
        <v>0</v>
      </c>
      <c r="Q5550" t="b">
        <v>0</v>
      </c>
      <c r="R5550" t="s">
        <v>623</v>
      </c>
      <c r="S5550">
        <v>0</v>
      </c>
      <c r="T5550">
        <f>invoices[[#This Row],[total_amount]]</f>
        <v>14964</v>
      </c>
      <c r="U5550" t="s">
        <v>2924</v>
      </c>
      <c r="V5550" t="str">
        <f>INDEX([1]!Table1[tenantname],MATCH(invoices[[#This Row],[allotment_id]],[1]!Table1[TenantAllotmentID],0))</f>
        <v>Snehangshu Chakraborty (C31-D1)</v>
      </c>
      <c r="W5550" t="s">
        <v>14925</v>
      </c>
      <c r="X5550" t="s">
        <v>14926</v>
      </c>
      <c r="Y5550" s="4">
        <v>45078</v>
      </c>
      <c r="Z5550" t="s">
        <v>15808</v>
      </c>
      <c r="AA5550">
        <v>9761</v>
      </c>
      <c r="AB5550">
        <v>3253</v>
      </c>
      <c r="AC5550">
        <v>586</v>
      </c>
      <c r="AD5550" s="7">
        <f>invoices[[#This Row],[Rent]]+invoices[[#This Row],[Services]]+invoices[[#This Row],[GST]]</f>
        <v>13600</v>
      </c>
      <c r="AE5550" s="7">
        <f>invoices[[#This Row],[Total]]-invoices[[#This Row],[rent_amount]]</f>
        <v>0</v>
      </c>
      <c r="AF5550">
        <v>2050</v>
      </c>
      <c r="AG5550">
        <v>1364</v>
      </c>
      <c r="AH5550">
        <f>invoices[[#This Row],[EB Amount]]-invoices[[#This Row],[electricity_amount]]</f>
        <v>0</v>
      </c>
    </row>
    <row r="5551" spans="1:34">
      <c r="A5551" t="s">
        <v>5773</v>
      </c>
      <c r="B5551" t="s">
        <v>22</v>
      </c>
      <c r="C5551" t="s">
        <v>1517</v>
      </c>
      <c r="D5551" t="s">
        <v>24</v>
      </c>
      <c r="E5551" t="s">
        <v>349</v>
      </c>
      <c r="F5551" t="s">
        <v>878</v>
      </c>
      <c r="G5551" t="s">
        <v>5774</v>
      </c>
      <c r="H5551" s="1">
        <f>DATE(YEAR(invoices[[#This Row],[due_date]]),MONTH(invoices[[#This Row],[due_date]]),1)</f>
        <v>45078</v>
      </c>
      <c r="I5551" s="1">
        <v>45084</v>
      </c>
      <c r="J5551">
        <v>18300</v>
      </c>
      <c r="K5551">
        <v>1032</v>
      </c>
      <c r="L5551">
        <v>0</v>
      </c>
      <c r="M5551">
        <f>invoices[[#This Row],[rent_amount]]+invoices[[#This Row],[electricity_amount]]+invoices[[#This Row],[other_charges]]</f>
        <v>19332</v>
      </c>
      <c r="N5551" t="s">
        <v>28</v>
      </c>
      <c r="O5551" t="s">
        <v>622</v>
      </c>
      <c r="P5551">
        <v>0</v>
      </c>
      <c r="Q5551" t="b">
        <v>0</v>
      </c>
      <c r="R5551" t="s">
        <v>623</v>
      </c>
      <c r="S5551">
        <v>0</v>
      </c>
      <c r="T5551">
        <f>invoices[[#This Row],[total_amount]]</f>
        <v>19332</v>
      </c>
      <c r="U5551" t="s">
        <v>1518</v>
      </c>
      <c r="V5551" t="str">
        <f>INDEX([1]!Table1[tenantname],MATCH(invoices[[#This Row],[allotment_id]],[1]!Table1[TenantAllotmentID],0))</f>
        <v>Binayak Debgupta (B11-A1)</v>
      </c>
      <c r="W5551" t="s">
        <v>14504</v>
      </c>
      <c r="X5551" t="s">
        <v>14505</v>
      </c>
      <c r="Y5551" s="4">
        <v>45078</v>
      </c>
      <c r="Z5551" t="s">
        <v>15808</v>
      </c>
      <c r="AA5551">
        <v>13134</v>
      </c>
      <c r="AB5551">
        <v>4378</v>
      </c>
      <c r="AC5551">
        <v>788</v>
      </c>
      <c r="AD5551" s="7">
        <f>invoices[[#This Row],[Rent]]+invoices[[#This Row],[Services]]+invoices[[#This Row],[GST]]</f>
        <v>18300</v>
      </c>
      <c r="AE5551" s="7">
        <f>invoices[[#This Row],[Total]]-invoices[[#This Row],[rent_amount]]</f>
        <v>0</v>
      </c>
      <c r="AF5551">
        <v>2109</v>
      </c>
      <c r="AG5551">
        <v>1032</v>
      </c>
      <c r="AH5551">
        <f>invoices[[#This Row],[EB Amount]]-invoices[[#This Row],[electricity_amount]]</f>
        <v>0</v>
      </c>
    </row>
    <row r="5552" spans="1:34">
      <c r="A5552" t="s">
        <v>5810</v>
      </c>
      <c r="B5552" t="s">
        <v>22</v>
      </c>
      <c r="C5552" t="s">
        <v>1266</v>
      </c>
      <c r="D5552" t="s">
        <v>24</v>
      </c>
      <c r="E5552" t="s">
        <v>147</v>
      </c>
      <c r="F5552" t="s">
        <v>148</v>
      </c>
      <c r="G5552" t="s">
        <v>5811</v>
      </c>
      <c r="H5552" s="1">
        <f>DATE(YEAR(invoices[[#This Row],[due_date]]),MONTH(invoices[[#This Row],[due_date]]),1)</f>
        <v>45078</v>
      </c>
      <c r="I5552" s="1">
        <v>45084</v>
      </c>
      <c r="J5552">
        <v>12500</v>
      </c>
      <c r="K5552">
        <v>1364</v>
      </c>
      <c r="L5552">
        <v>0</v>
      </c>
      <c r="M5552">
        <f>invoices[[#This Row],[rent_amount]]+invoices[[#This Row],[electricity_amount]]+invoices[[#This Row],[other_charges]]</f>
        <v>13864</v>
      </c>
      <c r="N5552" t="s">
        <v>28</v>
      </c>
      <c r="O5552" t="s">
        <v>1118</v>
      </c>
      <c r="P5552">
        <v>0</v>
      </c>
      <c r="Q5552" t="b">
        <v>0</v>
      </c>
      <c r="R5552" t="s">
        <v>623</v>
      </c>
      <c r="S5552">
        <v>0</v>
      </c>
      <c r="T5552">
        <f>invoices[[#This Row],[total_amount]]</f>
        <v>13864</v>
      </c>
      <c r="U5552" t="s">
        <v>1268</v>
      </c>
      <c r="V5552" t="str">
        <f>INDEX([1]!Table1[tenantname],MATCH(invoices[[#This Row],[allotment_id]],[1]!Table1[TenantAllotmentID],0))</f>
        <v>Elias  Abraham (C31-C1)</v>
      </c>
      <c r="W5552" t="s">
        <v>14405</v>
      </c>
      <c r="X5552" t="s">
        <v>14406</v>
      </c>
      <c r="Y5552" s="4">
        <v>45078</v>
      </c>
      <c r="Z5552" t="s">
        <v>15808</v>
      </c>
      <c r="AA5552">
        <v>8971</v>
      </c>
      <c r="AB5552">
        <v>2991</v>
      </c>
      <c r="AC5552">
        <v>538</v>
      </c>
      <c r="AD5552" s="7">
        <f>invoices[[#This Row],[Rent]]+invoices[[#This Row],[Services]]+invoices[[#This Row],[GST]]</f>
        <v>12500</v>
      </c>
      <c r="AE5552" s="7">
        <f>invoices[[#This Row],[Total]]-invoices[[#This Row],[rent_amount]]</f>
        <v>0</v>
      </c>
      <c r="AF5552">
        <v>2129</v>
      </c>
      <c r="AG5552">
        <v>1364</v>
      </c>
      <c r="AH5552">
        <f>invoices[[#This Row],[EB Amount]]-invoices[[#This Row],[electricity_amount]]</f>
        <v>0</v>
      </c>
    </row>
    <row r="5553" spans="1:34">
      <c r="A5553" t="s">
        <v>5853</v>
      </c>
      <c r="B5553" t="s">
        <v>22</v>
      </c>
      <c r="C5553" t="s">
        <v>4251</v>
      </c>
      <c r="D5553" t="s">
        <v>24</v>
      </c>
      <c r="E5553" t="s">
        <v>268</v>
      </c>
      <c r="F5553" t="s">
        <v>323</v>
      </c>
      <c r="G5553" t="s">
        <v>5854</v>
      </c>
      <c r="H5553" s="1">
        <f>DATE(YEAR(invoices[[#This Row],[due_date]]),MONTH(invoices[[#This Row],[due_date]]),1)</f>
        <v>45078</v>
      </c>
      <c r="I5553" s="1">
        <v>45084</v>
      </c>
      <c r="J5553">
        <v>17000</v>
      </c>
      <c r="K5553">
        <v>0</v>
      </c>
      <c r="L5553">
        <v>0</v>
      </c>
      <c r="M5553">
        <f>invoices[[#This Row],[rent_amount]]+invoices[[#This Row],[electricity_amount]]+invoices[[#This Row],[other_charges]]</f>
        <v>17000</v>
      </c>
      <c r="N5553" t="s">
        <v>28</v>
      </c>
      <c r="O5553" t="s">
        <v>1118</v>
      </c>
      <c r="P5553">
        <v>0</v>
      </c>
      <c r="Q5553" t="b">
        <v>0</v>
      </c>
      <c r="R5553" t="s">
        <v>623</v>
      </c>
      <c r="S5553">
        <v>0</v>
      </c>
      <c r="T5553">
        <f>invoices[[#This Row],[total_amount]]</f>
        <v>17000</v>
      </c>
      <c r="U5553" t="s">
        <v>4253</v>
      </c>
      <c r="V5553" t="str">
        <f>INDEX([1]!Table1[tenantname],MATCH(invoices[[#This Row],[allotment_id]],[1]!Table1[TenantAllotmentID],0))</f>
        <v>Aditya Prakash Singh (C21-A1)</v>
      </c>
      <c r="W5553" t="s">
        <v>15197</v>
      </c>
      <c r="X5553" t="s">
        <v>15198</v>
      </c>
      <c r="Y5553" s="4">
        <v>45078</v>
      </c>
      <c r="Z5553" t="s">
        <v>15808</v>
      </c>
      <c r="AA5553">
        <v>12200</v>
      </c>
      <c r="AB5553">
        <v>4068</v>
      </c>
      <c r="AC5553">
        <v>732</v>
      </c>
      <c r="AD5553" s="7">
        <f>invoices[[#This Row],[Rent]]+invoices[[#This Row],[Services]]+invoices[[#This Row],[GST]]</f>
        <v>17000</v>
      </c>
      <c r="AE5553" s="7">
        <f>invoices[[#This Row],[Total]]-invoices[[#This Row],[rent_amount]]</f>
        <v>0</v>
      </c>
      <c r="AF5553">
        <v>2152</v>
      </c>
      <c r="AG5553">
        <v>0</v>
      </c>
      <c r="AH5553">
        <f>invoices[[#This Row],[EB Amount]]-invoices[[#This Row],[electricity_amount]]</f>
        <v>0</v>
      </c>
    </row>
    <row r="5554" spans="1:34">
      <c r="A5554" t="s">
        <v>5886</v>
      </c>
      <c r="B5554" t="s">
        <v>22</v>
      </c>
      <c r="C5554" t="s">
        <v>1436</v>
      </c>
      <c r="D5554" t="s">
        <v>24</v>
      </c>
      <c r="E5554" t="s">
        <v>349</v>
      </c>
      <c r="F5554" t="s">
        <v>716</v>
      </c>
      <c r="G5554" t="s">
        <v>5887</v>
      </c>
      <c r="H5554" s="1">
        <f>DATE(YEAR(invoices[[#This Row],[due_date]]),MONTH(invoices[[#This Row],[due_date]]),1)</f>
        <v>45078</v>
      </c>
      <c r="I5554" s="1">
        <v>45084</v>
      </c>
      <c r="J5554">
        <v>13600</v>
      </c>
      <c r="K5554">
        <v>1333</v>
      </c>
      <c r="L5554">
        <v>0</v>
      </c>
      <c r="M5554">
        <f>invoices[[#This Row],[rent_amount]]+invoices[[#This Row],[electricity_amount]]+invoices[[#This Row],[other_charges]]</f>
        <v>14933</v>
      </c>
      <c r="N5554" t="s">
        <v>28</v>
      </c>
      <c r="O5554" t="s">
        <v>622</v>
      </c>
      <c r="P5554">
        <v>0</v>
      </c>
      <c r="Q5554" t="b">
        <v>0</v>
      </c>
      <c r="R5554" t="s">
        <v>623</v>
      </c>
      <c r="S5554">
        <v>0</v>
      </c>
      <c r="T5554">
        <f>invoices[[#This Row],[total_amount]]</f>
        <v>14933</v>
      </c>
      <c r="U5554" t="s">
        <v>1439</v>
      </c>
      <c r="V5554" t="str">
        <f>INDEX([1]!Table1[tenantname],MATCH(invoices[[#This Row],[allotment_id]],[1]!Table1[TenantAllotmentID],0))</f>
        <v>Anil  raagu (B11-D1)</v>
      </c>
      <c r="W5554" t="s">
        <v>14472</v>
      </c>
      <c r="X5554" t="s">
        <v>14473</v>
      </c>
      <c r="Y5554" s="4">
        <v>45078</v>
      </c>
      <c r="Z5554" t="s">
        <v>15808</v>
      </c>
      <c r="AA5554">
        <v>9761</v>
      </c>
      <c r="AB5554">
        <v>3253</v>
      </c>
      <c r="AC5554">
        <v>586</v>
      </c>
      <c r="AD5554" s="7">
        <f>invoices[[#This Row],[Rent]]+invoices[[#This Row],[Services]]+invoices[[#This Row],[GST]]</f>
        <v>13600</v>
      </c>
      <c r="AE5554" s="7">
        <f>invoices[[#This Row],[Total]]-invoices[[#This Row],[rent_amount]]</f>
        <v>0</v>
      </c>
      <c r="AF5554">
        <v>2167</v>
      </c>
      <c r="AG5554">
        <v>1333</v>
      </c>
      <c r="AH5554">
        <f>invoices[[#This Row],[EB Amount]]-invoices[[#This Row],[electricity_amount]]</f>
        <v>0</v>
      </c>
    </row>
    <row r="5555" spans="1:34">
      <c r="A5555" t="s">
        <v>6175</v>
      </c>
      <c r="B5555" t="s">
        <v>22</v>
      </c>
      <c r="C5555" t="s">
        <v>246</v>
      </c>
      <c r="D5555" t="s">
        <v>24</v>
      </c>
      <c r="E5555" t="s">
        <v>247</v>
      </c>
      <c r="F5555" t="s">
        <v>248</v>
      </c>
      <c r="G5555" t="s">
        <v>6176</v>
      </c>
      <c r="H5555" s="1">
        <f>DATE(YEAR(invoices[[#This Row],[due_date]]),MONTH(invoices[[#This Row],[due_date]]),1)</f>
        <v>45078</v>
      </c>
      <c r="I5555" s="1">
        <v>45084</v>
      </c>
      <c r="J5555">
        <v>18300</v>
      </c>
      <c r="K5555">
        <v>1643</v>
      </c>
      <c r="L5555">
        <v>0</v>
      </c>
      <c r="M5555">
        <f>invoices[[#This Row],[rent_amount]]+invoices[[#This Row],[electricity_amount]]+invoices[[#This Row],[other_charges]]</f>
        <v>19943</v>
      </c>
      <c r="N5555" t="s">
        <v>28</v>
      </c>
      <c r="O5555" t="s">
        <v>1118</v>
      </c>
      <c r="P5555">
        <v>0</v>
      </c>
      <c r="Q5555" t="b">
        <v>0</v>
      </c>
      <c r="R5555" t="s">
        <v>623</v>
      </c>
      <c r="S5555">
        <v>0</v>
      </c>
      <c r="T5555">
        <f>invoices[[#This Row],[total_amount]]</f>
        <v>19943</v>
      </c>
      <c r="U5555" t="s">
        <v>251</v>
      </c>
      <c r="V5555" t="str">
        <f>INDEX([1]!Table1[tenantname],MATCH(invoices[[#This Row],[allotment_id]],[1]!Table1[TenantAllotmentID],0))</f>
        <v>Dinesh kumar (C11-A1)</v>
      </c>
      <c r="W5555" t="s">
        <v>14044</v>
      </c>
      <c r="X5555" t="s">
        <v>14045</v>
      </c>
      <c r="Y5555" s="4">
        <v>45078</v>
      </c>
      <c r="Z5555" t="s">
        <v>15808</v>
      </c>
      <c r="AA5555">
        <v>13134</v>
      </c>
      <c r="AB5555">
        <v>4378</v>
      </c>
      <c r="AC5555">
        <v>788</v>
      </c>
      <c r="AD5555" s="7">
        <f>invoices[[#This Row],[Rent]]+invoices[[#This Row],[Services]]+invoices[[#This Row],[GST]]</f>
        <v>18300</v>
      </c>
      <c r="AE5555" s="7">
        <f>invoices[[#This Row],[Total]]-invoices[[#This Row],[rent_amount]]</f>
        <v>0</v>
      </c>
      <c r="AF5555">
        <v>2310</v>
      </c>
      <c r="AG5555">
        <v>1643</v>
      </c>
      <c r="AH5555">
        <f>invoices[[#This Row],[EB Amount]]-invoices[[#This Row],[electricity_amount]]</f>
        <v>0</v>
      </c>
    </row>
    <row r="5556" spans="1:34">
      <c r="A5556" t="s">
        <v>6658</v>
      </c>
      <c r="B5556" t="s">
        <v>22</v>
      </c>
      <c r="C5556" t="s">
        <v>1313</v>
      </c>
      <c r="D5556" t="s">
        <v>24</v>
      </c>
      <c r="E5556" t="s">
        <v>88</v>
      </c>
      <c r="F5556" t="s">
        <v>1314</v>
      </c>
      <c r="G5556" t="s">
        <v>6659</v>
      </c>
      <c r="H5556" s="1">
        <f>DATE(YEAR(invoices[[#This Row],[due_date]]),MONTH(invoices[[#This Row],[due_date]]),1)</f>
        <v>45078</v>
      </c>
      <c r="I5556" s="1">
        <v>45084</v>
      </c>
      <c r="J5556">
        <v>13600</v>
      </c>
      <c r="K5556">
        <v>1674</v>
      </c>
      <c r="L5556">
        <v>0</v>
      </c>
      <c r="M5556">
        <f>invoices[[#This Row],[rent_amount]]+invoices[[#This Row],[electricity_amount]]+invoices[[#This Row],[other_charges]]</f>
        <v>15274</v>
      </c>
      <c r="N5556" t="s">
        <v>28</v>
      </c>
      <c r="O5556" t="s">
        <v>1118</v>
      </c>
      <c r="P5556">
        <v>0</v>
      </c>
      <c r="Q5556" t="b">
        <v>0</v>
      </c>
      <c r="R5556" t="s">
        <v>623</v>
      </c>
      <c r="S5556">
        <v>0</v>
      </c>
      <c r="T5556">
        <f>invoices[[#This Row],[total_amount]]</f>
        <v>15274</v>
      </c>
      <c r="U5556" t="s">
        <v>1316</v>
      </c>
      <c r="V5556" t="str">
        <f>INDEX([1]!Table1[tenantname],MATCH(invoices[[#This Row],[allotment_id]],[1]!Table1[TenantAllotmentID],0))</f>
        <v>Baldev  singh (B13-B1)</v>
      </c>
      <c r="W5556" t="s">
        <v>14424</v>
      </c>
      <c r="X5556" t="s">
        <v>14425</v>
      </c>
      <c r="Y5556" s="4">
        <v>45078</v>
      </c>
      <c r="Z5556" t="s">
        <v>15808</v>
      </c>
      <c r="AA5556">
        <v>9761</v>
      </c>
      <c r="AB5556">
        <v>3253</v>
      </c>
      <c r="AC5556">
        <v>586</v>
      </c>
      <c r="AD5556" s="7">
        <f>invoices[[#This Row],[Rent]]+invoices[[#This Row],[Services]]+invoices[[#This Row],[GST]]</f>
        <v>13600</v>
      </c>
      <c r="AE5556" s="7">
        <f>invoices[[#This Row],[Total]]-invoices[[#This Row],[rent_amount]]</f>
        <v>0</v>
      </c>
      <c r="AF5556">
        <v>2557</v>
      </c>
      <c r="AG5556">
        <v>1674</v>
      </c>
      <c r="AH5556">
        <f>invoices[[#This Row],[EB Amount]]-invoices[[#This Row],[electricity_amount]]</f>
        <v>0</v>
      </c>
    </row>
    <row r="5557" spans="1:34">
      <c r="A5557" t="s">
        <v>6697</v>
      </c>
      <c r="B5557" t="s">
        <v>22</v>
      </c>
      <c r="C5557" t="s">
        <v>1121</v>
      </c>
      <c r="D5557" t="s">
        <v>24</v>
      </c>
      <c r="E5557" t="s">
        <v>147</v>
      </c>
      <c r="F5557" t="s">
        <v>1122</v>
      </c>
      <c r="G5557" t="s">
        <v>6698</v>
      </c>
      <c r="H5557" s="1">
        <f>DATE(YEAR(invoices[[#This Row],[due_date]]),MONTH(invoices[[#This Row],[due_date]]),1)</f>
        <v>45078</v>
      </c>
      <c r="I5557" s="1">
        <v>45084</v>
      </c>
      <c r="J5557">
        <v>13600</v>
      </c>
      <c r="K5557">
        <v>1364</v>
      </c>
      <c r="L5557">
        <v>0</v>
      </c>
      <c r="M5557">
        <f>invoices[[#This Row],[rent_amount]]+invoices[[#This Row],[electricity_amount]]+invoices[[#This Row],[other_charges]]</f>
        <v>14964</v>
      </c>
      <c r="N5557" t="s">
        <v>28</v>
      </c>
      <c r="O5557" t="s">
        <v>1118</v>
      </c>
      <c r="P5557">
        <v>0</v>
      </c>
      <c r="Q5557" t="b">
        <v>0</v>
      </c>
      <c r="R5557" t="s">
        <v>623</v>
      </c>
      <c r="S5557">
        <v>0</v>
      </c>
      <c r="T5557">
        <f>invoices[[#This Row],[total_amount]]</f>
        <v>14964</v>
      </c>
      <c r="U5557" t="s">
        <v>1125</v>
      </c>
      <c r="V5557" t="str">
        <f>INDEX([1]!Table1[tenantname],MATCH(invoices[[#This Row],[allotment_id]],[1]!Table1[TenantAllotmentID],0))</f>
        <v>Navin Joseph (C31-B1)</v>
      </c>
      <c r="W5557" t="s">
        <v>14356</v>
      </c>
      <c r="X5557" t="s">
        <v>14357</v>
      </c>
      <c r="Y5557" s="4">
        <v>45078</v>
      </c>
      <c r="Z5557" t="s">
        <v>15808</v>
      </c>
      <c r="AA5557">
        <v>9761</v>
      </c>
      <c r="AB5557">
        <v>3253</v>
      </c>
      <c r="AC5557">
        <v>586</v>
      </c>
      <c r="AD5557" s="7">
        <f>invoices[[#This Row],[Rent]]+invoices[[#This Row],[Services]]+invoices[[#This Row],[GST]]</f>
        <v>13600</v>
      </c>
      <c r="AE5557" s="7">
        <f>invoices[[#This Row],[Total]]-invoices[[#This Row],[rent_amount]]</f>
        <v>0</v>
      </c>
      <c r="AF5557">
        <v>2577</v>
      </c>
      <c r="AG5557">
        <v>1364</v>
      </c>
      <c r="AH5557">
        <f>invoices[[#This Row],[EB Amount]]-invoices[[#This Row],[electricity_amount]]</f>
        <v>0</v>
      </c>
    </row>
    <row r="5558" spans="1:34">
      <c r="A5558" t="s">
        <v>6906</v>
      </c>
      <c r="B5558" t="s">
        <v>22</v>
      </c>
      <c r="C5558" t="s">
        <v>550</v>
      </c>
      <c r="D5558" t="s">
        <v>24</v>
      </c>
      <c r="E5558" t="s">
        <v>104</v>
      </c>
      <c r="F5558" t="s">
        <v>551</v>
      </c>
      <c r="G5558" t="s">
        <v>6907</v>
      </c>
      <c r="H5558" s="1">
        <f>DATE(YEAR(invoices[[#This Row],[due_date]]),MONTH(invoices[[#This Row],[due_date]]),1)</f>
        <v>45078</v>
      </c>
      <c r="I5558" s="1">
        <v>45084</v>
      </c>
      <c r="J5558">
        <v>12500</v>
      </c>
      <c r="K5558">
        <v>1488</v>
      </c>
      <c r="L5558">
        <v>0</v>
      </c>
      <c r="M5558">
        <f>invoices[[#This Row],[rent_amount]]+invoices[[#This Row],[electricity_amount]]+invoices[[#This Row],[other_charges]]</f>
        <v>13988</v>
      </c>
      <c r="N5558" t="s">
        <v>28</v>
      </c>
      <c r="O5558" t="s">
        <v>1118</v>
      </c>
      <c r="P5558">
        <v>0</v>
      </c>
      <c r="Q5558" t="b">
        <v>0</v>
      </c>
      <c r="R5558" t="s">
        <v>623</v>
      </c>
      <c r="S5558">
        <v>0</v>
      </c>
      <c r="T5558">
        <f>invoices[[#This Row],[total_amount]]</f>
        <v>13988</v>
      </c>
      <c r="U5558" t="s">
        <v>554</v>
      </c>
      <c r="V5558" t="str">
        <f>INDEX([1]!Table1[tenantname],MATCH(invoices[[#This Row],[allotment_id]],[1]!Table1[TenantAllotmentID],0))</f>
        <v>Gokul Prakash (B14-C2)</v>
      </c>
      <c r="W5558" t="s">
        <v>14149</v>
      </c>
      <c r="X5558" t="s">
        <v>14150</v>
      </c>
      <c r="Y5558" s="4">
        <v>45078</v>
      </c>
      <c r="Z5558" t="s">
        <v>15808</v>
      </c>
      <c r="AA5558">
        <v>8971</v>
      </c>
      <c r="AB5558">
        <v>2991</v>
      </c>
      <c r="AC5558">
        <v>538</v>
      </c>
      <c r="AD5558" s="7">
        <f>invoices[[#This Row],[Rent]]+invoices[[#This Row],[Services]]+invoices[[#This Row],[GST]]</f>
        <v>12500</v>
      </c>
      <c r="AE5558" s="7">
        <f>invoices[[#This Row],[Total]]-invoices[[#This Row],[rent_amount]]</f>
        <v>0</v>
      </c>
      <c r="AF5558">
        <v>2686</v>
      </c>
      <c r="AG5558">
        <v>1488</v>
      </c>
      <c r="AH5558">
        <f>invoices[[#This Row],[EB Amount]]-invoices[[#This Row],[electricity_amount]]</f>
        <v>0</v>
      </c>
    </row>
    <row r="5559" spans="1:34">
      <c r="A5559" t="s">
        <v>7074</v>
      </c>
      <c r="B5559" t="s">
        <v>22</v>
      </c>
      <c r="C5559" t="s">
        <v>3117</v>
      </c>
      <c r="D5559" t="s">
        <v>24</v>
      </c>
      <c r="E5559" t="s">
        <v>147</v>
      </c>
      <c r="F5559" t="s">
        <v>1605</v>
      </c>
      <c r="G5559" t="s">
        <v>7075</v>
      </c>
      <c r="H5559" s="1">
        <f>DATE(YEAR(invoices[[#This Row],[due_date]]),MONTH(invoices[[#This Row],[due_date]]),1)</f>
        <v>45078</v>
      </c>
      <c r="I5559" s="1">
        <v>45084</v>
      </c>
      <c r="J5559">
        <v>2100</v>
      </c>
      <c r="K5559">
        <v>0</v>
      </c>
      <c r="L5559">
        <v>0</v>
      </c>
      <c r="M5559">
        <f>invoices[[#This Row],[rent_amount]]+invoices[[#This Row],[electricity_amount]]+invoices[[#This Row],[other_charges]]</f>
        <v>2100</v>
      </c>
      <c r="N5559" t="s">
        <v>28</v>
      </c>
      <c r="O5559" t="s">
        <v>1118</v>
      </c>
      <c r="P5559">
        <v>0</v>
      </c>
      <c r="Q5559" t="b">
        <v>0</v>
      </c>
      <c r="R5559" t="s">
        <v>623</v>
      </c>
      <c r="S5559">
        <v>0</v>
      </c>
      <c r="T5559">
        <f>invoices[[#This Row],[total_amount]]</f>
        <v>2100</v>
      </c>
      <c r="U5559" t="s">
        <v>3119</v>
      </c>
      <c r="V5559" t="str">
        <f>INDEX([1]!Table1[tenantname],MATCH(invoices[[#This Row],[allotment_id]],[1]!Table1[TenantAllotmentID],0))</f>
        <v>Jayakanth S (C31-C2)</v>
      </c>
      <c r="W5559" t="s">
        <v>14978</v>
      </c>
      <c r="X5559" t="s">
        <v>14979</v>
      </c>
      <c r="Y5559" s="4">
        <v>45078</v>
      </c>
      <c r="Z5559" t="s">
        <v>15808</v>
      </c>
      <c r="AA5559">
        <v>1508</v>
      </c>
      <c r="AB5559">
        <v>502</v>
      </c>
      <c r="AC5559">
        <v>90</v>
      </c>
      <c r="AD5559" s="7">
        <f>invoices[[#This Row],[Rent]]+invoices[[#This Row],[Services]]+invoices[[#This Row],[GST]]</f>
        <v>2100</v>
      </c>
      <c r="AE5559" s="7">
        <f>invoices[[#This Row],[Total]]-invoices[[#This Row],[rent_amount]]</f>
        <v>0</v>
      </c>
      <c r="AF5559">
        <v>2772</v>
      </c>
      <c r="AG5559">
        <v>0</v>
      </c>
      <c r="AH5559">
        <f>invoices[[#This Row],[EB Amount]]-invoices[[#This Row],[electricity_amount]]</f>
        <v>0</v>
      </c>
    </row>
    <row r="5560" spans="1:34">
      <c r="A5560" t="s">
        <v>7144</v>
      </c>
      <c r="B5560" t="s">
        <v>22</v>
      </c>
      <c r="C5560" t="s">
        <v>893</v>
      </c>
      <c r="D5560" t="s">
        <v>24</v>
      </c>
      <c r="E5560" t="s">
        <v>104</v>
      </c>
      <c r="F5560" t="s">
        <v>894</v>
      </c>
      <c r="G5560" t="s">
        <v>7145</v>
      </c>
      <c r="H5560" s="1">
        <f>DATE(YEAR(invoices[[#This Row],[due_date]]),MONTH(invoices[[#This Row],[due_date]]),1)</f>
        <v>45078</v>
      </c>
      <c r="I5560" s="1">
        <v>45084</v>
      </c>
      <c r="J5560">
        <v>13600</v>
      </c>
      <c r="K5560">
        <v>1488</v>
      </c>
      <c r="L5560">
        <v>0</v>
      </c>
      <c r="M5560">
        <f>invoices[[#This Row],[rent_amount]]+invoices[[#This Row],[electricity_amount]]+invoices[[#This Row],[other_charges]]</f>
        <v>15088</v>
      </c>
      <c r="N5560" t="s">
        <v>28</v>
      </c>
      <c r="O5560" t="s">
        <v>1118</v>
      </c>
      <c r="P5560">
        <v>0</v>
      </c>
      <c r="Q5560" t="b">
        <v>0</v>
      </c>
      <c r="R5560" t="s">
        <v>623</v>
      </c>
      <c r="S5560">
        <v>0</v>
      </c>
      <c r="T5560">
        <f>invoices[[#This Row],[total_amount]]</f>
        <v>15088</v>
      </c>
      <c r="U5560" t="s">
        <v>895</v>
      </c>
      <c r="V5560" t="str">
        <f>INDEX([1]!Table1[tenantname],MATCH(invoices[[#This Row],[allotment_id]],[1]!Table1[TenantAllotmentID],0))</f>
        <v>Kumaraswamy K (B14-B1)</v>
      </c>
      <c r="W5560" t="s">
        <v>14271</v>
      </c>
      <c r="X5560" t="s">
        <v>14272</v>
      </c>
      <c r="Y5560" s="4">
        <v>45078</v>
      </c>
      <c r="Z5560" t="s">
        <v>15808</v>
      </c>
      <c r="AA5560">
        <v>9761</v>
      </c>
      <c r="AB5560">
        <v>3253</v>
      </c>
      <c r="AC5560">
        <v>586</v>
      </c>
      <c r="AD5560" s="7">
        <f>invoices[[#This Row],[Rent]]+invoices[[#This Row],[Services]]+invoices[[#This Row],[GST]]</f>
        <v>13600</v>
      </c>
      <c r="AE5560" s="7">
        <f>invoices[[#This Row],[Total]]-invoices[[#This Row],[rent_amount]]</f>
        <v>0</v>
      </c>
      <c r="AF5560">
        <v>2805</v>
      </c>
      <c r="AG5560">
        <v>1488</v>
      </c>
      <c r="AH5560">
        <f>invoices[[#This Row],[EB Amount]]-invoices[[#This Row],[electricity_amount]]</f>
        <v>0</v>
      </c>
    </row>
    <row r="5561" spans="1:34">
      <c r="A5561" t="s">
        <v>7731</v>
      </c>
      <c r="B5561" t="s">
        <v>22</v>
      </c>
      <c r="C5561" t="s">
        <v>5070</v>
      </c>
      <c r="D5561" t="s">
        <v>24</v>
      </c>
      <c r="E5561" t="s">
        <v>167</v>
      </c>
      <c r="F5561" t="s">
        <v>1203</v>
      </c>
      <c r="G5561" t="s">
        <v>7732</v>
      </c>
      <c r="H5561" s="1">
        <f>DATE(YEAR(invoices[[#This Row],[due_date]]),MONTH(invoices[[#This Row],[due_date]]),1)</f>
        <v>45078</v>
      </c>
      <c r="I5561" s="1">
        <v>45084</v>
      </c>
      <c r="J5561">
        <v>13600</v>
      </c>
      <c r="K5561">
        <v>1922</v>
      </c>
      <c r="L5561">
        <v>0</v>
      </c>
      <c r="M5561">
        <f>invoices[[#This Row],[rent_amount]]+invoices[[#This Row],[electricity_amount]]+invoices[[#This Row],[other_charges]]</f>
        <v>15522</v>
      </c>
      <c r="N5561" t="s">
        <v>28</v>
      </c>
      <c r="O5561" t="s">
        <v>1511</v>
      </c>
      <c r="P5561">
        <v>0</v>
      </c>
      <c r="Q5561" t="b">
        <v>0</v>
      </c>
      <c r="R5561" t="s">
        <v>623</v>
      </c>
      <c r="S5561">
        <v>0</v>
      </c>
      <c r="T5561">
        <f>invoices[[#This Row],[total_amount]]</f>
        <v>15522</v>
      </c>
      <c r="U5561" t="s">
        <v>5071</v>
      </c>
      <c r="V5561" t="str">
        <f>INDEX([1]!Table1[tenantname],MATCH(invoices[[#This Row],[allotment_id]],[1]!Table1[TenantAllotmentID],0))</f>
        <v>RAJAT NAYAR (B42-B1)</v>
      </c>
      <c r="W5561" t="s">
        <v>15328</v>
      </c>
      <c r="X5561" t="s">
        <v>15329</v>
      </c>
      <c r="Y5561" s="4">
        <v>45078</v>
      </c>
      <c r="Z5561" t="s">
        <v>15808</v>
      </c>
      <c r="AA5561">
        <v>9761</v>
      </c>
      <c r="AB5561">
        <v>3253</v>
      </c>
      <c r="AC5561">
        <v>586</v>
      </c>
      <c r="AD5561" s="7">
        <f>invoices[[#This Row],[Rent]]+invoices[[#This Row],[Services]]+invoices[[#This Row],[GST]]</f>
        <v>13600</v>
      </c>
      <c r="AE5561" s="7">
        <f>invoices[[#This Row],[Total]]-invoices[[#This Row],[rent_amount]]</f>
        <v>0</v>
      </c>
      <c r="AF5561">
        <v>3100</v>
      </c>
      <c r="AG5561">
        <v>1922</v>
      </c>
      <c r="AH5561">
        <f>invoices[[#This Row],[EB Amount]]-invoices[[#This Row],[electricity_amount]]</f>
        <v>0</v>
      </c>
    </row>
    <row r="5562" spans="1:34">
      <c r="A5562" t="s">
        <v>7844</v>
      </c>
      <c r="B5562" t="s">
        <v>22</v>
      </c>
      <c r="C5562" t="s">
        <v>737</v>
      </c>
      <c r="D5562" t="s">
        <v>24</v>
      </c>
      <c r="E5562" t="s">
        <v>96</v>
      </c>
      <c r="F5562" t="s">
        <v>510</v>
      </c>
      <c r="G5562" t="s">
        <v>7845</v>
      </c>
      <c r="H5562" s="1">
        <f>DATE(YEAR(invoices[[#This Row],[due_date]]),MONTH(invoices[[#This Row],[due_date]]),1)</f>
        <v>45078</v>
      </c>
      <c r="I5562" s="1">
        <v>45084</v>
      </c>
      <c r="J5562">
        <v>9966</v>
      </c>
      <c r="K5562">
        <v>0</v>
      </c>
      <c r="L5562">
        <v>0</v>
      </c>
      <c r="M5562">
        <f>invoices[[#This Row],[rent_amount]]+invoices[[#This Row],[electricity_amount]]+invoices[[#This Row],[other_charges]]</f>
        <v>9966</v>
      </c>
      <c r="N5562" t="s">
        <v>28</v>
      </c>
      <c r="O5562" t="s">
        <v>1511</v>
      </c>
      <c r="P5562">
        <v>0</v>
      </c>
      <c r="Q5562" t="b">
        <v>0</v>
      </c>
      <c r="R5562" t="s">
        <v>623</v>
      </c>
      <c r="S5562">
        <v>0</v>
      </c>
      <c r="T5562">
        <f>invoices[[#This Row],[total_amount]]</f>
        <v>9966</v>
      </c>
      <c r="U5562" t="s">
        <v>739</v>
      </c>
      <c r="V5562" t="str">
        <f>INDEX([1]!Table1[tenantname],MATCH(invoices[[#This Row],[allotment_id]],[1]!Table1[TenantAllotmentID],0))</f>
        <v>Ramachandra reddy Aasodi (B33-B2)</v>
      </c>
      <c r="W5562" t="s">
        <v>14213</v>
      </c>
      <c r="X5562" t="s">
        <v>14214</v>
      </c>
      <c r="Y5562" s="4">
        <v>45078</v>
      </c>
      <c r="Z5562" t="s">
        <v>15808</v>
      </c>
      <c r="AA5562">
        <v>7153</v>
      </c>
      <c r="AB5562">
        <v>2384</v>
      </c>
      <c r="AC5562">
        <v>429</v>
      </c>
      <c r="AD5562" s="7">
        <f>invoices[[#This Row],[Rent]]+invoices[[#This Row],[Services]]+invoices[[#This Row],[GST]]</f>
        <v>9966</v>
      </c>
      <c r="AE5562" s="7">
        <f>invoices[[#This Row],[Total]]-invoices[[#This Row],[rent_amount]]</f>
        <v>0</v>
      </c>
      <c r="AF5562">
        <v>3160</v>
      </c>
      <c r="AG5562">
        <v>0</v>
      </c>
      <c r="AH5562">
        <f>invoices[[#This Row],[EB Amount]]-invoices[[#This Row],[electricity_amount]]</f>
        <v>0</v>
      </c>
    </row>
    <row r="5563" spans="1:34">
      <c r="A5563" t="s">
        <v>7902</v>
      </c>
      <c r="B5563" t="s">
        <v>22</v>
      </c>
      <c r="C5563" t="s">
        <v>1881</v>
      </c>
      <c r="D5563" t="s">
        <v>24</v>
      </c>
      <c r="E5563" t="s">
        <v>147</v>
      </c>
      <c r="F5563" t="s">
        <v>336</v>
      </c>
      <c r="G5563" t="s">
        <v>7903</v>
      </c>
      <c r="H5563" s="1">
        <f>DATE(YEAR(invoices[[#This Row],[due_date]]),MONTH(invoices[[#This Row],[due_date]]),1)</f>
        <v>45078</v>
      </c>
      <c r="I5563" s="1">
        <v>45084</v>
      </c>
      <c r="J5563">
        <v>12692</v>
      </c>
      <c r="K5563">
        <v>1364</v>
      </c>
      <c r="L5563">
        <v>2250</v>
      </c>
      <c r="M5563">
        <f>invoices[[#This Row],[rent_amount]]+invoices[[#This Row],[electricity_amount]]+invoices[[#This Row],[other_charges]]</f>
        <v>16306</v>
      </c>
      <c r="N5563" t="s">
        <v>28</v>
      </c>
      <c r="O5563" t="s">
        <v>1118</v>
      </c>
      <c r="P5563">
        <v>0</v>
      </c>
      <c r="Q5563" t="b">
        <v>0</v>
      </c>
      <c r="R5563" t="s">
        <v>623</v>
      </c>
      <c r="S5563">
        <v>0</v>
      </c>
      <c r="T5563">
        <f>invoices[[#This Row],[total_amount]]</f>
        <v>16306</v>
      </c>
      <c r="U5563" t="s">
        <v>1882</v>
      </c>
      <c r="V5563" t="str">
        <f>INDEX([1]!Table1[tenantname],MATCH(invoices[[#This Row],[allotment_id]],[1]!Table1[TenantAllotmentID],0))</f>
        <v>Parth sarthi Prasad (C31-D1)</v>
      </c>
      <c r="W5563" t="s">
        <v>14627</v>
      </c>
      <c r="X5563" t="s">
        <v>14628</v>
      </c>
      <c r="Y5563" s="4">
        <v>45078</v>
      </c>
      <c r="Z5563" t="s">
        <v>15808</v>
      </c>
      <c r="AA5563">
        <v>9110</v>
      </c>
      <c r="AB5563">
        <v>3036</v>
      </c>
      <c r="AC5563">
        <v>546</v>
      </c>
      <c r="AD5563" s="7">
        <f>invoices[[#This Row],[Rent]]+invoices[[#This Row],[Services]]+invoices[[#This Row],[GST]]</f>
        <v>12692</v>
      </c>
      <c r="AE5563" s="7">
        <f>invoices[[#This Row],[Total]]-invoices[[#This Row],[rent_amount]]</f>
        <v>0</v>
      </c>
      <c r="AF5563">
        <v>3187</v>
      </c>
      <c r="AG5563">
        <v>1364</v>
      </c>
      <c r="AH5563">
        <f>invoices[[#This Row],[EB Amount]]-invoices[[#This Row],[electricity_amount]]</f>
        <v>0</v>
      </c>
    </row>
    <row r="5564" spans="1:34">
      <c r="A5564" t="s">
        <v>8127</v>
      </c>
      <c r="B5564" t="s">
        <v>22</v>
      </c>
      <c r="C5564" t="s">
        <v>3367</v>
      </c>
      <c r="D5564" t="s">
        <v>24</v>
      </c>
      <c r="E5564" t="s">
        <v>226</v>
      </c>
      <c r="F5564" t="s">
        <v>1238</v>
      </c>
      <c r="G5564" t="s">
        <v>8128</v>
      </c>
      <c r="H5564" s="1">
        <f>DATE(YEAR(invoices[[#This Row],[due_date]]),MONTH(invoices[[#This Row],[due_date]]),1)</f>
        <v>45078</v>
      </c>
      <c r="I5564" s="1">
        <v>45084</v>
      </c>
      <c r="J5564">
        <v>15500</v>
      </c>
      <c r="K5564">
        <v>2208</v>
      </c>
      <c r="L5564">
        <v>0</v>
      </c>
      <c r="M5564">
        <f>invoices[[#This Row],[rent_amount]]+invoices[[#This Row],[electricity_amount]]+invoices[[#This Row],[other_charges]]</f>
        <v>17708</v>
      </c>
      <c r="N5564" t="s">
        <v>28</v>
      </c>
      <c r="O5564" t="s">
        <v>622</v>
      </c>
      <c r="P5564">
        <v>0</v>
      </c>
      <c r="Q5564" t="b">
        <v>0</v>
      </c>
      <c r="R5564" t="s">
        <v>623</v>
      </c>
      <c r="S5564">
        <v>0</v>
      </c>
      <c r="T5564">
        <f>invoices[[#This Row],[total_amount]]</f>
        <v>17708</v>
      </c>
      <c r="U5564" t="s">
        <v>3369</v>
      </c>
      <c r="V5564" t="str">
        <f>INDEX([1]!Table1[tenantname],MATCH(invoices[[#This Row],[allotment_id]],[1]!Table1[TenantAllotmentID],0))</f>
        <v>Vishakha Pandey (B12-A1)</v>
      </c>
      <c r="W5564" t="s">
        <v>15038</v>
      </c>
      <c r="X5564" t="s">
        <v>15039</v>
      </c>
      <c r="Y5564" s="4">
        <v>45078</v>
      </c>
      <c r="Z5564" t="s">
        <v>15808</v>
      </c>
      <c r="AA5564">
        <v>11125</v>
      </c>
      <c r="AB5564">
        <v>3708</v>
      </c>
      <c r="AC5564">
        <v>667</v>
      </c>
      <c r="AD5564" s="7">
        <f>invoices[[#This Row],[Rent]]+invoices[[#This Row],[Services]]+invoices[[#This Row],[GST]]</f>
        <v>15500</v>
      </c>
      <c r="AE5564" s="7">
        <f>invoices[[#This Row],[Total]]-invoices[[#This Row],[rent_amount]]</f>
        <v>0</v>
      </c>
      <c r="AF5564">
        <v>3300</v>
      </c>
      <c r="AG5564">
        <v>2208</v>
      </c>
      <c r="AH5564">
        <f>invoices[[#This Row],[EB Amount]]-invoices[[#This Row],[electricity_amount]]</f>
        <v>0</v>
      </c>
    </row>
    <row r="5565" spans="1:34">
      <c r="A5565" t="s">
        <v>8231</v>
      </c>
      <c r="B5565" t="s">
        <v>22</v>
      </c>
      <c r="C5565" t="s">
        <v>1571</v>
      </c>
      <c r="D5565" t="s">
        <v>24</v>
      </c>
      <c r="E5565" t="s">
        <v>104</v>
      </c>
      <c r="F5565" t="s">
        <v>1572</v>
      </c>
      <c r="G5565" t="s">
        <v>8232</v>
      </c>
      <c r="H5565" s="1">
        <f>DATE(YEAR(invoices[[#This Row],[due_date]]),MONTH(invoices[[#This Row],[due_date]]),1)</f>
        <v>45078</v>
      </c>
      <c r="I5565" s="1">
        <v>45084</v>
      </c>
      <c r="J5565">
        <v>13600</v>
      </c>
      <c r="K5565">
        <v>1488</v>
      </c>
      <c r="L5565">
        <v>0</v>
      </c>
      <c r="M5565">
        <f>invoices[[#This Row],[rent_amount]]+invoices[[#This Row],[electricity_amount]]+invoices[[#This Row],[other_charges]]</f>
        <v>15088</v>
      </c>
      <c r="N5565" t="s">
        <v>28</v>
      </c>
      <c r="O5565" t="s">
        <v>1511</v>
      </c>
      <c r="P5565">
        <v>0</v>
      </c>
      <c r="Q5565" t="b">
        <v>0</v>
      </c>
      <c r="R5565" t="s">
        <v>623</v>
      </c>
      <c r="S5565">
        <v>0</v>
      </c>
      <c r="T5565">
        <f>invoices[[#This Row],[total_amount]]</f>
        <v>15088</v>
      </c>
      <c r="U5565" t="s">
        <v>1574</v>
      </c>
      <c r="V5565" t="str">
        <f>INDEX([1]!Table1[tenantname],MATCH(invoices[[#This Row],[allotment_id]],[1]!Table1[TenantAllotmentID],0))</f>
        <v>Ravi S (B14-B2)</v>
      </c>
      <c r="W5565" t="s">
        <v>14522</v>
      </c>
      <c r="X5565" t="s">
        <v>14523</v>
      </c>
      <c r="Y5565" s="4">
        <v>45078</v>
      </c>
      <c r="Z5565" t="s">
        <v>15808</v>
      </c>
      <c r="AA5565">
        <v>9761</v>
      </c>
      <c r="AB5565">
        <v>3253</v>
      </c>
      <c r="AC5565">
        <v>586</v>
      </c>
      <c r="AD5565" s="7">
        <f>invoices[[#This Row],[Rent]]+invoices[[#This Row],[Services]]+invoices[[#This Row],[GST]]</f>
        <v>13600</v>
      </c>
      <c r="AE5565" s="7">
        <f>invoices[[#This Row],[Total]]-invoices[[#This Row],[rent_amount]]</f>
        <v>0</v>
      </c>
      <c r="AF5565">
        <v>3348</v>
      </c>
      <c r="AG5565">
        <v>1488</v>
      </c>
      <c r="AH5565">
        <f>invoices[[#This Row],[EB Amount]]-invoices[[#This Row],[electricity_amount]]</f>
        <v>0</v>
      </c>
    </row>
    <row r="5566" spans="1:34">
      <c r="A5566" t="s">
        <v>8249</v>
      </c>
      <c r="B5566" t="s">
        <v>22</v>
      </c>
      <c r="C5566" t="s">
        <v>8250</v>
      </c>
      <c r="D5566" t="s">
        <v>24</v>
      </c>
      <c r="E5566" t="s">
        <v>167</v>
      </c>
      <c r="F5566" t="s">
        <v>930</v>
      </c>
      <c r="G5566" t="s">
        <v>8251</v>
      </c>
      <c r="H5566" s="1">
        <f>DATE(YEAR(invoices[[#This Row],[due_date]]),MONTH(invoices[[#This Row],[due_date]]),1)</f>
        <v>45078</v>
      </c>
      <c r="I5566" s="1">
        <v>45084</v>
      </c>
      <c r="J5566">
        <v>2718</v>
      </c>
      <c r="K5566">
        <v>0</v>
      </c>
      <c r="L5566">
        <v>0</v>
      </c>
      <c r="M5566">
        <f>invoices[[#This Row],[rent_amount]]+invoices[[#This Row],[electricity_amount]]+invoices[[#This Row],[other_charges]]</f>
        <v>2718</v>
      </c>
      <c r="N5566" t="s">
        <v>28</v>
      </c>
      <c r="O5566" t="s">
        <v>1118</v>
      </c>
      <c r="P5566">
        <v>0</v>
      </c>
      <c r="Q5566" t="b">
        <v>0</v>
      </c>
      <c r="R5566" t="s">
        <v>623</v>
      </c>
      <c r="S5566">
        <v>0</v>
      </c>
      <c r="T5566">
        <f>invoices[[#This Row],[total_amount]]</f>
        <v>2718</v>
      </c>
      <c r="U5566" t="s">
        <v>8252</v>
      </c>
      <c r="V5566" t="str">
        <f>INDEX([1]!Table1[tenantname],MATCH(invoices[[#This Row],[allotment_id]],[1]!Table1[TenantAllotmentID],0))</f>
        <v>Mohammed Imran (B42-B2)</v>
      </c>
      <c r="W5566" t="s">
        <v>15604</v>
      </c>
      <c r="X5566" t="s">
        <v>15605</v>
      </c>
      <c r="Y5566" s="4">
        <v>45078</v>
      </c>
      <c r="Z5566" t="s">
        <v>15808</v>
      </c>
      <c r="AA5566">
        <v>1951</v>
      </c>
      <c r="AB5566">
        <v>650</v>
      </c>
      <c r="AC5566">
        <v>117</v>
      </c>
      <c r="AD5566" s="7">
        <f>invoices[[#This Row],[Rent]]+invoices[[#This Row],[Services]]+invoices[[#This Row],[GST]]</f>
        <v>2718</v>
      </c>
      <c r="AE5566" s="7">
        <f>invoices[[#This Row],[Total]]-invoices[[#This Row],[rent_amount]]</f>
        <v>0</v>
      </c>
      <c r="AF5566">
        <v>3358</v>
      </c>
      <c r="AG5566">
        <v>0</v>
      </c>
      <c r="AH5566">
        <f>invoices[[#This Row],[EB Amount]]-invoices[[#This Row],[electricity_amount]]</f>
        <v>0</v>
      </c>
    </row>
    <row r="5567" spans="1:34">
      <c r="A5567" t="s">
        <v>8402</v>
      </c>
      <c r="B5567" t="s">
        <v>22</v>
      </c>
      <c r="C5567" t="s">
        <v>819</v>
      </c>
      <c r="D5567" t="s">
        <v>24</v>
      </c>
      <c r="E5567" t="s">
        <v>354</v>
      </c>
      <c r="F5567" t="s">
        <v>431</v>
      </c>
      <c r="G5567" t="s">
        <v>8403</v>
      </c>
      <c r="H5567" s="1">
        <f>DATE(YEAR(invoices[[#This Row],[due_date]]),MONTH(invoices[[#This Row],[due_date]]),1)</f>
        <v>45078</v>
      </c>
      <c r="I5567" s="1">
        <v>45084</v>
      </c>
      <c r="J5567">
        <v>16500</v>
      </c>
      <c r="K5567">
        <v>1364</v>
      </c>
      <c r="L5567">
        <v>0</v>
      </c>
      <c r="M5567">
        <f>invoices[[#This Row],[rent_amount]]+invoices[[#This Row],[electricity_amount]]+invoices[[#This Row],[other_charges]]</f>
        <v>17864</v>
      </c>
      <c r="N5567" t="s">
        <v>28</v>
      </c>
      <c r="O5567" t="s">
        <v>622</v>
      </c>
      <c r="P5567">
        <v>0</v>
      </c>
      <c r="Q5567" t="b">
        <v>0</v>
      </c>
      <c r="R5567" t="s">
        <v>623</v>
      </c>
      <c r="S5567">
        <v>0</v>
      </c>
      <c r="T5567">
        <f>invoices[[#This Row],[total_amount]]</f>
        <v>17864</v>
      </c>
      <c r="U5567" t="s">
        <v>821</v>
      </c>
      <c r="V5567" t="str">
        <f>INDEX([1]!Table1[tenantname],MATCH(invoices[[#This Row],[allotment_id]],[1]!Table1[TenantAllotmentID],0))</f>
        <v>Aravind G (B34-A1)</v>
      </c>
      <c r="W5567" t="s">
        <v>14243</v>
      </c>
      <c r="X5567" t="s">
        <v>14244</v>
      </c>
      <c r="Y5567" s="4">
        <v>45078</v>
      </c>
      <c r="Z5567" t="s">
        <v>15808</v>
      </c>
      <c r="AA5567">
        <v>11839</v>
      </c>
      <c r="AB5567">
        <v>3950</v>
      </c>
      <c r="AC5567">
        <v>711</v>
      </c>
      <c r="AD5567" s="7">
        <f>invoices[[#This Row],[Rent]]+invoices[[#This Row],[Services]]+invoices[[#This Row],[GST]]</f>
        <v>16500</v>
      </c>
      <c r="AE5567" s="7">
        <f>invoices[[#This Row],[Total]]-invoices[[#This Row],[rent_amount]]</f>
        <v>0</v>
      </c>
      <c r="AF5567">
        <v>3433</v>
      </c>
      <c r="AG5567">
        <v>1364</v>
      </c>
      <c r="AH5567">
        <f>invoices[[#This Row],[EB Amount]]-invoices[[#This Row],[electricity_amount]]</f>
        <v>0</v>
      </c>
    </row>
    <row r="5568" spans="1:34">
      <c r="A5568" t="s">
        <v>8468</v>
      </c>
      <c r="B5568" t="s">
        <v>22</v>
      </c>
      <c r="C5568" t="s">
        <v>1068</v>
      </c>
      <c r="D5568" t="s">
        <v>24</v>
      </c>
      <c r="E5568" t="s">
        <v>476</v>
      </c>
      <c r="F5568" t="s">
        <v>1069</v>
      </c>
      <c r="G5568" t="s">
        <v>8469</v>
      </c>
      <c r="H5568" s="1">
        <f>DATE(YEAR(invoices[[#This Row],[due_date]]),MONTH(invoices[[#This Row],[due_date]]),1)</f>
        <v>45078</v>
      </c>
      <c r="I5568" s="1">
        <v>45084</v>
      </c>
      <c r="J5568">
        <v>12500</v>
      </c>
      <c r="K5568">
        <v>1674</v>
      </c>
      <c r="L5568">
        <v>0</v>
      </c>
      <c r="M5568">
        <f>invoices[[#This Row],[rent_amount]]+invoices[[#This Row],[electricity_amount]]+invoices[[#This Row],[other_charges]]</f>
        <v>14174</v>
      </c>
      <c r="N5568" t="s">
        <v>28</v>
      </c>
      <c r="O5568" t="s">
        <v>1511</v>
      </c>
      <c r="P5568">
        <v>0</v>
      </c>
      <c r="Q5568" t="b">
        <v>0</v>
      </c>
      <c r="R5568" t="s">
        <v>623</v>
      </c>
      <c r="S5568">
        <v>0</v>
      </c>
      <c r="T5568">
        <f>invoices[[#This Row],[total_amount]]</f>
        <v>14174</v>
      </c>
      <c r="U5568" t="s">
        <v>1071</v>
      </c>
      <c r="V5568" t="str">
        <f>INDEX([1]!Table1[tenantname],MATCH(invoices[[#This Row],[allotment_id]],[1]!Table1[TenantAllotmentID],0))</f>
        <v>pradeep Kashavena (B41-C2)</v>
      </c>
      <c r="W5568" t="s">
        <v>14337</v>
      </c>
      <c r="X5568" t="s">
        <v>14338</v>
      </c>
      <c r="Y5568" s="4">
        <v>45078</v>
      </c>
      <c r="Z5568" t="s">
        <v>15808</v>
      </c>
      <c r="AA5568">
        <v>8971</v>
      </c>
      <c r="AB5568">
        <v>2991</v>
      </c>
      <c r="AC5568">
        <v>538</v>
      </c>
      <c r="AD5568" s="7">
        <f>invoices[[#This Row],[Rent]]+invoices[[#This Row],[Services]]+invoices[[#This Row],[GST]]</f>
        <v>12500</v>
      </c>
      <c r="AE5568" s="7">
        <f>invoices[[#This Row],[Total]]-invoices[[#This Row],[rent_amount]]</f>
        <v>0</v>
      </c>
      <c r="AF5568">
        <v>3472</v>
      </c>
      <c r="AG5568">
        <v>1674</v>
      </c>
      <c r="AH5568">
        <f>invoices[[#This Row],[EB Amount]]-invoices[[#This Row],[electricity_amount]]</f>
        <v>0</v>
      </c>
    </row>
    <row r="5569" spans="1:34">
      <c r="A5569" t="s">
        <v>8498</v>
      </c>
      <c r="B5569" t="s">
        <v>22</v>
      </c>
      <c r="C5569" t="s">
        <v>693</v>
      </c>
      <c r="D5569" t="s">
        <v>24</v>
      </c>
      <c r="E5569" t="s">
        <v>349</v>
      </c>
      <c r="F5569" t="s">
        <v>947</v>
      </c>
      <c r="G5569" t="s">
        <v>8499</v>
      </c>
      <c r="H5569" s="1">
        <f>DATE(YEAR(invoices[[#This Row],[due_date]]),MONTH(invoices[[#This Row],[due_date]]),1)</f>
        <v>45078</v>
      </c>
      <c r="I5569" s="1">
        <v>45084</v>
      </c>
      <c r="J5569">
        <v>9513</v>
      </c>
      <c r="K5569">
        <v>0</v>
      </c>
      <c r="L5569">
        <v>0</v>
      </c>
      <c r="M5569">
        <f>invoices[[#This Row],[rent_amount]]+invoices[[#This Row],[electricity_amount]]+invoices[[#This Row],[other_charges]]</f>
        <v>9513</v>
      </c>
      <c r="N5569" t="s">
        <v>28</v>
      </c>
      <c r="O5569" t="s">
        <v>1118</v>
      </c>
      <c r="P5569">
        <v>0</v>
      </c>
      <c r="Q5569" t="b">
        <v>0</v>
      </c>
      <c r="R5569" t="s">
        <v>623</v>
      </c>
      <c r="S5569">
        <v>0</v>
      </c>
      <c r="T5569">
        <f>invoices[[#This Row],[total_amount]]</f>
        <v>9513</v>
      </c>
      <c r="U5569" t="s">
        <v>8500</v>
      </c>
      <c r="V5569" t="str">
        <f>INDEX([1]!Table1[tenantname],MATCH(invoices[[#This Row],[allotment_id]],[1]!Table1[TenantAllotmentID],0))</f>
        <v>Aryan Garg (B11-B1)</v>
      </c>
      <c r="W5569" t="s">
        <v>14199</v>
      </c>
      <c r="X5569" t="s">
        <v>15620</v>
      </c>
      <c r="Y5569" s="4">
        <v>45078</v>
      </c>
      <c r="Z5569" t="s">
        <v>15808</v>
      </c>
      <c r="AA5569">
        <v>6827</v>
      </c>
      <c r="AB5569">
        <v>2276</v>
      </c>
      <c r="AC5569">
        <v>410</v>
      </c>
      <c r="AD5569" s="7">
        <f>invoices[[#This Row],[Rent]]+invoices[[#This Row],[Services]]+invoices[[#This Row],[GST]]</f>
        <v>9513</v>
      </c>
      <c r="AE5569" s="7">
        <f>invoices[[#This Row],[Total]]-invoices[[#This Row],[rent_amount]]</f>
        <v>0</v>
      </c>
      <c r="AF5569">
        <v>3488</v>
      </c>
      <c r="AG5569">
        <v>0</v>
      </c>
      <c r="AH5569">
        <f>invoices[[#This Row],[EB Amount]]-invoices[[#This Row],[electricity_amount]]</f>
        <v>0</v>
      </c>
    </row>
    <row r="5570" spans="1:34">
      <c r="A5570" t="s">
        <v>8640</v>
      </c>
      <c r="B5570" t="s">
        <v>22</v>
      </c>
      <c r="C5570" t="s">
        <v>1207</v>
      </c>
      <c r="D5570" t="s">
        <v>24</v>
      </c>
      <c r="E5570" t="s">
        <v>50</v>
      </c>
      <c r="F5570" t="s">
        <v>133</v>
      </c>
      <c r="G5570" t="s">
        <v>8641</v>
      </c>
      <c r="H5570" s="1">
        <f>DATE(YEAR(invoices[[#This Row],[due_date]]),MONTH(invoices[[#This Row],[due_date]]),1)</f>
        <v>45078</v>
      </c>
      <c r="I5570" s="1">
        <v>45084</v>
      </c>
      <c r="J5570">
        <v>12180</v>
      </c>
      <c r="K5570">
        <v>0</v>
      </c>
      <c r="L5570">
        <v>0</v>
      </c>
      <c r="M5570">
        <f>invoices[[#This Row],[rent_amount]]+invoices[[#This Row],[electricity_amount]]+invoices[[#This Row],[other_charges]]</f>
        <v>12180</v>
      </c>
      <c r="N5570" t="s">
        <v>28</v>
      </c>
      <c r="O5570" t="s">
        <v>1511</v>
      </c>
      <c r="P5570">
        <v>0</v>
      </c>
      <c r="Q5570" t="b">
        <v>0</v>
      </c>
      <c r="R5570" t="s">
        <v>623</v>
      </c>
      <c r="S5570">
        <v>0</v>
      </c>
      <c r="T5570">
        <f>invoices[[#This Row],[total_amount]]</f>
        <v>12180</v>
      </c>
      <c r="U5570" t="s">
        <v>6158</v>
      </c>
      <c r="V5570" t="str">
        <f>INDEX([1]!Table1[tenantname],MATCH(invoices[[#This Row],[allotment_id]],[1]!Table1[TenantAllotmentID],0))</f>
        <v>Shravan Shah (B32-C1)</v>
      </c>
      <c r="W5570" t="s">
        <v>14382</v>
      </c>
      <c r="X5570" t="s">
        <v>15456</v>
      </c>
      <c r="Y5570" s="4">
        <v>45078</v>
      </c>
      <c r="Z5570" t="s">
        <v>15808</v>
      </c>
      <c r="AA5570">
        <v>8742</v>
      </c>
      <c r="AB5570">
        <v>2914</v>
      </c>
      <c r="AC5570">
        <v>524</v>
      </c>
      <c r="AD5570" s="7">
        <f>invoices[[#This Row],[Rent]]+invoices[[#This Row],[Services]]+invoices[[#This Row],[GST]]</f>
        <v>12180</v>
      </c>
      <c r="AE5570" s="7">
        <f>invoices[[#This Row],[Total]]-invoices[[#This Row],[rent_amount]]</f>
        <v>0</v>
      </c>
      <c r="AF5570">
        <v>3564</v>
      </c>
      <c r="AG5570">
        <v>0</v>
      </c>
      <c r="AH5570">
        <f>invoices[[#This Row],[EB Amount]]-invoices[[#This Row],[electricity_amount]]</f>
        <v>0</v>
      </c>
    </row>
    <row r="5571" spans="1:34">
      <c r="A5571" t="s">
        <v>9080</v>
      </c>
      <c r="B5571" t="s">
        <v>22</v>
      </c>
      <c r="C5571" t="s">
        <v>3096</v>
      </c>
      <c r="D5571" t="s">
        <v>24</v>
      </c>
      <c r="E5571" t="s">
        <v>247</v>
      </c>
      <c r="F5571" t="s">
        <v>365</v>
      </c>
      <c r="G5571" t="s">
        <v>9081</v>
      </c>
      <c r="H5571" s="1">
        <f>DATE(YEAR(invoices[[#This Row],[due_date]]),MONTH(invoices[[#This Row],[due_date]]),1)</f>
        <v>45078</v>
      </c>
      <c r="I5571" s="1">
        <v>45084</v>
      </c>
      <c r="J5571">
        <v>12500</v>
      </c>
      <c r="K5571">
        <v>1643</v>
      </c>
      <c r="L5571">
        <v>0</v>
      </c>
      <c r="M5571">
        <f>invoices[[#This Row],[rent_amount]]+invoices[[#This Row],[electricity_amount]]+invoices[[#This Row],[other_charges]]</f>
        <v>14143</v>
      </c>
      <c r="N5571" t="s">
        <v>28</v>
      </c>
      <c r="O5571" t="s">
        <v>1511</v>
      </c>
      <c r="P5571">
        <v>0</v>
      </c>
      <c r="Q5571" t="b">
        <v>0</v>
      </c>
      <c r="R5571" t="s">
        <v>623</v>
      </c>
      <c r="S5571">
        <v>0</v>
      </c>
      <c r="T5571">
        <f>invoices[[#This Row],[total_amount]]</f>
        <v>14143</v>
      </c>
      <c r="U5571" t="s">
        <v>3098</v>
      </c>
      <c r="V5571" t="str">
        <f>INDEX([1]!Table1[tenantname],MATCH(invoices[[#This Row],[allotment_id]],[1]!Table1[TenantAllotmentID],0))</f>
        <v>Saket Kumar Baranwal (C11-C1)</v>
      </c>
      <c r="W5571" t="s">
        <v>14971</v>
      </c>
      <c r="X5571" t="s">
        <v>14972</v>
      </c>
      <c r="Y5571" s="4">
        <v>45078</v>
      </c>
      <c r="Z5571" t="s">
        <v>15808</v>
      </c>
      <c r="AA5571">
        <v>8971</v>
      </c>
      <c r="AB5571">
        <v>2991</v>
      </c>
      <c r="AC5571">
        <v>538</v>
      </c>
      <c r="AD5571" s="7">
        <f>invoices[[#This Row],[Rent]]+invoices[[#This Row],[Services]]+invoices[[#This Row],[GST]]</f>
        <v>12500</v>
      </c>
      <c r="AE5571" s="7">
        <f>invoices[[#This Row],[Total]]-invoices[[#This Row],[rent_amount]]</f>
        <v>0</v>
      </c>
      <c r="AF5571">
        <v>3801</v>
      </c>
      <c r="AG5571">
        <v>1643</v>
      </c>
      <c r="AH5571">
        <f>invoices[[#This Row],[EB Amount]]-invoices[[#This Row],[electricity_amount]]</f>
        <v>0</v>
      </c>
    </row>
    <row r="5572" spans="1:34">
      <c r="A5572" t="s">
        <v>9098</v>
      </c>
      <c r="B5572" t="s">
        <v>22</v>
      </c>
      <c r="C5572" t="s">
        <v>558</v>
      </c>
      <c r="D5572" t="s">
        <v>24</v>
      </c>
      <c r="E5572" t="s">
        <v>72</v>
      </c>
      <c r="F5572" t="s">
        <v>559</v>
      </c>
      <c r="G5572" t="s">
        <v>9099</v>
      </c>
      <c r="H5572" s="1">
        <f>DATE(YEAR(invoices[[#This Row],[due_date]]),MONTH(invoices[[#This Row],[due_date]]),1)</f>
        <v>45078</v>
      </c>
      <c r="I5572" s="1">
        <v>45084</v>
      </c>
      <c r="J5572">
        <v>13600</v>
      </c>
      <c r="K5572">
        <v>1121</v>
      </c>
      <c r="L5572">
        <v>0</v>
      </c>
      <c r="M5572">
        <f>invoices[[#This Row],[rent_amount]]+invoices[[#This Row],[electricity_amount]]+invoices[[#This Row],[other_charges]]</f>
        <v>14721</v>
      </c>
      <c r="N5572" t="s">
        <v>28</v>
      </c>
      <c r="O5572" t="s">
        <v>1118</v>
      </c>
      <c r="P5572">
        <v>0</v>
      </c>
      <c r="Q5572" t="b">
        <v>0</v>
      </c>
      <c r="R5572" t="s">
        <v>623</v>
      </c>
      <c r="S5572">
        <v>0</v>
      </c>
      <c r="T5572">
        <f>invoices[[#This Row],[total_amount]]</f>
        <v>14721</v>
      </c>
      <c r="U5572" t="s">
        <v>561</v>
      </c>
      <c r="V5572" t="str">
        <f>INDEX([1]!Table1[tenantname],MATCH(invoices[[#This Row],[allotment_id]],[1]!Table1[TenantAllotmentID],0))</f>
        <v>Nithya Rajendran (C34-B2)</v>
      </c>
      <c r="W5572" t="s">
        <v>14151</v>
      </c>
      <c r="X5572" t="s">
        <v>14152</v>
      </c>
      <c r="Y5572" s="4">
        <v>45078</v>
      </c>
      <c r="Z5572" t="s">
        <v>15808</v>
      </c>
      <c r="AA5572">
        <v>9761</v>
      </c>
      <c r="AB5572">
        <v>3253</v>
      </c>
      <c r="AC5572">
        <v>586</v>
      </c>
      <c r="AD5572" s="7">
        <f>invoices[[#This Row],[Rent]]+invoices[[#This Row],[Services]]+invoices[[#This Row],[GST]]</f>
        <v>13600</v>
      </c>
      <c r="AE5572" s="7">
        <f>invoices[[#This Row],[Total]]-invoices[[#This Row],[rent_amount]]</f>
        <v>0</v>
      </c>
      <c r="AF5572">
        <v>3811</v>
      </c>
      <c r="AG5572">
        <v>1121</v>
      </c>
      <c r="AH5572">
        <f>invoices[[#This Row],[EB Amount]]-invoices[[#This Row],[electricity_amount]]</f>
        <v>0</v>
      </c>
    </row>
    <row r="5573" spans="1:34">
      <c r="A5573" t="s">
        <v>9194</v>
      </c>
      <c r="B5573" t="s">
        <v>22</v>
      </c>
      <c r="C5573" t="s">
        <v>1142</v>
      </c>
      <c r="D5573" t="s">
        <v>24</v>
      </c>
      <c r="E5573" t="s">
        <v>50</v>
      </c>
      <c r="F5573" t="s">
        <v>51</v>
      </c>
      <c r="G5573" t="s">
        <v>9195</v>
      </c>
      <c r="H5573" s="1">
        <f>DATE(YEAR(invoices[[#This Row],[due_date]]),MONTH(invoices[[#This Row],[due_date]]),1)</f>
        <v>45078</v>
      </c>
      <c r="I5573" s="1">
        <v>45084</v>
      </c>
      <c r="J5573">
        <v>12500</v>
      </c>
      <c r="K5573">
        <v>2511</v>
      </c>
      <c r="L5573">
        <v>0</v>
      </c>
      <c r="M5573">
        <f>invoices[[#This Row],[rent_amount]]+invoices[[#This Row],[electricity_amount]]+invoices[[#This Row],[other_charges]]</f>
        <v>15011</v>
      </c>
      <c r="N5573" t="s">
        <v>28</v>
      </c>
      <c r="O5573" t="s">
        <v>1511</v>
      </c>
      <c r="P5573">
        <v>0</v>
      </c>
      <c r="Q5573" t="b">
        <v>0</v>
      </c>
      <c r="R5573" t="s">
        <v>623</v>
      </c>
      <c r="S5573">
        <v>0</v>
      </c>
      <c r="T5573">
        <f>invoices[[#This Row],[total_amount]]</f>
        <v>15011</v>
      </c>
      <c r="U5573" t="s">
        <v>1144</v>
      </c>
      <c r="V5573" t="str">
        <f>INDEX([1]!Table1[tenantname],MATCH(invoices[[#This Row],[allotment_id]],[1]!Table1[TenantAllotmentID],0))</f>
        <v>Shalmaan B (B32-C2)</v>
      </c>
      <c r="W5573" t="s">
        <v>14360</v>
      </c>
      <c r="X5573" t="s">
        <v>14361</v>
      </c>
      <c r="Y5573" s="4">
        <v>45078</v>
      </c>
      <c r="Z5573" t="s">
        <v>15808</v>
      </c>
      <c r="AA5573">
        <v>8971</v>
      </c>
      <c r="AB5573">
        <v>2991</v>
      </c>
      <c r="AC5573">
        <v>538</v>
      </c>
      <c r="AD5573" s="7">
        <f>invoices[[#This Row],[Rent]]+invoices[[#This Row],[Services]]+invoices[[#This Row],[GST]]</f>
        <v>12500</v>
      </c>
      <c r="AE5573" s="7">
        <f>invoices[[#This Row],[Total]]-invoices[[#This Row],[rent_amount]]</f>
        <v>0</v>
      </c>
      <c r="AF5573">
        <v>3861</v>
      </c>
      <c r="AG5573">
        <v>2511</v>
      </c>
      <c r="AH5573">
        <f>invoices[[#This Row],[EB Amount]]-invoices[[#This Row],[electricity_amount]]</f>
        <v>0</v>
      </c>
    </row>
    <row r="5574" spans="1:34">
      <c r="A5574" t="s">
        <v>9232</v>
      </c>
      <c r="B5574" t="s">
        <v>22</v>
      </c>
      <c r="C5574" t="s">
        <v>2591</v>
      </c>
      <c r="D5574" t="s">
        <v>24</v>
      </c>
      <c r="E5574" t="s">
        <v>88</v>
      </c>
      <c r="F5574" t="s">
        <v>442</v>
      </c>
      <c r="G5574" t="s">
        <v>9233</v>
      </c>
      <c r="H5574" s="1">
        <f>DATE(YEAR(invoices[[#This Row],[due_date]]),MONTH(invoices[[#This Row],[due_date]]),1)</f>
        <v>45078</v>
      </c>
      <c r="I5574" s="1">
        <v>45084</v>
      </c>
      <c r="J5574">
        <v>18300</v>
      </c>
      <c r="K5574">
        <v>1674</v>
      </c>
      <c r="L5574">
        <v>0</v>
      </c>
      <c r="M5574">
        <f>invoices[[#This Row],[rent_amount]]+invoices[[#This Row],[electricity_amount]]+invoices[[#This Row],[other_charges]]</f>
        <v>19974</v>
      </c>
      <c r="N5574" t="s">
        <v>28</v>
      </c>
      <c r="O5574" t="s">
        <v>1511</v>
      </c>
      <c r="P5574">
        <v>0</v>
      </c>
      <c r="Q5574" t="b">
        <v>0</v>
      </c>
      <c r="R5574" t="s">
        <v>623</v>
      </c>
      <c r="S5574">
        <v>0</v>
      </c>
      <c r="T5574">
        <f>invoices[[#This Row],[total_amount]]</f>
        <v>19974</v>
      </c>
      <c r="U5574" t="s">
        <v>2593</v>
      </c>
      <c r="V5574" t="str">
        <f>INDEX([1]!Table1[tenantname],MATCH(invoices[[#This Row],[allotment_id]],[1]!Table1[TenantAllotmentID],0))</f>
        <v>Rakesh Kumar Sharma (B13-A1)</v>
      </c>
      <c r="W5574" t="s">
        <v>14845</v>
      </c>
      <c r="X5574" t="s">
        <v>14846</v>
      </c>
      <c r="Y5574" s="4">
        <v>45078</v>
      </c>
      <c r="Z5574" t="s">
        <v>15808</v>
      </c>
      <c r="AA5574">
        <v>13134</v>
      </c>
      <c r="AB5574">
        <v>4378</v>
      </c>
      <c r="AC5574">
        <v>788</v>
      </c>
      <c r="AD5574" s="7">
        <f>invoices[[#This Row],[Rent]]+invoices[[#This Row],[Services]]+invoices[[#This Row],[GST]]</f>
        <v>18300</v>
      </c>
      <c r="AE5574" s="7">
        <f>invoices[[#This Row],[Total]]-invoices[[#This Row],[rent_amount]]</f>
        <v>0</v>
      </c>
      <c r="AF5574">
        <v>3882</v>
      </c>
      <c r="AG5574">
        <v>1674</v>
      </c>
      <c r="AH5574">
        <f>invoices[[#This Row],[EB Amount]]-invoices[[#This Row],[electricity_amount]]</f>
        <v>0</v>
      </c>
    </row>
    <row r="5575" spans="1:34">
      <c r="A5575" s="2" t="s">
        <v>9291</v>
      </c>
      <c r="B5575" t="s">
        <v>22</v>
      </c>
      <c r="C5575" t="s">
        <v>1781</v>
      </c>
      <c r="D5575" t="s">
        <v>24</v>
      </c>
      <c r="E5575" t="s">
        <v>349</v>
      </c>
      <c r="F5575" t="s">
        <v>1626</v>
      </c>
      <c r="G5575" t="s">
        <v>9292</v>
      </c>
      <c r="H5575" s="1">
        <f>DATE(YEAR(invoices[[#This Row],[due_date]]),MONTH(invoices[[#This Row],[due_date]]),1)</f>
        <v>45078</v>
      </c>
      <c r="I5575" s="1">
        <v>45084</v>
      </c>
      <c r="J5575">
        <v>13600</v>
      </c>
      <c r="K5575">
        <v>1333</v>
      </c>
      <c r="L5575">
        <v>0</v>
      </c>
      <c r="M5575">
        <f>invoices[[#This Row],[rent_amount]]+invoices[[#This Row],[electricity_amount]]+invoices[[#This Row],[other_charges]]</f>
        <v>14933</v>
      </c>
      <c r="N5575" t="s">
        <v>28</v>
      </c>
      <c r="O5575" t="s">
        <v>1511</v>
      </c>
      <c r="P5575">
        <v>0</v>
      </c>
      <c r="Q5575" t="b">
        <v>0</v>
      </c>
      <c r="R5575" t="s">
        <v>623</v>
      </c>
      <c r="S5575">
        <v>0</v>
      </c>
      <c r="T5575">
        <f>invoices[[#This Row],[total_amount]]</f>
        <v>14933</v>
      </c>
      <c r="U5575" t="s">
        <v>1783</v>
      </c>
      <c r="V5575" t="str">
        <f>INDEX([1]!Table1[tenantname],MATCH(invoices[[#This Row],[allotment_id]],[1]!Table1[TenantAllotmentID],0))</f>
        <v>Rushikesh Kushare (B11-B2)</v>
      </c>
      <c r="W5575" t="s">
        <v>14593</v>
      </c>
      <c r="X5575" t="s">
        <v>14594</v>
      </c>
      <c r="Y5575" s="4">
        <v>45078</v>
      </c>
      <c r="Z5575" t="s">
        <v>15808</v>
      </c>
      <c r="AA5575">
        <v>9761</v>
      </c>
      <c r="AB5575">
        <v>3253</v>
      </c>
      <c r="AC5575">
        <v>586</v>
      </c>
      <c r="AD5575" s="7">
        <f>invoices[[#This Row],[Rent]]+invoices[[#This Row],[Services]]+invoices[[#This Row],[GST]]</f>
        <v>13600</v>
      </c>
      <c r="AE5575" s="7">
        <f>invoices[[#This Row],[Total]]-invoices[[#This Row],[rent_amount]]</f>
        <v>0</v>
      </c>
      <c r="AF5575">
        <v>3911</v>
      </c>
      <c r="AG5575">
        <v>1333</v>
      </c>
      <c r="AH5575">
        <f>invoices[[#This Row],[EB Amount]]-invoices[[#This Row],[electricity_amount]]</f>
        <v>0</v>
      </c>
    </row>
    <row r="5576" spans="1:34">
      <c r="A5576" t="s">
        <v>9321</v>
      </c>
      <c r="B5576" t="s">
        <v>22</v>
      </c>
      <c r="C5576" t="s">
        <v>1091</v>
      </c>
      <c r="D5576" t="s">
        <v>24</v>
      </c>
      <c r="E5576" t="s">
        <v>226</v>
      </c>
      <c r="F5576" t="s">
        <v>227</v>
      </c>
      <c r="G5576" t="s">
        <v>9322</v>
      </c>
      <c r="H5576" s="1">
        <f>DATE(YEAR(invoices[[#This Row],[due_date]]),MONTH(invoices[[#This Row],[due_date]]),1)</f>
        <v>45078</v>
      </c>
      <c r="I5576" s="1">
        <v>45084</v>
      </c>
      <c r="J5576">
        <v>13600</v>
      </c>
      <c r="K5576">
        <v>2976</v>
      </c>
      <c r="L5576">
        <v>0</v>
      </c>
      <c r="M5576">
        <f>invoices[[#This Row],[rent_amount]]+invoices[[#This Row],[electricity_amount]]+invoices[[#This Row],[other_charges]]</f>
        <v>16576</v>
      </c>
      <c r="N5576" t="s">
        <v>28</v>
      </c>
      <c r="O5576" t="s">
        <v>1118</v>
      </c>
      <c r="P5576">
        <v>0</v>
      </c>
      <c r="Q5576" t="b">
        <v>0</v>
      </c>
      <c r="R5576" t="s">
        <v>623</v>
      </c>
      <c r="S5576">
        <v>0</v>
      </c>
      <c r="T5576">
        <f>invoices[[#This Row],[total_amount]]</f>
        <v>16576</v>
      </c>
      <c r="U5576" t="s">
        <v>2739</v>
      </c>
      <c r="V5576" t="str">
        <f>INDEX([1]!Table1[tenantname],MATCH(invoices[[#This Row],[allotment_id]],[1]!Table1[TenantAllotmentID],0))</f>
        <v>Meghna Ravuru (B12-B2)</v>
      </c>
      <c r="W5576" t="s">
        <v>14344</v>
      </c>
      <c r="X5576" t="s">
        <v>14882</v>
      </c>
      <c r="Y5576" s="4">
        <v>45078</v>
      </c>
      <c r="Z5576" t="s">
        <v>15808</v>
      </c>
      <c r="AA5576">
        <v>9761</v>
      </c>
      <c r="AB5576">
        <v>3253</v>
      </c>
      <c r="AC5576">
        <v>586</v>
      </c>
      <c r="AD5576" s="7">
        <f>invoices[[#This Row],[Rent]]+invoices[[#This Row],[Services]]+invoices[[#This Row],[GST]]</f>
        <v>13600</v>
      </c>
      <c r="AE5576" s="7">
        <f>invoices[[#This Row],[Total]]-invoices[[#This Row],[rent_amount]]</f>
        <v>0</v>
      </c>
      <c r="AF5576">
        <v>3929</v>
      </c>
      <c r="AG5576">
        <v>2976</v>
      </c>
      <c r="AH5576">
        <f>invoices[[#This Row],[EB Amount]]-invoices[[#This Row],[electricity_amount]]</f>
        <v>0</v>
      </c>
    </row>
    <row r="5577" spans="1:34">
      <c r="A5577" t="s">
        <v>9518</v>
      </c>
      <c r="B5577" t="s">
        <v>22</v>
      </c>
      <c r="C5577" t="s">
        <v>6332</v>
      </c>
      <c r="D5577" t="s">
        <v>24</v>
      </c>
      <c r="E5577" t="s">
        <v>155</v>
      </c>
      <c r="F5577" t="s">
        <v>1928</v>
      </c>
      <c r="G5577" t="s">
        <v>9519</v>
      </c>
      <c r="H5577" s="1">
        <f>DATE(YEAR(invoices[[#This Row],[due_date]]),MONTH(invoices[[#This Row],[due_date]]),1)</f>
        <v>45078</v>
      </c>
      <c r="I5577" s="1">
        <v>45084</v>
      </c>
      <c r="J5577">
        <v>1360</v>
      </c>
      <c r="K5577">
        <v>2542</v>
      </c>
      <c r="L5577">
        <v>2250</v>
      </c>
      <c r="M5577">
        <f>invoices[[#This Row],[rent_amount]]+invoices[[#This Row],[electricity_amount]]+invoices[[#This Row],[other_charges]]</f>
        <v>6152</v>
      </c>
      <c r="N5577" t="s">
        <v>28</v>
      </c>
      <c r="O5577" t="s">
        <v>622</v>
      </c>
      <c r="P5577">
        <v>0</v>
      </c>
      <c r="Q5577" t="b">
        <v>0</v>
      </c>
      <c r="R5577" t="s">
        <v>623</v>
      </c>
      <c r="S5577">
        <v>0</v>
      </c>
      <c r="T5577">
        <f>invoices[[#This Row],[total_amount]]</f>
        <v>6152</v>
      </c>
      <c r="U5577" t="s">
        <v>6334</v>
      </c>
      <c r="V5577" t="str">
        <f>INDEX([1]!Table1[tenantname],MATCH(invoices[[#This Row],[allotment_id]],[1]!Table1[TenantAllotmentID],0))</f>
        <v>Arun Kumar K (C44-B1)</v>
      </c>
      <c r="W5577" t="s">
        <v>15465</v>
      </c>
      <c r="X5577" t="s">
        <v>15466</v>
      </c>
      <c r="Y5577" s="4">
        <v>45078</v>
      </c>
      <c r="Z5577" t="s">
        <v>15808</v>
      </c>
      <c r="AA5577">
        <v>976</v>
      </c>
      <c r="AB5577">
        <v>325</v>
      </c>
      <c r="AC5577">
        <v>59</v>
      </c>
      <c r="AD5577" s="7">
        <f>invoices[[#This Row],[Rent]]+invoices[[#This Row],[Services]]+invoices[[#This Row],[GST]]</f>
        <v>1360</v>
      </c>
      <c r="AE5577" s="7">
        <f>invoices[[#This Row],[Total]]-invoices[[#This Row],[rent_amount]]</f>
        <v>0</v>
      </c>
      <c r="AF5577">
        <v>4034</v>
      </c>
      <c r="AG5577">
        <v>2542</v>
      </c>
      <c r="AH5577">
        <f>invoices[[#This Row],[EB Amount]]-invoices[[#This Row],[electricity_amount]]</f>
        <v>0</v>
      </c>
    </row>
    <row r="5578" spans="1:34">
      <c r="A5578" t="s">
        <v>9720</v>
      </c>
      <c r="B5578" t="s">
        <v>22</v>
      </c>
      <c r="C5578" t="s">
        <v>3114</v>
      </c>
      <c r="D5578" t="s">
        <v>24</v>
      </c>
      <c r="E5578" t="s">
        <v>254</v>
      </c>
      <c r="F5578" t="s">
        <v>255</v>
      </c>
      <c r="G5578" t="s">
        <v>9721</v>
      </c>
      <c r="H5578" s="1">
        <f>DATE(YEAR(invoices[[#This Row],[due_date]]),MONTH(invoices[[#This Row],[due_date]]),1)</f>
        <v>45078</v>
      </c>
      <c r="I5578" s="1">
        <v>45084</v>
      </c>
      <c r="J5578">
        <v>2050.0076923076922</v>
      </c>
      <c r="K5578">
        <v>1488</v>
      </c>
      <c r="L5578">
        <v>2250</v>
      </c>
      <c r="M5578">
        <f>invoices[[#This Row],[rent_amount]]+invoices[[#This Row],[electricity_amount]]+invoices[[#This Row],[other_charges]]</f>
        <v>5788.0076923076922</v>
      </c>
      <c r="N5578" t="s">
        <v>28</v>
      </c>
      <c r="O5578" t="s">
        <v>622</v>
      </c>
      <c r="P5578">
        <v>0</v>
      </c>
      <c r="Q5578" t="b">
        <v>0</v>
      </c>
      <c r="R5578" t="s">
        <v>623</v>
      </c>
      <c r="S5578">
        <v>0</v>
      </c>
      <c r="T5578">
        <f>invoices[[#This Row],[total_amount]]</f>
        <v>5788.0076923076922</v>
      </c>
      <c r="U5578" t="s">
        <v>9722</v>
      </c>
      <c r="V5578" t="str">
        <f>INDEX([1]!Table1[tenantname],MATCH(invoices[[#This Row],[allotment_id]],[1]!Table1[TenantAllotmentID],0))</f>
        <v>Archana S (C42-A1)</v>
      </c>
      <c r="W5578" t="s">
        <v>14976</v>
      </c>
      <c r="X5578" t="s">
        <v>15673</v>
      </c>
      <c r="Y5578" s="4">
        <v>45078</v>
      </c>
      <c r="Z5578" t="s">
        <v>15808</v>
      </c>
      <c r="AA5578">
        <v>1471.5846153846153</v>
      </c>
      <c r="AB5578">
        <v>490.42307692307691</v>
      </c>
      <c r="AC5578">
        <v>88</v>
      </c>
      <c r="AD5578" s="7">
        <f>invoices[[#This Row],[Rent]]+invoices[[#This Row],[Services]]+invoices[[#This Row],[GST]]</f>
        <v>2050.0076923076922</v>
      </c>
      <c r="AE5578" s="7">
        <f>invoices[[#This Row],[Total]]-invoices[[#This Row],[rent_amount]]</f>
        <v>0</v>
      </c>
      <c r="AF5578">
        <v>4134</v>
      </c>
      <c r="AG5578">
        <v>1488</v>
      </c>
      <c r="AH5578">
        <f>invoices[[#This Row],[EB Amount]]-invoices[[#This Row],[electricity_amount]]</f>
        <v>0</v>
      </c>
    </row>
    <row r="5579" spans="1:34">
      <c r="A5579" t="s">
        <v>9835</v>
      </c>
      <c r="B5579" t="s">
        <v>22</v>
      </c>
      <c r="C5579" s="2" t="s">
        <v>781</v>
      </c>
      <c r="D5579" t="s">
        <v>24</v>
      </c>
      <c r="E5579" t="s">
        <v>275</v>
      </c>
      <c r="F5579" t="s">
        <v>782</v>
      </c>
      <c r="G5579" t="s">
        <v>9836</v>
      </c>
      <c r="H5579" s="1">
        <f>DATE(YEAR(invoices[[#This Row],[due_date]]),MONTH(invoices[[#This Row],[due_date]]),1)</f>
        <v>45078</v>
      </c>
      <c r="I5579" s="1">
        <v>45084</v>
      </c>
      <c r="J5579">
        <v>18300</v>
      </c>
      <c r="K5579">
        <v>2790</v>
      </c>
      <c r="L5579">
        <v>0</v>
      </c>
      <c r="M5579">
        <f>invoices[[#This Row],[rent_amount]]+invoices[[#This Row],[electricity_amount]]+invoices[[#This Row],[other_charges]]</f>
        <v>21090</v>
      </c>
      <c r="N5579" t="s">
        <v>28</v>
      </c>
      <c r="O5579" t="s">
        <v>1118</v>
      </c>
      <c r="P5579">
        <v>0</v>
      </c>
      <c r="Q5579" t="b">
        <v>0</v>
      </c>
      <c r="R5579" t="s">
        <v>623</v>
      </c>
      <c r="S5579">
        <v>0</v>
      </c>
      <c r="T5579">
        <f>invoices[[#This Row],[total_amount]]</f>
        <v>21090</v>
      </c>
      <c r="U5579" t="s">
        <v>783</v>
      </c>
      <c r="V5579" t="str">
        <f>INDEX([1]!Table1[tenantname],MATCH(invoices[[#This Row],[allotment_id]],[1]!Table1[TenantAllotmentID],0))</f>
        <v>Harenthri Devy Alagir Rajah (B44-A1)</v>
      </c>
      <c r="W5579" t="s">
        <v>14229</v>
      </c>
      <c r="X5579" t="s">
        <v>14230</v>
      </c>
      <c r="Y5579" s="4">
        <v>45078</v>
      </c>
      <c r="Z5579" t="s">
        <v>15808</v>
      </c>
      <c r="AA5579">
        <v>13134</v>
      </c>
      <c r="AB5579">
        <v>4378</v>
      </c>
      <c r="AC5579">
        <v>788</v>
      </c>
      <c r="AD5579" s="7">
        <f>invoices[[#This Row],[Rent]]+invoices[[#This Row],[Services]]+invoices[[#This Row],[GST]]</f>
        <v>18300</v>
      </c>
      <c r="AE5579" s="7">
        <f>invoices[[#This Row],[Total]]-invoices[[#This Row],[rent_amount]]</f>
        <v>0</v>
      </c>
      <c r="AF5579">
        <v>4193</v>
      </c>
      <c r="AG5579">
        <v>2790</v>
      </c>
      <c r="AH5579">
        <f>invoices[[#This Row],[EB Amount]]-invoices[[#This Row],[electricity_amount]]</f>
        <v>0</v>
      </c>
    </row>
    <row r="5580" spans="1:34">
      <c r="A5580" t="s">
        <v>9885</v>
      </c>
      <c r="B5580" t="s">
        <v>22</v>
      </c>
      <c r="C5580" t="s">
        <v>649</v>
      </c>
      <c r="D5580" t="s">
        <v>24</v>
      </c>
      <c r="E5580" t="s">
        <v>195</v>
      </c>
      <c r="F5580" t="s">
        <v>650</v>
      </c>
      <c r="G5580" t="s">
        <v>9886</v>
      </c>
      <c r="H5580" s="1">
        <f>DATE(YEAR(invoices[[#This Row],[due_date]]),MONTH(invoices[[#This Row],[due_date]]),1)</f>
        <v>45078</v>
      </c>
      <c r="I5580" s="1">
        <v>45084</v>
      </c>
      <c r="J5580">
        <v>2265</v>
      </c>
      <c r="K5580">
        <v>0</v>
      </c>
      <c r="L5580">
        <v>0</v>
      </c>
      <c r="M5580">
        <f>invoices[[#This Row],[rent_amount]]+invoices[[#This Row],[electricity_amount]]+invoices[[#This Row],[other_charges]]</f>
        <v>2265</v>
      </c>
      <c r="N5580" t="s">
        <v>28</v>
      </c>
      <c r="O5580" t="s">
        <v>1511</v>
      </c>
      <c r="P5580">
        <v>0</v>
      </c>
      <c r="Q5580" t="b">
        <v>0</v>
      </c>
      <c r="R5580" t="s">
        <v>623</v>
      </c>
      <c r="S5580">
        <v>0</v>
      </c>
      <c r="T5580">
        <f>invoices[[#This Row],[total_amount]]</f>
        <v>2265</v>
      </c>
      <c r="U5580" t="s">
        <v>652</v>
      </c>
      <c r="V5580" t="str">
        <f>INDEX([1]!Table1[tenantname],MATCH(invoices[[#This Row],[allotment_id]],[1]!Table1[TenantAllotmentID],0))</f>
        <v>Sai Prasanna Sape (D41-B2)</v>
      </c>
      <c r="W5580" t="s">
        <v>14183</v>
      </c>
      <c r="X5580" t="s">
        <v>14184</v>
      </c>
      <c r="Y5580" s="4">
        <v>45078</v>
      </c>
      <c r="Z5580" t="s">
        <v>15808</v>
      </c>
      <c r="AA5580">
        <v>1625</v>
      </c>
      <c r="AB5580">
        <v>542</v>
      </c>
      <c r="AC5580">
        <v>98</v>
      </c>
      <c r="AD5580" s="7">
        <f>invoices[[#This Row],[Rent]]+invoices[[#This Row],[Services]]+invoices[[#This Row],[GST]]</f>
        <v>2265</v>
      </c>
      <c r="AE5580" s="7">
        <f>invoices[[#This Row],[Total]]-invoices[[#This Row],[rent_amount]]</f>
        <v>0</v>
      </c>
      <c r="AF5580">
        <v>4218</v>
      </c>
      <c r="AG5580">
        <v>0</v>
      </c>
      <c r="AH5580">
        <f>invoices[[#This Row],[EB Amount]]-invoices[[#This Row],[electricity_amount]]</f>
        <v>0</v>
      </c>
    </row>
    <row r="5581" spans="1:34">
      <c r="A5581" t="s">
        <v>10017</v>
      </c>
      <c r="B5581" t="s">
        <v>22</v>
      </c>
      <c r="C5581" t="s">
        <v>747</v>
      </c>
      <c r="D5581" t="s">
        <v>24</v>
      </c>
      <c r="E5581" t="s">
        <v>268</v>
      </c>
      <c r="F5581" t="s">
        <v>748</v>
      </c>
      <c r="G5581" t="s">
        <v>10018</v>
      </c>
      <c r="H5581" s="1">
        <f>DATE(YEAR(invoices[[#This Row],[due_date]]),MONTH(invoices[[#This Row],[due_date]]),1)</f>
        <v>45078</v>
      </c>
      <c r="I5581" s="1">
        <v>45084</v>
      </c>
      <c r="J5581">
        <v>13600</v>
      </c>
      <c r="K5581">
        <v>924</v>
      </c>
      <c r="L5581">
        <v>0</v>
      </c>
      <c r="M5581">
        <f>invoices[[#This Row],[rent_amount]]+invoices[[#This Row],[electricity_amount]]+invoices[[#This Row],[other_charges]]</f>
        <v>14524</v>
      </c>
      <c r="N5581" t="s">
        <v>28</v>
      </c>
      <c r="O5581" t="s">
        <v>622</v>
      </c>
      <c r="P5581">
        <v>0</v>
      </c>
      <c r="Q5581" t="b">
        <v>0</v>
      </c>
      <c r="R5581" t="s">
        <v>623</v>
      </c>
      <c r="S5581">
        <v>0</v>
      </c>
      <c r="T5581">
        <f>invoices[[#This Row],[total_amount]]</f>
        <v>14524</v>
      </c>
      <c r="U5581" t="s">
        <v>750</v>
      </c>
      <c r="V5581" t="str">
        <f>INDEX([1]!Table1[tenantname],MATCH(invoices[[#This Row],[allotment_id]],[1]!Table1[TenantAllotmentID],0))</f>
        <v>Arjjun  Sellamuthu (C21-B1)</v>
      </c>
      <c r="W5581" t="s">
        <v>14217</v>
      </c>
      <c r="X5581" t="s">
        <v>14218</v>
      </c>
      <c r="Y5581" s="4">
        <v>45078</v>
      </c>
      <c r="Z5581" t="s">
        <v>15808</v>
      </c>
      <c r="AA5581">
        <v>9761</v>
      </c>
      <c r="AB5581">
        <v>3253</v>
      </c>
      <c r="AC5581">
        <v>586</v>
      </c>
      <c r="AD5581" s="7">
        <f>invoices[[#This Row],[Rent]]+invoices[[#This Row],[Services]]+invoices[[#This Row],[GST]]</f>
        <v>13600</v>
      </c>
      <c r="AE5581" s="7">
        <f>invoices[[#This Row],[Total]]-invoices[[#This Row],[rent_amount]]</f>
        <v>0</v>
      </c>
      <c r="AF5581">
        <v>4289</v>
      </c>
      <c r="AG5581">
        <v>924</v>
      </c>
      <c r="AH5581">
        <f>invoices[[#This Row],[EB Amount]]-invoices[[#This Row],[electricity_amount]]</f>
        <v>0</v>
      </c>
    </row>
    <row r="5582" spans="1:34">
      <c r="A5582" t="s">
        <v>10293</v>
      </c>
      <c r="B5582" t="s">
        <v>22</v>
      </c>
      <c r="C5582" t="s">
        <v>1938</v>
      </c>
      <c r="D5582" t="s">
        <v>24</v>
      </c>
      <c r="E5582" t="s">
        <v>342</v>
      </c>
      <c r="F5582" t="s">
        <v>1768</v>
      </c>
      <c r="G5582" t="s">
        <v>10294</v>
      </c>
      <c r="H5582" s="1">
        <f>DATE(YEAR(invoices[[#This Row],[due_date]]),MONTH(invoices[[#This Row],[due_date]]),1)</f>
        <v>45078</v>
      </c>
      <c r="I5582" s="1">
        <v>45084</v>
      </c>
      <c r="J5582">
        <v>13600</v>
      </c>
      <c r="K5582">
        <v>1705</v>
      </c>
      <c r="L5582">
        <v>0</v>
      </c>
      <c r="M5582">
        <f>invoices[[#This Row],[rent_amount]]+invoices[[#This Row],[electricity_amount]]+invoices[[#This Row],[other_charges]]</f>
        <v>15305</v>
      </c>
      <c r="N5582" t="s">
        <v>28</v>
      </c>
      <c r="O5582" t="s">
        <v>1118</v>
      </c>
      <c r="P5582">
        <v>0</v>
      </c>
      <c r="Q5582" t="b">
        <v>0</v>
      </c>
      <c r="R5582" t="s">
        <v>623</v>
      </c>
      <c r="S5582">
        <v>0</v>
      </c>
      <c r="T5582">
        <f>invoices[[#This Row],[total_amount]]</f>
        <v>15305</v>
      </c>
      <c r="U5582" t="s">
        <v>1940</v>
      </c>
      <c r="V5582" t="str">
        <f>INDEX([1]!Table1[tenantname],MATCH(invoices[[#This Row],[allotment_id]],[1]!Table1[TenantAllotmentID],0))</f>
        <v>Mounika C S (D11-C1)</v>
      </c>
      <c r="W5582" t="s">
        <v>14651</v>
      </c>
      <c r="X5582" t="s">
        <v>14652</v>
      </c>
      <c r="Y5582" s="4">
        <v>45078</v>
      </c>
      <c r="Z5582" t="s">
        <v>15808</v>
      </c>
      <c r="AA5582">
        <v>9761</v>
      </c>
      <c r="AB5582">
        <v>3253</v>
      </c>
      <c r="AC5582">
        <v>586</v>
      </c>
      <c r="AD5582" s="7">
        <f>invoices[[#This Row],[Rent]]+invoices[[#This Row],[Services]]+invoices[[#This Row],[GST]]</f>
        <v>13600</v>
      </c>
      <c r="AE5582" s="7">
        <f>invoices[[#This Row],[Total]]-invoices[[#This Row],[rent_amount]]</f>
        <v>0</v>
      </c>
      <c r="AF5582">
        <v>4436</v>
      </c>
      <c r="AG5582">
        <v>1705</v>
      </c>
      <c r="AH5582">
        <f>invoices[[#This Row],[EB Amount]]-invoices[[#This Row],[electricity_amount]]</f>
        <v>0</v>
      </c>
    </row>
    <row r="5583" spans="1:34">
      <c r="A5583" t="s">
        <v>10516</v>
      </c>
      <c r="B5583" t="s">
        <v>22</v>
      </c>
      <c r="C5583" t="s">
        <v>4831</v>
      </c>
      <c r="D5583" t="s">
        <v>24</v>
      </c>
      <c r="E5583" t="s">
        <v>195</v>
      </c>
      <c r="F5583" t="s">
        <v>1753</v>
      </c>
      <c r="G5583" t="s">
        <v>10517</v>
      </c>
      <c r="H5583" s="1">
        <f>DATE(YEAR(invoices[[#This Row],[due_date]]),MONTH(invoices[[#This Row],[due_date]]),1)</f>
        <v>45078</v>
      </c>
      <c r="I5583" s="1">
        <v>45084</v>
      </c>
      <c r="J5583">
        <v>9334</v>
      </c>
      <c r="K5583">
        <v>2108</v>
      </c>
      <c r="L5583">
        <v>2250</v>
      </c>
      <c r="M5583">
        <f>invoices[[#This Row],[rent_amount]]+invoices[[#This Row],[electricity_amount]]+invoices[[#This Row],[other_charges]]</f>
        <v>13692</v>
      </c>
      <c r="N5583" t="s">
        <v>28</v>
      </c>
      <c r="O5583" t="s">
        <v>1511</v>
      </c>
      <c r="P5583">
        <v>0</v>
      </c>
      <c r="Q5583" t="b">
        <v>0</v>
      </c>
      <c r="R5583" t="s">
        <v>623</v>
      </c>
      <c r="S5583">
        <v>0</v>
      </c>
      <c r="T5583">
        <f>invoices[[#This Row],[total_amount]]</f>
        <v>13692</v>
      </c>
      <c r="U5583" t="s">
        <v>4832</v>
      </c>
      <c r="V5583" t="str">
        <f>INDEX([1]!Table1[tenantname],MATCH(invoices[[#This Row],[allotment_id]],[1]!Table1[TenantAllotmentID],0))</f>
        <v>Divyakriti  Singh (D41-A1)</v>
      </c>
      <c r="W5583" t="s">
        <v>15297</v>
      </c>
      <c r="X5583" t="s">
        <v>15298</v>
      </c>
      <c r="Y5583" s="4">
        <v>45078</v>
      </c>
      <c r="Z5583" t="s">
        <v>15808</v>
      </c>
      <c r="AA5583">
        <v>6699</v>
      </c>
      <c r="AB5583">
        <v>2233</v>
      </c>
      <c r="AC5583">
        <v>402</v>
      </c>
      <c r="AD5583" s="7">
        <f>invoices[[#This Row],[Rent]]+invoices[[#This Row],[Services]]+invoices[[#This Row],[GST]]</f>
        <v>9334</v>
      </c>
      <c r="AE5583" s="7">
        <f>invoices[[#This Row],[Total]]-invoices[[#This Row],[rent_amount]]</f>
        <v>0</v>
      </c>
      <c r="AF5583">
        <v>4549</v>
      </c>
      <c r="AG5583">
        <v>2108</v>
      </c>
      <c r="AH5583">
        <f>invoices[[#This Row],[EB Amount]]-invoices[[#This Row],[electricity_amount]]</f>
        <v>0</v>
      </c>
    </row>
    <row r="5584" spans="1:34">
      <c r="A5584" t="s">
        <v>10530</v>
      </c>
      <c r="B5584" t="s">
        <v>22</v>
      </c>
      <c r="C5584" t="s">
        <v>2524</v>
      </c>
      <c r="D5584" t="s">
        <v>24</v>
      </c>
      <c r="E5584" t="s">
        <v>247</v>
      </c>
      <c r="F5584" t="s">
        <v>417</v>
      </c>
      <c r="G5584" t="s">
        <v>10531</v>
      </c>
      <c r="H5584" s="1">
        <f>DATE(YEAR(invoices[[#This Row],[due_date]]),MONTH(invoices[[#This Row],[due_date]]),1)</f>
        <v>45078</v>
      </c>
      <c r="I5584" s="1">
        <v>45084</v>
      </c>
      <c r="J5584">
        <v>13600</v>
      </c>
      <c r="K5584">
        <v>1643</v>
      </c>
      <c r="L5584">
        <v>0</v>
      </c>
      <c r="M5584">
        <f>invoices[[#This Row],[rent_amount]]+invoices[[#This Row],[electricity_amount]]+invoices[[#This Row],[other_charges]]</f>
        <v>15243</v>
      </c>
      <c r="N5584" t="s">
        <v>28</v>
      </c>
      <c r="O5584" t="s">
        <v>1511</v>
      </c>
      <c r="P5584">
        <v>0</v>
      </c>
      <c r="Q5584" t="b">
        <v>0</v>
      </c>
      <c r="R5584" t="s">
        <v>623</v>
      </c>
      <c r="S5584">
        <v>0</v>
      </c>
      <c r="T5584">
        <f>invoices[[#This Row],[total_amount]]</f>
        <v>15243</v>
      </c>
      <c r="U5584" t="s">
        <v>2526</v>
      </c>
      <c r="V5584" t="str">
        <f>INDEX([1]!Table1[tenantname],MATCH(invoices[[#This Row],[allotment_id]],[1]!Table1[TenantAllotmentID],0))</f>
        <v>Yogesh Nandarapu (C11-B2)</v>
      </c>
      <c r="W5584" t="s">
        <v>14828</v>
      </c>
      <c r="X5584" t="s">
        <v>14829</v>
      </c>
      <c r="Y5584" s="4">
        <v>45078</v>
      </c>
      <c r="Z5584" t="s">
        <v>15808</v>
      </c>
      <c r="AA5584">
        <v>9761</v>
      </c>
      <c r="AB5584">
        <v>3253</v>
      </c>
      <c r="AC5584">
        <v>586</v>
      </c>
      <c r="AD5584" s="7">
        <f>invoices[[#This Row],[Rent]]+invoices[[#This Row],[Services]]+invoices[[#This Row],[GST]]</f>
        <v>13600</v>
      </c>
      <c r="AE5584" s="7">
        <f>invoices[[#This Row],[Total]]-invoices[[#This Row],[rent_amount]]</f>
        <v>0</v>
      </c>
      <c r="AF5584">
        <v>4556</v>
      </c>
      <c r="AG5584">
        <v>1643</v>
      </c>
      <c r="AH5584">
        <f>invoices[[#This Row],[EB Amount]]-invoices[[#This Row],[electricity_amount]]</f>
        <v>0</v>
      </c>
    </row>
    <row r="5585" spans="1:34">
      <c r="A5585" t="s">
        <v>10542</v>
      </c>
      <c r="B5585" t="s">
        <v>22</v>
      </c>
      <c r="C5585" t="s">
        <v>311</v>
      </c>
      <c r="D5585" t="s">
        <v>24</v>
      </c>
      <c r="E5585" t="s">
        <v>34</v>
      </c>
      <c r="F5585" t="s">
        <v>35</v>
      </c>
      <c r="G5585" t="s">
        <v>10543</v>
      </c>
      <c r="H5585" s="1">
        <f>DATE(YEAR(invoices[[#This Row],[due_date]]),MONTH(invoices[[#This Row],[due_date]]),1)</f>
        <v>45078</v>
      </c>
      <c r="I5585" s="1">
        <v>45084</v>
      </c>
      <c r="J5585">
        <v>14053</v>
      </c>
      <c r="K5585">
        <v>0</v>
      </c>
      <c r="L5585">
        <v>0</v>
      </c>
      <c r="M5585">
        <f>invoices[[#This Row],[rent_amount]]+invoices[[#This Row],[electricity_amount]]+invoices[[#This Row],[other_charges]]</f>
        <v>14053</v>
      </c>
      <c r="N5585" t="s">
        <v>28</v>
      </c>
      <c r="O5585" t="s">
        <v>1511</v>
      </c>
      <c r="P5585">
        <v>0</v>
      </c>
      <c r="Q5585" t="b">
        <v>0</v>
      </c>
      <c r="R5585" t="s">
        <v>623</v>
      </c>
      <c r="S5585">
        <v>0</v>
      </c>
      <c r="T5585">
        <f>invoices[[#This Row],[total_amount]]</f>
        <v>14053</v>
      </c>
      <c r="U5585" t="s">
        <v>313</v>
      </c>
      <c r="V5585" t="str">
        <f>INDEX([1]!Table1[tenantname],MATCH(invoices[[#This Row],[allotment_id]],[1]!Table1[TenantAllotmentID],0))</f>
        <v>Thahseenah Begam (B43-B1)</v>
      </c>
      <c r="W5585" t="s">
        <v>14064</v>
      </c>
      <c r="X5585" t="s">
        <v>14065</v>
      </c>
      <c r="Y5585" s="4">
        <v>45078</v>
      </c>
      <c r="Z5585" t="s">
        <v>15808</v>
      </c>
      <c r="AA5585">
        <v>10214</v>
      </c>
      <c r="AB5585">
        <v>3253</v>
      </c>
      <c r="AC5585">
        <v>586</v>
      </c>
      <c r="AD5585" s="7">
        <f>invoices[[#This Row],[Rent]]+invoices[[#This Row],[Services]]+invoices[[#This Row],[GST]]</f>
        <v>14053</v>
      </c>
      <c r="AE5585" s="7">
        <f>invoices[[#This Row],[Total]]-invoices[[#This Row],[rent_amount]]</f>
        <v>0</v>
      </c>
      <c r="AF5585">
        <v>4563</v>
      </c>
      <c r="AG5585">
        <v>0</v>
      </c>
      <c r="AH5585">
        <f>invoices[[#This Row],[EB Amount]]-invoices[[#This Row],[electricity_amount]]</f>
        <v>0</v>
      </c>
    </row>
    <row r="5586" spans="1:34">
      <c r="A5586" t="s">
        <v>10560</v>
      </c>
      <c r="B5586" t="s">
        <v>22</v>
      </c>
      <c r="C5586" t="s">
        <v>2946</v>
      </c>
      <c r="D5586" t="s">
        <v>24</v>
      </c>
      <c r="E5586" t="s">
        <v>50</v>
      </c>
      <c r="F5586" t="s">
        <v>1942</v>
      </c>
      <c r="G5586" t="s">
        <v>10561</v>
      </c>
      <c r="H5586" s="1">
        <f>DATE(YEAR(invoices[[#This Row],[due_date]]),MONTH(invoices[[#This Row],[due_date]]),1)</f>
        <v>45078</v>
      </c>
      <c r="I5586" s="1">
        <v>45084</v>
      </c>
      <c r="J5586">
        <v>13600</v>
      </c>
      <c r="K5586">
        <v>1620</v>
      </c>
      <c r="L5586">
        <v>0</v>
      </c>
      <c r="M5586">
        <f>invoices[[#This Row],[rent_amount]]+invoices[[#This Row],[electricity_amount]]+invoices[[#This Row],[other_charges]]</f>
        <v>15220</v>
      </c>
      <c r="N5586" t="s">
        <v>28</v>
      </c>
      <c r="O5586" t="s">
        <v>1511</v>
      </c>
      <c r="P5586">
        <v>0</v>
      </c>
      <c r="Q5586" t="b">
        <v>0</v>
      </c>
      <c r="R5586" t="s">
        <v>623</v>
      </c>
      <c r="S5586">
        <v>0</v>
      </c>
      <c r="T5586">
        <f>invoices[[#This Row],[total_amount]]</f>
        <v>15220</v>
      </c>
      <c r="U5586" t="s">
        <v>2948</v>
      </c>
      <c r="V5586" t="str">
        <f>INDEX([1]!Table1[tenantname],MATCH(invoices[[#This Row],[allotment_id]],[1]!Table1[TenantAllotmentID],0))</f>
        <v>Udyan Mahanta (B32-B1)</v>
      </c>
      <c r="W5586" t="s">
        <v>14929</v>
      </c>
      <c r="X5586" t="s">
        <v>14930</v>
      </c>
      <c r="Y5586" s="4">
        <v>45078</v>
      </c>
      <c r="Z5586" t="s">
        <v>15808</v>
      </c>
      <c r="AA5586">
        <v>9761</v>
      </c>
      <c r="AB5586">
        <v>3253</v>
      </c>
      <c r="AC5586">
        <v>586</v>
      </c>
      <c r="AD5586" s="7">
        <f>invoices[[#This Row],[Rent]]+invoices[[#This Row],[Services]]+invoices[[#This Row],[GST]]</f>
        <v>13600</v>
      </c>
      <c r="AE5586" s="7">
        <f>invoices[[#This Row],[Total]]-invoices[[#This Row],[rent_amount]]</f>
        <v>0</v>
      </c>
      <c r="AF5586">
        <v>4572</v>
      </c>
      <c r="AG5586">
        <v>1620</v>
      </c>
      <c r="AH5586">
        <f>invoices[[#This Row],[EB Amount]]-invoices[[#This Row],[electricity_amount]]</f>
        <v>0</v>
      </c>
    </row>
    <row r="5587" spans="1:34">
      <c r="A5587" t="s">
        <v>10610</v>
      </c>
      <c r="B5587" t="s">
        <v>22</v>
      </c>
      <c r="C5587" t="s">
        <v>847</v>
      </c>
      <c r="D5587" t="s">
        <v>24</v>
      </c>
      <c r="E5587" t="s">
        <v>354</v>
      </c>
      <c r="F5587" t="s">
        <v>540</v>
      </c>
      <c r="G5587" t="s">
        <v>10611</v>
      </c>
      <c r="H5587" s="1">
        <f>DATE(YEAR(invoices[[#This Row],[due_date]]),MONTH(invoices[[#This Row],[due_date]]),1)</f>
        <v>45078</v>
      </c>
      <c r="I5587" s="1">
        <v>45084</v>
      </c>
      <c r="J5587">
        <v>12500</v>
      </c>
      <c r="K5587">
        <v>1364</v>
      </c>
      <c r="L5587">
        <v>0</v>
      </c>
      <c r="M5587">
        <f>invoices[[#This Row],[rent_amount]]+invoices[[#This Row],[electricity_amount]]+invoices[[#This Row],[other_charges]]</f>
        <v>13864</v>
      </c>
      <c r="N5587" t="s">
        <v>28</v>
      </c>
      <c r="O5587" t="s">
        <v>1118</v>
      </c>
      <c r="P5587">
        <v>0</v>
      </c>
      <c r="Q5587" t="b">
        <v>0</v>
      </c>
      <c r="R5587" t="s">
        <v>623</v>
      </c>
      <c r="S5587">
        <v>0</v>
      </c>
      <c r="T5587">
        <f>invoices[[#This Row],[total_amount]]</f>
        <v>13864</v>
      </c>
      <c r="U5587" t="s">
        <v>2090</v>
      </c>
      <c r="V5587" t="str">
        <f>INDEX([1]!Table1[tenantname],MATCH(invoices[[#This Row],[allotment_id]],[1]!Table1[TenantAllotmentID],0))</f>
        <v>Narendhren RR (B34-C1)</v>
      </c>
      <c r="W5587" t="s">
        <v>14253</v>
      </c>
      <c r="X5587" t="s">
        <v>14704</v>
      </c>
      <c r="Y5587" s="4">
        <v>45078</v>
      </c>
      <c r="Z5587" t="s">
        <v>15808</v>
      </c>
      <c r="AA5587">
        <v>8971</v>
      </c>
      <c r="AB5587">
        <v>2991</v>
      </c>
      <c r="AC5587">
        <v>538</v>
      </c>
      <c r="AD5587" s="7">
        <f>invoices[[#This Row],[Rent]]+invoices[[#This Row],[Services]]+invoices[[#This Row],[GST]]</f>
        <v>12500</v>
      </c>
      <c r="AE5587" s="7">
        <f>invoices[[#This Row],[Total]]-invoices[[#This Row],[rent_amount]]</f>
        <v>0</v>
      </c>
      <c r="AF5587">
        <v>4597</v>
      </c>
      <c r="AG5587">
        <v>1364</v>
      </c>
      <c r="AH5587">
        <f>invoices[[#This Row],[EB Amount]]-invoices[[#This Row],[electricity_amount]]</f>
        <v>0</v>
      </c>
    </row>
    <row r="5588" spans="1:34">
      <c r="A5588" t="s">
        <v>10653</v>
      </c>
      <c r="B5588" t="s">
        <v>22</v>
      </c>
      <c r="C5588" t="s">
        <v>8891</v>
      </c>
      <c r="D5588" t="s">
        <v>24</v>
      </c>
      <c r="E5588" t="s">
        <v>112</v>
      </c>
      <c r="F5588" t="s">
        <v>2320</v>
      </c>
      <c r="G5588" t="s">
        <v>10654</v>
      </c>
      <c r="H5588" s="1">
        <f>DATE(YEAR(invoices[[#This Row],[due_date]]),MONTH(invoices[[#This Row],[due_date]]),1)</f>
        <v>45078</v>
      </c>
      <c r="I5588" s="1">
        <v>45084</v>
      </c>
      <c r="J5588">
        <v>1360</v>
      </c>
      <c r="K5588">
        <v>1612</v>
      </c>
      <c r="L5588">
        <v>2250</v>
      </c>
      <c r="M5588">
        <f>invoices[[#This Row],[rent_amount]]+invoices[[#This Row],[electricity_amount]]+invoices[[#This Row],[other_charges]]</f>
        <v>5222</v>
      </c>
      <c r="N5588" t="s">
        <v>28</v>
      </c>
      <c r="O5588" t="s">
        <v>1118</v>
      </c>
      <c r="P5588">
        <v>0</v>
      </c>
      <c r="Q5588" t="b">
        <v>0</v>
      </c>
      <c r="R5588" t="s">
        <v>623</v>
      </c>
      <c r="S5588">
        <v>0</v>
      </c>
      <c r="T5588">
        <f>invoices[[#This Row],[total_amount]]</f>
        <v>5222</v>
      </c>
      <c r="U5588" t="s">
        <v>8893</v>
      </c>
      <c r="V5588" t="str">
        <f>INDEX([1]!Table1[tenantname],MATCH(invoices[[#This Row],[allotment_id]],[1]!Table1[TenantAllotmentID],0))</f>
        <v>Divvya D (A23-B2)</v>
      </c>
      <c r="W5588" t="s">
        <v>15639</v>
      </c>
      <c r="X5588" t="s">
        <v>15640</v>
      </c>
      <c r="Y5588" s="4">
        <v>45078</v>
      </c>
      <c r="Z5588" t="s">
        <v>15808</v>
      </c>
      <c r="AA5588">
        <v>976</v>
      </c>
      <c r="AB5588">
        <v>325</v>
      </c>
      <c r="AC5588">
        <v>59</v>
      </c>
      <c r="AD5588" s="7">
        <f>invoices[[#This Row],[Rent]]+invoices[[#This Row],[Services]]+invoices[[#This Row],[GST]]</f>
        <v>1360</v>
      </c>
      <c r="AE5588" s="7">
        <f>invoices[[#This Row],[Total]]-invoices[[#This Row],[rent_amount]]</f>
        <v>0</v>
      </c>
      <c r="AF5588">
        <v>4617</v>
      </c>
      <c r="AG5588">
        <v>1612</v>
      </c>
      <c r="AH5588">
        <f>invoices[[#This Row],[EB Amount]]-invoices[[#This Row],[electricity_amount]]</f>
        <v>0</v>
      </c>
    </row>
    <row r="5589" spans="1:34">
      <c r="A5589" t="s">
        <v>10789</v>
      </c>
      <c r="B5589" t="s">
        <v>22</v>
      </c>
      <c r="C5589" t="s">
        <v>1695</v>
      </c>
      <c r="D5589" t="s">
        <v>24</v>
      </c>
      <c r="E5589" t="s">
        <v>349</v>
      </c>
      <c r="F5589" t="s">
        <v>350</v>
      </c>
      <c r="G5589" t="s">
        <v>10790</v>
      </c>
      <c r="H5589" s="1">
        <f>DATE(YEAR(invoices[[#This Row],[due_date]]),MONTH(invoices[[#This Row],[due_date]]),1)</f>
        <v>45078</v>
      </c>
      <c r="I5589" s="1">
        <v>45084</v>
      </c>
      <c r="J5589">
        <v>12500</v>
      </c>
      <c r="K5589">
        <v>1333</v>
      </c>
      <c r="L5589">
        <v>0</v>
      </c>
      <c r="M5589">
        <f>invoices[[#This Row],[rent_amount]]+invoices[[#This Row],[electricity_amount]]+invoices[[#This Row],[other_charges]]</f>
        <v>13833</v>
      </c>
      <c r="N5589" t="s">
        <v>28</v>
      </c>
      <c r="O5589" t="s">
        <v>1118</v>
      </c>
      <c r="P5589">
        <v>0</v>
      </c>
      <c r="Q5589" t="b">
        <v>0</v>
      </c>
      <c r="R5589" t="s">
        <v>623</v>
      </c>
      <c r="S5589">
        <v>0</v>
      </c>
      <c r="T5589">
        <f>invoices[[#This Row],[total_amount]]</f>
        <v>13833</v>
      </c>
      <c r="U5589" t="s">
        <v>1697</v>
      </c>
      <c r="V5589" t="str">
        <f>INDEX([1]!Table1[tenantname],MATCH(invoices[[#This Row],[allotment_id]],[1]!Table1[TenantAllotmentID],0))</f>
        <v>Parteek Gupta (B11-C1)</v>
      </c>
      <c r="W5589" t="s">
        <v>14564</v>
      </c>
      <c r="X5589" t="s">
        <v>14565</v>
      </c>
      <c r="Y5589" s="4">
        <v>45078</v>
      </c>
      <c r="Z5589" t="s">
        <v>15808</v>
      </c>
      <c r="AA5589">
        <v>8971</v>
      </c>
      <c r="AB5589">
        <v>2991</v>
      </c>
      <c r="AC5589">
        <v>538</v>
      </c>
      <c r="AD5589" s="7">
        <f>invoices[[#This Row],[Rent]]+invoices[[#This Row],[Services]]+invoices[[#This Row],[GST]]</f>
        <v>12500</v>
      </c>
      <c r="AE5589" s="7">
        <f>invoices[[#This Row],[Total]]-invoices[[#This Row],[rent_amount]]</f>
        <v>0</v>
      </c>
      <c r="AF5589">
        <v>4689</v>
      </c>
      <c r="AG5589">
        <v>1333</v>
      </c>
      <c r="AH5589">
        <f>invoices[[#This Row],[EB Amount]]-invoices[[#This Row],[electricity_amount]]</f>
        <v>0</v>
      </c>
    </row>
    <row r="5590" spans="1:34">
      <c r="A5590" t="s">
        <v>10797</v>
      </c>
      <c r="B5590" t="s">
        <v>22</v>
      </c>
      <c r="C5590" t="s">
        <v>194</v>
      </c>
      <c r="D5590" t="s">
        <v>24</v>
      </c>
      <c r="E5590" t="s">
        <v>181</v>
      </c>
      <c r="F5590" t="s">
        <v>758</v>
      </c>
      <c r="G5590" t="s">
        <v>10798</v>
      </c>
      <c r="H5590" s="1">
        <f>DATE(YEAR(invoices[[#This Row],[due_date]]),MONTH(invoices[[#This Row],[due_date]]),1)</f>
        <v>45078</v>
      </c>
      <c r="I5590" s="1">
        <v>45084</v>
      </c>
      <c r="J5590">
        <v>12500</v>
      </c>
      <c r="K5590">
        <v>945</v>
      </c>
      <c r="L5590">
        <v>0</v>
      </c>
      <c r="M5590">
        <f>invoices[[#This Row],[rent_amount]]+invoices[[#This Row],[electricity_amount]]+invoices[[#This Row],[other_charges]]</f>
        <v>13445</v>
      </c>
      <c r="N5590" t="s">
        <v>28</v>
      </c>
      <c r="O5590" t="s">
        <v>1118</v>
      </c>
      <c r="P5590">
        <v>0</v>
      </c>
      <c r="Q5590" t="b">
        <v>0</v>
      </c>
      <c r="R5590" t="s">
        <v>623</v>
      </c>
      <c r="S5590">
        <v>0</v>
      </c>
      <c r="T5590">
        <f>invoices[[#This Row],[total_amount]]</f>
        <v>13445</v>
      </c>
      <c r="U5590" t="s">
        <v>1285</v>
      </c>
      <c r="V5590" t="str">
        <f>INDEX([1]!Table1[tenantname],MATCH(invoices[[#This Row],[allotment_id]],[1]!Table1[TenantAllotmentID],0))</f>
        <v>Nisha Nair (B24-C2)</v>
      </c>
      <c r="W5590" t="s">
        <v>14030</v>
      </c>
      <c r="X5590" t="s">
        <v>14413</v>
      </c>
      <c r="Y5590" s="4">
        <v>45078</v>
      </c>
      <c r="Z5590" t="s">
        <v>15808</v>
      </c>
      <c r="AA5590">
        <v>8971</v>
      </c>
      <c r="AB5590">
        <v>2991</v>
      </c>
      <c r="AC5590">
        <v>538</v>
      </c>
      <c r="AD5590" s="7">
        <f>invoices[[#This Row],[Rent]]+invoices[[#This Row],[Services]]+invoices[[#This Row],[GST]]</f>
        <v>12500</v>
      </c>
      <c r="AE5590" s="7">
        <f>invoices[[#This Row],[Total]]-invoices[[#This Row],[rent_amount]]</f>
        <v>0</v>
      </c>
      <c r="AF5590">
        <v>4693</v>
      </c>
      <c r="AG5590">
        <v>945</v>
      </c>
      <c r="AH5590">
        <f>invoices[[#This Row],[EB Amount]]-invoices[[#This Row],[electricity_amount]]</f>
        <v>0</v>
      </c>
    </row>
    <row r="5591" spans="1:34">
      <c r="A5591" t="s">
        <v>10818</v>
      </c>
      <c r="B5591" t="s">
        <v>22</v>
      </c>
      <c r="C5591" t="s">
        <v>1451</v>
      </c>
      <c r="D5591" t="s">
        <v>24</v>
      </c>
      <c r="E5591" t="s">
        <v>592</v>
      </c>
      <c r="F5591" t="s">
        <v>1184</v>
      </c>
      <c r="G5591" t="s">
        <v>10819</v>
      </c>
      <c r="H5591" s="1">
        <f>DATE(YEAR(invoices[[#This Row],[due_date]]),MONTH(invoices[[#This Row],[due_date]]),1)</f>
        <v>45078</v>
      </c>
      <c r="I5591" s="1">
        <v>45084</v>
      </c>
      <c r="J5591">
        <v>11760</v>
      </c>
      <c r="K5591">
        <v>0</v>
      </c>
      <c r="L5591">
        <v>0</v>
      </c>
      <c r="M5591">
        <f>invoices[[#This Row],[rent_amount]]+invoices[[#This Row],[electricity_amount]]+invoices[[#This Row],[other_charges]]</f>
        <v>11760</v>
      </c>
      <c r="N5591" t="s">
        <v>28</v>
      </c>
      <c r="O5591" t="s">
        <v>1511</v>
      </c>
      <c r="P5591">
        <v>0</v>
      </c>
      <c r="Q5591" t="b">
        <v>0</v>
      </c>
      <c r="R5591" t="s">
        <v>623</v>
      </c>
      <c r="S5591">
        <v>0</v>
      </c>
      <c r="T5591">
        <f>invoices[[#This Row],[total_amount]]</f>
        <v>11760</v>
      </c>
      <c r="U5591" t="s">
        <v>1453</v>
      </c>
      <c r="V5591" t="str">
        <f>INDEX([1]!Table1[tenantname],MATCH(invoices[[#This Row],[allotment_id]],[1]!Table1[TenantAllotmentID],0))</f>
        <v>Shikha Trivedi (A44-D1)</v>
      </c>
      <c r="W5591" t="s">
        <v>14478</v>
      </c>
      <c r="X5591" t="s">
        <v>14479</v>
      </c>
      <c r="Y5591" s="4">
        <v>45078</v>
      </c>
      <c r="Z5591" t="s">
        <v>15808</v>
      </c>
      <c r="AA5591">
        <v>8441</v>
      </c>
      <c r="AB5591">
        <v>2813</v>
      </c>
      <c r="AC5591">
        <v>506</v>
      </c>
      <c r="AD5591" s="7">
        <f>invoices[[#This Row],[Rent]]+invoices[[#This Row],[Services]]+invoices[[#This Row],[GST]]</f>
        <v>11760</v>
      </c>
      <c r="AE5591" s="7">
        <f>invoices[[#This Row],[Total]]-invoices[[#This Row],[rent_amount]]</f>
        <v>0</v>
      </c>
      <c r="AF5591">
        <v>4704</v>
      </c>
      <c r="AG5591">
        <v>0</v>
      </c>
      <c r="AH5591">
        <f>invoices[[#This Row],[EB Amount]]-invoices[[#This Row],[electricity_amount]]</f>
        <v>0</v>
      </c>
    </row>
    <row r="5592" spans="1:34">
      <c r="A5592" t="s">
        <v>10945</v>
      </c>
      <c r="B5592" t="s">
        <v>22</v>
      </c>
      <c r="C5592" t="s">
        <v>7673</v>
      </c>
      <c r="D5592" t="s">
        <v>24</v>
      </c>
      <c r="E5592" t="s">
        <v>329</v>
      </c>
      <c r="F5592" t="s">
        <v>956</v>
      </c>
      <c r="G5592" t="s">
        <v>10946</v>
      </c>
      <c r="H5592" s="1">
        <f>DATE(YEAR(invoices[[#This Row],[due_date]]),MONTH(invoices[[#This Row],[due_date]]),1)</f>
        <v>45078</v>
      </c>
      <c r="I5592" s="1">
        <v>45084</v>
      </c>
      <c r="J5592">
        <v>12500</v>
      </c>
      <c r="K5592">
        <v>1488</v>
      </c>
      <c r="L5592">
        <v>0</v>
      </c>
      <c r="M5592">
        <f>invoices[[#This Row],[rent_amount]]+invoices[[#This Row],[electricity_amount]]+invoices[[#This Row],[other_charges]]</f>
        <v>13988</v>
      </c>
      <c r="N5592" t="s">
        <v>28</v>
      </c>
      <c r="O5592" t="s">
        <v>1511</v>
      </c>
      <c r="P5592">
        <v>0</v>
      </c>
      <c r="Q5592" t="b">
        <v>0</v>
      </c>
      <c r="R5592" t="s">
        <v>623</v>
      </c>
      <c r="S5592">
        <v>0</v>
      </c>
      <c r="T5592">
        <f>invoices[[#This Row],[total_amount]]</f>
        <v>13988</v>
      </c>
      <c r="U5592" t="s">
        <v>7674</v>
      </c>
      <c r="V5592" t="str">
        <f>INDEX([1]!Table1[tenantname],MATCH(invoices[[#This Row],[allotment_id]],[1]!Table1[TenantAllotmentID],0))</f>
        <v>Satvik  Srivatsav (C43-C1)</v>
      </c>
      <c r="W5592" t="s">
        <v>15566</v>
      </c>
      <c r="X5592" t="s">
        <v>15567</v>
      </c>
      <c r="Y5592" s="4">
        <v>45078</v>
      </c>
      <c r="Z5592" t="s">
        <v>15808</v>
      </c>
      <c r="AA5592">
        <v>8971</v>
      </c>
      <c r="AB5592">
        <v>2991</v>
      </c>
      <c r="AC5592">
        <v>538</v>
      </c>
      <c r="AD5592" s="7">
        <f>invoices[[#This Row],[Rent]]+invoices[[#This Row],[Services]]+invoices[[#This Row],[GST]]</f>
        <v>12500</v>
      </c>
      <c r="AE5592" s="7">
        <f>invoices[[#This Row],[Total]]-invoices[[#This Row],[rent_amount]]</f>
        <v>0</v>
      </c>
      <c r="AF5592">
        <v>4770</v>
      </c>
      <c r="AG5592">
        <v>1488</v>
      </c>
      <c r="AH5592">
        <f>invoices[[#This Row],[EB Amount]]-invoices[[#This Row],[electricity_amount]]</f>
        <v>0</v>
      </c>
    </row>
    <row r="5593" spans="1:34">
      <c r="A5593" t="s">
        <v>10973</v>
      </c>
      <c r="B5593" t="s">
        <v>22</v>
      </c>
      <c r="C5593" t="s">
        <v>5594</v>
      </c>
      <c r="D5593" t="s">
        <v>24</v>
      </c>
      <c r="E5593" t="s">
        <v>112</v>
      </c>
      <c r="F5593" t="s">
        <v>1305</v>
      </c>
      <c r="G5593" t="s">
        <v>10974</v>
      </c>
      <c r="H5593" s="1">
        <f>DATE(YEAR(invoices[[#This Row],[due_date]]),MONTH(invoices[[#This Row],[due_date]]),1)</f>
        <v>45078</v>
      </c>
      <c r="I5593" s="1">
        <v>45084</v>
      </c>
      <c r="J5593">
        <v>1360</v>
      </c>
      <c r="K5593">
        <v>1612</v>
      </c>
      <c r="L5593">
        <v>2250</v>
      </c>
      <c r="M5593">
        <f>invoices[[#This Row],[rent_amount]]+invoices[[#This Row],[electricity_amount]]+invoices[[#This Row],[other_charges]]</f>
        <v>5222</v>
      </c>
      <c r="N5593" t="s">
        <v>28</v>
      </c>
      <c r="O5593" t="s">
        <v>622</v>
      </c>
      <c r="P5593">
        <v>0</v>
      </c>
      <c r="Q5593" t="b">
        <v>0</v>
      </c>
      <c r="R5593" t="s">
        <v>623</v>
      </c>
      <c r="S5593">
        <v>0</v>
      </c>
      <c r="T5593">
        <f>invoices[[#This Row],[total_amount]]</f>
        <v>5222</v>
      </c>
      <c r="U5593" t="s">
        <v>5596</v>
      </c>
      <c r="V5593" t="str">
        <f>INDEX([1]!Table1[tenantname],MATCH(invoices[[#This Row],[allotment_id]],[1]!Table1[TenantAllotmentID],0))</f>
        <v>Apoorva Chintapalli (A23-B1)</v>
      </c>
      <c r="W5593" t="s">
        <v>15397</v>
      </c>
      <c r="X5593" t="s">
        <v>15398</v>
      </c>
      <c r="Y5593" s="4">
        <v>45078</v>
      </c>
      <c r="Z5593" t="s">
        <v>15808</v>
      </c>
      <c r="AA5593">
        <v>976</v>
      </c>
      <c r="AB5593">
        <v>325</v>
      </c>
      <c r="AC5593">
        <v>59</v>
      </c>
      <c r="AD5593" s="7">
        <f>invoices[[#This Row],[Rent]]+invoices[[#This Row],[Services]]+invoices[[#This Row],[GST]]</f>
        <v>1360</v>
      </c>
      <c r="AE5593" s="7">
        <f>invoices[[#This Row],[Total]]-invoices[[#This Row],[rent_amount]]</f>
        <v>0</v>
      </c>
      <c r="AF5593">
        <v>4784</v>
      </c>
      <c r="AG5593">
        <v>1612</v>
      </c>
      <c r="AH5593">
        <f>invoices[[#This Row],[EB Amount]]-invoices[[#This Row],[electricity_amount]]</f>
        <v>0</v>
      </c>
    </row>
    <row r="5594" spans="1:34">
      <c r="A5594" t="s">
        <v>10989</v>
      </c>
      <c r="B5594" t="s">
        <v>22</v>
      </c>
      <c r="C5594" t="s">
        <v>3462</v>
      </c>
      <c r="D5594" t="s">
        <v>24</v>
      </c>
      <c r="E5594" t="s">
        <v>147</v>
      </c>
      <c r="F5594" t="s">
        <v>733</v>
      </c>
      <c r="G5594" t="s">
        <v>10990</v>
      </c>
      <c r="H5594" s="1">
        <f>DATE(YEAR(invoices[[#This Row],[due_date]]),MONTH(invoices[[#This Row],[due_date]]),1)</f>
        <v>45078</v>
      </c>
      <c r="I5594" s="1">
        <v>45084</v>
      </c>
      <c r="J5594">
        <v>13600</v>
      </c>
      <c r="K5594">
        <v>1364</v>
      </c>
      <c r="L5594">
        <v>0</v>
      </c>
      <c r="M5594">
        <f>invoices[[#This Row],[rent_amount]]+invoices[[#This Row],[electricity_amount]]+invoices[[#This Row],[other_charges]]</f>
        <v>14964</v>
      </c>
      <c r="N5594" t="s">
        <v>28</v>
      </c>
      <c r="O5594" t="s">
        <v>1511</v>
      </c>
      <c r="P5594">
        <v>0</v>
      </c>
      <c r="Q5594" t="b">
        <v>0</v>
      </c>
      <c r="R5594" t="s">
        <v>623</v>
      </c>
      <c r="S5594">
        <v>0</v>
      </c>
      <c r="T5594">
        <f>invoices[[#This Row],[total_amount]]</f>
        <v>14964</v>
      </c>
      <c r="U5594" t="s">
        <v>3464</v>
      </c>
      <c r="V5594" t="str">
        <f>INDEX([1]!Table1[tenantname],MATCH(invoices[[#This Row],[allotment_id]],[1]!Table1[TenantAllotmentID],0))</f>
        <v>Praveen  Vadicharla (C31-B2)</v>
      </c>
      <c r="W5594" t="s">
        <v>15057</v>
      </c>
      <c r="X5594" t="s">
        <v>15058</v>
      </c>
      <c r="Y5594" s="4">
        <v>45078</v>
      </c>
      <c r="Z5594" t="s">
        <v>15808</v>
      </c>
      <c r="AA5594">
        <v>9761</v>
      </c>
      <c r="AB5594">
        <v>3253</v>
      </c>
      <c r="AC5594">
        <v>586</v>
      </c>
      <c r="AD5594" s="7">
        <f>invoices[[#This Row],[Rent]]+invoices[[#This Row],[Services]]+invoices[[#This Row],[GST]]</f>
        <v>13600</v>
      </c>
      <c r="AE5594" s="7">
        <f>invoices[[#This Row],[Total]]-invoices[[#This Row],[rent_amount]]</f>
        <v>0</v>
      </c>
      <c r="AF5594">
        <v>4792</v>
      </c>
      <c r="AG5594">
        <v>1364</v>
      </c>
      <c r="AH5594">
        <f>invoices[[#This Row],[EB Amount]]-invoices[[#This Row],[electricity_amount]]</f>
        <v>0</v>
      </c>
    </row>
    <row r="5595" spans="1:34">
      <c r="A5595" t="s">
        <v>11547</v>
      </c>
      <c r="B5595" t="s">
        <v>22</v>
      </c>
      <c r="C5595" t="s">
        <v>4754</v>
      </c>
      <c r="D5595" t="s">
        <v>24</v>
      </c>
      <c r="E5595" t="s">
        <v>112</v>
      </c>
      <c r="F5595" t="s">
        <v>1343</v>
      </c>
      <c r="G5595" t="s">
        <v>11548</v>
      </c>
      <c r="H5595" s="1">
        <f>DATE(YEAR(invoices[[#This Row],[due_date]]),MONTH(invoices[[#This Row],[due_date]]),1)</f>
        <v>45078</v>
      </c>
      <c r="I5595" s="1">
        <v>45084</v>
      </c>
      <c r="J5595">
        <v>1830</v>
      </c>
      <c r="K5595">
        <v>1612</v>
      </c>
      <c r="L5595">
        <v>2250</v>
      </c>
      <c r="M5595">
        <f>invoices[[#This Row],[rent_amount]]+invoices[[#This Row],[electricity_amount]]+invoices[[#This Row],[other_charges]]</f>
        <v>5692</v>
      </c>
      <c r="N5595" t="s">
        <v>28</v>
      </c>
      <c r="O5595" t="s">
        <v>1118</v>
      </c>
      <c r="P5595">
        <v>0</v>
      </c>
      <c r="Q5595" t="b">
        <v>0</v>
      </c>
      <c r="R5595" t="s">
        <v>623</v>
      </c>
      <c r="S5595">
        <v>0</v>
      </c>
      <c r="T5595">
        <f>invoices[[#This Row],[total_amount]]</f>
        <v>5692</v>
      </c>
      <c r="U5595" t="s">
        <v>4756</v>
      </c>
      <c r="V5595" t="str">
        <f>INDEX([1]!Table1[tenantname],MATCH(invoices[[#This Row],[allotment_id]],[1]!Table1[TenantAllotmentID],0))</f>
        <v>Neeharika Katturoju (A23-A1)</v>
      </c>
      <c r="W5595" t="s">
        <v>15281</v>
      </c>
      <c r="X5595" t="s">
        <v>15282</v>
      </c>
      <c r="Y5595" s="4">
        <v>45078</v>
      </c>
      <c r="Z5595" t="s">
        <v>15808</v>
      </c>
      <c r="AA5595">
        <v>1313</v>
      </c>
      <c r="AB5595">
        <v>438</v>
      </c>
      <c r="AC5595">
        <v>79</v>
      </c>
      <c r="AD5595" s="7">
        <f>invoices[[#This Row],[Rent]]+invoices[[#This Row],[Services]]+invoices[[#This Row],[GST]]</f>
        <v>1830</v>
      </c>
      <c r="AE5595" s="7">
        <f>invoices[[#This Row],[Total]]-invoices[[#This Row],[rent_amount]]</f>
        <v>0</v>
      </c>
      <c r="AF5595">
        <v>5073</v>
      </c>
      <c r="AG5595">
        <v>1612</v>
      </c>
      <c r="AH5595">
        <f>invoices[[#This Row],[EB Amount]]-invoices[[#This Row],[electricity_amount]]</f>
        <v>0</v>
      </c>
    </row>
    <row r="5596" spans="1:34">
      <c r="A5596" t="s">
        <v>11549</v>
      </c>
      <c r="B5596" t="s">
        <v>22</v>
      </c>
      <c r="C5596" t="s">
        <v>3802</v>
      </c>
      <c r="D5596" t="s">
        <v>24</v>
      </c>
      <c r="E5596" t="s">
        <v>181</v>
      </c>
      <c r="F5596" t="s">
        <v>452</v>
      </c>
      <c r="G5596" t="s">
        <v>11550</v>
      </c>
      <c r="H5596" s="1">
        <f>DATE(YEAR(invoices[[#This Row],[due_date]]),MONTH(invoices[[#This Row],[due_date]]),1)</f>
        <v>45078</v>
      </c>
      <c r="I5596" s="1">
        <v>45084</v>
      </c>
      <c r="J5596">
        <v>7600</v>
      </c>
      <c r="K5596">
        <v>270</v>
      </c>
      <c r="L5596">
        <v>2250</v>
      </c>
      <c r="M5596">
        <f>invoices[[#This Row],[rent_amount]]+invoices[[#This Row],[electricity_amount]]+invoices[[#This Row],[other_charges]]</f>
        <v>10120</v>
      </c>
      <c r="N5596" t="s">
        <v>28</v>
      </c>
      <c r="O5596" t="s">
        <v>622</v>
      </c>
      <c r="P5596">
        <v>0</v>
      </c>
      <c r="Q5596" t="b">
        <v>0</v>
      </c>
      <c r="R5596" t="s">
        <v>623</v>
      </c>
      <c r="S5596">
        <v>0</v>
      </c>
      <c r="T5596">
        <f>invoices[[#This Row],[total_amount]]</f>
        <v>10120</v>
      </c>
      <c r="U5596" t="s">
        <v>3803</v>
      </c>
      <c r="V5596" t="str">
        <f>INDEX([1]!Table1[tenantname],MATCH(invoices[[#This Row],[allotment_id]],[1]!Table1[TenantAllotmentID],0))</f>
        <v>Neha  Rajput (B24-B1)</v>
      </c>
      <c r="W5596" t="s">
        <v>15128</v>
      </c>
      <c r="X5596" t="s">
        <v>15129</v>
      </c>
      <c r="Y5596" s="4">
        <v>45078</v>
      </c>
      <c r="Z5596" t="s">
        <v>15808</v>
      </c>
      <c r="AA5596">
        <v>5455</v>
      </c>
      <c r="AB5596">
        <v>1818</v>
      </c>
      <c r="AC5596">
        <v>327</v>
      </c>
      <c r="AD5596" s="7">
        <f>invoices[[#This Row],[Rent]]+invoices[[#This Row],[Services]]+invoices[[#This Row],[GST]]</f>
        <v>7600</v>
      </c>
      <c r="AE5596" s="7">
        <f>invoices[[#This Row],[Total]]-invoices[[#This Row],[rent_amount]]</f>
        <v>0</v>
      </c>
      <c r="AF5596">
        <v>5074</v>
      </c>
      <c r="AG5596">
        <v>270</v>
      </c>
      <c r="AH5596">
        <f>invoices[[#This Row],[EB Amount]]-invoices[[#This Row],[electricity_amount]]</f>
        <v>0</v>
      </c>
    </row>
    <row r="5597" spans="1:34">
      <c r="A5597" t="s">
        <v>11651</v>
      </c>
      <c r="B5597" t="s">
        <v>22</v>
      </c>
      <c r="C5597" t="s">
        <v>2116</v>
      </c>
      <c r="D5597" t="s">
        <v>24</v>
      </c>
      <c r="E5597" t="s">
        <v>354</v>
      </c>
      <c r="F5597" t="s">
        <v>1506</v>
      </c>
      <c r="G5597" t="s">
        <v>11652</v>
      </c>
      <c r="H5597" s="1">
        <f>DATE(YEAR(invoices[[#This Row],[due_date]]),MONTH(invoices[[#This Row],[due_date]]),1)</f>
        <v>45078</v>
      </c>
      <c r="I5597" s="1">
        <v>45084</v>
      </c>
      <c r="J5597">
        <v>12500</v>
      </c>
      <c r="K5597">
        <v>1364</v>
      </c>
      <c r="L5597">
        <v>0</v>
      </c>
      <c r="M5597">
        <f>invoices[[#This Row],[rent_amount]]+invoices[[#This Row],[electricity_amount]]+invoices[[#This Row],[other_charges]]</f>
        <v>13864</v>
      </c>
      <c r="N5597" t="s">
        <v>28</v>
      </c>
      <c r="O5597" t="s">
        <v>1511</v>
      </c>
      <c r="P5597">
        <v>0</v>
      </c>
      <c r="Q5597" t="b">
        <v>0</v>
      </c>
      <c r="R5597" t="s">
        <v>623</v>
      </c>
      <c r="S5597">
        <v>0</v>
      </c>
      <c r="T5597">
        <f>invoices[[#This Row],[total_amount]]</f>
        <v>13864</v>
      </c>
      <c r="U5597" t="s">
        <v>2118</v>
      </c>
      <c r="V5597" t="str">
        <f>INDEX([1]!Table1[tenantname],MATCH(invoices[[#This Row],[allotment_id]],[1]!Table1[TenantAllotmentID],0))</f>
        <v>Prasoon Panthayi (B34-C2)</v>
      </c>
      <c r="W5597" t="s">
        <v>14714</v>
      </c>
      <c r="X5597" t="s">
        <v>14715</v>
      </c>
      <c r="Y5597" s="4">
        <v>45078</v>
      </c>
      <c r="Z5597" t="s">
        <v>15808</v>
      </c>
      <c r="AA5597">
        <v>8971</v>
      </c>
      <c r="AB5597">
        <v>2991</v>
      </c>
      <c r="AC5597">
        <v>538</v>
      </c>
      <c r="AD5597" s="7">
        <f>invoices[[#This Row],[Rent]]+invoices[[#This Row],[Services]]+invoices[[#This Row],[GST]]</f>
        <v>12500</v>
      </c>
      <c r="AE5597" s="7">
        <f>invoices[[#This Row],[Total]]-invoices[[#This Row],[rent_amount]]</f>
        <v>0</v>
      </c>
      <c r="AF5597">
        <v>5132</v>
      </c>
      <c r="AG5597">
        <v>1364</v>
      </c>
      <c r="AH5597">
        <f>invoices[[#This Row],[EB Amount]]-invoices[[#This Row],[electricity_amount]]</f>
        <v>0</v>
      </c>
    </row>
    <row r="5598" spans="1:34">
      <c r="A5598" t="s">
        <v>11679</v>
      </c>
      <c r="B5598" t="s">
        <v>22</v>
      </c>
      <c r="C5598" t="s">
        <v>2682</v>
      </c>
      <c r="D5598" t="s">
        <v>24</v>
      </c>
      <c r="E5598" t="s">
        <v>25</v>
      </c>
      <c r="F5598" t="s">
        <v>65</v>
      </c>
      <c r="G5598" t="s">
        <v>11680</v>
      </c>
      <c r="H5598" s="1">
        <f>DATE(YEAR(invoices[[#This Row],[due_date]]),MONTH(invoices[[#This Row],[due_date]]),1)</f>
        <v>45078</v>
      </c>
      <c r="I5598" s="1">
        <v>45084</v>
      </c>
      <c r="J5598">
        <v>833</v>
      </c>
      <c r="K5598">
        <v>0</v>
      </c>
      <c r="L5598">
        <v>0</v>
      </c>
      <c r="M5598">
        <f>invoices[[#This Row],[rent_amount]]+invoices[[#This Row],[electricity_amount]]+invoices[[#This Row],[other_charges]]</f>
        <v>833</v>
      </c>
      <c r="N5598" t="s">
        <v>28</v>
      </c>
      <c r="O5598" t="s">
        <v>622</v>
      </c>
      <c r="P5598">
        <v>0</v>
      </c>
      <c r="Q5598" t="b">
        <v>0</v>
      </c>
      <c r="R5598" t="s">
        <v>623</v>
      </c>
      <c r="S5598">
        <v>0</v>
      </c>
      <c r="T5598">
        <f>invoices[[#This Row],[total_amount]]</f>
        <v>833</v>
      </c>
      <c r="U5598" t="s">
        <v>2684</v>
      </c>
      <c r="V5598" t="str">
        <f>INDEX([1]!Table1[tenantname],MATCH(invoices[[#This Row],[allotment_id]],[1]!Table1[TenantAllotmentID],0))</f>
        <v>Amita Asthana (A24-C2)</v>
      </c>
      <c r="W5598" t="s">
        <v>14866</v>
      </c>
      <c r="X5598" t="s">
        <v>14867</v>
      </c>
      <c r="Y5598" s="4">
        <v>45078</v>
      </c>
      <c r="Z5598" t="s">
        <v>15808</v>
      </c>
      <c r="AA5598">
        <v>598</v>
      </c>
      <c r="AB5598">
        <v>199</v>
      </c>
      <c r="AC5598">
        <v>36</v>
      </c>
      <c r="AD5598" s="7">
        <f>invoices[[#This Row],[Rent]]+invoices[[#This Row],[Services]]+invoices[[#This Row],[GST]]</f>
        <v>833</v>
      </c>
      <c r="AE5598" s="7">
        <f>invoices[[#This Row],[Total]]-invoices[[#This Row],[rent_amount]]</f>
        <v>0</v>
      </c>
      <c r="AF5598">
        <v>5147</v>
      </c>
      <c r="AG5598">
        <v>0</v>
      </c>
      <c r="AH5598">
        <f>invoices[[#This Row],[EB Amount]]-invoices[[#This Row],[electricity_amount]]</f>
        <v>0</v>
      </c>
    </row>
    <row r="5599" spans="1:34">
      <c r="A5599" t="s">
        <v>11780</v>
      </c>
      <c r="B5599" t="s">
        <v>22</v>
      </c>
      <c r="C5599" t="s">
        <v>9121</v>
      </c>
      <c r="D5599" t="s">
        <v>24</v>
      </c>
      <c r="E5599" t="s">
        <v>167</v>
      </c>
      <c r="F5599" t="s">
        <v>930</v>
      </c>
      <c r="G5599" t="s">
        <v>11781</v>
      </c>
      <c r="H5599" s="1">
        <f>DATE(YEAR(invoices[[#This Row],[due_date]]),MONTH(invoices[[#This Row],[due_date]]),1)</f>
        <v>45078</v>
      </c>
      <c r="I5599" s="1">
        <v>45084</v>
      </c>
      <c r="J5599">
        <v>9973</v>
      </c>
      <c r="K5599">
        <v>1922</v>
      </c>
      <c r="L5599">
        <v>2250</v>
      </c>
      <c r="M5599">
        <f>invoices[[#This Row],[rent_amount]]+invoices[[#This Row],[electricity_amount]]+invoices[[#This Row],[other_charges]]</f>
        <v>14145</v>
      </c>
      <c r="N5599" t="s">
        <v>28</v>
      </c>
      <c r="O5599" t="s">
        <v>1118</v>
      </c>
      <c r="P5599">
        <v>0</v>
      </c>
      <c r="Q5599" t="b">
        <v>0</v>
      </c>
      <c r="R5599" t="s">
        <v>623</v>
      </c>
      <c r="S5599">
        <v>0</v>
      </c>
      <c r="T5599">
        <f>invoices[[#This Row],[total_amount]]</f>
        <v>14145</v>
      </c>
      <c r="U5599" t="s">
        <v>9123</v>
      </c>
      <c r="V5599" t="str">
        <f>INDEX([1]!Table1[tenantname],MATCH(invoices[[#This Row],[allotment_id]],[1]!Table1[TenantAllotmentID],0))</f>
        <v>Mahidhar Dharmapuri (B42-B2)</v>
      </c>
      <c r="W5599" t="s">
        <v>15645</v>
      </c>
      <c r="X5599" t="s">
        <v>15646</v>
      </c>
      <c r="Y5599" s="4">
        <v>45078</v>
      </c>
      <c r="Z5599" t="s">
        <v>15808</v>
      </c>
      <c r="AA5599">
        <v>7158</v>
      </c>
      <c r="AB5599">
        <v>2386</v>
      </c>
      <c r="AC5599">
        <v>429</v>
      </c>
      <c r="AD5599" s="7">
        <f>invoices[[#This Row],[Rent]]+invoices[[#This Row],[Services]]+invoices[[#This Row],[GST]]</f>
        <v>9973</v>
      </c>
      <c r="AE5599" s="7">
        <f>invoices[[#This Row],[Total]]-invoices[[#This Row],[rent_amount]]</f>
        <v>0</v>
      </c>
      <c r="AF5599">
        <v>5199</v>
      </c>
      <c r="AG5599">
        <v>1922</v>
      </c>
      <c r="AH5599">
        <f>invoices[[#This Row],[EB Amount]]-invoices[[#This Row],[electricity_amount]]</f>
        <v>0</v>
      </c>
    </row>
    <row r="5600" spans="1:34">
      <c r="A5600" t="s">
        <v>11852</v>
      </c>
      <c r="B5600" t="s">
        <v>22</v>
      </c>
      <c r="C5600" t="s">
        <v>2528</v>
      </c>
      <c r="D5600" t="s">
        <v>24</v>
      </c>
      <c r="E5600" t="s">
        <v>476</v>
      </c>
      <c r="F5600" t="s">
        <v>1388</v>
      </c>
      <c r="G5600" t="s">
        <v>11853</v>
      </c>
      <c r="H5600" s="1">
        <f>DATE(YEAR(invoices[[#This Row],[due_date]]),MONTH(invoices[[#This Row],[due_date]]),1)</f>
        <v>45078</v>
      </c>
      <c r="I5600" s="1">
        <v>45084</v>
      </c>
      <c r="J5600">
        <v>13600</v>
      </c>
      <c r="K5600">
        <v>1674</v>
      </c>
      <c r="L5600">
        <v>0</v>
      </c>
      <c r="M5600">
        <f>invoices[[#This Row],[rent_amount]]+invoices[[#This Row],[electricity_amount]]+invoices[[#This Row],[other_charges]]</f>
        <v>15274</v>
      </c>
      <c r="N5600" t="s">
        <v>28</v>
      </c>
      <c r="O5600" t="s">
        <v>1118</v>
      </c>
      <c r="P5600">
        <v>0</v>
      </c>
      <c r="Q5600" t="b">
        <v>0</v>
      </c>
      <c r="R5600" t="s">
        <v>623</v>
      </c>
      <c r="S5600">
        <v>0</v>
      </c>
      <c r="T5600">
        <f>invoices[[#This Row],[total_amount]]</f>
        <v>15274</v>
      </c>
      <c r="U5600" t="s">
        <v>2530</v>
      </c>
      <c r="V5600" t="str">
        <f>INDEX([1]!Table1[tenantname],MATCH(invoices[[#This Row],[allotment_id]],[1]!Table1[TenantAllotmentID],0))</f>
        <v>Nirnay Mahapatra (B41-B1)</v>
      </c>
      <c r="W5600" t="s">
        <v>14830</v>
      </c>
      <c r="X5600" t="s">
        <v>14831</v>
      </c>
      <c r="Y5600" s="4">
        <v>45078</v>
      </c>
      <c r="Z5600" t="s">
        <v>15808</v>
      </c>
      <c r="AA5600">
        <v>9761</v>
      </c>
      <c r="AB5600">
        <v>3253</v>
      </c>
      <c r="AC5600">
        <v>586</v>
      </c>
      <c r="AD5600" s="7">
        <f>invoices[[#This Row],[Rent]]+invoices[[#This Row],[Services]]+invoices[[#This Row],[GST]]</f>
        <v>13600</v>
      </c>
      <c r="AE5600" s="7">
        <f>invoices[[#This Row],[Total]]-invoices[[#This Row],[rent_amount]]</f>
        <v>0</v>
      </c>
      <c r="AF5600">
        <v>5237</v>
      </c>
      <c r="AG5600">
        <v>1674</v>
      </c>
      <c r="AH5600">
        <f>invoices[[#This Row],[EB Amount]]-invoices[[#This Row],[electricity_amount]]</f>
        <v>0</v>
      </c>
    </row>
    <row r="5601" spans="1:34">
      <c r="A5601" t="s">
        <v>11872</v>
      </c>
      <c r="B5601" t="s">
        <v>22</v>
      </c>
      <c r="C5601" t="s">
        <v>1715</v>
      </c>
      <c r="D5601" t="s">
        <v>24</v>
      </c>
      <c r="E5601" t="s">
        <v>275</v>
      </c>
      <c r="F5601" t="s">
        <v>276</v>
      </c>
      <c r="G5601" t="s">
        <v>11873</v>
      </c>
      <c r="H5601" s="1">
        <f>DATE(YEAR(invoices[[#This Row],[due_date]]),MONTH(invoices[[#This Row],[due_date]]),1)</f>
        <v>45078</v>
      </c>
      <c r="I5601" s="1">
        <v>45084</v>
      </c>
      <c r="J5601">
        <v>12500</v>
      </c>
      <c r="K5601">
        <v>2790</v>
      </c>
      <c r="L5601">
        <v>0</v>
      </c>
      <c r="M5601">
        <f>invoices[[#This Row],[rent_amount]]+invoices[[#This Row],[electricity_amount]]+invoices[[#This Row],[other_charges]]</f>
        <v>15290</v>
      </c>
      <c r="N5601" t="s">
        <v>28</v>
      </c>
      <c r="O5601" t="s">
        <v>1118</v>
      </c>
      <c r="P5601">
        <v>0</v>
      </c>
      <c r="Q5601" t="b">
        <v>0</v>
      </c>
      <c r="R5601" t="s">
        <v>623</v>
      </c>
      <c r="S5601">
        <v>0</v>
      </c>
      <c r="T5601">
        <f>invoices[[#This Row],[total_amount]]</f>
        <v>15290</v>
      </c>
      <c r="U5601" t="s">
        <v>1717</v>
      </c>
      <c r="V5601" t="str">
        <f>INDEX([1]!Table1[tenantname],MATCH(invoices[[#This Row],[allotment_id]],[1]!Table1[TenantAllotmentID],0))</f>
        <v>Nithiyashri D (B44-C2)</v>
      </c>
      <c r="W5601" t="s">
        <v>14572</v>
      </c>
      <c r="X5601" t="s">
        <v>14573</v>
      </c>
      <c r="Y5601" s="4">
        <v>45078</v>
      </c>
      <c r="Z5601" t="s">
        <v>15808</v>
      </c>
      <c r="AA5601">
        <v>8971</v>
      </c>
      <c r="AB5601">
        <v>2991</v>
      </c>
      <c r="AC5601">
        <v>538</v>
      </c>
      <c r="AD5601" s="7">
        <f>invoices[[#This Row],[Rent]]+invoices[[#This Row],[Services]]+invoices[[#This Row],[GST]]</f>
        <v>12500</v>
      </c>
      <c r="AE5601" s="7">
        <f>invoices[[#This Row],[Total]]-invoices[[#This Row],[rent_amount]]</f>
        <v>0</v>
      </c>
      <c r="AF5601">
        <v>5248</v>
      </c>
      <c r="AG5601">
        <v>2790</v>
      </c>
      <c r="AH5601">
        <f>invoices[[#This Row],[EB Amount]]-invoices[[#This Row],[electricity_amount]]</f>
        <v>0</v>
      </c>
    </row>
    <row r="5602" spans="1:34">
      <c r="A5602" t="s">
        <v>11980</v>
      </c>
      <c r="B5602" t="s">
        <v>22</v>
      </c>
      <c r="C5602" t="s">
        <v>1946</v>
      </c>
      <c r="D5602" t="s">
        <v>24</v>
      </c>
      <c r="E5602" t="s">
        <v>569</v>
      </c>
      <c r="F5602" t="s">
        <v>1493</v>
      </c>
      <c r="G5602" t="s">
        <v>11981</v>
      </c>
      <c r="H5602" s="1">
        <f>DATE(YEAR(invoices[[#This Row],[due_date]]),MONTH(invoices[[#This Row],[due_date]]),1)</f>
        <v>45078</v>
      </c>
      <c r="I5602" s="1">
        <v>45084</v>
      </c>
      <c r="J5602">
        <v>12500</v>
      </c>
      <c r="K5602">
        <v>2573</v>
      </c>
      <c r="L5602">
        <v>0</v>
      </c>
      <c r="M5602">
        <f>invoices[[#This Row],[rent_amount]]+invoices[[#This Row],[electricity_amount]]+invoices[[#This Row],[other_charges]]</f>
        <v>15073</v>
      </c>
      <c r="N5602" t="s">
        <v>28</v>
      </c>
      <c r="O5602" t="s">
        <v>1511</v>
      </c>
      <c r="P5602">
        <v>0</v>
      </c>
      <c r="Q5602" t="b">
        <v>0</v>
      </c>
      <c r="R5602" t="s">
        <v>623</v>
      </c>
      <c r="S5602">
        <v>0</v>
      </c>
      <c r="T5602">
        <f>invoices[[#This Row],[total_amount]]</f>
        <v>15073</v>
      </c>
      <c r="U5602" t="s">
        <v>1947</v>
      </c>
      <c r="V5602" t="str">
        <f>INDEX([1]!Table1[tenantname],MATCH(invoices[[#This Row],[allotment_id]],[1]!Table1[TenantAllotmentID],0))</f>
        <v>Tanya Jain (C12-C1)</v>
      </c>
      <c r="W5602" t="s">
        <v>14655</v>
      </c>
      <c r="X5602" t="s">
        <v>14656</v>
      </c>
      <c r="Y5602" s="4">
        <v>45078</v>
      </c>
      <c r="Z5602" t="s">
        <v>15808</v>
      </c>
      <c r="AA5602">
        <v>8971</v>
      </c>
      <c r="AB5602">
        <v>2991</v>
      </c>
      <c r="AC5602">
        <v>538</v>
      </c>
      <c r="AD5602" s="7">
        <f>invoices[[#This Row],[Rent]]+invoices[[#This Row],[Services]]+invoices[[#This Row],[GST]]</f>
        <v>12500</v>
      </c>
      <c r="AE5602" s="7">
        <f>invoices[[#This Row],[Total]]-invoices[[#This Row],[rent_amount]]</f>
        <v>0</v>
      </c>
      <c r="AF5602">
        <v>5306</v>
      </c>
      <c r="AG5602">
        <v>2573</v>
      </c>
      <c r="AH5602">
        <f>invoices[[#This Row],[EB Amount]]-invoices[[#This Row],[electricity_amount]]</f>
        <v>0</v>
      </c>
    </row>
    <row r="5603" spans="1:34">
      <c r="A5603" t="s">
        <v>12037</v>
      </c>
      <c r="B5603" t="s">
        <v>22</v>
      </c>
      <c r="C5603" t="s">
        <v>1683</v>
      </c>
      <c r="D5603" t="s">
        <v>24</v>
      </c>
      <c r="E5603" t="s">
        <v>195</v>
      </c>
      <c r="F5603" t="s">
        <v>375</v>
      </c>
      <c r="G5603" t="s">
        <v>12038</v>
      </c>
      <c r="H5603" s="1">
        <f>DATE(YEAR(invoices[[#This Row],[due_date]]),MONTH(invoices[[#This Row],[due_date]]),1)</f>
        <v>45078</v>
      </c>
      <c r="I5603" s="1">
        <v>45084</v>
      </c>
      <c r="J5603">
        <v>12500</v>
      </c>
      <c r="K5603">
        <v>2108</v>
      </c>
      <c r="L5603">
        <v>0</v>
      </c>
      <c r="M5603">
        <f>invoices[[#This Row],[rent_amount]]+invoices[[#This Row],[electricity_amount]]+invoices[[#This Row],[other_charges]]</f>
        <v>14608</v>
      </c>
      <c r="N5603" t="s">
        <v>28</v>
      </c>
      <c r="O5603" t="s">
        <v>1118</v>
      </c>
      <c r="P5603">
        <v>0</v>
      </c>
      <c r="Q5603" t="b">
        <v>0</v>
      </c>
      <c r="R5603" t="s">
        <v>623</v>
      </c>
      <c r="S5603">
        <v>0</v>
      </c>
      <c r="T5603">
        <f>invoices[[#This Row],[total_amount]]</f>
        <v>14608</v>
      </c>
      <c r="U5603" t="s">
        <v>5559</v>
      </c>
      <c r="V5603" t="str">
        <f>INDEX([1]!Table1[tenantname],MATCH(invoices[[#This Row],[allotment_id]],[1]!Table1[TenantAllotmentID],0))</f>
        <v>Naga Anjana Ainam (D41-C2)</v>
      </c>
      <c r="W5603" t="s">
        <v>14558</v>
      </c>
      <c r="X5603" t="s">
        <v>15392</v>
      </c>
      <c r="Y5603" s="4">
        <v>45078</v>
      </c>
      <c r="Z5603" t="s">
        <v>15808</v>
      </c>
      <c r="AA5603">
        <v>8971</v>
      </c>
      <c r="AB5603">
        <v>2991</v>
      </c>
      <c r="AC5603">
        <v>538</v>
      </c>
      <c r="AD5603" s="7">
        <f>invoices[[#This Row],[Rent]]+invoices[[#This Row],[Services]]+invoices[[#This Row],[GST]]</f>
        <v>12500</v>
      </c>
      <c r="AE5603" s="7">
        <f>invoices[[#This Row],[Total]]-invoices[[#This Row],[rent_amount]]</f>
        <v>0</v>
      </c>
      <c r="AF5603">
        <v>5338</v>
      </c>
      <c r="AG5603">
        <v>2108</v>
      </c>
      <c r="AH5603">
        <f>invoices[[#This Row],[EB Amount]]-invoices[[#This Row],[electricity_amount]]</f>
        <v>0</v>
      </c>
    </row>
    <row r="5604" spans="1:34">
      <c r="A5604" t="s">
        <v>12111</v>
      </c>
      <c r="B5604" t="s">
        <v>22</v>
      </c>
      <c r="C5604" t="s">
        <v>811</v>
      </c>
      <c r="D5604" t="s">
        <v>24</v>
      </c>
      <c r="E5604" t="s">
        <v>354</v>
      </c>
      <c r="F5604" t="s">
        <v>812</v>
      </c>
      <c r="G5604" t="s">
        <v>12112</v>
      </c>
      <c r="H5604" s="1">
        <f>DATE(YEAR(invoices[[#This Row],[due_date]]),MONTH(invoices[[#This Row],[due_date]]),1)</f>
        <v>45078</v>
      </c>
      <c r="I5604" s="1">
        <v>45084</v>
      </c>
      <c r="J5604">
        <v>13600</v>
      </c>
      <c r="K5604">
        <v>1364</v>
      </c>
      <c r="L5604">
        <v>0</v>
      </c>
      <c r="M5604">
        <f>invoices[[#This Row],[rent_amount]]+invoices[[#This Row],[electricity_amount]]+invoices[[#This Row],[other_charges]]</f>
        <v>14964</v>
      </c>
      <c r="N5604" t="s">
        <v>28</v>
      </c>
      <c r="O5604" t="s">
        <v>1511</v>
      </c>
      <c r="P5604">
        <v>0</v>
      </c>
      <c r="Q5604" t="b">
        <v>0</v>
      </c>
      <c r="R5604" t="s">
        <v>623</v>
      </c>
      <c r="S5604">
        <v>0</v>
      </c>
      <c r="T5604">
        <f>invoices[[#This Row],[total_amount]]</f>
        <v>14964</v>
      </c>
      <c r="U5604" t="s">
        <v>815</v>
      </c>
      <c r="V5604" t="str">
        <f>INDEX([1]!Table1[tenantname],MATCH(invoices[[#This Row],[allotment_id]],[1]!Table1[TenantAllotmentID],0))</f>
        <v>Santosh  nath (B34-B2)</v>
      </c>
      <c r="W5604" t="s">
        <v>14241</v>
      </c>
      <c r="X5604" t="s">
        <v>14242</v>
      </c>
      <c r="Y5604" s="4">
        <v>45078</v>
      </c>
      <c r="Z5604" t="s">
        <v>15808</v>
      </c>
      <c r="AA5604">
        <v>9761</v>
      </c>
      <c r="AB5604">
        <v>3253</v>
      </c>
      <c r="AC5604">
        <v>586</v>
      </c>
      <c r="AD5604" s="7">
        <f>invoices[[#This Row],[Rent]]+invoices[[#This Row],[Services]]+invoices[[#This Row],[GST]]</f>
        <v>13600</v>
      </c>
      <c r="AE5604" s="7">
        <f>invoices[[#This Row],[Total]]-invoices[[#This Row],[rent_amount]]</f>
        <v>0</v>
      </c>
      <c r="AF5604">
        <v>5379</v>
      </c>
      <c r="AG5604">
        <v>1364</v>
      </c>
      <c r="AH5604">
        <f>invoices[[#This Row],[EB Amount]]-invoices[[#This Row],[electricity_amount]]</f>
        <v>0</v>
      </c>
    </row>
    <row r="5605" spans="1:34">
      <c r="A5605" t="s">
        <v>12322</v>
      </c>
      <c r="B5605" t="s">
        <v>22</v>
      </c>
      <c r="C5605" t="s">
        <v>1992</v>
      </c>
      <c r="D5605" t="s">
        <v>24</v>
      </c>
      <c r="E5605" t="s">
        <v>147</v>
      </c>
      <c r="F5605" t="s">
        <v>370</v>
      </c>
      <c r="G5605" t="s">
        <v>12323</v>
      </c>
      <c r="H5605" s="1">
        <f>DATE(YEAR(invoices[[#This Row],[due_date]]),MONTH(invoices[[#This Row],[due_date]]),1)</f>
        <v>45078</v>
      </c>
      <c r="I5605" s="1">
        <v>45084</v>
      </c>
      <c r="J5605">
        <v>18300</v>
      </c>
      <c r="K5605">
        <v>1364</v>
      </c>
      <c r="L5605">
        <v>0</v>
      </c>
      <c r="M5605">
        <f>invoices[[#This Row],[rent_amount]]+invoices[[#This Row],[electricity_amount]]+invoices[[#This Row],[other_charges]]</f>
        <v>19664</v>
      </c>
      <c r="N5605" t="s">
        <v>28</v>
      </c>
      <c r="O5605" t="s">
        <v>1118</v>
      </c>
      <c r="P5605">
        <v>0</v>
      </c>
      <c r="Q5605" t="b">
        <v>0</v>
      </c>
      <c r="R5605" t="s">
        <v>623</v>
      </c>
      <c r="S5605">
        <v>0</v>
      </c>
      <c r="T5605">
        <f>invoices[[#This Row],[total_amount]]</f>
        <v>19664</v>
      </c>
      <c r="U5605" t="s">
        <v>1994</v>
      </c>
      <c r="V5605" t="str">
        <f>INDEX([1]!Table1[tenantname],MATCH(invoices[[#This Row],[allotment_id]],[1]!Table1[TenantAllotmentID],0))</f>
        <v>Parag Kaundil (C31-A1)</v>
      </c>
      <c r="W5605" t="s">
        <v>14671</v>
      </c>
      <c r="X5605" t="s">
        <v>14672</v>
      </c>
      <c r="Y5605" s="4">
        <v>45078</v>
      </c>
      <c r="Z5605" t="s">
        <v>15808</v>
      </c>
      <c r="AA5605">
        <v>13134</v>
      </c>
      <c r="AB5605">
        <v>4378</v>
      </c>
      <c r="AC5605">
        <v>788</v>
      </c>
      <c r="AD5605" s="7">
        <f>invoices[[#This Row],[Rent]]+invoices[[#This Row],[Services]]+invoices[[#This Row],[GST]]</f>
        <v>18300</v>
      </c>
      <c r="AE5605" s="7">
        <f>invoices[[#This Row],[Total]]-invoices[[#This Row],[rent_amount]]</f>
        <v>0</v>
      </c>
      <c r="AF5605">
        <v>5490</v>
      </c>
      <c r="AG5605">
        <v>1364</v>
      </c>
      <c r="AH5605">
        <f>invoices[[#This Row],[EB Amount]]-invoices[[#This Row],[electricity_amount]]</f>
        <v>0</v>
      </c>
    </row>
    <row r="5606" spans="1:34">
      <c r="A5606" t="s">
        <v>12340</v>
      </c>
      <c r="B5606" t="s">
        <v>22</v>
      </c>
      <c r="C5606" t="s">
        <v>6688</v>
      </c>
      <c r="D5606" t="s">
        <v>24</v>
      </c>
      <c r="E5606" t="s">
        <v>72</v>
      </c>
      <c r="F5606" t="s">
        <v>241</v>
      </c>
      <c r="G5606" t="s">
        <v>12341</v>
      </c>
      <c r="H5606" s="1">
        <f>DATE(YEAR(invoices[[#This Row],[due_date]]),MONTH(invoices[[#This Row],[due_date]]),1)</f>
        <v>45078</v>
      </c>
      <c r="I5606" s="1">
        <v>45084</v>
      </c>
      <c r="J5606">
        <v>3334</v>
      </c>
      <c r="K5606">
        <v>472</v>
      </c>
      <c r="L5606">
        <v>2250</v>
      </c>
      <c r="M5606">
        <f>invoices[[#This Row],[rent_amount]]+invoices[[#This Row],[electricity_amount]]+invoices[[#This Row],[other_charges]]</f>
        <v>6056</v>
      </c>
      <c r="N5606" t="s">
        <v>28</v>
      </c>
      <c r="O5606" t="s">
        <v>1118</v>
      </c>
      <c r="P5606">
        <v>0</v>
      </c>
      <c r="Q5606" t="b">
        <v>0</v>
      </c>
      <c r="R5606" t="s">
        <v>623</v>
      </c>
      <c r="S5606">
        <v>0</v>
      </c>
      <c r="T5606">
        <f>invoices[[#This Row],[total_amount]]</f>
        <v>6056</v>
      </c>
      <c r="U5606" t="s">
        <v>6689</v>
      </c>
      <c r="V5606" t="str">
        <f>INDEX([1]!Table1[tenantname],MATCH(invoices[[#This Row],[allotment_id]],[1]!Table1[TenantAllotmentID],0))</f>
        <v>Deepa  Singh (C34-C2)</v>
      </c>
      <c r="W5606" t="s">
        <v>15502</v>
      </c>
      <c r="X5606" t="s">
        <v>15503</v>
      </c>
      <c r="Y5606" s="4">
        <v>45078</v>
      </c>
      <c r="Z5606" t="s">
        <v>15808</v>
      </c>
      <c r="AA5606">
        <v>2392</v>
      </c>
      <c r="AB5606">
        <v>798</v>
      </c>
      <c r="AC5606">
        <v>144</v>
      </c>
      <c r="AD5606" s="7">
        <f>invoices[[#This Row],[Rent]]+invoices[[#This Row],[Services]]+invoices[[#This Row],[GST]]</f>
        <v>3334</v>
      </c>
      <c r="AE5606" s="7">
        <f>invoices[[#This Row],[Total]]-invoices[[#This Row],[rent_amount]]</f>
        <v>0</v>
      </c>
      <c r="AF5606">
        <v>5499</v>
      </c>
      <c r="AG5606">
        <v>472</v>
      </c>
      <c r="AH5606">
        <f>invoices[[#This Row],[EB Amount]]-invoices[[#This Row],[electricity_amount]]</f>
        <v>0</v>
      </c>
    </row>
    <row r="5607" spans="1:34">
      <c r="A5607" t="s">
        <v>12370</v>
      </c>
      <c r="B5607" t="s">
        <v>22</v>
      </c>
      <c r="C5607" t="s">
        <v>741</v>
      </c>
      <c r="D5607" t="s">
        <v>24</v>
      </c>
      <c r="E5607" t="s">
        <v>155</v>
      </c>
      <c r="F5607" t="s">
        <v>742</v>
      </c>
      <c r="G5607" t="s">
        <v>12371</v>
      </c>
      <c r="H5607" s="1">
        <f>DATE(YEAR(invoices[[#This Row],[due_date]]),MONTH(invoices[[#This Row],[due_date]]),1)</f>
        <v>45078</v>
      </c>
      <c r="I5607" s="1">
        <v>45084</v>
      </c>
      <c r="J5607">
        <v>1250</v>
      </c>
      <c r="K5607">
        <v>2542</v>
      </c>
      <c r="L5607">
        <v>2250</v>
      </c>
      <c r="M5607">
        <f>invoices[[#This Row],[rent_amount]]+invoices[[#This Row],[electricity_amount]]+invoices[[#This Row],[other_charges]]</f>
        <v>6042</v>
      </c>
      <c r="N5607" t="s">
        <v>28</v>
      </c>
      <c r="O5607" t="s">
        <v>1118</v>
      </c>
      <c r="P5607">
        <v>0</v>
      </c>
      <c r="Q5607" t="b">
        <v>0</v>
      </c>
      <c r="R5607" t="s">
        <v>623</v>
      </c>
      <c r="S5607">
        <v>0</v>
      </c>
      <c r="T5607">
        <f>invoices[[#This Row],[total_amount]]</f>
        <v>6042</v>
      </c>
      <c r="U5607" t="s">
        <v>745</v>
      </c>
      <c r="V5607" t="str">
        <f>INDEX([1]!Table1[tenantname],MATCH(invoices[[#This Row],[allotment_id]],[1]!Table1[TenantAllotmentID],0))</f>
        <v>Geetesh Gangone (C44-C1)</v>
      </c>
      <c r="W5607" t="s">
        <v>14215</v>
      </c>
      <c r="X5607" t="s">
        <v>14216</v>
      </c>
      <c r="Y5607" s="4">
        <v>45078</v>
      </c>
      <c r="Z5607" t="s">
        <v>15808</v>
      </c>
      <c r="AA5607">
        <v>897</v>
      </c>
      <c r="AB5607">
        <v>299</v>
      </c>
      <c r="AC5607">
        <v>54</v>
      </c>
      <c r="AD5607" s="7">
        <f>invoices[[#This Row],[Rent]]+invoices[[#This Row],[Services]]+invoices[[#This Row],[GST]]</f>
        <v>1250</v>
      </c>
      <c r="AE5607" s="7">
        <f>invoices[[#This Row],[Total]]-invoices[[#This Row],[rent_amount]]</f>
        <v>0</v>
      </c>
      <c r="AF5607">
        <v>5516</v>
      </c>
      <c r="AG5607">
        <v>2542</v>
      </c>
      <c r="AH5607">
        <f>invoices[[#This Row],[EB Amount]]-invoices[[#This Row],[electricity_amount]]</f>
        <v>0</v>
      </c>
    </row>
    <row r="5608" spans="1:34">
      <c r="A5608" t="s">
        <v>12395</v>
      </c>
      <c r="B5608" t="s">
        <v>22</v>
      </c>
      <c r="C5608" t="s">
        <v>12396</v>
      </c>
      <c r="D5608" t="s">
        <v>24</v>
      </c>
      <c r="E5608" t="s">
        <v>349</v>
      </c>
      <c r="F5608" t="s">
        <v>1218</v>
      </c>
      <c r="G5608" t="s">
        <v>12397</v>
      </c>
      <c r="H5608" s="1">
        <f>DATE(YEAR(invoices[[#This Row],[due_date]]),MONTH(invoices[[#This Row],[due_date]]),1)</f>
        <v>45078</v>
      </c>
      <c r="I5608" s="1">
        <v>45084</v>
      </c>
      <c r="J5608">
        <v>12600</v>
      </c>
      <c r="K5608">
        <v>0</v>
      </c>
      <c r="L5608">
        <v>0</v>
      </c>
      <c r="M5608">
        <f>invoices[[#This Row],[rent_amount]]+invoices[[#This Row],[electricity_amount]]+invoices[[#This Row],[other_charges]]</f>
        <v>12600</v>
      </c>
      <c r="N5608" t="s">
        <v>28</v>
      </c>
      <c r="O5608" t="s">
        <v>1118</v>
      </c>
      <c r="P5608">
        <v>0</v>
      </c>
      <c r="Q5608" t="b">
        <v>0</v>
      </c>
      <c r="R5608" t="s">
        <v>623</v>
      </c>
      <c r="S5608">
        <v>0</v>
      </c>
      <c r="T5608">
        <f>invoices[[#This Row],[total_amount]]</f>
        <v>12600</v>
      </c>
      <c r="U5608" t="s">
        <v>12398</v>
      </c>
      <c r="V5608" t="str">
        <f>INDEX([1]!Table1[tenantname],MATCH(invoices[[#This Row],[allotment_id]],[1]!Table1[TenantAllotmentID],0))</f>
        <v>Nisanth Shanmugam (B11-C2)</v>
      </c>
      <c r="W5608" t="s">
        <v>15763</v>
      </c>
      <c r="X5608" t="s">
        <v>15764</v>
      </c>
      <c r="Y5608" s="4">
        <v>45078</v>
      </c>
      <c r="Z5608" t="s">
        <v>15808</v>
      </c>
      <c r="AA5608">
        <v>9043</v>
      </c>
      <c r="AB5608">
        <v>3014</v>
      </c>
      <c r="AC5608">
        <v>543</v>
      </c>
      <c r="AD5608" s="7">
        <f>invoices[[#This Row],[Rent]]+invoices[[#This Row],[Services]]+invoices[[#This Row],[GST]]</f>
        <v>12600</v>
      </c>
      <c r="AE5608" s="7">
        <f>invoices[[#This Row],[Total]]-invoices[[#This Row],[rent_amount]]</f>
        <v>0</v>
      </c>
      <c r="AF5608">
        <v>5530</v>
      </c>
      <c r="AG5608">
        <v>0</v>
      </c>
      <c r="AH5608">
        <f>invoices[[#This Row],[EB Amount]]-invoices[[#This Row],[electricity_amount]]</f>
        <v>0</v>
      </c>
    </row>
    <row r="5609" spans="1:34">
      <c r="A5609" t="s">
        <v>12439</v>
      </c>
      <c r="B5609" t="s">
        <v>22</v>
      </c>
      <c r="C5609" t="s">
        <v>353</v>
      </c>
      <c r="D5609" t="s">
        <v>24</v>
      </c>
      <c r="E5609" t="s">
        <v>354</v>
      </c>
      <c r="F5609" t="s">
        <v>355</v>
      </c>
      <c r="G5609" t="s">
        <v>12440</v>
      </c>
      <c r="H5609" s="1">
        <f>DATE(YEAR(invoices[[#This Row],[due_date]]),MONTH(invoices[[#This Row],[due_date]]),1)</f>
        <v>45078</v>
      </c>
      <c r="I5609" s="1">
        <v>45084</v>
      </c>
      <c r="J5609">
        <v>13600</v>
      </c>
      <c r="K5609">
        <v>1364</v>
      </c>
      <c r="L5609">
        <v>0</v>
      </c>
      <c r="M5609">
        <f>invoices[[#This Row],[rent_amount]]+invoices[[#This Row],[electricity_amount]]+invoices[[#This Row],[other_charges]]</f>
        <v>14964</v>
      </c>
      <c r="N5609" t="s">
        <v>28</v>
      </c>
      <c r="O5609" t="s">
        <v>1511</v>
      </c>
      <c r="P5609">
        <v>0</v>
      </c>
      <c r="Q5609" t="b">
        <v>0</v>
      </c>
      <c r="R5609" t="s">
        <v>623</v>
      </c>
      <c r="S5609">
        <v>0</v>
      </c>
      <c r="T5609">
        <f>invoices[[#This Row],[total_amount]]</f>
        <v>14964</v>
      </c>
      <c r="U5609" t="s">
        <v>356</v>
      </c>
      <c r="V5609" t="str">
        <f>INDEX([1]!Table1[tenantname],MATCH(invoices[[#This Row],[allotment_id]],[1]!Table1[TenantAllotmentID],0))</f>
        <v>Sai Sundeep (B34-B1)</v>
      </c>
      <c r="W5609" t="s">
        <v>14078</v>
      </c>
      <c r="X5609" t="s">
        <v>14079</v>
      </c>
      <c r="Y5609" s="4">
        <v>45078</v>
      </c>
      <c r="Z5609" t="s">
        <v>15808</v>
      </c>
      <c r="AA5609">
        <v>9761</v>
      </c>
      <c r="AB5609">
        <v>3253</v>
      </c>
      <c r="AC5609">
        <v>586</v>
      </c>
      <c r="AD5609" s="7">
        <f>invoices[[#This Row],[Rent]]+invoices[[#This Row],[Services]]+invoices[[#This Row],[GST]]</f>
        <v>13600</v>
      </c>
      <c r="AE5609" s="7">
        <f>invoices[[#This Row],[Total]]-invoices[[#This Row],[rent_amount]]</f>
        <v>0</v>
      </c>
      <c r="AF5609">
        <v>5554</v>
      </c>
      <c r="AG5609">
        <v>1364</v>
      </c>
      <c r="AH5609">
        <f>invoices[[#This Row],[EB Amount]]-invoices[[#This Row],[electricity_amount]]</f>
        <v>0</v>
      </c>
    </row>
    <row r="5610" spans="1:34">
      <c r="A5610" t="s">
        <v>12497</v>
      </c>
      <c r="B5610" t="s">
        <v>22</v>
      </c>
      <c r="C5610" t="s">
        <v>260</v>
      </c>
      <c r="D5610" t="s">
        <v>24</v>
      </c>
      <c r="E5610" t="s">
        <v>226</v>
      </c>
      <c r="F5610" t="s">
        <v>261</v>
      </c>
      <c r="G5610" t="s">
        <v>12498</v>
      </c>
      <c r="H5610" s="1">
        <f>DATE(YEAR(invoices[[#This Row],[due_date]]),MONTH(invoices[[#This Row],[due_date]]),1)</f>
        <v>45078</v>
      </c>
      <c r="I5610" s="1">
        <v>45084</v>
      </c>
      <c r="J5610">
        <v>12500</v>
      </c>
      <c r="K5610">
        <v>2976</v>
      </c>
      <c r="L5610">
        <v>0</v>
      </c>
      <c r="M5610">
        <f>invoices[[#This Row],[rent_amount]]+invoices[[#This Row],[electricity_amount]]+invoices[[#This Row],[other_charges]]</f>
        <v>15476</v>
      </c>
      <c r="N5610" t="s">
        <v>28</v>
      </c>
      <c r="O5610" t="s">
        <v>1118</v>
      </c>
      <c r="P5610">
        <v>0</v>
      </c>
      <c r="Q5610" t="b">
        <v>0</v>
      </c>
      <c r="R5610" t="s">
        <v>623</v>
      </c>
      <c r="S5610">
        <v>0</v>
      </c>
      <c r="T5610">
        <f>invoices[[#This Row],[total_amount]]</f>
        <v>15476</v>
      </c>
      <c r="U5610" t="s">
        <v>265</v>
      </c>
      <c r="V5610" t="str">
        <f>INDEX([1]!Table1[tenantname],MATCH(invoices[[#This Row],[allotment_id]],[1]!Table1[TenantAllotmentID],0))</f>
        <v>Indira Ch (B12-C1)</v>
      </c>
      <c r="W5610" t="s">
        <v>14048</v>
      </c>
      <c r="X5610" t="s">
        <v>14049</v>
      </c>
      <c r="Y5610" s="4">
        <v>45078</v>
      </c>
      <c r="Z5610" t="s">
        <v>15808</v>
      </c>
      <c r="AA5610">
        <v>8971</v>
      </c>
      <c r="AB5610">
        <v>2991</v>
      </c>
      <c r="AC5610">
        <v>538</v>
      </c>
      <c r="AD5610" s="7">
        <f>invoices[[#This Row],[Rent]]+invoices[[#This Row],[Services]]+invoices[[#This Row],[GST]]</f>
        <v>12500</v>
      </c>
      <c r="AE5610" s="7">
        <f>invoices[[#This Row],[Total]]-invoices[[#This Row],[rent_amount]]</f>
        <v>0</v>
      </c>
      <c r="AF5610">
        <v>5586</v>
      </c>
      <c r="AG5610">
        <v>2976</v>
      </c>
      <c r="AH5610">
        <f>invoices[[#This Row],[EB Amount]]-invoices[[#This Row],[electricity_amount]]</f>
        <v>0</v>
      </c>
    </row>
    <row r="5611" spans="1:34">
      <c r="A5611" t="s">
        <v>12637</v>
      </c>
      <c r="B5611" t="s">
        <v>22</v>
      </c>
      <c r="C5611" t="s">
        <v>87</v>
      </c>
      <c r="D5611" t="s">
        <v>24</v>
      </c>
      <c r="E5611" t="s">
        <v>88</v>
      </c>
      <c r="F5611" t="s">
        <v>89</v>
      </c>
      <c r="G5611" t="s">
        <v>12638</v>
      </c>
      <c r="H5611" s="1">
        <f>DATE(YEAR(invoices[[#This Row],[due_date]]),MONTH(invoices[[#This Row],[due_date]]),1)</f>
        <v>45078</v>
      </c>
      <c r="I5611" s="1">
        <v>45084</v>
      </c>
      <c r="J5611">
        <v>13600</v>
      </c>
      <c r="K5611">
        <v>0</v>
      </c>
      <c r="L5611">
        <v>0</v>
      </c>
      <c r="M5611">
        <f>invoices[[#This Row],[rent_amount]]+invoices[[#This Row],[electricity_amount]]+invoices[[#This Row],[other_charges]]</f>
        <v>13600</v>
      </c>
      <c r="N5611" t="s">
        <v>28</v>
      </c>
      <c r="O5611" t="s">
        <v>622</v>
      </c>
      <c r="P5611">
        <v>0</v>
      </c>
      <c r="Q5611" t="b">
        <v>0</v>
      </c>
      <c r="R5611" t="s">
        <v>623</v>
      </c>
      <c r="S5611">
        <v>0</v>
      </c>
      <c r="T5611">
        <f>invoices[[#This Row],[total_amount]]</f>
        <v>13600</v>
      </c>
      <c r="U5611" t="s">
        <v>93</v>
      </c>
      <c r="V5611" t="str">
        <f>INDEX([1]!Table1[tenantname],MATCH(invoices[[#This Row],[allotment_id]],[1]!Table1[TenantAllotmentID],0))</f>
        <v>Archit Kumar (B13-B2)</v>
      </c>
      <c r="W5611" t="s">
        <v>14000</v>
      </c>
      <c r="X5611" t="s">
        <v>14001</v>
      </c>
      <c r="Y5611" s="4">
        <v>45078</v>
      </c>
      <c r="Z5611" t="s">
        <v>15808</v>
      </c>
      <c r="AA5611">
        <v>9761</v>
      </c>
      <c r="AB5611">
        <v>3253</v>
      </c>
      <c r="AC5611">
        <v>586</v>
      </c>
      <c r="AD5611" s="7">
        <f>invoices[[#This Row],[Rent]]+invoices[[#This Row],[Services]]+invoices[[#This Row],[GST]]</f>
        <v>13600</v>
      </c>
      <c r="AE5611" s="7">
        <f>invoices[[#This Row],[Total]]-invoices[[#This Row],[rent_amount]]</f>
        <v>0</v>
      </c>
      <c r="AF5611">
        <v>5662</v>
      </c>
      <c r="AG5611">
        <v>0</v>
      </c>
      <c r="AH5611">
        <f>invoices[[#This Row],[EB Amount]]-invoices[[#This Row],[electricity_amount]]</f>
        <v>0</v>
      </c>
    </row>
    <row r="5612" spans="1:34">
      <c r="A5612" t="s">
        <v>12728</v>
      </c>
      <c r="B5612" t="s">
        <v>22</v>
      </c>
      <c r="C5612" t="s">
        <v>12729</v>
      </c>
      <c r="D5612" t="s">
        <v>24</v>
      </c>
      <c r="E5612" t="s">
        <v>155</v>
      </c>
      <c r="F5612" t="s">
        <v>865</v>
      </c>
      <c r="G5612" t="s">
        <v>12730</v>
      </c>
      <c r="H5612" s="1">
        <f>DATE(YEAR(invoices[[#This Row],[due_date]]),MONTH(invoices[[#This Row],[due_date]]),1)</f>
        <v>45078</v>
      </c>
      <c r="I5612" s="1">
        <v>45084</v>
      </c>
      <c r="J5612">
        <v>0</v>
      </c>
      <c r="K5612">
        <v>0</v>
      </c>
      <c r="L5612">
        <v>2250</v>
      </c>
      <c r="M5612">
        <f>invoices[[#This Row],[rent_amount]]+invoices[[#This Row],[electricity_amount]]+invoices[[#This Row],[other_charges]]</f>
        <v>2250</v>
      </c>
      <c r="N5612" t="s">
        <v>28</v>
      </c>
      <c r="O5612" t="s">
        <v>1511</v>
      </c>
      <c r="P5612">
        <v>0</v>
      </c>
      <c r="Q5612" t="b">
        <v>0</v>
      </c>
      <c r="R5612" t="s">
        <v>623</v>
      </c>
      <c r="S5612">
        <v>0</v>
      </c>
      <c r="T5612">
        <f>invoices[[#This Row],[total_amount]]</f>
        <v>2250</v>
      </c>
      <c r="U5612" t="s">
        <v>12731</v>
      </c>
      <c r="V5612" t="str">
        <f>INDEX([1]!Table1[tenantname],MATCH(invoices[[#This Row],[allotment_id]],[1]!Table1[TenantAllotmentID],0))</f>
        <v>Swathi R (C44-B2)</v>
      </c>
      <c r="W5612" t="s">
        <v>15776</v>
      </c>
      <c r="X5612" t="s">
        <v>15777</v>
      </c>
      <c r="Y5612" s="4">
        <v>45078</v>
      </c>
      <c r="Z5612" t="s">
        <v>15808</v>
      </c>
      <c r="AA5612">
        <v>0</v>
      </c>
      <c r="AB5612">
        <v>0</v>
      </c>
      <c r="AC5612">
        <v>0</v>
      </c>
      <c r="AD5612" s="7">
        <f>invoices[[#This Row],[Rent]]+invoices[[#This Row],[Services]]+invoices[[#This Row],[GST]]</f>
        <v>0</v>
      </c>
      <c r="AE5612" s="7">
        <f>invoices[[#This Row],[Total]]-invoices[[#This Row],[rent_amount]]</f>
        <v>0</v>
      </c>
      <c r="AF5612">
        <v>5709</v>
      </c>
      <c r="AG5612">
        <v>0</v>
      </c>
      <c r="AH5612">
        <f>invoices[[#This Row],[EB Amount]]-invoices[[#This Row],[electricity_amount]]</f>
        <v>0</v>
      </c>
    </row>
    <row r="5613" spans="1:34">
      <c r="A5613" t="s">
        <v>12826</v>
      </c>
      <c r="B5613" t="s">
        <v>22</v>
      </c>
      <c r="C5613" t="s">
        <v>1197</v>
      </c>
      <c r="D5613" t="s">
        <v>24</v>
      </c>
      <c r="E5613" t="s">
        <v>268</v>
      </c>
      <c r="F5613" t="s">
        <v>359</v>
      </c>
      <c r="G5613" t="s">
        <v>12827</v>
      </c>
      <c r="H5613" s="1">
        <f>DATE(YEAR(invoices[[#This Row],[due_date]]),MONTH(invoices[[#This Row],[due_date]]),1)</f>
        <v>45078</v>
      </c>
      <c r="I5613" s="1">
        <v>45084</v>
      </c>
      <c r="J5613">
        <v>12500</v>
      </c>
      <c r="K5613">
        <v>1302</v>
      </c>
      <c r="L5613">
        <v>0</v>
      </c>
      <c r="M5613">
        <f>invoices[[#This Row],[rent_amount]]+invoices[[#This Row],[electricity_amount]]+invoices[[#This Row],[other_charges]]</f>
        <v>13802</v>
      </c>
      <c r="N5613" t="s">
        <v>28</v>
      </c>
      <c r="O5613" t="s">
        <v>1511</v>
      </c>
      <c r="P5613">
        <v>0</v>
      </c>
      <c r="Q5613" t="b">
        <v>0</v>
      </c>
      <c r="R5613" t="s">
        <v>623</v>
      </c>
      <c r="S5613">
        <v>0</v>
      </c>
      <c r="T5613">
        <f>invoices[[#This Row],[total_amount]]</f>
        <v>13802</v>
      </c>
      <c r="U5613" t="s">
        <v>1199</v>
      </c>
      <c r="V5613" t="str">
        <f>INDEX([1]!Table1[tenantname],MATCH(invoices[[#This Row],[allotment_id]],[1]!Table1[TenantAllotmentID],0))</f>
        <v>Suchitprasath Dhamodharan (C21-D1)</v>
      </c>
      <c r="W5613" t="s">
        <v>14378</v>
      </c>
      <c r="X5613" t="s">
        <v>14379</v>
      </c>
      <c r="Y5613" s="4">
        <v>45078</v>
      </c>
      <c r="Z5613" t="s">
        <v>15808</v>
      </c>
      <c r="AA5613">
        <v>8971</v>
      </c>
      <c r="AB5613">
        <v>2991</v>
      </c>
      <c r="AC5613">
        <v>538</v>
      </c>
      <c r="AD5613" s="7">
        <f>invoices[[#This Row],[Rent]]+invoices[[#This Row],[Services]]+invoices[[#This Row],[GST]]</f>
        <v>12500</v>
      </c>
      <c r="AE5613" s="7">
        <f>invoices[[#This Row],[Total]]-invoices[[#This Row],[rent_amount]]</f>
        <v>0</v>
      </c>
      <c r="AF5613">
        <v>5757</v>
      </c>
      <c r="AG5613">
        <v>1302</v>
      </c>
      <c r="AH5613">
        <f>invoices[[#This Row],[EB Amount]]-invoices[[#This Row],[electricity_amount]]</f>
        <v>0</v>
      </c>
    </row>
    <row r="5614" spans="1:34">
      <c r="A5614" t="s">
        <v>12969</v>
      </c>
      <c r="B5614" t="s">
        <v>22</v>
      </c>
      <c r="C5614" t="s">
        <v>71</v>
      </c>
      <c r="D5614" t="s">
        <v>24</v>
      </c>
      <c r="E5614" t="s">
        <v>72</v>
      </c>
      <c r="F5614" t="s">
        <v>73</v>
      </c>
      <c r="G5614" t="s">
        <v>12970</v>
      </c>
      <c r="H5614" s="1">
        <f>DATE(YEAR(invoices[[#This Row],[due_date]]),MONTH(invoices[[#This Row],[due_date]]),1)</f>
        <v>45078</v>
      </c>
      <c r="I5614" s="1">
        <v>45084</v>
      </c>
      <c r="J5614">
        <v>13600</v>
      </c>
      <c r="K5614">
        <v>1416</v>
      </c>
      <c r="L5614">
        <v>0</v>
      </c>
      <c r="M5614">
        <f>invoices[[#This Row],[rent_amount]]+invoices[[#This Row],[electricity_amount]]+invoices[[#This Row],[other_charges]]</f>
        <v>15016</v>
      </c>
      <c r="N5614" t="s">
        <v>28</v>
      </c>
      <c r="O5614" t="s">
        <v>1118</v>
      </c>
      <c r="P5614">
        <v>0</v>
      </c>
      <c r="Q5614" t="b">
        <v>0</v>
      </c>
      <c r="R5614" t="s">
        <v>623</v>
      </c>
      <c r="S5614">
        <v>0</v>
      </c>
      <c r="T5614">
        <f>invoices[[#This Row],[total_amount]]</f>
        <v>15016</v>
      </c>
      <c r="U5614" t="s">
        <v>2135</v>
      </c>
      <c r="V5614" t="str">
        <f>INDEX([1]!Table1[tenantname],MATCH(invoices[[#This Row],[allotment_id]],[1]!Table1[TenantAllotmentID],0))</f>
        <v>Nirmala A (C34-B1)</v>
      </c>
      <c r="W5614" t="s">
        <v>13996</v>
      </c>
      <c r="X5614" t="s">
        <v>14720</v>
      </c>
      <c r="Y5614" s="4">
        <v>45078</v>
      </c>
      <c r="Z5614" t="s">
        <v>15808</v>
      </c>
      <c r="AA5614">
        <v>9761</v>
      </c>
      <c r="AB5614">
        <v>3253</v>
      </c>
      <c r="AC5614">
        <v>586</v>
      </c>
      <c r="AD5614" s="7">
        <f>invoices[[#This Row],[Rent]]+invoices[[#This Row],[Services]]+invoices[[#This Row],[GST]]</f>
        <v>13600</v>
      </c>
      <c r="AE5614" s="7">
        <f>invoices[[#This Row],[Total]]-invoices[[#This Row],[rent_amount]]</f>
        <v>0</v>
      </c>
      <c r="AF5614">
        <v>5835</v>
      </c>
      <c r="AG5614">
        <v>1416</v>
      </c>
      <c r="AH5614">
        <f>invoices[[#This Row],[EB Amount]]-invoices[[#This Row],[electricity_amount]]</f>
        <v>0</v>
      </c>
    </row>
    <row r="5615" spans="1:34">
      <c r="A5615" t="s">
        <v>13171</v>
      </c>
      <c r="B5615" t="s">
        <v>22</v>
      </c>
      <c r="C5615" s="2" t="s">
        <v>2035</v>
      </c>
      <c r="D5615" t="s">
        <v>24</v>
      </c>
      <c r="E5615" t="s">
        <v>88</v>
      </c>
      <c r="F5615" t="s">
        <v>126</v>
      </c>
      <c r="G5615" t="s">
        <v>13172</v>
      </c>
      <c r="H5615" s="1">
        <f>DATE(YEAR(invoices[[#This Row],[due_date]]),MONTH(invoices[[#This Row],[due_date]]),1)</f>
        <v>45078</v>
      </c>
      <c r="I5615" s="1">
        <v>45084</v>
      </c>
      <c r="J5615">
        <v>12500</v>
      </c>
      <c r="K5615">
        <v>1674</v>
      </c>
      <c r="L5615">
        <v>0</v>
      </c>
      <c r="M5615">
        <f>invoices[[#This Row],[rent_amount]]+invoices[[#This Row],[electricity_amount]]+invoices[[#This Row],[other_charges]]</f>
        <v>14174</v>
      </c>
      <c r="N5615" t="s">
        <v>28</v>
      </c>
      <c r="O5615" t="s">
        <v>1511</v>
      </c>
      <c r="P5615">
        <v>0</v>
      </c>
      <c r="Q5615" t="b">
        <v>0</v>
      </c>
      <c r="R5615" t="s">
        <v>623</v>
      </c>
      <c r="S5615">
        <v>0</v>
      </c>
      <c r="T5615">
        <f>invoices[[#This Row],[total_amount]]</f>
        <v>14174</v>
      </c>
      <c r="U5615" t="s">
        <v>2037</v>
      </c>
      <c r="V5615" t="str">
        <f>INDEX([1]!Table1[tenantname],MATCH(invoices[[#This Row],[allotment_id]],[1]!Table1[TenantAllotmentID],0))</f>
        <v>Vickey Bhardwaj (B13-C2)</v>
      </c>
      <c r="W5615" t="s">
        <v>14683</v>
      </c>
      <c r="X5615" t="s">
        <v>14684</v>
      </c>
      <c r="Y5615" s="4">
        <v>45078</v>
      </c>
      <c r="Z5615" t="s">
        <v>15808</v>
      </c>
      <c r="AA5615">
        <v>8971</v>
      </c>
      <c r="AB5615">
        <v>2991</v>
      </c>
      <c r="AC5615">
        <v>538</v>
      </c>
      <c r="AD5615" s="7">
        <f>invoices[[#This Row],[Rent]]+invoices[[#This Row],[Services]]+invoices[[#This Row],[GST]]</f>
        <v>12500</v>
      </c>
      <c r="AE5615" s="7">
        <f>invoices[[#This Row],[Total]]-invoices[[#This Row],[rent_amount]]</f>
        <v>0</v>
      </c>
      <c r="AF5615">
        <v>5946</v>
      </c>
      <c r="AG5615">
        <v>1674</v>
      </c>
      <c r="AH5615">
        <f>invoices[[#This Row],[EB Amount]]-invoices[[#This Row],[electricity_amount]]</f>
        <v>0</v>
      </c>
    </row>
    <row r="5616" spans="1:34">
      <c r="A5616" t="s">
        <v>13204</v>
      </c>
      <c r="B5616" t="s">
        <v>22</v>
      </c>
      <c r="C5616" t="s">
        <v>3263</v>
      </c>
      <c r="D5616" t="s">
        <v>24</v>
      </c>
      <c r="E5616" t="s">
        <v>167</v>
      </c>
      <c r="F5616" t="s">
        <v>2258</v>
      </c>
      <c r="G5616" t="s">
        <v>13205</v>
      </c>
      <c r="H5616" s="1">
        <f>DATE(YEAR(invoices[[#This Row],[due_date]]),MONTH(invoices[[#This Row],[due_date]]),1)</f>
        <v>45078</v>
      </c>
      <c r="I5616" s="1">
        <v>45084</v>
      </c>
      <c r="J5616">
        <v>18300</v>
      </c>
      <c r="K5616">
        <v>1922</v>
      </c>
      <c r="L5616">
        <v>0</v>
      </c>
      <c r="M5616">
        <f>invoices[[#This Row],[rent_amount]]+invoices[[#This Row],[electricity_amount]]+invoices[[#This Row],[other_charges]]</f>
        <v>20222</v>
      </c>
      <c r="N5616" t="s">
        <v>28</v>
      </c>
      <c r="O5616" t="s">
        <v>1511</v>
      </c>
      <c r="P5616">
        <v>0</v>
      </c>
      <c r="Q5616" t="b">
        <v>0</v>
      </c>
      <c r="R5616" t="s">
        <v>623</v>
      </c>
      <c r="S5616">
        <v>0</v>
      </c>
      <c r="T5616">
        <f>invoices[[#This Row],[total_amount]]</f>
        <v>20222</v>
      </c>
      <c r="U5616" t="s">
        <v>3265</v>
      </c>
      <c r="V5616" t="str">
        <f>INDEX([1]!Table1[tenantname],MATCH(invoices[[#This Row],[allotment_id]],[1]!Table1[TenantAllotmentID],0))</f>
        <v>Rituraj Sarma (B42-A1)</v>
      </c>
      <c r="W5616" t="s">
        <v>15010</v>
      </c>
      <c r="X5616" t="s">
        <v>15011</v>
      </c>
      <c r="Y5616" s="4">
        <v>45078</v>
      </c>
      <c r="Z5616" t="s">
        <v>15808</v>
      </c>
      <c r="AA5616">
        <v>13134</v>
      </c>
      <c r="AB5616">
        <v>4378</v>
      </c>
      <c r="AC5616">
        <v>788</v>
      </c>
      <c r="AD5616" s="7">
        <f>invoices[[#This Row],[Rent]]+invoices[[#This Row],[Services]]+invoices[[#This Row],[GST]]</f>
        <v>18300</v>
      </c>
      <c r="AE5616" s="7">
        <f>invoices[[#This Row],[Total]]-invoices[[#This Row],[rent_amount]]</f>
        <v>0</v>
      </c>
      <c r="AF5616">
        <v>5963</v>
      </c>
      <c r="AG5616">
        <v>1922</v>
      </c>
      <c r="AH5616">
        <f>invoices[[#This Row],[EB Amount]]-invoices[[#This Row],[electricity_amount]]</f>
        <v>0</v>
      </c>
    </row>
    <row r="5617" spans="1:34">
      <c r="A5617" t="s">
        <v>13210</v>
      </c>
      <c r="B5617" t="s">
        <v>22</v>
      </c>
      <c r="C5617" t="s">
        <v>616</v>
      </c>
      <c r="D5617" t="s">
        <v>24</v>
      </c>
      <c r="E5617" t="s">
        <v>226</v>
      </c>
      <c r="F5617" t="s">
        <v>586</v>
      </c>
      <c r="G5617" t="s">
        <v>13211</v>
      </c>
      <c r="H5617" s="1">
        <f>DATE(YEAR(invoices[[#This Row],[due_date]]),MONTH(invoices[[#This Row],[due_date]]),1)</f>
        <v>45078</v>
      </c>
      <c r="I5617" s="1">
        <v>45084</v>
      </c>
      <c r="J5617">
        <v>12500</v>
      </c>
      <c r="K5617">
        <v>2976</v>
      </c>
      <c r="L5617">
        <v>0</v>
      </c>
      <c r="M5617">
        <f>invoices[[#This Row],[rent_amount]]+invoices[[#This Row],[electricity_amount]]+invoices[[#This Row],[other_charges]]</f>
        <v>15476</v>
      </c>
      <c r="N5617" t="s">
        <v>28</v>
      </c>
      <c r="O5617" t="s">
        <v>1118</v>
      </c>
      <c r="P5617">
        <v>0</v>
      </c>
      <c r="Q5617" t="b">
        <v>0</v>
      </c>
      <c r="R5617" t="s">
        <v>623</v>
      </c>
      <c r="S5617">
        <v>0</v>
      </c>
      <c r="T5617">
        <f>invoices[[#This Row],[total_amount]]</f>
        <v>15476</v>
      </c>
      <c r="U5617" t="s">
        <v>617</v>
      </c>
      <c r="V5617" t="str">
        <f>INDEX([1]!Table1[tenantname],MATCH(invoices[[#This Row],[allotment_id]],[1]!Table1[TenantAllotmentID],0))</f>
        <v>Naveena Ravichandran (B12-C2)</v>
      </c>
      <c r="W5617" t="s">
        <v>14173</v>
      </c>
      <c r="X5617" t="s">
        <v>14174</v>
      </c>
      <c r="Y5617" s="4">
        <v>45078</v>
      </c>
      <c r="Z5617" t="s">
        <v>15808</v>
      </c>
      <c r="AA5617">
        <v>8971</v>
      </c>
      <c r="AB5617">
        <v>2991</v>
      </c>
      <c r="AC5617">
        <v>538</v>
      </c>
      <c r="AD5617" s="7">
        <f>invoices[[#This Row],[Rent]]+invoices[[#This Row],[Services]]+invoices[[#This Row],[GST]]</f>
        <v>12500</v>
      </c>
      <c r="AE5617" s="7">
        <f>invoices[[#This Row],[Total]]-invoices[[#This Row],[rent_amount]]</f>
        <v>0</v>
      </c>
      <c r="AF5617">
        <v>5969</v>
      </c>
      <c r="AG5617">
        <v>2976</v>
      </c>
      <c r="AH5617">
        <f>invoices[[#This Row],[EB Amount]]-invoices[[#This Row],[electricity_amount]]</f>
        <v>0</v>
      </c>
    </row>
    <row r="5618" spans="1:34">
      <c r="A5618" t="s">
        <v>13234</v>
      </c>
      <c r="B5618" t="s">
        <v>22</v>
      </c>
      <c r="C5618" t="s">
        <v>1338</v>
      </c>
      <c r="D5618" t="s">
        <v>24</v>
      </c>
      <c r="E5618" t="s">
        <v>476</v>
      </c>
      <c r="F5618" t="s">
        <v>1087</v>
      </c>
      <c r="G5618" t="s">
        <v>13235</v>
      </c>
      <c r="H5618" s="1">
        <f>DATE(YEAR(invoices[[#This Row],[due_date]]),MONTH(invoices[[#This Row],[due_date]]),1)</f>
        <v>45078</v>
      </c>
      <c r="I5618" s="1">
        <v>45084</v>
      </c>
      <c r="J5618">
        <v>18300</v>
      </c>
      <c r="K5618">
        <v>1674</v>
      </c>
      <c r="L5618">
        <v>0</v>
      </c>
      <c r="M5618">
        <f>invoices[[#This Row],[rent_amount]]+invoices[[#This Row],[electricity_amount]]+invoices[[#This Row],[other_charges]]</f>
        <v>19974</v>
      </c>
      <c r="N5618" t="s">
        <v>28</v>
      </c>
      <c r="O5618" t="s">
        <v>1118</v>
      </c>
      <c r="P5618">
        <v>0</v>
      </c>
      <c r="Q5618" t="b">
        <v>0</v>
      </c>
      <c r="R5618" t="s">
        <v>623</v>
      </c>
      <c r="S5618">
        <v>0</v>
      </c>
      <c r="T5618">
        <f>invoices[[#This Row],[total_amount]]</f>
        <v>19974</v>
      </c>
      <c r="U5618" t="s">
        <v>1340</v>
      </c>
      <c r="V5618" t="str">
        <f>INDEX([1]!Table1[tenantname],MATCH(invoices[[#This Row],[allotment_id]],[1]!Table1[TenantAllotmentID],0))</f>
        <v>Dhairiyaraj sinh Jadeja (B41-A1)</v>
      </c>
      <c r="W5618" t="s">
        <v>14434</v>
      </c>
      <c r="X5618" t="s">
        <v>14435</v>
      </c>
      <c r="Y5618" s="4">
        <v>45078</v>
      </c>
      <c r="Z5618" t="s">
        <v>15808</v>
      </c>
      <c r="AA5618">
        <v>13134</v>
      </c>
      <c r="AB5618">
        <v>4378</v>
      </c>
      <c r="AC5618">
        <v>788</v>
      </c>
      <c r="AD5618" s="7">
        <f>invoices[[#This Row],[Rent]]+invoices[[#This Row],[Services]]+invoices[[#This Row],[GST]]</f>
        <v>18300</v>
      </c>
      <c r="AE5618" s="7">
        <f>invoices[[#This Row],[Total]]-invoices[[#This Row],[rent_amount]]</f>
        <v>0</v>
      </c>
      <c r="AF5618">
        <v>5982</v>
      </c>
      <c r="AG5618">
        <v>1674</v>
      </c>
      <c r="AH5618">
        <f>invoices[[#This Row],[EB Amount]]-invoices[[#This Row],[electricity_amount]]</f>
        <v>0</v>
      </c>
    </row>
    <row r="5619" spans="1:34">
      <c r="A5619" t="s">
        <v>13275</v>
      </c>
      <c r="B5619" t="s">
        <v>22</v>
      </c>
      <c r="C5619" t="s">
        <v>2032</v>
      </c>
      <c r="D5619" t="s">
        <v>24</v>
      </c>
      <c r="E5619" t="s">
        <v>349</v>
      </c>
      <c r="F5619" t="s">
        <v>947</v>
      </c>
      <c r="G5619" t="s">
        <v>13276</v>
      </c>
      <c r="H5619" s="1">
        <f>DATE(YEAR(invoices[[#This Row],[due_date]]),MONTH(invoices[[#This Row],[due_date]]),1)</f>
        <v>45078</v>
      </c>
      <c r="I5619" s="1">
        <v>45084</v>
      </c>
      <c r="J5619">
        <v>6801</v>
      </c>
      <c r="K5619">
        <v>1333</v>
      </c>
      <c r="L5619">
        <v>2250</v>
      </c>
      <c r="M5619">
        <f>invoices[[#This Row],[rent_amount]]+invoices[[#This Row],[electricity_amount]]+invoices[[#This Row],[other_charges]]</f>
        <v>10384</v>
      </c>
      <c r="N5619" t="s">
        <v>28</v>
      </c>
      <c r="O5619" t="s">
        <v>622</v>
      </c>
      <c r="P5619">
        <v>0</v>
      </c>
      <c r="Q5619" t="b">
        <v>0</v>
      </c>
      <c r="R5619" t="s">
        <v>623</v>
      </c>
      <c r="S5619">
        <v>0</v>
      </c>
      <c r="T5619">
        <f>invoices[[#This Row],[total_amount]]</f>
        <v>10384</v>
      </c>
      <c r="U5619" t="s">
        <v>2033</v>
      </c>
      <c r="V5619" t="str">
        <f>INDEX([1]!Table1[tenantname],MATCH(invoices[[#This Row],[allotment_id]],[1]!Table1[TenantAllotmentID],0))</f>
        <v>Akshay  Balaji (B11-B1)</v>
      </c>
      <c r="W5619" t="s">
        <v>14681</v>
      </c>
      <c r="X5619" t="s">
        <v>14682</v>
      </c>
      <c r="Y5619" s="4">
        <v>45078</v>
      </c>
      <c r="Z5619" t="s">
        <v>15808</v>
      </c>
      <c r="AA5619">
        <v>4881</v>
      </c>
      <c r="AB5619">
        <v>1627</v>
      </c>
      <c r="AC5619">
        <v>293</v>
      </c>
      <c r="AD5619" s="7">
        <f>invoices[[#This Row],[Rent]]+invoices[[#This Row],[Services]]+invoices[[#This Row],[GST]]</f>
        <v>6801</v>
      </c>
      <c r="AE5619" s="7">
        <f>invoices[[#This Row],[Total]]-invoices[[#This Row],[rent_amount]]</f>
        <v>0</v>
      </c>
      <c r="AF5619">
        <v>6004</v>
      </c>
      <c r="AG5619">
        <v>1333</v>
      </c>
      <c r="AH5619">
        <f>invoices[[#This Row],[EB Amount]]-invoices[[#This Row],[electricity_amount]]</f>
        <v>0</v>
      </c>
    </row>
    <row r="5620" spans="1:34">
      <c r="A5620" t="s">
        <v>13332</v>
      </c>
      <c r="B5620" t="s">
        <v>22</v>
      </c>
      <c r="C5620" t="s">
        <v>9472</v>
      </c>
      <c r="D5620" t="s">
        <v>24</v>
      </c>
      <c r="E5620" t="s">
        <v>476</v>
      </c>
      <c r="F5620" t="s">
        <v>477</v>
      </c>
      <c r="G5620" t="s">
        <v>13333</v>
      </c>
      <c r="H5620" s="1">
        <f>DATE(YEAR(invoices[[#This Row],[due_date]]),MONTH(invoices[[#This Row],[due_date]]),1)</f>
        <v>45078</v>
      </c>
      <c r="I5620" s="1">
        <v>45084</v>
      </c>
      <c r="J5620">
        <v>10995</v>
      </c>
      <c r="K5620">
        <v>0</v>
      </c>
      <c r="L5620">
        <v>0</v>
      </c>
      <c r="M5620">
        <f>invoices[[#This Row],[rent_amount]]+invoices[[#This Row],[electricity_amount]]+invoices[[#This Row],[other_charges]]</f>
        <v>10995</v>
      </c>
      <c r="N5620" t="s">
        <v>28</v>
      </c>
      <c r="O5620" t="s">
        <v>622</v>
      </c>
      <c r="P5620">
        <v>0</v>
      </c>
      <c r="Q5620" t="b">
        <v>0</v>
      </c>
      <c r="R5620" t="s">
        <v>623</v>
      </c>
      <c r="S5620">
        <v>0</v>
      </c>
      <c r="T5620">
        <f>invoices[[#This Row],[total_amount]]</f>
        <v>10995</v>
      </c>
      <c r="U5620" t="s">
        <v>9474</v>
      </c>
      <c r="V5620" t="str">
        <f>INDEX([1]!Table1[tenantname],MATCH(invoices[[#This Row],[allotment_id]],[1]!Table1[TenantAllotmentID],0))</f>
        <v>Sarvagya Jain (B41-D1)</v>
      </c>
      <c r="W5620" t="s">
        <v>15658</v>
      </c>
      <c r="X5620" t="s">
        <v>15659</v>
      </c>
      <c r="Y5620" s="4">
        <v>45078</v>
      </c>
      <c r="Z5620" t="s">
        <v>15808</v>
      </c>
      <c r="AA5620">
        <v>7892</v>
      </c>
      <c r="AB5620">
        <v>2630</v>
      </c>
      <c r="AC5620">
        <v>473</v>
      </c>
      <c r="AD5620" s="7">
        <f>invoices[[#This Row],[Rent]]+invoices[[#This Row],[Services]]+invoices[[#This Row],[GST]]</f>
        <v>10995</v>
      </c>
      <c r="AE5620" s="7">
        <f>invoices[[#This Row],[Total]]-invoices[[#This Row],[rent_amount]]</f>
        <v>0</v>
      </c>
      <c r="AF5620">
        <v>6034</v>
      </c>
      <c r="AG5620">
        <v>0</v>
      </c>
      <c r="AH5620">
        <f>invoices[[#This Row],[EB Amount]]-invoices[[#This Row],[electricity_amount]]</f>
        <v>0</v>
      </c>
    </row>
    <row r="5621" spans="1:34">
      <c r="A5621" t="s">
        <v>13448</v>
      </c>
      <c r="B5621" t="s">
        <v>22</v>
      </c>
      <c r="C5621" t="s">
        <v>4530</v>
      </c>
      <c r="D5621" t="s">
        <v>24</v>
      </c>
      <c r="E5621" t="s">
        <v>226</v>
      </c>
      <c r="F5621" t="s">
        <v>2836</v>
      </c>
      <c r="G5621" t="s">
        <v>13449</v>
      </c>
      <c r="H5621" s="1">
        <f>DATE(YEAR(invoices[[#This Row],[due_date]]),MONTH(invoices[[#This Row],[due_date]]),1)</f>
        <v>45078</v>
      </c>
      <c r="I5621" s="1">
        <v>45084</v>
      </c>
      <c r="J5621">
        <v>2265</v>
      </c>
      <c r="K5621">
        <v>0</v>
      </c>
      <c r="L5621">
        <v>0</v>
      </c>
      <c r="M5621">
        <f>invoices[[#This Row],[rent_amount]]+invoices[[#This Row],[electricity_amount]]+invoices[[#This Row],[other_charges]]</f>
        <v>2265</v>
      </c>
      <c r="N5621" t="s">
        <v>28</v>
      </c>
      <c r="O5621" t="s">
        <v>1118</v>
      </c>
      <c r="P5621">
        <v>0</v>
      </c>
      <c r="Q5621" t="b">
        <v>0</v>
      </c>
      <c r="R5621" t="s">
        <v>623</v>
      </c>
      <c r="S5621">
        <v>0</v>
      </c>
      <c r="T5621">
        <f>invoices[[#This Row],[total_amount]]</f>
        <v>2265</v>
      </c>
      <c r="U5621" t="s">
        <v>4532</v>
      </c>
      <c r="V5621" t="str">
        <f>INDEX([1]!Table1[tenantname],MATCH(invoices[[#This Row],[allotment_id]],[1]!Table1[TenantAllotmentID],0))</f>
        <v>Kariswetha Muthukumar (B12-B1)</v>
      </c>
      <c r="W5621" t="s">
        <v>15257</v>
      </c>
      <c r="X5621" t="s">
        <v>15258</v>
      </c>
      <c r="Y5621" s="4">
        <v>45078</v>
      </c>
      <c r="Z5621" t="s">
        <v>15808</v>
      </c>
      <c r="AA5621">
        <v>1625</v>
      </c>
      <c r="AB5621">
        <v>542</v>
      </c>
      <c r="AC5621">
        <v>98</v>
      </c>
      <c r="AD5621" s="7">
        <f>invoices[[#This Row],[Rent]]+invoices[[#This Row],[Services]]+invoices[[#This Row],[GST]]</f>
        <v>2265</v>
      </c>
      <c r="AE5621" s="7">
        <f>invoices[[#This Row],[Total]]-invoices[[#This Row],[rent_amount]]</f>
        <v>0</v>
      </c>
      <c r="AF5621">
        <v>6098</v>
      </c>
      <c r="AG5621">
        <v>0</v>
      </c>
      <c r="AH5621">
        <f>invoices[[#This Row],[EB Amount]]-invoices[[#This Row],[electricity_amount]]</f>
        <v>0</v>
      </c>
    </row>
    <row r="5622" spans="1:34">
      <c r="A5622" t="s">
        <v>13548</v>
      </c>
      <c r="B5622" t="s">
        <v>22</v>
      </c>
      <c r="C5622" t="s">
        <v>494</v>
      </c>
      <c r="D5622" t="s">
        <v>24</v>
      </c>
      <c r="E5622" t="s">
        <v>167</v>
      </c>
      <c r="F5622" t="s">
        <v>495</v>
      </c>
      <c r="G5622" t="s">
        <v>13549</v>
      </c>
      <c r="H5622" s="1">
        <f>DATE(YEAR(invoices[[#This Row],[due_date]]),MONTH(invoices[[#This Row],[due_date]]),1)</f>
        <v>45078</v>
      </c>
      <c r="I5622" s="1">
        <v>45084</v>
      </c>
      <c r="J5622">
        <v>12500</v>
      </c>
      <c r="K5622">
        <v>1922</v>
      </c>
      <c r="L5622">
        <v>0</v>
      </c>
      <c r="M5622">
        <f>invoices[[#This Row],[rent_amount]]+invoices[[#This Row],[electricity_amount]]+invoices[[#This Row],[other_charges]]</f>
        <v>14422</v>
      </c>
      <c r="N5622" t="s">
        <v>28</v>
      </c>
      <c r="O5622" t="s">
        <v>1511</v>
      </c>
      <c r="P5622">
        <v>0</v>
      </c>
      <c r="Q5622" t="b">
        <v>0</v>
      </c>
      <c r="R5622" t="s">
        <v>623</v>
      </c>
      <c r="S5622">
        <v>0</v>
      </c>
      <c r="T5622">
        <f>invoices[[#This Row],[total_amount]]</f>
        <v>14422</v>
      </c>
      <c r="U5622" t="s">
        <v>498</v>
      </c>
      <c r="V5622" t="str">
        <f>INDEX([1]!Table1[tenantname],MATCH(invoices[[#This Row],[allotment_id]],[1]!Table1[TenantAllotmentID],0))</f>
        <v>TANVEER MUSTAFA (B42-C1)</v>
      </c>
      <c r="W5622" t="s">
        <v>14130</v>
      </c>
      <c r="X5622" t="s">
        <v>14131</v>
      </c>
      <c r="Y5622" s="4">
        <v>45078</v>
      </c>
      <c r="Z5622" t="s">
        <v>15808</v>
      </c>
      <c r="AA5622">
        <v>8971</v>
      </c>
      <c r="AB5622">
        <v>2991</v>
      </c>
      <c r="AC5622">
        <v>538</v>
      </c>
      <c r="AD5622" s="7">
        <f>invoices[[#This Row],[Rent]]+invoices[[#This Row],[Services]]+invoices[[#This Row],[GST]]</f>
        <v>12500</v>
      </c>
      <c r="AE5622" s="7">
        <f>invoices[[#This Row],[Total]]-invoices[[#This Row],[rent_amount]]</f>
        <v>0</v>
      </c>
      <c r="AF5622">
        <v>6154</v>
      </c>
      <c r="AG5622">
        <v>1922</v>
      </c>
      <c r="AH5622">
        <f>invoices[[#This Row],[EB Amount]]-invoices[[#This Row],[electricity_amount]]</f>
        <v>0</v>
      </c>
    </row>
    <row r="5623" spans="1:34">
      <c r="A5623" t="s">
        <v>13558</v>
      </c>
      <c r="B5623" t="s">
        <v>22</v>
      </c>
      <c r="C5623" t="s">
        <v>1981</v>
      </c>
      <c r="D5623" t="s">
        <v>24</v>
      </c>
      <c r="E5623" t="s">
        <v>96</v>
      </c>
      <c r="F5623" t="s">
        <v>1982</v>
      </c>
      <c r="G5623" t="s">
        <v>13559</v>
      </c>
      <c r="H5623" s="1">
        <f>DATE(YEAR(invoices[[#This Row],[due_date]]),MONTH(invoices[[#This Row],[due_date]]),1)</f>
        <v>45078</v>
      </c>
      <c r="I5623" s="1">
        <v>45084</v>
      </c>
      <c r="J5623">
        <v>12500</v>
      </c>
      <c r="K5623">
        <v>51</v>
      </c>
      <c r="L5623">
        <v>0</v>
      </c>
      <c r="M5623">
        <f>invoices[[#This Row],[rent_amount]]+invoices[[#This Row],[electricity_amount]]+invoices[[#This Row],[other_charges]]</f>
        <v>12551</v>
      </c>
      <c r="N5623" t="s">
        <v>28</v>
      </c>
      <c r="O5623" t="s">
        <v>1118</v>
      </c>
      <c r="P5623">
        <v>0</v>
      </c>
      <c r="Q5623" t="b">
        <v>0</v>
      </c>
      <c r="R5623" t="s">
        <v>623</v>
      </c>
      <c r="S5623">
        <v>0</v>
      </c>
      <c r="T5623">
        <f>invoices[[#This Row],[total_amount]]</f>
        <v>12551</v>
      </c>
      <c r="U5623" t="s">
        <v>1984</v>
      </c>
      <c r="V5623" t="str">
        <f>INDEX([1]!Table1[tenantname],MATCH(invoices[[#This Row],[allotment_id]],[1]!Table1[TenantAllotmentID],0))</f>
        <v>Nitin Chanpuriya (B33-C1)</v>
      </c>
      <c r="W5623" t="s">
        <v>14667</v>
      </c>
      <c r="X5623" t="s">
        <v>14668</v>
      </c>
      <c r="Y5623" s="4">
        <v>45078</v>
      </c>
      <c r="Z5623" t="s">
        <v>15808</v>
      </c>
      <c r="AA5623">
        <v>8971</v>
      </c>
      <c r="AB5623">
        <v>2991</v>
      </c>
      <c r="AC5623">
        <v>538</v>
      </c>
      <c r="AD5623" s="7">
        <f>invoices[[#This Row],[Rent]]+invoices[[#This Row],[Services]]+invoices[[#This Row],[GST]]</f>
        <v>12500</v>
      </c>
      <c r="AE5623" s="7">
        <f>invoices[[#This Row],[Total]]-invoices[[#This Row],[rent_amount]]</f>
        <v>0</v>
      </c>
      <c r="AF5623">
        <v>6160</v>
      </c>
      <c r="AG5623">
        <v>51</v>
      </c>
      <c r="AH5623">
        <f>invoices[[#This Row],[EB Amount]]-invoices[[#This Row],[electricity_amount]]</f>
        <v>0</v>
      </c>
    </row>
    <row r="5624" spans="1:34">
      <c r="A5624" t="s">
        <v>13644</v>
      </c>
      <c r="B5624" t="s">
        <v>22</v>
      </c>
      <c r="C5624" t="s">
        <v>7023</v>
      </c>
      <c r="D5624" t="s">
        <v>24</v>
      </c>
      <c r="E5624" t="s">
        <v>34</v>
      </c>
      <c r="F5624" t="s">
        <v>837</v>
      </c>
      <c r="G5624" t="s">
        <v>13645</v>
      </c>
      <c r="H5624" s="1">
        <f>DATE(YEAR(invoices[[#This Row],[due_date]]),MONTH(invoices[[#This Row],[due_date]]),1)</f>
        <v>45078</v>
      </c>
      <c r="I5624" s="1">
        <v>45084</v>
      </c>
      <c r="J5624">
        <v>6251</v>
      </c>
      <c r="K5624">
        <v>1829</v>
      </c>
      <c r="L5624">
        <v>2250</v>
      </c>
      <c r="M5624">
        <f>invoices[[#This Row],[rent_amount]]+invoices[[#This Row],[electricity_amount]]+invoices[[#This Row],[other_charges]]</f>
        <v>10330</v>
      </c>
      <c r="N5624" t="s">
        <v>28</v>
      </c>
      <c r="O5624" t="s">
        <v>1118</v>
      </c>
      <c r="P5624">
        <v>0</v>
      </c>
      <c r="Q5624" t="b">
        <v>0</v>
      </c>
      <c r="R5624" t="s">
        <v>623</v>
      </c>
      <c r="S5624">
        <v>0</v>
      </c>
      <c r="T5624">
        <f>invoices[[#This Row],[total_amount]]</f>
        <v>10330</v>
      </c>
      <c r="U5624" t="s">
        <v>7025</v>
      </c>
      <c r="V5624" t="str">
        <f>INDEX([1]!Table1[tenantname],MATCH(invoices[[#This Row],[allotment_id]],[1]!Table1[TenantAllotmentID],0))</f>
        <v>Krithika K (B43-C1)</v>
      </c>
      <c r="W5624" t="s">
        <v>15522</v>
      </c>
      <c r="X5624" t="s">
        <v>15523</v>
      </c>
      <c r="Y5624" s="4">
        <v>45078</v>
      </c>
      <c r="Z5624" t="s">
        <v>15808</v>
      </c>
      <c r="AA5624">
        <v>4486</v>
      </c>
      <c r="AB5624">
        <v>1496</v>
      </c>
      <c r="AC5624">
        <v>269</v>
      </c>
      <c r="AD5624" s="7">
        <f>invoices[[#This Row],[Rent]]+invoices[[#This Row],[Services]]+invoices[[#This Row],[GST]]</f>
        <v>6251</v>
      </c>
      <c r="AE5624" s="7">
        <f>invoices[[#This Row],[Total]]-invoices[[#This Row],[rent_amount]]</f>
        <v>0</v>
      </c>
      <c r="AF5624">
        <v>6206</v>
      </c>
      <c r="AG5624">
        <v>1829</v>
      </c>
      <c r="AH5624">
        <f>invoices[[#This Row],[EB Amount]]-invoices[[#This Row],[electricity_amount]]</f>
        <v>0</v>
      </c>
    </row>
    <row r="5625" spans="1:34">
      <c r="A5625" t="s">
        <v>13959</v>
      </c>
      <c r="B5625" t="s">
        <v>22</v>
      </c>
      <c r="C5625" t="s">
        <v>2043</v>
      </c>
      <c r="D5625" t="s">
        <v>24</v>
      </c>
      <c r="E5625" t="s">
        <v>329</v>
      </c>
      <c r="F5625" t="s">
        <v>1021</v>
      </c>
      <c r="G5625" t="s">
        <v>13960</v>
      </c>
      <c r="H5625" s="1">
        <f>DATE(YEAR(invoices[[#This Row],[due_date]]),MONTH(invoices[[#This Row],[due_date]]),1)</f>
        <v>45078</v>
      </c>
      <c r="I5625" s="1">
        <v>45084</v>
      </c>
      <c r="J5625">
        <v>13600</v>
      </c>
      <c r="K5625">
        <v>1488</v>
      </c>
      <c r="L5625">
        <v>0</v>
      </c>
      <c r="M5625">
        <f>invoices[[#This Row],[rent_amount]]+invoices[[#This Row],[electricity_amount]]+invoices[[#This Row],[other_charges]]</f>
        <v>15088</v>
      </c>
      <c r="N5625" t="s">
        <v>28</v>
      </c>
      <c r="O5625" t="s">
        <v>1511</v>
      </c>
      <c r="P5625">
        <v>0</v>
      </c>
      <c r="Q5625" t="b">
        <v>0</v>
      </c>
      <c r="R5625" t="s">
        <v>623</v>
      </c>
      <c r="S5625">
        <v>0</v>
      </c>
      <c r="T5625">
        <f>invoices[[#This Row],[total_amount]]</f>
        <v>15088</v>
      </c>
      <c r="U5625" t="s">
        <v>2045</v>
      </c>
      <c r="V5625" t="str">
        <f>INDEX([1]!Table1[tenantname],MATCH(invoices[[#This Row],[allotment_id]],[1]!Table1[TenantAllotmentID],0))</f>
        <v>Rohit Singh (C43-B2)</v>
      </c>
      <c r="W5625" t="s">
        <v>14687</v>
      </c>
      <c r="X5625" t="s">
        <v>14688</v>
      </c>
      <c r="Y5625" s="4">
        <v>45078</v>
      </c>
      <c r="Z5625" t="s">
        <v>15808</v>
      </c>
      <c r="AA5625">
        <v>9761</v>
      </c>
      <c r="AB5625">
        <v>3253</v>
      </c>
      <c r="AC5625">
        <v>586</v>
      </c>
      <c r="AD5625" s="7">
        <f>invoices[[#This Row],[Rent]]+invoices[[#This Row],[Services]]+invoices[[#This Row],[GST]]</f>
        <v>13600</v>
      </c>
      <c r="AE5625" s="7">
        <f>invoices[[#This Row],[Total]]-invoices[[#This Row],[rent_amount]]</f>
        <v>0</v>
      </c>
      <c r="AF5625">
        <v>6371</v>
      </c>
      <c r="AG5625">
        <v>1488</v>
      </c>
      <c r="AH5625">
        <f>invoices[[#This Row],[EB Amount]]-invoices[[#This Row],[electricity_amount]]</f>
        <v>0</v>
      </c>
    </row>
    <row r="5626" spans="1:34">
      <c r="A5626" t="s">
        <v>13980</v>
      </c>
      <c r="B5626" t="s">
        <v>22</v>
      </c>
      <c r="C5626" t="s">
        <v>95</v>
      </c>
      <c r="D5626" t="s">
        <v>24</v>
      </c>
      <c r="E5626" t="s">
        <v>96</v>
      </c>
      <c r="F5626" t="s">
        <v>390</v>
      </c>
      <c r="G5626" t="s">
        <v>13981</v>
      </c>
      <c r="H5626" s="1">
        <f>DATE(YEAR(invoices[[#This Row],[due_date]]),MONTH(invoices[[#This Row],[due_date]]),1)</f>
        <v>45078</v>
      </c>
      <c r="I5626" s="1">
        <v>45084</v>
      </c>
      <c r="J5626">
        <v>9328</v>
      </c>
      <c r="K5626">
        <v>0</v>
      </c>
      <c r="L5626">
        <v>0</v>
      </c>
      <c r="M5626">
        <f>invoices[[#This Row],[rent_amount]]+invoices[[#This Row],[electricity_amount]]+invoices[[#This Row],[other_charges]]</f>
        <v>9328</v>
      </c>
      <c r="N5626" t="s">
        <v>28</v>
      </c>
      <c r="O5626" t="s">
        <v>1511</v>
      </c>
      <c r="P5626">
        <v>0</v>
      </c>
      <c r="Q5626" t="b">
        <v>0</v>
      </c>
      <c r="R5626" t="s">
        <v>623</v>
      </c>
      <c r="S5626">
        <v>0</v>
      </c>
      <c r="T5626">
        <f>invoices[[#This Row],[total_amount]]</f>
        <v>9328</v>
      </c>
      <c r="U5626" t="s">
        <v>5791</v>
      </c>
      <c r="V5626" t="str">
        <f>INDEX([1]!Table1[tenantname],MATCH(invoices[[#This Row],[allotment_id]],[1]!Table1[TenantAllotmentID],0))</f>
        <v>Athreya Guru (B33-A1)</v>
      </c>
      <c r="W5626" t="s">
        <v>14002</v>
      </c>
      <c r="X5626" t="s">
        <v>15424</v>
      </c>
      <c r="Y5626" s="4">
        <v>45078</v>
      </c>
      <c r="Z5626" t="s">
        <v>15808</v>
      </c>
      <c r="AA5626">
        <v>6694</v>
      </c>
      <c r="AB5626">
        <v>2232</v>
      </c>
      <c r="AC5626">
        <v>402</v>
      </c>
      <c r="AD5626" s="7">
        <f>invoices[[#This Row],[Rent]]+invoices[[#This Row],[Services]]+invoices[[#This Row],[GST]]</f>
        <v>9328</v>
      </c>
      <c r="AE5626" s="7">
        <f>invoices[[#This Row],[Total]]-invoices[[#This Row],[rent_amount]]</f>
        <v>0</v>
      </c>
      <c r="AF5626">
        <v>6381</v>
      </c>
      <c r="AG5626">
        <v>0</v>
      </c>
      <c r="AH5626">
        <f>invoices[[#This Row],[EB Amount]]-invoices[[#This Row],[electricity_amount]]</f>
        <v>0</v>
      </c>
    </row>
    <row r="5627" spans="1:34">
      <c r="A5627" t="s">
        <v>56</v>
      </c>
      <c r="B5627" t="s">
        <v>22</v>
      </c>
      <c r="C5627" t="s">
        <v>57</v>
      </c>
      <c r="D5627" t="s">
        <v>24</v>
      </c>
      <c r="E5627" t="s">
        <v>34</v>
      </c>
      <c r="F5627" t="s">
        <v>58</v>
      </c>
      <c r="G5627" t="s">
        <v>59</v>
      </c>
      <c r="H5627" s="1">
        <f>DATE(YEAR(invoices[[#This Row],[due_date]]),MONTH(invoices[[#This Row],[due_date]]),1)</f>
        <v>45047</v>
      </c>
      <c r="I5627" s="1">
        <v>45053</v>
      </c>
      <c r="J5627">
        <v>1755</v>
      </c>
      <c r="K5627">
        <v>3690</v>
      </c>
      <c r="L5627">
        <v>2250</v>
      </c>
      <c r="M5627">
        <f>invoices[[#This Row],[rent_amount]]+invoices[[#This Row],[electricity_amount]]+invoices[[#This Row],[other_charges]]</f>
        <v>7695</v>
      </c>
      <c r="N5627" t="s">
        <v>28</v>
      </c>
      <c r="O5627" t="s">
        <v>60</v>
      </c>
      <c r="P5627">
        <v>0</v>
      </c>
      <c r="Q5627" t="b">
        <v>0</v>
      </c>
      <c r="R5627" t="s">
        <v>61</v>
      </c>
      <c r="S5627">
        <v>0</v>
      </c>
      <c r="T5627">
        <f>invoices[[#This Row],[total_amount]]</f>
        <v>7695</v>
      </c>
      <c r="U5627" t="s">
        <v>62</v>
      </c>
      <c r="V5627" t="str">
        <f>INDEX([1]!Table1[tenantname],MATCH(invoices[[#This Row],[allotment_id]],[1]!Table1[TenantAllotmentID],0))</f>
        <v>Siddhi Mulay (B43-B2)</v>
      </c>
      <c r="W5627" t="s">
        <v>13992</v>
      </c>
      <c r="X5627" t="s">
        <v>13993</v>
      </c>
      <c r="Y5627" s="4">
        <v>45047</v>
      </c>
      <c r="Z5627" t="s">
        <v>15808</v>
      </c>
      <c r="AA5627">
        <v>1259</v>
      </c>
      <c r="AB5627">
        <v>420</v>
      </c>
      <c r="AC5627">
        <v>76</v>
      </c>
      <c r="AD5627" s="7">
        <f>invoices[[#This Row],[Rent]]+invoices[[#This Row],[Services]]+invoices[[#This Row],[GST]]</f>
        <v>1755</v>
      </c>
      <c r="AE5627" s="7">
        <f>invoices[[#This Row],[Total]]-invoices[[#This Row],[rent_amount]]</f>
        <v>0</v>
      </c>
      <c r="AF5627">
        <v>5</v>
      </c>
      <c r="AG5627">
        <v>3690</v>
      </c>
      <c r="AH5627">
        <f>invoices[[#This Row],[EB Amount]]-invoices[[#This Row],[electricity_amount]]</f>
        <v>0</v>
      </c>
    </row>
    <row r="5628" spans="1:34">
      <c r="A5628" t="s">
        <v>663</v>
      </c>
      <c r="B5628" t="s">
        <v>22</v>
      </c>
      <c r="C5628" t="s">
        <v>664</v>
      </c>
      <c r="D5628" t="s">
        <v>24</v>
      </c>
      <c r="E5628" t="s">
        <v>72</v>
      </c>
      <c r="F5628" t="s">
        <v>665</v>
      </c>
      <c r="G5628" t="s">
        <v>666</v>
      </c>
      <c r="H5628" s="1">
        <f>DATE(YEAR(invoices[[#This Row],[due_date]]),MONTH(invoices[[#This Row],[due_date]]),1)</f>
        <v>45047</v>
      </c>
      <c r="I5628" s="1">
        <v>45053</v>
      </c>
      <c r="J5628">
        <v>13600</v>
      </c>
      <c r="K5628">
        <v>0</v>
      </c>
      <c r="L5628">
        <v>2250</v>
      </c>
      <c r="M5628">
        <f>invoices[[#This Row],[rent_amount]]+invoices[[#This Row],[electricity_amount]]+invoices[[#This Row],[other_charges]]</f>
        <v>15850</v>
      </c>
      <c r="N5628" t="s">
        <v>28</v>
      </c>
      <c r="O5628" t="s">
        <v>60</v>
      </c>
      <c r="P5628">
        <v>0</v>
      </c>
      <c r="Q5628" t="b">
        <v>0</v>
      </c>
      <c r="R5628" t="s">
        <v>61</v>
      </c>
      <c r="S5628">
        <v>0</v>
      </c>
      <c r="T5628">
        <f>invoices[[#This Row],[total_amount]]</f>
        <v>15850</v>
      </c>
      <c r="U5628" t="s">
        <v>667</v>
      </c>
      <c r="V5628" t="str">
        <f>INDEX([1]!Table1[tenantname],MATCH(invoices[[#This Row],[allotment_id]],[1]!Table1[TenantAllotmentID],0))</f>
        <v>Srijitha Sengputa (C34-A1)</v>
      </c>
      <c r="W5628" t="s">
        <v>14189</v>
      </c>
      <c r="X5628" t="s">
        <v>14190</v>
      </c>
      <c r="Y5628" s="4">
        <v>45047</v>
      </c>
      <c r="Z5628" t="s">
        <v>15808</v>
      </c>
      <c r="AA5628">
        <v>9761</v>
      </c>
      <c r="AB5628">
        <v>3253</v>
      </c>
      <c r="AC5628">
        <v>586</v>
      </c>
      <c r="AD5628" s="7">
        <f>invoices[[#This Row],[Rent]]+invoices[[#This Row],[Services]]+invoices[[#This Row],[GST]]</f>
        <v>13600</v>
      </c>
      <c r="AE5628" s="7">
        <f>invoices[[#This Row],[Total]]-invoices[[#This Row],[rent_amount]]</f>
        <v>0</v>
      </c>
      <c r="AF5628">
        <v>114</v>
      </c>
      <c r="AG5628">
        <v>0</v>
      </c>
      <c r="AH5628">
        <f>invoices[[#This Row],[EB Amount]]-invoices[[#This Row],[electricity_amount]]</f>
        <v>0</v>
      </c>
    </row>
    <row r="5629" spans="1:34">
      <c r="A5629" t="s">
        <v>685</v>
      </c>
      <c r="B5629" t="s">
        <v>22</v>
      </c>
      <c r="C5629" t="s">
        <v>619</v>
      </c>
      <c r="D5629" t="s">
        <v>24</v>
      </c>
      <c r="E5629" t="s">
        <v>476</v>
      </c>
      <c r="F5629" t="s">
        <v>620</v>
      </c>
      <c r="G5629" t="s">
        <v>686</v>
      </c>
      <c r="H5629" s="1">
        <f>DATE(YEAR(invoices[[#This Row],[due_date]]),MONTH(invoices[[#This Row],[due_date]]),1)</f>
        <v>45047</v>
      </c>
      <c r="I5629" s="1">
        <v>45053</v>
      </c>
      <c r="J5629">
        <v>12600</v>
      </c>
      <c r="K5629">
        <v>0</v>
      </c>
      <c r="L5629">
        <v>0</v>
      </c>
      <c r="M5629">
        <f>invoices[[#This Row],[rent_amount]]+invoices[[#This Row],[electricity_amount]]+invoices[[#This Row],[other_charges]]</f>
        <v>12600</v>
      </c>
      <c r="N5629" t="s">
        <v>28</v>
      </c>
      <c r="O5629" t="s">
        <v>687</v>
      </c>
      <c r="P5629">
        <v>0</v>
      </c>
      <c r="Q5629" t="b">
        <v>0</v>
      </c>
      <c r="R5629" t="s">
        <v>61</v>
      </c>
      <c r="S5629">
        <v>0</v>
      </c>
      <c r="T5629">
        <f>invoices[[#This Row],[total_amount]]</f>
        <v>12600</v>
      </c>
      <c r="U5629" t="s">
        <v>624</v>
      </c>
      <c r="V5629" t="str">
        <f>INDEX([1]!Table1[tenantname],MATCH(invoices[[#This Row],[allotment_id]],[1]!Table1[TenantAllotmentID],0))</f>
        <v>Abhishek Jena (B41-C1)</v>
      </c>
      <c r="W5629" t="s">
        <v>14175</v>
      </c>
      <c r="X5629" t="s">
        <v>14176</v>
      </c>
      <c r="Y5629" s="4">
        <v>45047</v>
      </c>
      <c r="Z5629" t="s">
        <v>15808</v>
      </c>
      <c r="AA5629">
        <v>9043</v>
      </c>
      <c r="AB5629">
        <v>3014</v>
      </c>
      <c r="AC5629">
        <v>543</v>
      </c>
      <c r="AD5629" s="7">
        <f>invoices[[#This Row],[Rent]]+invoices[[#This Row],[Services]]+invoices[[#This Row],[GST]]</f>
        <v>12600</v>
      </c>
      <c r="AE5629" s="7">
        <f>invoices[[#This Row],[Total]]-invoices[[#This Row],[rent_amount]]</f>
        <v>0</v>
      </c>
      <c r="AF5629">
        <v>118</v>
      </c>
      <c r="AG5629">
        <v>0</v>
      </c>
      <c r="AH5629">
        <f>invoices[[#This Row],[EB Amount]]-invoices[[#This Row],[electricity_amount]]</f>
        <v>0</v>
      </c>
    </row>
    <row r="5630" spans="1:34">
      <c r="A5630" t="s">
        <v>740</v>
      </c>
      <c r="B5630" t="s">
        <v>22</v>
      </c>
      <c r="C5630" t="s">
        <v>741</v>
      </c>
      <c r="D5630" t="s">
        <v>24</v>
      </c>
      <c r="E5630" t="s">
        <v>155</v>
      </c>
      <c r="F5630" t="s">
        <v>742</v>
      </c>
      <c r="G5630" t="s">
        <v>743</v>
      </c>
      <c r="H5630" s="1">
        <f>DATE(YEAR(invoices[[#This Row],[due_date]]),MONTH(invoices[[#This Row],[due_date]]),1)</f>
        <v>45047</v>
      </c>
      <c r="I5630" s="1">
        <v>45053</v>
      </c>
      <c r="J5630">
        <v>12500</v>
      </c>
      <c r="K5630">
        <v>1404</v>
      </c>
      <c r="L5630">
        <v>0</v>
      </c>
      <c r="M5630">
        <f>invoices[[#This Row],[rent_amount]]+invoices[[#This Row],[electricity_amount]]+invoices[[#This Row],[other_charges]]</f>
        <v>13904</v>
      </c>
      <c r="N5630" t="s">
        <v>28</v>
      </c>
      <c r="O5630" t="s">
        <v>744</v>
      </c>
      <c r="P5630">
        <v>0</v>
      </c>
      <c r="Q5630" t="b">
        <v>0</v>
      </c>
      <c r="R5630" t="s">
        <v>61</v>
      </c>
      <c r="S5630">
        <v>0</v>
      </c>
      <c r="T5630">
        <f>invoices[[#This Row],[total_amount]]</f>
        <v>13904</v>
      </c>
      <c r="U5630" t="s">
        <v>745</v>
      </c>
      <c r="V5630" t="str">
        <f>INDEX([1]!Table1[tenantname],MATCH(invoices[[#This Row],[allotment_id]],[1]!Table1[TenantAllotmentID],0))</f>
        <v>Geetesh Gangone (C44-C1)</v>
      </c>
      <c r="W5630" t="s">
        <v>14215</v>
      </c>
      <c r="X5630" t="s">
        <v>14216</v>
      </c>
      <c r="Y5630" s="4">
        <v>45047</v>
      </c>
      <c r="Z5630" t="s">
        <v>15808</v>
      </c>
      <c r="AA5630">
        <v>8971</v>
      </c>
      <c r="AB5630">
        <v>2991</v>
      </c>
      <c r="AC5630">
        <v>538</v>
      </c>
      <c r="AD5630" s="7">
        <f>invoices[[#This Row],[Rent]]+invoices[[#This Row],[Services]]+invoices[[#This Row],[GST]]</f>
        <v>12500</v>
      </c>
      <c r="AE5630" s="7">
        <f>invoices[[#This Row],[Total]]-invoices[[#This Row],[rent_amount]]</f>
        <v>0</v>
      </c>
      <c r="AF5630">
        <v>131</v>
      </c>
      <c r="AG5630">
        <v>1404</v>
      </c>
      <c r="AH5630">
        <f>invoices[[#This Row],[EB Amount]]-invoices[[#This Row],[electricity_amount]]</f>
        <v>0</v>
      </c>
    </row>
    <row r="5631" spans="1:34">
      <c r="A5631" t="s">
        <v>746</v>
      </c>
      <c r="B5631" t="s">
        <v>22</v>
      </c>
      <c r="C5631" t="s">
        <v>747</v>
      </c>
      <c r="D5631" t="s">
        <v>24</v>
      </c>
      <c r="E5631" t="s">
        <v>268</v>
      </c>
      <c r="F5631" t="s">
        <v>748</v>
      </c>
      <c r="G5631" t="s">
        <v>749</v>
      </c>
      <c r="H5631" s="1">
        <f>DATE(YEAR(invoices[[#This Row],[due_date]]),MONTH(invoices[[#This Row],[due_date]]),1)</f>
        <v>45047</v>
      </c>
      <c r="I5631" s="1">
        <v>45053</v>
      </c>
      <c r="J5631">
        <v>13600</v>
      </c>
      <c r="K5631">
        <v>1320</v>
      </c>
      <c r="L5631">
        <v>0</v>
      </c>
      <c r="M5631">
        <f>invoices[[#This Row],[rent_amount]]+invoices[[#This Row],[electricity_amount]]+invoices[[#This Row],[other_charges]]</f>
        <v>14920</v>
      </c>
      <c r="N5631" t="s">
        <v>28</v>
      </c>
      <c r="O5631" t="s">
        <v>687</v>
      </c>
      <c r="P5631">
        <v>0</v>
      </c>
      <c r="Q5631" t="b">
        <v>0</v>
      </c>
      <c r="R5631" t="s">
        <v>61</v>
      </c>
      <c r="S5631">
        <v>0</v>
      </c>
      <c r="T5631">
        <f>invoices[[#This Row],[total_amount]]</f>
        <v>14920</v>
      </c>
      <c r="U5631" t="s">
        <v>750</v>
      </c>
      <c r="V5631" t="str">
        <f>INDEX([1]!Table1[tenantname],MATCH(invoices[[#This Row],[allotment_id]],[1]!Table1[TenantAllotmentID],0))</f>
        <v>Arjjun  Sellamuthu (C21-B1)</v>
      </c>
      <c r="W5631" t="s">
        <v>14217</v>
      </c>
      <c r="X5631" t="s">
        <v>14218</v>
      </c>
      <c r="Y5631" s="4">
        <v>45047</v>
      </c>
      <c r="Z5631" t="s">
        <v>15808</v>
      </c>
      <c r="AA5631">
        <v>9761</v>
      </c>
      <c r="AB5631">
        <v>3253</v>
      </c>
      <c r="AC5631">
        <v>586</v>
      </c>
      <c r="AD5631" s="7">
        <f>invoices[[#This Row],[Rent]]+invoices[[#This Row],[Services]]+invoices[[#This Row],[GST]]</f>
        <v>13600</v>
      </c>
      <c r="AE5631" s="7">
        <f>invoices[[#This Row],[Total]]-invoices[[#This Row],[rent_amount]]</f>
        <v>0</v>
      </c>
      <c r="AF5631">
        <v>132</v>
      </c>
      <c r="AG5631">
        <v>1320</v>
      </c>
      <c r="AH5631">
        <f>invoices[[#This Row],[EB Amount]]-invoices[[#This Row],[electricity_amount]]</f>
        <v>0</v>
      </c>
    </row>
    <row r="5632" spans="1:34">
      <c r="A5632" t="s">
        <v>818</v>
      </c>
      <c r="B5632" t="s">
        <v>22</v>
      </c>
      <c r="C5632" t="s">
        <v>819</v>
      </c>
      <c r="D5632" t="s">
        <v>24</v>
      </c>
      <c r="E5632" t="s">
        <v>354</v>
      </c>
      <c r="F5632" t="s">
        <v>431</v>
      </c>
      <c r="G5632" t="s">
        <v>820</v>
      </c>
      <c r="H5632" s="1">
        <f>DATE(YEAR(invoices[[#This Row],[due_date]]),MONTH(invoices[[#This Row],[due_date]]),1)</f>
        <v>45047</v>
      </c>
      <c r="I5632" s="1">
        <v>45053</v>
      </c>
      <c r="J5632">
        <v>16500</v>
      </c>
      <c r="K5632">
        <v>0</v>
      </c>
      <c r="L5632">
        <v>0</v>
      </c>
      <c r="M5632">
        <f>invoices[[#This Row],[rent_amount]]+invoices[[#This Row],[electricity_amount]]+invoices[[#This Row],[other_charges]]</f>
        <v>16500</v>
      </c>
      <c r="N5632" t="s">
        <v>28</v>
      </c>
      <c r="O5632" t="s">
        <v>687</v>
      </c>
      <c r="P5632">
        <v>0</v>
      </c>
      <c r="Q5632" t="b">
        <v>0</v>
      </c>
      <c r="R5632" t="s">
        <v>61</v>
      </c>
      <c r="S5632">
        <v>0</v>
      </c>
      <c r="T5632">
        <f>invoices[[#This Row],[total_amount]]</f>
        <v>16500</v>
      </c>
      <c r="U5632" t="s">
        <v>821</v>
      </c>
      <c r="V5632" t="str">
        <f>INDEX([1]!Table1[tenantname],MATCH(invoices[[#This Row],[allotment_id]],[1]!Table1[TenantAllotmentID],0))</f>
        <v>Aravind G (B34-A1)</v>
      </c>
      <c r="W5632" t="s">
        <v>14243</v>
      </c>
      <c r="X5632" t="s">
        <v>14244</v>
      </c>
      <c r="Y5632" s="4">
        <v>45047</v>
      </c>
      <c r="Z5632" t="s">
        <v>15808</v>
      </c>
      <c r="AA5632">
        <v>11839</v>
      </c>
      <c r="AB5632">
        <v>3950</v>
      </c>
      <c r="AC5632">
        <v>711</v>
      </c>
      <c r="AD5632" s="7">
        <f>invoices[[#This Row],[Rent]]+invoices[[#This Row],[Services]]+invoices[[#This Row],[GST]]</f>
        <v>16500</v>
      </c>
      <c r="AE5632" s="7">
        <f>invoices[[#This Row],[Total]]-invoices[[#This Row],[rent_amount]]</f>
        <v>0</v>
      </c>
      <c r="AF5632">
        <v>149</v>
      </c>
      <c r="AG5632">
        <v>0</v>
      </c>
      <c r="AH5632">
        <f>invoices[[#This Row],[EB Amount]]-invoices[[#This Row],[electricity_amount]]</f>
        <v>0</v>
      </c>
    </row>
    <row r="5633" spans="1:34">
      <c r="A5633" t="s">
        <v>1196</v>
      </c>
      <c r="B5633" t="s">
        <v>22</v>
      </c>
      <c r="C5633" t="s">
        <v>1197</v>
      </c>
      <c r="D5633" t="s">
        <v>24</v>
      </c>
      <c r="E5633" t="s">
        <v>268</v>
      </c>
      <c r="F5633" t="s">
        <v>359</v>
      </c>
      <c r="G5633" t="s">
        <v>1198</v>
      </c>
      <c r="H5633" s="1">
        <f>DATE(YEAR(invoices[[#This Row],[due_date]]),MONTH(invoices[[#This Row],[due_date]]),1)</f>
        <v>45047</v>
      </c>
      <c r="I5633" s="1">
        <v>45053</v>
      </c>
      <c r="J5633">
        <v>12500</v>
      </c>
      <c r="K5633">
        <v>1320</v>
      </c>
      <c r="L5633">
        <v>0</v>
      </c>
      <c r="M5633">
        <f>invoices[[#This Row],[rent_amount]]+invoices[[#This Row],[electricity_amount]]+invoices[[#This Row],[other_charges]]</f>
        <v>13820</v>
      </c>
      <c r="N5633" t="s">
        <v>28</v>
      </c>
      <c r="O5633" t="s">
        <v>60</v>
      </c>
      <c r="P5633">
        <v>0</v>
      </c>
      <c r="Q5633" t="b">
        <v>0</v>
      </c>
      <c r="R5633" t="s">
        <v>61</v>
      </c>
      <c r="S5633">
        <v>0</v>
      </c>
      <c r="T5633">
        <f>invoices[[#This Row],[total_amount]]</f>
        <v>13820</v>
      </c>
      <c r="U5633" t="s">
        <v>1199</v>
      </c>
      <c r="V5633" t="str">
        <f>INDEX([1]!Table1[tenantname],MATCH(invoices[[#This Row],[allotment_id]],[1]!Table1[TenantAllotmentID],0))</f>
        <v>Suchitprasath Dhamodharan (C21-D1)</v>
      </c>
      <c r="W5633" t="s">
        <v>14378</v>
      </c>
      <c r="X5633" t="s">
        <v>14379</v>
      </c>
      <c r="Y5633" s="4">
        <v>45047</v>
      </c>
      <c r="Z5633" t="s">
        <v>15808</v>
      </c>
      <c r="AA5633">
        <v>8971</v>
      </c>
      <c r="AB5633">
        <v>2991</v>
      </c>
      <c r="AC5633">
        <v>538</v>
      </c>
      <c r="AD5633" s="7">
        <f>invoices[[#This Row],[Rent]]+invoices[[#This Row],[Services]]+invoices[[#This Row],[GST]]</f>
        <v>12500</v>
      </c>
      <c r="AE5633" s="7">
        <f>invoices[[#This Row],[Total]]-invoices[[#This Row],[rent_amount]]</f>
        <v>0</v>
      </c>
      <c r="AF5633">
        <v>249</v>
      </c>
      <c r="AG5633">
        <v>1320</v>
      </c>
      <c r="AH5633">
        <f>invoices[[#This Row],[EB Amount]]-invoices[[#This Row],[electricity_amount]]</f>
        <v>0</v>
      </c>
    </row>
    <row r="5634" spans="1:34">
      <c r="A5634" t="s">
        <v>1459</v>
      </c>
      <c r="B5634" t="s">
        <v>22</v>
      </c>
      <c r="C5634" t="s">
        <v>1460</v>
      </c>
      <c r="D5634" t="s">
        <v>24</v>
      </c>
      <c r="E5634" t="s">
        <v>88</v>
      </c>
      <c r="F5634" t="s">
        <v>921</v>
      </c>
      <c r="G5634" t="s">
        <v>1461</v>
      </c>
      <c r="H5634" s="1">
        <f>DATE(YEAR(invoices[[#This Row],[due_date]]),MONTH(invoices[[#This Row],[due_date]]),1)</f>
        <v>45047</v>
      </c>
      <c r="I5634" s="1">
        <v>45053</v>
      </c>
      <c r="J5634">
        <v>12500</v>
      </c>
      <c r="K5634">
        <v>1056</v>
      </c>
      <c r="L5634">
        <v>2250</v>
      </c>
      <c r="M5634">
        <f>invoices[[#This Row],[rent_amount]]+invoices[[#This Row],[electricity_amount]]+invoices[[#This Row],[other_charges]]</f>
        <v>15806</v>
      </c>
      <c r="N5634" t="s">
        <v>28</v>
      </c>
      <c r="O5634" t="s">
        <v>60</v>
      </c>
      <c r="P5634">
        <v>0</v>
      </c>
      <c r="Q5634" t="b">
        <v>0</v>
      </c>
      <c r="R5634" t="s">
        <v>61</v>
      </c>
      <c r="S5634">
        <v>0</v>
      </c>
      <c r="T5634">
        <f>invoices[[#This Row],[total_amount]]</f>
        <v>15806</v>
      </c>
      <c r="U5634" t="s">
        <v>1462</v>
      </c>
      <c r="V5634" t="str">
        <f>INDEX([1]!Table1[tenantname],MATCH(invoices[[#This Row],[allotment_id]],[1]!Table1[TenantAllotmentID],0))</f>
        <v>Saravana Ganesh M (B13-C1)</v>
      </c>
      <c r="W5634" t="s">
        <v>14483</v>
      </c>
      <c r="X5634" t="s">
        <v>14484</v>
      </c>
      <c r="Y5634" s="4">
        <v>45047</v>
      </c>
      <c r="Z5634" t="s">
        <v>15808</v>
      </c>
      <c r="AA5634">
        <v>8971</v>
      </c>
      <c r="AB5634">
        <v>2991</v>
      </c>
      <c r="AC5634">
        <v>538</v>
      </c>
      <c r="AD5634" s="7">
        <f>invoices[[#This Row],[Rent]]+invoices[[#This Row],[Services]]+invoices[[#This Row],[GST]]</f>
        <v>12500</v>
      </c>
      <c r="AE5634" s="7">
        <f>invoices[[#This Row],[Total]]-invoices[[#This Row],[rent_amount]]</f>
        <v>0</v>
      </c>
      <c r="AF5634">
        <v>321</v>
      </c>
      <c r="AG5634">
        <v>1056</v>
      </c>
      <c r="AH5634">
        <f>invoices[[#This Row],[EB Amount]]-invoices[[#This Row],[electricity_amount]]</f>
        <v>0</v>
      </c>
    </row>
    <row r="5635" spans="1:34">
      <c r="A5635" t="s">
        <v>1620</v>
      </c>
      <c r="B5635" t="s">
        <v>22</v>
      </c>
      <c r="C5635" t="s">
        <v>1621</v>
      </c>
      <c r="D5635" t="s">
        <v>24</v>
      </c>
      <c r="E5635" t="s">
        <v>275</v>
      </c>
      <c r="F5635" t="s">
        <v>505</v>
      </c>
      <c r="G5635" t="s">
        <v>1622</v>
      </c>
      <c r="H5635" s="1">
        <f>DATE(YEAR(invoices[[#This Row],[due_date]]),MONTH(invoices[[#This Row],[due_date]]),1)</f>
        <v>45047</v>
      </c>
      <c r="I5635" s="1">
        <v>45053</v>
      </c>
      <c r="J5635">
        <v>12500</v>
      </c>
      <c r="K5635">
        <v>3360</v>
      </c>
      <c r="L5635">
        <v>0</v>
      </c>
      <c r="M5635">
        <f>invoices[[#This Row],[rent_amount]]+invoices[[#This Row],[electricity_amount]]+invoices[[#This Row],[other_charges]]</f>
        <v>15860</v>
      </c>
      <c r="N5635" t="s">
        <v>28</v>
      </c>
      <c r="O5635" t="s">
        <v>744</v>
      </c>
      <c r="P5635">
        <v>0</v>
      </c>
      <c r="Q5635" t="b">
        <v>0</v>
      </c>
      <c r="R5635" t="s">
        <v>61</v>
      </c>
      <c r="S5635">
        <v>0</v>
      </c>
      <c r="T5635">
        <f>invoices[[#This Row],[total_amount]]</f>
        <v>15860</v>
      </c>
      <c r="U5635" t="s">
        <v>1623</v>
      </c>
      <c r="V5635" t="str">
        <f>INDEX([1]!Table1[tenantname],MATCH(invoices[[#This Row],[allotment_id]],[1]!Table1[TenantAllotmentID],0))</f>
        <v>Geethanjali  (B44-C1)</v>
      </c>
      <c r="W5635" t="s">
        <v>14539</v>
      </c>
      <c r="X5635" t="s">
        <v>14540</v>
      </c>
      <c r="Y5635" s="4">
        <v>45047</v>
      </c>
      <c r="Z5635" t="s">
        <v>15808</v>
      </c>
      <c r="AA5635">
        <v>8971</v>
      </c>
      <c r="AB5635">
        <v>2991</v>
      </c>
      <c r="AC5635">
        <v>538</v>
      </c>
      <c r="AD5635" s="7">
        <f>invoices[[#This Row],[Rent]]+invoices[[#This Row],[Services]]+invoices[[#This Row],[GST]]</f>
        <v>12500</v>
      </c>
      <c r="AE5635" s="7">
        <f>invoices[[#This Row],[Total]]-invoices[[#This Row],[rent_amount]]</f>
        <v>0</v>
      </c>
      <c r="AF5635">
        <v>369</v>
      </c>
      <c r="AG5635">
        <v>3360</v>
      </c>
      <c r="AH5635">
        <f>invoices[[#This Row],[EB Amount]]-invoices[[#This Row],[electricity_amount]]</f>
        <v>0</v>
      </c>
    </row>
    <row r="5636" spans="1:34">
      <c r="A5636" t="s">
        <v>1641</v>
      </c>
      <c r="B5636" t="s">
        <v>22</v>
      </c>
      <c r="C5636" t="s">
        <v>1642</v>
      </c>
      <c r="D5636" t="s">
        <v>24</v>
      </c>
      <c r="E5636" t="s">
        <v>254</v>
      </c>
      <c r="F5636" t="s">
        <v>1092</v>
      </c>
      <c r="G5636" t="s">
        <v>1643</v>
      </c>
      <c r="H5636" s="1">
        <f>DATE(YEAR(invoices[[#This Row],[due_date]]),MONTH(invoices[[#This Row],[due_date]]),1)</f>
        <v>45047</v>
      </c>
      <c r="I5636" s="1">
        <v>45053</v>
      </c>
      <c r="J5636">
        <v>13600</v>
      </c>
      <c r="K5636">
        <v>2310</v>
      </c>
      <c r="L5636">
        <v>0</v>
      </c>
      <c r="M5636">
        <f>invoices[[#This Row],[rent_amount]]+invoices[[#This Row],[electricity_amount]]+invoices[[#This Row],[other_charges]]</f>
        <v>15910</v>
      </c>
      <c r="N5636" t="s">
        <v>28</v>
      </c>
      <c r="O5636" t="s">
        <v>744</v>
      </c>
      <c r="P5636">
        <v>0</v>
      </c>
      <c r="Q5636" t="b">
        <v>0</v>
      </c>
      <c r="R5636" t="s">
        <v>61</v>
      </c>
      <c r="S5636">
        <v>0</v>
      </c>
      <c r="T5636">
        <f>invoices[[#This Row],[total_amount]]</f>
        <v>15910</v>
      </c>
      <c r="U5636" t="s">
        <v>1644</v>
      </c>
      <c r="V5636" t="str">
        <f>INDEX([1]!Table1[tenantname],MATCH(invoices[[#This Row],[allotment_id]],[1]!Table1[TenantAllotmentID],0))</f>
        <v>Greeshma Krishna (C42-B2)</v>
      </c>
      <c r="W5636" t="s">
        <v>14549</v>
      </c>
      <c r="X5636" t="s">
        <v>14550</v>
      </c>
      <c r="Y5636" s="4">
        <v>45047</v>
      </c>
      <c r="Z5636" t="s">
        <v>15808</v>
      </c>
      <c r="AA5636">
        <v>9761</v>
      </c>
      <c r="AB5636">
        <v>3253</v>
      </c>
      <c r="AC5636">
        <v>586</v>
      </c>
      <c r="AD5636" s="7">
        <f>invoices[[#This Row],[Rent]]+invoices[[#This Row],[Services]]+invoices[[#This Row],[GST]]</f>
        <v>13600</v>
      </c>
      <c r="AE5636" s="7">
        <f>invoices[[#This Row],[Total]]-invoices[[#This Row],[rent_amount]]</f>
        <v>0</v>
      </c>
      <c r="AF5636">
        <v>374</v>
      </c>
      <c r="AG5636">
        <v>2310</v>
      </c>
      <c r="AH5636">
        <f>invoices[[#This Row],[EB Amount]]-invoices[[#This Row],[electricity_amount]]</f>
        <v>0</v>
      </c>
    </row>
    <row r="5637" spans="1:34">
      <c r="A5637" t="s">
        <v>2148</v>
      </c>
      <c r="B5637" t="s">
        <v>22</v>
      </c>
      <c r="C5637" t="s">
        <v>765</v>
      </c>
      <c r="D5637" t="s">
        <v>24</v>
      </c>
      <c r="E5637" t="s">
        <v>50</v>
      </c>
      <c r="F5637" t="s">
        <v>766</v>
      </c>
      <c r="G5637" t="s">
        <v>2149</v>
      </c>
      <c r="H5637" s="1">
        <f>DATE(YEAR(invoices[[#This Row],[due_date]]),MONTH(invoices[[#This Row],[due_date]]),1)</f>
        <v>45047</v>
      </c>
      <c r="I5637" s="1">
        <v>45053</v>
      </c>
      <c r="J5637">
        <v>18300</v>
      </c>
      <c r="K5637">
        <v>1440</v>
      </c>
      <c r="L5637">
        <v>0</v>
      </c>
      <c r="M5637">
        <f>invoices[[#This Row],[rent_amount]]+invoices[[#This Row],[electricity_amount]]+invoices[[#This Row],[other_charges]]</f>
        <v>19740</v>
      </c>
      <c r="N5637" t="s">
        <v>28</v>
      </c>
      <c r="O5637" t="s">
        <v>744</v>
      </c>
      <c r="P5637">
        <v>0</v>
      </c>
      <c r="Q5637" t="b">
        <v>0</v>
      </c>
      <c r="R5637" t="s">
        <v>61</v>
      </c>
      <c r="S5637">
        <v>0</v>
      </c>
      <c r="T5637">
        <f>invoices[[#This Row],[total_amount]]</f>
        <v>19740</v>
      </c>
      <c r="U5637" t="s">
        <v>769</v>
      </c>
      <c r="V5637" t="str">
        <f>INDEX([1]!Table1[tenantname],MATCH(invoices[[#This Row],[allotment_id]],[1]!Table1[TenantAllotmentID],0))</f>
        <v>Dhanaganapathy Madhavan (B32-A1)</v>
      </c>
      <c r="W5637" t="s">
        <v>14223</v>
      </c>
      <c r="X5637" t="s">
        <v>14224</v>
      </c>
      <c r="Y5637" s="4">
        <v>45047</v>
      </c>
      <c r="Z5637" t="s">
        <v>15808</v>
      </c>
      <c r="AA5637">
        <v>13134</v>
      </c>
      <c r="AB5637">
        <v>4378</v>
      </c>
      <c r="AC5637">
        <v>788</v>
      </c>
      <c r="AD5637" s="7">
        <f>invoices[[#This Row],[Rent]]+invoices[[#This Row],[Services]]+invoices[[#This Row],[GST]]</f>
        <v>18300</v>
      </c>
      <c r="AE5637" s="7">
        <f>invoices[[#This Row],[Total]]-invoices[[#This Row],[rent_amount]]</f>
        <v>0</v>
      </c>
      <c r="AF5637">
        <v>542</v>
      </c>
      <c r="AG5637">
        <v>1440</v>
      </c>
      <c r="AH5637">
        <f>invoices[[#This Row],[EB Amount]]-invoices[[#This Row],[electricity_amount]]</f>
        <v>0</v>
      </c>
    </row>
    <row r="5638" spans="1:34">
      <c r="A5638" t="s">
        <v>2527</v>
      </c>
      <c r="B5638" t="s">
        <v>22</v>
      </c>
      <c r="C5638" t="s">
        <v>2528</v>
      </c>
      <c r="D5638" t="s">
        <v>24</v>
      </c>
      <c r="E5638" t="s">
        <v>476</v>
      </c>
      <c r="F5638" t="s">
        <v>1388</v>
      </c>
      <c r="G5638" t="s">
        <v>2529</v>
      </c>
      <c r="H5638" s="1">
        <f>DATE(YEAR(invoices[[#This Row],[due_date]]),MONTH(invoices[[#This Row],[due_date]]),1)</f>
        <v>45047</v>
      </c>
      <c r="I5638" s="1">
        <v>45053</v>
      </c>
      <c r="J5638">
        <v>13600</v>
      </c>
      <c r="K5638">
        <v>0</v>
      </c>
      <c r="L5638">
        <v>0</v>
      </c>
      <c r="M5638">
        <f>invoices[[#This Row],[rent_amount]]+invoices[[#This Row],[electricity_amount]]+invoices[[#This Row],[other_charges]]</f>
        <v>13600</v>
      </c>
      <c r="N5638" t="s">
        <v>28</v>
      </c>
      <c r="O5638" t="s">
        <v>744</v>
      </c>
      <c r="P5638">
        <v>0</v>
      </c>
      <c r="Q5638" t="b">
        <v>0</v>
      </c>
      <c r="R5638" t="s">
        <v>61</v>
      </c>
      <c r="S5638">
        <v>0</v>
      </c>
      <c r="T5638">
        <f>invoices[[#This Row],[total_amount]]</f>
        <v>13600</v>
      </c>
      <c r="U5638" t="s">
        <v>2530</v>
      </c>
      <c r="V5638" t="str">
        <f>INDEX([1]!Table1[tenantname],MATCH(invoices[[#This Row],[allotment_id]],[1]!Table1[TenantAllotmentID],0))</f>
        <v>Nirnay Mahapatra (B41-B1)</v>
      </c>
      <c r="W5638" t="s">
        <v>14830</v>
      </c>
      <c r="X5638" t="s">
        <v>14831</v>
      </c>
      <c r="Y5638" s="4">
        <v>45047</v>
      </c>
      <c r="Z5638" t="s">
        <v>15808</v>
      </c>
      <c r="AA5638">
        <v>9761</v>
      </c>
      <c r="AB5638">
        <v>3253</v>
      </c>
      <c r="AC5638">
        <v>586</v>
      </c>
      <c r="AD5638" s="7">
        <f>invoices[[#This Row],[Rent]]+invoices[[#This Row],[Services]]+invoices[[#This Row],[GST]]</f>
        <v>13600</v>
      </c>
      <c r="AE5638" s="7">
        <f>invoices[[#This Row],[Total]]-invoices[[#This Row],[rent_amount]]</f>
        <v>0</v>
      </c>
      <c r="AF5638">
        <v>682</v>
      </c>
      <c r="AG5638">
        <v>0</v>
      </c>
      <c r="AH5638">
        <f>invoices[[#This Row],[EB Amount]]-invoices[[#This Row],[electricity_amount]]</f>
        <v>0</v>
      </c>
    </row>
    <row r="5639" spans="1:34">
      <c r="A5639" t="s">
        <v>2598</v>
      </c>
      <c r="B5639" t="s">
        <v>22</v>
      </c>
      <c r="C5639" t="s">
        <v>166</v>
      </c>
      <c r="D5639" t="s">
        <v>24</v>
      </c>
      <c r="E5639" t="s">
        <v>167</v>
      </c>
      <c r="F5639" t="s">
        <v>168</v>
      </c>
      <c r="G5639" t="s">
        <v>2599</v>
      </c>
      <c r="H5639" s="1">
        <f>DATE(YEAR(invoices[[#This Row],[due_date]]),MONTH(invoices[[#This Row],[due_date]]),1)</f>
        <v>45047</v>
      </c>
      <c r="I5639" s="1">
        <v>45053</v>
      </c>
      <c r="J5639">
        <v>12500</v>
      </c>
      <c r="K5639">
        <v>2490</v>
      </c>
      <c r="L5639">
        <v>0</v>
      </c>
      <c r="M5639">
        <f>invoices[[#This Row],[rent_amount]]+invoices[[#This Row],[electricity_amount]]+invoices[[#This Row],[other_charges]]</f>
        <v>14990</v>
      </c>
      <c r="N5639" t="s">
        <v>28</v>
      </c>
      <c r="O5639" t="s">
        <v>60</v>
      </c>
      <c r="P5639">
        <v>0</v>
      </c>
      <c r="Q5639" t="b">
        <v>0</v>
      </c>
      <c r="R5639" t="s">
        <v>61</v>
      </c>
      <c r="S5639">
        <v>0</v>
      </c>
      <c r="T5639">
        <f>invoices[[#This Row],[total_amount]]</f>
        <v>14990</v>
      </c>
      <c r="U5639" t="s">
        <v>171</v>
      </c>
      <c r="V5639" t="str">
        <f>INDEX([1]!Table1[tenantname],MATCH(invoices[[#This Row],[allotment_id]],[1]!Table1[TenantAllotmentID],0))</f>
        <v>Shubhashish . (B42-C2)</v>
      </c>
      <c r="W5639" t="s">
        <v>14022</v>
      </c>
      <c r="X5639" t="s">
        <v>14023</v>
      </c>
      <c r="Y5639" s="4">
        <v>45047</v>
      </c>
      <c r="Z5639" t="s">
        <v>15808</v>
      </c>
      <c r="AA5639">
        <v>8971</v>
      </c>
      <c r="AB5639">
        <v>2991</v>
      </c>
      <c r="AC5639">
        <v>538</v>
      </c>
      <c r="AD5639" s="7">
        <f>invoices[[#This Row],[Rent]]+invoices[[#This Row],[Services]]+invoices[[#This Row],[GST]]</f>
        <v>12500</v>
      </c>
      <c r="AE5639" s="7">
        <f>invoices[[#This Row],[Total]]-invoices[[#This Row],[rent_amount]]</f>
        <v>0</v>
      </c>
      <c r="AF5639">
        <v>711</v>
      </c>
      <c r="AG5639">
        <v>2490</v>
      </c>
      <c r="AH5639">
        <f>invoices[[#This Row],[EB Amount]]-invoices[[#This Row],[electricity_amount]]</f>
        <v>0</v>
      </c>
    </row>
    <row r="5640" spans="1:34">
      <c r="A5640" t="s">
        <v>2602</v>
      </c>
      <c r="B5640" t="s">
        <v>22</v>
      </c>
      <c r="C5640" t="s">
        <v>1583</v>
      </c>
      <c r="D5640" t="s">
        <v>24</v>
      </c>
      <c r="E5640" t="s">
        <v>112</v>
      </c>
      <c r="F5640" s="2" t="s">
        <v>1471</v>
      </c>
      <c r="G5640" t="s">
        <v>2603</v>
      </c>
      <c r="H5640" s="1">
        <f>DATE(YEAR(invoices[[#This Row],[due_date]]),MONTH(invoices[[#This Row],[due_date]]),1)</f>
        <v>45047</v>
      </c>
      <c r="I5640" s="1">
        <v>45053</v>
      </c>
      <c r="J5640">
        <v>12500</v>
      </c>
      <c r="K5640">
        <v>1155</v>
      </c>
      <c r="L5640">
        <v>0</v>
      </c>
      <c r="M5640">
        <f>invoices[[#This Row],[rent_amount]]+invoices[[#This Row],[electricity_amount]]+invoices[[#This Row],[other_charges]]</f>
        <v>13655</v>
      </c>
      <c r="N5640" t="s">
        <v>28</v>
      </c>
      <c r="O5640" t="s">
        <v>687</v>
      </c>
      <c r="P5640">
        <v>0</v>
      </c>
      <c r="Q5640" t="b">
        <v>0</v>
      </c>
      <c r="R5640" t="s">
        <v>61</v>
      </c>
      <c r="S5640">
        <v>0</v>
      </c>
      <c r="T5640">
        <f>invoices[[#This Row],[total_amount]]</f>
        <v>13655</v>
      </c>
      <c r="U5640" t="s">
        <v>1585</v>
      </c>
      <c r="V5640" t="str">
        <f>INDEX([1]!Table1[tenantname],MATCH(invoices[[#This Row],[allotment_id]],[1]!Table1[TenantAllotmentID],0))</f>
        <v>Anjali Gupta (A23-C2)</v>
      </c>
      <c r="W5640" t="s">
        <v>14526</v>
      </c>
      <c r="X5640" t="s">
        <v>14527</v>
      </c>
      <c r="Y5640" s="4">
        <v>45047</v>
      </c>
      <c r="Z5640" t="s">
        <v>15808</v>
      </c>
      <c r="AA5640">
        <v>8971</v>
      </c>
      <c r="AB5640">
        <v>2991</v>
      </c>
      <c r="AC5640">
        <v>538</v>
      </c>
      <c r="AD5640" s="7">
        <f>invoices[[#This Row],[Rent]]+invoices[[#This Row],[Services]]+invoices[[#This Row],[GST]]</f>
        <v>12500</v>
      </c>
      <c r="AE5640" s="7">
        <f>invoices[[#This Row],[Total]]-invoices[[#This Row],[rent_amount]]</f>
        <v>0</v>
      </c>
      <c r="AF5640">
        <v>713</v>
      </c>
      <c r="AG5640">
        <v>1155</v>
      </c>
      <c r="AH5640">
        <f>invoices[[#This Row],[EB Amount]]-invoices[[#This Row],[electricity_amount]]</f>
        <v>0</v>
      </c>
    </row>
    <row r="5641" spans="1:34">
      <c r="A5641" s="2" t="s">
        <v>2681</v>
      </c>
      <c r="B5641" t="s">
        <v>22</v>
      </c>
      <c r="C5641" t="s">
        <v>2682</v>
      </c>
      <c r="D5641" t="s">
        <v>24</v>
      </c>
      <c r="E5641" t="s">
        <v>25</v>
      </c>
      <c r="F5641" t="s">
        <v>65</v>
      </c>
      <c r="G5641" t="s">
        <v>2683</v>
      </c>
      <c r="H5641" s="1">
        <f>DATE(YEAR(invoices[[#This Row],[due_date]]),MONTH(invoices[[#This Row],[due_date]]),1)</f>
        <v>45047</v>
      </c>
      <c r="I5641" s="1">
        <v>45053</v>
      </c>
      <c r="J5641">
        <v>0</v>
      </c>
      <c r="K5641">
        <v>2580</v>
      </c>
      <c r="L5641">
        <v>0</v>
      </c>
      <c r="M5641">
        <f>invoices[[#This Row],[rent_amount]]+invoices[[#This Row],[electricity_amount]]+invoices[[#This Row],[other_charges]]</f>
        <v>2580</v>
      </c>
      <c r="N5641" t="s">
        <v>28</v>
      </c>
      <c r="O5641" t="s">
        <v>687</v>
      </c>
      <c r="P5641">
        <v>0</v>
      </c>
      <c r="Q5641" t="b">
        <v>0</v>
      </c>
      <c r="R5641" t="s">
        <v>61</v>
      </c>
      <c r="S5641">
        <v>0</v>
      </c>
      <c r="T5641">
        <f>invoices[[#This Row],[total_amount]]</f>
        <v>2580</v>
      </c>
      <c r="U5641" t="s">
        <v>2684</v>
      </c>
      <c r="V5641" t="str">
        <f>INDEX([1]!Table1[tenantname],MATCH(invoices[[#This Row],[allotment_id]],[1]!Table1[TenantAllotmentID],0))</f>
        <v>Amita Asthana (A24-C2)</v>
      </c>
      <c r="W5641" t="s">
        <v>14866</v>
      </c>
      <c r="X5641" t="s">
        <v>14867</v>
      </c>
      <c r="Y5641" s="4">
        <v>45047</v>
      </c>
      <c r="Z5641" t="s">
        <v>15808</v>
      </c>
      <c r="AA5641">
        <v>0</v>
      </c>
      <c r="AB5641">
        <v>0</v>
      </c>
      <c r="AC5641">
        <v>0</v>
      </c>
      <c r="AD5641" s="7">
        <f>invoices[[#This Row],[Rent]]+invoices[[#This Row],[Services]]+invoices[[#This Row],[GST]]</f>
        <v>0</v>
      </c>
      <c r="AE5641" s="7">
        <f>invoices[[#This Row],[Total]]-invoices[[#This Row],[rent_amount]]</f>
        <v>0</v>
      </c>
      <c r="AF5641">
        <v>747</v>
      </c>
      <c r="AG5641">
        <v>2580</v>
      </c>
      <c r="AH5641">
        <f>invoices[[#This Row],[EB Amount]]-invoices[[#This Row],[electricity_amount]]</f>
        <v>0</v>
      </c>
    </row>
    <row r="5642" spans="1:34">
      <c r="A5642" t="s">
        <v>2696</v>
      </c>
      <c r="B5642" t="s">
        <v>22</v>
      </c>
      <c r="C5642" t="s">
        <v>2697</v>
      </c>
      <c r="D5642" t="s">
        <v>24</v>
      </c>
      <c r="E5642" t="s">
        <v>96</v>
      </c>
      <c r="F5642" t="s">
        <v>510</v>
      </c>
      <c r="G5642" t="s">
        <v>2698</v>
      </c>
      <c r="H5642" s="1">
        <f>DATE(YEAR(invoices[[#This Row],[due_date]]),MONTH(invoices[[#This Row],[due_date]]),1)</f>
        <v>45047</v>
      </c>
      <c r="I5642" s="1">
        <v>45053</v>
      </c>
      <c r="J5642">
        <v>10902</v>
      </c>
      <c r="K5642">
        <v>1316.7567567567569</v>
      </c>
      <c r="L5642">
        <v>2250</v>
      </c>
      <c r="M5642">
        <f>invoices[[#This Row],[rent_amount]]+invoices[[#This Row],[electricity_amount]]+invoices[[#This Row],[other_charges]]</f>
        <v>14468.756756756757</v>
      </c>
      <c r="N5642" t="s">
        <v>28</v>
      </c>
      <c r="O5642" t="s">
        <v>60</v>
      </c>
      <c r="P5642">
        <v>0</v>
      </c>
      <c r="Q5642" t="b">
        <v>0</v>
      </c>
      <c r="R5642" t="s">
        <v>61</v>
      </c>
      <c r="S5642">
        <v>0</v>
      </c>
      <c r="T5642">
        <f>invoices[[#This Row],[total_amount]]</f>
        <v>14468.756756756757</v>
      </c>
      <c r="U5642" t="s">
        <v>2699</v>
      </c>
      <c r="V5642" t="str">
        <f>INDEX([1]!Table1[tenantname],MATCH(invoices[[#This Row],[allotment_id]],[1]!Table1[TenantAllotmentID],0))</f>
        <v>Swapnaneel Mukherjee (B33-B2)</v>
      </c>
      <c r="W5642" t="s">
        <v>14869</v>
      </c>
      <c r="X5642" t="s">
        <v>14870</v>
      </c>
      <c r="Y5642" s="4">
        <v>45047</v>
      </c>
      <c r="Z5642" t="s">
        <v>15808</v>
      </c>
      <c r="AA5642">
        <v>7825</v>
      </c>
      <c r="AB5642">
        <v>2608</v>
      </c>
      <c r="AC5642">
        <v>469</v>
      </c>
      <c r="AD5642" s="7">
        <f>invoices[[#This Row],[Rent]]+invoices[[#This Row],[Services]]+invoices[[#This Row],[GST]]</f>
        <v>10902</v>
      </c>
      <c r="AE5642" s="7">
        <f>invoices[[#This Row],[Total]]-invoices[[#This Row],[rent_amount]]</f>
        <v>0</v>
      </c>
      <c r="AF5642">
        <v>753</v>
      </c>
      <c r="AG5642">
        <v>1316.7567567567569</v>
      </c>
      <c r="AH5642">
        <f>invoices[[#This Row],[EB Amount]]-invoices[[#This Row],[electricity_amount]]</f>
        <v>0</v>
      </c>
    </row>
    <row r="5643" spans="1:34">
      <c r="A5643" t="s">
        <v>2700</v>
      </c>
      <c r="B5643" t="s">
        <v>22</v>
      </c>
      <c r="C5643" t="s">
        <v>2591</v>
      </c>
      <c r="D5643" t="s">
        <v>24</v>
      </c>
      <c r="E5643" t="s">
        <v>88</v>
      </c>
      <c r="F5643" t="s">
        <v>442</v>
      </c>
      <c r="G5643" t="s">
        <v>2701</v>
      </c>
      <c r="H5643" s="1">
        <f>DATE(YEAR(invoices[[#This Row],[due_date]]),MONTH(invoices[[#This Row],[due_date]]),1)</f>
        <v>45047</v>
      </c>
      <c r="I5643" s="1">
        <v>45053</v>
      </c>
      <c r="J5643">
        <v>18300</v>
      </c>
      <c r="K5643">
        <v>1980</v>
      </c>
      <c r="L5643">
        <v>0</v>
      </c>
      <c r="M5643">
        <f>invoices[[#This Row],[rent_amount]]+invoices[[#This Row],[electricity_amount]]+invoices[[#This Row],[other_charges]]</f>
        <v>20280</v>
      </c>
      <c r="N5643" t="s">
        <v>28</v>
      </c>
      <c r="O5643" t="s">
        <v>60</v>
      </c>
      <c r="P5643">
        <v>0</v>
      </c>
      <c r="Q5643" t="b">
        <v>0</v>
      </c>
      <c r="R5643" t="s">
        <v>61</v>
      </c>
      <c r="S5643">
        <v>0</v>
      </c>
      <c r="T5643">
        <f>invoices[[#This Row],[total_amount]]</f>
        <v>20280</v>
      </c>
      <c r="U5643" t="s">
        <v>2593</v>
      </c>
      <c r="V5643" t="str">
        <f>INDEX([1]!Table1[tenantname],MATCH(invoices[[#This Row],[allotment_id]],[1]!Table1[TenantAllotmentID],0))</f>
        <v>Rakesh Kumar Sharma (B13-A1)</v>
      </c>
      <c r="W5643" t="s">
        <v>14845</v>
      </c>
      <c r="X5643" t="s">
        <v>14846</v>
      </c>
      <c r="Y5643" s="4">
        <v>45047</v>
      </c>
      <c r="Z5643" t="s">
        <v>15808</v>
      </c>
      <c r="AA5643">
        <v>13134</v>
      </c>
      <c r="AB5643">
        <v>4378</v>
      </c>
      <c r="AC5643">
        <v>788</v>
      </c>
      <c r="AD5643" s="7">
        <f>invoices[[#This Row],[Rent]]+invoices[[#This Row],[Services]]+invoices[[#This Row],[GST]]</f>
        <v>18300</v>
      </c>
      <c r="AE5643" s="7">
        <f>invoices[[#This Row],[Total]]-invoices[[#This Row],[rent_amount]]</f>
        <v>0</v>
      </c>
      <c r="AF5643">
        <v>754</v>
      </c>
      <c r="AG5643">
        <v>1980</v>
      </c>
      <c r="AH5643">
        <f>invoices[[#This Row],[EB Amount]]-invoices[[#This Row],[electricity_amount]]</f>
        <v>0</v>
      </c>
    </row>
    <row r="5644" spans="1:34">
      <c r="A5644" t="s">
        <v>2755</v>
      </c>
      <c r="B5644" t="s">
        <v>22</v>
      </c>
      <c r="C5644" t="s">
        <v>1266</v>
      </c>
      <c r="D5644" t="s">
        <v>24</v>
      </c>
      <c r="E5644" t="s">
        <v>147</v>
      </c>
      <c r="F5644" t="s">
        <v>148</v>
      </c>
      <c r="G5644" t="s">
        <v>2756</v>
      </c>
      <c r="H5644" s="1">
        <f>DATE(YEAR(invoices[[#This Row],[due_date]]),MONTH(invoices[[#This Row],[due_date]]),1)</f>
        <v>45047</v>
      </c>
      <c r="I5644" s="1">
        <v>45053</v>
      </c>
      <c r="J5644">
        <v>12500</v>
      </c>
      <c r="K5644">
        <v>992</v>
      </c>
      <c r="L5644">
        <v>0</v>
      </c>
      <c r="M5644">
        <f>invoices[[#This Row],[rent_amount]]+invoices[[#This Row],[electricity_amount]]+invoices[[#This Row],[other_charges]]</f>
        <v>13492</v>
      </c>
      <c r="N5644" t="s">
        <v>28</v>
      </c>
      <c r="O5644" t="s">
        <v>744</v>
      </c>
      <c r="P5644">
        <v>0</v>
      </c>
      <c r="Q5644" t="b">
        <v>0</v>
      </c>
      <c r="R5644" t="s">
        <v>61</v>
      </c>
      <c r="S5644">
        <v>0</v>
      </c>
      <c r="T5644">
        <f>invoices[[#This Row],[total_amount]]</f>
        <v>13492</v>
      </c>
      <c r="U5644" t="s">
        <v>1268</v>
      </c>
      <c r="V5644" t="str">
        <f>INDEX([1]!Table1[tenantname],MATCH(invoices[[#This Row],[allotment_id]],[1]!Table1[TenantAllotmentID],0))</f>
        <v>Elias  Abraham (C31-C1)</v>
      </c>
      <c r="W5644" t="s">
        <v>14405</v>
      </c>
      <c r="X5644" t="s">
        <v>14406</v>
      </c>
      <c r="Y5644" s="4">
        <v>45047</v>
      </c>
      <c r="Z5644" t="s">
        <v>15808</v>
      </c>
      <c r="AA5644">
        <v>8971</v>
      </c>
      <c r="AB5644">
        <v>2991</v>
      </c>
      <c r="AC5644">
        <v>538</v>
      </c>
      <c r="AD5644" s="7">
        <f>invoices[[#This Row],[Rent]]+invoices[[#This Row],[Services]]+invoices[[#This Row],[GST]]</f>
        <v>12500</v>
      </c>
      <c r="AE5644" s="7">
        <f>invoices[[#This Row],[Total]]-invoices[[#This Row],[rent_amount]]</f>
        <v>0</v>
      </c>
      <c r="AF5644">
        <v>775</v>
      </c>
      <c r="AG5644">
        <v>992</v>
      </c>
      <c r="AH5644">
        <f>invoices[[#This Row],[EB Amount]]-invoices[[#This Row],[electricity_amount]]</f>
        <v>0</v>
      </c>
    </row>
    <row r="5645" spans="1:34">
      <c r="A5645" t="s">
        <v>2789</v>
      </c>
      <c r="B5645" t="s">
        <v>22</v>
      </c>
      <c r="C5645" t="s">
        <v>1185</v>
      </c>
      <c r="D5645" t="s">
        <v>24</v>
      </c>
      <c r="E5645" t="s">
        <v>476</v>
      </c>
      <c r="F5645" t="s">
        <v>1186</v>
      </c>
      <c r="G5645" t="s">
        <v>2790</v>
      </c>
      <c r="H5645" s="1">
        <f>DATE(YEAR(invoices[[#This Row],[due_date]]),MONTH(invoices[[#This Row],[due_date]]),1)</f>
        <v>45047</v>
      </c>
      <c r="I5645" s="1">
        <v>45053</v>
      </c>
      <c r="J5645">
        <v>13600</v>
      </c>
      <c r="K5645">
        <v>2730</v>
      </c>
      <c r="L5645">
        <v>0</v>
      </c>
      <c r="M5645">
        <f>invoices[[#This Row],[rent_amount]]+invoices[[#This Row],[electricity_amount]]+invoices[[#This Row],[other_charges]]</f>
        <v>16330</v>
      </c>
      <c r="N5645" t="s">
        <v>28</v>
      </c>
      <c r="O5645" t="s">
        <v>60</v>
      </c>
      <c r="P5645">
        <v>0</v>
      </c>
      <c r="Q5645" t="b">
        <v>0</v>
      </c>
      <c r="R5645" t="s">
        <v>61</v>
      </c>
      <c r="S5645">
        <v>0</v>
      </c>
      <c r="T5645">
        <f>invoices[[#This Row],[total_amount]]</f>
        <v>16330</v>
      </c>
      <c r="U5645" t="s">
        <v>1187</v>
      </c>
      <c r="V5645" t="str">
        <f>INDEX([1]!Table1[tenantname],MATCH(invoices[[#This Row],[allotment_id]],[1]!Table1[TenantAllotmentID],0))</f>
        <v>Surya Parthipan (B41-B2)</v>
      </c>
      <c r="W5645" t="s">
        <v>14372</v>
      </c>
      <c r="X5645" t="s">
        <v>14373</v>
      </c>
      <c r="Y5645" s="4">
        <v>45047</v>
      </c>
      <c r="Z5645" t="s">
        <v>15808</v>
      </c>
      <c r="AA5645">
        <v>9761</v>
      </c>
      <c r="AB5645">
        <v>3253</v>
      </c>
      <c r="AC5645">
        <v>586</v>
      </c>
      <c r="AD5645" s="7">
        <f>invoices[[#This Row],[Rent]]+invoices[[#This Row],[Services]]+invoices[[#This Row],[GST]]</f>
        <v>13600</v>
      </c>
      <c r="AE5645" s="7">
        <f>invoices[[#This Row],[Total]]-invoices[[#This Row],[rent_amount]]</f>
        <v>0</v>
      </c>
      <c r="AF5645">
        <v>790</v>
      </c>
      <c r="AG5645">
        <v>2730</v>
      </c>
      <c r="AH5645">
        <f>invoices[[#This Row],[EB Amount]]-invoices[[#This Row],[electricity_amount]]</f>
        <v>0</v>
      </c>
    </row>
    <row r="5646" spans="1:34">
      <c r="A5646" t="s">
        <v>2864</v>
      </c>
      <c r="B5646" t="s">
        <v>22</v>
      </c>
      <c r="C5646" t="s">
        <v>353</v>
      </c>
      <c r="D5646" t="s">
        <v>24</v>
      </c>
      <c r="E5646" t="s">
        <v>354</v>
      </c>
      <c r="F5646" t="s">
        <v>355</v>
      </c>
      <c r="G5646" t="s">
        <v>2865</v>
      </c>
      <c r="H5646" s="1">
        <f>DATE(YEAR(invoices[[#This Row],[due_date]]),MONTH(invoices[[#This Row],[due_date]]),1)</f>
        <v>45047</v>
      </c>
      <c r="I5646" s="1">
        <v>45053</v>
      </c>
      <c r="J5646">
        <v>13600</v>
      </c>
      <c r="K5646">
        <v>1650</v>
      </c>
      <c r="L5646">
        <v>0</v>
      </c>
      <c r="M5646">
        <f>invoices[[#This Row],[rent_amount]]+invoices[[#This Row],[electricity_amount]]+invoices[[#This Row],[other_charges]]</f>
        <v>15250</v>
      </c>
      <c r="N5646" t="s">
        <v>28</v>
      </c>
      <c r="O5646" t="s">
        <v>60</v>
      </c>
      <c r="P5646">
        <v>0</v>
      </c>
      <c r="Q5646" t="b">
        <v>0</v>
      </c>
      <c r="R5646" t="s">
        <v>61</v>
      </c>
      <c r="S5646">
        <v>0</v>
      </c>
      <c r="T5646">
        <f>invoices[[#This Row],[total_amount]]</f>
        <v>15250</v>
      </c>
      <c r="U5646" t="s">
        <v>356</v>
      </c>
      <c r="V5646" t="str">
        <f>INDEX([1]!Table1[tenantname],MATCH(invoices[[#This Row],[allotment_id]],[1]!Table1[TenantAllotmentID],0))</f>
        <v>Sai Sundeep (B34-B1)</v>
      </c>
      <c r="W5646" t="s">
        <v>14078</v>
      </c>
      <c r="X5646" t="s">
        <v>14079</v>
      </c>
      <c r="Y5646" s="4">
        <v>45047</v>
      </c>
      <c r="Z5646" t="s">
        <v>15808</v>
      </c>
      <c r="AA5646">
        <v>9761</v>
      </c>
      <c r="AB5646">
        <v>3253</v>
      </c>
      <c r="AC5646">
        <v>586</v>
      </c>
      <c r="AD5646" s="7">
        <f>invoices[[#This Row],[Rent]]+invoices[[#This Row],[Services]]+invoices[[#This Row],[GST]]</f>
        <v>13600</v>
      </c>
      <c r="AE5646" s="7">
        <f>invoices[[#This Row],[Total]]-invoices[[#This Row],[rent_amount]]</f>
        <v>0</v>
      </c>
      <c r="AF5646">
        <v>819</v>
      </c>
      <c r="AG5646">
        <v>1650</v>
      </c>
      <c r="AH5646">
        <f>invoices[[#This Row],[EB Amount]]-invoices[[#This Row],[electricity_amount]]</f>
        <v>0</v>
      </c>
    </row>
    <row r="5647" spans="1:34">
      <c r="A5647" t="s">
        <v>2917</v>
      </c>
      <c r="B5647" t="s">
        <v>22</v>
      </c>
      <c r="C5647" t="s">
        <v>1695</v>
      </c>
      <c r="D5647" t="s">
        <v>24</v>
      </c>
      <c r="E5647" t="s">
        <v>349</v>
      </c>
      <c r="F5647" t="s">
        <v>350</v>
      </c>
      <c r="G5647" t="s">
        <v>2918</v>
      </c>
      <c r="H5647" s="1">
        <f>DATE(YEAR(invoices[[#This Row],[due_date]]),MONTH(invoices[[#This Row],[due_date]]),1)</f>
        <v>45047</v>
      </c>
      <c r="I5647" s="1">
        <v>45053</v>
      </c>
      <c r="J5647">
        <v>12500</v>
      </c>
      <c r="K5647">
        <v>1530</v>
      </c>
      <c r="L5647">
        <v>0</v>
      </c>
      <c r="M5647">
        <f>invoices[[#This Row],[rent_amount]]+invoices[[#This Row],[electricity_amount]]+invoices[[#This Row],[other_charges]]</f>
        <v>14030</v>
      </c>
      <c r="N5647" t="s">
        <v>28</v>
      </c>
      <c r="O5647" t="s">
        <v>744</v>
      </c>
      <c r="P5647">
        <v>0</v>
      </c>
      <c r="Q5647" t="b">
        <v>0</v>
      </c>
      <c r="R5647" t="s">
        <v>61</v>
      </c>
      <c r="S5647">
        <v>0</v>
      </c>
      <c r="T5647">
        <f>invoices[[#This Row],[total_amount]]</f>
        <v>14030</v>
      </c>
      <c r="U5647" t="s">
        <v>1697</v>
      </c>
      <c r="V5647" t="str">
        <f>INDEX([1]!Table1[tenantname],MATCH(invoices[[#This Row],[allotment_id]],[1]!Table1[TenantAllotmentID],0))</f>
        <v>Parteek Gupta (B11-C1)</v>
      </c>
      <c r="W5647" t="s">
        <v>14564</v>
      </c>
      <c r="X5647" t="s">
        <v>14565</v>
      </c>
      <c r="Y5647" s="4">
        <v>45047</v>
      </c>
      <c r="Z5647" t="s">
        <v>15808</v>
      </c>
      <c r="AA5647">
        <v>8971</v>
      </c>
      <c r="AB5647">
        <v>2991</v>
      </c>
      <c r="AC5647">
        <v>538</v>
      </c>
      <c r="AD5647" s="7">
        <f>invoices[[#This Row],[Rent]]+invoices[[#This Row],[Services]]+invoices[[#This Row],[GST]]</f>
        <v>12500</v>
      </c>
      <c r="AE5647" s="7">
        <f>invoices[[#This Row],[Total]]-invoices[[#This Row],[rent_amount]]</f>
        <v>0</v>
      </c>
      <c r="AF5647">
        <v>840</v>
      </c>
      <c r="AG5647">
        <v>1530</v>
      </c>
      <c r="AH5647">
        <f>invoices[[#This Row],[EB Amount]]-invoices[[#This Row],[electricity_amount]]</f>
        <v>0</v>
      </c>
    </row>
    <row r="5648" spans="1:34">
      <c r="A5648" t="s">
        <v>2925</v>
      </c>
      <c r="B5648" t="s">
        <v>22</v>
      </c>
      <c r="C5648" t="s">
        <v>1609</v>
      </c>
      <c r="D5648" t="s">
        <v>24</v>
      </c>
      <c r="E5648" t="s">
        <v>342</v>
      </c>
      <c r="F5648" t="s">
        <v>1279</v>
      </c>
      <c r="G5648" t="s">
        <v>2926</v>
      </c>
      <c r="H5648" s="1">
        <f>DATE(YEAR(invoices[[#This Row],[due_date]]),MONTH(invoices[[#This Row],[due_date]]),1)</f>
        <v>45047</v>
      </c>
      <c r="I5648" s="1">
        <v>45053</v>
      </c>
      <c r="J5648">
        <v>13600</v>
      </c>
      <c r="K5648">
        <v>1980</v>
      </c>
      <c r="L5648">
        <v>0</v>
      </c>
      <c r="M5648">
        <f>invoices[[#This Row],[rent_amount]]+invoices[[#This Row],[electricity_amount]]+invoices[[#This Row],[other_charges]]</f>
        <v>15580</v>
      </c>
      <c r="N5648" t="s">
        <v>28</v>
      </c>
      <c r="O5648" t="s">
        <v>744</v>
      </c>
      <c r="P5648">
        <v>0</v>
      </c>
      <c r="Q5648" t="b">
        <v>0</v>
      </c>
      <c r="R5648" t="s">
        <v>61</v>
      </c>
      <c r="S5648">
        <v>0</v>
      </c>
      <c r="T5648">
        <f>invoices[[#This Row],[total_amount]]</f>
        <v>15580</v>
      </c>
      <c r="U5648" t="s">
        <v>1612</v>
      </c>
      <c r="V5648" t="str">
        <f>INDEX([1]!Table1[tenantname],MATCH(invoices[[#This Row],[allotment_id]],[1]!Table1[TenantAllotmentID],0))</f>
        <v>Manisha Manoharan (D11-C2)</v>
      </c>
      <c r="W5648" t="s">
        <v>14534</v>
      </c>
      <c r="X5648" t="s">
        <v>14535</v>
      </c>
      <c r="Y5648" s="4">
        <v>45047</v>
      </c>
      <c r="Z5648" t="s">
        <v>15808</v>
      </c>
      <c r="AA5648">
        <v>9761</v>
      </c>
      <c r="AB5648">
        <v>3253</v>
      </c>
      <c r="AC5648">
        <v>586</v>
      </c>
      <c r="AD5648" s="7">
        <f>invoices[[#This Row],[Rent]]+invoices[[#This Row],[Services]]+invoices[[#This Row],[GST]]</f>
        <v>13600</v>
      </c>
      <c r="AE5648" s="7">
        <f>invoices[[#This Row],[Total]]-invoices[[#This Row],[rent_amount]]</f>
        <v>0</v>
      </c>
      <c r="AF5648">
        <v>844</v>
      </c>
      <c r="AG5648">
        <v>1980</v>
      </c>
      <c r="AH5648">
        <f>invoices[[#This Row],[EB Amount]]-invoices[[#This Row],[electricity_amount]]</f>
        <v>0</v>
      </c>
    </row>
    <row r="5649" spans="1:34">
      <c r="A5649" t="s">
        <v>3130</v>
      </c>
      <c r="B5649" t="s">
        <v>22</v>
      </c>
      <c r="C5649" t="s">
        <v>311</v>
      </c>
      <c r="D5649" t="s">
        <v>24</v>
      </c>
      <c r="E5649" t="s">
        <v>34</v>
      </c>
      <c r="F5649" t="s">
        <v>35</v>
      </c>
      <c r="G5649" t="s">
        <v>3131</v>
      </c>
      <c r="H5649" s="1">
        <f>DATE(YEAR(invoices[[#This Row],[due_date]]),MONTH(invoices[[#This Row],[due_date]]),1)</f>
        <v>45047</v>
      </c>
      <c r="I5649" s="1">
        <v>45053</v>
      </c>
      <c r="J5649">
        <v>0</v>
      </c>
      <c r="K5649">
        <v>0</v>
      </c>
      <c r="L5649">
        <v>0</v>
      </c>
      <c r="M5649">
        <f>invoices[[#This Row],[rent_amount]]+invoices[[#This Row],[electricity_amount]]+invoices[[#This Row],[other_charges]]</f>
        <v>0</v>
      </c>
      <c r="N5649" t="s">
        <v>28</v>
      </c>
      <c r="O5649" t="s">
        <v>60</v>
      </c>
      <c r="P5649">
        <v>0</v>
      </c>
      <c r="Q5649" t="b">
        <v>0</v>
      </c>
      <c r="R5649" t="s">
        <v>61</v>
      </c>
      <c r="S5649">
        <v>0</v>
      </c>
      <c r="T5649">
        <f>invoices[[#This Row],[total_amount]]</f>
        <v>0</v>
      </c>
      <c r="U5649" t="s">
        <v>313</v>
      </c>
      <c r="V5649" t="str">
        <f>INDEX([1]!Table1[tenantname],MATCH(invoices[[#This Row],[allotment_id]],[1]!Table1[TenantAllotmentID],0))</f>
        <v>Thahseenah Begam (B43-B1)</v>
      </c>
      <c r="W5649" t="s">
        <v>14064</v>
      </c>
      <c r="X5649" t="s">
        <v>14065</v>
      </c>
      <c r="Y5649" s="4">
        <v>45047</v>
      </c>
      <c r="Z5649" t="s">
        <v>15808</v>
      </c>
      <c r="AA5649">
        <v>0</v>
      </c>
      <c r="AB5649">
        <v>0</v>
      </c>
      <c r="AC5649">
        <v>0</v>
      </c>
      <c r="AD5649" s="7">
        <f>invoices[[#This Row],[Rent]]+invoices[[#This Row],[Services]]+invoices[[#This Row],[GST]]</f>
        <v>0</v>
      </c>
      <c r="AE5649" s="7">
        <f>invoices[[#This Row],[Total]]-invoices[[#This Row],[rent_amount]]</f>
        <v>0</v>
      </c>
      <c r="AF5649">
        <v>924</v>
      </c>
      <c r="AG5649">
        <v>0</v>
      </c>
      <c r="AH5649">
        <f>invoices[[#This Row],[EB Amount]]-invoices[[#This Row],[electricity_amount]]</f>
        <v>0</v>
      </c>
    </row>
    <row r="5650" spans="1:34">
      <c r="A5650" t="s">
        <v>3215</v>
      </c>
      <c r="B5650" t="s">
        <v>22</v>
      </c>
      <c r="C5650" t="s">
        <v>3096</v>
      </c>
      <c r="D5650" t="s">
        <v>24</v>
      </c>
      <c r="E5650" t="s">
        <v>247</v>
      </c>
      <c r="F5650" t="s">
        <v>365</v>
      </c>
      <c r="G5650" t="s">
        <v>3216</v>
      </c>
      <c r="H5650" s="1">
        <f>DATE(YEAR(invoices[[#This Row],[due_date]]),MONTH(invoices[[#This Row],[due_date]]),1)</f>
        <v>45047</v>
      </c>
      <c r="I5650" s="1">
        <v>45053</v>
      </c>
      <c r="J5650">
        <v>12500</v>
      </c>
      <c r="K5650">
        <v>1620</v>
      </c>
      <c r="L5650">
        <v>0</v>
      </c>
      <c r="M5650">
        <f>invoices[[#This Row],[rent_amount]]+invoices[[#This Row],[electricity_amount]]+invoices[[#This Row],[other_charges]]</f>
        <v>14120</v>
      </c>
      <c r="N5650" t="s">
        <v>28</v>
      </c>
      <c r="O5650" t="s">
        <v>60</v>
      </c>
      <c r="P5650">
        <v>0</v>
      </c>
      <c r="Q5650" t="b">
        <v>0</v>
      </c>
      <c r="R5650" t="s">
        <v>61</v>
      </c>
      <c r="S5650">
        <v>0</v>
      </c>
      <c r="T5650">
        <f>invoices[[#This Row],[total_amount]]</f>
        <v>14120</v>
      </c>
      <c r="U5650" t="s">
        <v>3098</v>
      </c>
      <c r="V5650" t="str">
        <f>INDEX([1]!Table1[tenantname],MATCH(invoices[[#This Row],[allotment_id]],[1]!Table1[TenantAllotmentID],0))</f>
        <v>Saket Kumar Baranwal (C11-C1)</v>
      </c>
      <c r="W5650" t="s">
        <v>14971</v>
      </c>
      <c r="X5650" t="s">
        <v>14972</v>
      </c>
      <c r="Y5650" s="4">
        <v>45047</v>
      </c>
      <c r="Z5650" t="s">
        <v>15808</v>
      </c>
      <c r="AA5650">
        <v>8971</v>
      </c>
      <c r="AB5650">
        <v>2991</v>
      </c>
      <c r="AC5650">
        <v>538</v>
      </c>
      <c r="AD5650" s="7">
        <f>invoices[[#This Row],[Rent]]+invoices[[#This Row],[Services]]+invoices[[#This Row],[GST]]</f>
        <v>12500</v>
      </c>
      <c r="AE5650" s="7">
        <f>invoices[[#This Row],[Total]]-invoices[[#This Row],[rent_amount]]</f>
        <v>0</v>
      </c>
      <c r="AF5650">
        <v>959</v>
      </c>
      <c r="AG5650">
        <v>1620</v>
      </c>
      <c r="AH5650">
        <f>invoices[[#This Row],[EB Amount]]-invoices[[#This Row],[electricity_amount]]</f>
        <v>0</v>
      </c>
    </row>
    <row r="5651" spans="1:34">
      <c r="A5651" t="s">
        <v>3242</v>
      </c>
      <c r="B5651" t="s">
        <v>22</v>
      </c>
      <c r="C5651" t="s">
        <v>1347</v>
      </c>
      <c r="D5651" t="s">
        <v>24</v>
      </c>
      <c r="E5651" t="s">
        <v>268</v>
      </c>
      <c r="F5651" t="s">
        <v>447</v>
      </c>
      <c r="G5651" t="s">
        <v>3243</v>
      </c>
      <c r="H5651" s="1">
        <f>DATE(YEAR(invoices[[#This Row],[due_date]]),MONTH(invoices[[#This Row],[due_date]]),1)</f>
        <v>45047</v>
      </c>
      <c r="I5651" s="1">
        <v>45053</v>
      </c>
      <c r="J5651">
        <v>12500</v>
      </c>
      <c r="K5651">
        <v>1320</v>
      </c>
      <c r="L5651">
        <v>0</v>
      </c>
      <c r="M5651">
        <f>invoices[[#This Row],[rent_amount]]+invoices[[#This Row],[electricity_amount]]+invoices[[#This Row],[other_charges]]</f>
        <v>13820</v>
      </c>
      <c r="N5651" t="s">
        <v>28</v>
      </c>
      <c r="O5651" t="s">
        <v>687</v>
      </c>
      <c r="P5651">
        <v>0</v>
      </c>
      <c r="Q5651" t="b">
        <v>0</v>
      </c>
      <c r="R5651" t="s">
        <v>61</v>
      </c>
      <c r="S5651">
        <v>0</v>
      </c>
      <c r="T5651">
        <f>invoices[[#This Row],[total_amount]]</f>
        <v>13820</v>
      </c>
      <c r="U5651" t="s">
        <v>2398</v>
      </c>
      <c r="V5651" t="str">
        <f>INDEX([1]!Table1[tenantname],MATCH(invoices[[#This Row],[allotment_id]],[1]!Table1[TenantAllotmentID],0))</f>
        <v>Binu John (C21-C2)</v>
      </c>
      <c r="W5651" t="s">
        <v>14438</v>
      </c>
      <c r="X5651" t="s">
        <v>14798</v>
      </c>
      <c r="Y5651" s="4">
        <v>45047</v>
      </c>
      <c r="Z5651" t="s">
        <v>15808</v>
      </c>
      <c r="AA5651">
        <v>8971</v>
      </c>
      <c r="AB5651">
        <v>2991</v>
      </c>
      <c r="AC5651">
        <v>538</v>
      </c>
      <c r="AD5651" s="7">
        <f>invoices[[#This Row],[Rent]]+invoices[[#This Row],[Services]]+invoices[[#This Row],[GST]]</f>
        <v>12500</v>
      </c>
      <c r="AE5651" s="7">
        <f>invoices[[#This Row],[Total]]-invoices[[#This Row],[rent_amount]]</f>
        <v>0</v>
      </c>
      <c r="AF5651">
        <v>970</v>
      </c>
      <c r="AG5651">
        <v>1320</v>
      </c>
      <c r="AH5651">
        <f>invoices[[#This Row],[EB Amount]]-invoices[[#This Row],[electricity_amount]]</f>
        <v>0</v>
      </c>
    </row>
    <row r="5652" spans="1:34">
      <c r="A5652" t="s">
        <v>3282</v>
      </c>
      <c r="B5652" t="s">
        <v>22</v>
      </c>
      <c r="C5652" t="s">
        <v>1744</v>
      </c>
      <c r="D5652" t="s">
        <v>24</v>
      </c>
      <c r="E5652" t="s">
        <v>195</v>
      </c>
      <c r="F5652" s="2" t="s">
        <v>1745</v>
      </c>
      <c r="G5652" t="s">
        <v>3283</v>
      </c>
      <c r="H5652" s="1">
        <f>DATE(YEAR(invoices[[#This Row],[due_date]]),MONTH(invoices[[#This Row],[due_date]]),1)</f>
        <v>45047</v>
      </c>
      <c r="I5652" s="1">
        <v>45053</v>
      </c>
      <c r="J5652">
        <v>12500</v>
      </c>
      <c r="K5652">
        <v>2430</v>
      </c>
      <c r="L5652">
        <v>0</v>
      </c>
      <c r="M5652">
        <f>invoices[[#This Row],[rent_amount]]+invoices[[#This Row],[electricity_amount]]+invoices[[#This Row],[other_charges]]</f>
        <v>14930</v>
      </c>
      <c r="N5652" t="s">
        <v>28</v>
      </c>
      <c r="O5652" t="s">
        <v>60</v>
      </c>
      <c r="P5652">
        <v>0</v>
      </c>
      <c r="Q5652" t="b">
        <v>0</v>
      </c>
      <c r="R5652" t="s">
        <v>61</v>
      </c>
      <c r="S5652">
        <v>0</v>
      </c>
      <c r="T5652">
        <f>invoices[[#This Row],[total_amount]]</f>
        <v>14930</v>
      </c>
      <c r="U5652" t="s">
        <v>1747</v>
      </c>
      <c r="V5652" t="str">
        <f>INDEX([1]!Table1[tenantname],MATCH(invoices[[#This Row],[allotment_id]],[1]!Table1[TenantAllotmentID],0))</f>
        <v>Siya Sharma (D41-C1)</v>
      </c>
      <c r="W5652" t="s">
        <v>14580</v>
      </c>
      <c r="X5652" t="s">
        <v>14581</v>
      </c>
      <c r="Y5652" s="4">
        <v>45047</v>
      </c>
      <c r="Z5652" t="s">
        <v>15808</v>
      </c>
      <c r="AA5652">
        <v>8971</v>
      </c>
      <c r="AB5652">
        <v>2991</v>
      </c>
      <c r="AC5652">
        <v>538</v>
      </c>
      <c r="AD5652" s="7">
        <f>invoices[[#This Row],[Rent]]+invoices[[#This Row],[Services]]+invoices[[#This Row],[GST]]</f>
        <v>12500</v>
      </c>
      <c r="AE5652" s="7">
        <f>invoices[[#This Row],[Total]]-invoices[[#This Row],[rent_amount]]</f>
        <v>0</v>
      </c>
      <c r="AF5652">
        <v>985</v>
      </c>
      <c r="AG5652">
        <v>2430</v>
      </c>
      <c r="AH5652">
        <f>invoices[[#This Row],[EB Amount]]-invoices[[#This Row],[electricity_amount]]</f>
        <v>0</v>
      </c>
    </row>
    <row r="5653" spans="1:34">
      <c r="A5653" t="s">
        <v>3461</v>
      </c>
      <c r="B5653" t="s">
        <v>22</v>
      </c>
      <c r="C5653" t="s">
        <v>3462</v>
      </c>
      <c r="D5653" t="s">
        <v>24</v>
      </c>
      <c r="E5653" t="s">
        <v>147</v>
      </c>
      <c r="F5653" t="s">
        <v>733</v>
      </c>
      <c r="G5653" t="s">
        <v>3463</v>
      </c>
      <c r="H5653" s="1">
        <f>DATE(YEAR(invoices[[#This Row],[due_date]]),MONTH(invoices[[#This Row],[due_date]]),1)</f>
        <v>45047</v>
      </c>
      <c r="I5653" s="1">
        <v>45053</v>
      </c>
      <c r="J5653">
        <v>13600</v>
      </c>
      <c r="K5653">
        <v>1200</v>
      </c>
      <c r="L5653">
        <v>0</v>
      </c>
      <c r="M5653">
        <f>invoices[[#This Row],[rent_amount]]+invoices[[#This Row],[electricity_amount]]+invoices[[#This Row],[other_charges]]</f>
        <v>14800</v>
      </c>
      <c r="N5653" t="s">
        <v>28</v>
      </c>
      <c r="O5653" t="s">
        <v>744</v>
      </c>
      <c r="P5653">
        <v>0</v>
      </c>
      <c r="Q5653" t="b">
        <v>0</v>
      </c>
      <c r="R5653" t="s">
        <v>61</v>
      </c>
      <c r="S5653">
        <v>0</v>
      </c>
      <c r="T5653">
        <f>invoices[[#This Row],[total_amount]]</f>
        <v>14800</v>
      </c>
      <c r="U5653" t="s">
        <v>3464</v>
      </c>
      <c r="V5653" t="str">
        <f>INDEX([1]!Table1[tenantname],MATCH(invoices[[#This Row],[allotment_id]],[1]!Table1[TenantAllotmentID],0))</f>
        <v>Praveen  Vadicharla (C31-B2)</v>
      </c>
      <c r="W5653" t="s">
        <v>15057</v>
      </c>
      <c r="X5653" t="s">
        <v>15058</v>
      </c>
      <c r="Y5653" s="4">
        <v>45047</v>
      </c>
      <c r="Z5653" t="s">
        <v>15808</v>
      </c>
      <c r="AA5653">
        <v>9761</v>
      </c>
      <c r="AB5653">
        <v>3253</v>
      </c>
      <c r="AC5653">
        <v>586</v>
      </c>
      <c r="AD5653" s="7">
        <f>invoices[[#This Row],[Rent]]+invoices[[#This Row],[Services]]+invoices[[#This Row],[GST]]</f>
        <v>13600</v>
      </c>
      <c r="AE5653" s="7">
        <f>invoices[[#This Row],[Total]]-invoices[[#This Row],[rent_amount]]</f>
        <v>0</v>
      </c>
      <c r="AF5653">
        <v>1066</v>
      </c>
      <c r="AG5653">
        <v>1200</v>
      </c>
      <c r="AH5653">
        <f>invoices[[#This Row],[EB Amount]]-invoices[[#This Row],[electricity_amount]]</f>
        <v>0</v>
      </c>
    </row>
    <row r="5654" spans="1:34">
      <c r="A5654" t="s">
        <v>3561</v>
      </c>
      <c r="B5654" t="s">
        <v>22</v>
      </c>
      <c r="C5654" t="s">
        <v>2545</v>
      </c>
      <c r="D5654" t="s">
        <v>24</v>
      </c>
      <c r="E5654" t="s">
        <v>34</v>
      </c>
      <c r="F5654" t="s">
        <v>35</v>
      </c>
      <c r="G5654" t="s">
        <v>3562</v>
      </c>
      <c r="H5654" s="1">
        <f>DATE(YEAR(invoices[[#This Row],[due_date]]),MONTH(invoices[[#This Row],[due_date]]),1)</f>
        <v>45047</v>
      </c>
      <c r="I5654" s="1">
        <v>45053</v>
      </c>
      <c r="J5654">
        <v>13600</v>
      </c>
      <c r="K5654">
        <v>3690</v>
      </c>
      <c r="L5654">
        <v>2250</v>
      </c>
      <c r="M5654">
        <f>invoices[[#This Row],[rent_amount]]+invoices[[#This Row],[electricity_amount]]+invoices[[#This Row],[other_charges]]</f>
        <v>19540</v>
      </c>
      <c r="N5654" t="s">
        <v>28</v>
      </c>
      <c r="O5654" t="s">
        <v>744</v>
      </c>
      <c r="P5654">
        <v>0</v>
      </c>
      <c r="Q5654" t="b">
        <v>0</v>
      </c>
      <c r="R5654" t="s">
        <v>61</v>
      </c>
      <c r="S5654">
        <v>0</v>
      </c>
      <c r="T5654">
        <f>invoices[[#This Row],[total_amount]]</f>
        <v>19540</v>
      </c>
      <c r="U5654" t="s">
        <v>2546</v>
      </c>
      <c r="V5654" t="str">
        <f>INDEX([1]!Table1[tenantname],MATCH(invoices[[#This Row],[allotment_id]],[1]!Table1[TenantAllotmentID],0))</f>
        <v>Deborah  Roseline (B43-B1)</v>
      </c>
      <c r="W5654" t="s">
        <v>14834</v>
      </c>
      <c r="X5654" t="s">
        <v>14835</v>
      </c>
      <c r="Y5654" s="4">
        <v>45047</v>
      </c>
      <c r="Z5654" t="s">
        <v>15808</v>
      </c>
      <c r="AA5654">
        <v>9761</v>
      </c>
      <c r="AB5654">
        <v>3253</v>
      </c>
      <c r="AC5654">
        <v>586</v>
      </c>
      <c r="AD5654" s="7">
        <f>invoices[[#This Row],[Rent]]+invoices[[#This Row],[Services]]+invoices[[#This Row],[GST]]</f>
        <v>13600</v>
      </c>
      <c r="AE5654" s="7">
        <f>invoices[[#This Row],[Total]]-invoices[[#This Row],[rent_amount]]</f>
        <v>0</v>
      </c>
      <c r="AF5654">
        <v>1106</v>
      </c>
      <c r="AG5654">
        <v>3690</v>
      </c>
      <c r="AH5654">
        <f>invoices[[#This Row],[EB Amount]]-invoices[[#This Row],[electricity_amount]]</f>
        <v>0</v>
      </c>
    </row>
    <row r="5655" spans="1:34">
      <c r="A5655" t="s">
        <v>3581</v>
      </c>
      <c r="B5655" t="s">
        <v>22</v>
      </c>
      <c r="C5655" t="s">
        <v>3582</v>
      </c>
      <c r="D5655" t="s">
        <v>24</v>
      </c>
      <c r="E5655" t="s">
        <v>226</v>
      </c>
      <c r="F5655" t="s">
        <v>2836</v>
      </c>
      <c r="G5655" t="s">
        <v>3583</v>
      </c>
      <c r="H5655" s="1">
        <f>DATE(YEAR(invoices[[#This Row],[due_date]]),MONTH(invoices[[#This Row],[due_date]]),1)</f>
        <v>45047</v>
      </c>
      <c r="I5655" s="1">
        <v>45053</v>
      </c>
      <c r="J5655">
        <v>439</v>
      </c>
      <c r="K5655">
        <v>2820</v>
      </c>
      <c r="L5655">
        <v>2250</v>
      </c>
      <c r="M5655">
        <f>invoices[[#This Row],[rent_amount]]+invoices[[#This Row],[electricity_amount]]+invoices[[#This Row],[other_charges]]</f>
        <v>5509</v>
      </c>
      <c r="N5655" t="s">
        <v>28</v>
      </c>
      <c r="O5655" t="s">
        <v>744</v>
      </c>
      <c r="P5655">
        <v>0</v>
      </c>
      <c r="Q5655" t="b">
        <v>0</v>
      </c>
      <c r="R5655" t="s">
        <v>61</v>
      </c>
      <c r="S5655">
        <v>0</v>
      </c>
      <c r="T5655">
        <f>invoices[[#This Row],[total_amount]]</f>
        <v>5509</v>
      </c>
      <c r="U5655" t="s">
        <v>3584</v>
      </c>
      <c r="V5655" t="str">
        <f>INDEX([1]!Table1[tenantname],MATCH(invoices[[#This Row],[allotment_id]],[1]!Table1[TenantAllotmentID],0))</f>
        <v>Jayashri  (B12-B1)</v>
      </c>
      <c r="W5655" t="s">
        <v>15086</v>
      </c>
      <c r="X5655" t="s">
        <v>15087</v>
      </c>
      <c r="Y5655" s="4">
        <v>45047</v>
      </c>
      <c r="Z5655" t="s">
        <v>15808</v>
      </c>
      <c r="AA5655">
        <v>315</v>
      </c>
      <c r="AB5655">
        <v>105</v>
      </c>
      <c r="AC5655">
        <v>19</v>
      </c>
      <c r="AD5655" s="7">
        <f>invoices[[#This Row],[Rent]]+invoices[[#This Row],[Services]]+invoices[[#This Row],[GST]]</f>
        <v>439</v>
      </c>
      <c r="AE5655" s="7">
        <f>invoices[[#This Row],[Total]]-invoices[[#This Row],[rent_amount]]</f>
        <v>0</v>
      </c>
      <c r="AF5655">
        <v>1115</v>
      </c>
      <c r="AG5655">
        <v>2820</v>
      </c>
      <c r="AH5655">
        <f>invoices[[#This Row],[EB Amount]]-invoices[[#This Row],[electricity_amount]]</f>
        <v>0</v>
      </c>
    </row>
    <row r="5656" spans="1:34">
      <c r="A5656" t="s">
        <v>3601</v>
      </c>
      <c r="B5656" t="s">
        <v>22</v>
      </c>
      <c r="C5656" t="s">
        <v>1253</v>
      </c>
      <c r="D5656" t="s">
        <v>24</v>
      </c>
      <c r="E5656" t="s">
        <v>569</v>
      </c>
      <c r="F5656" t="s">
        <v>670</v>
      </c>
      <c r="G5656" t="s">
        <v>3602</v>
      </c>
      <c r="H5656" s="1">
        <f>DATE(YEAR(invoices[[#This Row],[due_date]]),MONTH(invoices[[#This Row],[due_date]]),1)</f>
        <v>45047</v>
      </c>
      <c r="I5656" s="1">
        <v>45053</v>
      </c>
      <c r="J5656">
        <v>18300</v>
      </c>
      <c r="K5656">
        <v>2310</v>
      </c>
      <c r="L5656">
        <v>0</v>
      </c>
      <c r="M5656">
        <f>invoices[[#This Row],[rent_amount]]+invoices[[#This Row],[electricity_amount]]+invoices[[#This Row],[other_charges]]</f>
        <v>20610</v>
      </c>
      <c r="N5656" t="s">
        <v>28</v>
      </c>
      <c r="O5656" t="s">
        <v>744</v>
      </c>
      <c r="P5656">
        <v>0</v>
      </c>
      <c r="Q5656" t="b">
        <v>0</v>
      </c>
      <c r="R5656" t="s">
        <v>61</v>
      </c>
      <c r="S5656">
        <v>0</v>
      </c>
      <c r="T5656">
        <f>invoices[[#This Row],[total_amount]]</f>
        <v>20610</v>
      </c>
      <c r="U5656" t="s">
        <v>1254</v>
      </c>
      <c r="V5656" t="str">
        <f>INDEX([1]!Table1[tenantname],MATCH(invoices[[#This Row],[allotment_id]],[1]!Table1[TenantAllotmentID],0))</f>
        <v>Naveetha  Krishnan (C12-A1)</v>
      </c>
      <c r="W5656" t="s">
        <v>14400</v>
      </c>
      <c r="X5656" t="s">
        <v>14401</v>
      </c>
      <c r="Y5656" s="4">
        <v>45047</v>
      </c>
      <c r="Z5656" t="s">
        <v>15808</v>
      </c>
      <c r="AA5656">
        <v>13134</v>
      </c>
      <c r="AB5656">
        <v>4378</v>
      </c>
      <c r="AC5656">
        <v>788</v>
      </c>
      <c r="AD5656" s="7">
        <f>invoices[[#This Row],[Rent]]+invoices[[#This Row],[Services]]+invoices[[#This Row],[GST]]</f>
        <v>18300</v>
      </c>
      <c r="AE5656" s="7">
        <f>invoices[[#This Row],[Total]]-invoices[[#This Row],[rent_amount]]</f>
        <v>0</v>
      </c>
      <c r="AF5656">
        <v>1122</v>
      </c>
      <c r="AG5656">
        <v>2310</v>
      </c>
      <c r="AH5656">
        <f>invoices[[#This Row],[EB Amount]]-invoices[[#This Row],[electricity_amount]]</f>
        <v>0</v>
      </c>
    </row>
    <row r="5657" spans="1:34">
      <c r="A5657" s="2" t="s">
        <v>3609</v>
      </c>
      <c r="B5657" t="s">
        <v>22</v>
      </c>
      <c r="C5657" t="s">
        <v>1981</v>
      </c>
      <c r="D5657" t="s">
        <v>24</v>
      </c>
      <c r="E5657" t="s">
        <v>96</v>
      </c>
      <c r="F5657" t="s">
        <v>1982</v>
      </c>
      <c r="G5657" t="s">
        <v>3610</v>
      </c>
      <c r="H5657" s="1">
        <f>DATE(YEAR(invoices[[#This Row],[due_date]]),MONTH(invoices[[#This Row],[due_date]]),1)</f>
        <v>45047</v>
      </c>
      <c r="I5657" s="1">
        <v>45053</v>
      </c>
      <c r="J5657">
        <v>12500</v>
      </c>
      <c r="K5657">
        <v>1081</v>
      </c>
      <c r="L5657">
        <v>0</v>
      </c>
      <c r="M5657">
        <f>invoices[[#This Row],[rent_amount]]+invoices[[#This Row],[electricity_amount]]+invoices[[#This Row],[other_charges]]</f>
        <v>13581</v>
      </c>
      <c r="N5657" t="s">
        <v>28</v>
      </c>
      <c r="O5657" t="s">
        <v>744</v>
      </c>
      <c r="P5657">
        <v>0</v>
      </c>
      <c r="Q5657" t="b">
        <v>0</v>
      </c>
      <c r="R5657" t="s">
        <v>61</v>
      </c>
      <c r="S5657">
        <v>0</v>
      </c>
      <c r="T5657">
        <f>invoices[[#This Row],[total_amount]]</f>
        <v>13581</v>
      </c>
      <c r="U5657" t="s">
        <v>1984</v>
      </c>
      <c r="V5657" t="str">
        <f>INDEX([1]!Table1[tenantname],MATCH(invoices[[#This Row],[allotment_id]],[1]!Table1[TenantAllotmentID],0))</f>
        <v>Nitin Chanpuriya (B33-C1)</v>
      </c>
      <c r="W5657" t="s">
        <v>14667</v>
      </c>
      <c r="X5657" t="s">
        <v>14668</v>
      </c>
      <c r="Y5657" s="4">
        <v>45047</v>
      </c>
      <c r="Z5657" t="s">
        <v>15808</v>
      </c>
      <c r="AA5657">
        <v>8971</v>
      </c>
      <c r="AB5657">
        <v>2991</v>
      </c>
      <c r="AC5657">
        <v>538</v>
      </c>
      <c r="AD5657" s="7">
        <f>invoices[[#This Row],[Rent]]+invoices[[#This Row],[Services]]+invoices[[#This Row],[GST]]</f>
        <v>12500</v>
      </c>
      <c r="AE5657" s="7">
        <f>invoices[[#This Row],[Total]]-invoices[[#This Row],[rent_amount]]</f>
        <v>0</v>
      </c>
      <c r="AF5657">
        <v>1126</v>
      </c>
      <c r="AG5657">
        <v>1081</v>
      </c>
      <c r="AH5657">
        <f>invoices[[#This Row],[EB Amount]]-invoices[[#This Row],[electricity_amount]]</f>
        <v>0</v>
      </c>
    </row>
    <row r="5658" spans="1:34">
      <c r="A5658" s="2" t="s">
        <v>3626</v>
      </c>
      <c r="B5658" t="s">
        <v>22</v>
      </c>
      <c r="C5658" t="s">
        <v>3627</v>
      </c>
      <c r="D5658" t="s">
        <v>24</v>
      </c>
      <c r="E5658" t="s">
        <v>25</v>
      </c>
      <c r="F5658" t="s">
        <v>26</v>
      </c>
      <c r="G5658" t="s">
        <v>3628</v>
      </c>
      <c r="H5658" s="1">
        <f>DATE(YEAR(invoices[[#This Row],[due_date]]),MONTH(invoices[[#This Row],[due_date]]),1)</f>
        <v>45047</v>
      </c>
      <c r="I5658" s="1">
        <v>45053</v>
      </c>
      <c r="J5658">
        <v>12500</v>
      </c>
      <c r="K5658">
        <v>2580</v>
      </c>
      <c r="L5658">
        <v>0</v>
      </c>
      <c r="M5658">
        <f>invoices[[#This Row],[rent_amount]]+invoices[[#This Row],[electricity_amount]]+invoices[[#This Row],[other_charges]]</f>
        <v>15080</v>
      </c>
      <c r="N5658" t="s">
        <v>28</v>
      </c>
      <c r="O5658" t="s">
        <v>60</v>
      </c>
      <c r="P5658">
        <v>0</v>
      </c>
      <c r="Q5658" t="b">
        <v>0</v>
      </c>
      <c r="R5658" t="s">
        <v>61</v>
      </c>
      <c r="S5658">
        <v>0</v>
      </c>
      <c r="T5658">
        <f>invoices[[#This Row],[total_amount]]</f>
        <v>15080</v>
      </c>
      <c r="U5658" t="s">
        <v>3629</v>
      </c>
      <c r="V5658" t="str">
        <f>INDEX([1]!Table1[tenantname],MATCH(invoices[[#This Row],[allotment_id]],[1]!Table1[TenantAllotmentID],0))</f>
        <v>Sameeksha Mahajan (A24-C1)</v>
      </c>
      <c r="W5658" t="s">
        <v>15093</v>
      </c>
      <c r="X5658" t="s">
        <v>15094</v>
      </c>
      <c r="Y5658" s="4">
        <v>45047</v>
      </c>
      <c r="Z5658" t="s">
        <v>15808</v>
      </c>
      <c r="AA5658">
        <v>8971</v>
      </c>
      <c r="AB5658">
        <v>2991</v>
      </c>
      <c r="AC5658">
        <v>538</v>
      </c>
      <c r="AD5658" s="7">
        <f>invoices[[#This Row],[Rent]]+invoices[[#This Row],[Services]]+invoices[[#This Row],[GST]]</f>
        <v>12500</v>
      </c>
      <c r="AE5658" s="7">
        <f>invoices[[#This Row],[Total]]-invoices[[#This Row],[rent_amount]]</f>
        <v>0</v>
      </c>
      <c r="AF5658">
        <v>1134</v>
      </c>
      <c r="AG5658">
        <v>2580</v>
      </c>
      <c r="AH5658">
        <f>invoices[[#This Row],[EB Amount]]-invoices[[#This Row],[electricity_amount]]</f>
        <v>0</v>
      </c>
    </row>
    <row r="5659" spans="1:34">
      <c r="A5659" t="s">
        <v>3648</v>
      </c>
      <c r="B5659" t="s">
        <v>22</v>
      </c>
      <c r="C5659" t="s">
        <v>558</v>
      </c>
      <c r="D5659" t="s">
        <v>24</v>
      </c>
      <c r="E5659" t="s">
        <v>72</v>
      </c>
      <c r="F5659" t="s">
        <v>559</v>
      </c>
      <c r="G5659" t="s">
        <v>3649</v>
      </c>
      <c r="H5659" s="1">
        <f>DATE(YEAR(invoices[[#This Row],[due_date]]),MONTH(invoices[[#This Row],[due_date]]),1)</f>
        <v>45047</v>
      </c>
      <c r="I5659" s="1">
        <v>45053</v>
      </c>
      <c r="J5659">
        <v>13600</v>
      </c>
      <c r="K5659">
        <v>3180</v>
      </c>
      <c r="L5659">
        <v>0</v>
      </c>
      <c r="M5659">
        <f>invoices[[#This Row],[rent_amount]]+invoices[[#This Row],[electricity_amount]]+invoices[[#This Row],[other_charges]]</f>
        <v>16780</v>
      </c>
      <c r="N5659" t="s">
        <v>28</v>
      </c>
      <c r="O5659" t="s">
        <v>744</v>
      </c>
      <c r="P5659">
        <v>0</v>
      </c>
      <c r="Q5659" t="b">
        <v>0</v>
      </c>
      <c r="R5659" t="s">
        <v>61</v>
      </c>
      <c r="S5659">
        <v>0</v>
      </c>
      <c r="T5659">
        <f>invoices[[#This Row],[total_amount]]</f>
        <v>16780</v>
      </c>
      <c r="U5659" t="s">
        <v>561</v>
      </c>
      <c r="V5659" t="str">
        <f>INDEX([1]!Table1[tenantname],MATCH(invoices[[#This Row],[allotment_id]],[1]!Table1[TenantAllotmentID],0))</f>
        <v>Nithya Rajendran (C34-B2)</v>
      </c>
      <c r="W5659" t="s">
        <v>14151</v>
      </c>
      <c r="X5659" t="s">
        <v>14152</v>
      </c>
      <c r="Y5659" s="4">
        <v>45047</v>
      </c>
      <c r="Z5659" t="s">
        <v>15808</v>
      </c>
      <c r="AA5659">
        <v>9761</v>
      </c>
      <c r="AB5659">
        <v>3253</v>
      </c>
      <c r="AC5659">
        <v>586</v>
      </c>
      <c r="AD5659" s="7">
        <f>invoices[[#This Row],[Rent]]+invoices[[#This Row],[Services]]+invoices[[#This Row],[GST]]</f>
        <v>13600</v>
      </c>
      <c r="AE5659" s="7">
        <f>invoices[[#This Row],[Total]]-invoices[[#This Row],[rent_amount]]</f>
        <v>0</v>
      </c>
      <c r="AF5659">
        <v>1142</v>
      </c>
      <c r="AG5659">
        <v>3180</v>
      </c>
      <c r="AH5659">
        <f>invoices[[#This Row],[EB Amount]]-invoices[[#This Row],[electricity_amount]]</f>
        <v>0</v>
      </c>
    </row>
    <row r="5660" spans="1:34">
      <c r="A5660" t="s">
        <v>3672</v>
      </c>
      <c r="B5660" t="s">
        <v>22</v>
      </c>
      <c r="C5660" t="s">
        <v>1938</v>
      </c>
      <c r="D5660" t="s">
        <v>24</v>
      </c>
      <c r="E5660" t="s">
        <v>342</v>
      </c>
      <c r="F5660" t="s">
        <v>1768</v>
      </c>
      <c r="G5660" t="s">
        <v>3673</v>
      </c>
      <c r="H5660" s="1">
        <f>DATE(YEAR(invoices[[#This Row],[due_date]]),MONTH(invoices[[#This Row],[due_date]]),1)</f>
        <v>45047</v>
      </c>
      <c r="I5660" s="1">
        <v>45053</v>
      </c>
      <c r="J5660">
        <v>13600</v>
      </c>
      <c r="K5660">
        <v>383</v>
      </c>
      <c r="L5660">
        <v>0</v>
      </c>
      <c r="M5660">
        <f>invoices[[#This Row],[rent_amount]]+invoices[[#This Row],[electricity_amount]]+invoices[[#This Row],[other_charges]]</f>
        <v>13983</v>
      </c>
      <c r="N5660" t="s">
        <v>28</v>
      </c>
      <c r="O5660" t="s">
        <v>744</v>
      </c>
      <c r="P5660">
        <v>0</v>
      </c>
      <c r="Q5660" t="b">
        <v>0</v>
      </c>
      <c r="R5660" t="s">
        <v>61</v>
      </c>
      <c r="S5660">
        <v>0</v>
      </c>
      <c r="T5660">
        <f>invoices[[#This Row],[total_amount]]</f>
        <v>13983</v>
      </c>
      <c r="U5660" t="s">
        <v>1940</v>
      </c>
      <c r="V5660" t="str">
        <f>INDEX([1]!Table1[tenantname],MATCH(invoices[[#This Row],[allotment_id]],[1]!Table1[TenantAllotmentID],0))</f>
        <v>Mounika C S (D11-C1)</v>
      </c>
      <c r="W5660" t="s">
        <v>14651</v>
      </c>
      <c r="X5660" t="s">
        <v>14652</v>
      </c>
      <c r="Y5660" s="4">
        <v>45047</v>
      </c>
      <c r="Z5660" t="s">
        <v>15808</v>
      </c>
      <c r="AA5660">
        <v>9761</v>
      </c>
      <c r="AB5660">
        <v>3253</v>
      </c>
      <c r="AC5660">
        <v>586</v>
      </c>
      <c r="AD5660" s="7">
        <f>invoices[[#This Row],[Rent]]+invoices[[#This Row],[Services]]+invoices[[#This Row],[GST]]</f>
        <v>13600</v>
      </c>
      <c r="AE5660" s="7">
        <f>invoices[[#This Row],[Total]]-invoices[[#This Row],[rent_amount]]</f>
        <v>0</v>
      </c>
      <c r="AF5660">
        <v>1149</v>
      </c>
      <c r="AG5660">
        <v>383</v>
      </c>
      <c r="AH5660">
        <f>invoices[[#This Row],[EB Amount]]-invoices[[#This Row],[electricity_amount]]</f>
        <v>0</v>
      </c>
    </row>
    <row r="5661" spans="1:34">
      <c r="A5661" t="s">
        <v>3748</v>
      </c>
      <c r="B5661" t="s">
        <v>22</v>
      </c>
      <c r="C5661" t="s">
        <v>893</v>
      </c>
      <c r="D5661" t="s">
        <v>24</v>
      </c>
      <c r="E5661" t="s">
        <v>104</v>
      </c>
      <c r="F5661" t="s">
        <v>894</v>
      </c>
      <c r="G5661" t="s">
        <v>3749</v>
      </c>
      <c r="H5661" s="1">
        <f>DATE(YEAR(invoices[[#This Row],[due_date]]),MONTH(invoices[[#This Row],[due_date]]),1)</f>
        <v>45047</v>
      </c>
      <c r="I5661" s="1">
        <v>45053</v>
      </c>
      <c r="J5661">
        <v>13600</v>
      </c>
      <c r="K5661">
        <v>1350</v>
      </c>
      <c r="L5661">
        <v>0</v>
      </c>
      <c r="M5661">
        <f>invoices[[#This Row],[rent_amount]]+invoices[[#This Row],[electricity_amount]]+invoices[[#This Row],[other_charges]]</f>
        <v>14950</v>
      </c>
      <c r="N5661" t="s">
        <v>28</v>
      </c>
      <c r="O5661" t="s">
        <v>744</v>
      </c>
      <c r="P5661">
        <v>0</v>
      </c>
      <c r="Q5661" t="b">
        <v>0</v>
      </c>
      <c r="R5661" t="s">
        <v>61</v>
      </c>
      <c r="S5661">
        <v>0</v>
      </c>
      <c r="T5661">
        <f>invoices[[#This Row],[total_amount]]</f>
        <v>14950</v>
      </c>
      <c r="U5661" t="s">
        <v>895</v>
      </c>
      <c r="V5661" t="str">
        <f>INDEX([1]!Table1[tenantname],MATCH(invoices[[#This Row],[allotment_id]],[1]!Table1[TenantAllotmentID],0))</f>
        <v>Kumaraswamy K (B14-B1)</v>
      </c>
      <c r="W5661" t="s">
        <v>14271</v>
      </c>
      <c r="X5661" t="s">
        <v>14272</v>
      </c>
      <c r="Y5661" s="4">
        <v>45047</v>
      </c>
      <c r="Z5661" t="s">
        <v>15808</v>
      </c>
      <c r="AA5661">
        <v>9761</v>
      </c>
      <c r="AB5661">
        <v>3253</v>
      </c>
      <c r="AC5661">
        <v>586</v>
      </c>
      <c r="AD5661" s="7">
        <f>invoices[[#This Row],[Rent]]+invoices[[#This Row],[Services]]+invoices[[#This Row],[GST]]</f>
        <v>13600</v>
      </c>
      <c r="AE5661" s="7">
        <f>invoices[[#This Row],[Total]]-invoices[[#This Row],[rent_amount]]</f>
        <v>0</v>
      </c>
      <c r="AF5661">
        <v>1182</v>
      </c>
      <c r="AG5661">
        <v>1350</v>
      </c>
      <c r="AH5661">
        <f>invoices[[#This Row],[EB Amount]]-invoices[[#This Row],[electricity_amount]]</f>
        <v>0</v>
      </c>
    </row>
    <row r="5662" spans="1:34">
      <c r="A5662" t="s">
        <v>3816</v>
      </c>
      <c r="B5662" t="s">
        <v>22</v>
      </c>
      <c r="C5662" t="s">
        <v>1864</v>
      </c>
      <c r="D5662" t="s">
        <v>24</v>
      </c>
      <c r="E5662" t="s">
        <v>25</v>
      </c>
      <c r="F5662" t="s">
        <v>1865</v>
      </c>
      <c r="G5662" t="s">
        <v>3817</v>
      </c>
      <c r="H5662" s="1">
        <f>DATE(YEAR(invoices[[#This Row],[due_date]]),MONTH(invoices[[#This Row],[due_date]]),1)</f>
        <v>45047</v>
      </c>
      <c r="I5662" s="1">
        <v>45053</v>
      </c>
      <c r="J5662">
        <v>11500</v>
      </c>
      <c r="K5662">
        <v>2580</v>
      </c>
      <c r="L5662">
        <v>0</v>
      </c>
      <c r="M5662">
        <f>invoices[[#This Row],[rent_amount]]+invoices[[#This Row],[electricity_amount]]+invoices[[#This Row],[other_charges]]</f>
        <v>14080</v>
      </c>
      <c r="N5662" t="s">
        <v>28</v>
      </c>
      <c r="O5662" t="s">
        <v>744</v>
      </c>
      <c r="P5662">
        <v>0</v>
      </c>
      <c r="Q5662" t="b">
        <v>0</v>
      </c>
      <c r="R5662" t="s">
        <v>61</v>
      </c>
      <c r="S5662">
        <v>0</v>
      </c>
      <c r="T5662">
        <f>invoices[[#This Row],[total_amount]]</f>
        <v>14080</v>
      </c>
      <c r="U5662" t="s">
        <v>1868</v>
      </c>
      <c r="V5662" t="str">
        <f>INDEX([1]!Table1[tenantname],MATCH(invoices[[#This Row],[allotment_id]],[1]!Table1[TenantAllotmentID],0))</f>
        <v>Preeti Jharia (A24-B2)</v>
      </c>
      <c r="W5662" t="s">
        <v>14623</v>
      </c>
      <c r="X5662" t="s">
        <v>14624</v>
      </c>
      <c r="Y5662" s="4">
        <v>45047</v>
      </c>
      <c r="Z5662" t="s">
        <v>15808</v>
      </c>
      <c r="AA5662">
        <v>8254</v>
      </c>
      <c r="AB5662">
        <v>2751</v>
      </c>
      <c r="AC5662">
        <v>495</v>
      </c>
      <c r="AD5662" s="7">
        <f>invoices[[#This Row],[Rent]]+invoices[[#This Row],[Services]]+invoices[[#This Row],[GST]]</f>
        <v>11500</v>
      </c>
      <c r="AE5662" s="7">
        <f>invoices[[#This Row],[Total]]-invoices[[#This Row],[rent_amount]]</f>
        <v>0</v>
      </c>
      <c r="AF5662">
        <v>1213</v>
      </c>
      <c r="AG5662">
        <v>2580</v>
      </c>
      <c r="AH5662">
        <f>invoices[[#This Row],[EB Amount]]-invoices[[#This Row],[electricity_amount]]</f>
        <v>0</v>
      </c>
    </row>
    <row r="5663" spans="1:34">
      <c r="A5663" t="s">
        <v>3840</v>
      </c>
      <c r="B5663" t="s">
        <v>22</v>
      </c>
      <c r="C5663" t="s">
        <v>3841</v>
      </c>
      <c r="D5663" t="s">
        <v>24</v>
      </c>
      <c r="E5663" t="s">
        <v>96</v>
      </c>
      <c r="F5663" t="s">
        <v>390</v>
      </c>
      <c r="G5663" t="s">
        <v>3842</v>
      </c>
      <c r="H5663" s="1">
        <f>DATE(YEAR(invoices[[#This Row],[due_date]]),MONTH(invoices[[#This Row],[due_date]]),1)</f>
        <v>45047</v>
      </c>
      <c r="I5663" s="1">
        <v>45053</v>
      </c>
      <c r="J5663">
        <v>13600</v>
      </c>
      <c r="K5663">
        <v>1410</v>
      </c>
      <c r="L5663">
        <v>2250</v>
      </c>
      <c r="M5663">
        <f>invoices[[#This Row],[rent_amount]]+invoices[[#This Row],[electricity_amount]]+invoices[[#This Row],[other_charges]]</f>
        <v>17260</v>
      </c>
      <c r="N5663" t="s">
        <v>28</v>
      </c>
      <c r="O5663" t="s">
        <v>60</v>
      </c>
      <c r="P5663">
        <v>0</v>
      </c>
      <c r="Q5663" t="b">
        <v>0</v>
      </c>
      <c r="R5663" t="s">
        <v>61</v>
      </c>
      <c r="S5663">
        <v>0</v>
      </c>
      <c r="T5663">
        <f>invoices[[#This Row],[total_amount]]</f>
        <v>17260</v>
      </c>
      <c r="U5663" t="s">
        <v>3843</v>
      </c>
      <c r="V5663" t="str">
        <f>INDEX([1]!Table1[tenantname],MATCH(invoices[[#This Row],[allotment_id]],[1]!Table1[TenantAllotmentID],0))</f>
        <v>Rahul Pillay (B33-A1)</v>
      </c>
      <c r="W5663" t="s">
        <v>15136</v>
      </c>
      <c r="X5663" t="s">
        <v>15137</v>
      </c>
      <c r="Y5663" s="4">
        <v>45047</v>
      </c>
      <c r="Z5663" t="s">
        <v>15808</v>
      </c>
      <c r="AA5663">
        <v>9761</v>
      </c>
      <c r="AB5663">
        <v>3253</v>
      </c>
      <c r="AC5663">
        <v>586</v>
      </c>
      <c r="AD5663" s="7">
        <f>invoices[[#This Row],[Rent]]+invoices[[#This Row],[Services]]+invoices[[#This Row],[GST]]</f>
        <v>13600</v>
      </c>
      <c r="AE5663" s="7">
        <f>invoices[[#This Row],[Total]]-invoices[[#This Row],[rent_amount]]</f>
        <v>0</v>
      </c>
      <c r="AF5663">
        <v>1224</v>
      </c>
      <c r="AG5663">
        <v>1410</v>
      </c>
      <c r="AH5663">
        <f>invoices[[#This Row],[EB Amount]]-invoices[[#This Row],[electricity_amount]]</f>
        <v>0</v>
      </c>
    </row>
    <row r="5664" spans="1:34">
      <c r="A5664" t="s">
        <v>4041</v>
      </c>
      <c r="B5664" t="s">
        <v>22</v>
      </c>
      <c r="C5664" t="s">
        <v>1351</v>
      </c>
      <c r="D5664" t="s">
        <v>24</v>
      </c>
      <c r="E5664" t="s">
        <v>329</v>
      </c>
      <c r="F5664" t="s">
        <v>1352</v>
      </c>
      <c r="G5664" t="s">
        <v>4042</v>
      </c>
      <c r="H5664" s="1">
        <f>DATE(YEAR(invoices[[#This Row],[due_date]]),MONTH(invoices[[#This Row],[due_date]]),1)</f>
        <v>45047</v>
      </c>
      <c r="I5664" s="1">
        <v>45053</v>
      </c>
      <c r="J5664">
        <v>13600</v>
      </c>
      <c r="K5664">
        <v>1950</v>
      </c>
      <c r="L5664">
        <v>0</v>
      </c>
      <c r="M5664">
        <f>invoices[[#This Row],[rent_amount]]+invoices[[#This Row],[electricity_amount]]+invoices[[#This Row],[other_charges]]</f>
        <v>15550</v>
      </c>
      <c r="N5664" t="s">
        <v>28</v>
      </c>
      <c r="O5664" t="s">
        <v>744</v>
      </c>
      <c r="P5664">
        <v>0</v>
      </c>
      <c r="Q5664" t="b">
        <v>0</v>
      </c>
      <c r="R5664" t="s">
        <v>61</v>
      </c>
      <c r="S5664">
        <v>0</v>
      </c>
      <c r="T5664">
        <f>invoices[[#This Row],[total_amount]]</f>
        <v>15550</v>
      </c>
      <c r="U5664" t="s">
        <v>1354</v>
      </c>
      <c r="V5664" t="str">
        <f>INDEX([1]!Table1[tenantname],MATCH(invoices[[#This Row],[allotment_id]],[1]!Table1[TenantAllotmentID],0))</f>
        <v>Harsh Kamboj (C43-B1)</v>
      </c>
      <c r="W5664" t="s">
        <v>14440</v>
      </c>
      <c r="X5664" t="s">
        <v>14441</v>
      </c>
      <c r="Y5664" s="4">
        <v>45047</v>
      </c>
      <c r="Z5664" t="s">
        <v>15808</v>
      </c>
      <c r="AA5664">
        <v>9761</v>
      </c>
      <c r="AB5664">
        <v>3253</v>
      </c>
      <c r="AC5664">
        <v>586</v>
      </c>
      <c r="AD5664" s="7">
        <f>invoices[[#This Row],[Rent]]+invoices[[#This Row],[Services]]+invoices[[#This Row],[GST]]</f>
        <v>13600</v>
      </c>
      <c r="AE5664" s="7">
        <f>invoices[[#This Row],[Total]]-invoices[[#This Row],[rent_amount]]</f>
        <v>0</v>
      </c>
      <c r="AF5664">
        <v>1313</v>
      </c>
      <c r="AG5664">
        <v>1950</v>
      </c>
      <c r="AH5664">
        <f>invoices[[#This Row],[EB Amount]]-invoices[[#This Row],[electricity_amount]]</f>
        <v>0</v>
      </c>
    </row>
    <row r="5665" spans="1:34">
      <c r="A5665" t="s">
        <v>4372</v>
      </c>
      <c r="B5665" t="s">
        <v>22</v>
      </c>
      <c r="C5665" t="s">
        <v>1421</v>
      </c>
      <c r="D5665" t="s">
        <v>24</v>
      </c>
      <c r="E5665" t="s">
        <v>34</v>
      </c>
      <c r="F5665" t="s">
        <v>58</v>
      </c>
      <c r="G5665" t="s">
        <v>4373</v>
      </c>
      <c r="H5665" s="1">
        <f>DATE(YEAR(invoices[[#This Row],[due_date]]),MONTH(invoices[[#This Row],[due_date]]),1)</f>
        <v>45047</v>
      </c>
      <c r="I5665" s="1">
        <v>45053</v>
      </c>
      <c r="J5665">
        <v>11845</v>
      </c>
      <c r="K5665">
        <v>0</v>
      </c>
      <c r="L5665">
        <v>0</v>
      </c>
      <c r="M5665">
        <f>invoices[[#This Row],[rent_amount]]+invoices[[#This Row],[electricity_amount]]+invoices[[#This Row],[other_charges]]</f>
        <v>11845</v>
      </c>
      <c r="N5665" t="s">
        <v>28</v>
      </c>
      <c r="O5665" t="s">
        <v>60</v>
      </c>
      <c r="P5665">
        <v>0</v>
      </c>
      <c r="Q5665" t="b">
        <v>0</v>
      </c>
      <c r="R5665" t="s">
        <v>61</v>
      </c>
      <c r="S5665">
        <v>0</v>
      </c>
      <c r="T5665">
        <f>invoices[[#This Row],[total_amount]]</f>
        <v>11845</v>
      </c>
      <c r="U5665" t="s">
        <v>1423</v>
      </c>
      <c r="V5665" t="str">
        <f>INDEX([1]!Table1[tenantname],MATCH(invoices[[#This Row],[allotment_id]],[1]!Table1[TenantAllotmentID],0))</f>
        <v>Sai Roshni Matta (B43-B2)</v>
      </c>
      <c r="W5665" t="s">
        <v>14466</v>
      </c>
      <c r="X5665" t="s">
        <v>14467</v>
      </c>
      <c r="Y5665" s="4">
        <v>45047</v>
      </c>
      <c r="Z5665" t="s">
        <v>15808</v>
      </c>
      <c r="AA5665">
        <v>8502</v>
      </c>
      <c r="AB5665">
        <v>2833</v>
      </c>
      <c r="AC5665">
        <v>510</v>
      </c>
      <c r="AD5665" s="7">
        <f>invoices[[#This Row],[Rent]]+invoices[[#This Row],[Services]]+invoices[[#This Row],[GST]]</f>
        <v>11845</v>
      </c>
      <c r="AE5665" s="7">
        <f>invoices[[#This Row],[Total]]-invoices[[#This Row],[rent_amount]]</f>
        <v>0</v>
      </c>
      <c r="AF5665">
        <v>1458</v>
      </c>
      <c r="AG5665">
        <v>0</v>
      </c>
      <c r="AH5665">
        <f>invoices[[#This Row],[EB Amount]]-invoices[[#This Row],[electricity_amount]]</f>
        <v>0</v>
      </c>
    </row>
    <row r="5666" spans="1:34">
      <c r="A5666" t="s">
        <v>4398</v>
      </c>
      <c r="B5666" t="s">
        <v>22</v>
      </c>
      <c r="C5666" t="s">
        <v>1436</v>
      </c>
      <c r="D5666" t="s">
        <v>24</v>
      </c>
      <c r="E5666" t="s">
        <v>349</v>
      </c>
      <c r="F5666" t="s">
        <v>716</v>
      </c>
      <c r="G5666" t="s">
        <v>4399</v>
      </c>
      <c r="H5666" s="1">
        <f>DATE(YEAR(invoices[[#This Row],[due_date]]),MONTH(invoices[[#This Row],[due_date]]),1)</f>
        <v>45047</v>
      </c>
      <c r="I5666" s="1">
        <v>45053</v>
      </c>
      <c r="J5666">
        <v>13600</v>
      </c>
      <c r="K5666">
        <v>663</v>
      </c>
      <c r="L5666">
        <v>0</v>
      </c>
      <c r="M5666">
        <f>invoices[[#This Row],[rent_amount]]+invoices[[#This Row],[electricity_amount]]+invoices[[#This Row],[other_charges]]</f>
        <v>14263</v>
      </c>
      <c r="N5666" t="s">
        <v>28</v>
      </c>
      <c r="O5666" t="s">
        <v>687</v>
      </c>
      <c r="P5666">
        <v>0</v>
      </c>
      <c r="Q5666" t="b">
        <v>0</v>
      </c>
      <c r="R5666" t="s">
        <v>61</v>
      </c>
      <c r="S5666">
        <v>0</v>
      </c>
      <c r="T5666">
        <f>invoices[[#This Row],[total_amount]]</f>
        <v>14263</v>
      </c>
      <c r="U5666" t="s">
        <v>1439</v>
      </c>
      <c r="V5666" t="str">
        <f>INDEX([1]!Table1[tenantname],MATCH(invoices[[#This Row],[allotment_id]],[1]!Table1[TenantAllotmentID],0))</f>
        <v>Anil  raagu (B11-D1)</v>
      </c>
      <c r="W5666" t="s">
        <v>14472</v>
      </c>
      <c r="X5666" t="s">
        <v>14473</v>
      </c>
      <c r="Y5666" s="4">
        <v>45047</v>
      </c>
      <c r="Z5666" t="s">
        <v>15808</v>
      </c>
      <c r="AA5666">
        <v>9761</v>
      </c>
      <c r="AB5666">
        <v>3253</v>
      </c>
      <c r="AC5666">
        <v>586</v>
      </c>
      <c r="AD5666" s="7">
        <f>invoices[[#This Row],[Rent]]+invoices[[#This Row],[Services]]+invoices[[#This Row],[GST]]</f>
        <v>13600</v>
      </c>
      <c r="AE5666" s="7">
        <f>invoices[[#This Row],[Total]]-invoices[[#This Row],[rent_amount]]</f>
        <v>0</v>
      </c>
      <c r="AF5666">
        <v>1468</v>
      </c>
      <c r="AG5666">
        <v>663</v>
      </c>
      <c r="AH5666">
        <f>invoices[[#This Row],[EB Amount]]-invoices[[#This Row],[electricity_amount]]</f>
        <v>0</v>
      </c>
    </row>
    <row r="5667" spans="1:34">
      <c r="A5667" t="s">
        <v>4753</v>
      </c>
      <c r="B5667" t="s">
        <v>22</v>
      </c>
      <c r="C5667" t="s">
        <v>4754</v>
      </c>
      <c r="D5667" t="s">
        <v>24</v>
      </c>
      <c r="E5667" t="s">
        <v>112</v>
      </c>
      <c r="F5667" t="s">
        <v>1343</v>
      </c>
      <c r="G5667" t="s">
        <v>4755</v>
      </c>
      <c r="H5667" s="1">
        <f>DATE(YEAR(invoices[[#This Row],[due_date]]),MONTH(invoices[[#This Row],[due_date]]),1)</f>
        <v>45047</v>
      </c>
      <c r="I5667" s="1">
        <v>45053</v>
      </c>
      <c r="J5667">
        <v>18300</v>
      </c>
      <c r="K5667">
        <v>1485</v>
      </c>
      <c r="L5667">
        <v>0</v>
      </c>
      <c r="M5667">
        <f>invoices[[#This Row],[rent_amount]]+invoices[[#This Row],[electricity_amount]]+invoices[[#This Row],[other_charges]]</f>
        <v>19785</v>
      </c>
      <c r="N5667" t="s">
        <v>28</v>
      </c>
      <c r="O5667" t="s">
        <v>744</v>
      </c>
      <c r="P5667">
        <v>0</v>
      </c>
      <c r="Q5667" t="b">
        <v>0</v>
      </c>
      <c r="R5667" t="s">
        <v>61</v>
      </c>
      <c r="S5667">
        <v>0</v>
      </c>
      <c r="T5667">
        <f>invoices[[#This Row],[total_amount]]</f>
        <v>19785</v>
      </c>
      <c r="U5667" t="s">
        <v>4756</v>
      </c>
      <c r="V5667" t="str">
        <f>INDEX([1]!Table1[tenantname],MATCH(invoices[[#This Row],[allotment_id]],[1]!Table1[TenantAllotmentID],0))</f>
        <v>Neeharika Katturoju (A23-A1)</v>
      </c>
      <c r="W5667" t="s">
        <v>15281</v>
      </c>
      <c r="X5667" t="s">
        <v>15282</v>
      </c>
      <c r="Y5667" s="4">
        <v>45047</v>
      </c>
      <c r="Z5667" t="s">
        <v>15808</v>
      </c>
      <c r="AA5667">
        <v>13134</v>
      </c>
      <c r="AB5667">
        <v>4378</v>
      </c>
      <c r="AC5667">
        <v>788</v>
      </c>
      <c r="AD5667" s="7">
        <f>invoices[[#This Row],[Rent]]+invoices[[#This Row],[Services]]+invoices[[#This Row],[GST]]</f>
        <v>18300</v>
      </c>
      <c r="AE5667" s="7">
        <f>invoices[[#This Row],[Total]]-invoices[[#This Row],[rent_amount]]</f>
        <v>0</v>
      </c>
      <c r="AF5667">
        <v>1628</v>
      </c>
      <c r="AG5667">
        <v>1485</v>
      </c>
      <c r="AH5667">
        <f>invoices[[#This Row],[EB Amount]]-invoices[[#This Row],[electricity_amount]]</f>
        <v>0</v>
      </c>
    </row>
    <row r="5668" spans="1:34">
      <c r="A5668" t="s">
        <v>4872</v>
      </c>
      <c r="B5668" t="s">
        <v>22</v>
      </c>
      <c r="C5668" t="s">
        <v>260</v>
      </c>
      <c r="D5668" t="s">
        <v>24</v>
      </c>
      <c r="E5668" t="s">
        <v>226</v>
      </c>
      <c r="F5668" t="s">
        <v>261</v>
      </c>
      <c r="G5668" t="s">
        <v>4873</v>
      </c>
      <c r="H5668" s="1">
        <f>DATE(YEAR(invoices[[#This Row],[due_date]]),MONTH(invoices[[#This Row],[due_date]]),1)</f>
        <v>45047</v>
      </c>
      <c r="I5668" s="1">
        <v>45053</v>
      </c>
      <c r="J5668">
        <v>12500</v>
      </c>
      <c r="K5668">
        <v>2820</v>
      </c>
      <c r="L5668">
        <v>0</v>
      </c>
      <c r="M5668">
        <f>invoices[[#This Row],[rent_amount]]+invoices[[#This Row],[electricity_amount]]+invoices[[#This Row],[other_charges]]</f>
        <v>15320</v>
      </c>
      <c r="N5668" t="s">
        <v>28</v>
      </c>
      <c r="O5668" t="s">
        <v>744</v>
      </c>
      <c r="P5668">
        <v>0</v>
      </c>
      <c r="Q5668" t="b">
        <v>0</v>
      </c>
      <c r="R5668" t="s">
        <v>61</v>
      </c>
      <c r="S5668">
        <v>0</v>
      </c>
      <c r="T5668">
        <f>invoices[[#This Row],[total_amount]]</f>
        <v>15320</v>
      </c>
      <c r="U5668" t="s">
        <v>265</v>
      </c>
      <c r="V5668" t="str">
        <f>INDEX([1]!Table1[tenantname],MATCH(invoices[[#This Row],[allotment_id]],[1]!Table1[TenantAllotmentID],0))</f>
        <v>Indira Ch (B12-C1)</v>
      </c>
      <c r="W5668" t="s">
        <v>14048</v>
      </c>
      <c r="X5668" t="s">
        <v>14049</v>
      </c>
      <c r="Y5668" s="4">
        <v>45047</v>
      </c>
      <c r="Z5668" t="s">
        <v>15808</v>
      </c>
      <c r="AA5668">
        <v>8971</v>
      </c>
      <c r="AB5668">
        <v>2991</v>
      </c>
      <c r="AC5668">
        <v>538</v>
      </c>
      <c r="AD5668" s="7">
        <f>invoices[[#This Row],[Rent]]+invoices[[#This Row],[Services]]+invoices[[#This Row],[GST]]</f>
        <v>12500</v>
      </c>
      <c r="AE5668" s="7">
        <f>invoices[[#This Row],[Total]]-invoices[[#This Row],[rent_amount]]</f>
        <v>0</v>
      </c>
      <c r="AF5668">
        <v>1679</v>
      </c>
      <c r="AG5668">
        <v>2820</v>
      </c>
      <c r="AH5668">
        <f>invoices[[#This Row],[EB Amount]]-invoices[[#This Row],[electricity_amount]]</f>
        <v>0</v>
      </c>
    </row>
    <row r="5669" spans="1:34">
      <c r="A5669" t="s">
        <v>4920</v>
      </c>
      <c r="B5669" t="s">
        <v>22</v>
      </c>
      <c r="C5669" t="s">
        <v>2902</v>
      </c>
      <c r="D5669" t="s">
        <v>24</v>
      </c>
      <c r="E5669" t="s">
        <v>25</v>
      </c>
      <c r="F5669" t="s">
        <v>908</v>
      </c>
      <c r="G5669" t="s">
        <v>4921</v>
      </c>
      <c r="H5669" s="1">
        <f>DATE(YEAR(invoices[[#This Row],[due_date]]),MONTH(invoices[[#This Row],[due_date]]),1)</f>
        <v>45047</v>
      </c>
      <c r="I5669" s="1">
        <v>45053</v>
      </c>
      <c r="J5669">
        <v>11500</v>
      </c>
      <c r="K5669">
        <v>2580</v>
      </c>
      <c r="L5669">
        <v>0</v>
      </c>
      <c r="M5669">
        <f>invoices[[#This Row],[rent_amount]]+invoices[[#This Row],[electricity_amount]]+invoices[[#This Row],[other_charges]]</f>
        <v>14080</v>
      </c>
      <c r="N5669" t="s">
        <v>28</v>
      </c>
      <c r="O5669" t="s">
        <v>60</v>
      </c>
      <c r="P5669">
        <v>0</v>
      </c>
      <c r="Q5669" t="b">
        <v>0</v>
      </c>
      <c r="R5669" t="s">
        <v>61</v>
      </c>
      <c r="S5669">
        <v>0</v>
      </c>
      <c r="T5669">
        <f>invoices[[#This Row],[total_amount]]</f>
        <v>14080</v>
      </c>
      <c r="U5669" t="s">
        <v>2904</v>
      </c>
      <c r="V5669" t="str">
        <f>INDEX([1]!Table1[tenantname],MATCH(invoices[[#This Row],[allotment_id]],[1]!Table1[TenantAllotmentID],0))</f>
        <v>Swetha Prabakar (A24-B1)</v>
      </c>
      <c r="W5669" t="s">
        <v>14921</v>
      </c>
      <c r="X5669" t="s">
        <v>14922</v>
      </c>
      <c r="Y5669" s="4">
        <v>45047</v>
      </c>
      <c r="Z5669" t="s">
        <v>15808</v>
      </c>
      <c r="AA5669">
        <v>8254</v>
      </c>
      <c r="AB5669">
        <v>2751</v>
      </c>
      <c r="AC5669">
        <v>495</v>
      </c>
      <c r="AD5669" s="7">
        <f>invoices[[#This Row],[Rent]]+invoices[[#This Row],[Services]]+invoices[[#This Row],[GST]]</f>
        <v>11500</v>
      </c>
      <c r="AE5669" s="7">
        <f>invoices[[#This Row],[Total]]-invoices[[#This Row],[rent_amount]]</f>
        <v>0</v>
      </c>
      <c r="AF5669">
        <v>1704</v>
      </c>
      <c r="AG5669">
        <v>2580</v>
      </c>
      <c r="AH5669">
        <f>invoices[[#This Row],[EB Amount]]-invoices[[#This Row],[electricity_amount]]</f>
        <v>0</v>
      </c>
    </row>
    <row r="5670" spans="1:34">
      <c r="A5670" t="s">
        <v>5177</v>
      </c>
      <c r="B5670" t="s">
        <v>22</v>
      </c>
      <c r="C5670" t="s">
        <v>246</v>
      </c>
      <c r="D5670" t="s">
        <v>24</v>
      </c>
      <c r="E5670" t="s">
        <v>247</v>
      </c>
      <c r="F5670" t="s">
        <v>248</v>
      </c>
      <c r="G5670" t="s">
        <v>5178</v>
      </c>
      <c r="H5670" s="1">
        <f>DATE(YEAR(invoices[[#This Row],[due_date]]),MONTH(invoices[[#This Row],[due_date]]),1)</f>
        <v>45047</v>
      </c>
      <c r="I5670" s="1">
        <v>45053</v>
      </c>
      <c r="J5670">
        <v>18300</v>
      </c>
      <c r="K5670">
        <v>1620</v>
      </c>
      <c r="L5670">
        <v>0</v>
      </c>
      <c r="M5670">
        <f>invoices[[#This Row],[rent_amount]]+invoices[[#This Row],[electricity_amount]]+invoices[[#This Row],[other_charges]]</f>
        <v>19920</v>
      </c>
      <c r="N5670" t="s">
        <v>28</v>
      </c>
      <c r="O5670" t="s">
        <v>744</v>
      </c>
      <c r="P5670">
        <v>0</v>
      </c>
      <c r="Q5670" t="b">
        <v>0</v>
      </c>
      <c r="R5670" t="s">
        <v>61</v>
      </c>
      <c r="S5670">
        <v>0</v>
      </c>
      <c r="T5670">
        <f>invoices[[#This Row],[total_amount]]</f>
        <v>19920</v>
      </c>
      <c r="U5670" t="s">
        <v>251</v>
      </c>
      <c r="V5670" t="str">
        <f>INDEX([1]!Table1[tenantname],MATCH(invoices[[#This Row],[allotment_id]],[1]!Table1[TenantAllotmentID],0))</f>
        <v>Dinesh kumar (C11-A1)</v>
      </c>
      <c r="W5670" t="s">
        <v>14044</v>
      </c>
      <c r="X5670" t="s">
        <v>14045</v>
      </c>
      <c r="Y5670" s="4">
        <v>45047</v>
      </c>
      <c r="Z5670" t="s">
        <v>15808</v>
      </c>
      <c r="AA5670">
        <v>13134</v>
      </c>
      <c r="AB5670">
        <v>4378</v>
      </c>
      <c r="AC5670">
        <v>788</v>
      </c>
      <c r="AD5670" s="7">
        <f>invoices[[#This Row],[Rent]]+invoices[[#This Row],[Services]]+invoices[[#This Row],[GST]]</f>
        <v>18300</v>
      </c>
      <c r="AE5670" s="7">
        <f>invoices[[#This Row],[Total]]-invoices[[#This Row],[rent_amount]]</f>
        <v>0</v>
      </c>
      <c r="AF5670">
        <v>1825</v>
      </c>
      <c r="AG5670">
        <v>1620</v>
      </c>
      <c r="AH5670">
        <f>invoices[[#This Row],[EB Amount]]-invoices[[#This Row],[electricity_amount]]</f>
        <v>0</v>
      </c>
    </row>
    <row r="5671" spans="1:34">
      <c r="A5671" t="s">
        <v>5268</v>
      </c>
      <c r="B5671" t="s">
        <v>22</v>
      </c>
      <c r="C5671" t="s">
        <v>1121</v>
      </c>
      <c r="D5671" t="s">
        <v>24</v>
      </c>
      <c r="E5671" t="s">
        <v>147</v>
      </c>
      <c r="F5671" t="s">
        <v>1122</v>
      </c>
      <c r="G5671" t="s">
        <v>5269</v>
      </c>
      <c r="H5671" s="1">
        <f>DATE(YEAR(invoices[[#This Row],[due_date]]),MONTH(invoices[[#This Row],[due_date]]),1)</f>
        <v>45047</v>
      </c>
      <c r="I5671" s="1">
        <v>45053</v>
      </c>
      <c r="J5671">
        <v>13600</v>
      </c>
      <c r="K5671">
        <v>1200</v>
      </c>
      <c r="L5671">
        <v>0</v>
      </c>
      <c r="M5671">
        <f>invoices[[#This Row],[rent_amount]]+invoices[[#This Row],[electricity_amount]]+invoices[[#This Row],[other_charges]]</f>
        <v>14800</v>
      </c>
      <c r="N5671" t="s">
        <v>28</v>
      </c>
      <c r="O5671" t="s">
        <v>744</v>
      </c>
      <c r="P5671">
        <v>0</v>
      </c>
      <c r="Q5671" t="b">
        <v>0</v>
      </c>
      <c r="R5671" t="s">
        <v>61</v>
      </c>
      <c r="S5671">
        <v>0</v>
      </c>
      <c r="T5671">
        <f>invoices[[#This Row],[total_amount]]</f>
        <v>14800</v>
      </c>
      <c r="U5671" t="s">
        <v>1125</v>
      </c>
      <c r="V5671" t="str">
        <f>INDEX([1]!Table1[tenantname],MATCH(invoices[[#This Row],[allotment_id]],[1]!Table1[TenantAllotmentID],0))</f>
        <v>Navin Joseph (C31-B1)</v>
      </c>
      <c r="W5671" t="s">
        <v>14356</v>
      </c>
      <c r="X5671" t="s">
        <v>14357</v>
      </c>
      <c r="Y5671" s="4">
        <v>45047</v>
      </c>
      <c r="Z5671" t="s">
        <v>15808</v>
      </c>
      <c r="AA5671">
        <v>9761</v>
      </c>
      <c r="AB5671">
        <v>3253</v>
      </c>
      <c r="AC5671">
        <v>586</v>
      </c>
      <c r="AD5671" s="7">
        <f>invoices[[#This Row],[Rent]]+invoices[[#This Row],[Services]]+invoices[[#This Row],[GST]]</f>
        <v>13600</v>
      </c>
      <c r="AE5671" s="7">
        <f>invoices[[#This Row],[Total]]-invoices[[#This Row],[rent_amount]]</f>
        <v>0</v>
      </c>
      <c r="AF5671">
        <v>1867</v>
      </c>
      <c r="AG5671">
        <v>1200</v>
      </c>
      <c r="AH5671">
        <f>invoices[[#This Row],[EB Amount]]-invoices[[#This Row],[electricity_amount]]</f>
        <v>0</v>
      </c>
    </row>
    <row r="5672" spans="1:34">
      <c r="A5672" t="s">
        <v>5280</v>
      </c>
      <c r="B5672" t="s">
        <v>22</v>
      </c>
      <c r="C5672" t="s">
        <v>1068</v>
      </c>
      <c r="D5672" t="s">
        <v>24</v>
      </c>
      <c r="E5672" t="s">
        <v>476</v>
      </c>
      <c r="F5672" t="s">
        <v>1069</v>
      </c>
      <c r="G5672" t="s">
        <v>5281</v>
      </c>
      <c r="H5672" s="1">
        <f>DATE(YEAR(invoices[[#This Row],[due_date]]),MONTH(invoices[[#This Row],[due_date]]),1)</f>
        <v>45047</v>
      </c>
      <c r="I5672" s="1">
        <v>45053</v>
      </c>
      <c r="J5672">
        <v>12500</v>
      </c>
      <c r="K5672">
        <v>2730</v>
      </c>
      <c r="L5672">
        <v>0</v>
      </c>
      <c r="M5672">
        <f>invoices[[#This Row],[rent_amount]]+invoices[[#This Row],[electricity_amount]]+invoices[[#This Row],[other_charges]]</f>
        <v>15230</v>
      </c>
      <c r="N5672" t="s">
        <v>28</v>
      </c>
      <c r="O5672" t="s">
        <v>744</v>
      </c>
      <c r="P5672">
        <v>0</v>
      </c>
      <c r="Q5672" t="b">
        <v>0</v>
      </c>
      <c r="R5672" t="s">
        <v>61</v>
      </c>
      <c r="S5672">
        <v>0</v>
      </c>
      <c r="T5672">
        <f>invoices[[#This Row],[total_amount]]</f>
        <v>15230</v>
      </c>
      <c r="U5672" t="s">
        <v>1071</v>
      </c>
      <c r="V5672" t="str">
        <f>INDEX([1]!Table1[tenantname],MATCH(invoices[[#This Row],[allotment_id]],[1]!Table1[TenantAllotmentID],0))</f>
        <v>pradeep Kashavena (B41-C2)</v>
      </c>
      <c r="W5672" t="s">
        <v>14337</v>
      </c>
      <c r="X5672" t="s">
        <v>14338</v>
      </c>
      <c r="Y5672" s="4">
        <v>45047</v>
      </c>
      <c r="Z5672" t="s">
        <v>15808</v>
      </c>
      <c r="AA5672">
        <v>8971</v>
      </c>
      <c r="AB5672">
        <v>2991</v>
      </c>
      <c r="AC5672">
        <v>538</v>
      </c>
      <c r="AD5672" s="7">
        <f>invoices[[#This Row],[Rent]]+invoices[[#This Row],[Services]]+invoices[[#This Row],[GST]]</f>
        <v>12500</v>
      </c>
      <c r="AE5672" s="7">
        <f>invoices[[#This Row],[Total]]-invoices[[#This Row],[rent_amount]]</f>
        <v>0</v>
      </c>
      <c r="AF5672">
        <v>1872</v>
      </c>
      <c r="AG5672">
        <v>2730</v>
      </c>
      <c r="AH5672">
        <f>invoices[[#This Row],[EB Amount]]-invoices[[#This Row],[electricity_amount]]</f>
        <v>0</v>
      </c>
    </row>
    <row r="5673" spans="1:34">
      <c r="A5673" t="s">
        <v>5317</v>
      </c>
      <c r="B5673" t="s">
        <v>22</v>
      </c>
      <c r="C5673" t="s">
        <v>2757</v>
      </c>
      <c r="D5673" t="s">
        <v>24</v>
      </c>
      <c r="E5673" t="s">
        <v>254</v>
      </c>
      <c r="F5673" t="s">
        <v>790</v>
      </c>
      <c r="G5673" t="s">
        <v>5318</v>
      </c>
      <c r="H5673" s="1">
        <f>DATE(YEAR(invoices[[#This Row],[due_date]]),MONTH(invoices[[#This Row],[due_date]]),1)</f>
        <v>45047</v>
      </c>
      <c r="I5673" s="1">
        <v>45053</v>
      </c>
      <c r="J5673">
        <v>12500</v>
      </c>
      <c r="K5673">
        <v>2310</v>
      </c>
      <c r="L5673">
        <v>0</v>
      </c>
      <c r="M5673">
        <f>invoices[[#This Row],[rent_amount]]+invoices[[#This Row],[electricity_amount]]+invoices[[#This Row],[other_charges]]</f>
        <v>14810</v>
      </c>
      <c r="N5673" t="s">
        <v>28</v>
      </c>
      <c r="O5673" t="s">
        <v>60</v>
      </c>
      <c r="P5673">
        <v>0</v>
      </c>
      <c r="Q5673" t="b">
        <v>0</v>
      </c>
      <c r="R5673" t="s">
        <v>61</v>
      </c>
      <c r="S5673">
        <v>0</v>
      </c>
      <c r="T5673">
        <f>invoices[[#This Row],[total_amount]]</f>
        <v>14810</v>
      </c>
      <c r="U5673" t="s">
        <v>2758</v>
      </c>
      <c r="V5673" t="str">
        <f>INDEX([1]!Table1[tenantname],MATCH(invoices[[#This Row],[allotment_id]],[1]!Table1[TenantAllotmentID],0))</f>
        <v>Sandra H (C42-C2)</v>
      </c>
      <c r="W5673" t="s">
        <v>14886</v>
      </c>
      <c r="X5673" t="s">
        <v>14887</v>
      </c>
      <c r="Y5673" s="4">
        <v>45047</v>
      </c>
      <c r="Z5673" t="s">
        <v>15808</v>
      </c>
      <c r="AA5673">
        <v>8971</v>
      </c>
      <c r="AB5673">
        <v>2991</v>
      </c>
      <c r="AC5673">
        <v>538</v>
      </c>
      <c r="AD5673" s="7">
        <f>invoices[[#This Row],[Rent]]+invoices[[#This Row],[Services]]+invoices[[#This Row],[GST]]</f>
        <v>12500</v>
      </c>
      <c r="AE5673" s="7">
        <f>invoices[[#This Row],[Total]]-invoices[[#This Row],[rent_amount]]</f>
        <v>0</v>
      </c>
      <c r="AF5673">
        <v>1893</v>
      </c>
      <c r="AG5673">
        <v>2310</v>
      </c>
      <c r="AH5673">
        <f>invoices[[#This Row],[EB Amount]]-invoices[[#This Row],[electricity_amount]]</f>
        <v>0</v>
      </c>
    </row>
    <row r="5674" spans="1:34">
      <c r="A5674" s="2" t="s">
        <v>5319</v>
      </c>
      <c r="B5674" t="s">
        <v>22</v>
      </c>
      <c r="C5674" s="2" t="s">
        <v>781</v>
      </c>
      <c r="D5674" t="s">
        <v>24</v>
      </c>
      <c r="E5674" t="s">
        <v>275</v>
      </c>
      <c r="F5674" t="s">
        <v>782</v>
      </c>
      <c r="G5674" t="s">
        <v>5320</v>
      </c>
      <c r="H5674" s="1">
        <f>DATE(YEAR(invoices[[#This Row],[due_date]]),MONTH(invoices[[#This Row],[due_date]]),1)</f>
        <v>45047</v>
      </c>
      <c r="I5674" s="1">
        <v>45053</v>
      </c>
      <c r="J5674">
        <v>18300</v>
      </c>
      <c r="K5674">
        <v>3360</v>
      </c>
      <c r="L5674">
        <v>0</v>
      </c>
      <c r="M5674">
        <f>invoices[[#This Row],[rent_amount]]+invoices[[#This Row],[electricity_amount]]+invoices[[#This Row],[other_charges]]</f>
        <v>21660</v>
      </c>
      <c r="N5674" t="s">
        <v>28</v>
      </c>
      <c r="O5674" t="s">
        <v>744</v>
      </c>
      <c r="P5674">
        <v>0</v>
      </c>
      <c r="Q5674" t="b">
        <v>0</v>
      </c>
      <c r="R5674" t="s">
        <v>61</v>
      </c>
      <c r="S5674">
        <v>0</v>
      </c>
      <c r="T5674">
        <f>invoices[[#This Row],[total_amount]]</f>
        <v>21660</v>
      </c>
      <c r="U5674" t="s">
        <v>783</v>
      </c>
      <c r="V5674" t="str">
        <f>INDEX([1]!Table1[tenantname],MATCH(invoices[[#This Row],[allotment_id]],[1]!Table1[TenantAllotmentID],0))</f>
        <v>Harenthri Devy Alagir Rajah (B44-A1)</v>
      </c>
      <c r="W5674" t="s">
        <v>14229</v>
      </c>
      <c r="X5674" t="s">
        <v>14230</v>
      </c>
      <c r="Y5674" s="4">
        <v>45047</v>
      </c>
      <c r="Z5674" t="s">
        <v>15808</v>
      </c>
      <c r="AA5674">
        <v>13134</v>
      </c>
      <c r="AB5674">
        <v>4378</v>
      </c>
      <c r="AC5674">
        <v>788</v>
      </c>
      <c r="AD5674" s="7">
        <f>invoices[[#This Row],[Rent]]+invoices[[#This Row],[Services]]+invoices[[#This Row],[GST]]</f>
        <v>18300</v>
      </c>
      <c r="AE5674" s="7">
        <f>invoices[[#This Row],[Total]]-invoices[[#This Row],[rent_amount]]</f>
        <v>0</v>
      </c>
      <c r="AF5674">
        <v>1894</v>
      </c>
      <c r="AG5674">
        <v>3360</v>
      </c>
      <c r="AH5674">
        <f>invoices[[#This Row],[EB Amount]]-invoices[[#This Row],[electricity_amount]]</f>
        <v>0</v>
      </c>
    </row>
    <row r="5675" spans="1:34">
      <c r="A5675" t="s">
        <v>5550</v>
      </c>
      <c r="B5675" t="s">
        <v>22</v>
      </c>
      <c r="C5675" t="s">
        <v>2116</v>
      </c>
      <c r="D5675" t="s">
        <v>24</v>
      </c>
      <c r="E5675" t="s">
        <v>354</v>
      </c>
      <c r="F5675" t="s">
        <v>1506</v>
      </c>
      <c r="G5675" t="s">
        <v>5551</v>
      </c>
      <c r="H5675" s="1">
        <f>DATE(YEAR(invoices[[#This Row],[due_date]]),MONTH(invoices[[#This Row],[due_date]]),1)</f>
        <v>45047</v>
      </c>
      <c r="I5675" s="1">
        <v>45053</v>
      </c>
      <c r="J5675">
        <v>12500</v>
      </c>
      <c r="K5675">
        <v>1650</v>
      </c>
      <c r="L5675">
        <v>0</v>
      </c>
      <c r="M5675">
        <f>invoices[[#This Row],[rent_amount]]+invoices[[#This Row],[electricity_amount]]+invoices[[#This Row],[other_charges]]</f>
        <v>14150</v>
      </c>
      <c r="N5675" t="s">
        <v>28</v>
      </c>
      <c r="O5675" t="s">
        <v>744</v>
      </c>
      <c r="P5675">
        <v>0</v>
      </c>
      <c r="Q5675" t="b">
        <v>0</v>
      </c>
      <c r="R5675" t="s">
        <v>61</v>
      </c>
      <c r="S5675">
        <v>0</v>
      </c>
      <c r="T5675">
        <f>invoices[[#This Row],[total_amount]]</f>
        <v>14150</v>
      </c>
      <c r="U5675" t="s">
        <v>2118</v>
      </c>
      <c r="V5675" t="str">
        <f>INDEX([1]!Table1[tenantname],MATCH(invoices[[#This Row],[allotment_id]],[1]!Table1[TenantAllotmentID],0))</f>
        <v>Prasoon Panthayi (B34-C2)</v>
      </c>
      <c r="W5675" t="s">
        <v>14714</v>
      </c>
      <c r="X5675" t="s">
        <v>14715</v>
      </c>
      <c r="Y5675" s="4">
        <v>45047</v>
      </c>
      <c r="Z5675" t="s">
        <v>15808</v>
      </c>
      <c r="AA5675">
        <v>8971</v>
      </c>
      <c r="AB5675">
        <v>2991</v>
      </c>
      <c r="AC5675">
        <v>538</v>
      </c>
      <c r="AD5675" s="7">
        <f>invoices[[#This Row],[Rent]]+invoices[[#This Row],[Services]]+invoices[[#This Row],[GST]]</f>
        <v>12500</v>
      </c>
      <c r="AE5675" s="7">
        <f>invoices[[#This Row],[Total]]-invoices[[#This Row],[rent_amount]]</f>
        <v>0</v>
      </c>
      <c r="AF5675">
        <v>2003</v>
      </c>
      <c r="AG5675">
        <v>1650</v>
      </c>
      <c r="AH5675">
        <f>invoices[[#This Row],[EB Amount]]-invoices[[#This Row],[electricity_amount]]</f>
        <v>0</v>
      </c>
    </row>
    <row r="5676" spans="1:34">
      <c r="A5676" s="2" t="s">
        <v>6004</v>
      </c>
      <c r="B5676" t="s">
        <v>22</v>
      </c>
      <c r="C5676" t="s">
        <v>2524</v>
      </c>
      <c r="D5676" t="s">
        <v>24</v>
      </c>
      <c r="E5676" t="s">
        <v>247</v>
      </c>
      <c r="F5676" t="s">
        <v>417</v>
      </c>
      <c r="G5676" t="s">
        <v>6005</v>
      </c>
      <c r="H5676" s="1">
        <f>DATE(YEAR(invoices[[#This Row],[due_date]]),MONTH(invoices[[#This Row],[due_date]]),1)</f>
        <v>45047</v>
      </c>
      <c r="I5676" s="1">
        <v>45053</v>
      </c>
      <c r="J5676">
        <v>13600</v>
      </c>
      <c r="K5676">
        <v>1620</v>
      </c>
      <c r="L5676">
        <v>0</v>
      </c>
      <c r="M5676">
        <f>invoices[[#This Row],[rent_amount]]+invoices[[#This Row],[electricity_amount]]+invoices[[#This Row],[other_charges]]</f>
        <v>15220</v>
      </c>
      <c r="N5676" t="s">
        <v>28</v>
      </c>
      <c r="O5676" t="s">
        <v>60</v>
      </c>
      <c r="P5676">
        <v>0</v>
      </c>
      <c r="Q5676" t="b">
        <v>0</v>
      </c>
      <c r="R5676" t="s">
        <v>61</v>
      </c>
      <c r="S5676">
        <v>0</v>
      </c>
      <c r="T5676">
        <f>invoices[[#This Row],[total_amount]]</f>
        <v>15220</v>
      </c>
      <c r="U5676" t="s">
        <v>2526</v>
      </c>
      <c r="V5676" t="str">
        <f>INDEX([1]!Table1[tenantname],MATCH(invoices[[#This Row],[allotment_id]],[1]!Table1[TenantAllotmentID],0))</f>
        <v>Yogesh Nandarapu (C11-B2)</v>
      </c>
      <c r="W5676" t="s">
        <v>14828</v>
      </c>
      <c r="X5676" t="s">
        <v>14829</v>
      </c>
      <c r="Y5676" s="4">
        <v>45047</v>
      </c>
      <c r="Z5676" t="s">
        <v>15808</v>
      </c>
      <c r="AA5676">
        <v>9761</v>
      </c>
      <c r="AB5676">
        <v>3253</v>
      </c>
      <c r="AC5676">
        <v>586</v>
      </c>
      <c r="AD5676" s="7">
        <f>invoices[[#This Row],[Rent]]+invoices[[#This Row],[Services]]+invoices[[#This Row],[GST]]</f>
        <v>13600</v>
      </c>
      <c r="AE5676" s="7">
        <f>invoices[[#This Row],[Total]]-invoices[[#This Row],[rent_amount]]</f>
        <v>0</v>
      </c>
      <c r="AF5676">
        <v>2228</v>
      </c>
      <c r="AG5676">
        <v>1620</v>
      </c>
      <c r="AH5676">
        <f>invoices[[#This Row],[EB Amount]]-invoices[[#This Row],[electricity_amount]]</f>
        <v>0</v>
      </c>
    </row>
    <row r="5677" spans="1:34">
      <c r="A5677" t="s">
        <v>6331</v>
      </c>
      <c r="B5677" t="s">
        <v>22</v>
      </c>
      <c r="C5677" t="s">
        <v>6332</v>
      </c>
      <c r="D5677" t="s">
        <v>24</v>
      </c>
      <c r="E5677" t="s">
        <v>155</v>
      </c>
      <c r="F5677" t="s">
        <v>1928</v>
      </c>
      <c r="G5677" t="s">
        <v>6333</v>
      </c>
      <c r="H5677" s="1">
        <f>DATE(YEAR(invoices[[#This Row],[due_date]]),MONTH(invoices[[#This Row],[due_date]]),1)</f>
        <v>45047</v>
      </c>
      <c r="I5677" s="1">
        <v>45053</v>
      </c>
      <c r="J5677">
        <v>13600</v>
      </c>
      <c r="K5677">
        <v>1508</v>
      </c>
      <c r="L5677">
        <v>0</v>
      </c>
      <c r="M5677">
        <f>invoices[[#This Row],[rent_amount]]+invoices[[#This Row],[electricity_amount]]+invoices[[#This Row],[other_charges]]</f>
        <v>15108</v>
      </c>
      <c r="N5677" t="s">
        <v>28</v>
      </c>
      <c r="O5677" t="s">
        <v>687</v>
      </c>
      <c r="P5677">
        <v>0</v>
      </c>
      <c r="Q5677" t="b">
        <v>0</v>
      </c>
      <c r="R5677" t="s">
        <v>61</v>
      </c>
      <c r="S5677">
        <v>0</v>
      </c>
      <c r="T5677">
        <f>invoices[[#This Row],[total_amount]]</f>
        <v>15108</v>
      </c>
      <c r="U5677" t="s">
        <v>6334</v>
      </c>
      <c r="V5677" t="str">
        <f>INDEX([1]!Table1[tenantname],MATCH(invoices[[#This Row],[allotment_id]],[1]!Table1[TenantAllotmentID],0))</f>
        <v>Arun Kumar K (C44-B1)</v>
      </c>
      <c r="W5677" t="s">
        <v>15465</v>
      </c>
      <c r="X5677" t="s">
        <v>15466</v>
      </c>
      <c r="Y5677" s="4">
        <v>45047</v>
      </c>
      <c r="Z5677" t="s">
        <v>15808</v>
      </c>
      <c r="AA5677">
        <v>9761</v>
      </c>
      <c r="AB5677">
        <v>3253</v>
      </c>
      <c r="AC5677">
        <v>586</v>
      </c>
      <c r="AD5677" s="7">
        <f>invoices[[#This Row],[Rent]]+invoices[[#This Row],[Services]]+invoices[[#This Row],[GST]]</f>
        <v>13600</v>
      </c>
      <c r="AE5677" s="7">
        <f>invoices[[#This Row],[Total]]-invoices[[#This Row],[rent_amount]]</f>
        <v>0</v>
      </c>
      <c r="AF5677">
        <v>2396</v>
      </c>
      <c r="AG5677">
        <v>1508</v>
      </c>
      <c r="AH5677">
        <f>invoices[[#This Row],[EB Amount]]-invoices[[#This Row],[electricity_amount]]</f>
        <v>0</v>
      </c>
    </row>
    <row r="5678" spans="1:34">
      <c r="A5678" t="s">
        <v>6662</v>
      </c>
      <c r="B5678" t="s">
        <v>22</v>
      </c>
      <c r="C5678" t="s">
        <v>71</v>
      </c>
      <c r="D5678" t="s">
        <v>24</v>
      </c>
      <c r="E5678" t="s">
        <v>72</v>
      </c>
      <c r="F5678" t="s">
        <v>73</v>
      </c>
      <c r="G5678" t="s">
        <v>6663</v>
      </c>
      <c r="H5678" s="1">
        <f>DATE(YEAR(invoices[[#This Row],[due_date]]),MONTH(invoices[[#This Row],[due_date]]),1)</f>
        <v>45047</v>
      </c>
      <c r="I5678" s="1">
        <v>45053</v>
      </c>
      <c r="J5678">
        <v>13600</v>
      </c>
      <c r="K5678">
        <v>1588</v>
      </c>
      <c r="L5678">
        <v>0</v>
      </c>
      <c r="M5678">
        <f>invoices[[#This Row],[rent_amount]]+invoices[[#This Row],[electricity_amount]]+invoices[[#This Row],[other_charges]]</f>
        <v>15188</v>
      </c>
      <c r="N5678" t="s">
        <v>28</v>
      </c>
      <c r="O5678" t="s">
        <v>744</v>
      </c>
      <c r="P5678">
        <v>0</v>
      </c>
      <c r="Q5678" t="b">
        <v>0</v>
      </c>
      <c r="R5678" t="s">
        <v>61</v>
      </c>
      <c r="S5678">
        <v>0</v>
      </c>
      <c r="T5678">
        <f>invoices[[#This Row],[total_amount]]</f>
        <v>15188</v>
      </c>
      <c r="U5678" t="s">
        <v>2135</v>
      </c>
      <c r="V5678" t="str">
        <f>INDEX([1]!Table1[tenantname],MATCH(invoices[[#This Row],[allotment_id]],[1]!Table1[TenantAllotmentID],0))</f>
        <v>Nirmala A (C34-B1)</v>
      </c>
      <c r="W5678" t="s">
        <v>13996</v>
      </c>
      <c r="X5678" t="s">
        <v>14720</v>
      </c>
      <c r="Y5678" s="4">
        <v>45047</v>
      </c>
      <c r="Z5678" t="s">
        <v>15808</v>
      </c>
      <c r="AA5678">
        <v>9761</v>
      </c>
      <c r="AB5678">
        <v>3253</v>
      </c>
      <c r="AC5678">
        <v>586</v>
      </c>
      <c r="AD5678" s="7">
        <f>invoices[[#This Row],[Rent]]+invoices[[#This Row],[Services]]+invoices[[#This Row],[GST]]</f>
        <v>13600</v>
      </c>
      <c r="AE5678" s="7">
        <f>invoices[[#This Row],[Total]]-invoices[[#This Row],[rent_amount]]</f>
        <v>0</v>
      </c>
      <c r="AF5678">
        <v>2560</v>
      </c>
      <c r="AG5678">
        <v>1588</v>
      </c>
      <c r="AH5678">
        <f>invoices[[#This Row],[EB Amount]]-invoices[[#This Row],[electricity_amount]]</f>
        <v>0</v>
      </c>
    </row>
    <row r="5679" spans="1:34">
      <c r="A5679" t="s">
        <v>6678</v>
      </c>
      <c r="B5679" t="s">
        <v>22</v>
      </c>
      <c r="C5679" t="s">
        <v>1571</v>
      </c>
      <c r="D5679" t="s">
        <v>24</v>
      </c>
      <c r="E5679" t="s">
        <v>104</v>
      </c>
      <c r="F5679" t="s">
        <v>1572</v>
      </c>
      <c r="G5679" t="s">
        <v>6679</v>
      </c>
      <c r="H5679" s="1">
        <f>DATE(YEAR(invoices[[#This Row],[due_date]]),MONTH(invoices[[#This Row],[due_date]]),1)</f>
        <v>45047</v>
      </c>
      <c r="I5679" s="1">
        <v>45053</v>
      </c>
      <c r="J5679">
        <v>13600</v>
      </c>
      <c r="K5679">
        <v>1350</v>
      </c>
      <c r="L5679">
        <v>0</v>
      </c>
      <c r="M5679">
        <f>invoices[[#This Row],[rent_amount]]+invoices[[#This Row],[electricity_amount]]+invoices[[#This Row],[other_charges]]</f>
        <v>14950</v>
      </c>
      <c r="N5679" t="s">
        <v>28</v>
      </c>
      <c r="O5679" t="s">
        <v>60</v>
      </c>
      <c r="P5679">
        <v>0</v>
      </c>
      <c r="Q5679" t="b">
        <v>0</v>
      </c>
      <c r="R5679" t="s">
        <v>61</v>
      </c>
      <c r="S5679">
        <v>0</v>
      </c>
      <c r="T5679">
        <f>invoices[[#This Row],[total_amount]]</f>
        <v>14950</v>
      </c>
      <c r="U5679" t="s">
        <v>1574</v>
      </c>
      <c r="V5679" t="str">
        <f>INDEX([1]!Table1[tenantname],MATCH(invoices[[#This Row],[allotment_id]],[1]!Table1[TenantAllotmentID],0))</f>
        <v>Ravi S (B14-B2)</v>
      </c>
      <c r="W5679" t="s">
        <v>14522</v>
      </c>
      <c r="X5679" t="s">
        <v>14523</v>
      </c>
      <c r="Y5679" s="4">
        <v>45047</v>
      </c>
      <c r="Z5679" t="s">
        <v>15808</v>
      </c>
      <c r="AA5679">
        <v>9761</v>
      </c>
      <c r="AB5679">
        <v>3253</v>
      </c>
      <c r="AC5679">
        <v>586</v>
      </c>
      <c r="AD5679" s="7">
        <f>invoices[[#This Row],[Rent]]+invoices[[#This Row],[Services]]+invoices[[#This Row],[GST]]</f>
        <v>13600</v>
      </c>
      <c r="AE5679" s="7">
        <f>invoices[[#This Row],[Total]]-invoices[[#This Row],[rent_amount]]</f>
        <v>0</v>
      </c>
      <c r="AF5679">
        <v>2568</v>
      </c>
      <c r="AG5679">
        <v>1350</v>
      </c>
      <c r="AH5679">
        <f>invoices[[#This Row],[EB Amount]]-invoices[[#This Row],[electricity_amount]]</f>
        <v>0</v>
      </c>
    </row>
    <row r="5680" spans="1:34">
      <c r="A5680" t="s">
        <v>6756</v>
      </c>
      <c r="B5680" t="s">
        <v>22</v>
      </c>
      <c r="C5680" t="s">
        <v>669</v>
      </c>
      <c r="D5680" t="s">
        <v>24</v>
      </c>
      <c r="E5680" t="s">
        <v>569</v>
      </c>
      <c r="F5680" t="s">
        <v>727</v>
      </c>
      <c r="G5680" t="s">
        <v>6757</v>
      </c>
      <c r="H5680" s="1">
        <f>DATE(YEAR(invoices[[#This Row],[due_date]]),MONTH(invoices[[#This Row],[due_date]]),1)</f>
        <v>45047</v>
      </c>
      <c r="I5680" s="1">
        <v>45053</v>
      </c>
      <c r="J5680">
        <v>12500</v>
      </c>
      <c r="K5680">
        <v>2310</v>
      </c>
      <c r="L5680">
        <v>0</v>
      </c>
      <c r="M5680">
        <f>invoices[[#This Row],[rent_amount]]+invoices[[#This Row],[electricity_amount]]+invoices[[#This Row],[other_charges]]</f>
        <v>14810</v>
      </c>
      <c r="N5680" t="s">
        <v>28</v>
      </c>
      <c r="O5680" t="s">
        <v>687</v>
      </c>
      <c r="P5680">
        <v>0</v>
      </c>
      <c r="Q5680" t="b">
        <v>0</v>
      </c>
      <c r="R5680" t="s">
        <v>61</v>
      </c>
      <c r="S5680">
        <v>0</v>
      </c>
      <c r="T5680">
        <f>invoices[[#This Row],[total_amount]]</f>
        <v>14810</v>
      </c>
      <c r="U5680" t="s">
        <v>2057</v>
      </c>
      <c r="V5680" t="str">
        <f>INDEX([1]!Table1[tenantname],MATCH(invoices[[#This Row],[allotment_id]],[1]!Table1[TenantAllotmentID],0))</f>
        <v>Ashwin Lakshmi C J K (C12-C3)</v>
      </c>
      <c r="W5680" t="s">
        <v>14191</v>
      </c>
      <c r="X5680" t="s">
        <v>14693</v>
      </c>
      <c r="Y5680" s="4">
        <v>45047</v>
      </c>
      <c r="Z5680" t="s">
        <v>15808</v>
      </c>
      <c r="AA5680">
        <v>8971</v>
      </c>
      <c r="AB5680">
        <v>2991</v>
      </c>
      <c r="AC5680">
        <v>538</v>
      </c>
      <c r="AD5680" s="7">
        <f>invoices[[#This Row],[Rent]]+invoices[[#This Row],[Services]]+invoices[[#This Row],[GST]]</f>
        <v>12500</v>
      </c>
      <c r="AE5680" s="7">
        <f>invoices[[#This Row],[Total]]-invoices[[#This Row],[rent_amount]]</f>
        <v>0</v>
      </c>
      <c r="AF5680">
        <v>2606</v>
      </c>
      <c r="AG5680">
        <v>2310</v>
      </c>
      <c r="AH5680">
        <f>invoices[[#This Row],[EB Amount]]-invoices[[#This Row],[electricity_amount]]</f>
        <v>0</v>
      </c>
    </row>
    <row r="5681" spans="1:34">
      <c r="A5681" t="s">
        <v>6794</v>
      </c>
      <c r="B5681" t="s">
        <v>22</v>
      </c>
      <c r="C5681" t="s">
        <v>974</v>
      </c>
      <c r="D5681" t="s">
        <v>24</v>
      </c>
      <c r="E5681" t="s">
        <v>50</v>
      </c>
      <c r="F5681" t="s">
        <v>485</v>
      </c>
      <c r="G5681" t="s">
        <v>6795</v>
      </c>
      <c r="H5681" s="1">
        <f>DATE(YEAR(invoices[[#This Row],[due_date]]),MONTH(invoices[[#This Row],[due_date]]),1)</f>
        <v>45047</v>
      </c>
      <c r="I5681" s="1">
        <v>45053</v>
      </c>
      <c r="J5681">
        <v>13600</v>
      </c>
      <c r="K5681">
        <v>0</v>
      </c>
      <c r="L5681">
        <v>0</v>
      </c>
      <c r="M5681">
        <f>invoices[[#This Row],[rent_amount]]+invoices[[#This Row],[electricity_amount]]+invoices[[#This Row],[other_charges]]</f>
        <v>13600</v>
      </c>
      <c r="N5681" t="s">
        <v>28</v>
      </c>
      <c r="O5681" t="s">
        <v>60</v>
      </c>
      <c r="P5681">
        <v>0</v>
      </c>
      <c r="Q5681" t="b">
        <v>0</v>
      </c>
      <c r="R5681" t="s">
        <v>61</v>
      </c>
      <c r="S5681">
        <v>0</v>
      </c>
      <c r="T5681">
        <f>invoices[[#This Row],[total_amount]]</f>
        <v>13600</v>
      </c>
      <c r="U5681" t="s">
        <v>1512</v>
      </c>
      <c r="V5681" t="str">
        <f>INDEX([1]!Table1[tenantname],MATCH(invoices[[#This Row],[allotment_id]],[1]!Table1[TenantAllotmentID],0))</f>
        <v>Utkarsh De (B32-B2)</v>
      </c>
      <c r="W5681" t="s">
        <v>14300</v>
      </c>
      <c r="X5681" t="s">
        <v>14501</v>
      </c>
      <c r="Y5681" s="4">
        <v>45047</v>
      </c>
      <c r="Z5681" t="s">
        <v>15808</v>
      </c>
      <c r="AA5681">
        <v>9761</v>
      </c>
      <c r="AB5681">
        <v>3253</v>
      </c>
      <c r="AC5681">
        <v>586</v>
      </c>
      <c r="AD5681" s="7">
        <f>invoices[[#This Row],[Rent]]+invoices[[#This Row],[Services]]+invoices[[#This Row],[GST]]</f>
        <v>13600</v>
      </c>
      <c r="AE5681" s="7">
        <f>invoices[[#This Row],[Total]]-invoices[[#This Row],[rent_amount]]</f>
        <v>0</v>
      </c>
      <c r="AF5681">
        <v>2628</v>
      </c>
      <c r="AG5681">
        <v>0</v>
      </c>
      <c r="AH5681">
        <f>invoices[[#This Row],[EB Amount]]-invoices[[#This Row],[electricity_amount]]</f>
        <v>0</v>
      </c>
    </row>
    <row r="5682" spans="1:34">
      <c r="A5682" t="s">
        <v>6936</v>
      </c>
      <c r="B5682" t="s">
        <v>22</v>
      </c>
      <c r="C5682" t="s">
        <v>969</v>
      </c>
      <c r="D5682" t="s">
        <v>24</v>
      </c>
      <c r="E5682" t="s">
        <v>329</v>
      </c>
      <c r="F5682" t="s">
        <v>902</v>
      </c>
      <c r="G5682" t="s">
        <v>6937</v>
      </c>
      <c r="H5682" s="1">
        <f>DATE(YEAR(invoices[[#This Row],[due_date]]),MONTH(invoices[[#This Row],[due_date]]),1)</f>
        <v>45047</v>
      </c>
      <c r="I5682" s="1">
        <v>45053</v>
      </c>
      <c r="J5682">
        <v>12500</v>
      </c>
      <c r="K5682">
        <v>1950</v>
      </c>
      <c r="L5682">
        <v>0</v>
      </c>
      <c r="M5682">
        <f>invoices[[#This Row],[rent_amount]]+invoices[[#This Row],[electricity_amount]]+invoices[[#This Row],[other_charges]]</f>
        <v>14450</v>
      </c>
      <c r="N5682" t="s">
        <v>28</v>
      </c>
      <c r="O5682" t="s">
        <v>60</v>
      </c>
      <c r="P5682">
        <v>0</v>
      </c>
      <c r="Q5682" t="b">
        <v>0</v>
      </c>
      <c r="R5682" t="s">
        <v>61</v>
      </c>
      <c r="S5682">
        <v>0</v>
      </c>
      <c r="T5682">
        <f>invoices[[#This Row],[total_amount]]</f>
        <v>14450</v>
      </c>
      <c r="U5682" t="s">
        <v>972</v>
      </c>
      <c r="V5682" t="str">
        <f>INDEX([1]!Table1[tenantname],MATCH(invoices[[#This Row],[allotment_id]],[1]!Table1[TenantAllotmentID],0))</f>
        <v>Vivek singh (C43-C2)</v>
      </c>
      <c r="W5682" t="s">
        <v>14298</v>
      </c>
      <c r="X5682" t="s">
        <v>14299</v>
      </c>
      <c r="Y5682" s="4">
        <v>45047</v>
      </c>
      <c r="Z5682" t="s">
        <v>15808</v>
      </c>
      <c r="AA5682">
        <v>8971</v>
      </c>
      <c r="AB5682">
        <v>2991</v>
      </c>
      <c r="AC5682">
        <v>538</v>
      </c>
      <c r="AD5682" s="7">
        <f>invoices[[#This Row],[Rent]]+invoices[[#This Row],[Services]]+invoices[[#This Row],[GST]]</f>
        <v>12500</v>
      </c>
      <c r="AE5682" s="7">
        <f>invoices[[#This Row],[Total]]-invoices[[#This Row],[rent_amount]]</f>
        <v>0</v>
      </c>
      <c r="AF5682">
        <v>2704</v>
      </c>
      <c r="AG5682">
        <v>1950</v>
      </c>
      <c r="AH5682">
        <f>invoices[[#This Row],[EB Amount]]-invoices[[#This Row],[electricity_amount]]</f>
        <v>0</v>
      </c>
    </row>
    <row r="5683" spans="1:34">
      <c r="A5683" t="s">
        <v>6940</v>
      </c>
      <c r="B5683" t="s">
        <v>22</v>
      </c>
      <c r="C5683" t="s">
        <v>426</v>
      </c>
      <c r="D5683" t="s">
        <v>24</v>
      </c>
      <c r="E5683" t="s">
        <v>181</v>
      </c>
      <c r="F5683" t="s">
        <v>427</v>
      </c>
      <c r="G5683" t="s">
        <v>6941</v>
      </c>
      <c r="H5683" s="1">
        <f>DATE(YEAR(invoices[[#This Row],[due_date]]),MONTH(invoices[[#This Row],[due_date]]),1)</f>
        <v>45047</v>
      </c>
      <c r="I5683" s="1">
        <v>45053</v>
      </c>
      <c r="J5683">
        <v>13600</v>
      </c>
      <c r="K5683">
        <v>1860</v>
      </c>
      <c r="L5683">
        <v>0</v>
      </c>
      <c r="M5683">
        <f>invoices[[#This Row],[rent_amount]]+invoices[[#This Row],[electricity_amount]]+invoices[[#This Row],[other_charges]]</f>
        <v>15460</v>
      </c>
      <c r="N5683" t="s">
        <v>28</v>
      </c>
      <c r="O5683" t="s">
        <v>60</v>
      </c>
      <c r="P5683">
        <v>0</v>
      </c>
      <c r="Q5683" t="b">
        <v>0</v>
      </c>
      <c r="R5683" t="s">
        <v>61</v>
      </c>
      <c r="S5683">
        <v>0</v>
      </c>
      <c r="T5683">
        <f>invoices[[#This Row],[total_amount]]</f>
        <v>15460</v>
      </c>
      <c r="U5683" t="s">
        <v>428</v>
      </c>
      <c r="V5683" t="str">
        <f>INDEX([1]!Table1[tenantname],MATCH(invoices[[#This Row],[allotment_id]],[1]!Table1[TenantAllotmentID],0))</f>
        <v>Vardhini Krishnamurthy (B24-B2)</v>
      </c>
      <c r="W5683" t="s">
        <v>14106</v>
      </c>
      <c r="X5683" t="s">
        <v>14107</v>
      </c>
      <c r="Y5683" s="4">
        <v>45047</v>
      </c>
      <c r="Z5683" t="s">
        <v>15808</v>
      </c>
      <c r="AA5683">
        <v>9761</v>
      </c>
      <c r="AB5683">
        <v>3253</v>
      </c>
      <c r="AC5683">
        <v>586</v>
      </c>
      <c r="AD5683" s="7">
        <f>invoices[[#This Row],[Rent]]+invoices[[#This Row],[Services]]+invoices[[#This Row],[GST]]</f>
        <v>13600</v>
      </c>
      <c r="AE5683" s="7">
        <f>invoices[[#This Row],[Total]]-invoices[[#This Row],[rent_amount]]</f>
        <v>0</v>
      </c>
      <c r="AF5683">
        <v>2706</v>
      </c>
      <c r="AG5683">
        <v>1860</v>
      </c>
      <c r="AH5683">
        <f>invoices[[#This Row],[EB Amount]]-invoices[[#This Row],[electricity_amount]]</f>
        <v>0</v>
      </c>
    </row>
    <row r="5684" spans="1:34">
      <c r="A5684" t="s">
        <v>6966</v>
      </c>
      <c r="B5684" t="s">
        <v>22</v>
      </c>
      <c r="C5684" t="s">
        <v>1715</v>
      </c>
      <c r="D5684" t="s">
        <v>24</v>
      </c>
      <c r="E5684" t="s">
        <v>275</v>
      </c>
      <c r="F5684" t="s">
        <v>276</v>
      </c>
      <c r="G5684" t="s">
        <v>6967</v>
      </c>
      <c r="H5684" s="1">
        <f>DATE(YEAR(invoices[[#This Row],[due_date]]),MONTH(invoices[[#This Row],[due_date]]),1)</f>
        <v>45047</v>
      </c>
      <c r="I5684" s="1">
        <v>45053</v>
      </c>
      <c r="J5684">
        <v>12500</v>
      </c>
      <c r="K5684">
        <v>3360</v>
      </c>
      <c r="L5684">
        <v>0</v>
      </c>
      <c r="M5684">
        <f>invoices[[#This Row],[rent_amount]]+invoices[[#This Row],[electricity_amount]]+invoices[[#This Row],[other_charges]]</f>
        <v>15860</v>
      </c>
      <c r="N5684" t="s">
        <v>28</v>
      </c>
      <c r="O5684" t="s">
        <v>744</v>
      </c>
      <c r="P5684">
        <v>0</v>
      </c>
      <c r="Q5684" t="b">
        <v>0</v>
      </c>
      <c r="R5684" t="s">
        <v>61</v>
      </c>
      <c r="S5684">
        <v>0</v>
      </c>
      <c r="T5684">
        <f>invoices[[#This Row],[total_amount]]</f>
        <v>15860</v>
      </c>
      <c r="U5684" t="s">
        <v>1717</v>
      </c>
      <c r="V5684" t="str">
        <f>INDEX([1]!Table1[tenantname],MATCH(invoices[[#This Row],[allotment_id]],[1]!Table1[TenantAllotmentID],0))</f>
        <v>Nithiyashri D (B44-C2)</v>
      </c>
      <c r="W5684" t="s">
        <v>14572</v>
      </c>
      <c r="X5684" t="s">
        <v>14573</v>
      </c>
      <c r="Y5684" s="4">
        <v>45047</v>
      </c>
      <c r="Z5684" t="s">
        <v>15808</v>
      </c>
      <c r="AA5684">
        <v>8971</v>
      </c>
      <c r="AB5684">
        <v>2991</v>
      </c>
      <c r="AC5684">
        <v>538</v>
      </c>
      <c r="AD5684" s="7">
        <f>invoices[[#This Row],[Rent]]+invoices[[#This Row],[Services]]+invoices[[#This Row],[GST]]</f>
        <v>12500</v>
      </c>
      <c r="AE5684" s="7">
        <f>invoices[[#This Row],[Total]]-invoices[[#This Row],[rent_amount]]</f>
        <v>0</v>
      </c>
      <c r="AF5684">
        <v>2717</v>
      </c>
      <c r="AG5684">
        <v>3360</v>
      </c>
      <c r="AH5684">
        <f>invoices[[#This Row],[EB Amount]]-invoices[[#This Row],[electricity_amount]]</f>
        <v>0</v>
      </c>
    </row>
    <row r="5685" spans="1:34">
      <c r="A5685" t="s">
        <v>7022</v>
      </c>
      <c r="B5685" t="s">
        <v>22</v>
      </c>
      <c r="C5685" t="s">
        <v>7023</v>
      </c>
      <c r="D5685" t="s">
        <v>24</v>
      </c>
      <c r="E5685" t="s">
        <v>34</v>
      </c>
      <c r="F5685" t="s">
        <v>837</v>
      </c>
      <c r="G5685" t="s">
        <v>7024</v>
      </c>
      <c r="H5685" s="1">
        <f>DATE(YEAR(invoices[[#This Row],[due_date]]),MONTH(invoices[[#This Row],[due_date]]),1)</f>
        <v>45047</v>
      </c>
      <c r="I5685" s="1">
        <v>45053</v>
      </c>
      <c r="J5685">
        <v>12500</v>
      </c>
      <c r="K5685">
        <v>1599</v>
      </c>
      <c r="L5685">
        <v>0</v>
      </c>
      <c r="M5685">
        <f>invoices[[#This Row],[rent_amount]]+invoices[[#This Row],[electricity_amount]]+invoices[[#This Row],[other_charges]]</f>
        <v>14099</v>
      </c>
      <c r="N5685" t="s">
        <v>28</v>
      </c>
      <c r="O5685" t="s">
        <v>744</v>
      </c>
      <c r="P5685">
        <v>0</v>
      </c>
      <c r="Q5685" t="b">
        <v>0</v>
      </c>
      <c r="R5685" t="s">
        <v>61</v>
      </c>
      <c r="S5685">
        <v>0</v>
      </c>
      <c r="T5685">
        <f>invoices[[#This Row],[total_amount]]</f>
        <v>14099</v>
      </c>
      <c r="U5685" t="s">
        <v>7025</v>
      </c>
      <c r="V5685" t="str">
        <f>INDEX([1]!Table1[tenantname],MATCH(invoices[[#This Row],[allotment_id]],[1]!Table1[TenantAllotmentID],0))</f>
        <v>Krithika K (B43-C1)</v>
      </c>
      <c r="W5685" t="s">
        <v>15522</v>
      </c>
      <c r="X5685" t="s">
        <v>15523</v>
      </c>
      <c r="Y5685" s="4">
        <v>45047</v>
      </c>
      <c r="Z5685" t="s">
        <v>15808</v>
      </c>
      <c r="AA5685">
        <v>8971</v>
      </c>
      <c r="AB5685">
        <v>2991</v>
      </c>
      <c r="AC5685">
        <v>538</v>
      </c>
      <c r="AD5685" s="7">
        <f>invoices[[#This Row],[Rent]]+invoices[[#This Row],[Services]]+invoices[[#This Row],[GST]]</f>
        <v>12500</v>
      </c>
      <c r="AE5685" s="7">
        <f>invoices[[#This Row],[Total]]-invoices[[#This Row],[rent_amount]]</f>
        <v>0</v>
      </c>
      <c r="AF5685">
        <v>2745</v>
      </c>
      <c r="AG5685">
        <v>1599</v>
      </c>
      <c r="AH5685">
        <f>invoices[[#This Row],[EB Amount]]-invoices[[#This Row],[electricity_amount]]</f>
        <v>0</v>
      </c>
    </row>
    <row r="5686" spans="1:34">
      <c r="A5686" t="s">
        <v>7215</v>
      </c>
      <c r="B5686" t="s">
        <v>22</v>
      </c>
      <c r="C5686" t="s">
        <v>847</v>
      </c>
      <c r="D5686" t="s">
        <v>24</v>
      </c>
      <c r="E5686" t="s">
        <v>354</v>
      </c>
      <c r="F5686" t="s">
        <v>540</v>
      </c>
      <c r="G5686" t="s">
        <v>7216</v>
      </c>
      <c r="H5686" s="1">
        <f>DATE(YEAR(invoices[[#This Row],[due_date]]),MONTH(invoices[[#This Row],[due_date]]),1)</f>
        <v>45047</v>
      </c>
      <c r="I5686" s="1">
        <v>45053</v>
      </c>
      <c r="J5686">
        <v>12500</v>
      </c>
      <c r="K5686">
        <v>1650</v>
      </c>
      <c r="L5686">
        <v>0</v>
      </c>
      <c r="M5686">
        <f>invoices[[#This Row],[rent_amount]]+invoices[[#This Row],[electricity_amount]]+invoices[[#This Row],[other_charges]]</f>
        <v>14150</v>
      </c>
      <c r="N5686" t="s">
        <v>28</v>
      </c>
      <c r="O5686" t="s">
        <v>744</v>
      </c>
      <c r="P5686">
        <v>0</v>
      </c>
      <c r="Q5686" t="b">
        <v>0</v>
      </c>
      <c r="R5686" t="s">
        <v>61</v>
      </c>
      <c r="S5686">
        <v>0</v>
      </c>
      <c r="T5686">
        <f>invoices[[#This Row],[total_amount]]</f>
        <v>14150</v>
      </c>
      <c r="U5686" t="s">
        <v>2090</v>
      </c>
      <c r="V5686" t="str">
        <f>INDEX([1]!Table1[tenantname],MATCH(invoices[[#This Row],[allotment_id]],[1]!Table1[TenantAllotmentID],0))</f>
        <v>Narendhren RR (B34-C1)</v>
      </c>
      <c r="W5686" t="s">
        <v>14253</v>
      </c>
      <c r="X5686" t="s">
        <v>14704</v>
      </c>
      <c r="Y5686" s="4">
        <v>45047</v>
      </c>
      <c r="Z5686" t="s">
        <v>15808</v>
      </c>
      <c r="AA5686">
        <v>8971</v>
      </c>
      <c r="AB5686">
        <v>2991</v>
      </c>
      <c r="AC5686">
        <v>538</v>
      </c>
      <c r="AD5686" s="7">
        <f>invoices[[#This Row],[Rent]]+invoices[[#This Row],[Services]]+invoices[[#This Row],[GST]]</f>
        <v>12500</v>
      </c>
      <c r="AE5686" s="7">
        <f>invoices[[#This Row],[Total]]-invoices[[#This Row],[rent_amount]]</f>
        <v>0</v>
      </c>
      <c r="AF5686">
        <v>2840</v>
      </c>
      <c r="AG5686">
        <v>1650</v>
      </c>
      <c r="AH5686">
        <f>invoices[[#This Row],[EB Amount]]-invoices[[#This Row],[electricity_amount]]</f>
        <v>0</v>
      </c>
    </row>
    <row r="5687" spans="1:34">
      <c r="A5687" t="s">
        <v>7459</v>
      </c>
      <c r="B5687" t="s">
        <v>22</v>
      </c>
      <c r="C5687" t="s">
        <v>494</v>
      </c>
      <c r="D5687" t="s">
        <v>24</v>
      </c>
      <c r="E5687" t="s">
        <v>167</v>
      </c>
      <c r="F5687" t="s">
        <v>495</v>
      </c>
      <c r="G5687" t="s">
        <v>7460</v>
      </c>
      <c r="H5687" s="1">
        <f>DATE(YEAR(invoices[[#This Row],[due_date]]),MONTH(invoices[[#This Row],[due_date]]),1)</f>
        <v>45047</v>
      </c>
      <c r="I5687" s="1">
        <v>45053</v>
      </c>
      <c r="J5687">
        <v>12500</v>
      </c>
      <c r="K5687">
        <v>2490</v>
      </c>
      <c r="L5687">
        <v>0</v>
      </c>
      <c r="M5687">
        <f>invoices[[#This Row],[rent_amount]]+invoices[[#This Row],[electricity_amount]]+invoices[[#This Row],[other_charges]]</f>
        <v>14990</v>
      </c>
      <c r="N5687" t="s">
        <v>28</v>
      </c>
      <c r="O5687" t="s">
        <v>60</v>
      </c>
      <c r="P5687">
        <v>0</v>
      </c>
      <c r="Q5687" t="b">
        <v>0</v>
      </c>
      <c r="R5687" t="s">
        <v>61</v>
      </c>
      <c r="S5687">
        <v>0</v>
      </c>
      <c r="T5687">
        <f>invoices[[#This Row],[total_amount]]</f>
        <v>14990</v>
      </c>
      <c r="U5687" t="s">
        <v>498</v>
      </c>
      <c r="V5687" t="str">
        <f>INDEX([1]!Table1[tenantname],MATCH(invoices[[#This Row],[allotment_id]],[1]!Table1[TenantAllotmentID],0))</f>
        <v>TANVEER MUSTAFA (B42-C1)</v>
      </c>
      <c r="W5687" t="s">
        <v>14130</v>
      </c>
      <c r="X5687" t="s">
        <v>14131</v>
      </c>
      <c r="Y5687" s="4">
        <v>45047</v>
      </c>
      <c r="Z5687" t="s">
        <v>15808</v>
      </c>
      <c r="AA5687">
        <v>8971</v>
      </c>
      <c r="AB5687">
        <v>2991</v>
      </c>
      <c r="AC5687">
        <v>538</v>
      </c>
      <c r="AD5687" s="7">
        <f>invoices[[#This Row],[Rent]]+invoices[[#This Row],[Services]]+invoices[[#This Row],[GST]]</f>
        <v>12500</v>
      </c>
      <c r="AE5687" s="7">
        <f>invoices[[#This Row],[Total]]-invoices[[#This Row],[rent_amount]]</f>
        <v>0</v>
      </c>
      <c r="AF5687">
        <v>2961</v>
      </c>
      <c r="AG5687">
        <v>2490</v>
      </c>
      <c r="AH5687">
        <f>invoices[[#This Row],[EB Amount]]-invoices[[#This Row],[electricity_amount]]</f>
        <v>0</v>
      </c>
    </row>
    <row r="5688" spans="1:34">
      <c r="A5688" t="s">
        <v>7463</v>
      </c>
      <c r="B5688" t="s">
        <v>22</v>
      </c>
      <c r="C5688" t="s">
        <v>7129</v>
      </c>
      <c r="D5688" t="s">
        <v>24</v>
      </c>
      <c r="E5688" t="s">
        <v>268</v>
      </c>
      <c r="F5688" t="s">
        <v>323</v>
      </c>
      <c r="G5688" t="s">
        <v>7464</v>
      </c>
      <c r="H5688" s="1">
        <f>DATE(YEAR(invoices[[#This Row],[due_date]]),MONTH(invoices[[#This Row],[due_date]]),1)</f>
        <v>45047</v>
      </c>
      <c r="I5688" s="1">
        <v>45053</v>
      </c>
      <c r="J5688">
        <v>14759</v>
      </c>
      <c r="K5688">
        <v>1062</v>
      </c>
      <c r="L5688">
        <v>2250</v>
      </c>
      <c r="M5688">
        <f>invoices[[#This Row],[rent_amount]]+invoices[[#This Row],[electricity_amount]]+invoices[[#This Row],[other_charges]]</f>
        <v>18071</v>
      </c>
      <c r="N5688" t="s">
        <v>28</v>
      </c>
      <c r="O5688" t="s">
        <v>60</v>
      </c>
      <c r="P5688">
        <v>0</v>
      </c>
      <c r="Q5688" t="b">
        <v>0</v>
      </c>
      <c r="R5688" t="s">
        <v>61</v>
      </c>
      <c r="S5688">
        <v>0</v>
      </c>
      <c r="T5688">
        <f>invoices[[#This Row],[total_amount]]</f>
        <v>18071</v>
      </c>
      <c r="U5688" t="s">
        <v>7131</v>
      </c>
      <c r="V5688" t="str">
        <f>INDEX([1]!Table1[tenantname],MATCH(invoices[[#This Row],[allotment_id]],[1]!Table1[TenantAllotmentID],0))</f>
        <v>Soumya Banerjee (C21-A1)</v>
      </c>
      <c r="W5688" t="s">
        <v>15534</v>
      </c>
      <c r="X5688" t="s">
        <v>15535</v>
      </c>
      <c r="Y5688" s="4">
        <v>45047</v>
      </c>
      <c r="Z5688" t="s">
        <v>15808</v>
      </c>
      <c r="AA5688">
        <v>10592</v>
      </c>
      <c r="AB5688">
        <v>3531</v>
      </c>
      <c r="AC5688">
        <v>636</v>
      </c>
      <c r="AD5688" s="7">
        <f>invoices[[#This Row],[Rent]]+invoices[[#This Row],[Services]]+invoices[[#This Row],[GST]]</f>
        <v>14759</v>
      </c>
      <c r="AE5688" s="7">
        <f>invoices[[#This Row],[Total]]-invoices[[#This Row],[rent_amount]]</f>
        <v>0</v>
      </c>
      <c r="AF5688">
        <v>2963</v>
      </c>
      <c r="AG5688">
        <v>1062</v>
      </c>
      <c r="AH5688">
        <f>invoices[[#This Row],[EB Amount]]-invoices[[#This Row],[electricity_amount]]</f>
        <v>0</v>
      </c>
    </row>
    <row r="5689" spans="1:34">
      <c r="A5689" t="s">
        <v>7617</v>
      </c>
      <c r="B5689" t="s">
        <v>22</v>
      </c>
      <c r="C5689" t="s">
        <v>2032</v>
      </c>
      <c r="D5689" t="s">
        <v>24</v>
      </c>
      <c r="E5689" t="s">
        <v>349</v>
      </c>
      <c r="F5689" t="s">
        <v>947</v>
      </c>
      <c r="G5689" t="s">
        <v>7618</v>
      </c>
      <c r="H5689" s="1">
        <f>DATE(YEAR(invoices[[#This Row],[due_date]]),MONTH(invoices[[#This Row],[due_date]]),1)</f>
        <v>45047</v>
      </c>
      <c r="I5689" s="1">
        <v>45053</v>
      </c>
      <c r="J5689">
        <v>13600</v>
      </c>
      <c r="K5689">
        <v>1530</v>
      </c>
      <c r="L5689">
        <v>0</v>
      </c>
      <c r="M5689">
        <f>invoices[[#This Row],[rent_amount]]+invoices[[#This Row],[electricity_amount]]+invoices[[#This Row],[other_charges]]</f>
        <v>15130</v>
      </c>
      <c r="N5689" t="s">
        <v>28</v>
      </c>
      <c r="O5689" t="s">
        <v>687</v>
      </c>
      <c r="P5689">
        <v>0</v>
      </c>
      <c r="Q5689" t="b">
        <v>0</v>
      </c>
      <c r="R5689" t="s">
        <v>61</v>
      </c>
      <c r="S5689">
        <v>0</v>
      </c>
      <c r="T5689">
        <f>invoices[[#This Row],[total_amount]]</f>
        <v>15130</v>
      </c>
      <c r="U5689" t="s">
        <v>2033</v>
      </c>
      <c r="V5689" t="str">
        <f>INDEX([1]!Table1[tenantname],MATCH(invoices[[#This Row],[allotment_id]],[1]!Table1[TenantAllotmentID],0))</f>
        <v>Akshay  Balaji (B11-B1)</v>
      </c>
      <c r="W5689" t="s">
        <v>14681</v>
      </c>
      <c r="X5689" t="s">
        <v>14682</v>
      </c>
      <c r="Y5689" s="4">
        <v>45047</v>
      </c>
      <c r="Z5689" t="s">
        <v>15808</v>
      </c>
      <c r="AA5689">
        <v>9761</v>
      </c>
      <c r="AB5689">
        <v>3253</v>
      </c>
      <c r="AC5689">
        <v>586</v>
      </c>
      <c r="AD5689" s="7">
        <f>invoices[[#This Row],[Rent]]+invoices[[#This Row],[Services]]+invoices[[#This Row],[GST]]</f>
        <v>13600</v>
      </c>
      <c r="AE5689" s="7">
        <f>invoices[[#This Row],[Total]]-invoices[[#This Row],[rent_amount]]</f>
        <v>0</v>
      </c>
      <c r="AF5689">
        <v>3040</v>
      </c>
      <c r="AG5689">
        <v>1530</v>
      </c>
      <c r="AH5689">
        <f>invoices[[#This Row],[EB Amount]]-invoices[[#This Row],[electricity_amount]]</f>
        <v>0</v>
      </c>
    </row>
    <row r="5690" spans="1:34">
      <c r="A5690" t="s">
        <v>7798</v>
      </c>
      <c r="B5690" t="s">
        <v>22</v>
      </c>
      <c r="C5690" t="s">
        <v>2043</v>
      </c>
      <c r="D5690" t="s">
        <v>24</v>
      </c>
      <c r="E5690" t="s">
        <v>329</v>
      </c>
      <c r="F5690" t="s">
        <v>1021</v>
      </c>
      <c r="G5690" t="s">
        <v>7799</v>
      </c>
      <c r="H5690" s="1">
        <f>DATE(YEAR(invoices[[#This Row],[due_date]]),MONTH(invoices[[#This Row],[due_date]]),1)</f>
        <v>45047</v>
      </c>
      <c r="I5690" s="1">
        <v>45053</v>
      </c>
      <c r="J5690">
        <v>13600</v>
      </c>
      <c r="K5690">
        <v>1950</v>
      </c>
      <c r="L5690">
        <v>0</v>
      </c>
      <c r="M5690">
        <f>invoices[[#This Row],[rent_amount]]+invoices[[#This Row],[electricity_amount]]+invoices[[#This Row],[other_charges]]</f>
        <v>15550</v>
      </c>
      <c r="N5690" t="s">
        <v>28</v>
      </c>
      <c r="O5690" t="s">
        <v>60</v>
      </c>
      <c r="P5690">
        <v>0</v>
      </c>
      <c r="Q5690" t="b">
        <v>0</v>
      </c>
      <c r="R5690" t="s">
        <v>61</v>
      </c>
      <c r="S5690">
        <v>0</v>
      </c>
      <c r="T5690">
        <f>invoices[[#This Row],[total_amount]]</f>
        <v>15550</v>
      </c>
      <c r="U5690" t="s">
        <v>2045</v>
      </c>
      <c r="V5690" t="str">
        <f>INDEX([1]!Table1[tenantname],MATCH(invoices[[#This Row],[allotment_id]],[1]!Table1[TenantAllotmentID],0))</f>
        <v>Rohit Singh (C43-B2)</v>
      </c>
      <c r="W5690" t="s">
        <v>14687</v>
      </c>
      <c r="X5690" t="s">
        <v>14688</v>
      </c>
      <c r="Y5690" s="4">
        <v>45047</v>
      </c>
      <c r="Z5690" t="s">
        <v>15808</v>
      </c>
      <c r="AA5690">
        <v>9761</v>
      </c>
      <c r="AB5690">
        <v>3253</v>
      </c>
      <c r="AC5690">
        <v>586</v>
      </c>
      <c r="AD5690" s="7">
        <f>invoices[[#This Row],[Rent]]+invoices[[#This Row],[Services]]+invoices[[#This Row],[GST]]</f>
        <v>13600</v>
      </c>
      <c r="AE5690" s="7">
        <f>invoices[[#This Row],[Total]]-invoices[[#This Row],[rent_amount]]</f>
        <v>0</v>
      </c>
      <c r="AF5690">
        <v>3135</v>
      </c>
      <c r="AG5690">
        <v>1950</v>
      </c>
      <c r="AH5690">
        <f>invoices[[#This Row],[EB Amount]]-invoices[[#This Row],[electricity_amount]]</f>
        <v>0</v>
      </c>
    </row>
    <row r="5691" spans="1:34">
      <c r="A5691" t="s">
        <v>7856</v>
      </c>
      <c r="B5691" t="s">
        <v>22</v>
      </c>
      <c r="C5691" t="s">
        <v>1313</v>
      </c>
      <c r="D5691" t="s">
        <v>24</v>
      </c>
      <c r="E5691" t="s">
        <v>88</v>
      </c>
      <c r="F5691" t="s">
        <v>1314</v>
      </c>
      <c r="G5691" t="s">
        <v>7857</v>
      </c>
      <c r="H5691" s="1">
        <f>DATE(YEAR(invoices[[#This Row],[due_date]]),MONTH(invoices[[#This Row],[due_date]]),1)</f>
        <v>45047</v>
      </c>
      <c r="I5691" s="1">
        <v>45053</v>
      </c>
      <c r="J5691">
        <v>13600</v>
      </c>
      <c r="K5691">
        <v>1980</v>
      </c>
      <c r="L5691">
        <v>0</v>
      </c>
      <c r="M5691">
        <f>invoices[[#This Row],[rent_amount]]+invoices[[#This Row],[electricity_amount]]+invoices[[#This Row],[other_charges]]</f>
        <v>15580</v>
      </c>
      <c r="N5691" t="s">
        <v>28</v>
      </c>
      <c r="O5691" t="s">
        <v>687</v>
      </c>
      <c r="P5691">
        <v>0</v>
      </c>
      <c r="Q5691" t="b">
        <v>0</v>
      </c>
      <c r="R5691" t="s">
        <v>61</v>
      </c>
      <c r="S5691">
        <v>0</v>
      </c>
      <c r="T5691">
        <f>invoices[[#This Row],[total_amount]]</f>
        <v>15580</v>
      </c>
      <c r="U5691" t="s">
        <v>1316</v>
      </c>
      <c r="V5691" t="str">
        <f>INDEX([1]!Table1[tenantname],MATCH(invoices[[#This Row],[allotment_id]],[1]!Table1[TenantAllotmentID],0))</f>
        <v>Baldev  singh (B13-B1)</v>
      </c>
      <c r="W5691" t="s">
        <v>14424</v>
      </c>
      <c r="X5691" t="s">
        <v>14425</v>
      </c>
      <c r="Y5691" s="4">
        <v>45047</v>
      </c>
      <c r="Z5691" t="s">
        <v>15808</v>
      </c>
      <c r="AA5691">
        <v>9761</v>
      </c>
      <c r="AB5691">
        <v>3253</v>
      </c>
      <c r="AC5691">
        <v>586</v>
      </c>
      <c r="AD5691" s="7">
        <f>invoices[[#This Row],[Rent]]+invoices[[#This Row],[Services]]+invoices[[#This Row],[GST]]</f>
        <v>13600</v>
      </c>
      <c r="AE5691" s="7">
        <f>invoices[[#This Row],[Total]]-invoices[[#This Row],[rent_amount]]</f>
        <v>0</v>
      </c>
      <c r="AF5691">
        <v>3166</v>
      </c>
      <c r="AG5691">
        <v>1980</v>
      </c>
      <c r="AH5691">
        <f>invoices[[#This Row],[EB Amount]]-invoices[[#This Row],[electricity_amount]]</f>
        <v>0</v>
      </c>
    </row>
    <row r="5692" spans="1:34">
      <c r="A5692" t="s">
        <v>7862</v>
      </c>
      <c r="B5692" t="s">
        <v>22</v>
      </c>
      <c r="C5692" t="s">
        <v>550</v>
      </c>
      <c r="D5692" t="s">
        <v>24</v>
      </c>
      <c r="E5692" t="s">
        <v>104</v>
      </c>
      <c r="F5692" t="s">
        <v>551</v>
      </c>
      <c r="G5692" t="s">
        <v>7863</v>
      </c>
      <c r="H5692" s="1">
        <f>DATE(YEAR(invoices[[#This Row],[due_date]]),MONTH(invoices[[#This Row],[due_date]]),1)</f>
        <v>45047</v>
      </c>
      <c r="I5692" s="1">
        <v>45053</v>
      </c>
      <c r="J5692">
        <v>12500</v>
      </c>
      <c r="K5692">
        <v>1350</v>
      </c>
      <c r="L5692">
        <v>0</v>
      </c>
      <c r="M5692">
        <f>invoices[[#This Row],[rent_amount]]+invoices[[#This Row],[electricity_amount]]+invoices[[#This Row],[other_charges]]</f>
        <v>13850</v>
      </c>
      <c r="N5692" t="s">
        <v>28</v>
      </c>
      <c r="O5692" t="s">
        <v>744</v>
      </c>
      <c r="P5692">
        <v>0</v>
      </c>
      <c r="Q5692" t="b">
        <v>0</v>
      </c>
      <c r="R5692" t="s">
        <v>61</v>
      </c>
      <c r="S5692">
        <v>0</v>
      </c>
      <c r="T5692">
        <f>invoices[[#This Row],[total_amount]]</f>
        <v>13850</v>
      </c>
      <c r="U5692" t="s">
        <v>554</v>
      </c>
      <c r="V5692" t="str">
        <f>INDEX([1]!Table1[tenantname],MATCH(invoices[[#This Row],[allotment_id]],[1]!Table1[TenantAllotmentID],0))</f>
        <v>Gokul Prakash (B14-C2)</v>
      </c>
      <c r="W5692" t="s">
        <v>14149</v>
      </c>
      <c r="X5692" t="s">
        <v>14150</v>
      </c>
      <c r="Y5692" s="4">
        <v>45047</v>
      </c>
      <c r="Z5692" t="s">
        <v>15808</v>
      </c>
      <c r="AA5692">
        <v>8971</v>
      </c>
      <c r="AB5692">
        <v>2991</v>
      </c>
      <c r="AC5692">
        <v>538</v>
      </c>
      <c r="AD5692" s="7">
        <f>invoices[[#This Row],[Rent]]+invoices[[#This Row],[Services]]+invoices[[#This Row],[GST]]</f>
        <v>12500</v>
      </c>
      <c r="AE5692" s="7">
        <f>invoices[[#This Row],[Total]]-invoices[[#This Row],[rent_amount]]</f>
        <v>0</v>
      </c>
      <c r="AF5692">
        <v>3169</v>
      </c>
      <c r="AG5692">
        <v>1350</v>
      </c>
      <c r="AH5692">
        <f>invoices[[#This Row],[EB Amount]]-invoices[[#This Row],[electricity_amount]]</f>
        <v>0</v>
      </c>
    </row>
    <row r="5693" spans="1:34">
      <c r="A5693" t="s">
        <v>8008</v>
      </c>
      <c r="B5693" t="s">
        <v>22</v>
      </c>
      <c r="C5693" t="s">
        <v>1421</v>
      </c>
      <c r="D5693" t="s">
        <v>24</v>
      </c>
      <c r="E5693" t="s">
        <v>34</v>
      </c>
      <c r="F5693" t="s">
        <v>805</v>
      </c>
      <c r="G5693" t="s">
        <v>8009</v>
      </c>
      <c r="H5693" s="1">
        <f>DATE(YEAR(invoices[[#This Row],[due_date]]),MONTH(invoices[[#This Row],[due_date]]),1)</f>
        <v>45047</v>
      </c>
      <c r="I5693" s="1">
        <v>45053</v>
      </c>
      <c r="J5693">
        <v>2951</v>
      </c>
      <c r="K5693">
        <v>3690</v>
      </c>
      <c r="L5693">
        <v>2250</v>
      </c>
      <c r="M5693">
        <f>invoices[[#This Row],[rent_amount]]+invoices[[#This Row],[electricity_amount]]+invoices[[#This Row],[other_charges]]</f>
        <v>8891</v>
      </c>
      <c r="N5693" t="s">
        <v>28</v>
      </c>
      <c r="O5693" t="s">
        <v>60</v>
      </c>
      <c r="P5693">
        <v>0</v>
      </c>
      <c r="Q5693" t="b">
        <v>0</v>
      </c>
      <c r="R5693" t="s">
        <v>61</v>
      </c>
      <c r="S5693">
        <v>0</v>
      </c>
      <c r="T5693">
        <f>invoices[[#This Row],[total_amount]]</f>
        <v>8891</v>
      </c>
      <c r="U5693" t="s">
        <v>5674</v>
      </c>
      <c r="V5693" t="str">
        <f>INDEX([1]!Table1[tenantname],MATCH(invoices[[#This Row],[allotment_id]],[1]!Table1[TenantAllotmentID],0))</f>
        <v>Sai Roshni Matta (B43-A1)</v>
      </c>
      <c r="W5693" t="s">
        <v>14466</v>
      </c>
      <c r="X5693" t="s">
        <v>15409</v>
      </c>
      <c r="Y5693" s="4">
        <v>45047</v>
      </c>
      <c r="Z5693" t="s">
        <v>15808</v>
      </c>
      <c r="AA5693">
        <v>2118</v>
      </c>
      <c r="AB5693">
        <v>706</v>
      </c>
      <c r="AC5693">
        <v>127</v>
      </c>
      <c r="AD5693" s="7">
        <f>invoices[[#This Row],[Rent]]+invoices[[#This Row],[Services]]+invoices[[#This Row],[GST]]</f>
        <v>2951</v>
      </c>
      <c r="AE5693" s="7">
        <f>invoices[[#This Row],[Total]]-invoices[[#This Row],[rent_amount]]</f>
        <v>0</v>
      </c>
      <c r="AF5693">
        <v>3239</v>
      </c>
      <c r="AG5693">
        <v>3690</v>
      </c>
      <c r="AH5693">
        <f>invoices[[#This Row],[EB Amount]]-invoices[[#This Row],[electricity_amount]]</f>
        <v>0</v>
      </c>
    </row>
    <row r="5694" spans="1:34">
      <c r="A5694" t="s">
        <v>8294</v>
      </c>
      <c r="B5694" t="s">
        <v>22</v>
      </c>
      <c r="C5694" t="s">
        <v>5302</v>
      </c>
      <c r="D5694" t="s">
        <v>24</v>
      </c>
      <c r="E5694" t="s">
        <v>275</v>
      </c>
      <c r="F5694" t="s">
        <v>1397</v>
      </c>
      <c r="G5694" t="s">
        <v>8295</v>
      </c>
      <c r="H5694" s="1">
        <f>DATE(YEAR(invoices[[#This Row],[due_date]]),MONTH(invoices[[#This Row],[due_date]]),1)</f>
        <v>45047</v>
      </c>
      <c r="I5694" s="1">
        <v>45053</v>
      </c>
      <c r="J5694">
        <v>13600</v>
      </c>
      <c r="K5694">
        <v>1008</v>
      </c>
      <c r="L5694">
        <v>2250</v>
      </c>
      <c r="M5694">
        <f>invoices[[#This Row],[rent_amount]]+invoices[[#This Row],[electricity_amount]]+invoices[[#This Row],[other_charges]]</f>
        <v>16858</v>
      </c>
      <c r="N5694" t="s">
        <v>28</v>
      </c>
      <c r="O5694" t="s">
        <v>60</v>
      </c>
      <c r="P5694">
        <v>0</v>
      </c>
      <c r="Q5694" t="b">
        <v>0</v>
      </c>
      <c r="R5694" t="s">
        <v>61</v>
      </c>
      <c r="S5694">
        <v>0</v>
      </c>
      <c r="T5694">
        <f>invoices[[#This Row],[total_amount]]</f>
        <v>16858</v>
      </c>
      <c r="U5694" t="s">
        <v>6552</v>
      </c>
      <c r="V5694" t="str">
        <f>INDEX([1]!Table1[tenantname],MATCH(invoices[[#This Row],[allotment_id]],[1]!Table1[TenantAllotmentID],0))</f>
        <v>Rhea  Pradhan (B44-B1)</v>
      </c>
      <c r="W5694" t="s">
        <v>15360</v>
      </c>
      <c r="X5694" t="s">
        <v>15486</v>
      </c>
      <c r="Y5694" s="4">
        <v>45047</v>
      </c>
      <c r="Z5694" t="s">
        <v>15808</v>
      </c>
      <c r="AA5694">
        <v>9761</v>
      </c>
      <c r="AB5694">
        <v>3253</v>
      </c>
      <c r="AC5694">
        <v>586</v>
      </c>
      <c r="AD5694" s="7">
        <f>invoices[[#This Row],[Rent]]+invoices[[#This Row],[Services]]+invoices[[#This Row],[GST]]</f>
        <v>13600</v>
      </c>
      <c r="AE5694" s="7">
        <f>invoices[[#This Row],[Total]]-invoices[[#This Row],[rent_amount]]</f>
        <v>0</v>
      </c>
      <c r="AF5694">
        <v>3380</v>
      </c>
      <c r="AG5694">
        <v>1008</v>
      </c>
      <c r="AH5694">
        <f>invoices[[#This Row],[EB Amount]]-invoices[[#This Row],[electricity_amount]]</f>
        <v>0</v>
      </c>
    </row>
    <row r="5695" spans="1:34">
      <c r="A5695" t="s">
        <v>8328</v>
      </c>
      <c r="B5695" t="s">
        <v>22</v>
      </c>
      <c r="C5695" t="s">
        <v>1213</v>
      </c>
      <c r="D5695" t="s">
        <v>24</v>
      </c>
      <c r="E5695" t="s">
        <v>254</v>
      </c>
      <c r="F5695" t="s">
        <v>575</v>
      </c>
      <c r="G5695" t="s">
        <v>8329</v>
      </c>
      <c r="H5695" s="1">
        <f>DATE(YEAR(invoices[[#This Row],[due_date]]),MONTH(invoices[[#This Row],[due_date]]),1)</f>
        <v>45047</v>
      </c>
      <c r="I5695" s="1">
        <v>45053</v>
      </c>
      <c r="J5695">
        <v>13600</v>
      </c>
      <c r="K5695">
        <v>2310</v>
      </c>
      <c r="L5695">
        <v>0</v>
      </c>
      <c r="M5695">
        <f>invoices[[#This Row],[rent_amount]]+invoices[[#This Row],[electricity_amount]]+invoices[[#This Row],[other_charges]]</f>
        <v>15910</v>
      </c>
      <c r="N5695" t="s">
        <v>28</v>
      </c>
      <c r="O5695" t="s">
        <v>744</v>
      </c>
      <c r="P5695">
        <v>0</v>
      </c>
      <c r="Q5695" t="b">
        <v>0</v>
      </c>
      <c r="R5695" t="s">
        <v>61</v>
      </c>
      <c r="S5695">
        <v>0</v>
      </c>
      <c r="T5695">
        <f>invoices[[#This Row],[total_amount]]</f>
        <v>15910</v>
      </c>
      <c r="U5695" s="2" t="s">
        <v>1215</v>
      </c>
      <c r="V5695" t="str">
        <f>INDEX([1]!Table1[tenantname],MATCH(invoices[[#This Row],[allotment_id]],[1]!Table1[TenantAllotmentID],0))</f>
        <v>Disha Girish (C42-B1)</v>
      </c>
      <c r="W5695" t="s">
        <v>14384</v>
      </c>
      <c r="X5695" t="s">
        <v>14385</v>
      </c>
      <c r="Y5695" s="4">
        <v>45047</v>
      </c>
      <c r="Z5695" t="s">
        <v>15808</v>
      </c>
      <c r="AA5695">
        <v>9761</v>
      </c>
      <c r="AB5695">
        <v>3253</v>
      </c>
      <c r="AC5695">
        <v>586</v>
      </c>
      <c r="AD5695" s="7">
        <f>invoices[[#This Row],[Rent]]+invoices[[#This Row],[Services]]+invoices[[#This Row],[GST]]</f>
        <v>13600</v>
      </c>
      <c r="AE5695" s="7">
        <f>invoices[[#This Row],[Total]]-invoices[[#This Row],[rent_amount]]</f>
        <v>0</v>
      </c>
      <c r="AF5695">
        <v>3395</v>
      </c>
      <c r="AG5695">
        <v>2310</v>
      </c>
      <c r="AH5695">
        <f>invoices[[#This Row],[EB Amount]]-invoices[[#This Row],[electricity_amount]]</f>
        <v>0</v>
      </c>
    </row>
    <row r="5696" spans="1:34">
      <c r="A5696" t="s">
        <v>8414</v>
      </c>
      <c r="B5696" t="s">
        <v>22</v>
      </c>
      <c r="C5696" t="s">
        <v>1781</v>
      </c>
      <c r="D5696" t="s">
        <v>24</v>
      </c>
      <c r="E5696" t="s">
        <v>349</v>
      </c>
      <c r="F5696" t="s">
        <v>1626</v>
      </c>
      <c r="G5696" t="s">
        <v>8415</v>
      </c>
      <c r="H5696" s="1">
        <f>DATE(YEAR(invoices[[#This Row],[due_date]]),MONTH(invoices[[#This Row],[due_date]]),1)</f>
        <v>45047</v>
      </c>
      <c r="I5696" s="1">
        <v>45053</v>
      </c>
      <c r="J5696">
        <v>13600</v>
      </c>
      <c r="K5696">
        <v>1530</v>
      </c>
      <c r="L5696">
        <v>0</v>
      </c>
      <c r="M5696">
        <f>invoices[[#This Row],[rent_amount]]+invoices[[#This Row],[electricity_amount]]+invoices[[#This Row],[other_charges]]</f>
        <v>15130</v>
      </c>
      <c r="N5696" t="s">
        <v>28</v>
      </c>
      <c r="O5696" t="s">
        <v>60</v>
      </c>
      <c r="P5696">
        <v>0</v>
      </c>
      <c r="Q5696" t="b">
        <v>0</v>
      </c>
      <c r="R5696" t="s">
        <v>61</v>
      </c>
      <c r="S5696">
        <v>0</v>
      </c>
      <c r="T5696">
        <f>invoices[[#This Row],[total_amount]]</f>
        <v>15130</v>
      </c>
      <c r="U5696" t="s">
        <v>1783</v>
      </c>
      <c r="V5696" t="str">
        <f>INDEX([1]!Table1[tenantname],MATCH(invoices[[#This Row],[allotment_id]],[1]!Table1[TenantAllotmentID],0))</f>
        <v>Rushikesh Kushare (B11-B2)</v>
      </c>
      <c r="W5696" t="s">
        <v>14593</v>
      </c>
      <c r="X5696" t="s">
        <v>14594</v>
      </c>
      <c r="Y5696" s="4">
        <v>45047</v>
      </c>
      <c r="Z5696" t="s">
        <v>15808</v>
      </c>
      <c r="AA5696">
        <v>9761</v>
      </c>
      <c r="AB5696">
        <v>3253</v>
      </c>
      <c r="AC5696">
        <v>586</v>
      </c>
      <c r="AD5696" s="7">
        <f>invoices[[#This Row],[Rent]]+invoices[[#This Row],[Services]]+invoices[[#This Row],[GST]]</f>
        <v>13600</v>
      </c>
      <c r="AE5696" s="7">
        <f>invoices[[#This Row],[Total]]-invoices[[#This Row],[rent_amount]]</f>
        <v>0</v>
      </c>
      <c r="AF5696">
        <v>3442</v>
      </c>
      <c r="AG5696">
        <v>1530</v>
      </c>
      <c r="AH5696">
        <f>invoices[[#This Row],[EB Amount]]-invoices[[#This Row],[electricity_amount]]</f>
        <v>0</v>
      </c>
    </row>
    <row r="5697" spans="1:34">
      <c r="A5697" t="s">
        <v>8470</v>
      </c>
      <c r="B5697" t="s">
        <v>22</v>
      </c>
      <c r="C5697" t="s">
        <v>1881</v>
      </c>
      <c r="D5697" t="s">
        <v>24</v>
      </c>
      <c r="E5697" t="s">
        <v>147</v>
      </c>
      <c r="F5697" t="s">
        <v>336</v>
      </c>
      <c r="G5697" t="s">
        <v>8471</v>
      </c>
      <c r="H5697" s="1">
        <f>DATE(YEAR(invoices[[#This Row],[due_date]]),MONTH(invoices[[#This Row],[due_date]]),1)</f>
        <v>45047</v>
      </c>
      <c r="I5697" s="1">
        <v>45053</v>
      </c>
      <c r="J5697">
        <v>13600</v>
      </c>
      <c r="K5697">
        <v>1200</v>
      </c>
      <c r="L5697">
        <v>0</v>
      </c>
      <c r="M5697">
        <f>invoices[[#This Row],[rent_amount]]+invoices[[#This Row],[electricity_amount]]+invoices[[#This Row],[other_charges]]</f>
        <v>14800</v>
      </c>
      <c r="N5697" t="s">
        <v>28</v>
      </c>
      <c r="O5697" t="s">
        <v>744</v>
      </c>
      <c r="P5697">
        <v>0</v>
      </c>
      <c r="Q5697" t="b">
        <v>0</v>
      </c>
      <c r="R5697" t="s">
        <v>61</v>
      </c>
      <c r="S5697">
        <v>0</v>
      </c>
      <c r="T5697">
        <f>invoices[[#This Row],[total_amount]]</f>
        <v>14800</v>
      </c>
      <c r="U5697" t="s">
        <v>1882</v>
      </c>
      <c r="V5697" t="str">
        <f>INDEX([1]!Table1[tenantname],MATCH(invoices[[#This Row],[allotment_id]],[1]!Table1[TenantAllotmentID],0))</f>
        <v>Parth sarthi Prasad (C31-D1)</v>
      </c>
      <c r="W5697" t="s">
        <v>14627</v>
      </c>
      <c r="X5697" t="s">
        <v>14628</v>
      </c>
      <c r="Y5697" s="4">
        <v>45047</v>
      </c>
      <c r="Z5697" t="s">
        <v>15808</v>
      </c>
      <c r="AA5697">
        <v>9761</v>
      </c>
      <c r="AB5697">
        <v>3253</v>
      </c>
      <c r="AC5697">
        <v>586</v>
      </c>
      <c r="AD5697" s="7">
        <f>invoices[[#This Row],[Rent]]+invoices[[#This Row],[Services]]+invoices[[#This Row],[GST]]</f>
        <v>13600</v>
      </c>
      <c r="AE5697" s="7">
        <f>invoices[[#This Row],[Total]]-invoices[[#This Row],[rent_amount]]</f>
        <v>0</v>
      </c>
      <c r="AF5697">
        <v>3473</v>
      </c>
      <c r="AG5697">
        <v>1200</v>
      </c>
      <c r="AH5697">
        <f>invoices[[#This Row],[EB Amount]]-invoices[[#This Row],[electricity_amount]]</f>
        <v>0</v>
      </c>
    </row>
    <row r="5698" spans="1:34">
      <c r="A5698" t="s">
        <v>8484</v>
      </c>
      <c r="B5698" t="s">
        <v>22</v>
      </c>
      <c r="C5698" t="s">
        <v>811</v>
      </c>
      <c r="D5698" t="s">
        <v>24</v>
      </c>
      <c r="E5698" t="s">
        <v>354</v>
      </c>
      <c r="F5698" t="s">
        <v>812</v>
      </c>
      <c r="G5698" t="s">
        <v>8485</v>
      </c>
      <c r="H5698" s="1">
        <f>DATE(YEAR(invoices[[#This Row],[due_date]]),MONTH(invoices[[#This Row],[due_date]]),1)</f>
        <v>45047</v>
      </c>
      <c r="I5698" s="1">
        <v>45053</v>
      </c>
      <c r="J5698">
        <v>13600</v>
      </c>
      <c r="K5698">
        <v>1650</v>
      </c>
      <c r="L5698">
        <v>0</v>
      </c>
      <c r="M5698">
        <f>invoices[[#This Row],[rent_amount]]+invoices[[#This Row],[electricity_amount]]+invoices[[#This Row],[other_charges]]</f>
        <v>15250</v>
      </c>
      <c r="N5698" t="s">
        <v>28</v>
      </c>
      <c r="O5698" t="s">
        <v>60</v>
      </c>
      <c r="P5698">
        <v>0</v>
      </c>
      <c r="Q5698" t="b">
        <v>0</v>
      </c>
      <c r="R5698" t="s">
        <v>61</v>
      </c>
      <c r="S5698">
        <v>0</v>
      </c>
      <c r="T5698">
        <f>invoices[[#This Row],[total_amount]]</f>
        <v>15250</v>
      </c>
      <c r="U5698" t="s">
        <v>815</v>
      </c>
      <c r="V5698" t="str">
        <f>INDEX([1]!Table1[tenantname],MATCH(invoices[[#This Row],[allotment_id]],[1]!Table1[TenantAllotmentID],0))</f>
        <v>Santosh  nath (B34-B2)</v>
      </c>
      <c r="W5698" t="s">
        <v>14241</v>
      </c>
      <c r="X5698" t="s">
        <v>14242</v>
      </c>
      <c r="Y5698" s="4">
        <v>45047</v>
      </c>
      <c r="Z5698" t="s">
        <v>15808</v>
      </c>
      <c r="AA5698">
        <v>9761</v>
      </c>
      <c r="AB5698">
        <v>3253</v>
      </c>
      <c r="AC5698">
        <v>586</v>
      </c>
      <c r="AD5698" s="7">
        <f>invoices[[#This Row],[Rent]]+invoices[[#This Row],[Services]]+invoices[[#This Row],[GST]]</f>
        <v>13600</v>
      </c>
      <c r="AE5698" s="7">
        <f>invoices[[#This Row],[Total]]-invoices[[#This Row],[rent_amount]]</f>
        <v>0</v>
      </c>
      <c r="AF5698">
        <v>3480</v>
      </c>
      <c r="AG5698">
        <v>1650</v>
      </c>
      <c r="AH5698">
        <f>invoices[[#This Row],[EB Amount]]-invoices[[#This Row],[electricity_amount]]</f>
        <v>0</v>
      </c>
    </row>
    <row r="5699" spans="1:34">
      <c r="A5699" t="s">
        <v>8521</v>
      </c>
      <c r="B5699" t="s">
        <v>22</v>
      </c>
      <c r="C5699" t="s">
        <v>1454</v>
      </c>
      <c r="D5699" t="s">
        <v>24</v>
      </c>
      <c r="E5699" t="s">
        <v>50</v>
      </c>
      <c r="F5699" t="s">
        <v>133</v>
      </c>
      <c r="G5699" t="s">
        <v>8522</v>
      </c>
      <c r="H5699" s="1">
        <f>DATE(YEAR(invoices[[#This Row],[due_date]]),MONTH(invoices[[#This Row],[due_date]]),1)</f>
        <v>45047</v>
      </c>
      <c r="I5699" s="1">
        <v>45053</v>
      </c>
      <c r="J5699">
        <v>12098</v>
      </c>
      <c r="K5699">
        <v>1440</v>
      </c>
      <c r="L5699">
        <v>0</v>
      </c>
      <c r="M5699">
        <f>invoices[[#This Row],[rent_amount]]+invoices[[#This Row],[electricity_amount]]+invoices[[#This Row],[other_charges]]</f>
        <v>13538</v>
      </c>
      <c r="N5699" t="s">
        <v>28</v>
      </c>
      <c r="O5699" t="s">
        <v>60</v>
      </c>
      <c r="P5699">
        <v>0</v>
      </c>
      <c r="Q5699" t="b">
        <v>0</v>
      </c>
      <c r="R5699" t="s">
        <v>61</v>
      </c>
      <c r="S5699">
        <v>0</v>
      </c>
      <c r="T5699">
        <f>invoices[[#This Row],[total_amount]]</f>
        <v>13538</v>
      </c>
      <c r="U5699" t="s">
        <v>2095</v>
      </c>
      <c r="V5699" t="str">
        <f>INDEX([1]!Table1[tenantname],MATCH(invoices[[#This Row],[allotment_id]],[1]!Table1[TenantAllotmentID],0))</f>
        <v>Rahul  Voruganti (B32-C1)</v>
      </c>
      <c r="W5699" t="s">
        <v>14480</v>
      </c>
      <c r="X5699" t="s">
        <v>14707</v>
      </c>
      <c r="Y5699" s="4">
        <v>45047</v>
      </c>
      <c r="Z5699" t="s">
        <v>15808</v>
      </c>
      <c r="AA5699">
        <v>8682</v>
      </c>
      <c r="AB5699">
        <v>2895</v>
      </c>
      <c r="AC5699">
        <v>521</v>
      </c>
      <c r="AD5699" s="7">
        <f>invoices[[#This Row],[Rent]]+invoices[[#This Row],[Services]]+invoices[[#This Row],[GST]]</f>
        <v>12098</v>
      </c>
      <c r="AE5699" s="7">
        <f>invoices[[#This Row],[Total]]-invoices[[#This Row],[rent_amount]]</f>
        <v>0</v>
      </c>
      <c r="AF5699">
        <v>3498</v>
      </c>
      <c r="AG5699">
        <v>1440</v>
      </c>
      <c r="AH5699">
        <f>invoices[[#This Row],[EB Amount]]-invoices[[#This Row],[electricity_amount]]</f>
        <v>0</v>
      </c>
    </row>
    <row r="5700" spans="1:34">
      <c r="A5700" t="s">
        <v>8547</v>
      </c>
      <c r="B5700" t="s">
        <v>22</v>
      </c>
      <c r="C5700" t="s">
        <v>3268</v>
      </c>
      <c r="D5700" t="s">
        <v>24</v>
      </c>
      <c r="E5700" t="s">
        <v>247</v>
      </c>
      <c r="F5700" t="s">
        <v>870</v>
      </c>
      <c r="G5700" t="s">
        <v>8548</v>
      </c>
      <c r="H5700" s="1">
        <f>DATE(YEAR(invoices[[#This Row],[due_date]]),MONTH(invoices[[#This Row],[due_date]]),1)</f>
        <v>45047</v>
      </c>
      <c r="I5700" s="1">
        <v>45053</v>
      </c>
      <c r="J5700">
        <v>10967</v>
      </c>
      <c r="K5700">
        <v>1620</v>
      </c>
      <c r="L5700">
        <v>2250</v>
      </c>
      <c r="M5700">
        <f>invoices[[#This Row],[rent_amount]]+invoices[[#This Row],[electricity_amount]]+invoices[[#This Row],[other_charges]]</f>
        <v>14837</v>
      </c>
      <c r="N5700" t="s">
        <v>28</v>
      </c>
      <c r="O5700" t="s">
        <v>687</v>
      </c>
      <c r="P5700">
        <v>0</v>
      </c>
      <c r="Q5700" t="b">
        <v>0</v>
      </c>
      <c r="R5700" t="s">
        <v>61</v>
      </c>
      <c r="S5700">
        <v>0</v>
      </c>
      <c r="T5700">
        <f>invoices[[#This Row],[total_amount]]</f>
        <v>14837</v>
      </c>
      <c r="U5700" t="s">
        <v>3269</v>
      </c>
      <c r="V5700" t="str">
        <f>INDEX([1]!Table1[tenantname],MATCH(invoices[[#This Row],[allotment_id]],[1]!Table1[TenantAllotmentID],0))</f>
        <v>Abhilash S (C11-B1)</v>
      </c>
      <c r="W5700" t="s">
        <v>15012</v>
      </c>
      <c r="X5700" t="s">
        <v>15013</v>
      </c>
      <c r="Y5700" s="4">
        <v>45047</v>
      </c>
      <c r="Z5700" t="s">
        <v>15808</v>
      </c>
      <c r="AA5700">
        <v>7872</v>
      </c>
      <c r="AB5700">
        <v>2623</v>
      </c>
      <c r="AC5700">
        <v>472</v>
      </c>
      <c r="AD5700" s="7">
        <f>invoices[[#This Row],[Rent]]+invoices[[#This Row],[Services]]+invoices[[#This Row],[GST]]</f>
        <v>10967</v>
      </c>
      <c r="AE5700" s="7">
        <f>invoices[[#This Row],[Total]]-invoices[[#This Row],[rent_amount]]</f>
        <v>0</v>
      </c>
      <c r="AF5700">
        <v>3514</v>
      </c>
      <c r="AG5700">
        <v>1620</v>
      </c>
      <c r="AH5700">
        <f>invoices[[#This Row],[EB Amount]]-invoices[[#This Row],[electricity_amount]]</f>
        <v>0</v>
      </c>
    </row>
    <row r="5701" spans="1:34">
      <c r="A5701" t="s">
        <v>8672</v>
      </c>
      <c r="B5701" t="s">
        <v>22</v>
      </c>
      <c r="C5701" t="s">
        <v>3802</v>
      </c>
      <c r="D5701" t="s">
        <v>24</v>
      </c>
      <c r="E5701" t="s">
        <v>181</v>
      </c>
      <c r="F5701" t="s">
        <v>452</v>
      </c>
      <c r="G5701" t="s">
        <v>8673</v>
      </c>
      <c r="H5701" s="1">
        <f>DATE(YEAR(invoices[[#This Row],[due_date]]),MONTH(invoices[[#This Row],[due_date]]),1)</f>
        <v>45047</v>
      </c>
      <c r="I5701" s="1">
        <v>45053</v>
      </c>
      <c r="J5701">
        <v>12000</v>
      </c>
      <c r="K5701">
        <v>1860</v>
      </c>
      <c r="L5701">
        <v>0</v>
      </c>
      <c r="M5701">
        <f>invoices[[#This Row],[rent_amount]]+invoices[[#This Row],[electricity_amount]]+invoices[[#This Row],[other_charges]]</f>
        <v>13860</v>
      </c>
      <c r="N5701" t="s">
        <v>28</v>
      </c>
      <c r="O5701" t="s">
        <v>687</v>
      </c>
      <c r="P5701">
        <v>0</v>
      </c>
      <c r="Q5701" t="b">
        <v>0</v>
      </c>
      <c r="R5701" t="s">
        <v>61</v>
      </c>
      <c r="S5701">
        <v>0</v>
      </c>
      <c r="T5701">
        <f>invoices[[#This Row],[total_amount]]</f>
        <v>13860</v>
      </c>
      <c r="U5701" t="s">
        <v>3803</v>
      </c>
      <c r="V5701" t="str">
        <f>INDEX([1]!Table1[tenantname],MATCH(invoices[[#This Row],[allotment_id]],[1]!Table1[TenantAllotmentID],0))</f>
        <v>Neha  Rajput (B24-B1)</v>
      </c>
      <c r="W5701" t="s">
        <v>15128</v>
      </c>
      <c r="X5701" t="s">
        <v>15129</v>
      </c>
      <c r="Y5701" s="4">
        <v>45047</v>
      </c>
      <c r="Z5701" t="s">
        <v>15808</v>
      </c>
      <c r="AA5701">
        <v>8613</v>
      </c>
      <c r="AB5701">
        <v>2870</v>
      </c>
      <c r="AC5701">
        <v>517</v>
      </c>
      <c r="AD5701" s="7">
        <f>invoices[[#This Row],[Rent]]+invoices[[#This Row],[Services]]+invoices[[#This Row],[GST]]</f>
        <v>12000</v>
      </c>
      <c r="AE5701" s="7">
        <f>invoices[[#This Row],[Total]]-invoices[[#This Row],[rent_amount]]</f>
        <v>0</v>
      </c>
      <c r="AF5701">
        <v>3580</v>
      </c>
      <c r="AG5701">
        <v>1860</v>
      </c>
      <c r="AH5701">
        <f>invoices[[#This Row],[EB Amount]]-invoices[[#This Row],[electricity_amount]]</f>
        <v>0</v>
      </c>
    </row>
    <row r="5702" spans="1:34">
      <c r="A5702" t="s">
        <v>8894</v>
      </c>
      <c r="B5702" t="s">
        <v>22</v>
      </c>
      <c r="C5702" t="s">
        <v>4929</v>
      </c>
      <c r="D5702" t="s">
        <v>24</v>
      </c>
      <c r="E5702" t="s">
        <v>104</v>
      </c>
      <c r="F5702" t="s">
        <v>380</v>
      </c>
      <c r="G5702" t="s">
        <v>8895</v>
      </c>
      <c r="H5702" s="1">
        <f>DATE(YEAR(invoices[[#This Row],[due_date]]),MONTH(invoices[[#This Row],[due_date]]),1)</f>
        <v>45047</v>
      </c>
      <c r="I5702" s="1">
        <v>45053</v>
      </c>
      <c r="J5702">
        <v>18300</v>
      </c>
      <c r="K5702">
        <v>0</v>
      </c>
      <c r="L5702">
        <v>0</v>
      </c>
      <c r="M5702">
        <f>invoices[[#This Row],[rent_amount]]+invoices[[#This Row],[electricity_amount]]+invoices[[#This Row],[other_charges]]</f>
        <v>18300</v>
      </c>
      <c r="N5702" t="s">
        <v>28</v>
      </c>
      <c r="O5702" t="s">
        <v>687</v>
      </c>
      <c r="P5702">
        <v>0</v>
      </c>
      <c r="Q5702" t="b">
        <v>0</v>
      </c>
      <c r="R5702" t="s">
        <v>61</v>
      </c>
      <c r="S5702">
        <v>0</v>
      </c>
      <c r="T5702">
        <f>invoices[[#This Row],[total_amount]]</f>
        <v>18300</v>
      </c>
      <c r="U5702" t="s">
        <v>4931</v>
      </c>
      <c r="V5702" t="str">
        <f>INDEX([1]!Table1[tenantname],MATCH(invoices[[#This Row],[allotment_id]],[1]!Table1[TenantAllotmentID],0))</f>
        <v>Akshay KulangaraValappil Jini (B14-A1)</v>
      </c>
      <c r="W5702" t="s">
        <v>15310</v>
      </c>
      <c r="X5702" t="s">
        <v>15311</v>
      </c>
      <c r="Y5702" s="4">
        <v>45047</v>
      </c>
      <c r="Z5702" t="s">
        <v>15808</v>
      </c>
      <c r="AA5702">
        <v>13134</v>
      </c>
      <c r="AB5702">
        <v>4378</v>
      </c>
      <c r="AC5702">
        <v>788</v>
      </c>
      <c r="AD5702" s="7">
        <f>invoices[[#This Row],[Rent]]+invoices[[#This Row],[Services]]+invoices[[#This Row],[GST]]</f>
        <v>18300</v>
      </c>
      <c r="AE5702" s="7">
        <f>invoices[[#This Row],[Total]]-invoices[[#This Row],[rent_amount]]</f>
        <v>0</v>
      </c>
      <c r="AF5702">
        <v>3696</v>
      </c>
      <c r="AG5702">
        <v>0</v>
      </c>
      <c r="AH5702">
        <f>invoices[[#This Row],[EB Amount]]-invoices[[#This Row],[electricity_amount]]</f>
        <v>0</v>
      </c>
    </row>
    <row r="5703" spans="1:34">
      <c r="A5703" t="s">
        <v>8936</v>
      </c>
      <c r="B5703" t="s">
        <v>22</v>
      </c>
      <c r="C5703" t="s">
        <v>2997</v>
      </c>
      <c r="D5703" t="s">
        <v>24</v>
      </c>
      <c r="E5703" t="s">
        <v>254</v>
      </c>
      <c r="F5703" t="s">
        <v>255</v>
      </c>
      <c r="G5703" t="s">
        <v>8937</v>
      </c>
      <c r="H5703" s="1">
        <f>DATE(YEAR(invoices[[#This Row],[due_date]]),MONTH(invoices[[#This Row],[due_date]]),1)</f>
        <v>45047</v>
      </c>
      <c r="I5703" s="1">
        <v>45053</v>
      </c>
      <c r="J5703">
        <v>10690</v>
      </c>
      <c r="K5703">
        <v>0</v>
      </c>
      <c r="L5703">
        <v>0</v>
      </c>
      <c r="M5703">
        <f>invoices[[#This Row],[rent_amount]]+invoices[[#This Row],[electricity_amount]]+invoices[[#This Row],[other_charges]]</f>
        <v>10690</v>
      </c>
      <c r="N5703" t="s">
        <v>28</v>
      </c>
      <c r="O5703" t="s">
        <v>744</v>
      </c>
      <c r="P5703">
        <v>0</v>
      </c>
      <c r="Q5703" t="b">
        <v>0</v>
      </c>
      <c r="R5703" t="s">
        <v>61</v>
      </c>
      <c r="S5703">
        <v>0</v>
      </c>
      <c r="T5703">
        <f>invoices[[#This Row],[total_amount]]</f>
        <v>10690</v>
      </c>
      <c r="U5703" t="s">
        <v>2999</v>
      </c>
      <c r="V5703" t="str">
        <f>INDEX([1]!Table1[tenantname],MATCH(invoices[[#This Row],[allotment_id]],[1]!Table1[TenantAllotmentID],0))</f>
        <v>Pooja soni (C42-A1)</v>
      </c>
      <c r="W5703" t="s">
        <v>14945</v>
      </c>
      <c r="X5703" t="s">
        <v>14946</v>
      </c>
      <c r="Y5703" s="4">
        <v>45047</v>
      </c>
      <c r="Z5703" t="s">
        <v>15808</v>
      </c>
      <c r="AA5703">
        <v>7673</v>
      </c>
      <c r="AB5703">
        <v>2557</v>
      </c>
      <c r="AC5703">
        <v>460</v>
      </c>
      <c r="AD5703" s="7">
        <f>invoices[[#This Row],[Rent]]+invoices[[#This Row],[Services]]+invoices[[#This Row],[GST]]</f>
        <v>10690</v>
      </c>
      <c r="AE5703" s="7">
        <f>invoices[[#This Row],[Total]]-invoices[[#This Row],[rent_amount]]</f>
        <v>0</v>
      </c>
      <c r="AF5703">
        <v>3719</v>
      </c>
      <c r="AG5703">
        <v>0</v>
      </c>
      <c r="AH5703">
        <f>invoices[[#This Row],[EB Amount]]-invoices[[#This Row],[electricity_amount]]</f>
        <v>0</v>
      </c>
    </row>
    <row r="5704" spans="1:34">
      <c r="A5704" t="s">
        <v>9024</v>
      </c>
      <c r="B5704" t="s">
        <v>22</v>
      </c>
      <c r="C5704" t="s">
        <v>3873</v>
      </c>
      <c r="D5704" t="s">
        <v>24</v>
      </c>
      <c r="E5704" t="s">
        <v>72</v>
      </c>
      <c r="F5704" t="s">
        <v>659</v>
      </c>
      <c r="G5704" t="s">
        <v>9025</v>
      </c>
      <c r="H5704" s="1">
        <f>DATE(YEAR(invoices[[#This Row],[due_date]]),MONTH(invoices[[#This Row],[due_date]]),1)</f>
        <v>45047</v>
      </c>
      <c r="I5704" s="1">
        <v>45053</v>
      </c>
      <c r="J5704">
        <v>12600</v>
      </c>
      <c r="K5704">
        <v>0</v>
      </c>
      <c r="L5704">
        <v>0</v>
      </c>
      <c r="M5704">
        <f>invoices[[#This Row],[rent_amount]]+invoices[[#This Row],[electricity_amount]]+invoices[[#This Row],[other_charges]]</f>
        <v>12600</v>
      </c>
      <c r="N5704" t="s">
        <v>28</v>
      </c>
      <c r="O5704" t="s">
        <v>60</v>
      </c>
      <c r="P5704">
        <v>0</v>
      </c>
      <c r="Q5704" t="b">
        <v>0</v>
      </c>
      <c r="R5704" t="s">
        <v>61</v>
      </c>
      <c r="S5704">
        <v>0</v>
      </c>
      <c r="T5704">
        <f>invoices[[#This Row],[total_amount]]</f>
        <v>12600</v>
      </c>
      <c r="U5704" t="s">
        <v>3875</v>
      </c>
      <c r="V5704" t="str">
        <f>INDEX([1]!Table1[tenantname],MATCH(invoices[[#This Row],[allotment_id]],[1]!Table1[TenantAllotmentID],0))</f>
        <v>Shaili Sharma (C34-C1)</v>
      </c>
      <c r="W5704" t="s">
        <v>15143</v>
      </c>
      <c r="X5704" t="s">
        <v>15144</v>
      </c>
      <c r="Y5704" s="4">
        <v>45047</v>
      </c>
      <c r="Z5704" t="s">
        <v>15808</v>
      </c>
      <c r="AA5704">
        <v>9043</v>
      </c>
      <c r="AB5704">
        <v>3014</v>
      </c>
      <c r="AC5704">
        <v>543</v>
      </c>
      <c r="AD5704" s="7">
        <f>invoices[[#This Row],[Rent]]+invoices[[#This Row],[Services]]+invoices[[#This Row],[GST]]</f>
        <v>12600</v>
      </c>
      <c r="AE5704" s="7">
        <f>invoices[[#This Row],[Total]]-invoices[[#This Row],[rent_amount]]</f>
        <v>0</v>
      </c>
      <c r="AF5704">
        <v>3771</v>
      </c>
      <c r="AG5704">
        <v>0</v>
      </c>
      <c r="AH5704">
        <f>invoices[[#This Row],[EB Amount]]-invoices[[#This Row],[electricity_amount]]</f>
        <v>0</v>
      </c>
    </row>
    <row r="5705" spans="1:34">
      <c r="A5705" t="s">
        <v>9110</v>
      </c>
      <c r="B5705" t="s">
        <v>22</v>
      </c>
      <c r="C5705" t="s">
        <v>3141</v>
      </c>
      <c r="D5705" t="s">
        <v>24</v>
      </c>
      <c r="E5705" t="s">
        <v>268</v>
      </c>
      <c r="F5705" t="s">
        <v>269</v>
      </c>
      <c r="G5705" t="s">
        <v>9111</v>
      </c>
      <c r="H5705" s="1">
        <f>DATE(YEAR(invoices[[#This Row],[due_date]]),MONTH(invoices[[#This Row],[due_date]]),1)</f>
        <v>45047</v>
      </c>
      <c r="I5705" s="1">
        <v>45053</v>
      </c>
      <c r="J5705">
        <v>12500</v>
      </c>
      <c r="K5705">
        <v>1320</v>
      </c>
      <c r="L5705">
        <v>0</v>
      </c>
      <c r="M5705">
        <f>invoices[[#This Row],[rent_amount]]+invoices[[#This Row],[electricity_amount]]+invoices[[#This Row],[other_charges]]</f>
        <v>13820</v>
      </c>
      <c r="N5705" t="s">
        <v>28</v>
      </c>
      <c r="O5705" t="s">
        <v>60</v>
      </c>
      <c r="P5705">
        <v>0</v>
      </c>
      <c r="Q5705" t="b">
        <v>0</v>
      </c>
      <c r="R5705" t="s">
        <v>61</v>
      </c>
      <c r="S5705">
        <v>0</v>
      </c>
      <c r="T5705">
        <f>invoices[[#This Row],[total_amount]]</f>
        <v>13820</v>
      </c>
      <c r="U5705" t="s">
        <v>3143</v>
      </c>
      <c r="V5705" t="str">
        <f>INDEX([1]!Table1[tenantname],MATCH(invoices[[#This Row],[allotment_id]],[1]!Table1[TenantAllotmentID],0))</f>
        <v>Tushar Kumar (C21-C1)</v>
      </c>
      <c r="W5705" t="s">
        <v>14982</v>
      </c>
      <c r="X5705" t="s">
        <v>14983</v>
      </c>
      <c r="Y5705" s="4">
        <v>45047</v>
      </c>
      <c r="Z5705" t="s">
        <v>15808</v>
      </c>
      <c r="AA5705">
        <v>8971</v>
      </c>
      <c r="AB5705">
        <v>2991</v>
      </c>
      <c r="AC5705">
        <v>538</v>
      </c>
      <c r="AD5705" s="7">
        <f>invoices[[#This Row],[Rent]]+invoices[[#This Row],[Services]]+invoices[[#This Row],[GST]]</f>
        <v>12500</v>
      </c>
      <c r="AE5705" s="7">
        <f>invoices[[#This Row],[Total]]-invoices[[#This Row],[rent_amount]]</f>
        <v>0</v>
      </c>
      <c r="AF5705">
        <v>3817</v>
      </c>
      <c r="AG5705">
        <v>1320</v>
      </c>
      <c r="AH5705">
        <f>invoices[[#This Row],[EB Amount]]-invoices[[#This Row],[electricity_amount]]</f>
        <v>0</v>
      </c>
    </row>
    <row r="5706" spans="1:34">
      <c r="A5706" t="s">
        <v>9120</v>
      </c>
      <c r="B5706" t="s">
        <v>22</v>
      </c>
      <c r="C5706" t="s">
        <v>9121</v>
      </c>
      <c r="D5706" t="s">
        <v>24</v>
      </c>
      <c r="E5706" t="s">
        <v>167</v>
      </c>
      <c r="F5706" t="s">
        <v>930</v>
      </c>
      <c r="G5706" t="s">
        <v>9122</v>
      </c>
      <c r="H5706" s="1">
        <f>DATE(YEAR(invoices[[#This Row],[due_date]]),MONTH(invoices[[#This Row],[due_date]]),1)</f>
        <v>45047</v>
      </c>
      <c r="I5706" s="1">
        <v>45053</v>
      </c>
      <c r="J5706">
        <v>13600</v>
      </c>
      <c r="K5706">
        <v>2490</v>
      </c>
      <c r="L5706">
        <v>0</v>
      </c>
      <c r="M5706">
        <f>invoices[[#This Row],[rent_amount]]+invoices[[#This Row],[electricity_amount]]+invoices[[#This Row],[other_charges]]</f>
        <v>16090</v>
      </c>
      <c r="N5706" t="s">
        <v>28</v>
      </c>
      <c r="O5706" t="s">
        <v>744</v>
      </c>
      <c r="P5706">
        <v>0</v>
      </c>
      <c r="Q5706" t="b">
        <v>0</v>
      </c>
      <c r="R5706" t="s">
        <v>61</v>
      </c>
      <c r="S5706">
        <v>0</v>
      </c>
      <c r="T5706">
        <f>invoices[[#This Row],[total_amount]]</f>
        <v>16090</v>
      </c>
      <c r="U5706" t="s">
        <v>9123</v>
      </c>
      <c r="V5706" t="str">
        <f>INDEX([1]!Table1[tenantname],MATCH(invoices[[#This Row],[allotment_id]],[1]!Table1[TenantAllotmentID],0))</f>
        <v>Mahidhar Dharmapuri (B42-B2)</v>
      </c>
      <c r="W5706" t="s">
        <v>15645</v>
      </c>
      <c r="X5706" t="s">
        <v>15646</v>
      </c>
      <c r="Y5706" s="4">
        <v>45047</v>
      </c>
      <c r="Z5706" t="s">
        <v>15808</v>
      </c>
      <c r="AA5706">
        <v>9761</v>
      </c>
      <c r="AB5706">
        <v>3253</v>
      </c>
      <c r="AC5706">
        <v>586</v>
      </c>
      <c r="AD5706" s="7">
        <f>invoices[[#This Row],[Rent]]+invoices[[#This Row],[Services]]+invoices[[#This Row],[GST]]</f>
        <v>13600</v>
      </c>
      <c r="AE5706" s="7">
        <f>invoices[[#This Row],[Total]]-invoices[[#This Row],[rent_amount]]</f>
        <v>0</v>
      </c>
      <c r="AF5706">
        <v>3822</v>
      </c>
      <c r="AG5706">
        <v>2490</v>
      </c>
      <c r="AH5706">
        <f>invoices[[#This Row],[EB Amount]]-invoices[[#This Row],[electricity_amount]]</f>
        <v>0</v>
      </c>
    </row>
    <row r="5707" spans="1:34">
      <c r="A5707" t="s">
        <v>9128</v>
      </c>
      <c r="B5707" t="s">
        <v>22</v>
      </c>
      <c r="C5707" t="s">
        <v>1683</v>
      </c>
      <c r="D5707" t="s">
        <v>24</v>
      </c>
      <c r="E5707" t="s">
        <v>195</v>
      </c>
      <c r="F5707" t="s">
        <v>375</v>
      </c>
      <c r="G5707" t="s">
        <v>9129</v>
      </c>
      <c r="H5707" s="1">
        <f>DATE(YEAR(invoices[[#This Row],[due_date]]),MONTH(invoices[[#This Row],[due_date]]),1)</f>
        <v>45047</v>
      </c>
      <c r="I5707" s="1">
        <v>45053</v>
      </c>
      <c r="J5707">
        <v>12487</v>
      </c>
      <c r="K5707">
        <v>1904</v>
      </c>
      <c r="L5707">
        <v>0</v>
      </c>
      <c r="M5707">
        <f>invoices[[#This Row],[rent_amount]]+invoices[[#This Row],[electricity_amount]]+invoices[[#This Row],[other_charges]]</f>
        <v>14391</v>
      </c>
      <c r="N5707" t="s">
        <v>28</v>
      </c>
      <c r="O5707" t="s">
        <v>744</v>
      </c>
      <c r="P5707">
        <v>0</v>
      </c>
      <c r="Q5707" t="b">
        <v>0</v>
      </c>
      <c r="R5707" t="s">
        <v>61</v>
      </c>
      <c r="S5707">
        <v>0</v>
      </c>
      <c r="T5707">
        <f>invoices[[#This Row],[total_amount]]</f>
        <v>14391</v>
      </c>
      <c r="U5707" t="s">
        <v>5559</v>
      </c>
      <c r="V5707" t="str">
        <f>INDEX([1]!Table1[tenantname],MATCH(invoices[[#This Row],[allotment_id]],[1]!Table1[TenantAllotmentID],0))</f>
        <v>Naga Anjana Ainam (D41-C2)</v>
      </c>
      <c r="W5707" t="s">
        <v>14558</v>
      </c>
      <c r="X5707" t="s">
        <v>15392</v>
      </c>
      <c r="Y5707" s="4">
        <v>45047</v>
      </c>
      <c r="Z5707" t="s">
        <v>15808</v>
      </c>
      <c r="AA5707">
        <v>8958</v>
      </c>
      <c r="AB5707">
        <v>2991</v>
      </c>
      <c r="AC5707">
        <v>538</v>
      </c>
      <c r="AD5707" s="7">
        <f>invoices[[#This Row],[Rent]]+invoices[[#This Row],[Services]]+invoices[[#This Row],[GST]]</f>
        <v>12487</v>
      </c>
      <c r="AE5707" s="7">
        <f>invoices[[#This Row],[Total]]-invoices[[#This Row],[rent_amount]]</f>
        <v>0</v>
      </c>
      <c r="AF5707">
        <v>3826</v>
      </c>
      <c r="AG5707">
        <v>1904</v>
      </c>
      <c r="AH5707">
        <f>invoices[[#This Row],[EB Amount]]-invoices[[#This Row],[electricity_amount]]</f>
        <v>0</v>
      </c>
    </row>
    <row r="5708" spans="1:34">
      <c r="A5708" t="s">
        <v>9303</v>
      </c>
      <c r="B5708" t="s">
        <v>22</v>
      </c>
      <c r="C5708" t="s">
        <v>194</v>
      </c>
      <c r="D5708" t="s">
        <v>24</v>
      </c>
      <c r="E5708" t="s">
        <v>181</v>
      </c>
      <c r="F5708" t="s">
        <v>758</v>
      </c>
      <c r="G5708" t="s">
        <v>9304</v>
      </c>
      <c r="H5708" s="1">
        <f>DATE(YEAR(invoices[[#This Row],[due_date]]),MONTH(invoices[[#This Row],[due_date]]),1)</f>
        <v>45047</v>
      </c>
      <c r="I5708" s="1">
        <v>45053</v>
      </c>
      <c r="J5708">
        <v>12500</v>
      </c>
      <c r="K5708">
        <v>1860</v>
      </c>
      <c r="L5708">
        <v>0</v>
      </c>
      <c r="M5708">
        <f>invoices[[#This Row],[rent_amount]]+invoices[[#This Row],[electricity_amount]]+invoices[[#This Row],[other_charges]]</f>
        <v>14360</v>
      </c>
      <c r="N5708" t="s">
        <v>28</v>
      </c>
      <c r="O5708" t="s">
        <v>744</v>
      </c>
      <c r="P5708">
        <v>0</v>
      </c>
      <c r="Q5708" t="b">
        <v>0</v>
      </c>
      <c r="R5708" t="s">
        <v>61</v>
      </c>
      <c r="S5708">
        <v>0</v>
      </c>
      <c r="T5708">
        <f>invoices[[#This Row],[total_amount]]</f>
        <v>14360</v>
      </c>
      <c r="U5708" t="s">
        <v>1285</v>
      </c>
      <c r="V5708" t="str">
        <f>INDEX([1]!Table1[tenantname],MATCH(invoices[[#This Row],[allotment_id]],[1]!Table1[TenantAllotmentID],0))</f>
        <v>Nisha Nair (B24-C2)</v>
      </c>
      <c r="W5708" t="s">
        <v>14030</v>
      </c>
      <c r="X5708" t="s">
        <v>14413</v>
      </c>
      <c r="Y5708" s="4">
        <v>45047</v>
      </c>
      <c r="Z5708" t="s">
        <v>15808</v>
      </c>
      <c r="AA5708">
        <v>8971</v>
      </c>
      <c r="AB5708">
        <v>2991</v>
      </c>
      <c r="AC5708">
        <v>538</v>
      </c>
      <c r="AD5708" s="7">
        <f>invoices[[#This Row],[Rent]]+invoices[[#This Row],[Services]]+invoices[[#This Row],[GST]]</f>
        <v>12500</v>
      </c>
      <c r="AE5708" s="7">
        <f>invoices[[#This Row],[Total]]-invoices[[#This Row],[rent_amount]]</f>
        <v>0</v>
      </c>
      <c r="AF5708">
        <v>3920</v>
      </c>
      <c r="AG5708">
        <v>1860</v>
      </c>
      <c r="AH5708">
        <f>invoices[[#This Row],[EB Amount]]-invoices[[#This Row],[electricity_amount]]</f>
        <v>0</v>
      </c>
    </row>
    <row r="5709" spans="1:34">
      <c r="A5709" t="s">
        <v>9405</v>
      </c>
      <c r="B5709" t="s">
        <v>22</v>
      </c>
      <c r="C5709" t="s">
        <v>859</v>
      </c>
      <c r="D5709" t="s">
        <v>24</v>
      </c>
      <c r="E5709" t="s">
        <v>268</v>
      </c>
      <c r="F5709" t="s">
        <v>860</v>
      </c>
      <c r="G5709" t="s">
        <v>9406</v>
      </c>
      <c r="H5709" s="1">
        <f>DATE(YEAR(invoices[[#This Row],[due_date]]),MONTH(invoices[[#This Row],[due_date]]),1)</f>
        <v>45047</v>
      </c>
      <c r="I5709" s="1">
        <v>45053</v>
      </c>
      <c r="J5709">
        <v>13600</v>
      </c>
      <c r="K5709">
        <v>352</v>
      </c>
      <c r="L5709">
        <v>0</v>
      </c>
      <c r="M5709">
        <f>invoices[[#This Row],[rent_amount]]+invoices[[#This Row],[electricity_amount]]+invoices[[#This Row],[other_charges]]</f>
        <v>13952</v>
      </c>
      <c r="N5709" t="s">
        <v>28</v>
      </c>
      <c r="O5709" t="s">
        <v>60</v>
      </c>
      <c r="P5709">
        <v>0</v>
      </c>
      <c r="Q5709" t="b">
        <v>0</v>
      </c>
      <c r="R5709" t="s">
        <v>61</v>
      </c>
      <c r="S5709">
        <v>0</v>
      </c>
      <c r="T5709">
        <f>invoices[[#This Row],[total_amount]]</f>
        <v>13952</v>
      </c>
      <c r="U5709" t="s">
        <v>862</v>
      </c>
      <c r="V5709" t="str">
        <f>INDEX([1]!Table1[tenantname],MATCH(invoices[[#This Row],[allotment_id]],[1]!Table1[TenantAllotmentID],0))</f>
        <v>Ramkumar Ganesan (C21-B2)</v>
      </c>
      <c r="W5709" t="s">
        <v>14259</v>
      </c>
      <c r="X5709" t="s">
        <v>14260</v>
      </c>
      <c r="Y5709" s="4">
        <v>45047</v>
      </c>
      <c r="Z5709" t="s">
        <v>15808</v>
      </c>
      <c r="AA5709">
        <v>9761</v>
      </c>
      <c r="AB5709">
        <v>3253</v>
      </c>
      <c r="AC5709">
        <v>586</v>
      </c>
      <c r="AD5709" s="7">
        <f>invoices[[#This Row],[Rent]]+invoices[[#This Row],[Services]]+invoices[[#This Row],[GST]]</f>
        <v>13600</v>
      </c>
      <c r="AE5709" s="7">
        <f>invoices[[#This Row],[Total]]-invoices[[#This Row],[rent_amount]]</f>
        <v>0</v>
      </c>
      <c r="AF5709">
        <v>3974</v>
      </c>
      <c r="AG5709">
        <v>352</v>
      </c>
      <c r="AH5709">
        <f>invoices[[#This Row],[EB Amount]]-invoices[[#This Row],[electricity_amount]]</f>
        <v>0</v>
      </c>
    </row>
    <row r="5710" spans="1:34">
      <c r="A5710" t="s">
        <v>9584</v>
      </c>
      <c r="B5710" t="s">
        <v>22</v>
      </c>
      <c r="C5710" t="s">
        <v>616</v>
      </c>
      <c r="D5710" t="s">
        <v>24</v>
      </c>
      <c r="E5710" t="s">
        <v>226</v>
      </c>
      <c r="F5710" t="s">
        <v>586</v>
      </c>
      <c r="G5710" t="s">
        <v>9585</v>
      </c>
      <c r="H5710" s="1">
        <f>DATE(YEAR(invoices[[#This Row],[due_date]]),MONTH(invoices[[#This Row],[due_date]]),1)</f>
        <v>45047</v>
      </c>
      <c r="I5710" s="1">
        <v>45053</v>
      </c>
      <c r="J5710">
        <v>12500</v>
      </c>
      <c r="K5710">
        <v>2820</v>
      </c>
      <c r="L5710">
        <v>0</v>
      </c>
      <c r="M5710">
        <f>invoices[[#This Row],[rent_amount]]+invoices[[#This Row],[electricity_amount]]+invoices[[#This Row],[other_charges]]</f>
        <v>15320</v>
      </c>
      <c r="N5710" t="s">
        <v>28</v>
      </c>
      <c r="O5710" t="s">
        <v>744</v>
      </c>
      <c r="P5710">
        <v>0</v>
      </c>
      <c r="Q5710" t="b">
        <v>0</v>
      </c>
      <c r="R5710" t="s">
        <v>61</v>
      </c>
      <c r="S5710">
        <v>0</v>
      </c>
      <c r="T5710">
        <f>invoices[[#This Row],[total_amount]]</f>
        <v>15320</v>
      </c>
      <c r="U5710" t="s">
        <v>617</v>
      </c>
      <c r="V5710" t="str">
        <f>INDEX([1]!Table1[tenantname],MATCH(invoices[[#This Row],[allotment_id]],[1]!Table1[TenantAllotmentID],0))</f>
        <v>Naveena Ravichandran (B12-C2)</v>
      </c>
      <c r="W5710" t="s">
        <v>14173</v>
      </c>
      <c r="X5710" t="s">
        <v>14174</v>
      </c>
      <c r="Y5710" s="4">
        <v>45047</v>
      </c>
      <c r="Z5710" t="s">
        <v>15808</v>
      </c>
      <c r="AA5710">
        <v>8971</v>
      </c>
      <c r="AB5710">
        <v>2991</v>
      </c>
      <c r="AC5710">
        <v>538</v>
      </c>
      <c r="AD5710" s="7">
        <f>invoices[[#This Row],[Rent]]+invoices[[#This Row],[Services]]+invoices[[#This Row],[GST]]</f>
        <v>12500</v>
      </c>
      <c r="AE5710" s="7">
        <f>invoices[[#This Row],[Total]]-invoices[[#This Row],[rent_amount]]</f>
        <v>0</v>
      </c>
      <c r="AF5710">
        <v>4066</v>
      </c>
      <c r="AG5710">
        <v>2820</v>
      </c>
      <c r="AH5710">
        <f>invoices[[#This Row],[EB Amount]]-invoices[[#This Row],[electricity_amount]]</f>
        <v>0</v>
      </c>
    </row>
    <row r="5711" spans="1:34">
      <c r="A5711" t="s">
        <v>9676</v>
      </c>
      <c r="B5711" t="s">
        <v>22</v>
      </c>
      <c r="C5711" t="s">
        <v>9677</v>
      </c>
      <c r="D5711" t="s">
        <v>24</v>
      </c>
      <c r="E5711" t="s">
        <v>155</v>
      </c>
      <c r="F5711" t="s">
        <v>188</v>
      </c>
      <c r="G5711" t="s">
        <v>9678</v>
      </c>
      <c r="H5711" s="1">
        <f>DATE(YEAR(invoices[[#This Row],[due_date]]),MONTH(invoices[[#This Row],[due_date]]),1)</f>
        <v>45047</v>
      </c>
      <c r="I5711" s="1">
        <v>45053</v>
      </c>
      <c r="J5711">
        <v>12500</v>
      </c>
      <c r="K5711">
        <v>1508</v>
      </c>
      <c r="L5711">
        <v>2250</v>
      </c>
      <c r="M5711">
        <f>invoices[[#This Row],[rent_amount]]+invoices[[#This Row],[electricity_amount]]+invoices[[#This Row],[other_charges]]</f>
        <v>16258</v>
      </c>
      <c r="N5711" t="s">
        <v>28</v>
      </c>
      <c r="O5711" t="s">
        <v>687</v>
      </c>
      <c r="P5711">
        <v>0</v>
      </c>
      <c r="Q5711" t="b">
        <v>0</v>
      </c>
      <c r="R5711" t="s">
        <v>61</v>
      </c>
      <c r="S5711">
        <v>0</v>
      </c>
      <c r="T5711">
        <f>invoices[[#This Row],[total_amount]]</f>
        <v>16258</v>
      </c>
      <c r="U5711" t="s">
        <v>9679</v>
      </c>
      <c r="V5711" t="str">
        <f>INDEX([1]!Table1[tenantname],MATCH(invoices[[#This Row],[allotment_id]],[1]!Table1[TenantAllotmentID],0))</f>
        <v>Anurag Madipelly (C44-C2)</v>
      </c>
      <c r="W5711" t="s">
        <v>15669</v>
      </c>
      <c r="X5711" t="s">
        <v>15670</v>
      </c>
      <c r="Y5711" s="4">
        <v>45047</v>
      </c>
      <c r="Z5711" t="s">
        <v>15808</v>
      </c>
      <c r="AA5711">
        <v>8971</v>
      </c>
      <c r="AB5711">
        <v>2991</v>
      </c>
      <c r="AC5711">
        <v>538</v>
      </c>
      <c r="AD5711" s="7">
        <f>invoices[[#This Row],[Rent]]+invoices[[#This Row],[Services]]+invoices[[#This Row],[GST]]</f>
        <v>12500</v>
      </c>
      <c r="AE5711" s="7">
        <f>invoices[[#This Row],[Total]]-invoices[[#This Row],[rent_amount]]</f>
        <v>0</v>
      </c>
      <c r="AF5711">
        <v>4114</v>
      </c>
      <c r="AG5711">
        <v>1508</v>
      </c>
      <c r="AH5711">
        <f>invoices[[#This Row],[EB Amount]]-invoices[[#This Row],[electricity_amount]]</f>
        <v>0</v>
      </c>
    </row>
    <row r="5712" spans="1:34">
      <c r="A5712" t="s">
        <v>9702</v>
      </c>
      <c r="B5712" t="s">
        <v>22</v>
      </c>
      <c r="C5712" t="s">
        <v>1992</v>
      </c>
      <c r="D5712" t="s">
        <v>24</v>
      </c>
      <c r="E5712" t="s">
        <v>147</v>
      </c>
      <c r="F5712" t="s">
        <v>370</v>
      </c>
      <c r="G5712" t="s">
        <v>9703</v>
      </c>
      <c r="H5712" s="1">
        <f>DATE(YEAR(invoices[[#This Row],[due_date]]),MONTH(invoices[[#This Row],[due_date]]),1)</f>
        <v>45047</v>
      </c>
      <c r="I5712" s="1">
        <v>45053</v>
      </c>
      <c r="J5712">
        <v>18300</v>
      </c>
      <c r="K5712">
        <v>1200</v>
      </c>
      <c r="L5712">
        <v>0</v>
      </c>
      <c r="M5712">
        <f>invoices[[#This Row],[rent_amount]]+invoices[[#This Row],[electricity_amount]]+invoices[[#This Row],[other_charges]]</f>
        <v>19500</v>
      </c>
      <c r="N5712" t="s">
        <v>28</v>
      </c>
      <c r="O5712" t="s">
        <v>744</v>
      </c>
      <c r="P5712">
        <v>0</v>
      </c>
      <c r="Q5712" t="b">
        <v>0</v>
      </c>
      <c r="R5712" t="s">
        <v>61</v>
      </c>
      <c r="S5712">
        <v>0</v>
      </c>
      <c r="T5712">
        <f>invoices[[#This Row],[total_amount]]</f>
        <v>19500</v>
      </c>
      <c r="U5712" t="s">
        <v>1994</v>
      </c>
      <c r="V5712" t="str">
        <f>INDEX([1]!Table1[tenantname],MATCH(invoices[[#This Row],[allotment_id]],[1]!Table1[TenantAllotmentID],0))</f>
        <v>Parag Kaundil (C31-A1)</v>
      </c>
      <c r="W5712" t="s">
        <v>14671</v>
      </c>
      <c r="X5712" t="s">
        <v>14672</v>
      </c>
      <c r="Y5712" s="4">
        <v>45047</v>
      </c>
      <c r="Z5712" t="s">
        <v>15808</v>
      </c>
      <c r="AA5712">
        <v>13134</v>
      </c>
      <c r="AB5712">
        <v>4378</v>
      </c>
      <c r="AC5712">
        <v>788</v>
      </c>
      <c r="AD5712" s="7">
        <f>invoices[[#This Row],[Rent]]+invoices[[#This Row],[Services]]+invoices[[#This Row],[GST]]</f>
        <v>18300</v>
      </c>
      <c r="AE5712" s="7">
        <f>invoices[[#This Row],[Total]]-invoices[[#This Row],[rent_amount]]</f>
        <v>0</v>
      </c>
      <c r="AF5712">
        <v>4125</v>
      </c>
      <c r="AG5712">
        <v>1200</v>
      </c>
      <c r="AH5712">
        <f>invoices[[#This Row],[EB Amount]]-invoices[[#This Row],[electricity_amount]]</f>
        <v>0</v>
      </c>
    </row>
    <row r="5713" spans="1:34">
      <c r="A5713" t="s">
        <v>9704</v>
      </c>
      <c r="B5713" t="s">
        <v>22</v>
      </c>
      <c r="C5713" t="s">
        <v>4794</v>
      </c>
      <c r="D5713" t="s">
        <v>24</v>
      </c>
      <c r="E5713" t="s">
        <v>592</v>
      </c>
      <c r="F5713" t="s">
        <v>1184</v>
      </c>
      <c r="G5713" t="s">
        <v>9705</v>
      </c>
      <c r="H5713" s="1">
        <f>DATE(YEAR(invoices[[#This Row],[due_date]]),MONTH(invoices[[#This Row],[due_date]]),1)</f>
        <v>45047</v>
      </c>
      <c r="I5713" s="1">
        <v>45053</v>
      </c>
      <c r="J5713">
        <v>13600</v>
      </c>
      <c r="K5713">
        <v>495</v>
      </c>
      <c r="L5713">
        <v>2250</v>
      </c>
      <c r="M5713">
        <f>invoices[[#This Row],[rent_amount]]+invoices[[#This Row],[electricity_amount]]+invoices[[#This Row],[other_charges]]</f>
        <v>16345</v>
      </c>
      <c r="N5713" t="s">
        <v>28</v>
      </c>
      <c r="O5713" t="s">
        <v>744</v>
      </c>
      <c r="P5713">
        <v>0</v>
      </c>
      <c r="Q5713" t="b">
        <v>0</v>
      </c>
      <c r="R5713" t="s">
        <v>61</v>
      </c>
      <c r="S5713">
        <v>0</v>
      </c>
      <c r="T5713">
        <f>invoices[[#This Row],[total_amount]]</f>
        <v>16345</v>
      </c>
      <c r="U5713" t="s">
        <v>4796</v>
      </c>
      <c r="V5713" t="str">
        <f>INDEX([1]!Table1[tenantname],MATCH(invoices[[#This Row],[allotment_id]],[1]!Table1[TenantAllotmentID],0))</f>
        <v>Kripii Verma (A44-D1)</v>
      </c>
      <c r="W5713" t="s">
        <v>15289</v>
      </c>
      <c r="X5713" t="s">
        <v>15290</v>
      </c>
      <c r="Y5713" s="4">
        <v>45047</v>
      </c>
      <c r="Z5713" t="s">
        <v>15808</v>
      </c>
      <c r="AA5713">
        <v>9761</v>
      </c>
      <c r="AB5713">
        <v>3253</v>
      </c>
      <c r="AC5713">
        <v>586</v>
      </c>
      <c r="AD5713" s="7">
        <f>invoices[[#This Row],[Rent]]+invoices[[#This Row],[Services]]+invoices[[#This Row],[GST]]</f>
        <v>13600</v>
      </c>
      <c r="AE5713" s="7">
        <f>invoices[[#This Row],[Total]]-invoices[[#This Row],[rent_amount]]</f>
        <v>0</v>
      </c>
      <c r="AF5713">
        <v>4126</v>
      </c>
      <c r="AG5713">
        <v>495</v>
      </c>
      <c r="AH5713">
        <f>invoices[[#This Row],[EB Amount]]-invoices[[#This Row],[electricity_amount]]</f>
        <v>0</v>
      </c>
    </row>
    <row r="5714" spans="1:34">
      <c r="A5714" t="s">
        <v>9803</v>
      </c>
      <c r="B5714" t="s">
        <v>22</v>
      </c>
      <c r="C5714" t="s">
        <v>384</v>
      </c>
      <c r="D5714" t="s">
        <v>24</v>
      </c>
      <c r="E5714" t="s">
        <v>25</v>
      </c>
      <c r="F5714" t="s">
        <v>385</v>
      </c>
      <c r="G5714" t="s">
        <v>9804</v>
      </c>
      <c r="H5714" s="1">
        <f>DATE(YEAR(invoices[[#This Row],[due_date]]),MONTH(invoices[[#This Row],[due_date]]),1)</f>
        <v>45047</v>
      </c>
      <c r="I5714" s="1">
        <v>45053</v>
      </c>
      <c r="J5714">
        <v>11500</v>
      </c>
      <c r="K5714">
        <v>0</v>
      </c>
      <c r="L5714">
        <v>0</v>
      </c>
      <c r="M5714">
        <f>invoices[[#This Row],[rent_amount]]+invoices[[#This Row],[electricity_amount]]+invoices[[#This Row],[other_charges]]</f>
        <v>11500</v>
      </c>
      <c r="N5714" t="s">
        <v>28</v>
      </c>
      <c r="O5714" t="s">
        <v>687</v>
      </c>
      <c r="P5714">
        <v>0</v>
      </c>
      <c r="Q5714" t="b">
        <v>0</v>
      </c>
      <c r="R5714" t="s">
        <v>61</v>
      </c>
      <c r="S5714">
        <v>0</v>
      </c>
      <c r="T5714">
        <f>invoices[[#This Row],[total_amount]]</f>
        <v>11500</v>
      </c>
      <c r="U5714" t="s">
        <v>387</v>
      </c>
      <c r="V5714" t="str">
        <f>INDEX([1]!Table1[tenantname],MATCH(invoices[[#This Row],[allotment_id]],[1]!Table1[TenantAllotmentID],0))</f>
        <v>Aruna Govindarajan (A24-B3)</v>
      </c>
      <c r="W5714" t="s">
        <v>14090</v>
      </c>
      <c r="X5714" t="s">
        <v>14091</v>
      </c>
      <c r="Y5714" s="4">
        <v>45047</v>
      </c>
      <c r="Z5714" t="s">
        <v>15808</v>
      </c>
      <c r="AA5714">
        <v>8254</v>
      </c>
      <c r="AB5714">
        <v>2751</v>
      </c>
      <c r="AC5714">
        <v>495</v>
      </c>
      <c r="AD5714" s="7">
        <f>invoices[[#This Row],[Rent]]+invoices[[#This Row],[Services]]+invoices[[#This Row],[GST]]</f>
        <v>11500</v>
      </c>
      <c r="AE5714" s="7">
        <f>invoices[[#This Row],[Total]]-invoices[[#This Row],[rent_amount]]</f>
        <v>0</v>
      </c>
      <c r="AF5714">
        <v>4176</v>
      </c>
      <c r="AG5714">
        <v>0</v>
      </c>
      <c r="AH5714">
        <f>invoices[[#This Row],[EB Amount]]-invoices[[#This Row],[electricity_amount]]</f>
        <v>0</v>
      </c>
    </row>
    <row r="5715" spans="1:34">
      <c r="A5715" t="s">
        <v>9805</v>
      </c>
      <c r="B5715" t="s">
        <v>22</v>
      </c>
      <c r="C5715" t="s">
        <v>2641</v>
      </c>
      <c r="D5715" t="s">
        <v>24</v>
      </c>
      <c r="E5715" t="s">
        <v>195</v>
      </c>
      <c r="F5715" t="s">
        <v>650</v>
      </c>
      <c r="G5715" t="s">
        <v>9806</v>
      </c>
      <c r="H5715" s="1">
        <f>DATE(YEAR(invoices[[#This Row],[due_date]]),MONTH(invoices[[#This Row],[due_date]]),1)</f>
        <v>45047</v>
      </c>
      <c r="I5715" s="1">
        <v>45053</v>
      </c>
      <c r="J5715">
        <v>13600</v>
      </c>
      <c r="K5715">
        <v>2430</v>
      </c>
      <c r="L5715">
        <v>2250</v>
      </c>
      <c r="M5715">
        <f>invoices[[#This Row],[rent_amount]]+invoices[[#This Row],[electricity_amount]]+invoices[[#This Row],[other_charges]]</f>
        <v>18280</v>
      </c>
      <c r="N5715" t="s">
        <v>28</v>
      </c>
      <c r="O5715" t="s">
        <v>687</v>
      </c>
      <c r="P5715">
        <v>0</v>
      </c>
      <c r="Q5715" t="b">
        <v>0</v>
      </c>
      <c r="R5715" t="s">
        <v>61</v>
      </c>
      <c r="S5715">
        <v>0</v>
      </c>
      <c r="T5715">
        <f>invoices[[#This Row],[total_amount]]</f>
        <v>18280</v>
      </c>
      <c r="U5715" t="s">
        <v>2642</v>
      </c>
      <c r="V5715" t="str">
        <f>INDEX([1]!Table1[tenantname],MATCH(invoices[[#This Row],[allotment_id]],[1]!Table1[TenantAllotmentID],0))</f>
        <v>Akansha Seth (D41-B2)</v>
      </c>
      <c r="W5715" t="s">
        <v>14858</v>
      </c>
      <c r="X5715" t="s">
        <v>14859</v>
      </c>
      <c r="Y5715" s="4">
        <v>45047</v>
      </c>
      <c r="Z5715" t="s">
        <v>15808</v>
      </c>
      <c r="AA5715">
        <v>9761</v>
      </c>
      <c r="AB5715">
        <v>3253</v>
      </c>
      <c r="AC5715">
        <v>586</v>
      </c>
      <c r="AD5715" s="7">
        <f>invoices[[#This Row],[Rent]]+invoices[[#This Row],[Services]]+invoices[[#This Row],[GST]]</f>
        <v>13600</v>
      </c>
      <c r="AE5715" s="7">
        <f>invoices[[#This Row],[Total]]-invoices[[#This Row],[rent_amount]]</f>
        <v>0</v>
      </c>
      <c r="AF5715">
        <v>4177</v>
      </c>
      <c r="AG5715">
        <v>2430</v>
      </c>
      <c r="AH5715">
        <f>invoices[[#This Row],[EB Amount]]-invoices[[#This Row],[electricity_amount]]</f>
        <v>0</v>
      </c>
    </row>
    <row r="5716" spans="1:34">
      <c r="A5716" t="s">
        <v>10077</v>
      </c>
      <c r="B5716" t="s">
        <v>22</v>
      </c>
      <c r="C5716" t="s">
        <v>1946</v>
      </c>
      <c r="D5716" t="s">
        <v>24</v>
      </c>
      <c r="E5716" t="s">
        <v>569</v>
      </c>
      <c r="F5716" t="s">
        <v>1493</v>
      </c>
      <c r="G5716" t="s">
        <v>10078</v>
      </c>
      <c r="H5716" s="1">
        <f>DATE(YEAR(invoices[[#This Row],[due_date]]),MONTH(invoices[[#This Row],[due_date]]),1)</f>
        <v>45047</v>
      </c>
      <c r="I5716" s="1">
        <v>45053</v>
      </c>
      <c r="J5716">
        <v>12500</v>
      </c>
      <c r="K5716">
        <v>2310</v>
      </c>
      <c r="L5716">
        <v>0</v>
      </c>
      <c r="M5716">
        <f>invoices[[#This Row],[rent_amount]]+invoices[[#This Row],[electricity_amount]]+invoices[[#This Row],[other_charges]]</f>
        <v>14810</v>
      </c>
      <c r="N5716" t="s">
        <v>28</v>
      </c>
      <c r="O5716" t="s">
        <v>60</v>
      </c>
      <c r="P5716">
        <v>0</v>
      </c>
      <c r="Q5716" t="b">
        <v>0</v>
      </c>
      <c r="R5716" t="s">
        <v>61</v>
      </c>
      <c r="S5716">
        <v>0</v>
      </c>
      <c r="T5716">
        <f>invoices[[#This Row],[total_amount]]</f>
        <v>14810</v>
      </c>
      <c r="U5716" t="s">
        <v>1947</v>
      </c>
      <c r="V5716" t="str">
        <f>INDEX([1]!Table1[tenantname],MATCH(invoices[[#This Row],[allotment_id]],[1]!Table1[TenantAllotmentID],0))</f>
        <v>Tanya Jain (C12-C1)</v>
      </c>
      <c r="W5716" t="s">
        <v>14655</v>
      </c>
      <c r="X5716" t="s">
        <v>14656</v>
      </c>
      <c r="Y5716" s="4">
        <v>45047</v>
      </c>
      <c r="Z5716" t="s">
        <v>15808</v>
      </c>
      <c r="AA5716">
        <v>8971</v>
      </c>
      <c r="AB5716">
        <v>2991</v>
      </c>
      <c r="AC5716">
        <v>538</v>
      </c>
      <c r="AD5716" s="7">
        <f>invoices[[#This Row],[Rent]]+invoices[[#This Row],[Services]]+invoices[[#This Row],[GST]]</f>
        <v>12500</v>
      </c>
      <c r="AE5716" s="7">
        <f>invoices[[#This Row],[Total]]-invoices[[#This Row],[rent_amount]]</f>
        <v>0</v>
      </c>
      <c r="AF5716">
        <v>4320</v>
      </c>
      <c r="AG5716">
        <v>2310</v>
      </c>
      <c r="AH5716">
        <f>invoices[[#This Row],[EB Amount]]-invoices[[#This Row],[electricity_amount]]</f>
        <v>0</v>
      </c>
    </row>
    <row r="5717" spans="1:34">
      <c r="A5717" t="s">
        <v>10134</v>
      </c>
      <c r="B5717" t="s">
        <v>22</v>
      </c>
      <c r="C5717" t="s">
        <v>3299</v>
      </c>
      <c r="D5717" t="s">
        <v>24</v>
      </c>
      <c r="E5717" t="s">
        <v>104</v>
      </c>
      <c r="F5717" t="s">
        <v>105</v>
      </c>
      <c r="G5717" t="s">
        <v>10135</v>
      </c>
      <c r="H5717" s="1">
        <f>DATE(YEAR(invoices[[#This Row],[due_date]]),MONTH(invoices[[#This Row],[due_date]]),1)</f>
        <v>45047</v>
      </c>
      <c r="I5717" s="1">
        <v>45053</v>
      </c>
      <c r="J5717">
        <v>12500</v>
      </c>
      <c r="K5717">
        <v>1350</v>
      </c>
      <c r="L5717">
        <v>2250</v>
      </c>
      <c r="M5717">
        <f>invoices[[#This Row],[rent_amount]]+invoices[[#This Row],[electricity_amount]]+invoices[[#This Row],[other_charges]]</f>
        <v>16100</v>
      </c>
      <c r="N5717" t="s">
        <v>28</v>
      </c>
      <c r="O5717" t="s">
        <v>744</v>
      </c>
      <c r="P5717">
        <v>0</v>
      </c>
      <c r="Q5717" t="b">
        <v>0</v>
      </c>
      <c r="R5717" t="s">
        <v>61</v>
      </c>
      <c r="S5717">
        <v>0</v>
      </c>
      <c r="T5717">
        <f>invoices[[#This Row],[total_amount]]</f>
        <v>16100</v>
      </c>
      <c r="U5717" t="s">
        <v>3300</v>
      </c>
      <c r="V5717" t="str">
        <f>INDEX([1]!Table1[tenantname],MATCH(invoices[[#This Row],[allotment_id]],[1]!Table1[TenantAllotmentID],0))</f>
        <v>Daniel  Deepak Charles (B14-C1)</v>
      </c>
      <c r="W5717" t="s">
        <v>15020</v>
      </c>
      <c r="X5717" t="s">
        <v>15021</v>
      </c>
      <c r="Y5717" s="4">
        <v>45047</v>
      </c>
      <c r="Z5717" t="s">
        <v>15808</v>
      </c>
      <c r="AA5717">
        <v>8971</v>
      </c>
      <c r="AB5717">
        <v>2991</v>
      </c>
      <c r="AC5717">
        <v>538</v>
      </c>
      <c r="AD5717" s="7">
        <f>invoices[[#This Row],[Rent]]+invoices[[#This Row],[Services]]+invoices[[#This Row],[GST]]</f>
        <v>12500</v>
      </c>
      <c r="AE5717" s="7">
        <f>invoices[[#This Row],[Total]]-invoices[[#This Row],[rent_amount]]</f>
        <v>0</v>
      </c>
      <c r="AF5717">
        <v>4352</v>
      </c>
      <c r="AG5717">
        <v>1350</v>
      </c>
      <c r="AH5717">
        <f>invoices[[#This Row],[EB Amount]]-invoices[[#This Row],[electricity_amount]]</f>
        <v>0</v>
      </c>
    </row>
    <row r="5718" spans="1:34">
      <c r="A5718" t="s">
        <v>10180</v>
      </c>
      <c r="B5718" t="s">
        <v>22</v>
      </c>
      <c r="C5718" t="s">
        <v>1338</v>
      </c>
      <c r="D5718" t="s">
        <v>24</v>
      </c>
      <c r="E5718" t="s">
        <v>476</v>
      </c>
      <c r="F5718" t="s">
        <v>1087</v>
      </c>
      <c r="G5718" t="s">
        <v>10181</v>
      </c>
      <c r="H5718" s="1">
        <f>DATE(YEAR(invoices[[#This Row],[due_date]]),MONTH(invoices[[#This Row],[due_date]]),1)</f>
        <v>45047</v>
      </c>
      <c r="I5718" s="1">
        <v>45053</v>
      </c>
      <c r="J5718">
        <v>18300</v>
      </c>
      <c r="K5718">
        <v>2730</v>
      </c>
      <c r="L5718">
        <v>0</v>
      </c>
      <c r="M5718">
        <f>invoices[[#This Row],[rent_amount]]+invoices[[#This Row],[electricity_amount]]+invoices[[#This Row],[other_charges]]</f>
        <v>21030</v>
      </c>
      <c r="N5718" t="s">
        <v>28</v>
      </c>
      <c r="O5718" t="s">
        <v>744</v>
      </c>
      <c r="P5718">
        <v>0</v>
      </c>
      <c r="Q5718" t="b">
        <v>0</v>
      </c>
      <c r="R5718" t="s">
        <v>61</v>
      </c>
      <c r="S5718">
        <v>0</v>
      </c>
      <c r="T5718">
        <f>invoices[[#This Row],[total_amount]]</f>
        <v>21030</v>
      </c>
      <c r="U5718" t="s">
        <v>1340</v>
      </c>
      <c r="V5718" t="str">
        <f>INDEX([1]!Table1[tenantname],MATCH(invoices[[#This Row],[allotment_id]],[1]!Table1[TenantAllotmentID],0))</f>
        <v>Dhairiyaraj sinh Jadeja (B41-A1)</v>
      </c>
      <c r="W5718" t="s">
        <v>14434</v>
      </c>
      <c r="X5718" t="s">
        <v>14435</v>
      </c>
      <c r="Y5718" s="4">
        <v>45047</v>
      </c>
      <c r="Z5718" t="s">
        <v>15808</v>
      </c>
      <c r="AA5718">
        <v>13134</v>
      </c>
      <c r="AB5718">
        <v>4378</v>
      </c>
      <c r="AC5718">
        <v>788</v>
      </c>
      <c r="AD5718" s="7">
        <f>invoices[[#This Row],[Rent]]+invoices[[#This Row],[Services]]+invoices[[#This Row],[GST]]</f>
        <v>18300</v>
      </c>
      <c r="AE5718" s="7">
        <f>invoices[[#This Row],[Total]]-invoices[[#This Row],[rent_amount]]</f>
        <v>0</v>
      </c>
      <c r="AF5718">
        <v>4378</v>
      </c>
      <c r="AG5718">
        <v>2730</v>
      </c>
      <c r="AH5718">
        <f>invoices[[#This Row],[EB Amount]]-invoices[[#This Row],[electricity_amount]]</f>
        <v>0</v>
      </c>
    </row>
    <row r="5719" spans="1:34">
      <c r="A5719" t="s">
        <v>10655</v>
      </c>
      <c r="B5719" t="s">
        <v>22</v>
      </c>
      <c r="C5719" t="s">
        <v>1362</v>
      </c>
      <c r="D5719" t="s">
        <v>24</v>
      </c>
      <c r="E5719" t="s">
        <v>181</v>
      </c>
      <c r="F5719" t="s">
        <v>609</v>
      </c>
      <c r="G5719" t="s">
        <v>10656</v>
      </c>
      <c r="H5719" s="1">
        <f>DATE(YEAR(invoices[[#This Row],[due_date]]),MONTH(invoices[[#This Row],[due_date]]),1)</f>
        <v>45047</v>
      </c>
      <c r="I5719" s="1">
        <v>45053</v>
      </c>
      <c r="J5719">
        <v>18300</v>
      </c>
      <c r="K5719">
        <v>0</v>
      </c>
      <c r="L5719">
        <v>0</v>
      </c>
      <c r="M5719">
        <f>invoices[[#This Row],[rent_amount]]+invoices[[#This Row],[electricity_amount]]+invoices[[#This Row],[other_charges]]</f>
        <v>18300</v>
      </c>
      <c r="N5719" t="s">
        <v>28</v>
      </c>
      <c r="O5719" t="s">
        <v>744</v>
      </c>
      <c r="P5719">
        <v>0</v>
      </c>
      <c r="Q5719" t="b">
        <v>0</v>
      </c>
      <c r="R5719" t="s">
        <v>61</v>
      </c>
      <c r="S5719">
        <v>0</v>
      </c>
      <c r="T5719">
        <f>invoices[[#This Row],[total_amount]]</f>
        <v>18300</v>
      </c>
      <c r="U5719" t="s">
        <v>1364</v>
      </c>
      <c r="V5719" t="str">
        <f>INDEX([1]!Table1[tenantname],MATCH(invoices[[#This Row],[allotment_id]],[1]!Table1[TenantAllotmentID],0))</f>
        <v>Pooja Purushothaman (B24-A1)</v>
      </c>
      <c r="W5719" t="s">
        <v>14444</v>
      </c>
      <c r="X5719" t="s">
        <v>14445</v>
      </c>
      <c r="Y5719" s="4">
        <v>45047</v>
      </c>
      <c r="Z5719" t="s">
        <v>15808</v>
      </c>
      <c r="AA5719">
        <v>13134</v>
      </c>
      <c r="AB5719">
        <v>4378</v>
      </c>
      <c r="AC5719">
        <v>788</v>
      </c>
      <c r="AD5719" s="7">
        <f>invoices[[#This Row],[Rent]]+invoices[[#This Row],[Services]]+invoices[[#This Row],[GST]]</f>
        <v>18300</v>
      </c>
      <c r="AE5719" s="7">
        <f>invoices[[#This Row],[Total]]-invoices[[#This Row],[rent_amount]]</f>
        <v>0</v>
      </c>
      <c r="AF5719">
        <v>4618</v>
      </c>
      <c r="AG5719">
        <v>0</v>
      </c>
      <c r="AH5719">
        <f>invoices[[#This Row],[EB Amount]]-invoices[[#This Row],[electricity_amount]]</f>
        <v>0</v>
      </c>
    </row>
    <row r="5720" spans="1:34">
      <c r="A5720" t="s">
        <v>10890</v>
      </c>
      <c r="B5720" t="s">
        <v>22</v>
      </c>
      <c r="C5720" t="s">
        <v>3367</v>
      </c>
      <c r="D5720" t="s">
        <v>24</v>
      </c>
      <c r="E5720" t="s">
        <v>226</v>
      </c>
      <c r="F5720" t="s">
        <v>1238</v>
      </c>
      <c r="G5720" t="s">
        <v>10891</v>
      </c>
      <c r="H5720" s="1">
        <f>DATE(YEAR(invoices[[#This Row],[due_date]]),MONTH(invoices[[#This Row],[due_date]]),1)</f>
        <v>45047</v>
      </c>
      <c r="I5720" s="1">
        <v>45053</v>
      </c>
      <c r="J5720">
        <v>15500</v>
      </c>
      <c r="K5720">
        <v>2820</v>
      </c>
      <c r="L5720">
        <v>0</v>
      </c>
      <c r="M5720">
        <f>invoices[[#This Row],[rent_amount]]+invoices[[#This Row],[electricity_amount]]+invoices[[#This Row],[other_charges]]</f>
        <v>18320</v>
      </c>
      <c r="N5720" t="s">
        <v>28</v>
      </c>
      <c r="O5720" t="s">
        <v>687</v>
      </c>
      <c r="P5720">
        <v>0</v>
      </c>
      <c r="Q5720" t="b">
        <v>0</v>
      </c>
      <c r="R5720" t="s">
        <v>61</v>
      </c>
      <c r="S5720">
        <v>0</v>
      </c>
      <c r="T5720">
        <f>invoices[[#This Row],[total_amount]]</f>
        <v>18320</v>
      </c>
      <c r="U5720" t="s">
        <v>3369</v>
      </c>
      <c r="V5720" t="str">
        <f>INDEX([1]!Table1[tenantname],MATCH(invoices[[#This Row],[allotment_id]],[1]!Table1[TenantAllotmentID],0))</f>
        <v>Vishakha Pandey (B12-A1)</v>
      </c>
      <c r="W5720" t="s">
        <v>15038</v>
      </c>
      <c r="X5720" t="s">
        <v>15039</v>
      </c>
      <c r="Y5720" s="4">
        <v>45047</v>
      </c>
      <c r="Z5720" t="s">
        <v>15808</v>
      </c>
      <c r="AA5720">
        <v>11125</v>
      </c>
      <c r="AB5720">
        <v>3708</v>
      </c>
      <c r="AC5720">
        <v>667</v>
      </c>
      <c r="AD5720" s="7">
        <f>invoices[[#This Row],[Rent]]+invoices[[#This Row],[Services]]+invoices[[#This Row],[GST]]</f>
        <v>15500</v>
      </c>
      <c r="AE5720" s="7">
        <f>invoices[[#This Row],[Total]]-invoices[[#This Row],[rent_amount]]</f>
        <v>0</v>
      </c>
      <c r="AF5720">
        <v>4740</v>
      </c>
      <c r="AG5720">
        <v>2820</v>
      </c>
      <c r="AH5720">
        <f>invoices[[#This Row],[EB Amount]]-invoices[[#This Row],[electricity_amount]]</f>
        <v>0</v>
      </c>
    </row>
    <row r="5721" spans="1:34">
      <c r="A5721" t="s">
        <v>10991</v>
      </c>
      <c r="B5721" t="s">
        <v>22</v>
      </c>
      <c r="C5721" t="s">
        <v>281</v>
      </c>
      <c r="D5721" t="s">
        <v>24</v>
      </c>
      <c r="E5721" t="s">
        <v>34</v>
      </c>
      <c r="F5721" t="s">
        <v>282</v>
      </c>
      <c r="G5721" t="s">
        <v>10992</v>
      </c>
      <c r="H5721" s="1">
        <f>DATE(YEAR(invoices[[#This Row],[due_date]]),MONTH(invoices[[#This Row],[due_date]]),1)</f>
        <v>45047</v>
      </c>
      <c r="I5721" s="1">
        <v>45053</v>
      </c>
      <c r="J5721">
        <v>12500</v>
      </c>
      <c r="K5721">
        <v>3690</v>
      </c>
      <c r="L5721">
        <v>0</v>
      </c>
      <c r="M5721">
        <f>invoices[[#This Row],[rent_amount]]+invoices[[#This Row],[electricity_amount]]+invoices[[#This Row],[other_charges]]</f>
        <v>16190</v>
      </c>
      <c r="N5721" t="s">
        <v>28</v>
      </c>
      <c r="O5721" t="s">
        <v>60</v>
      </c>
      <c r="P5721">
        <v>0</v>
      </c>
      <c r="Q5721" t="b">
        <v>0</v>
      </c>
      <c r="R5721" t="s">
        <v>61</v>
      </c>
      <c r="S5721">
        <v>0</v>
      </c>
      <c r="T5721">
        <f>invoices[[#This Row],[total_amount]]</f>
        <v>16190</v>
      </c>
      <c r="U5721" t="s">
        <v>283</v>
      </c>
      <c r="V5721" t="str">
        <f>INDEX([1]!Table1[tenantname],MATCH(invoices[[#This Row],[allotment_id]],[1]!Table1[TenantAllotmentID],0))</f>
        <v>kiranmai Bhatlapenumarthi (B43-C2)</v>
      </c>
      <c r="W5721" t="s">
        <v>14054</v>
      </c>
      <c r="X5721" t="s">
        <v>14055</v>
      </c>
      <c r="Y5721" s="4">
        <v>45047</v>
      </c>
      <c r="Z5721" t="s">
        <v>15808</v>
      </c>
      <c r="AA5721">
        <v>8971</v>
      </c>
      <c r="AB5721">
        <v>2991</v>
      </c>
      <c r="AC5721">
        <v>538</v>
      </c>
      <c r="AD5721" s="7">
        <f>invoices[[#This Row],[Rent]]+invoices[[#This Row],[Services]]+invoices[[#This Row],[GST]]</f>
        <v>12500</v>
      </c>
      <c r="AE5721" s="7">
        <f>invoices[[#This Row],[Total]]-invoices[[#This Row],[rent_amount]]</f>
        <v>0</v>
      </c>
      <c r="AF5721">
        <v>4793</v>
      </c>
      <c r="AG5721">
        <v>3690</v>
      </c>
      <c r="AH5721">
        <f>invoices[[#This Row],[EB Amount]]-invoices[[#This Row],[electricity_amount]]</f>
        <v>0</v>
      </c>
    </row>
    <row r="5722" spans="1:34">
      <c r="A5722" t="s">
        <v>11093</v>
      </c>
      <c r="B5722" t="s">
        <v>22</v>
      </c>
      <c r="C5722" t="s">
        <v>2946</v>
      </c>
      <c r="D5722" t="s">
        <v>24</v>
      </c>
      <c r="E5722" t="s">
        <v>50</v>
      </c>
      <c r="F5722" t="s">
        <v>1942</v>
      </c>
      <c r="G5722" t="s">
        <v>11094</v>
      </c>
      <c r="H5722" s="1">
        <f>DATE(YEAR(invoices[[#This Row],[due_date]]),MONTH(invoices[[#This Row],[due_date]]),1)</f>
        <v>45047</v>
      </c>
      <c r="I5722" s="1">
        <v>45053</v>
      </c>
      <c r="J5722">
        <v>9966</v>
      </c>
      <c r="K5722">
        <v>0</v>
      </c>
      <c r="L5722">
        <v>0</v>
      </c>
      <c r="M5722">
        <f>invoices[[#This Row],[rent_amount]]+invoices[[#This Row],[electricity_amount]]+invoices[[#This Row],[other_charges]]</f>
        <v>9966</v>
      </c>
      <c r="N5722" t="s">
        <v>28</v>
      </c>
      <c r="O5722" t="s">
        <v>60</v>
      </c>
      <c r="P5722">
        <v>0</v>
      </c>
      <c r="Q5722" t="b">
        <v>0</v>
      </c>
      <c r="R5722" t="s">
        <v>61</v>
      </c>
      <c r="S5722">
        <v>0</v>
      </c>
      <c r="T5722">
        <f>invoices[[#This Row],[total_amount]]</f>
        <v>9966</v>
      </c>
      <c r="U5722" t="s">
        <v>2948</v>
      </c>
      <c r="V5722" t="str">
        <f>INDEX([1]!Table1[tenantname],MATCH(invoices[[#This Row],[allotment_id]],[1]!Table1[TenantAllotmentID],0))</f>
        <v>Udyan Mahanta (B32-B1)</v>
      </c>
      <c r="W5722" t="s">
        <v>14929</v>
      </c>
      <c r="X5722" t="s">
        <v>14930</v>
      </c>
      <c r="Y5722" s="4">
        <v>45047</v>
      </c>
      <c r="Z5722" t="s">
        <v>15808</v>
      </c>
      <c r="AA5722">
        <v>7153</v>
      </c>
      <c r="AB5722">
        <v>2384</v>
      </c>
      <c r="AC5722">
        <v>429</v>
      </c>
      <c r="AD5722" s="7">
        <f>invoices[[#This Row],[Rent]]+invoices[[#This Row],[Services]]+invoices[[#This Row],[GST]]</f>
        <v>9966</v>
      </c>
      <c r="AE5722" s="7">
        <f>invoices[[#This Row],[Total]]-invoices[[#This Row],[rent_amount]]</f>
        <v>0</v>
      </c>
      <c r="AF5722">
        <v>4849</v>
      </c>
      <c r="AG5722">
        <v>0</v>
      </c>
      <c r="AH5722">
        <f>invoices[[#This Row],[EB Amount]]-invoices[[#This Row],[electricity_amount]]</f>
        <v>0</v>
      </c>
    </row>
    <row r="5723" spans="1:34">
      <c r="A5723" t="s">
        <v>11339</v>
      </c>
      <c r="B5723" t="s">
        <v>22</v>
      </c>
      <c r="C5723" t="s">
        <v>2498</v>
      </c>
      <c r="D5723" t="s">
        <v>24</v>
      </c>
      <c r="E5723" t="s">
        <v>592</v>
      </c>
      <c r="F5723" t="s">
        <v>992</v>
      </c>
      <c r="G5723" t="s">
        <v>11340</v>
      </c>
      <c r="H5723" s="1">
        <f>DATE(YEAR(invoices[[#This Row],[due_date]]),MONTH(invoices[[#This Row],[due_date]]),1)</f>
        <v>45047</v>
      </c>
      <c r="I5723" s="1">
        <v>45053</v>
      </c>
      <c r="J5723">
        <v>12000</v>
      </c>
      <c r="K5723">
        <v>2267</v>
      </c>
      <c r="L5723">
        <v>2250</v>
      </c>
      <c r="M5723">
        <f>invoices[[#This Row],[rent_amount]]+invoices[[#This Row],[electricity_amount]]+invoices[[#This Row],[other_charges]]</f>
        <v>16517</v>
      </c>
      <c r="N5723" t="s">
        <v>28</v>
      </c>
      <c r="O5723" t="s">
        <v>744</v>
      </c>
      <c r="P5723">
        <v>0</v>
      </c>
      <c r="Q5723" t="b">
        <v>0</v>
      </c>
      <c r="R5723" t="s">
        <v>61</v>
      </c>
      <c r="S5723">
        <v>0</v>
      </c>
      <c r="T5723">
        <f>invoices[[#This Row],[total_amount]]</f>
        <v>16517</v>
      </c>
      <c r="U5723" t="s">
        <v>2500</v>
      </c>
      <c r="V5723" t="str">
        <f>INDEX([1]!Table1[tenantname],MATCH(invoices[[#This Row],[allotment_id]],[1]!Table1[TenantAllotmentID],0))</f>
        <v>Shreya Singh (A44-B2)</v>
      </c>
      <c r="W5723" t="s">
        <v>14820</v>
      </c>
      <c r="X5723" t="s">
        <v>14821</v>
      </c>
      <c r="Y5723" s="4">
        <v>45047</v>
      </c>
      <c r="Z5723" t="s">
        <v>15808</v>
      </c>
      <c r="AA5723">
        <v>8613</v>
      </c>
      <c r="AB5723">
        <v>2870</v>
      </c>
      <c r="AC5723">
        <v>517</v>
      </c>
      <c r="AD5723" s="7">
        <f>invoices[[#This Row],[Rent]]+invoices[[#This Row],[Services]]+invoices[[#This Row],[GST]]</f>
        <v>12000</v>
      </c>
      <c r="AE5723" s="7">
        <f>invoices[[#This Row],[Total]]-invoices[[#This Row],[rent_amount]]</f>
        <v>0</v>
      </c>
      <c r="AF5723">
        <v>4967</v>
      </c>
      <c r="AG5723">
        <v>2267</v>
      </c>
      <c r="AH5723">
        <f>invoices[[#This Row],[EB Amount]]-invoices[[#This Row],[electricity_amount]]</f>
        <v>0</v>
      </c>
    </row>
    <row r="5724" spans="1:34">
      <c r="A5724" t="s">
        <v>11351</v>
      </c>
      <c r="B5724" t="s">
        <v>22</v>
      </c>
      <c r="C5724" t="s">
        <v>3114</v>
      </c>
      <c r="D5724" t="s">
        <v>24</v>
      </c>
      <c r="E5724" t="s">
        <v>254</v>
      </c>
      <c r="F5724" t="s">
        <v>255</v>
      </c>
      <c r="G5724" t="s">
        <v>11352</v>
      </c>
      <c r="H5724" s="1">
        <f>DATE(YEAR(invoices[[#This Row],[due_date]]),MONTH(invoices[[#This Row],[due_date]]),1)</f>
        <v>45047</v>
      </c>
      <c r="I5724" s="1">
        <v>45053</v>
      </c>
      <c r="J5724">
        <v>18300</v>
      </c>
      <c r="K5724">
        <v>2310</v>
      </c>
      <c r="L5724">
        <v>0</v>
      </c>
      <c r="M5724">
        <f>invoices[[#This Row],[rent_amount]]+invoices[[#This Row],[electricity_amount]]+invoices[[#This Row],[other_charges]]</f>
        <v>20610</v>
      </c>
      <c r="N5724" t="s">
        <v>28</v>
      </c>
      <c r="O5724" t="s">
        <v>687</v>
      </c>
      <c r="P5724">
        <v>0</v>
      </c>
      <c r="Q5724" t="b">
        <v>0</v>
      </c>
      <c r="R5724" t="s">
        <v>61</v>
      </c>
      <c r="S5724">
        <v>0</v>
      </c>
      <c r="T5724">
        <f>invoices[[#This Row],[total_amount]]</f>
        <v>20610</v>
      </c>
      <c r="U5724" t="s">
        <v>9722</v>
      </c>
      <c r="V5724" t="str">
        <f>INDEX([1]!Table1[tenantname],MATCH(invoices[[#This Row],[allotment_id]],[1]!Table1[TenantAllotmentID],0))</f>
        <v>Archana S (C42-A1)</v>
      </c>
      <c r="W5724" t="s">
        <v>14976</v>
      </c>
      <c r="X5724" t="s">
        <v>15673</v>
      </c>
      <c r="Y5724" s="4">
        <v>45047</v>
      </c>
      <c r="Z5724" t="s">
        <v>15808</v>
      </c>
      <c r="AA5724">
        <v>13134</v>
      </c>
      <c r="AB5724">
        <v>4378</v>
      </c>
      <c r="AC5724">
        <v>788</v>
      </c>
      <c r="AD5724" s="7">
        <f>invoices[[#This Row],[Rent]]+invoices[[#This Row],[Services]]+invoices[[#This Row],[GST]]</f>
        <v>18300</v>
      </c>
      <c r="AE5724" s="7">
        <f>invoices[[#This Row],[Total]]-invoices[[#This Row],[rent_amount]]</f>
        <v>0</v>
      </c>
      <c r="AF5724">
        <v>4972</v>
      </c>
      <c r="AG5724">
        <v>2310</v>
      </c>
      <c r="AH5724">
        <f>invoices[[#This Row],[EB Amount]]-invoices[[#This Row],[electricity_amount]]</f>
        <v>0</v>
      </c>
    </row>
    <row r="5725" spans="1:34">
      <c r="A5725" t="s">
        <v>11359</v>
      </c>
      <c r="B5725" t="s">
        <v>22</v>
      </c>
      <c r="C5725" t="s">
        <v>11360</v>
      </c>
      <c r="D5725" t="s">
        <v>24</v>
      </c>
      <c r="E5725" t="s">
        <v>96</v>
      </c>
      <c r="F5725" t="s">
        <v>1426</v>
      </c>
      <c r="G5725" t="s">
        <v>11361</v>
      </c>
      <c r="H5725" s="1">
        <f>DATE(YEAR(invoices[[#This Row],[due_date]]),MONTH(invoices[[#This Row],[due_date]]),1)</f>
        <v>45047</v>
      </c>
      <c r="I5725" s="1">
        <v>45053</v>
      </c>
      <c r="J5725">
        <v>11323</v>
      </c>
      <c r="K5725">
        <v>1316</v>
      </c>
      <c r="L5725">
        <v>2250</v>
      </c>
      <c r="M5725">
        <f>invoices[[#This Row],[rent_amount]]+invoices[[#This Row],[electricity_amount]]+invoices[[#This Row],[other_charges]]</f>
        <v>14889</v>
      </c>
      <c r="N5725" t="s">
        <v>28</v>
      </c>
      <c r="O5725" t="s">
        <v>60</v>
      </c>
      <c r="P5725">
        <v>0</v>
      </c>
      <c r="Q5725" t="b">
        <v>0</v>
      </c>
      <c r="R5725" t="s">
        <v>61</v>
      </c>
      <c r="S5725">
        <v>0</v>
      </c>
      <c r="T5725">
        <f>invoices[[#This Row],[total_amount]]</f>
        <v>14889</v>
      </c>
      <c r="U5725" t="s">
        <v>11362</v>
      </c>
      <c r="V5725" t="str">
        <f>INDEX([1]!Table1[tenantname],MATCH(invoices[[#This Row],[allotment_id]],[1]!Table1[TenantAllotmentID],0))</f>
        <v>SHIVANG GARG (B33-B1)</v>
      </c>
      <c r="W5725" t="s">
        <v>15739</v>
      </c>
      <c r="X5725" t="s">
        <v>15740</v>
      </c>
      <c r="Y5725" s="4">
        <v>45047</v>
      </c>
      <c r="Z5725" t="s">
        <v>15808</v>
      </c>
      <c r="AA5725">
        <v>8126</v>
      </c>
      <c r="AB5725">
        <v>2709</v>
      </c>
      <c r="AC5725">
        <v>488</v>
      </c>
      <c r="AD5725" s="7">
        <f>invoices[[#This Row],[Rent]]+invoices[[#This Row],[Services]]+invoices[[#This Row],[GST]]</f>
        <v>11323</v>
      </c>
      <c r="AE5725" s="7">
        <f>invoices[[#This Row],[Total]]-invoices[[#This Row],[rent_amount]]</f>
        <v>0</v>
      </c>
      <c r="AF5725">
        <v>4977</v>
      </c>
      <c r="AG5725">
        <v>1316</v>
      </c>
      <c r="AH5725">
        <f>invoices[[#This Row],[EB Amount]]-invoices[[#This Row],[electricity_amount]]</f>
        <v>0</v>
      </c>
    </row>
    <row r="5726" spans="1:34">
      <c r="A5726" t="s">
        <v>11487</v>
      </c>
      <c r="B5726" t="s">
        <v>22</v>
      </c>
      <c r="C5726" t="s">
        <v>5492</v>
      </c>
      <c r="D5726" t="s">
        <v>24</v>
      </c>
      <c r="E5726" t="s">
        <v>112</v>
      </c>
      <c r="F5726" t="s">
        <v>113</v>
      </c>
      <c r="G5726" t="s">
        <v>11488</v>
      </c>
      <c r="H5726" s="1">
        <f>DATE(YEAR(invoices[[#This Row],[due_date]]),MONTH(invoices[[#This Row],[due_date]]),1)</f>
        <v>45047</v>
      </c>
      <c r="I5726" s="1">
        <v>45053</v>
      </c>
      <c r="J5726">
        <v>12500</v>
      </c>
      <c r="K5726">
        <v>1540</v>
      </c>
      <c r="L5726">
        <v>0</v>
      </c>
      <c r="M5726">
        <f>invoices[[#This Row],[rent_amount]]+invoices[[#This Row],[electricity_amount]]+invoices[[#This Row],[other_charges]]</f>
        <v>14040</v>
      </c>
      <c r="N5726" t="s">
        <v>28</v>
      </c>
      <c r="O5726" t="s">
        <v>744</v>
      </c>
      <c r="P5726">
        <v>0</v>
      </c>
      <c r="Q5726" t="b">
        <v>0</v>
      </c>
      <c r="R5726" t="s">
        <v>61</v>
      </c>
      <c r="S5726">
        <v>0</v>
      </c>
      <c r="T5726">
        <f>invoices[[#This Row],[total_amount]]</f>
        <v>14040</v>
      </c>
      <c r="U5726" t="s">
        <v>5494</v>
      </c>
      <c r="V5726" t="str">
        <f>INDEX([1]!Table1[tenantname],MATCH(invoices[[#This Row],[allotment_id]],[1]!Table1[TenantAllotmentID],0))</f>
        <v>Mariya Ginwala (A23-C1)</v>
      </c>
      <c r="W5726" t="s">
        <v>15381</v>
      </c>
      <c r="X5726" t="s">
        <v>15382</v>
      </c>
      <c r="Y5726" s="4">
        <v>45047</v>
      </c>
      <c r="Z5726" t="s">
        <v>15808</v>
      </c>
      <c r="AA5726">
        <v>8971</v>
      </c>
      <c r="AB5726">
        <v>2991</v>
      </c>
      <c r="AC5726">
        <v>538</v>
      </c>
      <c r="AD5726" s="7">
        <f>invoices[[#This Row],[Rent]]+invoices[[#This Row],[Services]]+invoices[[#This Row],[GST]]</f>
        <v>12500</v>
      </c>
      <c r="AE5726" s="7">
        <f>invoices[[#This Row],[Total]]-invoices[[#This Row],[rent_amount]]</f>
        <v>0</v>
      </c>
      <c r="AF5726">
        <v>5040</v>
      </c>
      <c r="AG5726">
        <v>1540</v>
      </c>
      <c r="AH5726">
        <f>invoices[[#This Row],[EB Amount]]-invoices[[#This Row],[electricity_amount]]</f>
        <v>0</v>
      </c>
    </row>
    <row r="5727" spans="1:34">
      <c r="A5727" t="s">
        <v>11571</v>
      </c>
      <c r="B5727" t="s">
        <v>22</v>
      </c>
      <c r="C5727" t="s">
        <v>8891</v>
      </c>
      <c r="D5727" t="s">
        <v>24</v>
      </c>
      <c r="E5727" t="s">
        <v>112</v>
      </c>
      <c r="F5727" t="s">
        <v>2320</v>
      </c>
      <c r="G5727" t="s">
        <v>11572</v>
      </c>
      <c r="H5727" s="1">
        <f>DATE(YEAR(invoices[[#This Row],[due_date]]),MONTH(invoices[[#This Row],[due_date]]),1)</f>
        <v>45047</v>
      </c>
      <c r="I5727" s="1">
        <v>45053</v>
      </c>
      <c r="J5727">
        <v>13600</v>
      </c>
      <c r="K5727">
        <v>1485</v>
      </c>
      <c r="L5727">
        <v>0</v>
      </c>
      <c r="M5727">
        <f>invoices[[#This Row],[rent_amount]]+invoices[[#This Row],[electricity_amount]]+invoices[[#This Row],[other_charges]]</f>
        <v>15085</v>
      </c>
      <c r="N5727" t="s">
        <v>28</v>
      </c>
      <c r="O5727" t="s">
        <v>744</v>
      </c>
      <c r="P5727">
        <v>0</v>
      </c>
      <c r="Q5727" t="b">
        <v>0</v>
      </c>
      <c r="R5727" t="s">
        <v>61</v>
      </c>
      <c r="S5727">
        <v>0</v>
      </c>
      <c r="T5727">
        <f>invoices[[#This Row],[total_amount]]</f>
        <v>15085</v>
      </c>
      <c r="U5727" t="s">
        <v>8893</v>
      </c>
      <c r="V5727" t="str">
        <f>INDEX([1]!Table1[tenantname],MATCH(invoices[[#This Row],[allotment_id]],[1]!Table1[TenantAllotmentID],0))</f>
        <v>Divvya D (A23-B2)</v>
      </c>
      <c r="W5727" t="s">
        <v>15639</v>
      </c>
      <c r="X5727" t="s">
        <v>15640</v>
      </c>
      <c r="Y5727" s="4">
        <v>45047</v>
      </c>
      <c r="Z5727" t="s">
        <v>15808</v>
      </c>
      <c r="AA5727">
        <v>9761</v>
      </c>
      <c r="AB5727">
        <v>3253</v>
      </c>
      <c r="AC5727">
        <v>586</v>
      </c>
      <c r="AD5727" s="7">
        <f>invoices[[#This Row],[Rent]]+invoices[[#This Row],[Services]]+invoices[[#This Row],[GST]]</f>
        <v>13600</v>
      </c>
      <c r="AE5727" s="7">
        <f>invoices[[#This Row],[Total]]-invoices[[#This Row],[rent_amount]]</f>
        <v>0</v>
      </c>
      <c r="AF5727">
        <v>5087</v>
      </c>
      <c r="AG5727">
        <v>1485</v>
      </c>
      <c r="AH5727">
        <f>invoices[[#This Row],[EB Amount]]-invoices[[#This Row],[electricity_amount]]</f>
        <v>0</v>
      </c>
    </row>
    <row r="5728" spans="1:34">
      <c r="A5728" t="s">
        <v>11593</v>
      </c>
      <c r="B5728" t="s">
        <v>22</v>
      </c>
      <c r="C5728" t="s">
        <v>7673</v>
      </c>
      <c r="D5728" t="s">
        <v>24</v>
      </c>
      <c r="E5728" t="s">
        <v>329</v>
      </c>
      <c r="F5728" t="s">
        <v>956</v>
      </c>
      <c r="G5728" t="s">
        <v>11594</v>
      </c>
      <c r="H5728" s="1">
        <f>DATE(YEAR(invoices[[#This Row],[due_date]]),MONTH(invoices[[#This Row],[due_date]]),1)</f>
        <v>45047</v>
      </c>
      <c r="I5728" s="1">
        <v>45053</v>
      </c>
      <c r="J5728">
        <v>12500</v>
      </c>
      <c r="K5728">
        <v>1950</v>
      </c>
      <c r="L5728">
        <v>0</v>
      </c>
      <c r="M5728">
        <f>invoices[[#This Row],[rent_amount]]+invoices[[#This Row],[electricity_amount]]+invoices[[#This Row],[other_charges]]</f>
        <v>14450</v>
      </c>
      <c r="N5728" t="s">
        <v>28</v>
      </c>
      <c r="O5728" t="s">
        <v>60</v>
      </c>
      <c r="P5728">
        <v>0</v>
      </c>
      <c r="Q5728" t="b">
        <v>0</v>
      </c>
      <c r="R5728" t="s">
        <v>61</v>
      </c>
      <c r="S5728">
        <v>0</v>
      </c>
      <c r="T5728">
        <f>invoices[[#This Row],[total_amount]]</f>
        <v>14450</v>
      </c>
      <c r="U5728" t="s">
        <v>7674</v>
      </c>
      <c r="V5728" t="str">
        <f>INDEX([1]!Table1[tenantname],MATCH(invoices[[#This Row],[allotment_id]],[1]!Table1[TenantAllotmentID],0))</f>
        <v>Satvik  Srivatsav (C43-C1)</v>
      </c>
      <c r="W5728" t="s">
        <v>15566</v>
      </c>
      <c r="X5728" t="s">
        <v>15567</v>
      </c>
      <c r="Y5728" s="4">
        <v>45047</v>
      </c>
      <c r="Z5728" t="s">
        <v>15808</v>
      </c>
      <c r="AA5728">
        <v>8971</v>
      </c>
      <c r="AB5728">
        <v>2991</v>
      </c>
      <c r="AC5728">
        <v>538</v>
      </c>
      <c r="AD5728" s="7">
        <f>invoices[[#This Row],[Rent]]+invoices[[#This Row],[Services]]+invoices[[#This Row],[GST]]</f>
        <v>12500</v>
      </c>
      <c r="AE5728" s="7">
        <f>invoices[[#This Row],[Total]]-invoices[[#This Row],[rent_amount]]</f>
        <v>0</v>
      </c>
      <c r="AF5728">
        <v>5100</v>
      </c>
      <c r="AG5728">
        <v>1950</v>
      </c>
      <c r="AH5728">
        <f>invoices[[#This Row],[EB Amount]]-invoices[[#This Row],[electricity_amount]]</f>
        <v>0</v>
      </c>
    </row>
    <row r="5729" spans="1:34">
      <c r="A5729" t="s">
        <v>11689</v>
      </c>
      <c r="B5729" t="s">
        <v>22</v>
      </c>
      <c r="C5729" t="s">
        <v>2923</v>
      </c>
      <c r="D5729" t="s">
        <v>24</v>
      </c>
      <c r="E5729" t="s">
        <v>147</v>
      </c>
      <c r="F5729" t="s">
        <v>336</v>
      </c>
      <c r="G5729" t="s">
        <v>11690</v>
      </c>
      <c r="H5729" s="1">
        <f>DATE(YEAR(invoices[[#This Row],[due_date]]),MONTH(invoices[[#This Row],[due_date]]),1)</f>
        <v>45047</v>
      </c>
      <c r="I5729" s="1">
        <v>45053</v>
      </c>
      <c r="J5729">
        <v>13600</v>
      </c>
      <c r="K5729">
        <v>1200</v>
      </c>
      <c r="L5729">
        <v>0</v>
      </c>
      <c r="M5729">
        <f>invoices[[#This Row],[rent_amount]]+invoices[[#This Row],[electricity_amount]]+invoices[[#This Row],[other_charges]]</f>
        <v>14800</v>
      </c>
      <c r="N5729" t="s">
        <v>28</v>
      </c>
      <c r="O5729" t="s">
        <v>60</v>
      </c>
      <c r="P5729">
        <v>0</v>
      </c>
      <c r="Q5729" t="b">
        <v>0</v>
      </c>
      <c r="R5729" t="s">
        <v>61</v>
      </c>
      <c r="S5729">
        <v>0</v>
      </c>
      <c r="T5729">
        <f>invoices[[#This Row],[total_amount]]</f>
        <v>14800</v>
      </c>
      <c r="U5729" t="s">
        <v>2924</v>
      </c>
      <c r="V5729" t="str">
        <f>INDEX([1]!Table1[tenantname],MATCH(invoices[[#This Row],[allotment_id]],[1]!Table1[TenantAllotmentID],0))</f>
        <v>Snehangshu Chakraborty (C31-D1)</v>
      </c>
      <c r="W5729" t="s">
        <v>14925</v>
      </c>
      <c r="X5729" t="s">
        <v>14926</v>
      </c>
      <c r="Y5729" s="4">
        <v>45047</v>
      </c>
      <c r="Z5729" t="s">
        <v>15808</v>
      </c>
      <c r="AA5729">
        <v>9761</v>
      </c>
      <c r="AB5729">
        <v>3253</v>
      </c>
      <c r="AC5729">
        <v>586</v>
      </c>
      <c r="AD5729" s="7">
        <f>invoices[[#This Row],[Rent]]+invoices[[#This Row],[Services]]+invoices[[#This Row],[GST]]</f>
        <v>13600</v>
      </c>
      <c r="AE5729" s="7">
        <f>invoices[[#This Row],[Total]]-invoices[[#This Row],[rent_amount]]</f>
        <v>0</v>
      </c>
      <c r="AF5729">
        <v>5152</v>
      </c>
      <c r="AG5729">
        <v>1200</v>
      </c>
      <c r="AH5729">
        <f>invoices[[#This Row],[EB Amount]]-invoices[[#This Row],[electricity_amount]]</f>
        <v>0</v>
      </c>
    </row>
    <row r="5730" spans="1:34">
      <c r="A5730" t="s">
        <v>11724</v>
      </c>
      <c r="B5730" t="s">
        <v>22</v>
      </c>
      <c r="C5730" t="s">
        <v>3771</v>
      </c>
      <c r="D5730" t="s">
        <v>24</v>
      </c>
      <c r="E5730" t="s">
        <v>247</v>
      </c>
      <c r="F5730" t="s">
        <v>2658</v>
      </c>
      <c r="G5730" t="s">
        <v>11725</v>
      </c>
      <c r="H5730" s="1">
        <f>DATE(YEAR(invoices[[#This Row],[due_date]]),MONTH(invoices[[#This Row],[due_date]]),1)</f>
        <v>45047</v>
      </c>
      <c r="I5730" s="1">
        <v>45053</v>
      </c>
      <c r="J5730">
        <v>12500</v>
      </c>
      <c r="K5730">
        <v>1620</v>
      </c>
      <c r="L5730">
        <v>0</v>
      </c>
      <c r="M5730">
        <f>invoices[[#This Row],[rent_amount]]+invoices[[#This Row],[electricity_amount]]+invoices[[#This Row],[other_charges]]</f>
        <v>14120</v>
      </c>
      <c r="N5730" t="s">
        <v>28</v>
      </c>
      <c r="O5730" t="s">
        <v>60</v>
      </c>
      <c r="P5730">
        <v>0</v>
      </c>
      <c r="Q5730" t="b">
        <v>0</v>
      </c>
      <c r="R5730" t="s">
        <v>61</v>
      </c>
      <c r="S5730">
        <v>0</v>
      </c>
      <c r="T5730">
        <f>invoices[[#This Row],[total_amount]]</f>
        <v>14120</v>
      </c>
      <c r="U5730" s="2" t="s">
        <v>3773</v>
      </c>
      <c r="V5730" t="str">
        <f>INDEX([1]!Table1[tenantname],MATCH(invoices[[#This Row],[allotment_id]],[1]!Table1[TenantAllotmentID],0))</f>
        <v>Sparsh Rasthogi (C11-C2)</v>
      </c>
      <c r="W5730" t="s">
        <v>15122</v>
      </c>
      <c r="X5730" t="s">
        <v>15123</v>
      </c>
      <c r="Y5730" s="4">
        <v>45047</v>
      </c>
      <c r="Z5730" t="s">
        <v>15808</v>
      </c>
      <c r="AA5730">
        <v>8971</v>
      </c>
      <c r="AB5730">
        <v>2991</v>
      </c>
      <c r="AC5730">
        <v>538</v>
      </c>
      <c r="AD5730" s="7">
        <f>invoices[[#This Row],[Rent]]+invoices[[#This Row],[Services]]+invoices[[#This Row],[GST]]</f>
        <v>12500</v>
      </c>
      <c r="AE5730" s="7">
        <f>invoices[[#This Row],[Total]]-invoices[[#This Row],[rent_amount]]</f>
        <v>0</v>
      </c>
      <c r="AF5730">
        <v>5169</v>
      </c>
      <c r="AG5730">
        <v>1620</v>
      </c>
      <c r="AH5730">
        <f>invoices[[#This Row],[EB Amount]]-invoices[[#This Row],[electricity_amount]]</f>
        <v>0</v>
      </c>
    </row>
    <row r="5731" spans="1:34">
      <c r="A5731" t="s">
        <v>11750</v>
      </c>
      <c r="B5731" t="s">
        <v>22</v>
      </c>
      <c r="C5731" t="s">
        <v>1517</v>
      </c>
      <c r="D5731" t="s">
        <v>24</v>
      </c>
      <c r="E5731" t="s">
        <v>349</v>
      </c>
      <c r="F5731" t="s">
        <v>878</v>
      </c>
      <c r="G5731" t="s">
        <v>11751</v>
      </c>
      <c r="H5731" s="1">
        <f>DATE(YEAR(invoices[[#This Row],[due_date]]),MONTH(invoices[[#This Row],[due_date]]),1)</f>
        <v>45047</v>
      </c>
      <c r="I5731" s="1">
        <v>45053</v>
      </c>
      <c r="J5731">
        <v>18300</v>
      </c>
      <c r="K5731">
        <v>1530</v>
      </c>
      <c r="L5731">
        <v>0</v>
      </c>
      <c r="M5731">
        <f>invoices[[#This Row],[rent_amount]]+invoices[[#This Row],[electricity_amount]]+invoices[[#This Row],[other_charges]]</f>
        <v>19830</v>
      </c>
      <c r="N5731" t="s">
        <v>28</v>
      </c>
      <c r="O5731" t="s">
        <v>687</v>
      </c>
      <c r="P5731">
        <v>0</v>
      </c>
      <c r="Q5731" t="b">
        <v>0</v>
      </c>
      <c r="R5731" t="s">
        <v>61</v>
      </c>
      <c r="S5731">
        <v>0</v>
      </c>
      <c r="T5731">
        <f>invoices[[#This Row],[total_amount]]</f>
        <v>19830</v>
      </c>
      <c r="U5731" t="s">
        <v>1518</v>
      </c>
      <c r="V5731" t="str">
        <f>INDEX([1]!Table1[tenantname],MATCH(invoices[[#This Row],[allotment_id]],[1]!Table1[TenantAllotmentID],0))</f>
        <v>Binayak Debgupta (B11-A1)</v>
      </c>
      <c r="W5731" t="s">
        <v>14504</v>
      </c>
      <c r="X5731" t="s">
        <v>14505</v>
      </c>
      <c r="Y5731" s="4">
        <v>45047</v>
      </c>
      <c r="Z5731" t="s">
        <v>15808</v>
      </c>
      <c r="AA5731">
        <v>13134</v>
      </c>
      <c r="AB5731">
        <v>4378</v>
      </c>
      <c r="AC5731">
        <v>788</v>
      </c>
      <c r="AD5731" s="7">
        <f>invoices[[#This Row],[Rent]]+invoices[[#This Row],[Services]]+invoices[[#This Row],[GST]]</f>
        <v>18300</v>
      </c>
      <c r="AE5731" s="7">
        <f>invoices[[#This Row],[Total]]-invoices[[#This Row],[rent_amount]]</f>
        <v>0</v>
      </c>
      <c r="AF5731">
        <v>5182</v>
      </c>
      <c r="AG5731">
        <v>1530</v>
      </c>
      <c r="AH5731">
        <f>invoices[[#This Row],[EB Amount]]-invoices[[#This Row],[electricity_amount]]</f>
        <v>0</v>
      </c>
    </row>
    <row r="5732" spans="1:34">
      <c r="A5732" t="s">
        <v>11964</v>
      </c>
      <c r="B5732" t="s">
        <v>22</v>
      </c>
      <c r="C5732" t="s">
        <v>3263</v>
      </c>
      <c r="D5732" t="s">
        <v>24</v>
      </c>
      <c r="E5732" t="s">
        <v>167</v>
      </c>
      <c r="F5732" t="s">
        <v>2258</v>
      </c>
      <c r="G5732" t="s">
        <v>11965</v>
      </c>
      <c r="H5732" s="1">
        <f>DATE(YEAR(invoices[[#This Row],[due_date]]),MONTH(invoices[[#This Row],[due_date]]),1)</f>
        <v>45047</v>
      </c>
      <c r="I5732" s="1">
        <v>45053</v>
      </c>
      <c r="J5732">
        <v>18300</v>
      </c>
      <c r="K5732">
        <v>1162</v>
      </c>
      <c r="L5732">
        <v>0</v>
      </c>
      <c r="M5732">
        <f>invoices[[#This Row],[rent_amount]]+invoices[[#This Row],[electricity_amount]]+invoices[[#This Row],[other_charges]]</f>
        <v>19462</v>
      </c>
      <c r="N5732" t="s">
        <v>28</v>
      </c>
      <c r="O5732" t="s">
        <v>60</v>
      </c>
      <c r="P5732">
        <v>0</v>
      </c>
      <c r="Q5732" t="b">
        <v>0</v>
      </c>
      <c r="R5732" t="s">
        <v>61</v>
      </c>
      <c r="S5732">
        <v>0</v>
      </c>
      <c r="T5732">
        <f>invoices[[#This Row],[total_amount]]</f>
        <v>19462</v>
      </c>
      <c r="U5732" t="s">
        <v>3265</v>
      </c>
      <c r="V5732" t="str">
        <f>INDEX([1]!Table1[tenantname],MATCH(invoices[[#This Row],[allotment_id]],[1]!Table1[TenantAllotmentID],0))</f>
        <v>Rituraj Sarma (B42-A1)</v>
      </c>
      <c r="W5732" t="s">
        <v>15010</v>
      </c>
      <c r="X5732" t="s">
        <v>15011</v>
      </c>
      <c r="Y5732" s="4">
        <v>45047</v>
      </c>
      <c r="Z5732" t="s">
        <v>15808</v>
      </c>
      <c r="AA5732">
        <v>13134</v>
      </c>
      <c r="AB5732">
        <v>4378</v>
      </c>
      <c r="AC5732">
        <v>788</v>
      </c>
      <c r="AD5732" s="7">
        <f>invoices[[#This Row],[Rent]]+invoices[[#This Row],[Services]]+invoices[[#This Row],[GST]]</f>
        <v>18300</v>
      </c>
      <c r="AE5732" s="7">
        <f>invoices[[#This Row],[Total]]-invoices[[#This Row],[rent_amount]]</f>
        <v>0</v>
      </c>
      <c r="AF5732">
        <v>5298</v>
      </c>
      <c r="AG5732">
        <v>1162</v>
      </c>
      <c r="AH5732">
        <f>invoices[[#This Row],[EB Amount]]-invoices[[#This Row],[electricity_amount]]</f>
        <v>0</v>
      </c>
    </row>
    <row r="5733" spans="1:34">
      <c r="A5733" t="s">
        <v>12515</v>
      </c>
      <c r="B5733" t="s">
        <v>22</v>
      </c>
      <c r="C5733" t="s">
        <v>2066</v>
      </c>
      <c r="D5733" t="s">
        <v>24</v>
      </c>
      <c r="E5733" t="s">
        <v>96</v>
      </c>
      <c r="F5733" t="s">
        <v>97</v>
      </c>
      <c r="G5733" t="s">
        <v>12516</v>
      </c>
      <c r="H5733" s="1">
        <f>DATE(YEAR(invoices[[#This Row],[due_date]]),MONTH(invoices[[#This Row],[due_date]]),1)</f>
        <v>45047</v>
      </c>
      <c r="I5733" s="1">
        <v>45053</v>
      </c>
      <c r="J5733">
        <v>12500</v>
      </c>
      <c r="K5733">
        <v>1410</v>
      </c>
      <c r="L5733">
        <v>0</v>
      </c>
      <c r="M5733">
        <f>invoices[[#This Row],[rent_amount]]+invoices[[#This Row],[electricity_amount]]+invoices[[#This Row],[other_charges]]</f>
        <v>13910</v>
      </c>
      <c r="N5733" t="s">
        <v>28</v>
      </c>
      <c r="O5733" t="s">
        <v>60</v>
      </c>
      <c r="P5733">
        <v>0</v>
      </c>
      <c r="Q5733" t="b">
        <v>0</v>
      </c>
      <c r="R5733" t="s">
        <v>61</v>
      </c>
      <c r="S5733">
        <v>0</v>
      </c>
      <c r="T5733">
        <f>invoices[[#This Row],[total_amount]]</f>
        <v>13910</v>
      </c>
      <c r="U5733" t="s">
        <v>2068</v>
      </c>
      <c r="V5733" t="str">
        <f>INDEX([1]!Table1[tenantname],MATCH(invoices[[#This Row],[allotment_id]],[1]!Table1[TenantAllotmentID],0))</f>
        <v>Sanket Sumant (B33-C2)</v>
      </c>
      <c r="W5733" t="s">
        <v>14696</v>
      </c>
      <c r="X5733" t="s">
        <v>14697</v>
      </c>
      <c r="Y5733" s="4">
        <v>45047</v>
      </c>
      <c r="Z5733" t="s">
        <v>15808</v>
      </c>
      <c r="AA5733">
        <v>8971</v>
      </c>
      <c r="AB5733">
        <v>2991</v>
      </c>
      <c r="AC5733">
        <v>538</v>
      </c>
      <c r="AD5733" s="7">
        <f>invoices[[#This Row],[Rent]]+invoices[[#This Row],[Services]]+invoices[[#This Row],[GST]]</f>
        <v>12500</v>
      </c>
      <c r="AE5733" s="7">
        <f>invoices[[#This Row],[Total]]-invoices[[#This Row],[rent_amount]]</f>
        <v>0</v>
      </c>
      <c r="AF5733">
        <v>5595</v>
      </c>
      <c r="AG5733">
        <v>1410</v>
      </c>
      <c r="AH5733">
        <f>invoices[[#This Row],[EB Amount]]-invoices[[#This Row],[electricity_amount]]</f>
        <v>0</v>
      </c>
    </row>
    <row r="5734" spans="1:34">
      <c r="A5734" t="s">
        <v>12607</v>
      </c>
      <c r="B5734" t="s">
        <v>22</v>
      </c>
      <c r="C5734" t="s">
        <v>1116</v>
      </c>
      <c r="D5734" t="s">
        <v>24</v>
      </c>
      <c r="E5734" t="s">
        <v>569</v>
      </c>
      <c r="F5734" t="s">
        <v>1112</v>
      </c>
      <c r="G5734" t="s">
        <v>12608</v>
      </c>
      <c r="H5734" s="1">
        <f>DATE(YEAR(invoices[[#This Row],[due_date]]),MONTH(invoices[[#This Row],[due_date]]),1)</f>
        <v>45047</v>
      </c>
      <c r="I5734" s="1">
        <v>45053</v>
      </c>
      <c r="J5734">
        <v>12500</v>
      </c>
      <c r="K5734">
        <v>2310</v>
      </c>
      <c r="L5734">
        <v>0</v>
      </c>
      <c r="M5734">
        <f>invoices[[#This Row],[rent_amount]]+invoices[[#This Row],[electricity_amount]]+invoices[[#This Row],[other_charges]]</f>
        <v>14810</v>
      </c>
      <c r="N5734" t="s">
        <v>28</v>
      </c>
      <c r="O5734" t="s">
        <v>744</v>
      </c>
      <c r="P5734">
        <v>0</v>
      </c>
      <c r="Q5734" t="b">
        <v>0</v>
      </c>
      <c r="R5734" t="s">
        <v>61</v>
      </c>
      <c r="S5734">
        <v>0</v>
      </c>
      <c r="T5734">
        <f>invoices[[#This Row],[total_amount]]</f>
        <v>14810</v>
      </c>
      <c r="U5734" t="s">
        <v>1119</v>
      </c>
      <c r="V5734" t="str">
        <f>INDEX([1]!Table1[tenantname],MATCH(invoices[[#This Row],[allotment_id]],[1]!Table1[TenantAllotmentID],0))</f>
        <v>Hiral Shah (C12-C2)</v>
      </c>
      <c r="W5734" t="s">
        <v>14354</v>
      </c>
      <c r="X5734" t="s">
        <v>14355</v>
      </c>
      <c r="Y5734" s="4">
        <v>45047</v>
      </c>
      <c r="Z5734" t="s">
        <v>15808</v>
      </c>
      <c r="AA5734">
        <v>8971</v>
      </c>
      <c r="AB5734">
        <v>2991</v>
      </c>
      <c r="AC5734">
        <v>538</v>
      </c>
      <c r="AD5734" s="7">
        <f>invoices[[#This Row],[Rent]]+invoices[[#This Row],[Services]]+invoices[[#This Row],[GST]]</f>
        <v>12500</v>
      </c>
      <c r="AE5734" s="7">
        <f>invoices[[#This Row],[Total]]-invoices[[#This Row],[rent_amount]]</f>
        <v>0</v>
      </c>
      <c r="AF5734">
        <v>5645</v>
      </c>
      <c r="AG5734">
        <v>2310</v>
      </c>
      <c r="AH5734">
        <f>invoices[[#This Row],[EB Amount]]-invoices[[#This Row],[electricity_amount]]</f>
        <v>0</v>
      </c>
    </row>
    <row r="5735" spans="1:34">
      <c r="A5735" t="s">
        <v>12653</v>
      </c>
      <c r="B5735" t="s">
        <v>22</v>
      </c>
      <c r="C5735" t="s">
        <v>1274</v>
      </c>
      <c r="D5735" t="s">
        <v>24</v>
      </c>
      <c r="E5735" t="s">
        <v>195</v>
      </c>
      <c r="F5735" t="s">
        <v>196</v>
      </c>
      <c r="G5735" t="s">
        <v>12654</v>
      </c>
      <c r="H5735" s="1">
        <f>DATE(YEAR(invoices[[#This Row],[due_date]]),MONTH(invoices[[#This Row],[due_date]]),1)</f>
        <v>45047</v>
      </c>
      <c r="I5735" s="1">
        <v>45053</v>
      </c>
      <c r="J5735">
        <v>13600</v>
      </c>
      <c r="K5735">
        <v>2430</v>
      </c>
      <c r="L5735">
        <v>0</v>
      </c>
      <c r="M5735">
        <f>invoices[[#This Row],[rent_amount]]+invoices[[#This Row],[electricity_amount]]+invoices[[#This Row],[other_charges]]</f>
        <v>16030</v>
      </c>
      <c r="N5735" t="s">
        <v>28</v>
      </c>
      <c r="O5735" t="s">
        <v>60</v>
      </c>
      <c r="P5735">
        <v>0</v>
      </c>
      <c r="Q5735" t="b">
        <v>0</v>
      </c>
      <c r="R5735" t="s">
        <v>61</v>
      </c>
      <c r="S5735">
        <v>0</v>
      </c>
      <c r="T5735">
        <f>invoices[[#This Row],[total_amount]]</f>
        <v>16030</v>
      </c>
      <c r="U5735" t="s">
        <v>1276</v>
      </c>
      <c r="V5735" t="str">
        <f>INDEX([1]!Table1[tenantname],MATCH(invoices[[#This Row],[allotment_id]],[1]!Table1[TenantAllotmentID],0))</f>
        <v>Sreyashi Chowdhury (D41-B1)</v>
      </c>
      <c r="W5735" t="s">
        <v>14409</v>
      </c>
      <c r="X5735" t="s">
        <v>14410</v>
      </c>
      <c r="Y5735" s="4">
        <v>45047</v>
      </c>
      <c r="Z5735" t="s">
        <v>15808</v>
      </c>
      <c r="AA5735">
        <v>9761</v>
      </c>
      <c r="AB5735">
        <v>3253</v>
      </c>
      <c r="AC5735">
        <v>586</v>
      </c>
      <c r="AD5735" s="7">
        <f>invoices[[#This Row],[Rent]]+invoices[[#This Row],[Services]]+invoices[[#This Row],[GST]]</f>
        <v>13600</v>
      </c>
      <c r="AE5735" s="7">
        <f>invoices[[#This Row],[Total]]-invoices[[#This Row],[rent_amount]]</f>
        <v>0</v>
      </c>
      <c r="AF5735">
        <v>5670</v>
      </c>
      <c r="AG5735">
        <v>2430</v>
      </c>
      <c r="AH5735">
        <f>invoices[[#This Row],[EB Amount]]-invoices[[#This Row],[electricity_amount]]</f>
        <v>0</v>
      </c>
    </row>
    <row r="5736" spans="1:34">
      <c r="A5736" t="s">
        <v>12716</v>
      </c>
      <c r="B5736" t="s">
        <v>22</v>
      </c>
      <c r="C5736" s="2" t="s">
        <v>2035</v>
      </c>
      <c r="D5736" t="s">
        <v>24</v>
      </c>
      <c r="E5736" t="s">
        <v>88</v>
      </c>
      <c r="F5736" t="s">
        <v>126</v>
      </c>
      <c r="G5736" t="s">
        <v>12717</v>
      </c>
      <c r="H5736" s="1">
        <f>DATE(YEAR(invoices[[#This Row],[due_date]]),MONTH(invoices[[#This Row],[due_date]]),1)</f>
        <v>45047</v>
      </c>
      <c r="I5736" s="1">
        <v>45053</v>
      </c>
      <c r="J5736">
        <v>12500</v>
      </c>
      <c r="K5736">
        <v>1980</v>
      </c>
      <c r="L5736">
        <v>0</v>
      </c>
      <c r="M5736">
        <f>invoices[[#This Row],[rent_amount]]+invoices[[#This Row],[electricity_amount]]+invoices[[#This Row],[other_charges]]</f>
        <v>14480</v>
      </c>
      <c r="N5736" t="s">
        <v>28</v>
      </c>
      <c r="O5736" t="s">
        <v>60</v>
      </c>
      <c r="P5736">
        <v>0</v>
      </c>
      <c r="Q5736" t="b">
        <v>0</v>
      </c>
      <c r="R5736" t="s">
        <v>61</v>
      </c>
      <c r="S5736">
        <v>0</v>
      </c>
      <c r="T5736">
        <f>invoices[[#This Row],[total_amount]]</f>
        <v>14480</v>
      </c>
      <c r="U5736" t="s">
        <v>2037</v>
      </c>
      <c r="V5736" t="str">
        <f>INDEX([1]!Table1[tenantname],MATCH(invoices[[#This Row],[allotment_id]],[1]!Table1[TenantAllotmentID],0))</f>
        <v>Vickey Bhardwaj (B13-C2)</v>
      </c>
      <c r="W5736" t="s">
        <v>14683</v>
      </c>
      <c r="X5736" t="s">
        <v>14684</v>
      </c>
      <c r="Y5736" s="4">
        <v>45047</v>
      </c>
      <c r="Z5736" t="s">
        <v>15808</v>
      </c>
      <c r="AA5736">
        <v>8971</v>
      </c>
      <c r="AB5736">
        <v>2991</v>
      </c>
      <c r="AC5736">
        <v>538</v>
      </c>
      <c r="AD5736" s="7">
        <f>invoices[[#This Row],[Rent]]+invoices[[#This Row],[Services]]+invoices[[#This Row],[GST]]</f>
        <v>12500</v>
      </c>
      <c r="AE5736" s="7">
        <f>invoices[[#This Row],[Total]]-invoices[[#This Row],[rent_amount]]</f>
        <v>0</v>
      </c>
      <c r="AF5736">
        <v>5703</v>
      </c>
      <c r="AG5736">
        <v>1980</v>
      </c>
      <c r="AH5736">
        <f>invoices[[#This Row],[EB Amount]]-invoices[[#This Row],[electricity_amount]]</f>
        <v>0</v>
      </c>
    </row>
    <row r="5737" spans="1:34">
      <c r="A5737" t="s">
        <v>12758</v>
      </c>
      <c r="B5737" t="s">
        <v>22</v>
      </c>
      <c r="C5737" t="s">
        <v>304</v>
      </c>
      <c r="D5737" t="s">
        <v>24</v>
      </c>
      <c r="E5737" t="s">
        <v>181</v>
      </c>
      <c r="F5737" t="s">
        <v>305</v>
      </c>
      <c r="G5737" t="s">
        <v>12759</v>
      </c>
      <c r="H5737" s="1">
        <f>DATE(YEAR(invoices[[#This Row],[due_date]]),MONTH(invoices[[#This Row],[due_date]]),1)</f>
        <v>45047</v>
      </c>
      <c r="I5737" s="1">
        <v>45053</v>
      </c>
      <c r="J5737">
        <v>12500</v>
      </c>
      <c r="K5737">
        <v>1054</v>
      </c>
      <c r="L5737">
        <v>0</v>
      </c>
      <c r="M5737">
        <f>invoices[[#This Row],[rent_amount]]+invoices[[#This Row],[electricity_amount]]+invoices[[#This Row],[other_charges]]</f>
        <v>13554</v>
      </c>
      <c r="N5737" t="s">
        <v>28</v>
      </c>
      <c r="O5737" t="s">
        <v>687</v>
      </c>
      <c r="P5737">
        <v>0</v>
      </c>
      <c r="Q5737" t="b">
        <v>0</v>
      </c>
      <c r="R5737" t="s">
        <v>61</v>
      </c>
      <c r="S5737">
        <v>0</v>
      </c>
      <c r="T5737">
        <f>invoices[[#This Row],[total_amount]]</f>
        <v>13554</v>
      </c>
      <c r="U5737" t="s">
        <v>309</v>
      </c>
      <c r="V5737" t="str">
        <f>INDEX([1]!Table1[tenantname],MATCH(invoices[[#This Row],[allotment_id]],[1]!Table1[TenantAllotmentID],0))</f>
        <v>Chandana Sai Bade (B24-C1)</v>
      </c>
      <c r="W5737" t="s">
        <v>14062</v>
      </c>
      <c r="X5737" t="s">
        <v>14063</v>
      </c>
      <c r="Y5737" s="4">
        <v>45047</v>
      </c>
      <c r="Z5737" t="s">
        <v>15808</v>
      </c>
      <c r="AA5737">
        <v>8971</v>
      </c>
      <c r="AB5737">
        <v>2991</v>
      </c>
      <c r="AC5737">
        <v>538</v>
      </c>
      <c r="AD5737" s="7">
        <f>invoices[[#This Row],[Rent]]+invoices[[#This Row],[Services]]+invoices[[#This Row],[GST]]</f>
        <v>12500</v>
      </c>
      <c r="AE5737" s="7">
        <f>invoices[[#This Row],[Total]]-invoices[[#This Row],[rent_amount]]</f>
        <v>0</v>
      </c>
      <c r="AF5737">
        <v>5723</v>
      </c>
      <c r="AG5737">
        <v>1054</v>
      </c>
      <c r="AH5737">
        <f>invoices[[#This Row],[EB Amount]]-invoices[[#This Row],[electricity_amount]]</f>
        <v>0</v>
      </c>
    </row>
    <row r="5738" spans="1:34">
      <c r="A5738" t="s">
        <v>12836</v>
      </c>
      <c r="B5738" t="s">
        <v>22</v>
      </c>
      <c r="C5738" t="s">
        <v>2369</v>
      </c>
      <c r="D5738" t="s">
        <v>24</v>
      </c>
      <c r="E5738" t="s">
        <v>155</v>
      </c>
      <c r="F5738" t="s">
        <v>865</v>
      </c>
      <c r="G5738" t="s">
        <v>12837</v>
      </c>
      <c r="H5738" s="1">
        <f>DATE(YEAR(invoices[[#This Row],[due_date]]),MONTH(invoices[[#This Row],[due_date]]),1)</f>
        <v>45047</v>
      </c>
      <c r="I5738" s="1">
        <v>45053</v>
      </c>
      <c r="J5738">
        <v>13600</v>
      </c>
      <c r="K5738">
        <v>1352</v>
      </c>
      <c r="L5738">
        <v>2250</v>
      </c>
      <c r="M5738">
        <f>invoices[[#This Row],[rent_amount]]+invoices[[#This Row],[electricity_amount]]+invoices[[#This Row],[other_charges]]</f>
        <v>17202</v>
      </c>
      <c r="N5738" t="s">
        <v>28</v>
      </c>
      <c r="O5738" t="s">
        <v>60</v>
      </c>
      <c r="P5738">
        <v>0</v>
      </c>
      <c r="Q5738" t="b">
        <v>0</v>
      </c>
      <c r="R5738" t="s">
        <v>61</v>
      </c>
      <c r="S5738">
        <v>0</v>
      </c>
      <c r="T5738">
        <f>invoices[[#This Row],[total_amount]]</f>
        <v>17202</v>
      </c>
      <c r="U5738" t="s">
        <v>2371</v>
      </c>
      <c r="V5738" t="str">
        <f>INDEX([1]!Table1[tenantname],MATCH(invoices[[#This Row],[allotment_id]],[1]!Table1[TenantAllotmentID],0))</f>
        <v>Shubham Marathe (C44-B2)</v>
      </c>
      <c r="W5738" t="s">
        <v>14790</v>
      </c>
      <c r="X5738" t="s">
        <v>14791</v>
      </c>
      <c r="Y5738" s="4">
        <v>45047</v>
      </c>
      <c r="Z5738" t="s">
        <v>15808</v>
      </c>
      <c r="AA5738">
        <v>9761</v>
      </c>
      <c r="AB5738">
        <v>3253</v>
      </c>
      <c r="AC5738">
        <v>586</v>
      </c>
      <c r="AD5738" s="7">
        <f>invoices[[#This Row],[Rent]]+invoices[[#This Row],[Services]]+invoices[[#This Row],[GST]]</f>
        <v>13600</v>
      </c>
      <c r="AE5738" s="7">
        <f>invoices[[#This Row],[Total]]-invoices[[#This Row],[rent_amount]]</f>
        <v>0</v>
      </c>
      <c r="AF5738">
        <v>5762</v>
      </c>
      <c r="AG5738">
        <v>1352</v>
      </c>
      <c r="AH5738">
        <f>invoices[[#This Row],[EB Amount]]-invoices[[#This Row],[electricity_amount]]</f>
        <v>0</v>
      </c>
    </row>
    <row r="5739" spans="1:34">
      <c r="A5739" t="s">
        <v>12985</v>
      </c>
      <c r="B5739" t="s">
        <v>22</v>
      </c>
      <c r="C5739" t="s">
        <v>5607</v>
      </c>
      <c r="D5739" t="s">
        <v>24</v>
      </c>
      <c r="E5739" t="s">
        <v>592</v>
      </c>
      <c r="F5739" t="s">
        <v>1016</v>
      </c>
      <c r="G5739" t="s">
        <v>12986</v>
      </c>
      <c r="H5739" s="1">
        <f>DATE(YEAR(invoices[[#This Row],[due_date]]),MONTH(invoices[[#This Row],[due_date]]),1)</f>
        <v>45047</v>
      </c>
      <c r="I5739" s="1">
        <v>45053</v>
      </c>
      <c r="J5739">
        <v>24000</v>
      </c>
      <c r="K5739">
        <v>2970</v>
      </c>
      <c r="L5739">
        <v>0</v>
      </c>
      <c r="M5739">
        <f>invoices[[#This Row],[rent_amount]]+invoices[[#This Row],[electricity_amount]]+invoices[[#This Row],[other_charges]]</f>
        <v>26970</v>
      </c>
      <c r="N5739" t="s">
        <v>28</v>
      </c>
      <c r="O5739" t="s">
        <v>744</v>
      </c>
      <c r="P5739">
        <v>0</v>
      </c>
      <c r="Q5739" t="b">
        <v>0</v>
      </c>
      <c r="R5739" t="s">
        <v>61</v>
      </c>
      <c r="S5739">
        <v>0</v>
      </c>
      <c r="T5739">
        <f>invoices[[#This Row],[total_amount]]</f>
        <v>26970</v>
      </c>
      <c r="U5739" t="s">
        <v>5608</v>
      </c>
      <c r="V5739" t="str">
        <f>INDEX([1]!Table1[tenantname],MATCH(invoices[[#This Row],[allotment_id]],[1]!Table1[TenantAllotmentID],0))</f>
        <v>Gheethica  sudeesh (A44-C1)</v>
      </c>
      <c r="W5739" t="s">
        <v>15399</v>
      </c>
      <c r="X5739" t="s">
        <v>15400</v>
      </c>
      <c r="Y5739" s="4">
        <v>45047</v>
      </c>
      <c r="Z5739" t="s">
        <v>15808</v>
      </c>
      <c r="AA5739">
        <v>17226</v>
      </c>
      <c r="AB5739">
        <v>5741</v>
      </c>
      <c r="AC5739">
        <v>1033</v>
      </c>
      <c r="AD5739" s="7">
        <f>invoices[[#This Row],[Rent]]+invoices[[#This Row],[Services]]+invoices[[#This Row],[GST]]</f>
        <v>24000</v>
      </c>
      <c r="AE5739" s="7">
        <f>invoices[[#This Row],[Total]]-invoices[[#This Row],[rent_amount]]</f>
        <v>0</v>
      </c>
      <c r="AF5739">
        <v>5844</v>
      </c>
      <c r="AG5739">
        <v>2970</v>
      </c>
      <c r="AH5739">
        <f>invoices[[#This Row],[EB Amount]]-invoices[[#This Row],[electricity_amount]]</f>
        <v>0</v>
      </c>
    </row>
    <row r="5740" spans="1:34">
      <c r="A5740" t="s">
        <v>13011</v>
      </c>
      <c r="B5740" t="s">
        <v>22</v>
      </c>
      <c r="C5740" t="s">
        <v>5154</v>
      </c>
      <c r="D5740" t="s">
        <v>24</v>
      </c>
      <c r="E5740" t="s">
        <v>342</v>
      </c>
      <c r="F5740" t="s">
        <v>343</v>
      </c>
      <c r="G5740" t="s">
        <v>13012</v>
      </c>
      <c r="H5740" s="1">
        <f>DATE(YEAR(invoices[[#This Row],[due_date]]),MONTH(invoices[[#This Row],[due_date]]),1)</f>
        <v>45047</v>
      </c>
      <c r="I5740" s="1">
        <v>45053</v>
      </c>
      <c r="J5740">
        <v>13600</v>
      </c>
      <c r="K5740">
        <v>1980</v>
      </c>
      <c r="L5740">
        <v>0</v>
      </c>
      <c r="M5740">
        <f>invoices[[#This Row],[rent_amount]]+invoices[[#This Row],[electricity_amount]]+invoices[[#This Row],[other_charges]]</f>
        <v>15580</v>
      </c>
      <c r="N5740" t="s">
        <v>28</v>
      </c>
      <c r="O5740" t="s">
        <v>687</v>
      </c>
      <c r="P5740">
        <v>0</v>
      </c>
      <c r="Q5740" t="b">
        <v>0</v>
      </c>
      <c r="R5740" t="s">
        <v>61</v>
      </c>
      <c r="S5740">
        <v>0</v>
      </c>
      <c r="T5740">
        <f>invoices[[#This Row],[total_amount]]</f>
        <v>15580</v>
      </c>
      <c r="U5740" t="s">
        <v>5156</v>
      </c>
      <c r="V5740" t="str">
        <f>INDEX([1]!Table1[tenantname],MATCH(invoices[[#This Row],[allotment_id]],[1]!Table1[TenantAllotmentID],0))</f>
        <v>Anusuya Nachiyappan (D11-B1)</v>
      </c>
      <c r="W5740" t="s">
        <v>15341</v>
      </c>
      <c r="X5740" t="s">
        <v>15342</v>
      </c>
      <c r="Y5740" s="4">
        <v>45047</v>
      </c>
      <c r="Z5740" t="s">
        <v>15808</v>
      </c>
      <c r="AA5740">
        <v>9761</v>
      </c>
      <c r="AB5740">
        <v>3253</v>
      </c>
      <c r="AC5740">
        <v>586</v>
      </c>
      <c r="AD5740" s="7">
        <f>invoices[[#This Row],[Rent]]+invoices[[#This Row],[Services]]+invoices[[#This Row],[GST]]</f>
        <v>13600</v>
      </c>
      <c r="AE5740" s="7">
        <f>invoices[[#This Row],[Total]]-invoices[[#This Row],[rent_amount]]</f>
        <v>0</v>
      </c>
      <c r="AF5740">
        <v>5859</v>
      </c>
      <c r="AG5740">
        <v>1980</v>
      </c>
      <c r="AH5740">
        <f>invoices[[#This Row],[EB Amount]]-invoices[[#This Row],[electricity_amount]]</f>
        <v>0</v>
      </c>
    </row>
    <row r="5741" spans="1:34">
      <c r="A5741" t="s">
        <v>13015</v>
      </c>
      <c r="B5741" t="s">
        <v>22</v>
      </c>
      <c r="C5741" t="s">
        <v>1091</v>
      </c>
      <c r="D5741" t="s">
        <v>24</v>
      </c>
      <c r="E5741" t="s">
        <v>226</v>
      </c>
      <c r="F5741" t="s">
        <v>227</v>
      </c>
      <c r="G5741" t="s">
        <v>13016</v>
      </c>
      <c r="H5741" s="1">
        <f>DATE(YEAR(invoices[[#This Row],[due_date]]),MONTH(invoices[[#This Row],[due_date]]),1)</f>
        <v>45047</v>
      </c>
      <c r="I5741" s="1">
        <v>45053</v>
      </c>
      <c r="J5741">
        <v>13600</v>
      </c>
      <c r="K5741">
        <v>2820</v>
      </c>
      <c r="L5741">
        <v>0</v>
      </c>
      <c r="M5741">
        <f>invoices[[#This Row],[rent_amount]]+invoices[[#This Row],[electricity_amount]]+invoices[[#This Row],[other_charges]]</f>
        <v>16420</v>
      </c>
      <c r="N5741" t="s">
        <v>28</v>
      </c>
      <c r="O5741" t="s">
        <v>744</v>
      </c>
      <c r="P5741">
        <v>0</v>
      </c>
      <c r="Q5741" t="b">
        <v>0</v>
      </c>
      <c r="R5741" t="s">
        <v>61</v>
      </c>
      <c r="S5741">
        <v>0</v>
      </c>
      <c r="T5741">
        <f>invoices[[#This Row],[total_amount]]</f>
        <v>16420</v>
      </c>
      <c r="U5741" t="s">
        <v>2739</v>
      </c>
      <c r="V5741" t="str">
        <f>INDEX([1]!Table1[tenantname],MATCH(invoices[[#This Row],[allotment_id]],[1]!Table1[TenantAllotmentID],0))</f>
        <v>Meghna Ravuru (B12-B2)</v>
      </c>
      <c r="W5741" t="s">
        <v>14344</v>
      </c>
      <c r="X5741" t="s">
        <v>14882</v>
      </c>
      <c r="Y5741" s="4">
        <v>45047</v>
      </c>
      <c r="Z5741" t="s">
        <v>15808</v>
      </c>
      <c r="AA5741">
        <v>9761</v>
      </c>
      <c r="AB5741">
        <v>3253</v>
      </c>
      <c r="AC5741">
        <v>586</v>
      </c>
      <c r="AD5741" s="7">
        <f>invoices[[#This Row],[Rent]]+invoices[[#This Row],[Services]]+invoices[[#This Row],[GST]]</f>
        <v>13600</v>
      </c>
      <c r="AE5741" s="7">
        <f>invoices[[#This Row],[Total]]-invoices[[#This Row],[rent_amount]]</f>
        <v>0</v>
      </c>
      <c r="AF5741">
        <v>5861</v>
      </c>
      <c r="AG5741">
        <v>2820</v>
      </c>
      <c r="AH5741">
        <f>invoices[[#This Row],[EB Amount]]-invoices[[#This Row],[electricity_amount]]</f>
        <v>0</v>
      </c>
    </row>
    <row r="5742" spans="1:34">
      <c r="A5742" t="s">
        <v>13260</v>
      </c>
      <c r="B5742" t="s">
        <v>22</v>
      </c>
      <c r="C5742" t="s">
        <v>13261</v>
      </c>
      <c r="D5742" t="s">
        <v>24</v>
      </c>
      <c r="E5742" t="s">
        <v>147</v>
      </c>
      <c r="F5742" t="s">
        <v>1605</v>
      </c>
      <c r="G5742" t="s">
        <v>13262</v>
      </c>
      <c r="H5742" s="1">
        <f>DATE(YEAR(invoices[[#This Row],[due_date]]),MONTH(invoices[[#This Row],[due_date]]),1)</f>
        <v>45047</v>
      </c>
      <c r="I5742" s="1">
        <v>45053</v>
      </c>
      <c r="J5742">
        <v>12500</v>
      </c>
      <c r="K5742">
        <v>1160</v>
      </c>
      <c r="L5742">
        <v>2250</v>
      </c>
      <c r="M5742">
        <f>invoices[[#This Row],[rent_amount]]+invoices[[#This Row],[electricity_amount]]+invoices[[#This Row],[other_charges]]</f>
        <v>15910</v>
      </c>
      <c r="N5742" t="s">
        <v>28</v>
      </c>
      <c r="O5742" t="s">
        <v>744</v>
      </c>
      <c r="P5742">
        <v>0</v>
      </c>
      <c r="Q5742" t="b">
        <v>0</v>
      </c>
      <c r="R5742" t="s">
        <v>61</v>
      </c>
      <c r="S5742">
        <v>0</v>
      </c>
      <c r="T5742">
        <f>invoices[[#This Row],[total_amount]]</f>
        <v>15910</v>
      </c>
      <c r="U5742" t="s">
        <v>13263</v>
      </c>
      <c r="V5742" t="str">
        <f>INDEX([1]!Table1[tenantname],MATCH(invoices[[#This Row],[allotment_id]],[1]!Table1[TenantAllotmentID],0))</f>
        <v>Patrick Durairaj J (C31-C2)</v>
      </c>
      <c r="W5742" t="s">
        <v>15791</v>
      </c>
      <c r="X5742" t="s">
        <v>15792</v>
      </c>
      <c r="Y5742" s="4">
        <v>45047</v>
      </c>
      <c r="Z5742" t="s">
        <v>15808</v>
      </c>
      <c r="AA5742">
        <v>8971</v>
      </c>
      <c r="AB5742">
        <v>2991</v>
      </c>
      <c r="AC5742">
        <v>538</v>
      </c>
      <c r="AD5742" s="7">
        <f>invoices[[#This Row],[Rent]]+invoices[[#This Row],[Services]]+invoices[[#This Row],[GST]]</f>
        <v>12500</v>
      </c>
      <c r="AE5742" s="7">
        <f>invoices[[#This Row],[Total]]-invoices[[#This Row],[rent_amount]]</f>
        <v>0</v>
      </c>
      <c r="AF5742">
        <v>5999</v>
      </c>
      <c r="AG5742">
        <v>1160</v>
      </c>
      <c r="AH5742">
        <f>invoices[[#This Row],[EB Amount]]-invoices[[#This Row],[electricity_amount]]</f>
        <v>0</v>
      </c>
    </row>
    <row r="5743" spans="1:34">
      <c r="A5743" t="s">
        <v>13291</v>
      </c>
      <c r="B5743" t="s">
        <v>22</v>
      </c>
      <c r="C5743" t="s">
        <v>5070</v>
      </c>
      <c r="D5743" t="s">
        <v>24</v>
      </c>
      <c r="E5743" t="s">
        <v>167</v>
      </c>
      <c r="F5743" t="s">
        <v>1203</v>
      </c>
      <c r="G5743" t="s">
        <v>13292</v>
      </c>
      <c r="H5743" s="1">
        <f>DATE(YEAR(invoices[[#This Row],[due_date]]),MONTH(invoices[[#This Row],[due_date]]),1)</f>
        <v>45047</v>
      </c>
      <c r="I5743" s="1">
        <v>45053</v>
      </c>
      <c r="J5743">
        <v>13600</v>
      </c>
      <c r="K5743">
        <v>1162</v>
      </c>
      <c r="L5743">
        <v>0</v>
      </c>
      <c r="M5743">
        <f>invoices[[#This Row],[rent_amount]]+invoices[[#This Row],[electricity_amount]]+invoices[[#This Row],[other_charges]]</f>
        <v>14762</v>
      </c>
      <c r="N5743" t="s">
        <v>28</v>
      </c>
      <c r="O5743" t="s">
        <v>60</v>
      </c>
      <c r="P5743">
        <v>0</v>
      </c>
      <c r="Q5743" t="b">
        <v>0</v>
      </c>
      <c r="R5743" t="s">
        <v>61</v>
      </c>
      <c r="S5743">
        <v>0</v>
      </c>
      <c r="T5743">
        <f>invoices[[#This Row],[total_amount]]</f>
        <v>14762</v>
      </c>
      <c r="U5743" t="s">
        <v>5071</v>
      </c>
      <c r="V5743" t="str">
        <f>INDEX([1]!Table1[tenantname],MATCH(invoices[[#This Row],[allotment_id]],[1]!Table1[TenantAllotmentID],0))</f>
        <v>RAJAT NAYAR (B42-B1)</v>
      </c>
      <c r="W5743" t="s">
        <v>15328</v>
      </c>
      <c r="X5743" t="s">
        <v>15329</v>
      </c>
      <c r="Y5743" s="4">
        <v>45047</v>
      </c>
      <c r="Z5743" t="s">
        <v>15808</v>
      </c>
      <c r="AA5743">
        <v>9761</v>
      </c>
      <c r="AB5743">
        <v>3253</v>
      </c>
      <c r="AC5743">
        <v>586</v>
      </c>
      <c r="AD5743" s="7">
        <f>invoices[[#This Row],[Rent]]+invoices[[#This Row],[Services]]+invoices[[#This Row],[GST]]</f>
        <v>13600</v>
      </c>
      <c r="AE5743" s="7">
        <f>invoices[[#This Row],[Total]]-invoices[[#This Row],[rent_amount]]</f>
        <v>0</v>
      </c>
      <c r="AF5743">
        <v>6012</v>
      </c>
      <c r="AG5743">
        <v>1162</v>
      </c>
      <c r="AH5743">
        <f>invoices[[#This Row],[EB Amount]]-invoices[[#This Row],[electricity_amount]]</f>
        <v>0</v>
      </c>
    </row>
    <row r="5744" spans="1:34">
      <c r="A5744" t="s">
        <v>13362</v>
      </c>
      <c r="B5744" t="s">
        <v>22</v>
      </c>
      <c r="C5744" t="s">
        <v>5594</v>
      </c>
      <c r="D5744" t="s">
        <v>24</v>
      </c>
      <c r="E5744" t="s">
        <v>112</v>
      </c>
      <c r="F5744" t="s">
        <v>1305</v>
      </c>
      <c r="G5744" t="s">
        <v>13363</v>
      </c>
      <c r="H5744" s="1">
        <f>DATE(YEAR(invoices[[#This Row],[due_date]]),MONTH(invoices[[#This Row],[due_date]]),1)</f>
        <v>45047</v>
      </c>
      <c r="I5744" s="1">
        <v>45053</v>
      </c>
      <c r="J5744">
        <v>13600</v>
      </c>
      <c r="K5744">
        <v>1265</v>
      </c>
      <c r="L5744">
        <v>0</v>
      </c>
      <c r="M5744">
        <f>invoices[[#This Row],[rent_amount]]+invoices[[#This Row],[electricity_amount]]+invoices[[#This Row],[other_charges]]</f>
        <v>14865</v>
      </c>
      <c r="N5744" t="s">
        <v>28</v>
      </c>
      <c r="O5744" t="s">
        <v>687</v>
      </c>
      <c r="P5744">
        <v>0</v>
      </c>
      <c r="Q5744" t="b">
        <v>0</v>
      </c>
      <c r="R5744" t="s">
        <v>61</v>
      </c>
      <c r="S5744">
        <v>0</v>
      </c>
      <c r="T5744">
        <f>invoices[[#This Row],[total_amount]]</f>
        <v>14865</v>
      </c>
      <c r="U5744" t="s">
        <v>5596</v>
      </c>
      <c r="V5744" t="str">
        <f>INDEX([1]!Table1[tenantname],MATCH(invoices[[#This Row],[allotment_id]],[1]!Table1[TenantAllotmentID],0))</f>
        <v>Apoorva Chintapalli (A23-B1)</v>
      </c>
      <c r="W5744" t="s">
        <v>15397</v>
      </c>
      <c r="X5744" t="s">
        <v>15398</v>
      </c>
      <c r="Y5744" s="4">
        <v>45047</v>
      </c>
      <c r="Z5744" t="s">
        <v>15808</v>
      </c>
      <c r="AA5744">
        <v>9761</v>
      </c>
      <c r="AB5744">
        <v>3253</v>
      </c>
      <c r="AC5744">
        <v>586</v>
      </c>
      <c r="AD5744" s="7">
        <f>invoices[[#This Row],[Rent]]+invoices[[#This Row],[Services]]+invoices[[#This Row],[GST]]</f>
        <v>13600</v>
      </c>
      <c r="AE5744" s="7">
        <f>invoices[[#This Row],[Total]]-invoices[[#This Row],[rent_amount]]</f>
        <v>0</v>
      </c>
      <c r="AF5744">
        <v>6049</v>
      </c>
      <c r="AG5744">
        <v>1265</v>
      </c>
      <c r="AH5744">
        <f>invoices[[#This Row],[EB Amount]]-invoices[[#This Row],[electricity_amount]]</f>
        <v>0</v>
      </c>
    </row>
    <row r="5745" spans="1:34">
      <c r="A5745" t="s">
        <v>13520</v>
      </c>
      <c r="B5745" t="s">
        <v>22</v>
      </c>
      <c r="C5745" t="s">
        <v>1378</v>
      </c>
      <c r="D5745" t="s">
        <v>24</v>
      </c>
      <c r="E5745" t="s">
        <v>349</v>
      </c>
      <c r="F5745" t="s">
        <v>1218</v>
      </c>
      <c r="G5745" t="s">
        <v>13521</v>
      </c>
      <c r="H5745" s="1">
        <f>DATE(YEAR(invoices[[#This Row],[due_date]]),MONTH(invoices[[#This Row],[due_date]]),1)</f>
        <v>45047</v>
      </c>
      <c r="I5745" s="1">
        <v>45053</v>
      </c>
      <c r="J5745">
        <v>10485</v>
      </c>
      <c r="K5745">
        <v>1530</v>
      </c>
      <c r="L5745">
        <v>2250</v>
      </c>
      <c r="M5745">
        <f>invoices[[#This Row],[rent_amount]]+invoices[[#This Row],[electricity_amount]]+invoices[[#This Row],[other_charges]]</f>
        <v>14265</v>
      </c>
      <c r="N5745" t="s">
        <v>28</v>
      </c>
      <c r="O5745" t="s">
        <v>687</v>
      </c>
      <c r="P5745">
        <v>0</v>
      </c>
      <c r="Q5745" t="b">
        <v>0</v>
      </c>
      <c r="R5745" t="s">
        <v>61</v>
      </c>
      <c r="S5745">
        <v>0</v>
      </c>
      <c r="T5745">
        <f>invoices[[#This Row],[total_amount]]</f>
        <v>14265</v>
      </c>
      <c r="U5745" s="2" t="s">
        <v>1379</v>
      </c>
      <c r="V5745" t="str">
        <f>INDEX([1]!Table1[tenantname],MATCH(invoices[[#This Row],[allotment_id]],[1]!Table1[TenantAllotmentID],0))</f>
        <v>Aksh Sood (B11-C2)</v>
      </c>
      <c r="W5745" t="s">
        <v>14450</v>
      </c>
      <c r="X5745" t="s">
        <v>14451</v>
      </c>
      <c r="Y5745" s="4">
        <v>45047</v>
      </c>
      <c r="Z5745" t="s">
        <v>15808</v>
      </c>
      <c r="AA5745">
        <v>7524</v>
      </c>
      <c r="AB5745">
        <v>2509</v>
      </c>
      <c r="AC5745">
        <v>452</v>
      </c>
      <c r="AD5745" s="7">
        <f>invoices[[#This Row],[Rent]]+invoices[[#This Row],[Services]]+invoices[[#This Row],[GST]]</f>
        <v>10485</v>
      </c>
      <c r="AE5745" s="7">
        <f>invoices[[#This Row],[Total]]-invoices[[#This Row],[rent_amount]]</f>
        <v>0</v>
      </c>
      <c r="AF5745">
        <v>6138</v>
      </c>
      <c r="AG5745">
        <v>1530</v>
      </c>
      <c r="AH5745">
        <f>invoices[[#This Row],[EB Amount]]-invoices[[#This Row],[electricity_amount]]</f>
        <v>0</v>
      </c>
    </row>
    <row r="5746" spans="1:34">
      <c r="A5746" t="s">
        <v>13568</v>
      </c>
      <c r="B5746" t="s">
        <v>22</v>
      </c>
      <c r="C5746" t="s">
        <v>8164</v>
      </c>
      <c r="D5746" t="s">
        <v>24</v>
      </c>
      <c r="E5746" t="s">
        <v>592</v>
      </c>
      <c r="F5746" t="s">
        <v>883</v>
      </c>
      <c r="G5746" t="s">
        <v>13569</v>
      </c>
      <c r="H5746" s="1">
        <f>DATE(YEAR(invoices[[#This Row],[due_date]]),MONTH(invoices[[#This Row],[due_date]]),1)</f>
        <v>45047</v>
      </c>
      <c r="I5746" s="1">
        <v>45053</v>
      </c>
      <c r="J5746">
        <v>12000</v>
      </c>
      <c r="K5746">
        <v>2266</v>
      </c>
      <c r="L5746">
        <v>2250</v>
      </c>
      <c r="M5746">
        <f>invoices[[#This Row],[rent_amount]]+invoices[[#This Row],[electricity_amount]]+invoices[[#This Row],[other_charges]]</f>
        <v>16516</v>
      </c>
      <c r="N5746" t="s">
        <v>28</v>
      </c>
      <c r="O5746" t="s">
        <v>687</v>
      </c>
      <c r="P5746">
        <v>0</v>
      </c>
      <c r="Q5746" t="b">
        <v>0</v>
      </c>
      <c r="R5746" t="s">
        <v>61</v>
      </c>
      <c r="S5746">
        <v>0</v>
      </c>
      <c r="T5746">
        <f>invoices[[#This Row],[total_amount]]</f>
        <v>16516</v>
      </c>
      <c r="U5746" t="s">
        <v>8166</v>
      </c>
      <c r="V5746" t="str">
        <f>INDEX([1]!Table1[tenantname],MATCH(invoices[[#This Row],[allotment_id]],[1]!Table1[TenantAllotmentID],0))</f>
        <v>Yukta Bhattad (A44-B1)</v>
      </c>
      <c r="W5746" t="s">
        <v>15592</v>
      </c>
      <c r="X5746" t="s">
        <v>15593</v>
      </c>
      <c r="Y5746" s="4">
        <v>45047</v>
      </c>
      <c r="Z5746" t="s">
        <v>15808</v>
      </c>
      <c r="AA5746">
        <v>8613</v>
      </c>
      <c r="AB5746">
        <v>2870</v>
      </c>
      <c r="AC5746">
        <v>517</v>
      </c>
      <c r="AD5746" s="7">
        <f>invoices[[#This Row],[Rent]]+invoices[[#This Row],[Services]]+invoices[[#This Row],[GST]]</f>
        <v>12000</v>
      </c>
      <c r="AE5746" s="7">
        <f>invoices[[#This Row],[Total]]-invoices[[#This Row],[rent_amount]]</f>
        <v>0</v>
      </c>
      <c r="AF5746">
        <v>6165</v>
      </c>
      <c r="AG5746">
        <v>2266</v>
      </c>
      <c r="AH5746">
        <f>invoices[[#This Row],[EB Amount]]-invoices[[#This Row],[electricity_amount]]</f>
        <v>0</v>
      </c>
    </row>
    <row r="5747" spans="1:34">
      <c r="A5747" t="s">
        <v>13604</v>
      </c>
      <c r="B5747" t="s">
        <v>22</v>
      </c>
      <c r="C5747" t="s">
        <v>4831</v>
      </c>
      <c r="D5747" t="s">
        <v>24</v>
      </c>
      <c r="E5747" t="s">
        <v>195</v>
      </c>
      <c r="F5747" t="s">
        <v>1753</v>
      </c>
      <c r="G5747" t="s">
        <v>13605</v>
      </c>
      <c r="H5747" s="1">
        <f>DATE(YEAR(invoices[[#This Row],[due_date]]),MONTH(invoices[[#This Row],[due_date]]),1)</f>
        <v>45047</v>
      </c>
      <c r="I5747" s="1">
        <v>45053</v>
      </c>
      <c r="J5747">
        <v>17499</v>
      </c>
      <c r="K5747">
        <v>2430</v>
      </c>
      <c r="L5747">
        <v>0</v>
      </c>
      <c r="M5747">
        <f>invoices[[#This Row],[rent_amount]]+invoices[[#This Row],[electricity_amount]]+invoices[[#This Row],[other_charges]]</f>
        <v>19929</v>
      </c>
      <c r="N5747" t="s">
        <v>28</v>
      </c>
      <c r="O5747" t="s">
        <v>60</v>
      </c>
      <c r="P5747">
        <v>0</v>
      </c>
      <c r="Q5747" t="b">
        <v>0</v>
      </c>
      <c r="R5747" t="s">
        <v>61</v>
      </c>
      <c r="S5747">
        <v>0</v>
      </c>
      <c r="T5747">
        <f>invoices[[#This Row],[total_amount]]</f>
        <v>19929</v>
      </c>
      <c r="U5747" t="s">
        <v>4832</v>
      </c>
      <c r="V5747" t="str">
        <f>INDEX([1]!Table1[tenantname],MATCH(invoices[[#This Row],[allotment_id]],[1]!Table1[TenantAllotmentID],0))</f>
        <v>Divyakriti  Singh (D41-A1)</v>
      </c>
      <c r="W5747" t="s">
        <v>15297</v>
      </c>
      <c r="X5747" t="s">
        <v>15298</v>
      </c>
      <c r="Y5747" s="4">
        <v>45047</v>
      </c>
      <c r="Z5747" t="s">
        <v>15808</v>
      </c>
      <c r="AA5747">
        <v>12560</v>
      </c>
      <c r="AB5747">
        <v>4186</v>
      </c>
      <c r="AC5747">
        <v>753</v>
      </c>
      <c r="AD5747" s="7">
        <f>invoices[[#This Row],[Rent]]+invoices[[#This Row],[Services]]+invoices[[#This Row],[GST]]</f>
        <v>17499</v>
      </c>
      <c r="AE5747" s="7">
        <f>invoices[[#This Row],[Total]]-invoices[[#This Row],[rent_amount]]</f>
        <v>0</v>
      </c>
      <c r="AF5747">
        <v>6185</v>
      </c>
      <c r="AG5747">
        <v>2430</v>
      </c>
      <c r="AH5747">
        <f>invoices[[#This Row],[EB Amount]]-invoices[[#This Row],[electricity_amount]]</f>
        <v>0</v>
      </c>
    </row>
    <row r="5748" spans="1:34">
      <c r="A5748" t="s">
        <v>13786</v>
      </c>
      <c r="B5748" t="s">
        <v>22</v>
      </c>
      <c r="C5748" t="s">
        <v>2298</v>
      </c>
      <c r="D5748" t="s">
        <v>24</v>
      </c>
      <c r="E5748" t="s">
        <v>254</v>
      </c>
      <c r="F5748" t="s">
        <v>2299</v>
      </c>
      <c r="G5748" t="s">
        <v>13787</v>
      </c>
      <c r="H5748" s="1">
        <f>DATE(YEAR(invoices[[#This Row],[due_date]]),MONTH(invoices[[#This Row],[due_date]]),1)</f>
        <v>45047</v>
      </c>
      <c r="I5748" s="1">
        <v>45053</v>
      </c>
      <c r="J5748">
        <v>2419</v>
      </c>
      <c r="K5748">
        <v>2310</v>
      </c>
      <c r="L5748">
        <v>2250</v>
      </c>
      <c r="M5748">
        <f>invoices[[#This Row],[rent_amount]]+invoices[[#This Row],[electricity_amount]]+invoices[[#This Row],[other_charges]]</f>
        <v>6979</v>
      </c>
      <c r="N5748" t="s">
        <v>28</v>
      </c>
      <c r="O5748" t="s">
        <v>60</v>
      </c>
      <c r="P5748">
        <v>0</v>
      </c>
      <c r="Q5748" t="b">
        <v>0</v>
      </c>
      <c r="R5748" t="s">
        <v>61</v>
      </c>
      <c r="S5748">
        <v>0</v>
      </c>
      <c r="T5748">
        <f>invoices[[#This Row],[total_amount]]</f>
        <v>6979</v>
      </c>
      <c r="U5748" t="s">
        <v>2301</v>
      </c>
      <c r="V5748" t="str">
        <f>INDEX([1]!Table1[tenantname],MATCH(invoices[[#This Row],[allotment_id]],[1]!Table1[TenantAllotmentID],0))</f>
        <v>Sahitya Edarada (C42-C1)</v>
      </c>
      <c r="W5748" t="s">
        <v>14766</v>
      </c>
      <c r="X5748" t="s">
        <v>14767</v>
      </c>
      <c r="Y5748" s="4">
        <v>45047</v>
      </c>
      <c r="Z5748" t="s">
        <v>15808</v>
      </c>
      <c r="AA5748">
        <v>1736</v>
      </c>
      <c r="AB5748">
        <v>579</v>
      </c>
      <c r="AC5748">
        <v>104</v>
      </c>
      <c r="AD5748" s="7">
        <f>invoices[[#This Row],[Rent]]+invoices[[#This Row],[Services]]+invoices[[#This Row],[GST]]</f>
        <v>2419</v>
      </c>
      <c r="AE5748" s="7">
        <f>invoices[[#This Row],[Total]]-invoices[[#This Row],[rent_amount]]</f>
        <v>0</v>
      </c>
      <c r="AF5748">
        <v>6277</v>
      </c>
      <c r="AG5748">
        <v>2310</v>
      </c>
      <c r="AH5748">
        <f>invoices[[#This Row],[EB Amount]]-invoices[[#This Row],[electricity_amount]]</f>
        <v>0</v>
      </c>
    </row>
    <row r="5749" spans="1:34">
      <c r="A5749" t="s">
        <v>13810</v>
      </c>
      <c r="B5749" t="s">
        <v>22</v>
      </c>
      <c r="C5749" t="s">
        <v>2811</v>
      </c>
      <c r="D5749" t="s">
        <v>24</v>
      </c>
      <c r="E5749" t="s">
        <v>275</v>
      </c>
      <c r="F5749" t="s">
        <v>411</v>
      </c>
      <c r="G5749" t="s">
        <v>13811</v>
      </c>
      <c r="H5749" s="1">
        <f>DATE(YEAR(invoices[[#This Row],[due_date]]),MONTH(invoices[[#This Row],[due_date]]),1)</f>
        <v>45047</v>
      </c>
      <c r="I5749" s="1">
        <v>45053</v>
      </c>
      <c r="J5749">
        <v>13161</v>
      </c>
      <c r="K5749">
        <v>3360</v>
      </c>
      <c r="L5749">
        <v>2250</v>
      </c>
      <c r="M5749">
        <f>invoices[[#This Row],[rent_amount]]+invoices[[#This Row],[electricity_amount]]+invoices[[#This Row],[other_charges]]</f>
        <v>18771</v>
      </c>
      <c r="N5749" t="s">
        <v>28</v>
      </c>
      <c r="O5749" t="s">
        <v>60</v>
      </c>
      <c r="P5749">
        <v>0</v>
      </c>
      <c r="Q5749" t="b">
        <v>0</v>
      </c>
      <c r="R5749" t="s">
        <v>61</v>
      </c>
      <c r="S5749">
        <v>0</v>
      </c>
      <c r="T5749">
        <f>invoices[[#This Row],[total_amount]]</f>
        <v>18771</v>
      </c>
      <c r="U5749" t="s">
        <v>2812</v>
      </c>
      <c r="V5749" t="str">
        <f>INDEX([1]!Table1[tenantname],MATCH(invoices[[#This Row],[allotment_id]],[1]!Table1[TenantAllotmentID],0))</f>
        <v>Prateeksha Tripathi (B44-B2)</v>
      </c>
      <c r="W5749" t="s">
        <v>14898</v>
      </c>
      <c r="X5749" t="s">
        <v>14899</v>
      </c>
      <c r="Y5749" s="4">
        <v>45047</v>
      </c>
      <c r="Z5749" t="s">
        <v>15808</v>
      </c>
      <c r="AA5749">
        <v>9446</v>
      </c>
      <c r="AB5749">
        <v>3148</v>
      </c>
      <c r="AC5749">
        <v>567</v>
      </c>
      <c r="AD5749" s="7">
        <f>invoices[[#This Row],[Rent]]+invoices[[#This Row],[Services]]+invoices[[#This Row],[GST]]</f>
        <v>13161</v>
      </c>
      <c r="AE5749" s="7">
        <f>invoices[[#This Row],[Total]]-invoices[[#This Row],[rent_amount]]</f>
        <v>0</v>
      </c>
      <c r="AF5749">
        <v>6291</v>
      </c>
      <c r="AG5749">
        <v>3360</v>
      </c>
      <c r="AH5749">
        <f>invoices[[#This Row],[EB Amount]]-invoices[[#This Row],[electricity_amount]]</f>
        <v>0</v>
      </c>
    </row>
    <row r="5750" spans="1:34">
      <c r="A5750" t="s">
        <v>13922</v>
      </c>
      <c r="B5750" t="s">
        <v>22</v>
      </c>
      <c r="C5750" t="s">
        <v>1142</v>
      </c>
      <c r="D5750" t="s">
        <v>24</v>
      </c>
      <c r="E5750" t="s">
        <v>50</v>
      </c>
      <c r="F5750" t="s">
        <v>51</v>
      </c>
      <c r="G5750" t="s">
        <v>13923</v>
      </c>
      <c r="H5750" s="1">
        <f>DATE(YEAR(invoices[[#This Row],[due_date]]),MONTH(invoices[[#This Row],[due_date]]),1)</f>
        <v>45047</v>
      </c>
      <c r="I5750" s="1">
        <v>45053</v>
      </c>
      <c r="J5750">
        <v>12500</v>
      </c>
      <c r="K5750">
        <v>1440</v>
      </c>
      <c r="L5750">
        <v>0</v>
      </c>
      <c r="M5750">
        <f>invoices[[#This Row],[rent_amount]]+invoices[[#This Row],[electricity_amount]]+invoices[[#This Row],[other_charges]]</f>
        <v>13940</v>
      </c>
      <c r="N5750" t="s">
        <v>28</v>
      </c>
      <c r="O5750" t="s">
        <v>60</v>
      </c>
      <c r="P5750">
        <v>0</v>
      </c>
      <c r="Q5750" t="b">
        <v>0</v>
      </c>
      <c r="R5750" t="s">
        <v>61</v>
      </c>
      <c r="S5750">
        <v>0</v>
      </c>
      <c r="T5750">
        <f>invoices[[#This Row],[total_amount]]</f>
        <v>13940</v>
      </c>
      <c r="U5750" t="s">
        <v>1144</v>
      </c>
      <c r="V5750" t="str">
        <f>INDEX([1]!Table1[tenantname],MATCH(invoices[[#This Row],[allotment_id]],[1]!Table1[TenantAllotmentID],0))</f>
        <v>Shalmaan B (B32-C2)</v>
      </c>
      <c r="W5750" t="s">
        <v>14360</v>
      </c>
      <c r="X5750" t="s">
        <v>14361</v>
      </c>
      <c r="Y5750" s="4">
        <v>45047</v>
      </c>
      <c r="Z5750" t="s">
        <v>15808</v>
      </c>
      <c r="AA5750">
        <v>8971</v>
      </c>
      <c r="AB5750">
        <v>2991</v>
      </c>
      <c r="AC5750">
        <v>538</v>
      </c>
      <c r="AD5750" s="7">
        <f>invoices[[#This Row],[Rent]]+invoices[[#This Row],[Services]]+invoices[[#This Row],[GST]]</f>
        <v>12500</v>
      </c>
      <c r="AE5750" s="7">
        <f>invoices[[#This Row],[Total]]-invoices[[#This Row],[rent_amount]]</f>
        <v>0</v>
      </c>
      <c r="AF5750">
        <v>6353</v>
      </c>
      <c r="AG5750">
        <v>1440</v>
      </c>
      <c r="AH5750">
        <f>invoices[[#This Row],[EB Amount]]-invoices[[#This Row],[electricity_amount]]</f>
        <v>0</v>
      </c>
    </row>
    <row r="5751" spans="1:34">
      <c r="A5751" t="s">
        <v>13963</v>
      </c>
      <c r="B5751" t="s">
        <v>22</v>
      </c>
      <c r="C5751" t="s">
        <v>6688</v>
      </c>
      <c r="D5751" t="s">
        <v>24</v>
      </c>
      <c r="E5751" t="s">
        <v>72</v>
      </c>
      <c r="F5751" t="s">
        <v>241</v>
      </c>
      <c r="G5751" t="s">
        <v>13964</v>
      </c>
      <c r="H5751" s="1">
        <f>DATE(YEAR(invoices[[#This Row],[due_date]]),MONTH(invoices[[#This Row],[due_date]]),1)</f>
        <v>45047</v>
      </c>
      <c r="I5751" s="1">
        <v>45053</v>
      </c>
      <c r="J5751">
        <v>12500</v>
      </c>
      <c r="K5751">
        <v>3180</v>
      </c>
      <c r="L5751">
        <v>0</v>
      </c>
      <c r="M5751">
        <f>invoices[[#This Row],[rent_amount]]+invoices[[#This Row],[electricity_amount]]+invoices[[#This Row],[other_charges]]</f>
        <v>15680</v>
      </c>
      <c r="N5751" t="s">
        <v>28</v>
      </c>
      <c r="O5751" t="s">
        <v>744</v>
      </c>
      <c r="P5751">
        <v>0</v>
      </c>
      <c r="Q5751" t="b">
        <v>0</v>
      </c>
      <c r="R5751" t="s">
        <v>61</v>
      </c>
      <c r="S5751">
        <v>0</v>
      </c>
      <c r="T5751">
        <f>invoices[[#This Row],[total_amount]]</f>
        <v>15680</v>
      </c>
      <c r="U5751" t="s">
        <v>6689</v>
      </c>
      <c r="V5751" t="str">
        <f>INDEX([1]!Table1[tenantname],MATCH(invoices[[#This Row],[allotment_id]],[1]!Table1[TenantAllotmentID],0))</f>
        <v>Deepa  Singh (C34-C2)</v>
      </c>
      <c r="W5751" t="s">
        <v>15502</v>
      </c>
      <c r="X5751" t="s">
        <v>15503</v>
      </c>
      <c r="Y5751" s="4">
        <v>45047</v>
      </c>
      <c r="Z5751" t="s">
        <v>15808</v>
      </c>
      <c r="AA5751">
        <v>8972</v>
      </c>
      <c r="AB5751">
        <v>2990</v>
      </c>
      <c r="AC5751">
        <v>538</v>
      </c>
      <c r="AD5751" s="7">
        <f>invoices[[#This Row],[Rent]]+invoices[[#This Row],[Services]]+invoices[[#This Row],[GST]]</f>
        <v>12500</v>
      </c>
      <c r="AE5751" s="7">
        <f>invoices[[#This Row],[Total]]-invoices[[#This Row],[rent_amount]]</f>
        <v>0</v>
      </c>
      <c r="AF5751">
        <v>6373</v>
      </c>
      <c r="AG5751">
        <v>3180</v>
      </c>
      <c r="AH5751">
        <f>invoices[[#This Row],[EB Amount]]-invoices[[#This Row],[electricity_amount]]</f>
        <v>0</v>
      </c>
    </row>
    <row r="5752" spans="1:34">
      <c r="A5752" t="s">
        <v>1206</v>
      </c>
      <c r="B5752" t="s">
        <v>22</v>
      </c>
      <c r="C5752" t="s">
        <v>1207</v>
      </c>
      <c r="D5752" t="s">
        <v>24</v>
      </c>
      <c r="E5752" t="s">
        <v>476</v>
      </c>
      <c r="F5752" t="s">
        <v>620</v>
      </c>
      <c r="G5752" t="s">
        <v>1208</v>
      </c>
      <c r="H5752" s="1">
        <f>DATE(YEAR(invoices[[#This Row],[due_date]]),MONTH(invoices[[#This Row],[due_date]]),1)</f>
        <v>45017</v>
      </c>
      <c r="I5752" s="1">
        <v>45023</v>
      </c>
      <c r="J5752">
        <v>11340</v>
      </c>
      <c r="K5752">
        <v>0</v>
      </c>
      <c r="L5752">
        <v>2250</v>
      </c>
      <c r="M5752">
        <f>invoices[[#This Row],[rent_amount]]+invoices[[#This Row],[electricity_amount]]+invoices[[#This Row],[other_charges]]</f>
        <v>13590</v>
      </c>
      <c r="N5752" t="s">
        <v>28</v>
      </c>
      <c r="O5752" t="s">
        <v>1209</v>
      </c>
      <c r="P5752">
        <v>0</v>
      </c>
      <c r="Q5752" t="b">
        <v>0</v>
      </c>
      <c r="R5752" t="s">
        <v>1210</v>
      </c>
      <c r="S5752">
        <v>0</v>
      </c>
      <c r="T5752">
        <f>invoices[[#This Row],[total_amount]]</f>
        <v>13590</v>
      </c>
      <c r="U5752" t="s">
        <v>1211</v>
      </c>
      <c r="V5752" t="str">
        <f>INDEX([1]!Table1[tenantname],MATCH(invoices[[#This Row],[allotment_id]],[1]!Table1[TenantAllotmentID],0))</f>
        <v>Shravan Shah (B41-C1)</v>
      </c>
      <c r="W5752" t="s">
        <v>14382</v>
      </c>
      <c r="X5752" t="s">
        <v>14383</v>
      </c>
      <c r="Y5752" s="4">
        <v>45017</v>
      </c>
      <c r="Z5752" t="s">
        <v>15808</v>
      </c>
      <c r="AA5752">
        <v>8140</v>
      </c>
      <c r="AB5752">
        <v>2712</v>
      </c>
      <c r="AC5752">
        <v>488</v>
      </c>
      <c r="AD5752" s="7">
        <f>invoices[[#This Row],[Rent]]+invoices[[#This Row],[Services]]+invoices[[#This Row],[GST]]</f>
        <v>11340</v>
      </c>
      <c r="AE5752" s="7">
        <f>invoices[[#This Row],[Total]]-invoices[[#This Row],[rent_amount]]</f>
        <v>0</v>
      </c>
      <c r="AF5752">
        <v>252</v>
      </c>
      <c r="AG5752">
        <v>0</v>
      </c>
      <c r="AH5752">
        <f>invoices[[#This Row],[EB Amount]]-invoices[[#This Row],[electricity_amount]]</f>
        <v>0</v>
      </c>
    </row>
    <row r="5753" spans="1:34">
      <c r="A5753" t="s">
        <v>1435</v>
      </c>
      <c r="B5753" t="s">
        <v>22</v>
      </c>
      <c r="C5753" t="s">
        <v>1436</v>
      </c>
      <c r="D5753" t="s">
        <v>24</v>
      </c>
      <c r="E5753" t="s">
        <v>349</v>
      </c>
      <c r="F5753" t="s">
        <v>716</v>
      </c>
      <c r="G5753" t="s">
        <v>1437</v>
      </c>
      <c r="H5753" s="1">
        <f>DATE(YEAR(invoices[[#This Row],[due_date]]),MONTH(invoices[[#This Row],[due_date]]),1)</f>
        <v>45017</v>
      </c>
      <c r="I5753" s="1">
        <v>45023</v>
      </c>
      <c r="J5753">
        <v>13600</v>
      </c>
      <c r="K5753">
        <v>868</v>
      </c>
      <c r="L5753">
        <v>0</v>
      </c>
      <c r="M5753">
        <f>invoices[[#This Row],[rent_amount]]+invoices[[#This Row],[electricity_amount]]+invoices[[#This Row],[other_charges]]</f>
        <v>14468</v>
      </c>
      <c r="N5753" t="s">
        <v>28</v>
      </c>
      <c r="O5753" t="s">
        <v>1438</v>
      </c>
      <c r="P5753">
        <v>0</v>
      </c>
      <c r="Q5753" t="b">
        <v>0</v>
      </c>
      <c r="R5753" t="s">
        <v>1210</v>
      </c>
      <c r="S5753">
        <v>0</v>
      </c>
      <c r="T5753">
        <f>invoices[[#This Row],[total_amount]]</f>
        <v>14468</v>
      </c>
      <c r="U5753" t="s">
        <v>1439</v>
      </c>
      <c r="V5753" t="str">
        <f>INDEX([1]!Table1[tenantname],MATCH(invoices[[#This Row],[allotment_id]],[1]!Table1[TenantAllotmentID],0))</f>
        <v>Anil  raagu (B11-D1)</v>
      </c>
      <c r="W5753" t="s">
        <v>14472</v>
      </c>
      <c r="X5753" t="s">
        <v>14473</v>
      </c>
      <c r="Y5753" s="4">
        <v>45017</v>
      </c>
      <c r="Z5753" t="s">
        <v>15808</v>
      </c>
      <c r="AA5753">
        <v>9761</v>
      </c>
      <c r="AB5753">
        <v>3253</v>
      </c>
      <c r="AC5753">
        <v>586</v>
      </c>
      <c r="AD5753" s="7">
        <f>invoices[[#This Row],[Rent]]+invoices[[#This Row],[Services]]+invoices[[#This Row],[GST]]</f>
        <v>13600</v>
      </c>
      <c r="AE5753" s="7">
        <f>invoices[[#This Row],[Total]]-invoices[[#This Row],[rent_amount]]</f>
        <v>0</v>
      </c>
      <c r="AF5753">
        <v>314</v>
      </c>
      <c r="AG5753">
        <v>868</v>
      </c>
      <c r="AH5753">
        <f>invoices[[#This Row],[EB Amount]]-invoices[[#This Row],[electricity_amount]]</f>
        <v>0</v>
      </c>
    </row>
    <row r="5754" spans="1:34">
      <c r="A5754" t="s">
        <v>1608</v>
      </c>
      <c r="B5754" t="s">
        <v>22</v>
      </c>
      <c r="C5754" t="s">
        <v>1609</v>
      </c>
      <c r="D5754" t="s">
        <v>24</v>
      </c>
      <c r="E5754" t="s">
        <v>342</v>
      </c>
      <c r="F5754" t="s">
        <v>1279</v>
      </c>
      <c r="G5754" t="s">
        <v>1610</v>
      </c>
      <c r="H5754" s="1">
        <f>DATE(YEAR(invoices[[#This Row],[due_date]]),MONTH(invoices[[#This Row],[due_date]]),1)</f>
        <v>45017</v>
      </c>
      <c r="I5754" s="1">
        <v>45023</v>
      </c>
      <c r="J5754">
        <v>13600</v>
      </c>
      <c r="K5754">
        <v>1172</v>
      </c>
      <c r="L5754">
        <v>0</v>
      </c>
      <c r="M5754">
        <f>invoices[[#This Row],[rent_amount]]+invoices[[#This Row],[electricity_amount]]+invoices[[#This Row],[other_charges]]</f>
        <v>14772</v>
      </c>
      <c r="N5754" t="s">
        <v>28</v>
      </c>
      <c r="O5754" t="s">
        <v>1611</v>
      </c>
      <c r="P5754">
        <v>0</v>
      </c>
      <c r="Q5754" t="b">
        <v>0</v>
      </c>
      <c r="R5754" t="s">
        <v>1210</v>
      </c>
      <c r="S5754">
        <v>0</v>
      </c>
      <c r="T5754">
        <f>invoices[[#This Row],[total_amount]]</f>
        <v>14772</v>
      </c>
      <c r="U5754" t="s">
        <v>1612</v>
      </c>
      <c r="V5754" t="str">
        <f>INDEX([1]!Table1[tenantname],MATCH(invoices[[#This Row],[allotment_id]],[1]!Table1[TenantAllotmentID],0))</f>
        <v>Manisha Manoharan (D11-C2)</v>
      </c>
      <c r="W5754" t="s">
        <v>14534</v>
      </c>
      <c r="X5754" t="s">
        <v>14535</v>
      </c>
      <c r="Y5754" s="4">
        <v>45017</v>
      </c>
      <c r="Z5754" t="s">
        <v>15808</v>
      </c>
      <c r="AA5754">
        <v>9761</v>
      </c>
      <c r="AB5754">
        <v>3253</v>
      </c>
      <c r="AC5754">
        <v>586</v>
      </c>
      <c r="AD5754" s="7">
        <f>invoices[[#This Row],[Rent]]+invoices[[#This Row],[Services]]+invoices[[#This Row],[GST]]</f>
        <v>13600</v>
      </c>
      <c r="AE5754" s="7">
        <f>invoices[[#This Row],[Total]]-invoices[[#This Row],[rent_amount]]</f>
        <v>0</v>
      </c>
      <c r="AF5754">
        <v>366</v>
      </c>
      <c r="AG5754">
        <v>1172</v>
      </c>
      <c r="AH5754">
        <f>invoices[[#This Row],[EB Amount]]-invoices[[#This Row],[electricity_amount]]</f>
        <v>0</v>
      </c>
    </row>
    <row r="5755" spans="1:34">
      <c r="A5755" t="s">
        <v>1647</v>
      </c>
      <c r="B5755" t="s">
        <v>22</v>
      </c>
      <c r="C5755" t="s">
        <v>811</v>
      </c>
      <c r="D5755" t="s">
        <v>24</v>
      </c>
      <c r="E5755" t="s">
        <v>354</v>
      </c>
      <c r="F5755" t="s">
        <v>812</v>
      </c>
      <c r="G5755" t="s">
        <v>1648</v>
      </c>
      <c r="H5755" s="1">
        <f>DATE(YEAR(invoices[[#This Row],[due_date]]),MONTH(invoices[[#This Row],[due_date]]),1)</f>
        <v>45017</v>
      </c>
      <c r="I5755" s="1">
        <v>45023</v>
      </c>
      <c r="J5755">
        <v>13600</v>
      </c>
      <c r="K5755">
        <v>961</v>
      </c>
      <c r="L5755">
        <v>0</v>
      </c>
      <c r="M5755">
        <f>invoices[[#This Row],[rent_amount]]+invoices[[#This Row],[electricity_amount]]+invoices[[#This Row],[other_charges]]</f>
        <v>14561</v>
      </c>
      <c r="N5755" t="s">
        <v>28</v>
      </c>
      <c r="O5755" t="s">
        <v>1209</v>
      </c>
      <c r="P5755">
        <v>0</v>
      </c>
      <c r="Q5755" t="b">
        <v>0</v>
      </c>
      <c r="R5755" t="s">
        <v>1210</v>
      </c>
      <c r="S5755">
        <v>0</v>
      </c>
      <c r="T5755">
        <f>invoices[[#This Row],[total_amount]]</f>
        <v>14561</v>
      </c>
      <c r="U5755" t="s">
        <v>815</v>
      </c>
      <c r="V5755" t="str">
        <f>INDEX([1]!Table1[tenantname],MATCH(invoices[[#This Row],[allotment_id]],[1]!Table1[TenantAllotmentID],0))</f>
        <v>Santosh  nath (B34-B2)</v>
      </c>
      <c r="W5755" t="s">
        <v>14241</v>
      </c>
      <c r="X5755" t="s">
        <v>14242</v>
      </c>
      <c r="Y5755" s="4">
        <v>45017</v>
      </c>
      <c r="Z5755" t="s">
        <v>15808</v>
      </c>
      <c r="AA5755">
        <v>9761</v>
      </c>
      <c r="AB5755">
        <v>3253</v>
      </c>
      <c r="AC5755">
        <v>586</v>
      </c>
      <c r="AD5755" s="7">
        <f>invoices[[#This Row],[Rent]]+invoices[[#This Row],[Services]]+invoices[[#This Row],[GST]]</f>
        <v>13600</v>
      </c>
      <c r="AE5755" s="7">
        <f>invoices[[#This Row],[Total]]-invoices[[#This Row],[rent_amount]]</f>
        <v>0</v>
      </c>
      <c r="AF5755">
        <v>376</v>
      </c>
      <c r="AG5755">
        <v>961</v>
      </c>
      <c r="AH5755">
        <f>invoices[[#This Row],[EB Amount]]-invoices[[#This Row],[electricity_amount]]</f>
        <v>0</v>
      </c>
    </row>
    <row r="5756" spans="1:34">
      <c r="A5756" t="s">
        <v>1694</v>
      </c>
      <c r="B5756" t="s">
        <v>22</v>
      </c>
      <c r="C5756" t="s">
        <v>1695</v>
      </c>
      <c r="D5756" t="s">
        <v>24</v>
      </c>
      <c r="E5756" t="s">
        <v>349</v>
      </c>
      <c r="F5756" t="s">
        <v>350</v>
      </c>
      <c r="G5756" t="s">
        <v>1696</v>
      </c>
      <c r="H5756" s="1">
        <f>DATE(YEAR(invoices[[#This Row],[due_date]]),MONTH(invoices[[#This Row],[due_date]]),1)</f>
        <v>45017</v>
      </c>
      <c r="I5756" s="1">
        <v>45023</v>
      </c>
      <c r="J5756">
        <v>12500</v>
      </c>
      <c r="K5756">
        <v>868</v>
      </c>
      <c r="L5756">
        <v>0</v>
      </c>
      <c r="M5756">
        <f>invoices[[#This Row],[rent_amount]]+invoices[[#This Row],[electricity_amount]]+invoices[[#This Row],[other_charges]]</f>
        <v>13368</v>
      </c>
      <c r="N5756" t="s">
        <v>28</v>
      </c>
      <c r="O5756" t="s">
        <v>1611</v>
      </c>
      <c r="P5756">
        <v>0</v>
      </c>
      <c r="Q5756" t="b">
        <v>0</v>
      </c>
      <c r="R5756" t="s">
        <v>1210</v>
      </c>
      <c r="S5756">
        <v>0</v>
      </c>
      <c r="T5756">
        <f>invoices[[#This Row],[total_amount]]</f>
        <v>13368</v>
      </c>
      <c r="U5756" t="s">
        <v>1697</v>
      </c>
      <c r="V5756" t="str">
        <f>INDEX([1]!Table1[tenantname],MATCH(invoices[[#This Row],[allotment_id]],[1]!Table1[TenantAllotmentID],0))</f>
        <v>Parteek Gupta (B11-C1)</v>
      </c>
      <c r="W5756" t="s">
        <v>14564</v>
      </c>
      <c r="X5756" t="s">
        <v>14565</v>
      </c>
      <c r="Y5756" s="4">
        <v>45017</v>
      </c>
      <c r="Z5756" t="s">
        <v>15808</v>
      </c>
      <c r="AA5756">
        <v>8971</v>
      </c>
      <c r="AB5756">
        <v>2991</v>
      </c>
      <c r="AC5756">
        <v>538</v>
      </c>
      <c r="AD5756" s="7">
        <f>invoices[[#This Row],[Rent]]+invoices[[#This Row],[Services]]+invoices[[#This Row],[GST]]</f>
        <v>12500</v>
      </c>
      <c r="AE5756" s="7">
        <f>invoices[[#This Row],[Total]]-invoices[[#This Row],[rent_amount]]</f>
        <v>0</v>
      </c>
      <c r="AF5756">
        <v>390</v>
      </c>
      <c r="AG5756">
        <v>868</v>
      </c>
      <c r="AH5756">
        <f>invoices[[#This Row],[EB Amount]]-invoices[[#This Row],[electricity_amount]]</f>
        <v>0</v>
      </c>
    </row>
    <row r="5757" spans="1:34">
      <c r="A5757" t="s">
        <v>2034</v>
      </c>
      <c r="B5757" t="s">
        <v>22</v>
      </c>
      <c r="C5757" s="2" t="s">
        <v>2035</v>
      </c>
      <c r="D5757" t="s">
        <v>24</v>
      </c>
      <c r="E5757" t="s">
        <v>88</v>
      </c>
      <c r="F5757" t="s">
        <v>126</v>
      </c>
      <c r="G5757" t="s">
        <v>2036</v>
      </c>
      <c r="H5757" s="1">
        <f>DATE(YEAR(invoices[[#This Row],[due_date]]),MONTH(invoices[[#This Row],[due_date]]),1)</f>
        <v>45017</v>
      </c>
      <c r="I5757" s="1">
        <v>45023</v>
      </c>
      <c r="J5757">
        <v>12500</v>
      </c>
      <c r="K5757">
        <v>1023</v>
      </c>
      <c r="L5757">
        <v>0</v>
      </c>
      <c r="M5757">
        <f>invoices[[#This Row],[rent_amount]]+invoices[[#This Row],[electricity_amount]]+invoices[[#This Row],[other_charges]]</f>
        <v>13523</v>
      </c>
      <c r="N5757" t="s">
        <v>28</v>
      </c>
      <c r="O5757" t="s">
        <v>1209</v>
      </c>
      <c r="P5757">
        <v>0</v>
      </c>
      <c r="Q5757" t="b">
        <v>0</v>
      </c>
      <c r="R5757" t="s">
        <v>1210</v>
      </c>
      <c r="S5757">
        <v>0</v>
      </c>
      <c r="T5757">
        <f>invoices[[#This Row],[total_amount]]</f>
        <v>13523</v>
      </c>
      <c r="U5757" t="s">
        <v>2037</v>
      </c>
      <c r="V5757" t="str">
        <f>INDEX([1]!Table1[tenantname],MATCH(invoices[[#This Row],[allotment_id]],[1]!Table1[TenantAllotmentID],0))</f>
        <v>Vickey Bhardwaj (B13-C2)</v>
      </c>
      <c r="W5757" t="s">
        <v>14683</v>
      </c>
      <c r="X5757" t="s">
        <v>14684</v>
      </c>
      <c r="Y5757" s="4">
        <v>45017</v>
      </c>
      <c r="Z5757" t="s">
        <v>15808</v>
      </c>
      <c r="AA5757">
        <v>8971</v>
      </c>
      <c r="AB5757">
        <v>2991</v>
      </c>
      <c r="AC5757">
        <v>538</v>
      </c>
      <c r="AD5757" s="7">
        <f>invoices[[#This Row],[Rent]]+invoices[[#This Row],[Services]]+invoices[[#This Row],[GST]]</f>
        <v>12500</v>
      </c>
      <c r="AE5757" s="7">
        <f>invoices[[#This Row],[Total]]-invoices[[#This Row],[rent_amount]]</f>
        <v>0</v>
      </c>
      <c r="AF5757">
        <v>506</v>
      </c>
      <c r="AG5757">
        <v>1023</v>
      </c>
      <c r="AH5757">
        <f>invoices[[#This Row],[EB Amount]]-invoices[[#This Row],[electricity_amount]]</f>
        <v>0</v>
      </c>
    </row>
    <row r="5758" spans="1:34">
      <c r="A5758" t="s">
        <v>2042</v>
      </c>
      <c r="B5758" t="s">
        <v>22</v>
      </c>
      <c r="C5758" t="s">
        <v>2043</v>
      </c>
      <c r="D5758" t="s">
        <v>24</v>
      </c>
      <c r="E5758" t="s">
        <v>329</v>
      </c>
      <c r="F5758" t="s">
        <v>1021</v>
      </c>
      <c r="G5758" t="s">
        <v>2044</v>
      </c>
      <c r="H5758" s="1">
        <f>DATE(YEAR(invoices[[#This Row],[due_date]]),MONTH(invoices[[#This Row],[due_date]]),1)</f>
        <v>45017</v>
      </c>
      <c r="I5758" s="1">
        <v>45023</v>
      </c>
      <c r="J5758">
        <v>13600</v>
      </c>
      <c r="K5758">
        <v>520</v>
      </c>
      <c r="L5758">
        <v>0</v>
      </c>
      <c r="M5758">
        <f>invoices[[#This Row],[rent_amount]]+invoices[[#This Row],[electricity_amount]]+invoices[[#This Row],[other_charges]]</f>
        <v>14120</v>
      </c>
      <c r="N5758" t="s">
        <v>28</v>
      </c>
      <c r="O5758" t="s">
        <v>1209</v>
      </c>
      <c r="P5758">
        <v>0</v>
      </c>
      <c r="Q5758" t="b">
        <v>0</v>
      </c>
      <c r="R5758" t="s">
        <v>1210</v>
      </c>
      <c r="S5758">
        <v>0</v>
      </c>
      <c r="T5758">
        <f>invoices[[#This Row],[total_amount]]</f>
        <v>14120</v>
      </c>
      <c r="U5758" t="s">
        <v>2045</v>
      </c>
      <c r="V5758" t="str">
        <f>INDEX([1]!Table1[tenantname],MATCH(invoices[[#This Row],[allotment_id]],[1]!Table1[TenantAllotmentID],0))</f>
        <v>Rohit Singh (C43-B2)</v>
      </c>
      <c r="W5758" t="s">
        <v>14687</v>
      </c>
      <c r="X5758" t="s">
        <v>14688</v>
      </c>
      <c r="Y5758" s="4">
        <v>45017</v>
      </c>
      <c r="Z5758" t="s">
        <v>15808</v>
      </c>
      <c r="AA5758">
        <v>9761</v>
      </c>
      <c r="AB5758">
        <v>3253</v>
      </c>
      <c r="AC5758">
        <v>586</v>
      </c>
      <c r="AD5758" s="7">
        <f>invoices[[#This Row],[Rent]]+invoices[[#This Row],[Services]]+invoices[[#This Row],[GST]]</f>
        <v>13600</v>
      </c>
      <c r="AE5758" s="7">
        <f>invoices[[#This Row],[Total]]-invoices[[#This Row],[rent_amount]]</f>
        <v>0</v>
      </c>
      <c r="AF5758">
        <v>508</v>
      </c>
      <c r="AG5758">
        <v>520</v>
      </c>
      <c r="AH5758">
        <f>invoices[[#This Row],[EB Amount]]-invoices[[#This Row],[electricity_amount]]</f>
        <v>0</v>
      </c>
    </row>
    <row r="5759" spans="1:34">
      <c r="A5759" t="s">
        <v>2065</v>
      </c>
      <c r="B5759" t="s">
        <v>22</v>
      </c>
      <c r="C5759" t="s">
        <v>2066</v>
      </c>
      <c r="D5759" t="s">
        <v>24</v>
      </c>
      <c r="E5759" t="s">
        <v>96</v>
      </c>
      <c r="F5759" t="s">
        <v>97</v>
      </c>
      <c r="G5759" t="s">
        <v>2067</v>
      </c>
      <c r="H5759" s="1">
        <f>DATE(YEAR(invoices[[#This Row],[due_date]]),MONTH(invoices[[#This Row],[due_date]]),1)</f>
        <v>45017</v>
      </c>
      <c r="I5759" s="1">
        <v>45023</v>
      </c>
      <c r="J5759">
        <v>12500</v>
      </c>
      <c r="K5759">
        <v>532</v>
      </c>
      <c r="L5759">
        <v>0</v>
      </c>
      <c r="M5759">
        <f>invoices[[#This Row],[rent_amount]]+invoices[[#This Row],[electricity_amount]]+invoices[[#This Row],[other_charges]]</f>
        <v>13032</v>
      </c>
      <c r="N5759" t="s">
        <v>28</v>
      </c>
      <c r="O5759" t="s">
        <v>1209</v>
      </c>
      <c r="P5759">
        <v>0</v>
      </c>
      <c r="Q5759" t="b">
        <v>0</v>
      </c>
      <c r="R5759" t="s">
        <v>1210</v>
      </c>
      <c r="S5759">
        <v>0</v>
      </c>
      <c r="T5759">
        <f>invoices[[#This Row],[total_amount]]</f>
        <v>13032</v>
      </c>
      <c r="U5759" t="s">
        <v>2068</v>
      </c>
      <c r="V5759" t="str">
        <f>INDEX([1]!Table1[tenantname],MATCH(invoices[[#This Row],[allotment_id]],[1]!Table1[TenantAllotmentID],0))</f>
        <v>Sanket Sumant (B33-C2)</v>
      </c>
      <c r="W5759" t="s">
        <v>14696</v>
      </c>
      <c r="X5759" t="s">
        <v>14697</v>
      </c>
      <c r="Y5759" s="4">
        <v>45017</v>
      </c>
      <c r="Z5759" t="s">
        <v>15808</v>
      </c>
      <c r="AA5759">
        <v>8971</v>
      </c>
      <c r="AB5759">
        <v>2991</v>
      </c>
      <c r="AC5759">
        <v>538</v>
      </c>
      <c r="AD5759" s="7">
        <f>invoices[[#This Row],[Rent]]+invoices[[#This Row],[Services]]+invoices[[#This Row],[GST]]</f>
        <v>12500</v>
      </c>
      <c r="AE5759" s="7">
        <f>invoices[[#This Row],[Total]]-invoices[[#This Row],[rent_amount]]</f>
        <v>0</v>
      </c>
      <c r="AF5759">
        <v>514</v>
      </c>
      <c r="AG5759">
        <v>532</v>
      </c>
      <c r="AH5759">
        <f>invoices[[#This Row],[EB Amount]]-invoices[[#This Row],[electricity_amount]]</f>
        <v>0</v>
      </c>
    </row>
    <row r="5760" spans="1:34">
      <c r="A5760" t="s">
        <v>2091</v>
      </c>
      <c r="B5760" t="s">
        <v>22</v>
      </c>
      <c r="C5760" t="s">
        <v>2092</v>
      </c>
      <c r="D5760" t="s">
        <v>24</v>
      </c>
      <c r="E5760" t="s">
        <v>88</v>
      </c>
      <c r="F5760" t="s">
        <v>89</v>
      </c>
      <c r="G5760" t="s">
        <v>2093</v>
      </c>
      <c r="H5760" s="1">
        <f>DATE(YEAR(invoices[[#This Row],[due_date]]),MONTH(invoices[[#This Row],[due_date]]),1)</f>
        <v>45017</v>
      </c>
      <c r="I5760" s="1">
        <v>45023</v>
      </c>
      <c r="J5760">
        <v>11346</v>
      </c>
      <c r="K5760">
        <v>0</v>
      </c>
      <c r="L5760">
        <v>2250</v>
      </c>
      <c r="M5760">
        <f>invoices[[#This Row],[rent_amount]]+invoices[[#This Row],[electricity_amount]]+invoices[[#This Row],[other_charges]]</f>
        <v>13596</v>
      </c>
      <c r="N5760" t="s">
        <v>28</v>
      </c>
      <c r="O5760" t="s">
        <v>1209</v>
      </c>
      <c r="P5760">
        <v>0</v>
      </c>
      <c r="Q5760" t="b">
        <v>0</v>
      </c>
      <c r="R5760" t="s">
        <v>1210</v>
      </c>
      <c r="S5760">
        <v>0</v>
      </c>
      <c r="T5760">
        <f>invoices[[#This Row],[total_amount]]</f>
        <v>13596</v>
      </c>
      <c r="U5760" t="s">
        <v>2094</v>
      </c>
      <c r="V5760" t="str">
        <f>INDEX([1]!Table1[tenantname],MATCH(invoices[[#This Row],[allotment_id]],[1]!Table1[TenantAllotmentID],0))</f>
        <v>Raunaq Nijhawan (B13-B2)</v>
      </c>
      <c r="W5760" t="s">
        <v>14705</v>
      </c>
      <c r="X5760" t="s">
        <v>14706</v>
      </c>
      <c r="Y5760" s="4">
        <v>45017</v>
      </c>
      <c r="Z5760" t="s">
        <v>15808</v>
      </c>
      <c r="AA5760">
        <v>9426</v>
      </c>
      <c r="AB5760">
        <v>1627</v>
      </c>
      <c r="AC5760">
        <v>293</v>
      </c>
      <c r="AD5760" s="7">
        <f>invoices[[#This Row],[Rent]]+invoices[[#This Row],[Services]]+invoices[[#This Row],[GST]]</f>
        <v>11346</v>
      </c>
      <c r="AE5760" s="7">
        <f>invoices[[#This Row],[Total]]-invoices[[#This Row],[rent_amount]]</f>
        <v>0</v>
      </c>
      <c r="AF5760">
        <v>523</v>
      </c>
      <c r="AG5760">
        <v>0</v>
      </c>
      <c r="AH5760">
        <f>invoices[[#This Row],[EB Amount]]-invoices[[#This Row],[electricity_amount]]</f>
        <v>0</v>
      </c>
    </row>
    <row r="5761" spans="1:34">
      <c r="A5761" t="s">
        <v>2133</v>
      </c>
      <c r="B5761" t="s">
        <v>22</v>
      </c>
      <c r="C5761" t="s">
        <v>71</v>
      </c>
      <c r="D5761" t="s">
        <v>24</v>
      </c>
      <c r="E5761" t="s">
        <v>72</v>
      </c>
      <c r="F5761" t="s">
        <v>73</v>
      </c>
      <c r="G5761" t="s">
        <v>2134</v>
      </c>
      <c r="H5761" s="1">
        <f>DATE(YEAR(invoices[[#This Row],[due_date]]),MONTH(invoices[[#This Row],[due_date]]),1)</f>
        <v>45017</v>
      </c>
      <c r="I5761" s="1">
        <v>45023</v>
      </c>
      <c r="J5761">
        <v>13600</v>
      </c>
      <c r="K5761">
        <v>1922</v>
      </c>
      <c r="L5761">
        <v>0</v>
      </c>
      <c r="M5761">
        <f>invoices[[#This Row],[rent_amount]]+invoices[[#This Row],[electricity_amount]]+invoices[[#This Row],[other_charges]]</f>
        <v>15522</v>
      </c>
      <c r="N5761" t="s">
        <v>28</v>
      </c>
      <c r="O5761" t="s">
        <v>1611</v>
      </c>
      <c r="P5761">
        <v>0</v>
      </c>
      <c r="Q5761" t="b">
        <v>0</v>
      </c>
      <c r="R5761" t="s">
        <v>1210</v>
      </c>
      <c r="S5761">
        <v>0</v>
      </c>
      <c r="T5761">
        <f>invoices[[#This Row],[total_amount]]</f>
        <v>15522</v>
      </c>
      <c r="U5761" t="s">
        <v>2135</v>
      </c>
      <c r="V5761" t="str">
        <f>INDEX([1]!Table1[tenantname],MATCH(invoices[[#This Row],[allotment_id]],[1]!Table1[TenantAllotmentID],0))</f>
        <v>Nirmala A (C34-B1)</v>
      </c>
      <c r="W5761" t="s">
        <v>13996</v>
      </c>
      <c r="X5761" t="s">
        <v>14720</v>
      </c>
      <c r="Y5761" s="4">
        <v>45017</v>
      </c>
      <c r="Z5761" t="s">
        <v>15808</v>
      </c>
      <c r="AA5761">
        <v>9761</v>
      </c>
      <c r="AB5761">
        <v>3253</v>
      </c>
      <c r="AC5761">
        <v>586</v>
      </c>
      <c r="AD5761" s="7">
        <f>invoices[[#This Row],[Rent]]+invoices[[#This Row],[Services]]+invoices[[#This Row],[GST]]</f>
        <v>13600</v>
      </c>
      <c r="AE5761" s="7">
        <f>invoices[[#This Row],[Total]]-invoices[[#This Row],[rent_amount]]</f>
        <v>0</v>
      </c>
      <c r="AF5761">
        <v>537</v>
      </c>
      <c r="AG5761">
        <v>1922</v>
      </c>
      <c r="AH5761">
        <f>invoices[[#This Row],[EB Amount]]-invoices[[#This Row],[electricity_amount]]</f>
        <v>0</v>
      </c>
    </row>
    <row r="5762" spans="1:34">
      <c r="A5762" t="s">
        <v>2297</v>
      </c>
      <c r="B5762" t="s">
        <v>22</v>
      </c>
      <c r="C5762" t="s">
        <v>2298</v>
      </c>
      <c r="D5762" t="s">
        <v>24</v>
      </c>
      <c r="E5762" t="s">
        <v>254</v>
      </c>
      <c r="F5762" t="s">
        <v>2299</v>
      </c>
      <c r="G5762" t="s">
        <v>2300</v>
      </c>
      <c r="H5762" s="1">
        <f>DATE(YEAR(invoices[[#This Row],[due_date]]),MONTH(invoices[[#This Row],[due_date]]),1)</f>
        <v>45017</v>
      </c>
      <c r="I5762" s="1">
        <v>45023</v>
      </c>
      <c r="J5762">
        <v>12500</v>
      </c>
      <c r="K5762">
        <v>1333</v>
      </c>
      <c r="L5762">
        <v>0</v>
      </c>
      <c r="M5762">
        <f>invoices[[#This Row],[rent_amount]]+invoices[[#This Row],[electricity_amount]]+invoices[[#This Row],[other_charges]]</f>
        <v>13833</v>
      </c>
      <c r="N5762" t="s">
        <v>28</v>
      </c>
      <c r="O5762" t="s">
        <v>1209</v>
      </c>
      <c r="P5762">
        <v>0</v>
      </c>
      <c r="Q5762" t="b">
        <v>0</v>
      </c>
      <c r="R5762" t="s">
        <v>1210</v>
      </c>
      <c r="S5762">
        <v>0</v>
      </c>
      <c r="T5762">
        <f>invoices[[#This Row],[total_amount]]</f>
        <v>13833</v>
      </c>
      <c r="U5762" t="s">
        <v>2301</v>
      </c>
      <c r="V5762" t="str">
        <f>INDEX([1]!Table1[tenantname],MATCH(invoices[[#This Row],[allotment_id]],[1]!Table1[TenantAllotmentID],0))</f>
        <v>Sahitya Edarada (C42-C1)</v>
      </c>
      <c r="W5762" t="s">
        <v>14766</v>
      </c>
      <c r="X5762" t="s">
        <v>14767</v>
      </c>
      <c r="Y5762" s="4">
        <v>45017</v>
      </c>
      <c r="Z5762" t="s">
        <v>15808</v>
      </c>
      <c r="AA5762">
        <v>8971</v>
      </c>
      <c r="AB5762">
        <v>2991</v>
      </c>
      <c r="AC5762">
        <v>538</v>
      </c>
      <c r="AD5762" s="7">
        <f>invoices[[#This Row],[Rent]]+invoices[[#This Row],[Services]]+invoices[[#This Row],[GST]]</f>
        <v>12500</v>
      </c>
      <c r="AE5762" s="7">
        <f>invoices[[#This Row],[Total]]-invoices[[#This Row],[rent_amount]]</f>
        <v>0</v>
      </c>
      <c r="AF5762">
        <v>595</v>
      </c>
      <c r="AG5762">
        <v>1333</v>
      </c>
      <c r="AH5762">
        <f>invoices[[#This Row],[EB Amount]]-invoices[[#This Row],[electricity_amount]]</f>
        <v>0</v>
      </c>
    </row>
    <row r="5763" spans="1:34">
      <c r="A5763" t="s">
        <v>2368</v>
      </c>
      <c r="B5763" t="s">
        <v>22</v>
      </c>
      <c r="C5763" t="s">
        <v>2369</v>
      </c>
      <c r="D5763" t="s">
        <v>24</v>
      </c>
      <c r="E5763" t="s">
        <v>155</v>
      </c>
      <c r="F5763" t="s">
        <v>865</v>
      </c>
      <c r="G5763" t="s">
        <v>2370</v>
      </c>
      <c r="H5763" s="1">
        <f>DATE(YEAR(invoices[[#This Row],[due_date]]),MONTH(invoices[[#This Row],[due_date]]),1)</f>
        <v>45017</v>
      </c>
      <c r="I5763" s="1">
        <v>45023</v>
      </c>
      <c r="J5763">
        <v>12231</v>
      </c>
      <c r="K5763">
        <v>0</v>
      </c>
      <c r="L5763">
        <v>0</v>
      </c>
      <c r="M5763">
        <f>invoices[[#This Row],[rent_amount]]+invoices[[#This Row],[electricity_amount]]+invoices[[#This Row],[other_charges]]</f>
        <v>12231</v>
      </c>
      <c r="N5763" t="s">
        <v>28</v>
      </c>
      <c r="O5763" t="s">
        <v>1209</v>
      </c>
      <c r="P5763">
        <v>0</v>
      </c>
      <c r="Q5763" t="b">
        <v>0</v>
      </c>
      <c r="R5763" t="s">
        <v>1210</v>
      </c>
      <c r="S5763">
        <v>0</v>
      </c>
      <c r="T5763">
        <f>invoices[[#This Row],[total_amount]]</f>
        <v>12231</v>
      </c>
      <c r="U5763" t="s">
        <v>2371</v>
      </c>
      <c r="V5763" t="str">
        <f>INDEX([1]!Table1[tenantname],MATCH(invoices[[#This Row],[allotment_id]],[1]!Table1[TenantAllotmentID],0))</f>
        <v>Shubham Marathe (C44-B2)</v>
      </c>
      <c r="W5763" t="s">
        <v>14790</v>
      </c>
      <c r="X5763" t="s">
        <v>14791</v>
      </c>
      <c r="Y5763" s="4">
        <v>45017</v>
      </c>
      <c r="Z5763" t="s">
        <v>15808</v>
      </c>
      <c r="AA5763">
        <v>8778</v>
      </c>
      <c r="AB5763">
        <v>2926</v>
      </c>
      <c r="AC5763">
        <v>527</v>
      </c>
      <c r="AD5763" s="7">
        <f>invoices[[#This Row],[Rent]]+invoices[[#This Row],[Services]]+invoices[[#This Row],[GST]]</f>
        <v>12231</v>
      </c>
      <c r="AE5763" s="7">
        <f>invoices[[#This Row],[Total]]-invoices[[#This Row],[rent_amount]]</f>
        <v>0</v>
      </c>
      <c r="AF5763">
        <v>618</v>
      </c>
      <c r="AG5763">
        <v>0</v>
      </c>
      <c r="AH5763">
        <f>invoices[[#This Row],[EB Amount]]-invoices[[#This Row],[electricity_amount]]</f>
        <v>0</v>
      </c>
    </row>
    <row r="5764" spans="1:34">
      <c r="A5764" t="s">
        <v>2497</v>
      </c>
      <c r="B5764" t="s">
        <v>22</v>
      </c>
      <c r="C5764" t="s">
        <v>2498</v>
      </c>
      <c r="D5764" t="s">
        <v>24</v>
      </c>
      <c r="E5764" t="s">
        <v>592</v>
      </c>
      <c r="F5764" t="s">
        <v>992</v>
      </c>
      <c r="G5764" t="s">
        <v>2499</v>
      </c>
      <c r="H5764" s="1">
        <f>DATE(YEAR(invoices[[#This Row],[due_date]]),MONTH(invoices[[#This Row],[due_date]]),1)</f>
        <v>45017</v>
      </c>
      <c r="I5764" s="1">
        <v>45023</v>
      </c>
      <c r="J5764">
        <v>11600</v>
      </c>
      <c r="K5764">
        <v>0</v>
      </c>
      <c r="L5764">
        <v>0</v>
      </c>
      <c r="M5764">
        <f>invoices[[#This Row],[rent_amount]]+invoices[[#This Row],[electricity_amount]]+invoices[[#This Row],[other_charges]]</f>
        <v>11600</v>
      </c>
      <c r="N5764" t="s">
        <v>28</v>
      </c>
      <c r="O5764" t="s">
        <v>1611</v>
      </c>
      <c r="P5764">
        <v>0</v>
      </c>
      <c r="Q5764" t="b">
        <v>0</v>
      </c>
      <c r="R5764" t="s">
        <v>1210</v>
      </c>
      <c r="S5764">
        <v>0</v>
      </c>
      <c r="T5764">
        <f>invoices[[#This Row],[total_amount]]</f>
        <v>11600</v>
      </c>
      <c r="U5764" t="s">
        <v>2500</v>
      </c>
      <c r="V5764" t="str">
        <f>INDEX([1]!Table1[tenantname],MATCH(invoices[[#This Row],[allotment_id]],[1]!Table1[TenantAllotmentID],0))</f>
        <v>Shreya Singh (A44-B2)</v>
      </c>
      <c r="W5764" t="s">
        <v>14820</v>
      </c>
      <c r="X5764" t="s">
        <v>14821</v>
      </c>
      <c r="Y5764" s="4">
        <v>45017</v>
      </c>
      <c r="Z5764" t="s">
        <v>15808</v>
      </c>
      <c r="AA5764">
        <v>8327</v>
      </c>
      <c r="AB5764">
        <v>2774</v>
      </c>
      <c r="AC5764">
        <v>499</v>
      </c>
      <c r="AD5764" s="7">
        <f>invoices[[#This Row],[Rent]]+invoices[[#This Row],[Services]]+invoices[[#This Row],[GST]]</f>
        <v>11600</v>
      </c>
      <c r="AE5764" s="7">
        <f>invoices[[#This Row],[Total]]-invoices[[#This Row],[rent_amount]]</f>
        <v>0</v>
      </c>
      <c r="AF5764">
        <v>672</v>
      </c>
      <c r="AG5764">
        <v>0</v>
      </c>
      <c r="AH5764">
        <f>invoices[[#This Row],[EB Amount]]-invoices[[#This Row],[electricity_amount]]</f>
        <v>0</v>
      </c>
    </row>
    <row r="5765" spans="1:34">
      <c r="A5765" t="s">
        <v>2691</v>
      </c>
      <c r="B5765" t="s">
        <v>22</v>
      </c>
      <c r="C5765" t="s">
        <v>1992</v>
      </c>
      <c r="D5765" t="s">
        <v>24</v>
      </c>
      <c r="E5765" t="s">
        <v>147</v>
      </c>
      <c r="F5765" t="s">
        <v>370</v>
      </c>
      <c r="G5765" t="s">
        <v>2692</v>
      </c>
      <c r="H5765" s="1">
        <f>DATE(YEAR(invoices[[#This Row],[due_date]]),MONTH(invoices[[#This Row],[due_date]]),1)</f>
        <v>45017</v>
      </c>
      <c r="I5765" s="1">
        <v>45023</v>
      </c>
      <c r="J5765">
        <v>18300</v>
      </c>
      <c r="K5765">
        <v>837</v>
      </c>
      <c r="L5765">
        <v>0</v>
      </c>
      <c r="M5765">
        <f>invoices[[#This Row],[rent_amount]]+invoices[[#This Row],[electricity_amount]]+invoices[[#This Row],[other_charges]]</f>
        <v>19137</v>
      </c>
      <c r="N5765" t="s">
        <v>28</v>
      </c>
      <c r="O5765" t="s">
        <v>1611</v>
      </c>
      <c r="P5765">
        <v>0</v>
      </c>
      <c r="Q5765" t="b">
        <v>0</v>
      </c>
      <c r="R5765" t="s">
        <v>1210</v>
      </c>
      <c r="S5765">
        <v>0</v>
      </c>
      <c r="T5765">
        <f>invoices[[#This Row],[total_amount]]</f>
        <v>19137</v>
      </c>
      <c r="U5765" t="s">
        <v>1994</v>
      </c>
      <c r="V5765" t="str">
        <f>INDEX([1]!Table1[tenantname],MATCH(invoices[[#This Row],[allotment_id]],[1]!Table1[TenantAllotmentID],0))</f>
        <v>Parag Kaundil (C31-A1)</v>
      </c>
      <c r="W5765" t="s">
        <v>14671</v>
      </c>
      <c r="X5765" t="s">
        <v>14672</v>
      </c>
      <c r="Y5765" s="4">
        <v>45017</v>
      </c>
      <c r="Z5765" t="s">
        <v>15808</v>
      </c>
      <c r="AA5765">
        <v>13134</v>
      </c>
      <c r="AB5765">
        <v>4378</v>
      </c>
      <c r="AC5765">
        <v>788</v>
      </c>
      <c r="AD5765" s="7">
        <f>invoices[[#This Row],[Rent]]+invoices[[#This Row],[Services]]+invoices[[#This Row],[GST]]</f>
        <v>18300</v>
      </c>
      <c r="AE5765" s="7">
        <f>invoices[[#This Row],[Total]]-invoices[[#This Row],[rent_amount]]</f>
        <v>0</v>
      </c>
      <c r="AF5765">
        <v>751</v>
      </c>
      <c r="AG5765">
        <v>837</v>
      </c>
      <c r="AH5765">
        <f>invoices[[#This Row],[EB Amount]]-invoices[[#This Row],[electricity_amount]]</f>
        <v>0</v>
      </c>
    </row>
    <row r="5766" spans="1:34">
      <c r="A5766" t="s">
        <v>2753</v>
      </c>
      <c r="B5766" t="s">
        <v>22</v>
      </c>
      <c r="C5766" t="s">
        <v>281</v>
      </c>
      <c r="D5766" t="s">
        <v>24</v>
      </c>
      <c r="E5766" t="s">
        <v>34</v>
      </c>
      <c r="F5766" t="s">
        <v>282</v>
      </c>
      <c r="G5766" t="s">
        <v>2754</v>
      </c>
      <c r="H5766" s="1">
        <f>DATE(YEAR(invoices[[#This Row],[due_date]]),MONTH(invoices[[#This Row],[due_date]]),1)</f>
        <v>45017</v>
      </c>
      <c r="I5766" s="1">
        <v>45023</v>
      </c>
      <c r="J5766">
        <v>12500</v>
      </c>
      <c r="K5766">
        <v>2170</v>
      </c>
      <c r="L5766">
        <v>0</v>
      </c>
      <c r="M5766">
        <f>invoices[[#This Row],[rent_amount]]+invoices[[#This Row],[electricity_amount]]+invoices[[#This Row],[other_charges]]</f>
        <v>14670</v>
      </c>
      <c r="N5766" t="s">
        <v>28</v>
      </c>
      <c r="O5766" t="s">
        <v>1209</v>
      </c>
      <c r="P5766">
        <v>0</v>
      </c>
      <c r="Q5766" t="b">
        <v>0</v>
      </c>
      <c r="R5766" t="s">
        <v>1210</v>
      </c>
      <c r="S5766">
        <v>0</v>
      </c>
      <c r="T5766">
        <f>invoices[[#This Row],[total_amount]]</f>
        <v>14670</v>
      </c>
      <c r="U5766" t="s">
        <v>283</v>
      </c>
      <c r="V5766" t="str">
        <f>INDEX([1]!Table1[tenantname],MATCH(invoices[[#This Row],[allotment_id]],[1]!Table1[TenantAllotmentID],0))</f>
        <v>kiranmai Bhatlapenumarthi (B43-C2)</v>
      </c>
      <c r="W5766" t="s">
        <v>14054</v>
      </c>
      <c r="X5766" t="s">
        <v>14055</v>
      </c>
      <c r="Y5766" s="4">
        <v>45017</v>
      </c>
      <c r="Z5766" t="s">
        <v>15808</v>
      </c>
      <c r="AA5766">
        <v>8971</v>
      </c>
      <c r="AB5766">
        <v>2991</v>
      </c>
      <c r="AC5766">
        <v>538</v>
      </c>
      <c r="AD5766" s="7">
        <f>invoices[[#This Row],[Rent]]+invoices[[#This Row],[Services]]+invoices[[#This Row],[GST]]</f>
        <v>12500</v>
      </c>
      <c r="AE5766" s="7">
        <f>invoices[[#This Row],[Total]]-invoices[[#This Row],[rent_amount]]</f>
        <v>0</v>
      </c>
      <c r="AF5766">
        <v>774</v>
      </c>
      <c r="AG5766">
        <v>2170</v>
      </c>
      <c r="AH5766">
        <f>invoices[[#This Row],[EB Amount]]-invoices[[#This Row],[electricity_amount]]</f>
        <v>0</v>
      </c>
    </row>
    <row r="5767" spans="1:34">
      <c r="A5767" t="s">
        <v>2785</v>
      </c>
      <c r="B5767" t="s">
        <v>22</v>
      </c>
      <c r="C5767" t="s">
        <v>969</v>
      </c>
      <c r="D5767" t="s">
        <v>24</v>
      </c>
      <c r="E5767" t="s">
        <v>329</v>
      </c>
      <c r="F5767" t="s">
        <v>902</v>
      </c>
      <c r="G5767" t="s">
        <v>2786</v>
      </c>
      <c r="H5767" s="1">
        <f>DATE(YEAR(invoices[[#This Row],[due_date]]),MONTH(invoices[[#This Row],[due_date]]),1)</f>
        <v>45017</v>
      </c>
      <c r="I5767" s="1">
        <v>45023</v>
      </c>
      <c r="J5767">
        <v>12500</v>
      </c>
      <c r="K5767">
        <v>520</v>
      </c>
      <c r="L5767">
        <v>0</v>
      </c>
      <c r="M5767">
        <f>invoices[[#This Row],[rent_amount]]+invoices[[#This Row],[electricity_amount]]+invoices[[#This Row],[other_charges]]</f>
        <v>13020</v>
      </c>
      <c r="N5767" t="s">
        <v>28</v>
      </c>
      <c r="O5767" t="s">
        <v>1209</v>
      </c>
      <c r="P5767">
        <v>0</v>
      </c>
      <c r="Q5767" t="b">
        <v>0</v>
      </c>
      <c r="R5767" t="s">
        <v>1210</v>
      </c>
      <c r="S5767">
        <v>0</v>
      </c>
      <c r="T5767">
        <f>invoices[[#This Row],[total_amount]]</f>
        <v>13020</v>
      </c>
      <c r="U5767" t="s">
        <v>972</v>
      </c>
      <c r="V5767" t="str">
        <f>INDEX([1]!Table1[tenantname],MATCH(invoices[[#This Row],[allotment_id]],[1]!Table1[TenantAllotmentID],0))</f>
        <v>Vivek singh (C43-C2)</v>
      </c>
      <c r="W5767" t="s">
        <v>14298</v>
      </c>
      <c r="X5767" t="s">
        <v>14299</v>
      </c>
      <c r="Y5767" s="4">
        <v>45017</v>
      </c>
      <c r="Z5767" t="s">
        <v>15808</v>
      </c>
      <c r="AA5767">
        <v>8971</v>
      </c>
      <c r="AB5767">
        <v>2991</v>
      </c>
      <c r="AC5767">
        <v>538</v>
      </c>
      <c r="AD5767" s="7">
        <f>invoices[[#This Row],[Rent]]+invoices[[#This Row],[Services]]+invoices[[#This Row],[GST]]</f>
        <v>12500</v>
      </c>
      <c r="AE5767" s="7">
        <f>invoices[[#This Row],[Total]]-invoices[[#This Row],[rent_amount]]</f>
        <v>0</v>
      </c>
      <c r="AF5767">
        <v>788</v>
      </c>
      <c r="AG5767">
        <v>520</v>
      </c>
      <c r="AH5767">
        <f>invoices[[#This Row],[EB Amount]]-invoices[[#This Row],[electricity_amount]]</f>
        <v>0</v>
      </c>
    </row>
    <row r="5768" spans="1:34">
      <c r="A5768" t="s">
        <v>3366</v>
      </c>
      <c r="B5768" t="s">
        <v>22</v>
      </c>
      <c r="C5768" t="s">
        <v>3367</v>
      </c>
      <c r="D5768" t="s">
        <v>24</v>
      </c>
      <c r="E5768" t="s">
        <v>226</v>
      </c>
      <c r="F5768" t="s">
        <v>1238</v>
      </c>
      <c r="G5768" t="s">
        <v>3368</v>
      </c>
      <c r="H5768" s="1">
        <f>DATE(YEAR(invoices[[#This Row],[due_date]]),MONTH(invoices[[#This Row],[due_date]]),1)</f>
        <v>45017</v>
      </c>
      <c r="I5768" s="1">
        <v>45023</v>
      </c>
      <c r="J5768">
        <v>15500</v>
      </c>
      <c r="K5768">
        <v>186</v>
      </c>
      <c r="L5768">
        <v>0</v>
      </c>
      <c r="M5768">
        <f>invoices[[#This Row],[rent_amount]]+invoices[[#This Row],[electricity_amount]]+invoices[[#This Row],[other_charges]]</f>
        <v>15686</v>
      </c>
      <c r="N5768" t="s">
        <v>28</v>
      </c>
      <c r="O5768" t="s">
        <v>1438</v>
      </c>
      <c r="P5768">
        <v>0</v>
      </c>
      <c r="Q5768" t="b">
        <v>0</v>
      </c>
      <c r="R5768" t="s">
        <v>1210</v>
      </c>
      <c r="S5768">
        <v>0</v>
      </c>
      <c r="T5768">
        <f>invoices[[#This Row],[total_amount]]</f>
        <v>15686</v>
      </c>
      <c r="U5768" t="s">
        <v>3369</v>
      </c>
      <c r="V5768" t="str">
        <f>INDEX([1]!Table1[tenantname],MATCH(invoices[[#This Row],[allotment_id]],[1]!Table1[TenantAllotmentID],0))</f>
        <v>Vishakha Pandey (B12-A1)</v>
      </c>
      <c r="W5768" t="s">
        <v>15038</v>
      </c>
      <c r="X5768" t="s">
        <v>15039</v>
      </c>
      <c r="Y5768" s="4">
        <v>45017</v>
      </c>
      <c r="Z5768" t="s">
        <v>15808</v>
      </c>
      <c r="AA5768">
        <v>11125</v>
      </c>
      <c r="AB5768">
        <v>3708</v>
      </c>
      <c r="AC5768">
        <v>667</v>
      </c>
      <c r="AD5768" s="7">
        <f>invoices[[#This Row],[Rent]]+invoices[[#This Row],[Services]]+invoices[[#This Row],[GST]]</f>
        <v>15500</v>
      </c>
      <c r="AE5768" s="7">
        <f>invoices[[#This Row],[Total]]-invoices[[#This Row],[rent_amount]]</f>
        <v>0</v>
      </c>
      <c r="AF5768">
        <v>1022</v>
      </c>
      <c r="AG5768">
        <v>186</v>
      </c>
      <c r="AH5768">
        <f>invoices[[#This Row],[EB Amount]]-invoices[[#This Row],[electricity_amount]]</f>
        <v>0</v>
      </c>
    </row>
    <row r="5769" spans="1:34">
      <c r="A5769" t="s">
        <v>3557</v>
      </c>
      <c r="B5769" t="s">
        <v>22</v>
      </c>
      <c r="C5769" t="s">
        <v>3558</v>
      </c>
      <c r="D5769" t="s">
        <v>24</v>
      </c>
      <c r="E5769" t="s">
        <v>104</v>
      </c>
      <c r="F5769" t="s">
        <v>380</v>
      </c>
      <c r="G5769" t="s">
        <v>3559</v>
      </c>
      <c r="H5769" s="1">
        <f>DATE(YEAR(invoices[[#This Row],[due_date]]),MONTH(invoices[[#This Row],[due_date]]),1)</f>
        <v>45017</v>
      </c>
      <c r="I5769" s="1">
        <v>45023</v>
      </c>
      <c r="J5769">
        <v>18300</v>
      </c>
      <c r="K5769">
        <v>648</v>
      </c>
      <c r="L5769">
        <v>2250</v>
      </c>
      <c r="M5769">
        <f>invoices[[#This Row],[rent_amount]]+invoices[[#This Row],[electricity_amount]]+invoices[[#This Row],[other_charges]]</f>
        <v>21198</v>
      </c>
      <c r="N5769" t="s">
        <v>28</v>
      </c>
      <c r="O5769" t="s">
        <v>1611</v>
      </c>
      <c r="P5769">
        <v>0</v>
      </c>
      <c r="Q5769" t="b">
        <v>0</v>
      </c>
      <c r="R5769" t="s">
        <v>1210</v>
      </c>
      <c r="S5769">
        <v>0</v>
      </c>
      <c r="T5769">
        <f>invoices[[#This Row],[total_amount]]</f>
        <v>21198</v>
      </c>
      <c r="U5769" t="s">
        <v>3560</v>
      </c>
      <c r="V5769" t="str">
        <f>INDEX([1]!Table1[tenantname],MATCH(invoices[[#This Row],[allotment_id]],[1]!Table1[TenantAllotmentID],0))</f>
        <v>Mruthyunjay Kadavyanavarmath (B14-A1)</v>
      </c>
      <c r="W5769" t="s">
        <v>15082</v>
      </c>
      <c r="X5769" t="s">
        <v>15083</v>
      </c>
      <c r="Y5769" s="4">
        <v>45017</v>
      </c>
      <c r="Z5769" t="s">
        <v>15808</v>
      </c>
      <c r="AA5769">
        <v>13134</v>
      </c>
      <c r="AB5769">
        <v>4378</v>
      </c>
      <c r="AC5769">
        <v>788</v>
      </c>
      <c r="AD5769" s="7">
        <f>invoices[[#This Row],[Rent]]+invoices[[#This Row],[Services]]+invoices[[#This Row],[GST]]</f>
        <v>18300</v>
      </c>
      <c r="AE5769" s="7">
        <f>invoices[[#This Row],[Total]]-invoices[[#This Row],[rent_amount]]</f>
        <v>0</v>
      </c>
      <c r="AF5769">
        <v>1105</v>
      </c>
      <c r="AG5769">
        <v>648</v>
      </c>
      <c r="AH5769">
        <f>invoices[[#This Row],[EB Amount]]-invoices[[#This Row],[electricity_amount]]</f>
        <v>0</v>
      </c>
    </row>
    <row r="5770" spans="1:34">
      <c r="A5770" t="s">
        <v>3947</v>
      </c>
      <c r="B5770" t="s">
        <v>22</v>
      </c>
      <c r="C5770" t="s">
        <v>1197</v>
      </c>
      <c r="D5770" t="s">
        <v>24</v>
      </c>
      <c r="E5770" t="s">
        <v>268</v>
      </c>
      <c r="F5770" t="s">
        <v>359</v>
      </c>
      <c r="G5770" t="s">
        <v>3948</v>
      </c>
      <c r="H5770" s="1">
        <f>DATE(YEAR(invoices[[#This Row],[due_date]]),MONTH(invoices[[#This Row],[due_date]]),1)</f>
        <v>45017</v>
      </c>
      <c r="I5770" s="1">
        <v>45023</v>
      </c>
      <c r="J5770">
        <v>12500</v>
      </c>
      <c r="K5770">
        <v>682</v>
      </c>
      <c r="L5770">
        <v>0</v>
      </c>
      <c r="M5770">
        <f>invoices[[#This Row],[rent_amount]]+invoices[[#This Row],[electricity_amount]]+invoices[[#This Row],[other_charges]]</f>
        <v>13182</v>
      </c>
      <c r="N5770" t="s">
        <v>28</v>
      </c>
      <c r="O5770" t="s">
        <v>1209</v>
      </c>
      <c r="P5770">
        <v>0</v>
      </c>
      <c r="Q5770" t="b">
        <v>0</v>
      </c>
      <c r="R5770" t="s">
        <v>1210</v>
      </c>
      <c r="S5770">
        <v>0</v>
      </c>
      <c r="T5770">
        <f>invoices[[#This Row],[total_amount]]</f>
        <v>13182</v>
      </c>
      <c r="U5770" t="s">
        <v>1199</v>
      </c>
      <c r="V5770" t="str">
        <f>INDEX([1]!Table1[tenantname],MATCH(invoices[[#This Row],[allotment_id]],[1]!Table1[TenantAllotmentID],0))</f>
        <v>Suchitprasath Dhamodharan (C21-D1)</v>
      </c>
      <c r="W5770" t="s">
        <v>14378</v>
      </c>
      <c r="X5770" t="s">
        <v>14379</v>
      </c>
      <c r="Y5770" s="4">
        <v>45017</v>
      </c>
      <c r="Z5770" t="s">
        <v>15808</v>
      </c>
      <c r="AA5770">
        <v>8971</v>
      </c>
      <c r="AB5770">
        <v>2991</v>
      </c>
      <c r="AC5770">
        <v>538</v>
      </c>
      <c r="AD5770" s="7">
        <f>invoices[[#This Row],[Rent]]+invoices[[#This Row],[Services]]+invoices[[#This Row],[GST]]</f>
        <v>12500</v>
      </c>
      <c r="AE5770" s="7">
        <f>invoices[[#This Row],[Total]]-invoices[[#This Row],[rent_amount]]</f>
        <v>0</v>
      </c>
      <c r="AF5770">
        <v>1272</v>
      </c>
      <c r="AG5770">
        <v>682</v>
      </c>
      <c r="AH5770">
        <f>invoices[[#This Row],[EB Amount]]-invoices[[#This Row],[electricity_amount]]</f>
        <v>0</v>
      </c>
    </row>
    <row r="5771" spans="1:34">
      <c r="A5771" t="s">
        <v>4004</v>
      </c>
      <c r="B5771" t="s">
        <v>22</v>
      </c>
      <c r="C5771" t="s">
        <v>3105</v>
      </c>
      <c r="D5771" t="s">
        <v>24</v>
      </c>
      <c r="E5771" t="s">
        <v>96</v>
      </c>
      <c r="F5771" t="s">
        <v>510</v>
      </c>
      <c r="G5771" t="s">
        <v>4005</v>
      </c>
      <c r="H5771" s="1">
        <f>DATE(YEAR(invoices[[#This Row],[due_date]]),MONTH(invoices[[#This Row],[due_date]]),1)</f>
        <v>45017</v>
      </c>
      <c r="I5771" s="1">
        <v>45023</v>
      </c>
      <c r="J5771">
        <v>1360</v>
      </c>
      <c r="K5771">
        <v>589</v>
      </c>
      <c r="L5771">
        <v>2250</v>
      </c>
      <c r="M5771">
        <f>invoices[[#This Row],[rent_amount]]+invoices[[#This Row],[electricity_amount]]+invoices[[#This Row],[other_charges]]</f>
        <v>4199</v>
      </c>
      <c r="N5771" t="s">
        <v>28</v>
      </c>
      <c r="O5771" t="s">
        <v>1438</v>
      </c>
      <c r="P5771">
        <v>0</v>
      </c>
      <c r="Q5771" t="b">
        <v>0</v>
      </c>
      <c r="R5771" t="s">
        <v>1210</v>
      </c>
      <c r="S5771">
        <v>0</v>
      </c>
      <c r="T5771">
        <f>invoices[[#This Row],[total_amount]]</f>
        <v>4199</v>
      </c>
      <c r="U5771" t="s">
        <v>4006</v>
      </c>
      <c r="V5771" t="str">
        <f>INDEX([1]!Table1[tenantname],MATCH(invoices[[#This Row],[allotment_id]],[1]!Table1[TenantAllotmentID],0))</f>
        <v>Avinash Kothapalli (B33-B2)</v>
      </c>
      <c r="W5771" t="s">
        <v>14973</v>
      </c>
      <c r="X5771" t="s">
        <v>15166</v>
      </c>
      <c r="Y5771" s="4">
        <v>45017</v>
      </c>
      <c r="Z5771" t="s">
        <v>15808</v>
      </c>
      <c r="AA5771">
        <v>976</v>
      </c>
      <c r="AB5771">
        <v>325</v>
      </c>
      <c r="AC5771">
        <v>59</v>
      </c>
      <c r="AD5771" s="7">
        <f>invoices[[#This Row],[Rent]]+invoices[[#This Row],[Services]]+invoices[[#This Row],[GST]]</f>
        <v>1360</v>
      </c>
      <c r="AE5771" s="7">
        <f>invoices[[#This Row],[Total]]-invoices[[#This Row],[rent_amount]]</f>
        <v>0</v>
      </c>
      <c r="AF5771">
        <v>1296</v>
      </c>
      <c r="AG5771">
        <v>589</v>
      </c>
      <c r="AH5771">
        <f>invoices[[#This Row],[EB Amount]]-invoices[[#This Row],[electricity_amount]]</f>
        <v>0</v>
      </c>
    </row>
    <row r="5772" spans="1:34">
      <c r="A5772" t="s">
        <v>4196</v>
      </c>
      <c r="B5772" t="s">
        <v>22</v>
      </c>
      <c r="C5772" t="s">
        <v>1351</v>
      </c>
      <c r="D5772" t="s">
        <v>24</v>
      </c>
      <c r="E5772" t="s">
        <v>329</v>
      </c>
      <c r="F5772" t="s">
        <v>1352</v>
      </c>
      <c r="G5772" t="s">
        <v>4197</v>
      </c>
      <c r="H5772" s="1">
        <f>DATE(YEAR(invoices[[#This Row],[due_date]]),MONTH(invoices[[#This Row],[due_date]]),1)</f>
        <v>45017</v>
      </c>
      <c r="I5772" s="1">
        <v>45023</v>
      </c>
      <c r="J5772">
        <v>13600</v>
      </c>
      <c r="K5772">
        <v>520</v>
      </c>
      <c r="L5772">
        <v>0</v>
      </c>
      <c r="M5772">
        <f>invoices[[#This Row],[rent_amount]]+invoices[[#This Row],[electricity_amount]]+invoices[[#This Row],[other_charges]]</f>
        <v>14120</v>
      </c>
      <c r="N5772" t="s">
        <v>28</v>
      </c>
      <c r="O5772" t="s">
        <v>1611</v>
      </c>
      <c r="P5772">
        <v>0</v>
      </c>
      <c r="Q5772" t="b">
        <v>0</v>
      </c>
      <c r="R5772" t="s">
        <v>1210</v>
      </c>
      <c r="S5772">
        <v>0</v>
      </c>
      <c r="T5772">
        <f>invoices[[#This Row],[total_amount]]</f>
        <v>14120</v>
      </c>
      <c r="U5772" t="s">
        <v>1354</v>
      </c>
      <c r="V5772" t="str">
        <f>INDEX([1]!Table1[tenantname],MATCH(invoices[[#This Row],[allotment_id]],[1]!Table1[TenantAllotmentID],0))</f>
        <v>Harsh Kamboj (C43-B1)</v>
      </c>
      <c r="W5772" t="s">
        <v>14440</v>
      </c>
      <c r="X5772" t="s">
        <v>14441</v>
      </c>
      <c r="Y5772" s="4">
        <v>45017</v>
      </c>
      <c r="Z5772" t="s">
        <v>15808</v>
      </c>
      <c r="AA5772">
        <v>9761</v>
      </c>
      <c r="AB5772">
        <v>3253</v>
      </c>
      <c r="AC5772">
        <v>586</v>
      </c>
      <c r="AD5772" s="7">
        <f>invoices[[#This Row],[Rent]]+invoices[[#This Row],[Services]]+invoices[[#This Row],[GST]]</f>
        <v>13600</v>
      </c>
      <c r="AE5772" s="7">
        <f>invoices[[#This Row],[Total]]-invoices[[#This Row],[rent_amount]]</f>
        <v>0</v>
      </c>
      <c r="AF5772">
        <v>1384</v>
      </c>
      <c r="AG5772">
        <v>520</v>
      </c>
      <c r="AH5772">
        <f>invoices[[#This Row],[EB Amount]]-invoices[[#This Row],[electricity_amount]]</f>
        <v>0</v>
      </c>
    </row>
    <row r="5773" spans="1:34">
      <c r="A5773" t="s">
        <v>4352</v>
      </c>
      <c r="B5773" t="s">
        <v>22</v>
      </c>
      <c r="C5773" t="s">
        <v>4353</v>
      </c>
      <c r="D5773" t="s">
        <v>24</v>
      </c>
      <c r="E5773" t="s">
        <v>25</v>
      </c>
      <c r="F5773" t="s">
        <v>385</v>
      </c>
      <c r="G5773" t="s">
        <v>4354</v>
      </c>
      <c r="H5773" s="1">
        <f>DATE(YEAR(invoices[[#This Row],[due_date]]),MONTH(invoices[[#This Row],[due_date]]),1)</f>
        <v>45017</v>
      </c>
      <c r="I5773" s="1">
        <v>45023</v>
      </c>
      <c r="J5773">
        <v>0</v>
      </c>
      <c r="K5773">
        <v>0</v>
      </c>
      <c r="L5773">
        <v>2250</v>
      </c>
      <c r="M5773">
        <f>invoices[[#This Row],[rent_amount]]+invoices[[#This Row],[electricity_amount]]+invoices[[#This Row],[other_charges]]</f>
        <v>2250</v>
      </c>
      <c r="N5773" t="s">
        <v>28</v>
      </c>
      <c r="O5773" t="s">
        <v>1209</v>
      </c>
      <c r="P5773">
        <v>0</v>
      </c>
      <c r="Q5773" t="b">
        <v>0</v>
      </c>
      <c r="R5773" t="s">
        <v>1210</v>
      </c>
      <c r="S5773">
        <v>0</v>
      </c>
      <c r="T5773">
        <f>invoices[[#This Row],[total_amount]]</f>
        <v>2250</v>
      </c>
      <c r="U5773" t="s">
        <v>4355</v>
      </c>
      <c r="V5773" t="str">
        <f>INDEX([1]!Table1[tenantname],MATCH(invoices[[#This Row],[allotment_id]],[1]!Table1[TenantAllotmentID],0))</f>
        <v>Varsshini  Vs (A24-B3)</v>
      </c>
      <c r="W5773" t="s">
        <v>15217</v>
      </c>
      <c r="X5773" t="s">
        <v>15218</v>
      </c>
      <c r="Y5773" s="4">
        <v>45017</v>
      </c>
      <c r="Z5773" t="s">
        <v>15808</v>
      </c>
      <c r="AA5773">
        <v>0</v>
      </c>
      <c r="AB5773">
        <v>0</v>
      </c>
      <c r="AC5773">
        <v>0</v>
      </c>
      <c r="AD5773" s="7">
        <f>invoices[[#This Row],[Rent]]+invoices[[#This Row],[Services]]+invoices[[#This Row],[GST]]</f>
        <v>0</v>
      </c>
      <c r="AE5773" s="7">
        <f>invoices[[#This Row],[Total]]-invoices[[#This Row],[rent_amount]]</f>
        <v>0</v>
      </c>
      <c r="AF5773">
        <v>1450</v>
      </c>
      <c r="AG5773">
        <v>0</v>
      </c>
      <c r="AH5773">
        <f>invoices[[#This Row],[EB Amount]]-invoices[[#This Row],[electricity_amount]]</f>
        <v>0</v>
      </c>
    </row>
    <row r="5774" spans="1:34">
      <c r="A5774" t="s">
        <v>4466</v>
      </c>
      <c r="B5774" t="s">
        <v>22</v>
      </c>
      <c r="C5774" t="s">
        <v>1313</v>
      </c>
      <c r="D5774" t="s">
        <v>24</v>
      </c>
      <c r="E5774" t="s">
        <v>88</v>
      </c>
      <c r="F5774" t="s">
        <v>1314</v>
      </c>
      <c r="G5774" t="s">
        <v>4467</v>
      </c>
      <c r="H5774" s="1">
        <f>DATE(YEAR(invoices[[#This Row],[due_date]]),MONTH(invoices[[#This Row],[due_date]]),1)</f>
        <v>45017</v>
      </c>
      <c r="I5774" s="1">
        <v>45023</v>
      </c>
      <c r="J5774">
        <v>13600</v>
      </c>
      <c r="K5774">
        <v>1023</v>
      </c>
      <c r="L5774">
        <v>0</v>
      </c>
      <c r="M5774">
        <f>invoices[[#This Row],[rent_amount]]+invoices[[#This Row],[electricity_amount]]+invoices[[#This Row],[other_charges]]</f>
        <v>14623</v>
      </c>
      <c r="N5774" t="s">
        <v>28</v>
      </c>
      <c r="O5774" t="s">
        <v>1438</v>
      </c>
      <c r="P5774">
        <v>0</v>
      </c>
      <c r="Q5774" t="b">
        <v>0</v>
      </c>
      <c r="R5774" t="s">
        <v>1210</v>
      </c>
      <c r="S5774">
        <v>0</v>
      </c>
      <c r="T5774">
        <f>invoices[[#This Row],[total_amount]]</f>
        <v>14623</v>
      </c>
      <c r="U5774" t="s">
        <v>1316</v>
      </c>
      <c r="V5774" t="str">
        <f>INDEX([1]!Table1[tenantname],MATCH(invoices[[#This Row],[allotment_id]],[1]!Table1[TenantAllotmentID],0))</f>
        <v>Baldev  singh (B13-B1)</v>
      </c>
      <c r="W5774" t="s">
        <v>14424</v>
      </c>
      <c r="X5774" t="s">
        <v>14425</v>
      </c>
      <c r="Y5774" s="4">
        <v>45017</v>
      </c>
      <c r="Z5774" t="s">
        <v>15808</v>
      </c>
      <c r="AA5774">
        <v>9761</v>
      </c>
      <c r="AB5774">
        <v>3253</v>
      </c>
      <c r="AC5774">
        <v>586</v>
      </c>
      <c r="AD5774" s="7">
        <f>invoices[[#This Row],[Rent]]+invoices[[#This Row],[Services]]+invoices[[#This Row],[GST]]</f>
        <v>13600</v>
      </c>
      <c r="AE5774" s="7">
        <f>invoices[[#This Row],[Total]]-invoices[[#This Row],[rent_amount]]</f>
        <v>0</v>
      </c>
      <c r="AF5774">
        <v>1497</v>
      </c>
      <c r="AG5774">
        <v>1023</v>
      </c>
      <c r="AH5774">
        <f>invoices[[#This Row],[EB Amount]]-invoices[[#This Row],[electricity_amount]]</f>
        <v>0</v>
      </c>
    </row>
    <row r="5775" spans="1:34">
      <c r="A5775" t="s">
        <v>4581</v>
      </c>
      <c r="B5775" t="s">
        <v>22</v>
      </c>
      <c r="C5775" t="s">
        <v>847</v>
      </c>
      <c r="D5775" t="s">
        <v>24</v>
      </c>
      <c r="E5775" t="s">
        <v>354</v>
      </c>
      <c r="F5775" t="s">
        <v>540</v>
      </c>
      <c r="G5775" t="s">
        <v>4582</v>
      </c>
      <c r="H5775" s="1">
        <f>DATE(YEAR(invoices[[#This Row],[due_date]]),MONTH(invoices[[#This Row],[due_date]]),1)</f>
        <v>45017</v>
      </c>
      <c r="I5775" s="1">
        <v>45023</v>
      </c>
      <c r="J5775">
        <v>12500</v>
      </c>
      <c r="K5775">
        <v>961</v>
      </c>
      <c r="L5775">
        <v>0</v>
      </c>
      <c r="M5775">
        <f>invoices[[#This Row],[rent_amount]]+invoices[[#This Row],[electricity_amount]]+invoices[[#This Row],[other_charges]]</f>
        <v>13461</v>
      </c>
      <c r="N5775" t="s">
        <v>28</v>
      </c>
      <c r="O5775" t="s">
        <v>1611</v>
      </c>
      <c r="P5775">
        <v>0</v>
      </c>
      <c r="Q5775" t="b">
        <v>0</v>
      </c>
      <c r="R5775" t="s">
        <v>1210</v>
      </c>
      <c r="S5775">
        <v>0</v>
      </c>
      <c r="T5775">
        <f>invoices[[#This Row],[total_amount]]</f>
        <v>13461</v>
      </c>
      <c r="U5775" t="s">
        <v>2090</v>
      </c>
      <c r="V5775" t="str">
        <f>INDEX([1]!Table1[tenantname],MATCH(invoices[[#This Row],[allotment_id]],[1]!Table1[TenantAllotmentID],0))</f>
        <v>Narendhren RR (B34-C1)</v>
      </c>
      <c r="W5775" t="s">
        <v>14253</v>
      </c>
      <c r="X5775" t="s">
        <v>14704</v>
      </c>
      <c r="Y5775" s="4">
        <v>45017</v>
      </c>
      <c r="Z5775" t="s">
        <v>15808</v>
      </c>
      <c r="AA5775">
        <v>8971</v>
      </c>
      <c r="AB5775">
        <v>2991</v>
      </c>
      <c r="AC5775">
        <v>538</v>
      </c>
      <c r="AD5775" s="7">
        <f>invoices[[#This Row],[Rent]]+invoices[[#This Row],[Services]]+invoices[[#This Row],[GST]]</f>
        <v>12500</v>
      </c>
      <c r="AE5775" s="7">
        <f>invoices[[#This Row],[Total]]-invoices[[#This Row],[rent_amount]]</f>
        <v>0</v>
      </c>
      <c r="AF5775">
        <v>1546</v>
      </c>
      <c r="AG5775">
        <v>961</v>
      </c>
      <c r="AH5775">
        <f>invoices[[#This Row],[EB Amount]]-invoices[[#This Row],[electricity_amount]]</f>
        <v>0</v>
      </c>
    </row>
    <row r="5776" spans="1:34">
      <c r="A5776" t="s">
        <v>4688</v>
      </c>
      <c r="B5776" t="s">
        <v>22</v>
      </c>
      <c r="C5776" t="s">
        <v>893</v>
      </c>
      <c r="D5776" t="s">
        <v>24</v>
      </c>
      <c r="E5776" t="s">
        <v>104</v>
      </c>
      <c r="F5776" t="s">
        <v>894</v>
      </c>
      <c r="G5776" t="s">
        <v>4689</v>
      </c>
      <c r="H5776" s="1">
        <f>DATE(YEAR(invoices[[#This Row],[due_date]]),MONTH(invoices[[#This Row],[due_date]]),1)</f>
        <v>45017</v>
      </c>
      <c r="I5776" s="1">
        <v>45023</v>
      </c>
      <c r="J5776">
        <v>13600</v>
      </c>
      <c r="K5776">
        <v>744</v>
      </c>
      <c r="L5776">
        <v>0</v>
      </c>
      <c r="M5776">
        <f>invoices[[#This Row],[rent_amount]]+invoices[[#This Row],[electricity_amount]]+invoices[[#This Row],[other_charges]]</f>
        <v>14344</v>
      </c>
      <c r="N5776" t="s">
        <v>28</v>
      </c>
      <c r="O5776" t="s">
        <v>1611</v>
      </c>
      <c r="P5776">
        <v>0</v>
      </c>
      <c r="Q5776" t="b">
        <v>0</v>
      </c>
      <c r="R5776" t="s">
        <v>1210</v>
      </c>
      <c r="S5776">
        <v>0</v>
      </c>
      <c r="T5776">
        <f>invoices[[#This Row],[total_amount]]</f>
        <v>14344</v>
      </c>
      <c r="U5776" t="s">
        <v>895</v>
      </c>
      <c r="V5776" t="str">
        <f>INDEX([1]!Table1[tenantname],MATCH(invoices[[#This Row],[allotment_id]],[1]!Table1[TenantAllotmentID],0))</f>
        <v>Kumaraswamy K (B14-B1)</v>
      </c>
      <c r="W5776" t="s">
        <v>14271</v>
      </c>
      <c r="X5776" t="s">
        <v>14272</v>
      </c>
      <c r="Y5776" s="4">
        <v>45017</v>
      </c>
      <c r="Z5776" t="s">
        <v>15808</v>
      </c>
      <c r="AA5776">
        <v>9761</v>
      </c>
      <c r="AB5776">
        <v>3253</v>
      </c>
      <c r="AC5776">
        <v>586</v>
      </c>
      <c r="AD5776" s="7">
        <f>invoices[[#This Row],[Rent]]+invoices[[#This Row],[Services]]+invoices[[#This Row],[GST]]</f>
        <v>13600</v>
      </c>
      <c r="AE5776" s="7">
        <f>invoices[[#This Row],[Total]]-invoices[[#This Row],[rent_amount]]</f>
        <v>0</v>
      </c>
      <c r="AF5776">
        <v>1598</v>
      </c>
      <c r="AG5776">
        <v>744</v>
      </c>
      <c r="AH5776">
        <f>invoices[[#This Row],[EB Amount]]-invoices[[#This Row],[electricity_amount]]</f>
        <v>0</v>
      </c>
    </row>
    <row r="5777" spans="1:34">
      <c r="A5777" t="s">
        <v>4793</v>
      </c>
      <c r="B5777" t="s">
        <v>22</v>
      </c>
      <c r="C5777" t="s">
        <v>4794</v>
      </c>
      <c r="D5777" t="s">
        <v>24</v>
      </c>
      <c r="E5777" t="s">
        <v>592</v>
      </c>
      <c r="F5777" t="s">
        <v>1184</v>
      </c>
      <c r="G5777" t="s">
        <v>4795</v>
      </c>
      <c r="H5777" s="1">
        <f>DATE(YEAR(invoices[[#This Row],[due_date]]),MONTH(invoices[[#This Row],[due_date]]),1)</f>
        <v>45017</v>
      </c>
      <c r="I5777" s="1">
        <v>45023</v>
      </c>
      <c r="J5777">
        <v>2265</v>
      </c>
      <c r="K5777">
        <v>0</v>
      </c>
      <c r="L5777">
        <v>0</v>
      </c>
      <c r="M5777">
        <f>invoices[[#This Row],[rent_amount]]+invoices[[#This Row],[electricity_amount]]+invoices[[#This Row],[other_charges]]</f>
        <v>2265</v>
      </c>
      <c r="N5777" t="s">
        <v>28</v>
      </c>
      <c r="O5777" t="s">
        <v>1611</v>
      </c>
      <c r="P5777">
        <v>0</v>
      </c>
      <c r="Q5777" t="b">
        <v>0</v>
      </c>
      <c r="R5777" t="s">
        <v>1210</v>
      </c>
      <c r="S5777">
        <v>0</v>
      </c>
      <c r="T5777">
        <f>invoices[[#This Row],[total_amount]]</f>
        <v>2265</v>
      </c>
      <c r="U5777" t="s">
        <v>4796</v>
      </c>
      <c r="V5777" t="str">
        <f>INDEX([1]!Table1[tenantname],MATCH(invoices[[#This Row],[allotment_id]],[1]!Table1[TenantAllotmentID],0))</f>
        <v>Kripii Verma (A44-D1)</v>
      </c>
      <c r="W5777" t="s">
        <v>15289</v>
      </c>
      <c r="X5777" t="s">
        <v>15290</v>
      </c>
      <c r="Y5777" s="4">
        <v>45017</v>
      </c>
      <c r="Z5777" t="s">
        <v>15808</v>
      </c>
      <c r="AA5777">
        <v>1625</v>
      </c>
      <c r="AB5777">
        <v>542</v>
      </c>
      <c r="AC5777">
        <v>98</v>
      </c>
      <c r="AD5777" s="7">
        <f>invoices[[#This Row],[Rent]]+invoices[[#This Row],[Services]]+invoices[[#This Row],[GST]]</f>
        <v>2265</v>
      </c>
      <c r="AE5777" s="7">
        <f>invoices[[#This Row],[Total]]-invoices[[#This Row],[rent_amount]]</f>
        <v>0</v>
      </c>
      <c r="AF5777">
        <v>1645</v>
      </c>
      <c r="AG5777">
        <v>0</v>
      </c>
      <c r="AH5777">
        <f>invoices[[#This Row],[EB Amount]]-invoices[[#This Row],[electricity_amount]]</f>
        <v>0</v>
      </c>
    </row>
    <row r="5778" spans="1:34">
      <c r="A5778" t="s">
        <v>4837</v>
      </c>
      <c r="B5778" t="s">
        <v>22</v>
      </c>
      <c r="C5778" t="s">
        <v>1881</v>
      </c>
      <c r="D5778" t="s">
        <v>24</v>
      </c>
      <c r="E5778" t="s">
        <v>147</v>
      </c>
      <c r="F5778" t="s">
        <v>336</v>
      </c>
      <c r="G5778" t="s">
        <v>4838</v>
      </c>
      <c r="H5778" s="1">
        <f>DATE(YEAR(invoices[[#This Row],[due_date]]),MONTH(invoices[[#This Row],[due_date]]),1)</f>
        <v>45017</v>
      </c>
      <c r="I5778" s="1">
        <v>45023</v>
      </c>
      <c r="J5778">
        <v>13600</v>
      </c>
      <c r="K5778">
        <v>682</v>
      </c>
      <c r="L5778">
        <v>0</v>
      </c>
      <c r="M5778">
        <f>invoices[[#This Row],[rent_amount]]+invoices[[#This Row],[electricity_amount]]+invoices[[#This Row],[other_charges]]</f>
        <v>14282</v>
      </c>
      <c r="N5778" t="s">
        <v>28</v>
      </c>
      <c r="O5778" t="s">
        <v>1611</v>
      </c>
      <c r="P5778">
        <v>0</v>
      </c>
      <c r="Q5778" t="b">
        <v>0</v>
      </c>
      <c r="R5778" t="s">
        <v>1210</v>
      </c>
      <c r="S5778">
        <v>0</v>
      </c>
      <c r="T5778">
        <f>invoices[[#This Row],[total_amount]]</f>
        <v>14282</v>
      </c>
      <c r="U5778" t="s">
        <v>1882</v>
      </c>
      <c r="V5778" t="str">
        <f>INDEX([1]!Table1[tenantname],MATCH(invoices[[#This Row],[allotment_id]],[1]!Table1[TenantAllotmentID],0))</f>
        <v>Parth sarthi Prasad (C31-D1)</v>
      </c>
      <c r="W5778" t="s">
        <v>14627</v>
      </c>
      <c r="X5778" t="s">
        <v>14628</v>
      </c>
      <c r="Y5778" s="4">
        <v>45017</v>
      </c>
      <c r="Z5778" t="s">
        <v>15808</v>
      </c>
      <c r="AA5778">
        <v>9761</v>
      </c>
      <c r="AB5778">
        <v>3253</v>
      </c>
      <c r="AC5778">
        <v>586</v>
      </c>
      <c r="AD5778" s="7">
        <f>invoices[[#This Row],[Rent]]+invoices[[#This Row],[Services]]+invoices[[#This Row],[GST]]</f>
        <v>13600</v>
      </c>
      <c r="AE5778" s="7">
        <f>invoices[[#This Row],[Total]]-invoices[[#This Row],[rent_amount]]</f>
        <v>0</v>
      </c>
      <c r="AF5778">
        <v>1664</v>
      </c>
      <c r="AG5778">
        <v>682</v>
      </c>
      <c r="AH5778">
        <f>invoices[[#This Row],[EB Amount]]-invoices[[#This Row],[electricity_amount]]</f>
        <v>0</v>
      </c>
    </row>
    <row r="5779" spans="1:34">
      <c r="A5779" t="s">
        <v>4936</v>
      </c>
      <c r="B5779" t="s">
        <v>22</v>
      </c>
      <c r="C5779" t="s">
        <v>1781</v>
      </c>
      <c r="D5779" t="s">
        <v>24</v>
      </c>
      <c r="E5779" t="s">
        <v>349</v>
      </c>
      <c r="F5779" t="s">
        <v>1626</v>
      </c>
      <c r="G5779" t="s">
        <v>4937</v>
      </c>
      <c r="H5779" s="1">
        <f>DATE(YEAR(invoices[[#This Row],[due_date]]),MONTH(invoices[[#This Row],[due_date]]),1)</f>
        <v>45017</v>
      </c>
      <c r="I5779" s="1">
        <v>45023</v>
      </c>
      <c r="J5779">
        <v>13600</v>
      </c>
      <c r="K5779">
        <v>0</v>
      </c>
      <c r="L5779">
        <v>0</v>
      </c>
      <c r="M5779">
        <f>invoices[[#This Row],[rent_amount]]+invoices[[#This Row],[electricity_amount]]+invoices[[#This Row],[other_charges]]</f>
        <v>13600</v>
      </c>
      <c r="N5779" t="s">
        <v>28</v>
      </c>
      <c r="O5779" t="s">
        <v>1209</v>
      </c>
      <c r="P5779">
        <v>0</v>
      </c>
      <c r="Q5779" t="b">
        <v>0</v>
      </c>
      <c r="R5779" t="s">
        <v>1210</v>
      </c>
      <c r="S5779">
        <v>0</v>
      </c>
      <c r="T5779">
        <f>invoices[[#This Row],[total_amount]]</f>
        <v>13600</v>
      </c>
      <c r="U5779" t="s">
        <v>1783</v>
      </c>
      <c r="V5779" t="str">
        <f>INDEX([1]!Table1[tenantname],MATCH(invoices[[#This Row],[allotment_id]],[1]!Table1[TenantAllotmentID],0))</f>
        <v>Rushikesh Kushare (B11-B2)</v>
      </c>
      <c r="W5779" t="s">
        <v>14593</v>
      </c>
      <c r="X5779" t="s">
        <v>14594</v>
      </c>
      <c r="Y5779" s="4">
        <v>45017</v>
      </c>
      <c r="Z5779" t="s">
        <v>15808</v>
      </c>
      <c r="AA5779">
        <v>9761</v>
      </c>
      <c r="AB5779">
        <v>3253</v>
      </c>
      <c r="AC5779">
        <v>586</v>
      </c>
      <c r="AD5779" s="7">
        <f>invoices[[#This Row],[Rent]]+invoices[[#This Row],[Services]]+invoices[[#This Row],[GST]]</f>
        <v>13600</v>
      </c>
      <c r="AE5779" s="7">
        <f>invoices[[#This Row],[Total]]-invoices[[#This Row],[rent_amount]]</f>
        <v>0</v>
      </c>
      <c r="AF5779">
        <v>1712</v>
      </c>
      <c r="AG5779">
        <v>0</v>
      </c>
      <c r="AH5779">
        <f>invoices[[#This Row],[EB Amount]]-invoices[[#This Row],[electricity_amount]]</f>
        <v>0</v>
      </c>
    </row>
    <row r="5780" spans="1:34">
      <c r="A5780" t="s">
        <v>5169</v>
      </c>
      <c r="B5780" t="s">
        <v>22</v>
      </c>
      <c r="C5780" t="s">
        <v>1347</v>
      </c>
      <c r="D5780" t="s">
        <v>24</v>
      </c>
      <c r="E5780" t="s">
        <v>268</v>
      </c>
      <c r="F5780" t="s">
        <v>447</v>
      </c>
      <c r="G5780" t="s">
        <v>5170</v>
      </c>
      <c r="H5780" s="1">
        <f>DATE(YEAR(invoices[[#This Row],[due_date]]),MONTH(invoices[[#This Row],[due_date]]),1)</f>
        <v>45017</v>
      </c>
      <c r="I5780" s="1">
        <v>45023</v>
      </c>
      <c r="J5780">
        <v>12500</v>
      </c>
      <c r="K5780">
        <v>682</v>
      </c>
      <c r="L5780">
        <v>0</v>
      </c>
      <c r="M5780">
        <f>invoices[[#This Row],[rent_amount]]+invoices[[#This Row],[electricity_amount]]+invoices[[#This Row],[other_charges]]</f>
        <v>13182</v>
      </c>
      <c r="N5780" t="s">
        <v>28</v>
      </c>
      <c r="O5780" t="s">
        <v>1438</v>
      </c>
      <c r="P5780">
        <v>0</v>
      </c>
      <c r="Q5780" t="b">
        <v>0</v>
      </c>
      <c r="R5780" t="s">
        <v>1210</v>
      </c>
      <c r="S5780">
        <v>0</v>
      </c>
      <c r="T5780">
        <f>invoices[[#This Row],[total_amount]]</f>
        <v>13182</v>
      </c>
      <c r="U5780" t="s">
        <v>2398</v>
      </c>
      <c r="V5780" t="str">
        <f>INDEX([1]!Table1[tenantname],MATCH(invoices[[#This Row],[allotment_id]],[1]!Table1[TenantAllotmentID],0))</f>
        <v>Binu John (C21-C2)</v>
      </c>
      <c r="W5780" t="s">
        <v>14438</v>
      </c>
      <c r="X5780" t="s">
        <v>14798</v>
      </c>
      <c r="Y5780" s="4">
        <v>45017</v>
      </c>
      <c r="Z5780" t="s">
        <v>15808</v>
      </c>
      <c r="AA5780">
        <v>8971</v>
      </c>
      <c r="AB5780">
        <v>2991</v>
      </c>
      <c r="AC5780">
        <v>538</v>
      </c>
      <c r="AD5780" s="7">
        <f>invoices[[#This Row],[Rent]]+invoices[[#This Row],[Services]]+invoices[[#This Row],[GST]]</f>
        <v>12500</v>
      </c>
      <c r="AE5780" s="7">
        <f>invoices[[#This Row],[Total]]-invoices[[#This Row],[rent_amount]]</f>
        <v>0</v>
      </c>
      <c r="AF5780">
        <v>1821</v>
      </c>
      <c r="AG5780">
        <v>682</v>
      </c>
      <c r="AH5780">
        <f>invoices[[#This Row],[EB Amount]]-invoices[[#This Row],[electricity_amount]]</f>
        <v>0</v>
      </c>
    </row>
    <row r="5781" spans="1:34">
      <c r="A5781" t="s">
        <v>5242</v>
      </c>
      <c r="B5781" t="s">
        <v>22</v>
      </c>
      <c r="C5781" t="s">
        <v>859</v>
      </c>
      <c r="D5781" t="s">
        <v>24</v>
      </c>
      <c r="E5781" t="s">
        <v>268</v>
      </c>
      <c r="F5781" t="s">
        <v>860</v>
      </c>
      <c r="G5781" t="s">
        <v>5243</v>
      </c>
      <c r="H5781" s="1">
        <f>DATE(YEAR(invoices[[#This Row],[due_date]]),MONTH(invoices[[#This Row],[due_date]]),1)</f>
        <v>45017</v>
      </c>
      <c r="I5781" s="1">
        <v>45023</v>
      </c>
      <c r="J5781">
        <v>3624</v>
      </c>
      <c r="K5781">
        <v>0</v>
      </c>
      <c r="L5781">
        <v>0</v>
      </c>
      <c r="M5781">
        <f>invoices[[#This Row],[rent_amount]]+invoices[[#This Row],[electricity_amount]]+invoices[[#This Row],[other_charges]]</f>
        <v>3624</v>
      </c>
      <c r="N5781" t="s">
        <v>28</v>
      </c>
      <c r="O5781" t="s">
        <v>1209</v>
      </c>
      <c r="P5781">
        <v>0</v>
      </c>
      <c r="Q5781" t="b">
        <v>0</v>
      </c>
      <c r="R5781" t="s">
        <v>1210</v>
      </c>
      <c r="S5781">
        <v>0</v>
      </c>
      <c r="T5781">
        <f>invoices[[#This Row],[total_amount]]</f>
        <v>3624</v>
      </c>
      <c r="U5781" t="s">
        <v>862</v>
      </c>
      <c r="V5781" t="str">
        <f>INDEX([1]!Table1[tenantname],MATCH(invoices[[#This Row],[allotment_id]],[1]!Table1[TenantAllotmentID],0))</f>
        <v>Ramkumar Ganesan (C21-B2)</v>
      </c>
      <c r="W5781" t="s">
        <v>14259</v>
      </c>
      <c r="X5781" t="s">
        <v>14260</v>
      </c>
      <c r="Y5781" s="4">
        <v>45017</v>
      </c>
      <c r="Z5781" t="s">
        <v>15808</v>
      </c>
      <c r="AA5781">
        <v>2601</v>
      </c>
      <c r="AB5781">
        <v>867</v>
      </c>
      <c r="AC5781">
        <v>156</v>
      </c>
      <c r="AD5781" s="7">
        <f>invoices[[#This Row],[Rent]]+invoices[[#This Row],[Services]]+invoices[[#This Row],[GST]]</f>
        <v>3624</v>
      </c>
      <c r="AE5781" s="7">
        <f>invoices[[#This Row],[Total]]-invoices[[#This Row],[rent_amount]]</f>
        <v>0</v>
      </c>
      <c r="AF5781">
        <v>1854</v>
      </c>
      <c r="AG5781">
        <v>0</v>
      </c>
      <c r="AH5781">
        <f>invoices[[#This Row],[EB Amount]]-invoices[[#This Row],[electricity_amount]]</f>
        <v>0</v>
      </c>
    </row>
    <row r="5782" spans="1:34">
      <c r="A5782" t="s">
        <v>5371</v>
      </c>
      <c r="B5782" t="s">
        <v>22</v>
      </c>
      <c r="C5782" t="s">
        <v>2682</v>
      </c>
      <c r="D5782" t="s">
        <v>24</v>
      </c>
      <c r="E5782" t="s">
        <v>25</v>
      </c>
      <c r="F5782" t="s">
        <v>65</v>
      </c>
      <c r="G5782" t="s">
        <v>5372</v>
      </c>
      <c r="H5782" s="1">
        <f>DATE(YEAR(invoices[[#This Row],[due_date]]),MONTH(invoices[[#This Row],[due_date]]),1)</f>
        <v>45017</v>
      </c>
      <c r="I5782" s="1">
        <v>45023</v>
      </c>
      <c r="J5782">
        <v>12500</v>
      </c>
      <c r="K5782">
        <v>1204</v>
      </c>
      <c r="L5782">
        <v>0</v>
      </c>
      <c r="M5782">
        <f>invoices[[#This Row],[rent_amount]]+invoices[[#This Row],[electricity_amount]]+invoices[[#This Row],[other_charges]]</f>
        <v>13704</v>
      </c>
      <c r="N5782" t="s">
        <v>28</v>
      </c>
      <c r="O5782" t="s">
        <v>1438</v>
      </c>
      <c r="P5782">
        <v>0</v>
      </c>
      <c r="Q5782" t="b">
        <v>0</v>
      </c>
      <c r="R5782" t="s">
        <v>1210</v>
      </c>
      <c r="S5782">
        <v>0</v>
      </c>
      <c r="T5782">
        <f>invoices[[#This Row],[total_amount]]</f>
        <v>13704</v>
      </c>
      <c r="U5782" t="s">
        <v>2684</v>
      </c>
      <c r="V5782" t="str">
        <f>INDEX([1]!Table1[tenantname],MATCH(invoices[[#This Row],[allotment_id]],[1]!Table1[TenantAllotmentID],0))</f>
        <v>Amita Asthana (A24-C2)</v>
      </c>
      <c r="W5782" t="s">
        <v>14866</v>
      </c>
      <c r="X5782" t="s">
        <v>14867</v>
      </c>
      <c r="Y5782" s="4">
        <v>45017</v>
      </c>
      <c r="Z5782" t="s">
        <v>15808</v>
      </c>
      <c r="AA5782">
        <v>8971</v>
      </c>
      <c r="AB5782">
        <v>2991</v>
      </c>
      <c r="AC5782">
        <v>538</v>
      </c>
      <c r="AD5782" s="7">
        <f>invoices[[#This Row],[Rent]]+invoices[[#This Row],[Services]]+invoices[[#This Row],[GST]]</f>
        <v>12500</v>
      </c>
      <c r="AE5782" s="7">
        <f>invoices[[#This Row],[Total]]-invoices[[#This Row],[rent_amount]]</f>
        <v>0</v>
      </c>
      <c r="AF5782">
        <v>1921</v>
      </c>
      <c r="AG5782">
        <v>1204</v>
      </c>
      <c r="AH5782">
        <f>invoices[[#This Row],[EB Amount]]-invoices[[#This Row],[electricity_amount]]</f>
        <v>0</v>
      </c>
    </row>
    <row r="5783" spans="1:34">
      <c r="A5783" t="s">
        <v>5516</v>
      </c>
      <c r="B5783" t="s">
        <v>22</v>
      </c>
      <c r="C5783" t="s">
        <v>1068</v>
      </c>
      <c r="D5783" t="s">
        <v>24</v>
      </c>
      <c r="E5783" t="s">
        <v>476</v>
      </c>
      <c r="F5783" t="s">
        <v>1069</v>
      </c>
      <c r="G5783" t="s">
        <v>5517</v>
      </c>
      <c r="H5783" s="1">
        <f>DATE(YEAR(invoices[[#This Row],[due_date]]),MONTH(invoices[[#This Row],[due_date]]),1)</f>
        <v>45017</v>
      </c>
      <c r="I5783" s="1">
        <v>45023</v>
      </c>
      <c r="J5783">
        <v>12500</v>
      </c>
      <c r="K5783">
        <v>1700</v>
      </c>
      <c r="L5783">
        <v>0</v>
      </c>
      <c r="M5783">
        <f>invoices[[#This Row],[rent_amount]]+invoices[[#This Row],[electricity_amount]]+invoices[[#This Row],[other_charges]]</f>
        <v>14200</v>
      </c>
      <c r="N5783" t="s">
        <v>28</v>
      </c>
      <c r="O5783" t="s">
        <v>1209</v>
      </c>
      <c r="P5783">
        <v>0</v>
      </c>
      <c r="Q5783" t="b">
        <v>0</v>
      </c>
      <c r="R5783" t="s">
        <v>1210</v>
      </c>
      <c r="S5783">
        <v>0</v>
      </c>
      <c r="T5783">
        <f>invoices[[#This Row],[total_amount]]</f>
        <v>14200</v>
      </c>
      <c r="U5783" t="s">
        <v>1071</v>
      </c>
      <c r="V5783" t="str">
        <f>INDEX([1]!Table1[tenantname],MATCH(invoices[[#This Row],[allotment_id]],[1]!Table1[TenantAllotmentID],0))</f>
        <v>pradeep Kashavena (B41-C2)</v>
      </c>
      <c r="W5783" t="s">
        <v>14337</v>
      </c>
      <c r="X5783" t="s">
        <v>14338</v>
      </c>
      <c r="Y5783" s="4">
        <v>45017</v>
      </c>
      <c r="Z5783" t="s">
        <v>15808</v>
      </c>
      <c r="AA5783">
        <v>8971</v>
      </c>
      <c r="AB5783">
        <v>2991</v>
      </c>
      <c r="AC5783">
        <v>538</v>
      </c>
      <c r="AD5783" s="7">
        <f>invoices[[#This Row],[Rent]]+invoices[[#This Row],[Services]]+invoices[[#This Row],[GST]]</f>
        <v>12500</v>
      </c>
      <c r="AE5783" s="7">
        <f>invoices[[#This Row],[Total]]-invoices[[#This Row],[rent_amount]]</f>
        <v>0</v>
      </c>
      <c r="AF5783">
        <v>1989</v>
      </c>
      <c r="AG5783">
        <v>1700</v>
      </c>
      <c r="AH5783">
        <f>invoices[[#This Row],[EB Amount]]-invoices[[#This Row],[electricity_amount]]</f>
        <v>0</v>
      </c>
    </row>
    <row r="5784" spans="1:34">
      <c r="A5784" t="s">
        <v>5548</v>
      </c>
      <c r="B5784" t="s">
        <v>22</v>
      </c>
      <c r="C5784" s="2" t="s">
        <v>781</v>
      </c>
      <c r="D5784" t="s">
        <v>24</v>
      </c>
      <c r="E5784" t="s">
        <v>275</v>
      </c>
      <c r="F5784" t="s">
        <v>782</v>
      </c>
      <c r="G5784" t="s">
        <v>5549</v>
      </c>
      <c r="H5784" s="1">
        <f>DATE(YEAR(invoices[[#This Row],[due_date]]),MONTH(invoices[[#This Row],[due_date]]),1)</f>
        <v>45017</v>
      </c>
      <c r="I5784" s="1">
        <v>45023</v>
      </c>
      <c r="J5784">
        <v>18300</v>
      </c>
      <c r="K5784">
        <v>1674</v>
      </c>
      <c r="L5784">
        <v>0</v>
      </c>
      <c r="M5784">
        <f>invoices[[#This Row],[rent_amount]]+invoices[[#This Row],[electricity_amount]]+invoices[[#This Row],[other_charges]]</f>
        <v>19974</v>
      </c>
      <c r="N5784" t="s">
        <v>28</v>
      </c>
      <c r="O5784" t="s">
        <v>1611</v>
      </c>
      <c r="P5784">
        <v>0</v>
      </c>
      <c r="Q5784" t="b">
        <v>0</v>
      </c>
      <c r="R5784" t="s">
        <v>1210</v>
      </c>
      <c r="S5784">
        <v>0</v>
      </c>
      <c r="T5784">
        <f>invoices[[#This Row],[total_amount]]</f>
        <v>19974</v>
      </c>
      <c r="U5784" t="s">
        <v>783</v>
      </c>
      <c r="V5784" t="str">
        <f>INDEX([1]!Table1[tenantname],MATCH(invoices[[#This Row],[allotment_id]],[1]!Table1[TenantAllotmentID],0))</f>
        <v>Harenthri Devy Alagir Rajah (B44-A1)</v>
      </c>
      <c r="W5784" t="s">
        <v>14229</v>
      </c>
      <c r="X5784" t="s">
        <v>14230</v>
      </c>
      <c r="Y5784" s="4">
        <v>45017</v>
      </c>
      <c r="Z5784" t="s">
        <v>15808</v>
      </c>
      <c r="AA5784">
        <v>13134</v>
      </c>
      <c r="AB5784">
        <v>4378</v>
      </c>
      <c r="AC5784">
        <v>788</v>
      </c>
      <c r="AD5784" s="7">
        <f>invoices[[#This Row],[Rent]]+invoices[[#This Row],[Services]]+invoices[[#This Row],[GST]]</f>
        <v>18300</v>
      </c>
      <c r="AE5784" s="7">
        <f>invoices[[#This Row],[Total]]-invoices[[#This Row],[rent_amount]]</f>
        <v>0</v>
      </c>
      <c r="AF5784">
        <v>2002</v>
      </c>
      <c r="AG5784">
        <v>1674</v>
      </c>
      <c r="AH5784">
        <f>invoices[[#This Row],[EB Amount]]-invoices[[#This Row],[electricity_amount]]</f>
        <v>0</v>
      </c>
    </row>
    <row r="5785" spans="1:34">
      <c r="A5785" t="s">
        <v>5593</v>
      </c>
      <c r="B5785" t="s">
        <v>22</v>
      </c>
      <c r="C5785" t="s">
        <v>5594</v>
      </c>
      <c r="D5785" t="s">
        <v>24</v>
      </c>
      <c r="E5785" t="s">
        <v>112</v>
      </c>
      <c r="F5785" t="s">
        <v>1305</v>
      </c>
      <c r="G5785" t="s">
        <v>5595</v>
      </c>
      <c r="H5785" s="1">
        <f>DATE(YEAR(invoices[[#This Row],[due_date]]),MONTH(invoices[[#This Row],[due_date]]),1)</f>
        <v>45017</v>
      </c>
      <c r="I5785" s="1">
        <v>45023</v>
      </c>
      <c r="J5785">
        <v>10400</v>
      </c>
      <c r="K5785">
        <v>0</v>
      </c>
      <c r="L5785">
        <v>0</v>
      </c>
      <c r="M5785">
        <f>invoices[[#This Row],[rent_amount]]+invoices[[#This Row],[electricity_amount]]+invoices[[#This Row],[other_charges]]</f>
        <v>10400</v>
      </c>
      <c r="N5785" t="s">
        <v>28</v>
      </c>
      <c r="O5785" t="s">
        <v>1438</v>
      </c>
      <c r="P5785">
        <v>0</v>
      </c>
      <c r="Q5785" t="b">
        <v>0</v>
      </c>
      <c r="R5785" t="s">
        <v>1210</v>
      </c>
      <c r="S5785">
        <v>0</v>
      </c>
      <c r="T5785">
        <f>invoices[[#This Row],[total_amount]]</f>
        <v>10400</v>
      </c>
      <c r="U5785" t="s">
        <v>5596</v>
      </c>
      <c r="V5785" t="str">
        <f>INDEX([1]!Table1[tenantname],MATCH(invoices[[#This Row],[allotment_id]],[1]!Table1[TenantAllotmentID],0))</f>
        <v>Apoorva Chintapalli (A23-B1)</v>
      </c>
      <c r="W5785" t="s">
        <v>15397</v>
      </c>
      <c r="X5785" t="s">
        <v>15398</v>
      </c>
      <c r="Y5785" s="4">
        <v>45017</v>
      </c>
      <c r="Z5785" t="s">
        <v>15808</v>
      </c>
      <c r="AA5785">
        <v>7464</v>
      </c>
      <c r="AB5785">
        <v>2488</v>
      </c>
      <c r="AC5785">
        <v>448</v>
      </c>
      <c r="AD5785" s="7">
        <f>invoices[[#This Row],[Rent]]+invoices[[#This Row],[Services]]+invoices[[#This Row],[GST]]</f>
        <v>10400</v>
      </c>
      <c r="AE5785" s="7">
        <f>invoices[[#This Row],[Total]]-invoices[[#This Row],[rent_amount]]</f>
        <v>0</v>
      </c>
      <c r="AF5785">
        <v>2023</v>
      </c>
      <c r="AG5785">
        <v>0</v>
      </c>
      <c r="AH5785">
        <f>invoices[[#This Row],[EB Amount]]-invoices[[#This Row],[electricity_amount]]</f>
        <v>0</v>
      </c>
    </row>
    <row r="5786" spans="1:34">
      <c r="A5786" t="s">
        <v>5597</v>
      </c>
      <c r="B5786" t="s">
        <v>22</v>
      </c>
      <c r="C5786" t="s">
        <v>3462</v>
      </c>
      <c r="D5786" t="s">
        <v>24</v>
      </c>
      <c r="E5786" t="s">
        <v>147</v>
      </c>
      <c r="F5786" t="s">
        <v>733</v>
      </c>
      <c r="G5786" t="s">
        <v>5598</v>
      </c>
      <c r="H5786" s="1">
        <f>DATE(YEAR(invoices[[#This Row],[due_date]]),MONTH(invoices[[#This Row],[due_date]]),1)</f>
        <v>45017</v>
      </c>
      <c r="I5786" s="1">
        <v>45023</v>
      </c>
      <c r="J5786">
        <v>13600</v>
      </c>
      <c r="K5786">
        <v>775</v>
      </c>
      <c r="L5786">
        <v>0</v>
      </c>
      <c r="M5786">
        <f>invoices[[#This Row],[rent_amount]]+invoices[[#This Row],[electricity_amount]]+invoices[[#This Row],[other_charges]]</f>
        <v>14375</v>
      </c>
      <c r="N5786" t="s">
        <v>28</v>
      </c>
      <c r="O5786" t="s">
        <v>1611</v>
      </c>
      <c r="P5786">
        <v>0</v>
      </c>
      <c r="Q5786" t="b">
        <v>0</v>
      </c>
      <c r="R5786" t="s">
        <v>1210</v>
      </c>
      <c r="S5786">
        <v>0</v>
      </c>
      <c r="T5786">
        <f>invoices[[#This Row],[total_amount]]</f>
        <v>14375</v>
      </c>
      <c r="U5786" t="s">
        <v>3464</v>
      </c>
      <c r="V5786" t="str">
        <f>INDEX([1]!Table1[tenantname],MATCH(invoices[[#This Row],[allotment_id]],[1]!Table1[TenantAllotmentID],0))</f>
        <v>Praveen  Vadicharla (C31-B2)</v>
      </c>
      <c r="W5786" t="s">
        <v>15057</v>
      </c>
      <c r="X5786" t="s">
        <v>15058</v>
      </c>
      <c r="Y5786" s="4">
        <v>45017</v>
      </c>
      <c r="Z5786" t="s">
        <v>15808</v>
      </c>
      <c r="AA5786">
        <v>9761</v>
      </c>
      <c r="AB5786">
        <v>3253</v>
      </c>
      <c r="AC5786">
        <v>586</v>
      </c>
      <c r="AD5786" s="7">
        <f>invoices[[#This Row],[Rent]]+invoices[[#This Row],[Services]]+invoices[[#This Row],[GST]]</f>
        <v>13600</v>
      </c>
      <c r="AE5786" s="7">
        <f>invoices[[#This Row],[Total]]-invoices[[#This Row],[rent_amount]]</f>
        <v>0</v>
      </c>
      <c r="AF5786">
        <v>2024</v>
      </c>
      <c r="AG5786">
        <v>775</v>
      </c>
      <c r="AH5786">
        <f>invoices[[#This Row],[EB Amount]]-invoices[[#This Row],[electricity_amount]]</f>
        <v>0</v>
      </c>
    </row>
    <row r="5787" spans="1:34">
      <c r="A5787" t="s">
        <v>5677</v>
      </c>
      <c r="B5787" t="s">
        <v>22</v>
      </c>
      <c r="C5787" t="s">
        <v>1116</v>
      </c>
      <c r="D5787" t="s">
        <v>24</v>
      </c>
      <c r="E5787" t="s">
        <v>569</v>
      </c>
      <c r="F5787" t="s">
        <v>1112</v>
      </c>
      <c r="G5787" t="s">
        <v>5678</v>
      </c>
      <c r="H5787" s="1">
        <f>DATE(YEAR(invoices[[#This Row],[due_date]]),MONTH(invoices[[#This Row],[due_date]]),1)</f>
        <v>45017</v>
      </c>
      <c r="I5787" s="1">
        <v>45023</v>
      </c>
      <c r="J5787">
        <v>12500</v>
      </c>
      <c r="K5787">
        <v>1674</v>
      </c>
      <c r="L5787">
        <v>0</v>
      </c>
      <c r="M5787">
        <f>invoices[[#This Row],[rent_amount]]+invoices[[#This Row],[electricity_amount]]+invoices[[#This Row],[other_charges]]</f>
        <v>14174</v>
      </c>
      <c r="N5787" t="s">
        <v>28</v>
      </c>
      <c r="O5787" t="s">
        <v>1611</v>
      </c>
      <c r="P5787">
        <v>0</v>
      </c>
      <c r="Q5787" t="b">
        <v>0</v>
      </c>
      <c r="R5787" t="s">
        <v>1210</v>
      </c>
      <c r="S5787">
        <v>0</v>
      </c>
      <c r="T5787">
        <f>invoices[[#This Row],[total_amount]]</f>
        <v>14174</v>
      </c>
      <c r="U5787" t="s">
        <v>1119</v>
      </c>
      <c r="V5787" t="str">
        <f>INDEX([1]!Table1[tenantname],MATCH(invoices[[#This Row],[allotment_id]],[1]!Table1[TenantAllotmentID],0))</f>
        <v>Hiral Shah (C12-C2)</v>
      </c>
      <c r="W5787" t="s">
        <v>14354</v>
      </c>
      <c r="X5787" t="s">
        <v>14355</v>
      </c>
      <c r="Y5787" s="4">
        <v>45017</v>
      </c>
      <c r="Z5787" t="s">
        <v>15808</v>
      </c>
      <c r="AA5787">
        <v>8971</v>
      </c>
      <c r="AB5787">
        <v>2991</v>
      </c>
      <c r="AC5787">
        <v>538</v>
      </c>
      <c r="AD5787" s="7">
        <f>invoices[[#This Row],[Rent]]+invoices[[#This Row],[Services]]+invoices[[#This Row],[GST]]</f>
        <v>12500</v>
      </c>
      <c r="AE5787" s="7">
        <f>invoices[[#This Row],[Total]]-invoices[[#This Row],[rent_amount]]</f>
        <v>0</v>
      </c>
      <c r="AF5787">
        <v>2064</v>
      </c>
      <c r="AG5787">
        <v>1674</v>
      </c>
      <c r="AH5787">
        <f>invoices[[#This Row],[EB Amount]]-invoices[[#This Row],[electricity_amount]]</f>
        <v>0</v>
      </c>
    </row>
    <row r="5788" spans="1:34">
      <c r="A5788" t="s">
        <v>5689</v>
      </c>
      <c r="B5788" t="s">
        <v>22</v>
      </c>
      <c r="C5788" t="s">
        <v>1864</v>
      </c>
      <c r="D5788" t="s">
        <v>24</v>
      </c>
      <c r="E5788" t="s">
        <v>25</v>
      </c>
      <c r="F5788" t="s">
        <v>1865</v>
      </c>
      <c r="G5788" t="s">
        <v>5690</v>
      </c>
      <c r="H5788" s="1">
        <f>DATE(YEAR(invoices[[#This Row],[due_date]]),MONTH(invoices[[#This Row],[due_date]]),1)</f>
        <v>45017</v>
      </c>
      <c r="I5788" s="1">
        <v>45023</v>
      </c>
      <c r="J5788">
        <v>11500</v>
      </c>
      <c r="K5788">
        <v>1147</v>
      </c>
      <c r="L5788">
        <v>0</v>
      </c>
      <c r="M5788">
        <f>invoices[[#This Row],[rent_amount]]+invoices[[#This Row],[electricity_amount]]+invoices[[#This Row],[other_charges]]</f>
        <v>12647</v>
      </c>
      <c r="N5788" t="s">
        <v>28</v>
      </c>
      <c r="O5788" t="s">
        <v>1611</v>
      </c>
      <c r="P5788">
        <v>0</v>
      </c>
      <c r="Q5788" t="b">
        <v>0</v>
      </c>
      <c r="R5788" t="s">
        <v>1210</v>
      </c>
      <c r="S5788">
        <v>0</v>
      </c>
      <c r="T5788">
        <f>invoices[[#This Row],[total_amount]]</f>
        <v>12647</v>
      </c>
      <c r="U5788" t="s">
        <v>1868</v>
      </c>
      <c r="V5788" t="str">
        <f>INDEX([1]!Table1[tenantname],MATCH(invoices[[#This Row],[allotment_id]],[1]!Table1[TenantAllotmentID],0))</f>
        <v>Preeti Jharia (A24-B2)</v>
      </c>
      <c r="W5788" t="s">
        <v>14623</v>
      </c>
      <c r="X5788" t="s">
        <v>14624</v>
      </c>
      <c r="Y5788" s="4">
        <v>45017</v>
      </c>
      <c r="Z5788" t="s">
        <v>15808</v>
      </c>
      <c r="AA5788">
        <v>8254</v>
      </c>
      <c r="AB5788">
        <v>2751</v>
      </c>
      <c r="AC5788">
        <v>495</v>
      </c>
      <c r="AD5788" s="7">
        <f>invoices[[#This Row],[Rent]]+invoices[[#This Row],[Services]]+invoices[[#This Row],[GST]]</f>
        <v>11500</v>
      </c>
      <c r="AE5788" s="7">
        <f>invoices[[#This Row],[Total]]-invoices[[#This Row],[rent_amount]]</f>
        <v>0</v>
      </c>
      <c r="AF5788">
        <v>2070</v>
      </c>
      <c r="AG5788">
        <v>1147</v>
      </c>
      <c r="AH5788">
        <f>invoices[[#This Row],[EB Amount]]-invoices[[#This Row],[electricity_amount]]</f>
        <v>0</v>
      </c>
    </row>
    <row r="5789" spans="1:34">
      <c r="A5789" t="s">
        <v>5814</v>
      </c>
      <c r="B5789" t="s">
        <v>22</v>
      </c>
      <c r="C5789" t="s">
        <v>494</v>
      </c>
      <c r="D5789" t="s">
        <v>24</v>
      </c>
      <c r="E5789" t="s">
        <v>167</v>
      </c>
      <c r="F5789" t="s">
        <v>495</v>
      </c>
      <c r="G5789" t="s">
        <v>5815</v>
      </c>
      <c r="H5789" s="1">
        <f>DATE(YEAR(invoices[[#This Row],[due_date]]),MONTH(invoices[[#This Row],[due_date]]),1)</f>
        <v>45017</v>
      </c>
      <c r="I5789" s="1">
        <v>45023</v>
      </c>
      <c r="J5789">
        <v>12500</v>
      </c>
      <c r="K5789">
        <v>861</v>
      </c>
      <c r="L5789">
        <v>0</v>
      </c>
      <c r="M5789">
        <f>invoices[[#This Row],[rent_amount]]+invoices[[#This Row],[electricity_amount]]+invoices[[#This Row],[other_charges]]</f>
        <v>13361</v>
      </c>
      <c r="N5789" t="s">
        <v>28</v>
      </c>
      <c r="O5789" t="s">
        <v>1209</v>
      </c>
      <c r="P5789">
        <v>0</v>
      </c>
      <c r="Q5789" t="b">
        <v>0</v>
      </c>
      <c r="R5789" t="s">
        <v>1210</v>
      </c>
      <c r="S5789">
        <v>0</v>
      </c>
      <c r="T5789">
        <f>invoices[[#This Row],[total_amount]]</f>
        <v>13361</v>
      </c>
      <c r="U5789" t="s">
        <v>498</v>
      </c>
      <c r="V5789" t="str">
        <f>INDEX([1]!Table1[tenantname],MATCH(invoices[[#This Row],[allotment_id]],[1]!Table1[TenantAllotmentID],0))</f>
        <v>TANVEER MUSTAFA (B42-C1)</v>
      </c>
      <c r="W5789" t="s">
        <v>14130</v>
      </c>
      <c r="X5789" t="s">
        <v>14131</v>
      </c>
      <c r="Y5789" s="4">
        <v>45017</v>
      </c>
      <c r="Z5789" t="s">
        <v>15808</v>
      </c>
      <c r="AA5789">
        <v>8971</v>
      </c>
      <c r="AB5789">
        <v>2991</v>
      </c>
      <c r="AC5789">
        <v>538</v>
      </c>
      <c r="AD5789" s="7">
        <f>invoices[[#This Row],[Rent]]+invoices[[#This Row],[Services]]+invoices[[#This Row],[GST]]</f>
        <v>12500</v>
      </c>
      <c r="AE5789" s="7">
        <f>invoices[[#This Row],[Total]]-invoices[[#This Row],[rent_amount]]</f>
        <v>0</v>
      </c>
      <c r="AF5789">
        <v>2131</v>
      </c>
      <c r="AG5789">
        <v>861</v>
      </c>
      <c r="AH5789">
        <f>invoices[[#This Row],[EB Amount]]-invoices[[#This Row],[electricity_amount]]</f>
        <v>0</v>
      </c>
    </row>
    <row r="5790" spans="1:34">
      <c r="A5790" t="s">
        <v>5884</v>
      </c>
      <c r="B5790" t="s">
        <v>22</v>
      </c>
      <c r="C5790" t="s">
        <v>765</v>
      </c>
      <c r="D5790" t="s">
        <v>24</v>
      </c>
      <c r="E5790" t="s">
        <v>50</v>
      </c>
      <c r="F5790" t="s">
        <v>766</v>
      </c>
      <c r="G5790" t="s">
        <v>5885</v>
      </c>
      <c r="H5790" s="1">
        <f>DATE(YEAR(invoices[[#This Row],[due_date]]),MONTH(invoices[[#This Row],[due_date]]),1)</f>
        <v>45017</v>
      </c>
      <c r="I5790" s="1">
        <v>45023</v>
      </c>
      <c r="J5790">
        <v>18300</v>
      </c>
      <c r="K5790">
        <v>1085</v>
      </c>
      <c r="L5790">
        <v>0</v>
      </c>
      <c r="M5790">
        <f>invoices[[#This Row],[rent_amount]]+invoices[[#This Row],[electricity_amount]]+invoices[[#This Row],[other_charges]]</f>
        <v>19385</v>
      </c>
      <c r="N5790" t="s">
        <v>28</v>
      </c>
      <c r="O5790" t="s">
        <v>1611</v>
      </c>
      <c r="P5790">
        <v>0</v>
      </c>
      <c r="Q5790" t="b">
        <v>0</v>
      </c>
      <c r="R5790" t="s">
        <v>1210</v>
      </c>
      <c r="S5790">
        <v>0</v>
      </c>
      <c r="T5790">
        <f>invoices[[#This Row],[total_amount]]</f>
        <v>19385</v>
      </c>
      <c r="U5790" t="s">
        <v>769</v>
      </c>
      <c r="V5790" t="str">
        <f>INDEX([1]!Table1[tenantname],MATCH(invoices[[#This Row],[allotment_id]],[1]!Table1[TenantAllotmentID],0))</f>
        <v>Dhanaganapathy Madhavan (B32-A1)</v>
      </c>
      <c r="W5790" t="s">
        <v>14223</v>
      </c>
      <c r="X5790" t="s">
        <v>14224</v>
      </c>
      <c r="Y5790" s="4">
        <v>45017</v>
      </c>
      <c r="Z5790" t="s">
        <v>15808</v>
      </c>
      <c r="AA5790">
        <v>13134</v>
      </c>
      <c r="AB5790">
        <v>4378</v>
      </c>
      <c r="AC5790">
        <v>788</v>
      </c>
      <c r="AD5790" s="7">
        <f>invoices[[#This Row],[Rent]]+invoices[[#This Row],[Services]]+invoices[[#This Row],[GST]]</f>
        <v>18300</v>
      </c>
      <c r="AE5790" s="7">
        <f>invoices[[#This Row],[Total]]-invoices[[#This Row],[rent_amount]]</f>
        <v>0</v>
      </c>
      <c r="AF5790">
        <v>2166</v>
      </c>
      <c r="AG5790">
        <v>1085</v>
      </c>
      <c r="AH5790">
        <f>invoices[[#This Row],[EB Amount]]-invoices[[#This Row],[electricity_amount]]</f>
        <v>0</v>
      </c>
    </row>
    <row r="5791" spans="1:34">
      <c r="A5791" t="s">
        <v>5930</v>
      </c>
      <c r="B5791" t="s">
        <v>22</v>
      </c>
      <c r="C5791" t="s">
        <v>3582</v>
      </c>
      <c r="D5791" t="s">
        <v>24</v>
      </c>
      <c r="E5791" t="s">
        <v>226</v>
      </c>
      <c r="F5791" t="s">
        <v>2836</v>
      </c>
      <c r="G5791" t="s">
        <v>5931</v>
      </c>
      <c r="H5791" s="1">
        <f>DATE(YEAR(invoices[[#This Row],[due_date]]),MONTH(invoices[[#This Row],[due_date]]),1)</f>
        <v>45017</v>
      </c>
      <c r="I5791" s="1">
        <v>45023</v>
      </c>
      <c r="J5791">
        <v>13600</v>
      </c>
      <c r="K5791">
        <v>1922</v>
      </c>
      <c r="L5791">
        <v>0</v>
      </c>
      <c r="M5791">
        <f>invoices[[#This Row],[rent_amount]]+invoices[[#This Row],[electricity_amount]]+invoices[[#This Row],[other_charges]]</f>
        <v>15522</v>
      </c>
      <c r="N5791" t="s">
        <v>28</v>
      </c>
      <c r="O5791" t="s">
        <v>1611</v>
      </c>
      <c r="P5791">
        <v>0</v>
      </c>
      <c r="Q5791" t="b">
        <v>0</v>
      </c>
      <c r="R5791" t="s">
        <v>1210</v>
      </c>
      <c r="S5791">
        <v>0</v>
      </c>
      <c r="T5791">
        <f>invoices[[#This Row],[total_amount]]</f>
        <v>15522</v>
      </c>
      <c r="U5791" t="s">
        <v>3584</v>
      </c>
      <c r="V5791" t="str">
        <f>INDEX([1]!Table1[tenantname],MATCH(invoices[[#This Row],[allotment_id]],[1]!Table1[TenantAllotmentID],0))</f>
        <v>Jayashri  (B12-B1)</v>
      </c>
      <c r="W5791" t="s">
        <v>15086</v>
      </c>
      <c r="X5791" t="s">
        <v>15087</v>
      </c>
      <c r="Y5791" s="4">
        <v>45017</v>
      </c>
      <c r="Z5791" t="s">
        <v>15808</v>
      </c>
      <c r="AA5791">
        <v>9761</v>
      </c>
      <c r="AB5791">
        <v>3253</v>
      </c>
      <c r="AC5791">
        <v>586</v>
      </c>
      <c r="AD5791" s="7">
        <f>invoices[[#This Row],[Rent]]+invoices[[#This Row],[Services]]+invoices[[#This Row],[GST]]</f>
        <v>13600</v>
      </c>
      <c r="AE5791" s="7">
        <f>invoices[[#This Row],[Total]]-invoices[[#This Row],[rent_amount]]</f>
        <v>0</v>
      </c>
      <c r="AF5791">
        <v>2188</v>
      </c>
      <c r="AG5791">
        <v>1922</v>
      </c>
      <c r="AH5791">
        <f>invoices[[#This Row],[EB Amount]]-invoices[[#This Row],[electricity_amount]]</f>
        <v>0</v>
      </c>
    </row>
    <row r="5792" spans="1:34">
      <c r="A5792" t="s">
        <v>6039</v>
      </c>
      <c r="B5792" t="s">
        <v>22</v>
      </c>
      <c r="C5792" t="s">
        <v>2902</v>
      </c>
      <c r="D5792" t="s">
        <v>24</v>
      </c>
      <c r="E5792" t="s">
        <v>25</v>
      </c>
      <c r="F5792" t="s">
        <v>908</v>
      </c>
      <c r="G5792" t="s">
        <v>6040</v>
      </c>
      <c r="H5792" s="1">
        <f>DATE(YEAR(invoices[[#This Row],[due_date]]),MONTH(invoices[[#This Row],[due_date]]),1)</f>
        <v>45017</v>
      </c>
      <c r="I5792" s="1">
        <v>45023</v>
      </c>
      <c r="J5792">
        <v>13600</v>
      </c>
      <c r="K5792">
        <v>444</v>
      </c>
      <c r="L5792">
        <v>0</v>
      </c>
      <c r="M5792">
        <f>invoices[[#This Row],[rent_amount]]+invoices[[#This Row],[electricity_amount]]+invoices[[#This Row],[other_charges]]</f>
        <v>14044</v>
      </c>
      <c r="N5792" t="s">
        <v>28</v>
      </c>
      <c r="O5792" t="s">
        <v>1209</v>
      </c>
      <c r="P5792">
        <v>0</v>
      </c>
      <c r="Q5792" t="b">
        <v>0</v>
      </c>
      <c r="R5792" t="s">
        <v>1210</v>
      </c>
      <c r="S5792">
        <v>0</v>
      </c>
      <c r="T5792">
        <f>invoices[[#This Row],[total_amount]]</f>
        <v>14044</v>
      </c>
      <c r="U5792" t="s">
        <v>2904</v>
      </c>
      <c r="V5792" t="str">
        <f>INDEX([1]!Table1[tenantname],MATCH(invoices[[#This Row],[allotment_id]],[1]!Table1[TenantAllotmentID],0))</f>
        <v>Swetha Prabakar (A24-B1)</v>
      </c>
      <c r="W5792" t="s">
        <v>14921</v>
      </c>
      <c r="X5792" t="s">
        <v>14922</v>
      </c>
      <c r="Y5792" s="4">
        <v>45017</v>
      </c>
      <c r="Z5792" t="s">
        <v>15808</v>
      </c>
      <c r="AA5792">
        <v>9761</v>
      </c>
      <c r="AB5792">
        <v>3253</v>
      </c>
      <c r="AC5792">
        <v>586</v>
      </c>
      <c r="AD5792" s="7">
        <f>invoices[[#This Row],[Rent]]+invoices[[#This Row],[Services]]+invoices[[#This Row],[GST]]</f>
        <v>13600</v>
      </c>
      <c r="AE5792" s="7">
        <f>invoices[[#This Row],[Total]]-invoices[[#This Row],[rent_amount]]</f>
        <v>0</v>
      </c>
      <c r="AF5792">
        <v>2244</v>
      </c>
      <c r="AG5792">
        <v>444</v>
      </c>
      <c r="AH5792">
        <f>invoices[[#This Row],[EB Amount]]-invoices[[#This Row],[electricity_amount]]</f>
        <v>0</v>
      </c>
    </row>
    <row r="5793" spans="1:34">
      <c r="A5793" t="s">
        <v>6141</v>
      </c>
      <c r="B5793" t="s">
        <v>22</v>
      </c>
      <c r="C5793" t="s">
        <v>747</v>
      </c>
      <c r="D5793" t="s">
        <v>24</v>
      </c>
      <c r="E5793" t="s">
        <v>268</v>
      </c>
      <c r="F5793" t="s">
        <v>748</v>
      </c>
      <c r="G5793" t="s">
        <v>6142</v>
      </c>
      <c r="H5793" s="1">
        <f>DATE(YEAR(invoices[[#This Row],[due_date]]),MONTH(invoices[[#This Row],[due_date]]),1)</f>
        <v>45017</v>
      </c>
      <c r="I5793" s="1">
        <v>45023</v>
      </c>
      <c r="J5793">
        <v>13600</v>
      </c>
      <c r="K5793">
        <v>868</v>
      </c>
      <c r="L5793">
        <v>0</v>
      </c>
      <c r="M5793">
        <f>invoices[[#This Row],[rent_amount]]+invoices[[#This Row],[electricity_amount]]+invoices[[#This Row],[other_charges]]</f>
        <v>14468</v>
      </c>
      <c r="N5793" t="s">
        <v>28</v>
      </c>
      <c r="O5793" t="s">
        <v>1438</v>
      </c>
      <c r="P5793">
        <v>0</v>
      </c>
      <c r="Q5793" t="b">
        <v>0</v>
      </c>
      <c r="R5793" t="s">
        <v>1210</v>
      </c>
      <c r="S5793">
        <v>0</v>
      </c>
      <c r="T5793">
        <f>invoices[[#This Row],[total_amount]]</f>
        <v>14468</v>
      </c>
      <c r="U5793" t="s">
        <v>750</v>
      </c>
      <c r="V5793" t="str">
        <f>INDEX([1]!Table1[tenantname],MATCH(invoices[[#This Row],[allotment_id]],[1]!Table1[TenantAllotmentID],0))</f>
        <v>Arjjun  Sellamuthu (C21-B1)</v>
      </c>
      <c r="W5793" t="s">
        <v>14217</v>
      </c>
      <c r="X5793" t="s">
        <v>14218</v>
      </c>
      <c r="Y5793" s="4">
        <v>45017</v>
      </c>
      <c r="Z5793" t="s">
        <v>15808</v>
      </c>
      <c r="AA5793">
        <v>9761</v>
      </c>
      <c r="AB5793">
        <v>3253</v>
      </c>
      <c r="AC5793">
        <v>586</v>
      </c>
      <c r="AD5793" s="7">
        <f>invoices[[#This Row],[Rent]]+invoices[[#This Row],[Services]]+invoices[[#This Row],[GST]]</f>
        <v>13600</v>
      </c>
      <c r="AE5793" s="7">
        <f>invoices[[#This Row],[Total]]-invoices[[#This Row],[rent_amount]]</f>
        <v>0</v>
      </c>
      <c r="AF5793">
        <v>2293</v>
      </c>
      <c r="AG5793">
        <v>868</v>
      </c>
      <c r="AH5793">
        <f>invoices[[#This Row],[EB Amount]]-invoices[[#This Row],[electricity_amount]]</f>
        <v>0</v>
      </c>
    </row>
    <row r="5794" spans="1:34">
      <c r="A5794" t="s">
        <v>6470</v>
      </c>
      <c r="B5794" t="s">
        <v>22</v>
      </c>
      <c r="C5794" t="s">
        <v>1938</v>
      </c>
      <c r="D5794" t="s">
        <v>24</v>
      </c>
      <c r="E5794" t="s">
        <v>342</v>
      </c>
      <c r="F5794" t="s">
        <v>1768</v>
      </c>
      <c r="G5794" t="s">
        <v>6471</v>
      </c>
      <c r="H5794" s="1">
        <f>DATE(YEAR(invoices[[#This Row],[due_date]]),MONTH(invoices[[#This Row],[due_date]]),1)</f>
        <v>45017</v>
      </c>
      <c r="I5794" s="1">
        <v>45023</v>
      </c>
      <c r="J5794">
        <v>13600</v>
      </c>
      <c r="K5794">
        <v>720</v>
      </c>
      <c r="L5794">
        <v>0</v>
      </c>
      <c r="M5794">
        <f>invoices[[#This Row],[rent_amount]]+invoices[[#This Row],[electricity_amount]]+invoices[[#This Row],[other_charges]]</f>
        <v>14320</v>
      </c>
      <c r="N5794" t="s">
        <v>28</v>
      </c>
      <c r="O5794" t="s">
        <v>1611</v>
      </c>
      <c r="P5794">
        <v>0</v>
      </c>
      <c r="Q5794" t="b">
        <v>0</v>
      </c>
      <c r="R5794" t="s">
        <v>1210</v>
      </c>
      <c r="S5794">
        <v>0</v>
      </c>
      <c r="T5794">
        <f>invoices[[#This Row],[total_amount]]</f>
        <v>14320</v>
      </c>
      <c r="U5794" t="s">
        <v>1940</v>
      </c>
      <c r="V5794" t="str">
        <f>INDEX([1]!Table1[tenantname],MATCH(invoices[[#This Row],[allotment_id]],[1]!Table1[TenantAllotmentID],0))</f>
        <v>Mounika C S (D11-C1)</v>
      </c>
      <c r="W5794" t="s">
        <v>14651</v>
      </c>
      <c r="X5794" t="s">
        <v>14652</v>
      </c>
      <c r="Y5794" s="4">
        <v>45017</v>
      </c>
      <c r="Z5794" t="s">
        <v>15808</v>
      </c>
      <c r="AA5794">
        <v>9761</v>
      </c>
      <c r="AB5794">
        <v>3253</v>
      </c>
      <c r="AC5794">
        <v>586</v>
      </c>
      <c r="AD5794" s="7">
        <f>invoices[[#This Row],[Rent]]+invoices[[#This Row],[Services]]+invoices[[#This Row],[GST]]</f>
        <v>13600</v>
      </c>
      <c r="AE5794" s="7">
        <f>invoices[[#This Row],[Total]]-invoices[[#This Row],[rent_amount]]</f>
        <v>0</v>
      </c>
      <c r="AF5794">
        <v>2466</v>
      </c>
      <c r="AG5794">
        <v>720</v>
      </c>
      <c r="AH5794">
        <f>invoices[[#This Row],[EB Amount]]-invoices[[#This Row],[electricity_amount]]</f>
        <v>0</v>
      </c>
    </row>
    <row r="5795" spans="1:34">
      <c r="A5795" t="s">
        <v>6550</v>
      </c>
      <c r="B5795" t="s">
        <v>22</v>
      </c>
      <c r="C5795" t="s">
        <v>5302</v>
      </c>
      <c r="D5795" t="s">
        <v>24</v>
      </c>
      <c r="E5795" t="s">
        <v>275</v>
      </c>
      <c r="F5795" t="s">
        <v>1397</v>
      </c>
      <c r="G5795" t="s">
        <v>6551</v>
      </c>
      <c r="H5795" s="1">
        <f>DATE(YEAR(invoices[[#This Row],[due_date]]),MONTH(invoices[[#This Row],[due_date]]),1)</f>
        <v>45017</v>
      </c>
      <c r="I5795" s="1">
        <v>45023</v>
      </c>
      <c r="J5795">
        <v>13600</v>
      </c>
      <c r="K5795">
        <v>1674</v>
      </c>
      <c r="L5795">
        <v>0</v>
      </c>
      <c r="M5795">
        <f>invoices[[#This Row],[rent_amount]]+invoices[[#This Row],[electricity_amount]]+invoices[[#This Row],[other_charges]]</f>
        <v>15274</v>
      </c>
      <c r="N5795" t="s">
        <v>28</v>
      </c>
      <c r="O5795" t="s">
        <v>1209</v>
      </c>
      <c r="P5795">
        <v>0</v>
      </c>
      <c r="Q5795" t="b">
        <v>0</v>
      </c>
      <c r="R5795" t="s">
        <v>1210</v>
      </c>
      <c r="S5795">
        <v>0</v>
      </c>
      <c r="T5795">
        <f>invoices[[#This Row],[total_amount]]</f>
        <v>15274</v>
      </c>
      <c r="U5795" t="s">
        <v>6552</v>
      </c>
      <c r="V5795" t="str">
        <f>INDEX([1]!Table1[tenantname],MATCH(invoices[[#This Row],[allotment_id]],[1]!Table1[TenantAllotmentID],0))</f>
        <v>Rhea  Pradhan (B44-B1)</v>
      </c>
      <c r="W5795" t="s">
        <v>15360</v>
      </c>
      <c r="X5795" t="s">
        <v>15486</v>
      </c>
      <c r="Y5795" s="4">
        <v>45017</v>
      </c>
      <c r="Z5795" t="s">
        <v>15808</v>
      </c>
      <c r="AA5795">
        <v>9761</v>
      </c>
      <c r="AB5795">
        <v>3253</v>
      </c>
      <c r="AC5795">
        <v>586</v>
      </c>
      <c r="AD5795" s="7">
        <f>invoices[[#This Row],[Rent]]+invoices[[#This Row],[Services]]+invoices[[#This Row],[GST]]</f>
        <v>13600</v>
      </c>
      <c r="AE5795" s="7">
        <f>invoices[[#This Row],[Total]]-invoices[[#This Row],[rent_amount]]</f>
        <v>0</v>
      </c>
      <c r="AF5795">
        <v>2508</v>
      </c>
      <c r="AG5795">
        <v>1674</v>
      </c>
      <c r="AH5795">
        <f>invoices[[#This Row],[EB Amount]]-invoices[[#This Row],[electricity_amount]]</f>
        <v>0</v>
      </c>
    </row>
    <row r="5796" spans="1:34">
      <c r="A5796" t="s">
        <v>6563</v>
      </c>
      <c r="B5796" t="s">
        <v>22</v>
      </c>
      <c r="C5796" t="s">
        <v>194</v>
      </c>
      <c r="D5796" t="s">
        <v>24</v>
      </c>
      <c r="E5796" t="s">
        <v>181</v>
      </c>
      <c r="F5796" t="s">
        <v>758</v>
      </c>
      <c r="G5796" t="s">
        <v>6564</v>
      </c>
      <c r="H5796" s="1">
        <f>DATE(YEAR(invoices[[#This Row],[due_date]]),MONTH(invoices[[#This Row],[due_date]]),1)</f>
        <v>45017</v>
      </c>
      <c r="I5796" s="1">
        <v>45023</v>
      </c>
      <c r="J5796">
        <v>12500</v>
      </c>
      <c r="K5796">
        <v>1488</v>
      </c>
      <c r="L5796">
        <v>0</v>
      </c>
      <c r="M5796">
        <f>invoices[[#This Row],[rent_amount]]+invoices[[#This Row],[electricity_amount]]+invoices[[#This Row],[other_charges]]</f>
        <v>13988</v>
      </c>
      <c r="N5796" t="s">
        <v>28</v>
      </c>
      <c r="O5796" t="s">
        <v>1611</v>
      </c>
      <c r="P5796">
        <v>0</v>
      </c>
      <c r="Q5796" t="b">
        <v>0</v>
      </c>
      <c r="R5796" t="s">
        <v>1210</v>
      </c>
      <c r="S5796">
        <v>0</v>
      </c>
      <c r="T5796">
        <f>invoices[[#This Row],[total_amount]]</f>
        <v>13988</v>
      </c>
      <c r="U5796" t="s">
        <v>1285</v>
      </c>
      <c r="V5796" t="str">
        <f>INDEX([1]!Table1[tenantname],MATCH(invoices[[#This Row],[allotment_id]],[1]!Table1[TenantAllotmentID],0))</f>
        <v>Nisha Nair (B24-C2)</v>
      </c>
      <c r="W5796" t="s">
        <v>14030</v>
      </c>
      <c r="X5796" t="s">
        <v>14413</v>
      </c>
      <c r="Y5796" s="4">
        <v>45017</v>
      </c>
      <c r="Z5796" t="s">
        <v>15808</v>
      </c>
      <c r="AA5796">
        <v>8971</v>
      </c>
      <c r="AB5796">
        <v>2991</v>
      </c>
      <c r="AC5796">
        <v>538</v>
      </c>
      <c r="AD5796" s="7">
        <f>invoices[[#This Row],[Rent]]+invoices[[#This Row],[Services]]+invoices[[#This Row],[GST]]</f>
        <v>12500</v>
      </c>
      <c r="AE5796" s="7">
        <f>invoices[[#This Row],[Total]]-invoices[[#This Row],[rent_amount]]</f>
        <v>0</v>
      </c>
      <c r="AF5796">
        <v>2515</v>
      </c>
      <c r="AG5796">
        <v>1488</v>
      </c>
      <c r="AH5796">
        <f>invoices[[#This Row],[EB Amount]]-invoices[[#This Row],[electricity_amount]]</f>
        <v>0</v>
      </c>
    </row>
    <row r="5797" spans="1:34">
      <c r="A5797" t="s">
        <v>6992</v>
      </c>
      <c r="B5797" t="s">
        <v>22</v>
      </c>
      <c r="C5797" t="s">
        <v>5119</v>
      </c>
      <c r="D5797" t="s">
        <v>24</v>
      </c>
      <c r="E5797" t="s">
        <v>96</v>
      </c>
      <c r="F5797" t="s">
        <v>1426</v>
      </c>
      <c r="G5797" t="s">
        <v>6993</v>
      </c>
      <c r="H5797" s="1">
        <f>DATE(YEAR(invoices[[#This Row],[due_date]]),MONTH(invoices[[#This Row],[due_date]]),1)</f>
        <v>45017</v>
      </c>
      <c r="I5797" s="1">
        <v>45023</v>
      </c>
      <c r="J5797">
        <v>1360</v>
      </c>
      <c r="K5797">
        <v>589</v>
      </c>
      <c r="L5797">
        <v>2250</v>
      </c>
      <c r="M5797">
        <f>invoices[[#This Row],[rent_amount]]+invoices[[#This Row],[electricity_amount]]+invoices[[#This Row],[other_charges]]</f>
        <v>4199</v>
      </c>
      <c r="N5797" t="s">
        <v>28</v>
      </c>
      <c r="O5797" t="s">
        <v>1438</v>
      </c>
      <c r="P5797">
        <v>0</v>
      </c>
      <c r="Q5797" t="b">
        <v>0</v>
      </c>
      <c r="R5797" t="s">
        <v>1210</v>
      </c>
      <c r="S5797">
        <v>0</v>
      </c>
      <c r="T5797">
        <f>invoices[[#This Row],[total_amount]]</f>
        <v>4199</v>
      </c>
      <c r="U5797" t="s">
        <v>5120</v>
      </c>
      <c r="V5797" t="str">
        <f>INDEX([1]!Table1[tenantname],MATCH(invoices[[#This Row],[allotment_id]],[1]!Table1[TenantAllotmentID],0))</f>
        <v>Aravind Dutta (B33-B1)</v>
      </c>
      <c r="W5797" t="s">
        <v>15335</v>
      </c>
      <c r="X5797" t="s">
        <v>15336</v>
      </c>
      <c r="Y5797" s="4">
        <v>45017</v>
      </c>
      <c r="Z5797" t="s">
        <v>15808</v>
      </c>
      <c r="AA5797">
        <v>976</v>
      </c>
      <c r="AB5797">
        <v>325</v>
      </c>
      <c r="AC5797">
        <v>59</v>
      </c>
      <c r="AD5797" s="7">
        <f>invoices[[#This Row],[Rent]]+invoices[[#This Row],[Services]]+invoices[[#This Row],[GST]]</f>
        <v>1360</v>
      </c>
      <c r="AE5797" s="7">
        <f>invoices[[#This Row],[Total]]-invoices[[#This Row],[rent_amount]]</f>
        <v>0</v>
      </c>
      <c r="AF5797">
        <v>2729</v>
      </c>
      <c r="AG5797">
        <v>589</v>
      </c>
      <c r="AH5797">
        <f>invoices[[#This Row],[EB Amount]]-invoices[[#This Row],[electricity_amount]]</f>
        <v>0</v>
      </c>
    </row>
    <row r="5798" spans="1:34">
      <c r="A5798" t="s">
        <v>7042</v>
      </c>
      <c r="B5798" t="s">
        <v>22</v>
      </c>
      <c r="C5798" t="s">
        <v>974</v>
      </c>
      <c r="D5798" t="s">
        <v>24</v>
      </c>
      <c r="E5798" t="s">
        <v>50</v>
      </c>
      <c r="F5798" t="s">
        <v>485</v>
      </c>
      <c r="G5798" t="s">
        <v>7043</v>
      </c>
      <c r="H5798" s="1">
        <f>DATE(YEAR(invoices[[#This Row],[due_date]]),MONTH(invoices[[#This Row],[due_date]]),1)</f>
        <v>45017</v>
      </c>
      <c r="I5798" s="1">
        <v>45023</v>
      </c>
      <c r="J5798">
        <v>13600</v>
      </c>
      <c r="K5798">
        <v>0</v>
      </c>
      <c r="L5798">
        <v>0</v>
      </c>
      <c r="M5798">
        <f>invoices[[#This Row],[rent_amount]]+invoices[[#This Row],[electricity_amount]]+invoices[[#This Row],[other_charges]]</f>
        <v>13600</v>
      </c>
      <c r="N5798" t="s">
        <v>28</v>
      </c>
      <c r="O5798" t="s">
        <v>1209</v>
      </c>
      <c r="P5798">
        <v>0</v>
      </c>
      <c r="Q5798" t="b">
        <v>0</v>
      </c>
      <c r="R5798" t="s">
        <v>1210</v>
      </c>
      <c r="S5798">
        <v>0</v>
      </c>
      <c r="T5798">
        <f>invoices[[#This Row],[total_amount]]</f>
        <v>13600</v>
      </c>
      <c r="U5798" t="s">
        <v>1512</v>
      </c>
      <c r="V5798" t="str">
        <f>INDEX([1]!Table1[tenantname],MATCH(invoices[[#This Row],[allotment_id]],[1]!Table1[TenantAllotmentID],0))</f>
        <v>Utkarsh De (B32-B2)</v>
      </c>
      <c r="W5798" t="s">
        <v>14300</v>
      </c>
      <c r="X5798" t="s">
        <v>14501</v>
      </c>
      <c r="Y5798" s="4">
        <v>45017</v>
      </c>
      <c r="Z5798" t="s">
        <v>15808</v>
      </c>
      <c r="AA5798">
        <v>9761</v>
      </c>
      <c r="AB5798">
        <v>3253</v>
      </c>
      <c r="AC5798">
        <v>586</v>
      </c>
      <c r="AD5798" s="7">
        <f>invoices[[#This Row],[Rent]]+invoices[[#This Row],[Services]]+invoices[[#This Row],[GST]]</f>
        <v>13600</v>
      </c>
      <c r="AE5798" s="7">
        <f>invoices[[#This Row],[Total]]-invoices[[#This Row],[rent_amount]]</f>
        <v>0</v>
      </c>
      <c r="AF5798">
        <v>2755</v>
      </c>
      <c r="AG5798">
        <v>0</v>
      </c>
      <c r="AH5798">
        <f>invoices[[#This Row],[EB Amount]]-invoices[[#This Row],[electricity_amount]]</f>
        <v>0</v>
      </c>
    </row>
    <row r="5799" spans="1:34">
      <c r="A5799" t="s">
        <v>7123</v>
      </c>
      <c r="B5799" t="s">
        <v>22</v>
      </c>
      <c r="C5799" t="s">
        <v>741</v>
      </c>
      <c r="D5799" t="s">
        <v>24</v>
      </c>
      <c r="E5799" t="s">
        <v>155</v>
      </c>
      <c r="F5799" t="s">
        <v>742</v>
      </c>
      <c r="G5799" t="s">
        <v>7124</v>
      </c>
      <c r="H5799" s="1">
        <f>DATE(YEAR(invoices[[#This Row],[due_date]]),MONTH(invoices[[#This Row],[due_date]]),1)</f>
        <v>45017</v>
      </c>
      <c r="I5799" s="1">
        <v>45023</v>
      </c>
      <c r="J5799">
        <v>11340</v>
      </c>
      <c r="K5799">
        <v>0</v>
      </c>
      <c r="L5799">
        <v>0</v>
      </c>
      <c r="M5799">
        <f>invoices[[#This Row],[rent_amount]]+invoices[[#This Row],[electricity_amount]]+invoices[[#This Row],[other_charges]]</f>
        <v>11340</v>
      </c>
      <c r="N5799" t="s">
        <v>28</v>
      </c>
      <c r="O5799" t="s">
        <v>1611</v>
      </c>
      <c r="P5799">
        <v>0</v>
      </c>
      <c r="Q5799" t="b">
        <v>0</v>
      </c>
      <c r="R5799" t="s">
        <v>1210</v>
      </c>
      <c r="S5799">
        <v>0</v>
      </c>
      <c r="T5799">
        <f>invoices[[#This Row],[total_amount]]</f>
        <v>11340</v>
      </c>
      <c r="U5799" t="s">
        <v>745</v>
      </c>
      <c r="V5799" t="str">
        <f>INDEX([1]!Table1[tenantname],MATCH(invoices[[#This Row],[allotment_id]],[1]!Table1[TenantAllotmentID],0))</f>
        <v>Geetesh Gangone (C44-C1)</v>
      </c>
      <c r="W5799" t="s">
        <v>14215</v>
      </c>
      <c r="X5799" t="s">
        <v>14216</v>
      </c>
      <c r="Y5799" s="4">
        <v>45017</v>
      </c>
      <c r="Z5799" t="s">
        <v>15808</v>
      </c>
      <c r="AA5799">
        <v>8139</v>
      </c>
      <c r="AB5799">
        <v>2713</v>
      </c>
      <c r="AC5799">
        <v>488</v>
      </c>
      <c r="AD5799" s="7">
        <f>invoices[[#This Row],[Rent]]+invoices[[#This Row],[Services]]+invoices[[#This Row],[GST]]</f>
        <v>11340</v>
      </c>
      <c r="AE5799" s="7">
        <f>invoices[[#This Row],[Total]]-invoices[[#This Row],[rent_amount]]</f>
        <v>0</v>
      </c>
      <c r="AF5799">
        <v>2796</v>
      </c>
      <c r="AG5799">
        <v>0</v>
      </c>
      <c r="AH5799">
        <f>invoices[[#This Row],[EB Amount]]-invoices[[#This Row],[electricity_amount]]</f>
        <v>0</v>
      </c>
    </row>
    <row r="5800" spans="1:34">
      <c r="A5800" t="s">
        <v>7128</v>
      </c>
      <c r="B5800" t="s">
        <v>22</v>
      </c>
      <c r="C5800" t="s">
        <v>7129</v>
      </c>
      <c r="D5800" t="s">
        <v>24</v>
      </c>
      <c r="E5800" t="s">
        <v>268</v>
      </c>
      <c r="F5800" t="s">
        <v>323</v>
      </c>
      <c r="G5800" t="s">
        <v>7130</v>
      </c>
      <c r="H5800" s="1">
        <f>DATE(YEAR(invoices[[#This Row],[due_date]]),MONTH(invoices[[#This Row],[due_date]]),1)</f>
        <v>45017</v>
      </c>
      <c r="I5800" s="1">
        <v>45023</v>
      </c>
      <c r="J5800">
        <v>14030</v>
      </c>
      <c r="K5800">
        <v>0</v>
      </c>
      <c r="L5800">
        <v>0</v>
      </c>
      <c r="M5800">
        <f>invoices[[#This Row],[rent_amount]]+invoices[[#This Row],[electricity_amount]]+invoices[[#This Row],[other_charges]]</f>
        <v>14030</v>
      </c>
      <c r="N5800" t="s">
        <v>28</v>
      </c>
      <c r="O5800" t="s">
        <v>1209</v>
      </c>
      <c r="P5800">
        <v>0</v>
      </c>
      <c r="Q5800" t="b">
        <v>0</v>
      </c>
      <c r="R5800" t="s">
        <v>1210</v>
      </c>
      <c r="S5800">
        <v>0</v>
      </c>
      <c r="T5800">
        <f>invoices[[#This Row],[total_amount]]</f>
        <v>14030</v>
      </c>
      <c r="U5800" t="s">
        <v>7131</v>
      </c>
      <c r="V5800" t="str">
        <f>INDEX([1]!Table1[tenantname],MATCH(invoices[[#This Row],[allotment_id]],[1]!Table1[TenantAllotmentID],0))</f>
        <v>Soumya Banerjee (C21-A1)</v>
      </c>
      <c r="W5800" t="s">
        <v>15534</v>
      </c>
      <c r="X5800" t="s">
        <v>15535</v>
      </c>
      <c r="Y5800" s="4">
        <v>45017</v>
      </c>
      <c r="Z5800" t="s">
        <v>15808</v>
      </c>
      <c r="AA5800">
        <v>10070</v>
      </c>
      <c r="AB5800">
        <v>3356</v>
      </c>
      <c r="AC5800">
        <v>604</v>
      </c>
      <c r="AD5800" s="7">
        <f>invoices[[#This Row],[Rent]]+invoices[[#This Row],[Services]]+invoices[[#This Row],[GST]]</f>
        <v>14030</v>
      </c>
      <c r="AE5800" s="7">
        <f>invoices[[#This Row],[Total]]-invoices[[#This Row],[rent_amount]]</f>
        <v>0</v>
      </c>
      <c r="AF5800">
        <v>2798</v>
      </c>
      <c r="AG5800">
        <v>0</v>
      </c>
      <c r="AH5800">
        <f>invoices[[#This Row],[EB Amount]]-invoices[[#This Row],[electricity_amount]]</f>
        <v>0</v>
      </c>
    </row>
    <row r="5801" spans="1:34">
      <c r="A5801" t="s">
        <v>7255</v>
      </c>
      <c r="B5801" t="s">
        <v>22</v>
      </c>
      <c r="C5801" t="s">
        <v>57</v>
      </c>
      <c r="D5801" t="s">
        <v>24</v>
      </c>
      <c r="E5801" t="s">
        <v>34</v>
      </c>
      <c r="F5801" t="s">
        <v>58</v>
      </c>
      <c r="G5801" t="s">
        <v>7256</v>
      </c>
      <c r="H5801" s="1">
        <f>DATE(YEAR(invoices[[#This Row],[due_date]]),MONTH(invoices[[#This Row],[due_date]]),1)</f>
        <v>45017</v>
      </c>
      <c r="I5801" s="1">
        <v>45023</v>
      </c>
      <c r="J5801">
        <v>13600</v>
      </c>
      <c r="K5801">
        <v>2170</v>
      </c>
      <c r="L5801">
        <v>0</v>
      </c>
      <c r="M5801">
        <f>invoices[[#This Row],[rent_amount]]+invoices[[#This Row],[electricity_amount]]+invoices[[#This Row],[other_charges]]</f>
        <v>15770</v>
      </c>
      <c r="N5801" t="s">
        <v>28</v>
      </c>
      <c r="O5801" t="s">
        <v>1209</v>
      </c>
      <c r="P5801">
        <v>0</v>
      </c>
      <c r="Q5801" t="b">
        <v>0</v>
      </c>
      <c r="R5801" t="s">
        <v>1210</v>
      </c>
      <c r="S5801">
        <v>0</v>
      </c>
      <c r="T5801">
        <f>invoices[[#This Row],[total_amount]]</f>
        <v>15770</v>
      </c>
      <c r="U5801" t="s">
        <v>62</v>
      </c>
      <c r="V5801" t="str">
        <f>INDEX([1]!Table1[tenantname],MATCH(invoices[[#This Row],[allotment_id]],[1]!Table1[TenantAllotmentID],0))</f>
        <v>Siddhi Mulay (B43-B2)</v>
      </c>
      <c r="W5801" t="s">
        <v>13992</v>
      </c>
      <c r="X5801" t="s">
        <v>13993</v>
      </c>
      <c r="Y5801" s="4">
        <v>45017</v>
      </c>
      <c r="Z5801" t="s">
        <v>15808</v>
      </c>
      <c r="AA5801">
        <v>9761</v>
      </c>
      <c r="AB5801">
        <v>3253</v>
      </c>
      <c r="AC5801">
        <v>586</v>
      </c>
      <c r="AD5801" s="7">
        <f>invoices[[#This Row],[Rent]]+invoices[[#This Row],[Services]]+invoices[[#This Row],[GST]]</f>
        <v>13600</v>
      </c>
      <c r="AE5801" s="7">
        <f>invoices[[#This Row],[Total]]-invoices[[#This Row],[rent_amount]]</f>
        <v>0</v>
      </c>
      <c r="AF5801">
        <v>2859</v>
      </c>
      <c r="AG5801">
        <v>2170</v>
      </c>
      <c r="AH5801">
        <f>invoices[[#This Row],[EB Amount]]-invoices[[#This Row],[electricity_amount]]</f>
        <v>0</v>
      </c>
    </row>
    <row r="5802" spans="1:34">
      <c r="A5802" t="s">
        <v>7303</v>
      </c>
      <c r="B5802" t="s">
        <v>22</v>
      </c>
      <c r="C5802" t="s">
        <v>5492</v>
      </c>
      <c r="D5802" t="s">
        <v>24</v>
      </c>
      <c r="E5802" t="s">
        <v>112</v>
      </c>
      <c r="F5802" t="s">
        <v>113</v>
      </c>
      <c r="G5802" t="s">
        <v>7304</v>
      </c>
      <c r="H5802" s="1">
        <f>DATE(YEAR(invoices[[#This Row],[due_date]]),MONTH(invoices[[#This Row],[due_date]]),1)</f>
        <v>45017</v>
      </c>
      <c r="I5802" s="1">
        <v>45023</v>
      </c>
      <c r="J5802">
        <v>11760</v>
      </c>
      <c r="K5802">
        <v>0</v>
      </c>
      <c r="L5802">
        <v>0</v>
      </c>
      <c r="M5802">
        <f>invoices[[#This Row],[rent_amount]]+invoices[[#This Row],[electricity_amount]]+invoices[[#This Row],[other_charges]]</f>
        <v>11760</v>
      </c>
      <c r="N5802" t="s">
        <v>28</v>
      </c>
      <c r="O5802" t="s">
        <v>1611</v>
      </c>
      <c r="P5802">
        <v>0</v>
      </c>
      <c r="Q5802" t="b">
        <v>0</v>
      </c>
      <c r="R5802" t="s">
        <v>1210</v>
      </c>
      <c r="S5802">
        <v>0</v>
      </c>
      <c r="T5802">
        <f>invoices[[#This Row],[total_amount]]</f>
        <v>11760</v>
      </c>
      <c r="U5802" t="s">
        <v>5494</v>
      </c>
      <c r="V5802" t="str">
        <f>INDEX([1]!Table1[tenantname],MATCH(invoices[[#This Row],[allotment_id]],[1]!Table1[TenantAllotmentID],0))</f>
        <v>Mariya Ginwala (A23-C1)</v>
      </c>
      <c r="W5802" t="s">
        <v>15381</v>
      </c>
      <c r="X5802" t="s">
        <v>15382</v>
      </c>
      <c r="Y5802" s="4">
        <v>45017</v>
      </c>
      <c r="Z5802" t="s">
        <v>15808</v>
      </c>
      <c r="AA5802">
        <v>8442</v>
      </c>
      <c r="AB5802">
        <v>2812</v>
      </c>
      <c r="AC5802">
        <v>506</v>
      </c>
      <c r="AD5802" s="7">
        <f>invoices[[#This Row],[Rent]]+invoices[[#This Row],[Services]]+invoices[[#This Row],[GST]]</f>
        <v>11760</v>
      </c>
      <c r="AE5802" s="7">
        <f>invoices[[#This Row],[Total]]-invoices[[#This Row],[rent_amount]]</f>
        <v>0</v>
      </c>
      <c r="AF5802">
        <v>2884</v>
      </c>
      <c r="AG5802">
        <v>0</v>
      </c>
      <c r="AH5802">
        <f>invoices[[#This Row],[EB Amount]]-invoices[[#This Row],[electricity_amount]]</f>
        <v>0</v>
      </c>
    </row>
    <row r="5803" spans="1:34">
      <c r="A5803" t="s">
        <v>7333</v>
      </c>
      <c r="B5803" t="s">
        <v>22</v>
      </c>
      <c r="C5803" t="s">
        <v>1517</v>
      </c>
      <c r="D5803" t="s">
        <v>24</v>
      </c>
      <c r="E5803" t="s">
        <v>349</v>
      </c>
      <c r="F5803" t="s">
        <v>878</v>
      </c>
      <c r="G5803" t="s">
        <v>7334</v>
      </c>
      <c r="H5803" s="1">
        <f>DATE(YEAR(invoices[[#This Row],[due_date]]),MONTH(invoices[[#This Row],[due_date]]),1)</f>
        <v>45017</v>
      </c>
      <c r="I5803" s="1">
        <v>45023</v>
      </c>
      <c r="J5803">
        <v>18300</v>
      </c>
      <c r="K5803">
        <v>868</v>
      </c>
      <c r="L5803">
        <v>0</v>
      </c>
      <c r="M5803">
        <f>invoices[[#This Row],[rent_amount]]+invoices[[#This Row],[electricity_amount]]+invoices[[#This Row],[other_charges]]</f>
        <v>19168</v>
      </c>
      <c r="N5803" t="s">
        <v>28</v>
      </c>
      <c r="O5803" t="s">
        <v>1438</v>
      </c>
      <c r="P5803">
        <v>0</v>
      </c>
      <c r="Q5803" t="b">
        <v>0</v>
      </c>
      <c r="R5803" t="s">
        <v>1210</v>
      </c>
      <c r="S5803">
        <v>0</v>
      </c>
      <c r="T5803">
        <f>invoices[[#This Row],[total_amount]]</f>
        <v>19168</v>
      </c>
      <c r="U5803" t="s">
        <v>1518</v>
      </c>
      <c r="V5803" t="str">
        <f>INDEX([1]!Table1[tenantname],MATCH(invoices[[#This Row],[allotment_id]],[1]!Table1[TenantAllotmentID],0))</f>
        <v>Binayak Debgupta (B11-A1)</v>
      </c>
      <c r="W5803" t="s">
        <v>14504</v>
      </c>
      <c r="X5803" t="s">
        <v>14505</v>
      </c>
      <c r="Y5803" s="4">
        <v>45017</v>
      </c>
      <c r="Z5803" t="s">
        <v>15808</v>
      </c>
      <c r="AA5803">
        <v>13134</v>
      </c>
      <c r="AB5803">
        <v>4378</v>
      </c>
      <c r="AC5803">
        <v>788</v>
      </c>
      <c r="AD5803" s="7">
        <f>invoices[[#This Row],[Rent]]+invoices[[#This Row],[Services]]+invoices[[#This Row],[GST]]</f>
        <v>18300</v>
      </c>
      <c r="AE5803" s="7">
        <f>invoices[[#This Row],[Total]]-invoices[[#This Row],[rent_amount]]</f>
        <v>0</v>
      </c>
      <c r="AF5803">
        <v>2899</v>
      </c>
      <c r="AG5803">
        <v>868</v>
      </c>
      <c r="AH5803">
        <f>invoices[[#This Row],[EB Amount]]-invoices[[#This Row],[electricity_amount]]</f>
        <v>0</v>
      </c>
    </row>
    <row r="5804" spans="1:34">
      <c r="A5804" t="s">
        <v>7347</v>
      </c>
      <c r="B5804" t="s">
        <v>22</v>
      </c>
      <c r="C5804" t="s">
        <v>5154</v>
      </c>
      <c r="D5804" t="s">
        <v>24</v>
      </c>
      <c r="E5804" t="s">
        <v>342</v>
      </c>
      <c r="F5804" t="s">
        <v>343</v>
      </c>
      <c r="G5804" t="s">
        <v>7348</v>
      </c>
      <c r="H5804" s="1">
        <f>DATE(YEAR(invoices[[#This Row],[due_date]]),MONTH(invoices[[#This Row],[due_date]]),1)</f>
        <v>45017</v>
      </c>
      <c r="I5804" s="1">
        <v>45023</v>
      </c>
      <c r="J5804">
        <v>13600</v>
      </c>
      <c r="K5804">
        <v>1550</v>
      </c>
      <c r="L5804">
        <v>0</v>
      </c>
      <c r="M5804">
        <f>invoices[[#This Row],[rent_amount]]+invoices[[#This Row],[electricity_amount]]+invoices[[#This Row],[other_charges]]</f>
        <v>15150</v>
      </c>
      <c r="N5804" t="s">
        <v>28</v>
      </c>
      <c r="O5804" t="s">
        <v>1438</v>
      </c>
      <c r="P5804">
        <v>0</v>
      </c>
      <c r="Q5804" t="b">
        <v>0</v>
      </c>
      <c r="R5804" t="s">
        <v>1210</v>
      </c>
      <c r="S5804">
        <v>0</v>
      </c>
      <c r="T5804">
        <f>invoices[[#This Row],[total_amount]]</f>
        <v>15150</v>
      </c>
      <c r="U5804" t="s">
        <v>5156</v>
      </c>
      <c r="V5804" t="str">
        <f>INDEX([1]!Table1[tenantname],MATCH(invoices[[#This Row],[allotment_id]],[1]!Table1[TenantAllotmentID],0))</f>
        <v>Anusuya Nachiyappan (D11-B1)</v>
      </c>
      <c r="W5804" t="s">
        <v>15341</v>
      </c>
      <c r="X5804" t="s">
        <v>15342</v>
      </c>
      <c r="Y5804" s="4">
        <v>45017</v>
      </c>
      <c r="Z5804" t="s">
        <v>15808</v>
      </c>
      <c r="AA5804">
        <v>9761</v>
      </c>
      <c r="AB5804">
        <v>3253</v>
      </c>
      <c r="AC5804">
        <v>586</v>
      </c>
      <c r="AD5804" s="7">
        <f>invoices[[#This Row],[Rent]]+invoices[[#This Row],[Services]]+invoices[[#This Row],[GST]]</f>
        <v>13600</v>
      </c>
      <c r="AE5804" s="7">
        <f>invoices[[#This Row],[Total]]-invoices[[#This Row],[rent_amount]]</f>
        <v>0</v>
      </c>
      <c r="AF5804">
        <v>2906</v>
      </c>
      <c r="AG5804">
        <v>1550</v>
      </c>
      <c r="AH5804">
        <f>invoices[[#This Row],[EB Amount]]-invoices[[#This Row],[electricity_amount]]</f>
        <v>0</v>
      </c>
    </row>
    <row r="5805" spans="1:34">
      <c r="A5805" s="2" t="s">
        <v>7377</v>
      </c>
      <c r="B5805" t="s">
        <v>22</v>
      </c>
      <c r="C5805" t="s">
        <v>7023</v>
      </c>
      <c r="D5805" t="s">
        <v>24</v>
      </c>
      <c r="E5805" t="s">
        <v>34</v>
      </c>
      <c r="F5805" t="s">
        <v>837</v>
      </c>
      <c r="G5805" t="s">
        <v>7378</v>
      </c>
      <c r="H5805" s="1">
        <f>DATE(YEAR(invoices[[#This Row],[due_date]]),MONTH(invoices[[#This Row],[due_date]]),1)</f>
        <v>45017</v>
      </c>
      <c r="I5805" s="1">
        <v>45023</v>
      </c>
      <c r="J5805">
        <v>5460</v>
      </c>
      <c r="K5805">
        <v>0</v>
      </c>
      <c r="L5805">
        <v>0</v>
      </c>
      <c r="M5805">
        <f>invoices[[#This Row],[rent_amount]]+invoices[[#This Row],[electricity_amount]]+invoices[[#This Row],[other_charges]]</f>
        <v>5460</v>
      </c>
      <c r="N5805" t="s">
        <v>28</v>
      </c>
      <c r="O5805" t="s">
        <v>1611</v>
      </c>
      <c r="P5805">
        <v>0</v>
      </c>
      <c r="Q5805" t="b">
        <v>0</v>
      </c>
      <c r="R5805" t="s">
        <v>1210</v>
      </c>
      <c r="S5805">
        <v>0</v>
      </c>
      <c r="T5805">
        <f>invoices[[#This Row],[total_amount]]</f>
        <v>5460</v>
      </c>
      <c r="U5805" t="s">
        <v>7025</v>
      </c>
      <c r="V5805" t="str">
        <f>INDEX([1]!Table1[tenantname],MATCH(invoices[[#This Row],[allotment_id]],[1]!Table1[TenantAllotmentID],0))</f>
        <v>Krithika K (B43-C1)</v>
      </c>
      <c r="W5805" t="s">
        <v>15522</v>
      </c>
      <c r="X5805" t="s">
        <v>15523</v>
      </c>
      <c r="Y5805" s="4">
        <v>45017</v>
      </c>
      <c r="Z5805" t="s">
        <v>15808</v>
      </c>
      <c r="AA5805">
        <v>3919</v>
      </c>
      <c r="AB5805">
        <v>1306</v>
      </c>
      <c r="AC5805">
        <v>235</v>
      </c>
      <c r="AD5805" s="7">
        <f>invoices[[#This Row],[Rent]]+invoices[[#This Row],[Services]]+invoices[[#This Row],[GST]]</f>
        <v>5460</v>
      </c>
      <c r="AE5805" s="7">
        <f>invoices[[#This Row],[Total]]-invoices[[#This Row],[rent_amount]]</f>
        <v>0</v>
      </c>
      <c r="AF5805">
        <v>2921</v>
      </c>
      <c r="AG5805">
        <v>0</v>
      </c>
      <c r="AH5805">
        <f>invoices[[#This Row],[EB Amount]]-invoices[[#This Row],[electricity_amount]]</f>
        <v>0</v>
      </c>
    </row>
    <row r="5806" spans="1:34">
      <c r="A5806" t="s">
        <v>7477</v>
      </c>
      <c r="B5806" t="s">
        <v>22</v>
      </c>
      <c r="C5806" t="s">
        <v>6870</v>
      </c>
      <c r="D5806" t="s">
        <v>24</v>
      </c>
      <c r="E5806" t="s">
        <v>476</v>
      </c>
      <c r="F5806" t="s">
        <v>1388</v>
      </c>
      <c r="G5806" t="s">
        <v>7478</v>
      </c>
      <c r="H5806" s="1">
        <f>DATE(YEAR(invoices[[#This Row],[due_date]]),MONTH(invoices[[#This Row],[due_date]]),1)</f>
        <v>45017</v>
      </c>
      <c r="I5806" s="1">
        <v>45023</v>
      </c>
      <c r="J5806">
        <v>13600</v>
      </c>
      <c r="K5806">
        <v>1705</v>
      </c>
      <c r="L5806">
        <v>2250</v>
      </c>
      <c r="M5806">
        <f>invoices[[#This Row],[rent_amount]]+invoices[[#This Row],[electricity_amount]]+invoices[[#This Row],[other_charges]]</f>
        <v>17555</v>
      </c>
      <c r="N5806" t="s">
        <v>28</v>
      </c>
      <c r="O5806" t="s">
        <v>1438</v>
      </c>
      <c r="P5806">
        <v>0</v>
      </c>
      <c r="Q5806" t="b">
        <v>0</v>
      </c>
      <c r="R5806" t="s">
        <v>1210</v>
      </c>
      <c r="S5806">
        <v>0</v>
      </c>
      <c r="T5806">
        <f>invoices[[#This Row],[total_amount]]</f>
        <v>17555</v>
      </c>
      <c r="U5806" t="s">
        <v>7479</v>
      </c>
      <c r="V5806" t="str">
        <f>INDEX([1]!Table1[tenantname],MATCH(invoices[[#This Row],[allotment_id]],[1]!Table1[TenantAllotmentID],0))</f>
        <v>Agni sharman V (B41-B1)</v>
      </c>
      <c r="W5806" t="s">
        <v>15510</v>
      </c>
      <c r="X5806" t="s">
        <v>15554</v>
      </c>
      <c r="Y5806" s="4">
        <v>45017</v>
      </c>
      <c r="Z5806" t="s">
        <v>15808</v>
      </c>
      <c r="AA5806">
        <v>9761</v>
      </c>
      <c r="AB5806">
        <v>3253</v>
      </c>
      <c r="AC5806">
        <v>586</v>
      </c>
      <c r="AD5806" s="7">
        <f>invoices[[#This Row],[Rent]]+invoices[[#This Row],[Services]]+invoices[[#This Row],[GST]]</f>
        <v>13600</v>
      </c>
      <c r="AE5806" s="7">
        <f>invoices[[#This Row],[Total]]-invoices[[#This Row],[rent_amount]]</f>
        <v>0</v>
      </c>
      <c r="AF5806">
        <v>2971</v>
      </c>
      <c r="AG5806">
        <v>1705</v>
      </c>
      <c r="AH5806">
        <f>invoices[[#This Row],[EB Amount]]-invoices[[#This Row],[electricity_amount]]</f>
        <v>0</v>
      </c>
    </row>
    <row r="5807" spans="1:34">
      <c r="A5807" t="s">
        <v>7739</v>
      </c>
      <c r="B5807" t="s">
        <v>22</v>
      </c>
      <c r="C5807" t="s">
        <v>1642</v>
      </c>
      <c r="D5807" t="s">
        <v>24</v>
      </c>
      <c r="E5807" t="s">
        <v>254</v>
      </c>
      <c r="F5807" t="s">
        <v>1092</v>
      </c>
      <c r="G5807" t="s">
        <v>7740</v>
      </c>
      <c r="H5807" s="1">
        <f>DATE(YEAR(invoices[[#This Row],[due_date]]),MONTH(invoices[[#This Row],[due_date]]),1)</f>
        <v>45017</v>
      </c>
      <c r="I5807" s="1">
        <v>45023</v>
      </c>
      <c r="J5807">
        <v>13600</v>
      </c>
      <c r="K5807">
        <v>1333</v>
      </c>
      <c r="L5807">
        <v>0</v>
      </c>
      <c r="M5807">
        <f>invoices[[#This Row],[rent_amount]]+invoices[[#This Row],[electricity_amount]]+invoices[[#This Row],[other_charges]]</f>
        <v>14933</v>
      </c>
      <c r="N5807" t="s">
        <v>28</v>
      </c>
      <c r="O5807" t="s">
        <v>1611</v>
      </c>
      <c r="P5807">
        <v>0</v>
      </c>
      <c r="Q5807" t="b">
        <v>0</v>
      </c>
      <c r="R5807" t="s">
        <v>1210</v>
      </c>
      <c r="S5807">
        <v>0</v>
      </c>
      <c r="T5807">
        <f>invoices[[#This Row],[total_amount]]</f>
        <v>14933</v>
      </c>
      <c r="U5807" t="s">
        <v>1644</v>
      </c>
      <c r="V5807" t="str">
        <f>INDEX([1]!Table1[tenantname],MATCH(invoices[[#This Row],[allotment_id]],[1]!Table1[TenantAllotmentID],0))</f>
        <v>Greeshma Krishna (C42-B2)</v>
      </c>
      <c r="W5807" t="s">
        <v>14549</v>
      </c>
      <c r="X5807" t="s">
        <v>14550</v>
      </c>
      <c r="Y5807" s="4">
        <v>45017</v>
      </c>
      <c r="Z5807" t="s">
        <v>15808</v>
      </c>
      <c r="AA5807">
        <v>9761</v>
      </c>
      <c r="AB5807">
        <v>3253</v>
      </c>
      <c r="AC5807">
        <v>586</v>
      </c>
      <c r="AD5807" s="7">
        <f>invoices[[#This Row],[Rent]]+invoices[[#This Row],[Services]]+invoices[[#This Row],[GST]]</f>
        <v>13600</v>
      </c>
      <c r="AE5807" s="7">
        <f>invoices[[#This Row],[Total]]-invoices[[#This Row],[rent_amount]]</f>
        <v>0</v>
      </c>
      <c r="AF5807">
        <v>3104</v>
      </c>
      <c r="AG5807">
        <v>1333</v>
      </c>
      <c r="AH5807">
        <f>invoices[[#This Row],[EB Amount]]-invoices[[#This Row],[electricity_amount]]</f>
        <v>0</v>
      </c>
    </row>
    <row r="5808" spans="1:34">
      <c r="A5808" t="s">
        <v>7822</v>
      </c>
      <c r="B5808" t="s">
        <v>22</v>
      </c>
      <c r="C5808" t="s">
        <v>2923</v>
      </c>
      <c r="D5808" t="s">
        <v>24</v>
      </c>
      <c r="E5808" t="s">
        <v>147</v>
      </c>
      <c r="F5808" t="s">
        <v>336</v>
      </c>
      <c r="G5808" t="s">
        <v>7823</v>
      </c>
      <c r="H5808" s="1">
        <f>DATE(YEAR(invoices[[#This Row],[due_date]]),MONTH(invoices[[#This Row],[due_date]]),1)</f>
        <v>45017</v>
      </c>
      <c r="I5808" s="1">
        <v>45023</v>
      </c>
      <c r="J5808">
        <v>13600</v>
      </c>
      <c r="K5808">
        <v>837</v>
      </c>
      <c r="L5808">
        <v>0</v>
      </c>
      <c r="M5808">
        <f>invoices[[#This Row],[rent_amount]]+invoices[[#This Row],[electricity_amount]]+invoices[[#This Row],[other_charges]]</f>
        <v>14437</v>
      </c>
      <c r="N5808" t="s">
        <v>28</v>
      </c>
      <c r="O5808" t="s">
        <v>1209</v>
      </c>
      <c r="P5808">
        <v>0</v>
      </c>
      <c r="Q5808" t="b">
        <v>0</v>
      </c>
      <c r="R5808" t="s">
        <v>1210</v>
      </c>
      <c r="S5808">
        <v>0</v>
      </c>
      <c r="T5808">
        <f>invoices[[#This Row],[total_amount]]</f>
        <v>14437</v>
      </c>
      <c r="U5808" t="s">
        <v>2924</v>
      </c>
      <c r="V5808" t="str">
        <f>INDEX([1]!Table1[tenantname],MATCH(invoices[[#This Row],[allotment_id]],[1]!Table1[TenantAllotmentID],0))</f>
        <v>Snehangshu Chakraborty (C31-D1)</v>
      </c>
      <c r="W5808" t="s">
        <v>14925</v>
      </c>
      <c r="X5808" t="s">
        <v>14926</v>
      </c>
      <c r="Y5808" s="4">
        <v>45017</v>
      </c>
      <c r="Z5808" t="s">
        <v>15808</v>
      </c>
      <c r="AA5808">
        <v>9761</v>
      </c>
      <c r="AB5808">
        <v>3253</v>
      </c>
      <c r="AC5808">
        <v>586</v>
      </c>
      <c r="AD5808" s="7">
        <f>invoices[[#This Row],[Rent]]+invoices[[#This Row],[Services]]+invoices[[#This Row],[GST]]</f>
        <v>13600</v>
      </c>
      <c r="AE5808" s="7">
        <f>invoices[[#This Row],[Total]]-invoices[[#This Row],[rent_amount]]</f>
        <v>0</v>
      </c>
      <c r="AF5808">
        <v>3149</v>
      </c>
      <c r="AG5808">
        <v>837</v>
      </c>
      <c r="AH5808">
        <f>invoices[[#This Row],[EB Amount]]-invoices[[#This Row],[electricity_amount]]</f>
        <v>0</v>
      </c>
    </row>
    <row r="5809" spans="1:34">
      <c r="A5809" t="s">
        <v>8004</v>
      </c>
      <c r="B5809" t="s">
        <v>22</v>
      </c>
      <c r="C5809" t="s">
        <v>1454</v>
      </c>
      <c r="D5809" t="s">
        <v>24</v>
      </c>
      <c r="E5809" t="s">
        <v>50</v>
      </c>
      <c r="F5809" t="s">
        <v>133</v>
      </c>
      <c r="G5809" t="s">
        <v>8005</v>
      </c>
      <c r="H5809" s="1">
        <f>DATE(YEAR(invoices[[#This Row],[due_date]]),MONTH(invoices[[#This Row],[due_date]]),1)</f>
        <v>45017</v>
      </c>
      <c r="I5809" s="1">
        <v>45023</v>
      </c>
      <c r="J5809">
        <v>12500</v>
      </c>
      <c r="K5809">
        <v>1085</v>
      </c>
      <c r="L5809">
        <v>0</v>
      </c>
      <c r="M5809">
        <f>invoices[[#This Row],[rent_amount]]+invoices[[#This Row],[electricity_amount]]+invoices[[#This Row],[other_charges]]</f>
        <v>13585</v>
      </c>
      <c r="N5809" t="s">
        <v>28</v>
      </c>
      <c r="O5809" t="s">
        <v>1209</v>
      </c>
      <c r="P5809">
        <v>0</v>
      </c>
      <c r="Q5809" t="b">
        <v>0</v>
      </c>
      <c r="R5809" t="s">
        <v>1210</v>
      </c>
      <c r="S5809">
        <v>0</v>
      </c>
      <c r="T5809">
        <f>invoices[[#This Row],[total_amount]]</f>
        <v>13585</v>
      </c>
      <c r="U5809" t="s">
        <v>2095</v>
      </c>
      <c r="V5809" t="str">
        <f>INDEX([1]!Table1[tenantname],MATCH(invoices[[#This Row],[allotment_id]],[1]!Table1[TenantAllotmentID],0))</f>
        <v>Rahul  Voruganti (B32-C1)</v>
      </c>
      <c r="W5809" t="s">
        <v>14480</v>
      </c>
      <c r="X5809" t="s">
        <v>14707</v>
      </c>
      <c r="Y5809" s="4">
        <v>45017</v>
      </c>
      <c r="Z5809" t="s">
        <v>15808</v>
      </c>
      <c r="AA5809">
        <v>8971</v>
      </c>
      <c r="AB5809">
        <v>2991</v>
      </c>
      <c r="AC5809">
        <v>538</v>
      </c>
      <c r="AD5809" s="7">
        <f>invoices[[#This Row],[Rent]]+invoices[[#This Row],[Services]]+invoices[[#This Row],[GST]]</f>
        <v>12500</v>
      </c>
      <c r="AE5809" s="7">
        <f>invoices[[#This Row],[Total]]-invoices[[#This Row],[rent_amount]]</f>
        <v>0</v>
      </c>
      <c r="AF5809">
        <v>3237</v>
      </c>
      <c r="AG5809">
        <v>1085</v>
      </c>
      <c r="AH5809">
        <f>invoices[[#This Row],[EB Amount]]-invoices[[#This Row],[electricity_amount]]</f>
        <v>0</v>
      </c>
    </row>
    <row r="5810" spans="1:34">
      <c r="A5810" t="s">
        <v>8163</v>
      </c>
      <c r="B5810" t="s">
        <v>22</v>
      </c>
      <c r="C5810" t="s">
        <v>8164</v>
      </c>
      <c r="D5810" t="s">
        <v>24</v>
      </c>
      <c r="E5810" t="s">
        <v>592</v>
      </c>
      <c r="F5810" t="s">
        <v>883</v>
      </c>
      <c r="G5810" t="s">
        <v>8165</v>
      </c>
      <c r="H5810" s="1">
        <f>DATE(YEAR(invoices[[#This Row],[due_date]]),MONTH(invoices[[#This Row],[due_date]]),1)</f>
        <v>45017</v>
      </c>
      <c r="I5810" s="1">
        <v>45023</v>
      </c>
      <c r="J5810">
        <v>11600</v>
      </c>
      <c r="K5810">
        <v>0</v>
      </c>
      <c r="L5810">
        <v>0</v>
      </c>
      <c r="M5810">
        <f>invoices[[#This Row],[rent_amount]]+invoices[[#This Row],[electricity_amount]]+invoices[[#This Row],[other_charges]]</f>
        <v>11600</v>
      </c>
      <c r="N5810" t="s">
        <v>28</v>
      </c>
      <c r="O5810" t="s">
        <v>1611</v>
      </c>
      <c r="P5810">
        <v>0</v>
      </c>
      <c r="Q5810" t="b">
        <v>0</v>
      </c>
      <c r="R5810" t="s">
        <v>1210</v>
      </c>
      <c r="S5810">
        <v>0</v>
      </c>
      <c r="T5810">
        <f>invoices[[#This Row],[total_amount]]</f>
        <v>11600</v>
      </c>
      <c r="U5810" t="s">
        <v>8166</v>
      </c>
      <c r="V5810" t="str">
        <f>INDEX([1]!Table1[tenantname],MATCH(invoices[[#This Row],[allotment_id]],[1]!Table1[TenantAllotmentID],0))</f>
        <v>Yukta Bhattad (A44-B1)</v>
      </c>
      <c r="W5810" t="s">
        <v>15592</v>
      </c>
      <c r="X5810" t="s">
        <v>15593</v>
      </c>
      <c r="Y5810" s="4">
        <v>45017</v>
      </c>
      <c r="Z5810" t="s">
        <v>15808</v>
      </c>
      <c r="AA5810">
        <v>8327</v>
      </c>
      <c r="AB5810">
        <v>2774</v>
      </c>
      <c r="AC5810">
        <v>499</v>
      </c>
      <c r="AD5810" s="7">
        <f>invoices[[#This Row],[Rent]]+invoices[[#This Row],[Services]]+invoices[[#This Row],[GST]]</f>
        <v>11600</v>
      </c>
      <c r="AE5810" s="7">
        <f>invoices[[#This Row],[Total]]-invoices[[#This Row],[rent_amount]]</f>
        <v>0</v>
      </c>
      <c r="AF5810">
        <v>3319</v>
      </c>
      <c r="AG5810">
        <v>0</v>
      </c>
      <c r="AH5810">
        <f>invoices[[#This Row],[EB Amount]]-invoices[[#This Row],[electricity_amount]]</f>
        <v>0</v>
      </c>
    </row>
    <row r="5811" spans="1:34">
      <c r="A5811" t="s">
        <v>8371</v>
      </c>
      <c r="B5811" t="s">
        <v>22</v>
      </c>
      <c r="C5811" t="s">
        <v>1091</v>
      </c>
      <c r="D5811" t="s">
        <v>24</v>
      </c>
      <c r="E5811" t="s">
        <v>226</v>
      </c>
      <c r="F5811" t="s">
        <v>227</v>
      </c>
      <c r="G5811" t="s">
        <v>8372</v>
      </c>
      <c r="H5811" s="1">
        <f>DATE(YEAR(invoices[[#This Row],[due_date]]),MONTH(invoices[[#This Row],[due_date]]),1)</f>
        <v>45017</v>
      </c>
      <c r="I5811" s="1">
        <v>45023</v>
      </c>
      <c r="J5811">
        <v>13600</v>
      </c>
      <c r="K5811">
        <v>1922</v>
      </c>
      <c r="L5811">
        <v>0</v>
      </c>
      <c r="M5811">
        <f>invoices[[#This Row],[rent_amount]]+invoices[[#This Row],[electricity_amount]]+invoices[[#This Row],[other_charges]]</f>
        <v>15522</v>
      </c>
      <c r="N5811" t="s">
        <v>28</v>
      </c>
      <c r="O5811" t="s">
        <v>1611</v>
      </c>
      <c r="P5811">
        <v>0</v>
      </c>
      <c r="Q5811" t="b">
        <v>0</v>
      </c>
      <c r="R5811" t="s">
        <v>1210</v>
      </c>
      <c r="S5811">
        <v>0</v>
      </c>
      <c r="T5811">
        <f>invoices[[#This Row],[total_amount]]</f>
        <v>15522</v>
      </c>
      <c r="U5811" t="s">
        <v>2739</v>
      </c>
      <c r="V5811" t="str">
        <f>INDEX([1]!Table1[tenantname],MATCH(invoices[[#This Row],[allotment_id]],[1]!Table1[TenantAllotmentID],0))</f>
        <v>Meghna Ravuru (B12-B2)</v>
      </c>
      <c r="W5811" t="s">
        <v>14344</v>
      </c>
      <c r="X5811" t="s">
        <v>14882</v>
      </c>
      <c r="Y5811" s="4">
        <v>45017</v>
      </c>
      <c r="Z5811" t="s">
        <v>15808</v>
      </c>
      <c r="AA5811">
        <v>9761</v>
      </c>
      <c r="AB5811">
        <v>3253</v>
      </c>
      <c r="AC5811">
        <v>586</v>
      </c>
      <c r="AD5811" s="7">
        <f>invoices[[#This Row],[Rent]]+invoices[[#This Row],[Services]]+invoices[[#This Row],[GST]]</f>
        <v>13600</v>
      </c>
      <c r="AE5811" s="7">
        <f>invoices[[#This Row],[Total]]-invoices[[#This Row],[rent_amount]]</f>
        <v>0</v>
      </c>
      <c r="AF5811">
        <v>3419</v>
      </c>
      <c r="AG5811">
        <v>1922</v>
      </c>
      <c r="AH5811">
        <f>invoices[[#This Row],[EB Amount]]-invoices[[#This Row],[electricity_amount]]</f>
        <v>0</v>
      </c>
    </row>
    <row r="5812" spans="1:34">
      <c r="A5812" t="s">
        <v>8395</v>
      </c>
      <c r="B5812" t="s">
        <v>22</v>
      </c>
      <c r="C5812" t="s">
        <v>1715</v>
      </c>
      <c r="D5812" t="s">
        <v>24</v>
      </c>
      <c r="E5812" t="s">
        <v>275</v>
      </c>
      <c r="F5812" t="s">
        <v>276</v>
      </c>
      <c r="G5812" t="s">
        <v>8396</v>
      </c>
      <c r="H5812" s="1">
        <f>DATE(YEAR(invoices[[#This Row],[due_date]]),MONTH(invoices[[#This Row],[due_date]]),1)</f>
        <v>45017</v>
      </c>
      <c r="I5812" s="1">
        <v>45023</v>
      </c>
      <c r="J5812">
        <v>12500</v>
      </c>
      <c r="K5812">
        <v>1674</v>
      </c>
      <c r="L5812">
        <v>0</v>
      </c>
      <c r="M5812">
        <f>invoices[[#This Row],[rent_amount]]+invoices[[#This Row],[electricity_amount]]+invoices[[#This Row],[other_charges]]</f>
        <v>14174</v>
      </c>
      <c r="N5812" t="s">
        <v>28</v>
      </c>
      <c r="O5812" t="s">
        <v>1611</v>
      </c>
      <c r="P5812">
        <v>0</v>
      </c>
      <c r="Q5812" t="b">
        <v>0</v>
      </c>
      <c r="R5812" t="s">
        <v>1210</v>
      </c>
      <c r="S5812">
        <v>0</v>
      </c>
      <c r="T5812">
        <f>invoices[[#This Row],[total_amount]]</f>
        <v>14174</v>
      </c>
      <c r="U5812" t="s">
        <v>1717</v>
      </c>
      <c r="V5812" t="str">
        <f>INDEX([1]!Table1[tenantname],MATCH(invoices[[#This Row],[allotment_id]],[1]!Table1[TenantAllotmentID],0))</f>
        <v>Nithiyashri D (B44-C2)</v>
      </c>
      <c r="W5812" t="s">
        <v>14572</v>
      </c>
      <c r="X5812" t="s">
        <v>14573</v>
      </c>
      <c r="Y5812" s="4">
        <v>45017</v>
      </c>
      <c r="Z5812" t="s">
        <v>15808</v>
      </c>
      <c r="AA5812">
        <v>8971</v>
      </c>
      <c r="AB5812">
        <v>2991</v>
      </c>
      <c r="AC5812">
        <v>538</v>
      </c>
      <c r="AD5812" s="7">
        <f>invoices[[#This Row],[Rent]]+invoices[[#This Row],[Services]]+invoices[[#This Row],[GST]]</f>
        <v>12500</v>
      </c>
      <c r="AE5812" s="7">
        <f>invoices[[#This Row],[Total]]-invoices[[#This Row],[rent_amount]]</f>
        <v>0</v>
      </c>
      <c r="AF5812">
        <v>3430</v>
      </c>
      <c r="AG5812">
        <v>1674</v>
      </c>
      <c r="AH5812">
        <f>invoices[[#This Row],[EB Amount]]-invoices[[#This Row],[electricity_amount]]</f>
        <v>0</v>
      </c>
    </row>
    <row r="5813" spans="1:34">
      <c r="A5813" t="s">
        <v>8543</v>
      </c>
      <c r="B5813" t="s">
        <v>22</v>
      </c>
      <c r="C5813" t="s">
        <v>616</v>
      </c>
      <c r="D5813" t="s">
        <v>24</v>
      </c>
      <c r="E5813" t="s">
        <v>226</v>
      </c>
      <c r="F5813" t="s">
        <v>586</v>
      </c>
      <c r="G5813" t="s">
        <v>8544</v>
      </c>
      <c r="H5813" s="1">
        <f>DATE(YEAR(invoices[[#This Row],[due_date]]),MONTH(invoices[[#This Row],[due_date]]),1)</f>
        <v>45017</v>
      </c>
      <c r="I5813" s="1">
        <v>45023</v>
      </c>
      <c r="J5813">
        <v>12500</v>
      </c>
      <c r="K5813">
        <v>1922</v>
      </c>
      <c r="L5813">
        <v>0</v>
      </c>
      <c r="M5813">
        <f>invoices[[#This Row],[rent_amount]]+invoices[[#This Row],[electricity_amount]]+invoices[[#This Row],[other_charges]]</f>
        <v>14422</v>
      </c>
      <c r="N5813" t="s">
        <v>28</v>
      </c>
      <c r="O5813" t="s">
        <v>1611</v>
      </c>
      <c r="P5813">
        <v>0</v>
      </c>
      <c r="Q5813" t="b">
        <v>0</v>
      </c>
      <c r="R5813" t="s">
        <v>1210</v>
      </c>
      <c r="S5813">
        <v>0</v>
      </c>
      <c r="T5813">
        <f>invoices[[#This Row],[total_amount]]</f>
        <v>14422</v>
      </c>
      <c r="U5813" t="s">
        <v>617</v>
      </c>
      <c r="V5813" t="str">
        <f>INDEX([1]!Table1[tenantname],MATCH(invoices[[#This Row],[allotment_id]],[1]!Table1[TenantAllotmentID],0))</f>
        <v>Naveena Ravichandran (B12-C2)</v>
      </c>
      <c r="W5813" t="s">
        <v>14173</v>
      </c>
      <c r="X5813" t="s">
        <v>14174</v>
      </c>
      <c r="Y5813" s="4">
        <v>45017</v>
      </c>
      <c r="Z5813" t="s">
        <v>15808</v>
      </c>
      <c r="AA5813">
        <v>8971</v>
      </c>
      <c r="AB5813">
        <v>2991</v>
      </c>
      <c r="AC5813">
        <v>538</v>
      </c>
      <c r="AD5813" s="7">
        <f>invoices[[#This Row],[Rent]]+invoices[[#This Row],[Services]]+invoices[[#This Row],[GST]]</f>
        <v>12500</v>
      </c>
      <c r="AE5813" s="7">
        <f>invoices[[#This Row],[Total]]-invoices[[#This Row],[rent_amount]]</f>
        <v>0</v>
      </c>
      <c r="AF5813">
        <v>3510</v>
      </c>
      <c r="AG5813">
        <v>1922</v>
      </c>
      <c r="AH5813">
        <f>invoices[[#This Row],[EB Amount]]-invoices[[#This Row],[electricity_amount]]</f>
        <v>0</v>
      </c>
    </row>
    <row r="5814" spans="1:34">
      <c r="A5814" t="s">
        <v>8559</v>
      </c>
      <c r="B5814" t="s">
        <v>22</v>
      </c>
      <c r="C5814" t="s">
        <v>3627</v>
      </c>
      <c r="D5814" t="s">
        <v>24</v>
      </c>
      <c r="E5814" t="s">
        <v>25</v>
      </c>
      <c r="F5814" t="s">
        <v>26</v>
      </c>
      <c r="G5814" t="s">
        <v>8560</v>
      </c>
      <c r="H5814" s="1">
        <f>DATE(YEAR(invoices[[#This Row],[due_date]]),MONTH(invoices[[#This Row],[due_date]]),1)</f>
        <v>45017</v>
      </c>
      <c r="I5814" s="1">
        <v>45023</v>
      </c>
      <c r="J5814">
        <v>12500</v>
      </c>
      <c r="K5814">
        <v>1147</v>
      </c>
      <c r="L5814">
        <v>0</v>
      </c>
      <c r="M5814">
        <f>invoices[[#This Row],[rent_amount]]+invoices[[#This Row],[electricity_amount]]+invoices[[#This Row],[other_charges]]</f>
        <v>13647</v>
      </c>
      <c r="N5814" t="s">
        <v>28</v>
      </c>
      <c r="O5814" t="s">
        <v>1209</v>
      </c>
      <c r="P5814">
        <v>0</v>
      </c>
      <c r="Q5814" t="b">
        <v>0</v>
      </c>
      <c r="R5814" t="s">
        <v>1210</v>
      </c>
      <c r="S5814">
        <v>0</v>
      </c>
      <c r="T5814">
        <f>invoices[[#This Row],[total_amount]]</f>
        <v>13647</v>
      </c>
      <c r="U5814" t="s">
        <v>3629</v>
      </c>
      <c r="V5814" t="str">
        <f>INDEX([1]!Table1[tenantname],MATCH(invoices[[#This Row],[allotment_id]],[1]!Table1[TenantAllotmentID],0))</f>
        <v>Sameeksha Mahajan (A24-C1)</v>
      </c>
      <c r="W5814" t="s">
        <v>15093</v>
      </c>
      <c r="X5814" t="s">
        <v>15094</v>
      </c>
      <c r="Y5814" s="4">
        <v>45017</v>
      </c>
      <c r="Z5814" t="s">
        <v>15808</v>
      </c>
      <c r="AA5814">
        <v>8971</v>
      </c>
      <c r="AB5814">
        <v>2991</v>
      </c>
      <c r="AC5814">
        <v>538</v>
      </c>
      <c r="AD5814" s="7">
        <f>invoices[[#This Row],[Rent]]+invoices[[#This Row],[Services]]+invoices[[#This Row],[GST]]</f>
        <v>12500</v>
      </c>
      <c r="AE5814" s="7">
        <f>invoices[[#This Row],[Total]]-invoices[[#This Row],[rent_amount]]</f>
        <v>0</v>
      </c>
      <c r="AF5814">
        <v>3521</v>
      </c>
      <c r="AG5814">
        <v>1147</v>
      </c>
      <c r="AH5814">
        <f>invoices[[#This Row],[EB Amount]]-invoices[[#This Row],[electricity_amount]]</f>
        <v>0</v>
      </c>
    </row>
    <row r="5815" spans="1:34">
      <c r="A5815" t="s">
        <v>8571</v>
      </c>
      <c r="B5815" t="s">
        <v>22</v>
      </c>
      <c r="C5815" t="s">
        <v>3802</v>
      </c>
      <c r="D5815" t="s">
        <v>24</v>
      </c>
      <c r="E5815" t="s">
        <v>181</v>
      </c>
      <c r="F5815" t="s">
        <v>452</v>
      </c>
      <c r="G5815" t="s">
        <v>8572</v>
      </c>
      <c r="H5815" s="1">
        <f>DATE(YEAR(invoices[[#This Row],[due_date]]),MONTH(invoices[[#This Row],[due_date]]),1)</f>
        <v>45017</v>
      </c>
      <c r="I5815" s="1">
        <v>45023</v>
      </c>
      <c r="J5815">
        <v>12000</v>
      </c>
      <c r="K5815">
        <v>1035</v>
      </c>
      <c r="L5815">
        <v>0</v>
      </c>
      <c r="M5815">
        <f>invoices[[#This Row],[rent_amount]]+invoices[[#This Row],[electricity_amount]]+invoices[[#This Row],[other_charges]]</f>
        <v>13035</v>
      </c>
      <c r="N5815" t="s">
        <v>28</v>
      </c>
      <c r="O5815" t="s">
        <v>1438</v>
      </c>
      <c r="P5815">
        <v>0</v>
      </c>
      <c r="Q5815" t="b">
        <v>0</v>
      </c>
      <c r="R5815" t="s">
        <v>1210</v>
      </c>
      <c r="S5815">
        <v>0</v>
      </c>
      <c r="T5815">
        <f>invoices[[#This Row],[total_amount]]</f>
        <v>13035</v>
      </c>
      <c r="U5815" t="s">
        <v>3803</v>
      </c>
      <c r="V5815" t="str">
        <f>INDEX([1]!Table1[tenantname],MATCH(invoices[[#This Row],[allotment_id]],[1]!Table1[TenantAllotmentID],0))</f>
        <v>Neha  Rajput (B24-B1)</v>
      </c>
      <c r="W5815" t="s">
        <v>15128</v>
      </c>
      <c r="X5815" t="s">
        <v>15129</v>
      </c>
      <c r="Y5815" s="4">
        <v>45017</v>
      </c>
      <c r="Z5815" t="s">
        <v>15808</v>
      </c>
      <c r="AA5815">
        <v>8613</v>
      </c>
      <c r="AB5815">
        <v>2870</v>
      </c>
      <c r="AC5815">
        <v>517</v>
      </c>
      <c r="AD5815" s="7">
        <f>invoices[[#This Row],[Rent]]+invoices[[#This Row],[Services]]+invoices[[#This Row],[GST]]</f>
        <v>12000</v>
      </c>
      <c r="AE5815" s="7">
        <f>invoices[[#This Row],[Total]]-invoices[[#This Row],[rent_amount]]</f>
        <v>0</v>
      </c>
      <c r="AF5815">
        <v>3527</v>
      </c>
      <c r="AG5815">
        <v>1035</v>
      </c>
      <c r="AH5815">
        <f>invoices[[#This Row],[EB Amount]]-invoices[[#This Row],[electricity_amount]]</f>
        <v>0</v>
      </c>
    </row>
    <row r="5816" spans="1:34">
      <c r="A5816" t="s">
        <v>8587</v>
      </c>
      <c r="B5816" t="s">
        <v>22</v>
      </c>
      <c r="C5816" t="s">
        <v>1941</v>
      </c>
      <c r="D5816" t="s">
        <v>24</v>
      </c>
      <c r="E5816" t="s">
        <v>50</v>
      </c>
      <c r="F5816" t="s">
        <v>1942</v>
      </c>
      <c r="G5816" t="s">
        <v>8588</v>
      </c>
      <c r="H5816" s="1">
        <f>DATE(YEAR(invoices[[#This Row],[due_date]]),MONTH(invoices[[#This Row],[due_date]]),1)</f>
        <v>45017</v>
      </c>
      <c r="I5816" s="1">
        <v>45023</v>
      </c>
      <c r="J5816">
        <v>13600</v>
      </c>
      <c r="K5816">
        <v>22</v>
      </c>
      <c r="L5816">
        <v>0</v>
      </c>
      <c r="M5816">
        <f>invoices[[#This Row],[rent_amount]]+invoices[[#This Row],[electricity_amount]]+invoices[[#This Row],[other_charges]]</f>
        <v>13622</v>
      </c>
      <c r="N5816" t="s">
        <v>28</v>
      </c>
      <c r="O5816" t="s">
        <v>1611</v>
      </c>
      <c r="P5816">
        <v>0</v>
      </c>
      <c r="Q5816" t="b">
        <v>0</v>
      </c>
      <c r="R5816" t="s">
        <v>1210</v>
      </c>
      <c r="S5816">
        <v>0</v>
      </c>
      <c r="T5816">
        <f>invoices[[#This Row],[total_amount]]</f>
        <v>13622</v>
      </c>
      <c r="U5816" t="s">
        <v>1943</v>
      </c>
      <c r="V5816" t="str">
        <f>INDEX([1]!Table1[tenantname],MATCH(invoices[[#This Row],[allotment_id]],[1]!Table1[TenantAllotmentID],0))</f>
        <v>Prem Raghavan (B32-B1)</v>
      </c>
      <c r="W5816" t="s">
        <v>14653</v>
      </c>
      <c r="X5816" t="s">
        <v>14654</v>
      </c>
      <c r="Y5816" s="4">
        <v>45017</v>
      </c>
      <c r="Z5816" t="s">
        <v>15808</v>
      </c>
      <c r="AA5816">
        <v>9761</v>
      </c>
      <c r="AB5816">
        <v>3253</v>
      </c>
      <c r="AC5816">
        <v>586</v>
      </c>
      <c r="AD5816" s="7">
        <f>invoices[[#This Row],[Rent]]+invoices[[#This Row],[Services]]+invoices[[#This Row],[GST]]</f>
        <v>13600</v>
      </c>
      <c r="AE5816" s="7">
        <f>invoices[[#This Row],[Total]]-invoices[[#This Row],[rent_amount]]</f>
        <v>0</v>
      </c>
      <c r="AF5816">
        <v>3537</v>
      </c>
      <c r="AG5816">
        <v>22</v>
      </c>
      <c r="AH5816">
        <f>invoices[[#This Row],[EB Amount]]-invoices[[#This Row],[electricity_amount]]</f>
        <v>0</v>
      </c>
    </row>
    <row r="5817" spans="1:34">
      <c r="A5817" t="s">
        <v>8668</v>
      </c>
      <c r="B5817" t="s">
        <v>22</v>
      </c>
      <c r="C5817" t="s">
        <v>1266</v>
      </c>
      <c r="D5817" t="s">
        <v>24</v>
      </c>
      <c r="E5817" t="s">
        <v>147</v>
      </c>
      <c r="F5817" t="s">
        <v>148</v>
      </c>
      <c r="G5817" t="s">
        <v>8669</v>
      </c>
      <c r="H5817" s="1">
        <f>DATE(YEAR(invoices[[#This Row],[due_date]]),MONTH(invoices[[#This Row],[due_date]]),1)</f>
        <v>45017</v>
      </c>
      <c r="I5817" s="1">
        <v>45023</v>
      </c>
      <c r="J5817">
        <v>12500</v>
      </c>
      <c r="K5817">
        <v>837</v>
      </c>
      <c r="L5817">
        <v>0</v>
      </c>
      <c r="M5817">
        <f>invoices[[#This Row],[rent_amount]]+invoices[[#This Row],[electricity_amount]]+invoices[[#This Row],[other_charges]]</f>
        <v>13337</v>
      </c>
      <c r="N5817" t="s">
        <v>28</v>
      </c>
      <c r="O5817" t="s">
        <v>1611</v>
      </c>
      <c r="P5817">
        <v>0</v>
      </c>
      <c r="Q5817" t="b">
        <v>0</v>
      </c>
      <c r="R5817" t="s">
        <v>1210</v>
      </c>
      <c r="S5817">
        <v>0</v>
      </c>
      <c r="T5817">
        <f>invoices[[#This Row],[total_amount]]</f>
        <v>13337</v>
      </c>
      <c r="U5817" t="s">
        <v>1268</v>
      </c>
      <c r="V5817" t="str">
        <f>INDEX([1]!Table1[tenantname],MATCH(invoices[[#This Row],[allotment_id]],[1]!Table1[TenantAllotmentID],0))</f>
        <v>Elias  Abraham (C31-C1)</v>
      </c>
      <c r="W5817" t="s">
        <v>14405</v>
      </c>
      <c r="X5817" t="s">
        <v>14406</v>
      </c>
      <c r="Y5817" s="4">
        <v>45017</v>
      </c>
      <c r="Z5817" t="s">
        <v>15808</v>
      </c>
      <c r="AA5817">
        <v>8971</v>
      </c>
      <c r="AB5817">
        <v>2991</v>
      </c>
      <c r="AC5817">
        <v>538</v>
      </c>
      <c r="AD5817" s="7">
        <f>invoices[[#This Row],[Rent]]+invoices[[#This Row],[Services]]+invoices[[#This Row],[GST]]</f>
        <v>12500</v>
      </c>
      <c r="AE5817" s="7">
        <f>invoices[[#This Row],[Total]]-invoices[[#This Row],[rent_amount]]</f>
        <v>0</v>
      </c>
      <c r="AF5817">
        <v>3578</v>
      </c>
      <c r="AG5817">
        <v>837</v>
      </c>
      <c r="AH5817">
        <f>invoices[[#This Row],[EB Amount]]-invoices[[#This Row],[electricity_amount]]</f>
        <v>0</v>
      </c>
    </row>
    <row r="5818" spans="1:34">
      <c r="A5818" t="s">
        <v>8890</v>
      </c>
      <c r="B5818" t="s">
        <v>22</v>
      </c>
      <c r="C5818" t="s">
        <v>8891</v>
      </c>
      <c r="D5818" t="s">
        <v>24</v>
      </c>
      <c r="E5818" t="s">
        <v>112</v>
      </c>
      <c r="F5818" t="s">
        <v>2320</v>
      </c>
      <c r="G5818" t="s">
        <v>8892</v>
      </c>
      <c r="H5818" s="1">
        <f>DATE(YEAR(invoices[[#This Row],[due_date]]),MONTH(invoices[[#This Row],[due_date]]),1)</f>
        <v>45017</v>
      </c>
      <c r="I5818" s="1">
        <v>45023</v>
      </c>
      <c r="J5818">
        <v>12231</v>
      </c>
      <c r="K5818">
        <v>0</v>
      </c>
      <c r="L5818">
        <v>0</v>
      </c>
      <c r="M5818">
        <f>invoices[[#This Row],[rent_amount]]+invoices[[#This Row],[electricity_amount]]+invoices[[#This Row],[other_charges]]</f>
        <v>12231</v>
      </c>
      <c r="N5818" t="s">
        <v>28</v>
      </c>
      <c r="O5818" t="s">
        <v>1611</v>
      </c>
      <c r="P5818">
        <v>0</v>
      </c>
      <c r="Q5818" t="b">
        <v>0</v>
      </c>
      <c r="R5818" t="s">
        <v>1210</v>
      </c>
      <c r="S5818">
        <v>0</v>
      </c>
      <c r="T5818">
        <f>invoices[[#This Row],[total_amount]]</f>
        <v>12231</v>
      </c>
      <c r="U5818" t="s">
        <v>8893</v>
      </c>
      <c r="V5818" t="str">
        <f>INDEX([1]!Table1[tenantname],MATCH(invoices[[#This Row],[allotment_id]],[1]!Table1[TenantAllotmentID],0))</f>
        <v>Divvya D (A23-B2)</v>
      </c>
      <c r="W5818" t="s">
        <v>15639</v>
      </c>
      <c r="X5818" t="s">
        <v>15640</v>
      </c>
      <c r="Y5818" s="4">
        <v>45017</v>
      </c>
      <c r="Z5818" t="s">
        <v>15808</v>
      </c>
      <c r="AA5818">
        <v>8778</v>
      </c>
      <c r="AB5818">
        <v>2926</v>
      </c>
      <c r="AC5818">
        <v>527</v>
      </c>
      <c r="AD5818" s="7">
        <f>invoices[[#This Row],[Rent]]+invoices[[#This Row],[Services]]+invoices[[#This Row],[GST]]</f>
        <v>12231</v>
      </c>
      <c r="AE5818" s="7">
        <f>invoices[[#This Row],[Total]]-invoices[[#This Row],[rent_amount]]</f>
        <v>0</v>
      </c>
      <c r="AF5818">
        <v>3695</v>
      </c>
      <c r="AG5818">
        <v>0</v>
      </c>
      <c r="AH5818">
        <f>invoices[[#This Row],[EB Amount]]-invoices[[#This Row],[electricity_amount]]</f>
        <v>0</v>
      </c>
    </row>
    <row r="5819" spans="1:34">
      <c r="A5819" t="s">
        <v>8924</v>
      </c>
      <c r="B5819" t="s">
        <v>22</v>
      </c>
      <c r="C5819" t="s">
        <v>1460</v>
      </c>
      <c r="D5819" t="s">
        <v>24</v>
      </c>
      <c r="E5819" t="s">
        <v>88</v>
      </c>
      <c r="F5819" t="s">
        <v>921</v>
      </c>
      <c r="G5819" t="s">
        <v>8925</v>
      </c>
      <c r="H5819" s="1">
        <f>DATE(YEAR(invoices[[#This Row],[due_date]]),MONTH(invoices[[#This Row],[due_date]]),1)</f>
        <v>45017</v>
      </c>
      <c r="I5819" s="1">
        <v>45023</v>
      </c>
      <c r="J5819">
        <v>6300</v>
      </c>
      <c r="K5819">
        <v>0</v>
      </c>
      <c r="L5819">
        <v>0</v>
      </c>
      <c r="M5819">
        <f>invoices[[#This Row],[rent_amount]]+invoices[[#This Row],[electricity_amount]]+invoices[[#This Row],[other_charges]]</f>
        <v>6300</v>
      </c>
      <c r="N5819" t="s">
        <v>28</v>
      </c>
      <c r="O5819" t="s">
        <v>1209</v>
      </c>
      <c r="P5819">
        <v>0</v>
      </c>
      <c r="Q5819" t="b">
        <v>0</v>
      </c>
      <c r="R5819" t="s">
        <v>1210</v>
      </c>
      <c r="S5819">
        <v>0</v>
      </c>
      <c r="T5819">
        <f>invoices[[#This Row],[total_amount]]</f>
        <v>6300</v>
      </c>
      <c r="U5819" t="s">
        <v>1462</v>
      </c>
      <c r="V5819" t="str">
        <f>INDEX([1]!Table1[tenantname],MATCH(invoices[[#This Row],[allotment_id]],[1]!Table1[TenantAllotmentID],0))</f>
        <v>Saravana Ganesh M (B13-C1)</v>
      </c>
      <c r="W5819" t="s">
        <v>14483</v>
      </c>
      <c r="X5819" t="s">
        <v>14484</v>
      </c>
      <c r="Y5819" s="4">
        <v>45017</v>
      </c>
      <c r="Z5819" t="s">
        <v>15808</v>
      </c>
      <c r="AA5819">
        <v>4522</v>
      </c>
      <c r="AB5819">
        <v>1507</v>
      </c>
      <c r="AC5819">
        <v>271</v>
      </c>
      <c r="AD5819" s="7">
        <f>invoices[[#This Row],[Rent]]+invoices[[#This Row],[Services]]+invoices[[#This Row],[GST]]</f>
        <v>6300</v>
      </c>
      <c r="AE5819" s="7">
        <f>invoices[[#This Row],[Total]]-invoices[[#This Row],[rent_amount]]</f>
        <v>0</v>
      </c>
      <c r="AF5819">
        <v>3713</v>
      </c>
      <c r="AG5819">
        <v>0</v>
      </c>
      <c r="AH5819">
        <f>invoices[[#This Row],[EB Amount]]-invoices[[#This Row],[electricity_amount]]</f>
        <v>0</v>
      </c>
    </row>
    <row r="5820" spans="1:34">
      <c r="A5820" t="s">
        <v>8950</v>
      </c>
      <c r="B5820" t="s">
        <v>22</v>
      </c>
      <c r="C5820" t="s">
        <v>166</v>
      </c>
      <c r="D5820" t="s">
        <v>24</v>
      </c>
      <c r="E5820" t="s">
        <v>167</v>
      </c>
      <c r="F5820" t="s">
        <v>168</v>
      </c>
      <c r="G5820" t="s">
        <v>8951</v>
      </c>
      <c r="H5820" s="1">
        <f>DATE(YEAR(invoices[[#This Row],[due_date]]),MONTH(invoices[[#This Row],[due_date]]),1)</f>
        <v>45017</v>
      </c>
      <c r="I5820" s="1">
        <v>45023</v>
      </c>
      <c r="J5820">
        <v>12500</v>
      </c>
      <c r="K5820">
        <v>1271</v>
      </c>
      <c r="L5820">
        <v>0</v>
      </c>
      <c r="M5820">
        <f>invoices[[#This Row],[rent_amount]]+invoices[[#This Row],[electricity_amount]]+invoices[[#This Row],[other_charges]]</f>
        <v>13771</v>
      </c>
      <c r="N5820" t="s">
        <v>28</v>
      </c>
      <c r="O5820" t="s">
        <v>1209</v>
      </c>
      <c r="P5820">
        <v>0</v>
      </c>
      <c r="Q5820" t="b">
        <v>0</v>
      </c>
      <c r="R5820" t="s">
        <v>1210</v>
      </c>
      <c r="S5820">
        <v>0</v>
      </c>
      <c r="T5820">
        <f>invoices[[#This Row],[total_amount]]</f>
        <v>13771</v>
      </c>
      <c r="U5820" t="s">
        <v>171</v>
      </c>
      <c r="V5820" t="str">
        <f>INDEX([1]!Table1[tenantname],MATCH(invoices[[#This Row],[allotment_id]],[1]!Table1[TenantAllotmentID],0))</f>
        <v>Shubhashish . (B42-C2)</v>
      </c>
      <c r="W5820" t="s">
        <v>14022</v>
      </c>
      <c r="X5820" t="s">
        <v>14023</v>
      </c>
      <c r="Y5820" s="4">
        <v>45017</v>
      </c>
      <c r="Z5820" t="s">
        <v>15808</v>
      </c>
      <c r="AA5820">
        <v>8971</v>
      </c>
      <c r="AB5820">
        <v>2991</v>
      </c>
      <c r="AC5820">
        <v>538</v>
      </c>
      <c r="AD5820" s="7">
        <f>invoices[[#This Row],[Rent]]+invoices[[#This Row],[Services]]+invoices[[#This Row],[GST]]</f>
        <v>12500</v>
      </c>
      <c r="AE5820" s="7">
        <f>invoices[[#This Row],[Total]]-invoices[[#This Row],[rent_amount]]</f>
        <v>0</v>
      </c>
      <c r="AF5820">
        <v>3730</v>
      </c>
      <c r="AG5820">
        <v>1271</v>
      </c>
      <c r="AH5820">
        <f>invoices[[#This Row],[EB Amount]]-invoices[[#This Row],[electricity_amount]]</f>
        <v>0</v>
      </c>
    </row>
    <row r="5821" spans="1:34">
      <c r="A5821" t="s">
        <v>9317</v>
      </c>
      <c r="B5821" t="s">
        <v>22</v>
      </c>
      <c r="C5821" t="s">
        <v>6332</v>
      </c>
      <c r="D5821" t="s">
        <v>24</v>
      </c>
      <c r="E5821" t="s">
        <v>155</v>
      </c>
      <c r="F5821" t="s">
        <v>1928</v>
      </c>
      <c r="G5821" t="s">
        <v>9318</v>
      </c>
      <c r="H5821" s="1">
        <f>DATE(YEAR(invoices[[#This Row],[due_date]]),MONTH(invoices[[#This Row],[due_date]]),1)</f>
        <v>45017</v>
      </c>
      <c r="I5821" s="1">
        <v>45023</v>
      </c>
      <c r="J5821">
        <v>13137</v>
      </c>
      <c r="K5821">
        <v>0</v>
      </c>
      <c r="L5821">
        <v>0</v>
      </c>
      <c r="M5821">
        <f>invoices[[#This Row],[rent_amount]]+invoices[[#This Row],[electricity_amount]]+invoices[[#This Row],[other_charges]]</f>
        <v>13137</v>
      </c>
      <c r="N5821" t="s">
        <v>28</v>
      </c>
      <c r="O5821" t="s">
        <v>1438</v>
      </c>
      <c r="P5821">
        <v>0</v>
      </c>
      <c r="Q5821" t="b">
        <v>0</v>
      </c>
      <c r="R5821" t="s">
        <v>1210</v>
      </c>
      <c r="S5821">
        <v>0</v>
      </c>
      <c r="T5821">
        <f>invoices[[#This Row],[total_amount]]</f>
        <v>13137</v>
      </c>
      <c r="U5821" t="s">
        <v>6334</v>
      </c>
      <c r="V5821" t="str">
        <f>INDEX([1]!Table1[tenantname],MATCH(invoices[[#This Row],[allotment_id]],[1]!Table1[TenantAllotmentID],0))</f>
        <v>Arun Kumar K (C44-B1)</v>
      </c>
      <c r="W5821" t="s">
        <v>15465</v>
      </c>
      <c r="X5821" t="s">
        <v>15466</v>
      </c>
      <c r="Y5821" s="4">
        <v>45017</v>
      </c>
      <c r="Z5821" t="s">
        <v>15808</v>
      </c>
      <c r="AA5821">
        <v>9428</v>
      </c>
      <c r="AB5821">
        <v>3143</v>
      </c>
      <c r="AC5821">
        <v>566</v>
      </c>
      <c r="AD5821" s="7">
        <f>invoices[[#This Row],[Rent]]+invoices[[#This Row],[Services]]+invoices[[#This Row],[GST]]</f>
        <v>13137</v>
      </c>
      <c r="AE5821" s="7">
        <f>invoices[[#This Row],[Total]]-invoices[[#This Row],[rent_amount]]</f>
        <v>0</v>
      </c>
      <c r="AF5821">
        <v>3927</v>
      </c>
      <c r="AG5821">
        <v>0</v>
      </c>
      <c r="AH5821">
        <f>invoices[[#This Row],[EB Amount]]-invoices[[#This Row],[electricity_amount]]</f>
        <v>0</v>
      </c>
    </row>
    <row r="5822" spans="1:34">
      <c r="A5822" t="s">
        <v>9387</v>
      </c>
      <c r="B5822" t="s">
        <v>22</v>
      </c>
      <c r="C5822" t="s">
        <v>5070</v>
      </c>
      <c r="D5822" t="s">
        <v>24</v>
      </c>
      <c r="E5822" t="s">
        <v>167</v>
      </c>
      <c r="F5822" t="s">
        <v>1203</v>
      </c>
      <c r="G5822" t="s">
        <v>9388</v>
      </c>
      <c r="H5822" s="1">
        <f>DATE(YEAR(invoices[[#This Row],[due_date]]),MONTH(invoices[[#This Row],[due_date]]),1)</f>
        <v>45017</v>
      </c>
      <c r="I5822" s="1">
        <v>45023</v>
      </c>
      <c r="J5822">
        <v>13600</v>
      </c>
      <c r="K5822">
        <v>1271</v>
      </c>
      <c r="L5822">
        <v>0</v>
      </c>
      <c r="M5822">
        <f>invoices[[#This Row],[rent_amount]]+invoices[[#This Row],[electricity_amount]]+invoices[[#This Row],[other_charges]]</f>
        <v>14871</v>
      </c>
      <c r="N5822" t="s">
        <v>28</v>
      </c>
      <c r="O5822" t="s">
        <v>1209</v>
      </c>
      <c r="P5822">
        <v>0</v>
      </c>
      <c r="Q5822" t="b">
        <v>0</v>
      </c>
      <c r="R5822" t="s">
        <v>1210</v>
      </c>
      <c r="S5822">
        <v>0</v>
      </c>
      <c r="T5822">
        <f>invoices[[#This Row],[total_amount]]</f>
        <v>14871</v>
      </c>
      <c r="U5822" t="s">
        <v>5071</v>
      </c>
      <c r="V5822" t="str">
        <f>INDEX([1]!Table1[tenantname],MATCH(invoices[[#This Row],[allotment_id]],[1]!Table1[TenantAllotmentID],0))</f>
        <v>RAJAT NAYAR (B42-B1)</v>
      </c>
      <c r="W5822" t="s">
        <v>15328</v>
      </c>
      <c r="X5822" t="s">
        <v>15329</v>
      </c>
      <c r="Y5822" s="4">
        <v>45017</v>
      </c>
      <c r="Z5822" t="s">
        <v>15808</v>
      </c>
      <c r="AA5822">
        <v>9761</v>
      </c>
      <c r="AB5822">
        <v>3253</v>
      </c>
      <c r="AC5822">
        <v>586</v>
      </c>
      <c r="AD5822" s="7">
        <f>invoices[[#This Row],[Rent]]+invoices[[#This Row],[Services]]+invoices[[#This Row],[GST]]</f>
        <v>13600</v>
      </c>
      <c r="AE5822" s="7">
        <f>invoices[[#This Row],[Total]]-invoices[[#This Row],[rent_amount]]</f>
        <v>0</v>
      </c>
      <c r="AF5822">
        <v>3965</v>
      </c>
      <c r="AG5822">
        <v>1271</v>
      </c>
      <c r="AH5822">
        <f>invoices[[#This Row],[EB Amount]]-invoices[[#This Row],[electricity_amount]]</f>
        <v>0</v>
      </c>
    </row>
    <row r="5823" spans="1:34">
      <c r="A5823" t="s">
        <v>9409</v>
      </c>
      <c r="B5823" t="s">
        <v>22</v>
      </c>
      <c r="C5823" t="s">
        <v>3263</v>
      </c>
      <c r="D5823" t="s">
        <v>24</v>
      </c>
      <c r="E5823" t="s">
        <v>167</v>
      </c>
      <c r="F5823" t="s">
        <v>2258</v>
      </c>
      <c r="G5823" t="s">
        <v>9410</v>
      </c>
      <c r="H5823" s="1">
        <f>DATE(YEAR(invoices[[#This Row],[due_date]]),MONTH(invoices[[#This Row],[due_date]]),1)</f>
        <v>45017</v>
      </c>
      <c r="I5823" s="1">
        <v>45023</v>
      </c>
      <c r="J5823">
        <v>18300</v>
      </c>
      <c r="K5823">
        <v>1271</v>
      </c>
      <c r="L5823">
        <v>0</v>
      </c>
      <c r="M5823">
        <f>invoices[[#This Row],[rent_amount]]+invoices[[#This Row],[electricity_amount]]+invoices[[#This Row],[other_charges]]</f>
        <v>19571</v>
      </c>
      <c r="N5823" t="s">
        <v>28</v>
      </c>
      <c r="O5823" t="s">
        <v>1209</v>
      </c>
      <c r="P5823">
        <v>0</v>
      </c>
      <c r="Q5823" t="b">
        <v>0</v>
      </c>
      <c r="R5823" t="s">
        <v>1210</v>
      </c>
      <c r="S5823">
        <v>0</v>
      </c>
      <c r="T5823">
        <f>invoices[[#This Row],[total_amount]]</f>
        <v>19571</v>
      </c>
      <c r="U5823" t="s">
        <v>3265</v>
      </c>
      <c r="V5823" t="str">
        <f>INDEX([1]!Table1[tenantname],MATCH(invoices[[#This Row],[allotment_id]],[1]!Table1[TenantAllotmentID],0))</f>
        <v>Rituraj Sarma (B42-A1)</v>
      </c>
      <c r="W5823" t="s">
        <v>15010</v>
      </c>
      <c r="X5823" t="s">
        <v>15011</v>
      </c>
      <c r="Y5823" s="4">
        <v>45017</v>
      </c>
      <c r="Z5823" t="s">
        <v>15808</v>
      </c>
      <c r="AA5823">
        <v>13134</v>
      </c>
      <c r="AB5823">
        <v>4378</v>
      </c>
      <c r="AC5823">
        <v>788</v>
      </c>
      <c r="AD5823" s="7">
        <f>invoices[[#This Row],[Rent]]+invoices[[#This Row],[Services]]+invoices[[#This Row],[GST]]</f>
        <v>18300</v>
      </c>
      <c r="AE5823" s="7">
        <f>invoices[[#This Row],[Total]]-invoices[[#This Row],[rent_amount]]</f>
        <v>0</v>
      </c>
      <c r="AF5823">
        <v>3977</v>
      </c>
      <c r="AG5823">
        <v>1271</v>
      </c>
      <c r="AH5823">
        <f>invoices[[#This Row],[EB Amount]]-invoices[[#This Row],[electricity_amount]]</f>
        <v>0</v>
      </c>
    </row>
    <row r="5824" spans="1:34">
      <c r="A5824" t="s">
        <v>9495</v>
      </c>
      <c r="B5824" t="s">
        <v>22</v>
      </c>
      <c r="C5824" t="s">
        <v>1142</v>
      </c>
      <c r="D5824" t="s">
        <v>24</v>
      </c>
      <c r="E5824" t="s">
        <v>50</v>
      </c>
      <c r="F5824" t="s">
        <v>51</v>
      </c>
      <c r="G5824" t="s">
        <v>9496</v>
      </c>
      <c r="H5824" s="1">
        <f>DATE(YEAR(invoices[[#This Row],[due_date]]),MONTH(invoices[[#This Row],[due_date]]),1)</f>
        <v>45017</v>
      </c>
      <c r="I5824" s="1">
        <v>45023</v>
      </c>
      <c r="J5824">
        <v>12500</v>
      </c>
      <c r="K5824">
        <v>1085</v>
      </c>
      <c r="L5824">
        <v>0</v>
      </c>
      <c r="M5824">
        <f>invoices[[#This Row],[rent_amount]]+invoices[[#This Row],[electricity_amount]]+invoices[[#This Row],[other_charges]]</f>
        <v>13585</v>
      </c>
      <c r="N5824" t="s">
        <v>28</v>
      </c>
      <c r="O5824" t="s">
        <v>1209</v>
      </c>
      <c r="P5824">
        <v>0</v>
      </c>
      <c r="Q5824" t="b">
        <v>0</v>
      </c>
      <c r="R5824" t="s">
        <v>1210</v>
      </c>
      <c r="S5824">
        <v>0</v>
      </c>
      <c r="T5824">
        <f>invoices[[#This Row],[total_amount]]</f>
        <v>13585</v>
      </c>
      <c r="U5824" t="s">
        <v>1144</v>
      </c>
      <c r="V5824" t="str">
        <f>INDEX([1]!Table1[tenantname],MATCH(invoices[[#This Row],[allotment_id]],[1]!Table1[TenantAllotmentID],0))</f>
        <v>Shalmaan B (B32-C2)</v>
      </c>
      <c r="W5824" t="s">
        <v>14360</v>
      </c>
      <c r="X5824" t="s">
        <v>14361</v>
      </c>
      <c r="Y5824" s="4">
        <v>45017</v>
      </c>
      <c r="Z5824" t="s">
        <v>15808</v>
      </c>
      <c r="AA5824">
        <v>8971</v>
      </c>
      <c r="AB5824">
        <v>2991</v>
      </c>
      <c r="AC5824">
        <v>538</v>
      </c>
      <c r="AD5824" s="7">
        <f>invoices[[#This Row],[Rent]]+invoices[[#This Row],[Services]]+invoices[[#This Row],[GST]]</f>
        <v>12500</v>
      </c>
      <c r="AE5824" s="7">
        <f>invoices[[#This Row],[Total]]-invoices[[#This Row],[rent_amount]]</f>
        <v>0</v>
      </c>
      <c r="AF5824">
        <v>4022</v>
      </c>
      <c r="AG5824">
        <v>1085</v>
      </c>
      <c r="AH5824">
        <f>invoices[[#This Row],[EB Amount]]-invoices[[#This Row],[electricity_amount]]</f>
        <v>0</v>
      </c>
    </row>
    <row r="5825" spans="1:34">
      <c r="A5825" t="s">
        <v>9503</v>
      </c>
      <c r="B5825" t="s">
        <v>22</v>
      </c>
      <c r="C5825" t="s">
        <v>3141</v>
      </c>
      <c r="D5825" t="s">
        <v>24</v>
      </c>
      <c r="E5825" t="s">
        <v>268</v>
      </c>
      <c r="F5825" t="s">
        <v>269</v>
      </c>
      <c r="G5825" t="s">
        <v>9504</v>
      </c>
      <c r="H5825" s="1">
        <f>DATE(YEAR(invoices[[#This Row],[due_date]]),MONTH(invoices[[#This Row],[due_date]]),1)</f>
        <v>45017</v>
      </c>
      <c r="I5825" s="1">
        <v>45023</v>
      </c>
      <c r="J5825">
        <v>12500</v>
      </c>
      <c r="K5825">
        <v>682</v>
      </c>
      <c r="L5825">
        <v>0</v>
      </c>
      <c r="M5825">
        <f>invoices[[#This Row],[rent_amount]]+invoices[[#This Row],[electricity_amount]]+invoices[[#This Row],[other_charges]]</f>
        <v>13182</v>
      </c>
      <c r="N5825" t="s">
        <v>28</v>
      </c>
      <c r="O5825" t="s">
        <v>1209</v>
      </c>
      <c r="P5825">
        <v>0</v>
      </c>
      <c r="Q5825" t="b">
        <v>0</v>
      </c>
      <c r="R5825" t="s">
        <v>1210</v>
      </c>
      <c r="S5825">
        <v>0</v>
      </c>
      <c r="T5825">
        <f>invoices[[#This Row],[total_amount]]</f>
        <v>13182</v>
      </c>
      <c r="U5825" t="s">
        <v>3143</v>
      </c>
      <c r="V5825" t="str">
        <f>INDEX([1]!Table1[tenantname],MATCH(invoices[[#This Row],[allotment_id]],[1]!Table1[TenantAllotmentID],0))</f>
        <v>Tushar Kumar (C21-C1)</v>
      </c>
      <c r="W5825" t="s">
        <v>14982</v>
      </c>
      <c r="X5825" t="s">
        <v>14983</v>
      </c>
      <c r="Y5825" s="4">
        <v>45017</v>
      </c>
      <c r="Z5825" t="s">
        <v>15808</v>
      </c>
      <c r="AA5825">
        <v>8971</v>
      </c>
      <c r="AB5825">
        <v>2991</v>
      </c>
      <c r="AC5825">
        <v>538</v>
      </c>
      <c r="AD5825" s="7">
        <f>invoices[[#This Row],[Rent]]+invoices[[#This Row],[Services]]+invoices[[#This Row],[GST]]</f>
        <v>12500</v>
      </c>
      <c r="AE5825" s="7">
        <f>invoices[[#This Row],[Total]]-invoices[[#This Row],[rent_amount]]</f>
        <v>0</v>
      </c>
      <c r="AF5825">
        <v>4026</v>
      </c>
      <c r="AG5825">
        <v>682</v>
      </c>
      <c r="AH5825">
        <f>invoices[[#This Row],[EB Amount]]-invoices[[#This Row],[electricity_amount]]</f>
        <v>0</v>
      </c>
    </row>
    <row r="5826" spans="1:34">
      <c r="A5826" t="s">
        <v>9520</v>
      </c>
      <c r="B5826" t="s">
        <v>22</v>
      </c>
      <c r="C5826" t="s">
        <v>1121</v>
      </c>
      <c r="D5826" t="s">
        <v>24</v>
      </c>
      <c r="E5826" t="s">
        <v>147</v>
      </c>
      <c r="F5826" t="s">
        <v>1122</v>
      </c>
      <c r="G5826" t="s">
        <v>9521</v>
      </c>
      <c r="H5826" s="1">
        <f>DATE(YEAR(invoices[[#This Row],[due_date]]),MONTH(invoices[[#This Row],[due_date]]),1)</f>
        <v>45017</v>
      </c>
      <c r="I5826" s="1">
        <v>45023</v>
      </c>
      <c r="J5826">
        <v>13600</v>
      </c>
      <c r="K5826">
        <v>775</v>
      </c>
      <c r="L5826">
        <v>0</v>
      </c>
      <c r="M5826">
        <f>invoices[[#This Row],[rent_amount]]+invoices[[#This Row],[electricity_amount]]+invoices[[#This Row],[other_charges]]</f>
        <v>14375</v>
      </c>
      <c r="N5826" t="s">
        <v>28</v>
      </c>
      <c r="O5826" t="s">
        <v>1611</v>
      </c>
      <c r="P5826">
        <v>0</v>
      </c>
      <c r="Q5826" t="b">
        <v>0</v>
      </c>
      <c r="R5826" t="s">
        <v>1210</v>
      </c>
      <c r="S5826">
        <v>0</v>
      </c>
      <c r="T5826">
        <f>invoices[[#This Row],[total_amount]]</f>
        <v>14375</v>
      </c>
      <c r="U5826" t="s">
        <v>1125</v>
      </c>
      <c r="V5826" t="str">
        <f>INDEX([1]!Table1[tenantname],MATCH(invoices[[#This Row],[allotment_id]],[1]!Table1[TenantAllotmentID],0))</f>
        <v>Navin Joseph (C31-B1)</v>
      </c>
      <c r="W5826" t="s">
        <v>14356</v>
      </c>
      <c r="X5826" t="s">
        <v>14357</v>
      </c>
      <c r="Y5826" s="4">
        <v>45017</v>
      </c>
      <c r="Z5826" t="s">
        <v>15808</v>
      </c>
      <c r="AA5826">
        <v>9761</v>
      </c>
      <c r="AB5826">
        <v>3253</v>
      </c>
      <c r="AC5826">
        <v>586</v>
      </c>
      <c r="AD5826" s="7">
        <f>invoices[[#This Row],[Rent]]+invoices[[#This Row],[Services]]+invoices[[#This Row],[GST]]</f>
        <v>13600</v>
      </c>
      <c r="AE5826" s="7">
        <f>invoices[[#This Row],[Total]]-invoices[[#This Row],[rent_amount]]</f>
        <v>0</v>
      </c>
      <c r="AF5826">
        <v>4035</v>
      </c>
      <c r="AG5826">
        <v>775</v>
      </c>
      <c r="AH5826">
        <f>invoices[[#This Row],[EB Amount]]-invoices[[#This Row],[electricity_amount]]</f>
        <v>0</v>
      </c>
    </row>
    <row r="5827" spans="1:34">
      <c r="A5827" t="s">
        <v>9542</v>
      </c>
      <c r="B5827" t="s">
        <v>22</v>
      </c>
      <c r="C5827" t="s">
        <v>1946</v>
      </c>
      <c r="D5827" t="s">
        <v>24</v>
      </c>
      <c r="E5827" t="s">
        <v>569</v>
      </c>
      <c r="F5827" t="s">
        <v>1493</v>
      </c>
      <c r="G5827" t="s">
        <v>9543</v>
      </c>
      <c r="H5827" s="1">
        <f>DATE(YEAR(invoices[[#This Row],[due_date]]),MONTH(invoices[[#This Row],[due_date]]),1)</f>
        <v>45017</v>
      </c>
      <c r="I5827" s="1">
        <v>45023</v>
      </c>
      <c r="J5827">
        <v>12500</v>
      </c>
      <c r="K5827">
        <v>1674</v>
      </c>
      <c r="L5827">
        <v>0</v>
      </c>
      <c r="M5827">
        <f>invoices[[#This Row],[rent_amount]]+invoices[[#This Row],[electricity_amount]]+invoices[[#This Row],[other_charges]]</f>
        <v>14174</v>
      </c>
      <c r="N5827" t="s">
        <v>28</v>
      </c>
      <c r="O5827" t="s">
        <v>1209</v>
      </c>
      <c r="P5827">
        <v>0</v>
      </c>
      <c r="Q5827" t="b">
        <v>0</v>
      </c>
      <c r="R5827" t="s">
        <v>1210</v>
      </c>
      <c r="S5827">
        <v>0</v>
      </c>
      <c r="T5827">
        <f>invoices[[#This Row],[total_amount]]</f>
        <v>14174</v>
      </c>
      <c r="U5827" t="s">
        <v>1947</v>
      </c>
      <c r="V5827" t="str">
        <f>INDEX([1]!Table1[tenantname],MATCH(invoices[[#This Row],[allotment_id]],[1]!Table1[TenantAllotmentID],0))</f>
        <v>Tanya Jain (C12-C1)</v>
      </c>
      <c r="W5827" t="s">
        <v>14655</v>
      </c>
      <c r="X5827" t="s">
        <v>14656</v>
      </c>
      <c r="Y5827" s="4">
        <v>45017</v>
      </c>
      <c r="Z5827" t="s">
        <v>15808</v>
      </c>
      <c r="AA5827">
        <v>8971</v>
      </c>
      <c r="AB5827">
        <v>2991</v>
      </c>
      <c r="AC5827">
        <v>538</v>
      </c>
      <c r="AD5827" s="7">
        <f>invoices[[#This Row],[Rent]]+invoices[[#This Row],[Services]]+invoices[[#This Row],[GST]]</f>
        <v>12500</v>
      </c>
      <c r="AE5827" s="7">
        <f>invoices[[#This Row],[Total]]-invoices[[#This Row],[rent_amount]]</f>
        <v>0</v>
      </c>
      <c r="AF5827">
        <v>4044</v>
      </c>
      <c r="AG5827">
        <v>1674</v>
      </c>
      <c r="AH5827">
        <f>invoices[[#This Row],[EB Amount]]-invoices[[#This Row],[electricity_amount]]</f>
        <v>0</v>
      </c>
    </row>
    <row r="5828" spans="1:34">
      <c r="A5828" t="s">
        <v>9733</v>
      </c>
      <c r="B5828" t="s">
        <v>22</v>
      </c>
      <c r="C5828" t="s">
        <v>353</v>
      </c>
      <c r="D5828" t="s">
        <v>24</v>
      </c>
      <c r="E5828" t="s">
        <v>354</v>
      </c>
      <c r="F5828" t="s">
        <v>355</v>
      </c>
      <c r="G5828" t="s">
        <v>9734</v>
      </c>
      <c r="H5828" s="1">
        <f>DATE(YEAR(invoices[[#This Row],[due_date]]),MONTH(invoices[[#This Row],[due_date]]),1)</f>
        <v>45017</v>
      </c>
      <c r="I5828" s="1">
        <v>45023</v>
      </c>
      <c r="J5828">
        <v>13600</v>
      </c>
      <c r="K5828">
        <v>961</v>
      </c>
      <c r="L5828">
        <v>0</v>
      </c>
      <c r="M5828">
        <f>invoices[[#This Row],[rent_amount]]+invoices[[#This Row],[electricity_amount]]+invoices[[#This Row],[other_charges]]</f>
        <v>14561</v>
      </c>
      <c r="N5828" t="s">
        <v>28</v>
      </c>
      <c r="O5828" t="s">
        <v>1209</v>
      </c>
      <c r="P5828">
        <v>0</v>
      </c>
      <c r="Q5828" t="b">
        <v>0</v>
      </c>
      <c r="R5828" t="s">
        <v>1210</v>
      </c>
      <c r="S5828">
        <v>0</v>
      </c>
      <c r="T5828">
        <f>invoices[[#This Row],[total_amount]]</f>
        <v>14561</v>
      </c>
      <c r="U5828" t="s">
        <v>356</v>
      </c>
      <c r="V5828" t="str">
        <f>INDEX([1]!Table1[tenantname],MATCH(invoices[[#This Row],[allotment_id]],[1]!Table1[TenantAllotmentID],0))</f>
        <v>Sai Sundeep (B34-B1)</v>
      </c>
      <c r="W5828" t="s">
        <v>14078</v>
      </c>
      <c r="X5828" t="s">
        <v>14079</v>
      </c>
      <c r="Y5828" s="4">
        <v>45017</v>
      </c>
      <c r="Z5828" t="s">
        <v>15808</v>
      </c>
      <c r="AA5828">
        <v>9761</v>
      </c>
      <c r="AB5828">
        <v>3253</v>
      </c>
      <c r="AC5828">
        <v>586</v>
      </c>
      <c r="AD5828" s="7">
        <f>invoices[[#This Row],[Rent]]+invoices[[#This Row],[Services]]+invoices[[#This Row],[GST]]</f>
        <v>13600</v>
      </c>
      <c r="AE5828" s="7">
        <f>invoices[[#This Row],[Total]]-invoices[[#This Row],[rent_amount]]</f>
        <v>0</v>
      </c>
      <c r="AF5828">
        <v>4141</v>
      </c>
      <c r="AG5828">
        <v>961</v>
      </c>
      <c r="AH5828">
        <f>invoices[[#This Row],[EB Amount]]-invoices[[#This Row],[electricity_amount]]</f>
        <v>0</v>
      </c>
    </row>
    <row r="5829" spans="1:34">
      <c r="A5829" t="s">
        <v>9739</v>
      </c>
      <c r="B5829" t="s">
        <v>22</v>
      </c>
      <c r="C5829" t="s">
        <v>1583</v>
      </c>
      <c r="D5829" t="s">
        <v>24</v>
      </c>
      <c r="E5829" t="s">
        <v>112</v>
      </c>
      <c r="F5829" s="2" t="s">
        <v>1471</v>
      </c>
      <c r="G5829" t="s">
        <v>9740</v>
      </c>
      <c r="H5829" s="1">
        <f>DATE(YEAR(invoices[[#This Row],[due_date]]),MONTH(invoices[[#This Row],[due_date]]),1)</f>
        <v>45017</v>
      </c>
      <c r="I5829" s="1">
        <v>45023</v>
      </c>
      <c r="J5829">
        <v>8751</v>
      </c>
      <c r="K5829">
        <v>0</v>
      </c>
      <c r="L5829">
        <v>0</v>
      </c>
      <c r="M5829">
        <f>invoices[[#This Row],[rent_amount]]+invoices[[#This Row],[electricity_amount]]+invoices[[#This Row],[other_charges]]</f>
        <v>8751</v>
      </c>
      <c r="N5829" t="s">
        <v>28</v>
      </c>
      <c r="O5829" t="s">
        <v>1438</v>
      </c>
      <c r="P5829">
        <v>0</v>
      </c>
      <c r="Q5829" t="b">
        <v>0</v>
      </c>
      <c r="R5829" t="s">
        <v>1210</v>
      </c>
      <c r="S5829">
        <v>0</v>
      </c>
      <c r="T5829">
        <f>invoices[[#This Row],[total_amount]]</f>
        <v>8751</v>
      </c>
      <c r="U5829" t="s">
        <v>1585</v>
      </c>
      <c r="V5829" t="str">
        <f>INDEX([1]!Table1[tenantname],MATCH(invoices[[#This Row],[allotment_id]],[1]!Table1[TenantAllotmentID],0))</f>
        <v>Anjali Gupta (A23-C2)</v>
      </c>
      <c r="W5829" t="s">
        <v>14526</v>
      </c>
      <c r="X5829" t="s">
        <v>14527</v>
      </c>
      <c r="Y5829" s="4">
        <v>45017</v>
      </c>
      <c r="Z5829" t="s">
        <v>15808</v>
      </c>
      <c r="AA5829">
        <v>6280</v>
      </c>
      <c r="AB5829">
        <v>2094</v>
      </c>
      <c r="AC5829">
        <v>377</v>
      </c>
      <c r="AD5829" s="7">
        <f>invoices[[#This Row],[Rent]]+invoices[[#This Row],[Services]]+invoices[[#This Row],[GST]]</f>
        <v>8751</v>
      </c>
      <c r="AE5829" s="7">
        <f>invoices[[#This Row],[Total]]-invoices[[#This Row],[rent_amount]]</f>
        <v>0</v>
      </c>
      <c r="AF5829">
        <v>4144</v>
      </c>
      <c r="AG5829">
        <v>0</v>
      </c>
      <c r="AH5829">
        <f>invoices[[#This Row],[EB Amount]]-invoices[[#This Row],[electricity_amount]]</f>
        <v>0</v>
      </c>
    </row>
    <row r="5830" spans="1:34">
      <c r="A5830" t="s">
        <v>9767</v>
      </c>
      <c r="B5830" t="s">
        <v>22</v>
      </c>
      <c r="C5830" t="s">
        <v>4754</v>
      </c>
      <c r="D5830" t="s">
        <v>24</v>
      </c>
      <c r="E5830" t="s">
        <v>112</v>
      </c>
      <c r="F5830" t="s">
        <v>1343</v>
      </c>
      <c r="G5830" t="s">
        <v>9768</v>
      </c>
      <c r="H5830" s="1">
        <f>DATE(YEAR(invoices[[#This Row],[due_date]]),MONTH(invoices[[#This Row],[due_date]]),1)</f>
        <v>45017</v>
      </c>
      <c r="I5830" s="1">
        <v>45023</v>
      </c>
      <c r="J5830">
        <v>16470</v>
      </c>
      <c r="K5830">
        <v>0</v>
      </c>
      <c r="L5830">
        <v>0</v>
      </c>
      <c r="M5830">
        <f>invoices[[#This Row],[rent_amount]]+invoices[[#This Row],[electricity_amount]]+invoices[[#This Row],[other_charges]]</f>
        <v>16470</v>
      </c>
      <c r="N5830" t="s">
        <v>28</v>
      </c>
      <c r="O5830" t="s">
        <v>1611</v>
      </c>
      <c r="P5830">
        <v>0</v>
      </c>
      <c r="Q5830" t="b">
        <v>0</v>
      </c>
      <c r="R5830" t="s">
        <v>1210</v>
      </c>
      <c r="S5830">
        <v>0</v>
      </c>
      <c r="T5830">
        <f>invoices[[#This Row],[total_amount]]</f>
        <v>16470</v>
      </c>
      <c r="U5830" t="s">
        <v>4756</v>
      </c>
      <c r="V5830" t="str">
        <f>INDEX([1]!Table1[tenantname],MATCH(invoices[[#This Row],[allotment_id]],[1]!Table1[TenantAllotmentID],0))</f>
        <v>Neeharika Katturoju (A23-A1)</v>
      </c>
      <c r="W5830" t="s">
        <v>15281</v>
      </c>
      <c r="X5830" t="s">
        <v>15282</v>
      </c>
      <c r="Y5830" s="4">
        <v>45017</v>
      </c>
      <c r="Z5830" t="s">
        <v>15808</v>
      </c>
      <c r="AA5830">
        <v>11821</v>
      </c>
      <c r="AB5830">
        <v>3940</v>
      </c>
      <c r="AC5830">
        <v>709</v>
      </c>
      <c r="AD5830" s="7">
        <f>invoices[[#This Row],[Rent]]+invoices[[#This Row],[Services]]+invoices[[#This Row],[GST]]</f>
        <v>16470</v>
      </c>
      <c r="AE5830" s="7">
        <f>invoices[[#This Row],[Total]]-invoices[[#This Row],[rent_amount]]</f>
        <v>0</v>
      </c>
      <c r="AF5830">
        <v>4157</v>
      </c>
      <c r="AG5830">
        <v>0</v>
      </c>
      <c r="AH5830">
        <f>invoices[[#This Row],[EB Amount]]-invoices[[#This Row],[electricity_amount]]</f>
        <v>0</v>
      </c>
    </row>
    <row r="5831" spans="1:34">
      <c r="A5831" t="s">
        <v>10057</v>
      </c>
      <c r="B5831" t="s">
        <v>22</v>
      </c>
      <c r="C5831" t="s">
        <v>3841</v>
      </c>
      <c r="D5831" t="s">
        <v>24</v>
      </c>
      <c r="E5831" t="s">
        <v>96</v>
      </c>
      <c r="F5831" t="s">
        <v>390</v>
      </c>
      <c r="G5831" t="s">
        <v>10058</v>
      </c>
      <c r="H5831" s="1">
        <f>DATE(YEAR(invoices[[#This Row],[due_date]]),MONTH(invoices[[#This Row],[due_date]]),1)</f>
        <v>45017</v>
      </c>
      <c r="I5831" s="1">
        <v>45023</v>
      </c>
      <c r="J5831">
        <v>13600</v>
      </c>
      <c r="K5831">
        <v>133</v>
      </c>
      <c r="L5831">
        <v>0</v>
      </c>
      <c r="M5831">
        <f>invoices[[#This Row],[rent_amount]]+invoices[[#This Row],[electricity_amount]]+invoices[[#This Row],[other_charges]]</f>
        <v>13733</v>
      </c>
      <c r="N5831" t="s">
        <v>28</v>
      </c>
      <c r="O5831" t="s">
        <v>1209</v>
      </c>
      <c r="P5831">
        <v>0</v>
      </c>
      <c r="Q5831" t="b">
        <v>0</v>
      </c>
      <c r="R5831" t="s">
        <v>1210</v>
      </c>
      <c r="S5831">
        <v>0</v>
      </c>
      <c r="T5831">
        <f>invoices[[#This Row],[total_amount]]</f>
        <v>13733</v>
      </c>
      <c r="U5831" t="s">
        <v>3843</v>
      </c>
      <c r="V5831" t="str">
        <f>INDEX([1]!Table1[tenantname],MATCH(invoices[[#This Row],[allotment_id]],[1]!Table1[TenantAllotmentID],0))</f>
        <v>Rahul Pillay (B33-A1)</v>
      </c>
      <c r="W5831" t="s">
        <v>15136</v>
      </c>
      <c r="X5831" t="s">
        <v>15137</v>
      </c>
      <c r="Y5831" s="4">
        <v>45017</v>
      </c>
      <c r="Z5831" t="s">
        <v>15808</v>
      </c>
      <c r="AA5831">
        <v>9761</v>
      </c>
      <c r="AB5831">
        <v>3253</v>
      </c>
      <c r="AC5831">
        <v>586</v>
      </c>
      <c r="AD5831" s="7">
        <f>invoices[[#This Row],[Rent]]+invoices[[#This Row],[Services]]+invoices[[#This Row],[GST]]</f>
        <v>13600</v>
      </c>
      <c r="AE5831" s="7">
        <f>invoices[[#This Row],[Total]]-invoices[[#This Row],[rent_amount]]</f>
        <v>0</v>
      </c>
      <c r="AF5831">
        <v>4309</v>
      </c>
      <c r="AG5831">
        <v>133</v>
      </c>
      <c r="AH5831">
        <f>invoices[[#This Row],[EB Amount]]-invoices[[#This Row],[electricity_amount]]</f>
        <v>0</v>
      </c>
    </row>
    <row r="5832" spans="1:34">
      <c r="A5832" t="s">
        <v>10073</v>
      </c>
      <c r="B5832" t="s">
        <v>22</v>
      </c>
      <c r="C5832" t="s">
        <v>3114</v>
      </c>
      <c r="D5832" t="s">
        <v>24</v>
      </c>
      <c r="E5832" t="s">
        <v>254</v>
      </c>
      <c r="F5832" t="s">
        <v>255</v>
      </c>
      <c r="G5832" t="s">
        <v>10074</v>
      </c>
      <c r="H5832" s="1">
        <f>DATE(YEAR(invoices[[#This Row],[due_date]]),MONTH(invoices[[#This Row],[due_date]]),1)</f>
        <v>45017</v>
      </c>
      <c r="I5832" s="1">
        <v>45023</v>
      </c>
      <c r="J5832">
        <v>18300</v>
      </c>
      <c r="K5832">
        <v>1333</v>
      </c>
      <c r="L5832">
        <v>0</v>
      </c>
      <c r="M5832">
        <f>invoices[[#This Row],[rent_amount]]+invoices[[#This Row],[electricity_amount]]+invoices[[#This Row],[other_charges]]</f>
        <v>19633</v>
      </c>
      <c r="N5832" t="s">
        <v>28</v>
      </c>
      <c r="O5832" t="s">
        <v>1438</v>
      </c>
      <c r="P5832">
        <v>0</v>
      </c>
      <c r="Q5832" t="b">
        <v>0</v>
      </c>
      <c r="R5832" t="s">
        <v>1210</v>
      </c>
      <c r="S5832">
        <v>0</v>
      </c>
      <c r="T5832">
        <f>invoices[[#This Row],[total_amount]]</f>
        <v>19633</v>
      </c>
      <c r="U5832" t="s">
        <v>9722</v>
      </c>
      <c r="V5832" t="str">
        <f>INDEX([1]!Table1[tenantname],MATCH(invoices[[#This Row],[allotment_id]],[1]!Table1[TenantAllotmentID],0))</f>
        <v>Archana S (C42-A1)</v>
      </c>
      <c r="W5832" t="s">
        <v>14976</v>
      </c>
      <c r="X5832" t="s">
        <v>15673</v>
      </c>
      <c r="Y5832" s="4">
        <v>45017</v>
      </c>
      <c r="Z5832" t="s">
        <v>15808</v>
      </c>
      <c r="AA5832">
        <v>13134</v>
      </c>
      <c r="AB5832">
        <v>4378</v>
      </c>
      <c r="AC5832">
        <v>788</v>
      </c>
      <c r="AD5832" s="7">
        <f>invoices[[#This Row],[Rent]]+invoices[[#This Row],[Services]]+invoices[[#This Row],[GST]]</f>
        <v>18300</v>
      </c>
      <c r="AE5832" s="7">
        <f>invoices[[#This Row],[Total]]-invoices[[#This Row],[rent_amount]]</f>
        <v>0</v>
      </c>
      <c r="AF5832">
        <v>4317</v>
      </c>
      <c r="AG5832">
        <v>1333</v>
      </c>
      <c r="AH5832">
        <f>invoices[[#This Row],[EB Amount]]-invoices[[#This Row],[electricity_amount]]</f>
        <v>0</v>
      </c>
    </row>
    <row r="5833" spans="1:34">
      <c r="A5833" t="s">
        <v>10184</v>
      </c>
      <c r="B5833" t="s">
        <v>22</v>
      </c>
      <c r="C5833" t="s">
        <v>3268</v>
      </c>
      <c r="D5833" t="s">
        <v>24</v>
      </c>
      <c r="E5833" t="s">
        <v>247</v>
      </c>
      <c r="F5833" t="s">
        <v>870</v>
      </c>
      <c r="G5833" t="s">
        <v>10185</v>
      </c>
      <c r="H5833" s="1">
        <f>DATE(YEAR(invoices[[#This Row],[due_date]]),MONTH(invoices[[#This Row],[due_date]]),1)</f>
        <v>45017</v>
      </c>
      <c r="I5833" s="1">
        <v>45023</v>
      </c>
      <c r="J5833">
        <v>13600</v>
      </c>
      <c r="K5833">
        <v>775</v>
      </c>
      <c r="L5833">
        <v>0</v>
      </c>
      <c r="M5833">
        <f>invoices[[#This Row],[rent_amount]]+invoices[[#This Row],[electricity_amount]]+invoices[[#This Row],[other_charges]]</f>
        <v>14375</v>
      </c>
      <c r="N5833" t="s">
        <v>28</v>
      </c>
      <c r="O5833" t="s">
        <v>1438</v>
      </c>
      <c r="P5833">
        <v>0</v>
      </c>
      <c r="Q5833" t="b">
        <v>0</v>
      </c>
      <c r="R5833" t="s">
        <v>1210</v>
      </c>
      <c r="S5833">
        <v>0</v>
      </c>
      <c r="T5833">
        <f>invoices[[#This Row],[total_amount]]</f>
        <v>14375</v>
      </c>
      <c r="U5833" t="s">
        <v>3269</v>
      </c>
      <c r="V5833" t="str">
        <f>INDEX([1]!Table1[tenantname],MATCH(invoices[[#This Row],[allotment_id]],[1]!Table1[TenantAllotmentID],0))</f>
        <v>Abhilash S (C11-B1)</v>
      </c>
      <c r="W5833" t="s">
        <v>15012</v>
      </c>
      <c r="X5833" t="s">
        <v>15013</v>
      </c>
      <c r="Y5833" s="4">
        <v>45017</v>
      </c>
      <c r="Z5833" t="s">
        <v>15808</v>
      </c>
      <c r="AA5833">
        <v>9761</v>
      </c>
      <c r="AB5833">
        <v>3253</v>
      </c>
      <c r="AC5833">
        <v>586</v>
      </c>
      <c r="AD5833" s="7">
        <f>invoices[[#This Row],[Rent]]+invoices[[#This Row],[Services]]+invoices[[#This Row],[GST]]</f>
        <v>13600</v>
      </c>
      <c r="AE5833" s="7">
        <f>invoices[[#This Row],[Total]]-invoices[[#This Row],[rent_amount]]</f>
        <v>0</v>
      </c>
      <c r="AF5833">
        <v>4380</v>
      </c>
      <c r="AG5833">
        <v>775</v>
      </c>
      <c r="AH5833">
        <f>invoices[[#This Row],[EB Amount]]-invoices[[#This Row],[electricity_amount]]</f>
        <v>0</v>
      </c>
    </row>
    <row r="5834" spans="1:34">
      <c r="A5834" t="s">
        <v>10236</v>
      </c>
      <c r="B5834" t="s">
        <v>22</v>
      </c>
      <c r="C5834" t="s">
        <v>1421</v>
      </c>
      <c r="D5834" t="s">
        <v>24</v>
      </c>
      <c r="E5834" t="s">
        <v>34</v>
      </c>
      <c r="F5834" t="s">
        <v>805</v>
      </c>
      <c r="G5834" t="s">
        <v>10237</v>
      </c>
      <c r="H5834" s="1">
        <f>DATE(YEAR(invoices[[#This Row],[due_date]]),MONTH(invoices[[#This Row],[due_date]]),1)</f>
        <v>45017</v>
      </c>
      <c r="I5834" s="1">
        <v>45023</v>
      </c>
      <c r="J5834">
        <v>18300</v>
      </c>
      <c r="K5834">
        <v>2170</v>
      </c>
      <c r="L5834">
        <v>0</v>
      </c>
      <c r="M5834">
        <f>invoices[[#This Row],[rent_amount]]+invoices[[#This Row],[electricity_amount]]+invoices[[#This Row],[other_charges]]</f>
        <v>20470</v>
      </c>
      <c r="N5834" t="s">
        <v>28</v>
      </c>
      <c r="O5834" t="s">
        <v>1209</v>
      </c>
      <c r="P5834">
        <v>0</v>
      </c>
      <c r="Q5834" t="b">
        <v>0</v>
      </c>
      <c r="R5834" t="s">
        <v>1210</v>
      </c>
      <c r="S5834">
        <v>0</v>
      </c>
      <c r="T5834">
        <f>invoices[[#This Row],[total_amount]]</f>
        <v>20470</v>
      </c>
      <c r="U5834" t="s">
        <v>5674</v>
      </c>
      <c r="V5834" t="str">
        <f>INDEX([1]!Table1[tenantname],MATCH(invoices[[#This Row],[allotment_id]],[1]!Table1[TenantAllotmentID],0))</f>
        <v>Sai Roshni Matta (B43-A1)</v>
      </c>
      <c r="W5834" t="s">
        <v>14466</v>
      </c>
      <c r="X5834" t="s">
        <v>15409</v>
      </c>
      <c r="Y5834" s="4">
        <v>45017</v>
      </c>
      <c r="Z5834" t="s">
        <v>15808</v>
      </c>
      <c r="AA5834">
        <v>13134</v>
      </c>
      <c r="AB5834">
        <v>4378</v>
      </c>
      <c r="AC5834">
        <v>788</v>
      </c>
      <c r="AD5834" s="7">
        <f>invoices[[#This Row],[Rent]]+invoices[[#This Row],[Services]]+invoices[[#This Row],[GST]]</f>
        <v>18300</v>
      </c>
      <c r="AE5834" s="7">
        <f>invoices[[#This Row],[Total]]-invoices[[#This Row],[rent_amount]]</f>
        <v>0</v>
      </c>
      <c r="AF5834">
        <v>4408</v>
      </c>
      <c r="AG5834">
        <v>2170</v>
      </c>
      <c r="AH5834">
        <f>invoices[[#This Row],[EB Amount]]-invoices[[#This Row],[electricity_amount]]</f>
        <v>0</v>
      </c>
    </row>
    <row r="5835" spans="1:34">
      <c r="A5835" t="s">
        <v>10584</v>
      </c>
      <c r="B5835" t="s">
        <v>22</v>
      </c>
      <c r="C5835" t="s">
        <v>1744</v>
      </c>
      <c r="D5835" t="s">
        <v>24</v>
      </c>
      <c r="E5835" t="s">
        <v>195</v>
      </c>
      <c r="F5835" s="2" t="s">
        <v>1745</v>
      </c>
      <c r="G5835" t="s">
        <v>10585</v>
      </c>
      <c r="H5835" s="1">
        <f>DATE(YEAR(invoices[[#This Row],[due_date]]),MONTH(invoices[[#This Row],[due_date]]),1)</f>
        <v>45017</v>
      </c>
      <c r="I5835" s="1">
        <v>45023</v>
      </c>
      <c r="J5835">
        <v>12500</v>
      </c>
      <c r="K5835">
        <v>1426</v>
      </c>
      <c r="L5835">
        <v>0</v>
      </c>
      <c r="M5835">
        <f>invoices[[#This Row],[rent_amount]]+invoices[[#This Row],[electricity_amount]]+invoices[[#This Row],[other_charges]]</f>
        <v>13926</v>
      </c>
      <c r="N5835" t="s">
        <v>28</v>
      </c>
      <c r="O5835" t="s">
        <v>1209</v>
      </c>
      <c r="P5835">
        <v>0</v>
      </c>
      <c r="Q5835" t="b">
        <v>0</v>
      </c>
      <c r="R5835" t="s">
        <v>1210</v>
      </c>
      <c r="S5835">
        <v>0</v>
      </c>
      <c r="T5835">
        <f>invoices[[#This Row],[total_amount]]</f>
        <v>13926</v>
      </c>
      <c r="U5835" t="s">
        <v>1747</v>
      </c>
      <c r="V5835" t="str">
        <f>INDEX([1]!Table1[tenantname],MATCH(invoices[[#This Row],[allotment_id]],[1]!Table1[TenantAllotmentID],0))</f>
        <v>Siya Sharma (D41-C1)</v>
      </c>
      <c r="W5835" t="s">
        <v>14580</v>
      </c>
      <c r="X5835" t="s">
        <v>14581</v>
      </c>
      <c r="Y5835" s="4">
        <v>45017</v>
      </c>
      <c r="Z5835" t="s">
        <v>15808</v>
      </c>
      <c r="AA5835">
        <v>8971</v>
      </c>
      <c r="AB5835">
        <v>2991</v>
      </c>
      <c r="AC5835">
        <v>538</v>
      </c>
      <c r="AD5835" s="7">
        <f>invoices[[#This Row],[Rent]]+invoices[[#This Row],[Services]]+invoices[[#This Row],[GST]]</f>
        <v>12500</v>
      </c>
      <c r="AE5835" s="7">
        <f>invoices[[#This Row],[Total]]-invoices[[#This Row],[rent_amount]]</f>
        <v>0</v>
      </c>
      <c r="AF5835">
        <v>4584</v>
      </c>
      <c r="AG5835">
        <v>1426</v>
      </c>
      <c r="AH5835">
        <f>invoices[[#This Row],[EB Amount]]-invoices[[#This Row],[electricity_amount]]</f>
        <v>0</v>
      </c>
    </row>
    <row r="5836" spans="1:34">
      <c r="A5836" t="s">
        <v>10657</v>
      </c>
      <c r="B5836" t="s">
        <v>22</v>
      </c>
      <c r="C5836" t="s">
        <v>3114</v>
      </c>
      <c r="D5836" t="s">
        <v>24</v>
      </c>
      <c r="E5836" t="s">
        <v>25</v>
      </c>
      <c r="F5836" t="s">
        <v>908</v>
      </c>
      <c r="G5836" t="s">
        <v>10658</v>
      </c>
      <c r="H5836" s="1">
        <f>DATE(YEAR(invoices[[#This Row],[due_date]]),MONTH(invoices[[#This Row],[due_date]]),1)</f>
        <v>45017</v>
      </c>
      <c r="I5836" s="1">
        <v>45023</v>
      </c>
      <c r="J5836">
        <v>0</v>
      </c>
      <c r="K5836">
        <v>0</v>
      </c>
      <c r="L5836">
        <v>2250</v>
      </c>
      <c r="M5836">
        <f>invoices[[#This Row],[rent_amount]]+invoices[[#This Row],[electricity_amount]]+invoices[[#This Row],[other_charges]]</f>
        <v>2250</v>
      </c>
      <c r="N5836" t="s">
        <v>28</v>
      </c>
      <c r="O5836" t="s">
        <v>1438</v>
      </c>
      <c r="P5836">
        <v>0</v>
      </c>
      <c r="Q5836" t="b">
        <v>0</v>
      </c>
      <c r="R5836" t="s">
        <v>1210</v>
      </c>
      <c r="S5836">
        <v>0</v>
      </c>
      <c r="T5836">
        <f>invoices[[#This Row],[total_amount]]</f>
        <v>2250</v>
      </c>
      <c r="U5836" t="s">
        <v>3115</v>
      </c>
      <c r="V5836" t="str">
        <f>INDEX([1]!Table1[tenantname],MATCH(invoices[[#This Row],[allotment_id]],[1]!Table1[TenantAllotmentID],0))</f>
        <v>Archana S (A24-B1)</v>
      </c>
      <c r="W5836" t="s">
        <v>14976</v>
      </c>
      <c r="X5836" t="s">
        <v>14977</v>
      </c>
      <c r="Y5836" s="4">
        <v>45017</v>
      </c>
      <c r="Z5836" t="s">
        <v>15808</v>
      </c>
      <c r="AA5836">
        <v>0</v>
      </c>
      <c r="AB5836">
        <v>0</v>
      </c>
      <c r="AC5836">
        <v>0</v>
      </c>
      <c r="AD5836" s="7">
        <f>invoices[[#This Row],[Rent]]+invoices[[#This Row],[Services]]+invoices[[#This Row],[GST]]</f>
        <v>0</v>
      </c>
      <c r="AE5836" s="7">
        <f>invoices[[#This Row],[Total]]-invoices[[#This Row],[rent_amount]]</f>
        <v>0</v>
      </c>
      <c r="AF5836">
        <v>4619</v>
      </c>
      <c r="AG5836">
        <v>0</v>
      </c>
      <c r="AH5836">
        <f>invoices[[#This Row],[EB Amount]]-invoices[[#This Row],[electricity_amount]]</f>
        <v>0</v>
      </c>
    </row>
    <row r="5837" spans="1:34">
      <c r="A5837" t="s">
        <v>10709</v>
      </c>
      <c r="B5837" t="s">
        <v>22</v>
      </c>
      <c r="C5837" t="s">
        <v>1981</v>
      </c>
      <c r="D5837" t="s">
        <v>24</v>
      </c>
      <c r="E5837" t="s">
        <v>96</v>
      </c>
      <c r="F5837" t="s">
        <v>1982</v>
      </c>
      <c r="G5837" t="s">
        <v>10710</v>
      </c>
      <c r="H5837" s="1">
        <f>DATE(YEAR(invoices[[#This Row],[due_date]]),MONTH(invoices[[#This Row],[due_date]]),1)</f>
        <v>45017</v>
      </c>
      <c r="I5837" s="1">
        <v>45023</v>
      </c>
      <c r="J5837">
        <v>12500</v>
      </c>
      <c r="K5837">
        <v>532</v>
      </c>
      <c r="L5837">
        <v>0</v>
      </c>
      <c r="M5837">
        <f>invoices[[#This Row],[rent_amount]]+invoices[[#This Row],[electricity_amount]]+invoices[[#This Row],[other_charges]]</f>
        <v>13032</v>
      </c>
      <c r="N5837" t="s">
        <v>28</v>
      </c>
      <c r="O5837" t="s">
        <v>1611</v>
      </c>
      <c r="P5837">
        <v>0</v>
      </c>
      <c r="Q5837" t="b">
        <v>0</v>
      </c>
      <c r="R5837" t="s">
        <v>1210</v>
      </c>
      <c r="S5837">
        <v>0</v>
      </c>
      <c r="T5837">
        <f>invoices[[#This Row],[total_amount]]</f>
        <v>13032</v>
      </c>
      <c r="U5837" t="s">
        <v>1984</v>
      </c>
      <c r="V5837" t="str">
        <f>INDEX([1]!Table1[tenantname],MATCH(invoices[[#This Row],[allotment_id]],[1]!Table1[TenantAllotmentID],0))</f>
        <v>Nitin Chanpuriya (B33-C1)</v>
      </c>
      <c r="W5837" t="s">
        <v>14667</v>
      </c>
      <c r="X5837" t="s">
        <v>14668</v>
      </c>
      <c r="Y5837" s="4">
        <v>45017</v>
      </c>
      <c r="Z5837" t="s">
        <v>15808</v>
      </c>
      <c r="AA5837">
        <v>8971</v>
      </c>
      <c r="AB5837">
        <v>2991</v>
      </c>
      <c r="AC5837">
        <v>538</v>
      </c>
      <c r="AD5837" s="7">
        <f>invoices[[#This Row],[Rent]]+invoices[[#This Row],[Services]]+invoices[[#This Row],[GST]]</f>
        <v>12500</v>
      </c>
      <c r="AE5837" s="7">
        <f>invoices[[#This Row],[Total]]-invoices[[#This Row],[rent_amount]]</f>
        <v>0</v>
      </c>
      <c r="AF5837">
        <v>4648</v>
      </c>
      <c r="AG5837">
        <v>532</v>
      </c>
      <c r="AH5837">
        <f>invoices[[#This Row],[EB Amount]]-invoices[[#This Row],[electricity_amount]]</f>
        <v>0</v>
      </c>
    </row>
    <row r="5838" spans="1:34">
      <c r="A5838" t="s">
        <v>10719</v>
      </c>
      <c r="B5838" t="s">
        <v>22</v>
      </c>
      <c r="C5838" t="s">
        <v>2032</v>
      </c>
      <c r="D5838" t="s">
        <v>24</v>
      </c>
      <c r="E5838" t="s">
        <v>349</v>
      </c>
      <c r="F5838" t="s">
        <v>947</v>
      </c>
      <c r="G5838" t="s">
        <v>10720</v>
      </c>
      <c r="H5838" s="1">
        <f>DATE(YEAR(invoices[[#This Row],[due_date]]),MONTH(invoices[[#This Row],[due_date]]),1)</f>
        <v>45017</v>
      </c>
      <c r="I5838" s="1">
        <v>45023</v>
      </c>
      <c r="J5838">
        <v>13600</v>
      </c>
      <c r="K5838">
        <v>755</v>
      </c>
      <c r="L5838">
        <v>0</v>
      </c>
      <c r="M5838">
        <f>invoices[[#This Row],[rent_amount]]+invoices[[#This Row],[electricity_amount]]+invoices[[#This Row],[other_charges]]</f>
        <v>14355</v>
      </c>
      <c r="N5838" t="s">
        <v>28</v>
      </c>
      <c r="O5838" t="s">
        <v>1438</v>
      </c>
      <c r="P5838">
        <v>0</v>
      </c>
      <c r="Q5838" t="b">
        <v>0</v>
      </c>
      <c r="R5838" t="s">
        <v>1210</v>
      </c>
      <c r="S5838">
        <v>0</v>
      </c>
      <c r="T5838">
        <f>invoices[[#This Row],[total_amount]]</f>
        <v>14355</v>
      </c>
      <c r="U5838" t="s">
        <v>2033</v>
      </c>
      <c r="V5838" t="str">
        <f>INDEX([1]!Table1[tenantname],MATCH(invoices[[#This Row],[allotment_id]],[1]!Table1[TenantAllotmentID],0))</f>
        <v>Akshay  Balaji (B11-B1)</v>
      </c>
      <c r="W5838" t="s">
        <v>14681</v>
      </c>
      <c r="X5838" t="s">
        <v>14682</v>
      </c>
      <c r="Y5838" s="4">
        <v>45017</v>
      </c>
      <c r="Z5838" t="s">
        <v>15808</v>
      </c>
      <c r="AA5838">
        <v>9761</v>
      </c>
      <c r="AB5838">
        <v>3253</v>
      </c>
      <c r="AC5838">
        <v>586</v>
      </c>
      <c r="AD5838" s="7">
        <f>invoices[[#This Row],[Rent]]+invoices[[#This Row],[Services]]+invoices[[#This Row],[GST]]</f>
        <v>13600</v>
      </c>
      <c r="AE5838" s="7">
        <f>invoices[[#This Row],[Total]]-invoices[[#This Row],[rent_amount]]</f>
        <v>0</v>
      </c>
      <c r="AF5838">
        <v>4653</v>
      </c>
      <c r="AG5838">
        <v>755</v>
      </c>
      <c r="AH5838">
        <f>invoices[[#This Row],[EB Amount]]-invoices[[#This Row],[electricity_amount]]</f>
        <v>0</v>
      </c>
    </row>
    <row r="5839" spans="1:34">
      <c r="A5839" t="s">
        <v>10803</v>
      </c>
      <c r="B5839" t="s">
        <v>22</v>
      </c>
      <c r="C5839" t="s">
        <v>7673</v>
      </c>
      <c r="D5839" t="s">
        <v>24</v>
      </c>
      <c r="E5839" t="s">
        <v>329</v>
      </c>
      <c r="F5839" t="s">
        <v>956</v>
      </c>
      <c r="G5839" t="s">
        <v>10804</v>
      </c>
      <c r="H5839" s="1">
        <f>DATE(YEAR(invoices[[#This Row],[due_date]]),MONTH(invoices[[#This Row],[due_date]]),1)</f>
        <v>45017</v>
      </c>
      <c r="I5839" s="1">
        <v>45023</v>
      </c>
      <c r="J5839">
        <v>12500</v>
      </c>
      <c r="K5839">
        <v>520</v>
      </c>
      <c r="L5839">
        <v>0</v>
      </c>
      <c r="M5839">
        <f>invoices[[#This Row],[rent_amount]]+invoices[[#This Row],[electricity_amount]]+invoices[[#This Row],[other_charges]]</f>
        <v>13020</v>
      </c>
      <c r="N5839" t="s">
        <v>28</v>
      </c>
      <c r="O5839" t="s">
        <v>1209</v>
      </c>
      <c r="P5839">
        <v>0</v>
      </c>
      <c r="Q5839" t="b">
        <v>0</v>
      </c>
      <c r="R5839" t="s">
        <v>1210</v>
      </c>
      <c r="S5839">
        <v>0</v>
      </c>
      <c r="T5839">
        <f>invoices[[#This Row],[total_amount]]</f>
        <v>13020</v>
      </c>
      <c r="U5839" t="s">
        <v>7674</v>
      </c>
      <c r="V5839" t="str">
        <f>INDEX([1]!Table1[tenantname],MATCH(invoices[[#This Row],[allotment_id]],[1]!Table1[TenantAllotmentID],0))</f>
        <v>Satvik  Srivatsav (C43-C1)</v>
      </c>
      <c r="W5839" t="s">
        <v>15566</v>
      </c>
      <c r="X5839" t="s">
        <v>15567</v>
      </c>
      <c r="Y5839" s="4">
        <v>45017</v>
      </c>
      <c r="Z5839" t="s">
        <v>15808</v>
      </c>
      <c r="AA5839">
        <v>8971</v>
      </c>
      <c r="AB5839">
        <v>2991</v>
      </c>
      <c r="AC5839">
        <v>538</v>
      </c>
      <c r="AD5839" s="7">
        <f>invoices[[#This Row],[Rent]]+invoices[[#This Row],[Services]]+invoices[[#This Row],[GST]]</f>
        <v>12500</v>
      </c>
      <c r="AE5839" s="7">
        <f>invoices[[#This Row],[Total]]-invoices[[#This Row],[rent_amount]]</f>
        <v>0</v>
      </c>
      <c r="AF5839">
        <v>4697</v>
      </c>
      <c r="AG5839">
        <v>520</v>
      </c>
      <c r="AH5839">
        <f>invoices[[#This Row],[EB Amount]]-invoices[[#This Row],[electricity_amount]]</f>
        <v>0</v>
      </c>
    </row>
    <row r="5840" spans="1:34">
      <c r="A5840" t="s">
        <v>11204</v>
      </c>
      <c r="B5840" t="s">
        <v>22</v>
      </c>
      <c r="C5840" t="s">
        <v>2591</v>
      </c>
      <c r="D5840" t="s">
        <v>24</v>
      </c>
      <c r="E5840" t="s">
        <v>88</v>
      </c>
      <c r="F5840" t="s">
        <v>442</v>
      </c>
      <c r="G5840" t="s">
        <v>11205</v>
      </c>
      <c r="H5840" s="1">
        <f>DATE(YEAR(invoices[[#This Row],[due_date]]),MONTH(invoices[[#This Row],[due_date]]),1)</f>
        <v>45017</v>
      </c>
      <c r="I5840" s="1">
        <v>45023</v>
      </c>
      <c r="J5840">
        <v>18300</v>
      </c>
      <c r="K5840">
        <v>1023</v>
      </c>
      <c r="L5840">
        <v>0</v>
      </c>
      <c r="M5840">
        <f>invoices[[#This Row],[rent_amount]]+invoices[[#This Row],[electricity_amount]]+invoices[[#This Row],[other_charges]]</f>
        <v>19323</v>
      </c>
      <c r="N5840" t="s">
        <v>28</v>
      </c>
      <c r="O5840" t="s">
        <v>1209</v>
      </c>
      <c r="P5840">
        <v>0</v>
      </c>
      <c r="Q5840" t="b">
        <v>0</v>
      </c>
      <c r="R5840" t="s">
        <v>1210</v>
      </c>
      <c r="S5840">
        <v>0</v>
      </c>
      <c r="T5840">
        <f>invoices[[#This Row],[total_amount]]</f>
        <v>19323</v>
      </c>
      <c r="U5840" t="s">
        <v>2593</v>
      </c>
      <c r="V5840" t="str">
        <f>INDEX([1]!Table1[tenantname],MATCH(invoices[[#This Row],[allotment_id]],[1]!Table1[TenantAllotmentID],0))</f>
        <v>Rakesh Kumar Sharma (B13-A1)</v>
      </c>
      <c r="W5840" t="s">
        <v>14845</v>
      </c>
      <c r="X5840" t="s">
        <v>14846</v>
      </c>
      <c r="Y5840" s="4">
        <v>45017</v>
      </c>
      <c r="Z5840" t="s">
        <v>15808</v>
      </c>
      <c r="AA5840">
        <v>13134</v>
      </c>
      <c r="AB5840">
        <v>4378</v>
      </c>
      <c r="AC5840">
        <v>788</v>
      </c>
      <c r="AD5840" s="7">
        <f>invoices[[#This Row],[Rent]]+invoices[[#This Row],[Services]]+invoices[[#This Row],[GST]]</f>
        <v>18300</v>
      </c>
      <c r="AE5840" s="7">
        <f>invoices[[#This Row],[Total]]-invoices[[#This Row],[rent_amount]]</f>
        <v>0</v>
      </c>
      <c r="AF5840">
        <v>4902</v>
      </c>
      <c r="AG5840">
        <v>1023</v>
      </c>
      <c r="AH5840">
        <f>invoices[[#This Row],[EB Amount]]-invoices[[#This Row],[electricity_amount]]</f>
        <v>0</v>
      </c>
    </row>
    <row r="5841" spans="1:34">
      <c r="A5841" t="s">
        <v>11224</v>
      </c>
      <c r="B5841" t="s">
        <v>22</v>
      </c>
      <c r="C5841" t="s">
        <v>6688</v>
      </c>
      <c r="D5841" t="s">
        <v>24</v>
      </c>
      <c r="E5841" t="s">
        <v>72</v>
      </c>
      <c r="F5841" t="s">
        <v>241</v>
      </c>
      <c r="G5841" t="s">
        <v>11225</v>
      </c>
      <c r="H5841" s="1">
        <f>DATE(YEAR(invoices[[#This Row],[due_date]]),MONTH(invoices[[#This Row],[due_date]]),1)</f>
        <v>45017</v>
      </c>
      <c r="I5841" s="1">
        <v>45023</v>
      </c>
      <c r="J5841">
        <v>12500</v>
      </c>
      <c r="K5841">
        <v>1922</v>
      </c>
      <c r="L5841">
        <v>0</v>
      </c>
      <c r="M5841">
        <f>invoices[[#This Row],[rent_amount]]+invoices[[#This Row],[electricity_amount]]+invoices[[#This Row],[other_charges]]</f>
        <v>14422</v>
      </c>
      <c r="N5841" t="s">
        <v>28</v>
      </c>
      <c r="O5841" t="s">
        <v>1611</v>
      </c>
      <c r="P5841">
        <v>0</v>
      </c>
      <c r="Q5841" t="b">
        <v>0</v>
      </c>
      <c r="R5841" t="s">
        <v>1210</v>
      </c>
      <c r="S5841">
        <v>0</v>
      </c>
      <c r="T5841">
        <f>invoices[[#This Row],[total_amount]]</f>
        <v>14422</v>
      </c>
      <c r="U5841" t="s">
        <v>6689</v>
      </c>
      <c r="V5841" t="str">
        <f>INDEX([1]!Table1[tenantname],MATCH(invoices[[#This Row],[allotment_id]],[1]!Table1[TenantAllotmentID],0))</f>
        <v>Deepa  Singh (C34-C2)</v>
      </c>
      <c r="W5841" t="s">
        <v>15502</v>
      </c>
      <c r="X5841" t="s">
        <v>15503</v>
      </c>
      <c r="Y5841" s="4">
        <v>45017</v>
      </c>
      <c r="Z5841" t="s">
        <v>15808</v>
      </c>
      <c r="AA5841">
        <v>8971</v>
      </c>
      <c r="AB5841">
        <v>2991</v>
      </c>
      <c r="AC5841">
        <v>538</v>
      </c>
      <c r="AD5841" s="7">
        <f>invoices[[#This Row],[Rent]]+invoices[[#This Row],[Services]]+invoices[[#This Row],[GST]]</f>
        <v>12500</v>
      </c>
      <c r="AE5841" s="7">
        <f>invoices[[#This Row],[Total]]-invoices[[#This Row],[rent_amount]]</f>
        <v>0</v>
      </c>
      <c r="AF5841">
        <v>4912</v>
      </c>
      <c r="AG5841">
        <v>1922</v>
      </c>
      <c r="AH5841">
        <f>invoices[[#This Row],[EB Amount]]-invoices[[#This Row],[electricity_amount]]</f>
        <v>0</v>
      </c>
    </row>
    <row r="5842" spans="1:34">
      <c r="A5842" t="s">
        <v>11423</v>
      </c>
      <c r="B5842" t="s">
        <v>22</v>
      </c>
      <c r="C5842" t="s">
        <v>669</v>
      </c>
      <c r="D5842" t="s">
        <v>24</v>
      </c>
      <c r="E5842" t="s">
        <v>569</v>
      </c>
      <c r="F5842" t="s">
        <v>727</v>
      </c>
      <c r="G5842" t="s">
        <v>11424</v>
      </c>
      <c r="H5842" s="1">
        <f>DATE(YEAR(invoices[[#This Row],[due_date]]),MONTH(invoices[[#This Row],[due_date]]),1)</f>
        <v>45017</v>
      </c>
      <c r="I5842" s="1">
        <v>45023</v>
      </c>
      <c r="J5842">
        <v>12500</v>
      </c>
      <c r="K5842">
        <v>1674</v>
      </c>
      <c r="L5842">
        <v>0</v>
      </c>
      <c r="M5842">
        <f>invoices[[#This Row],[rent_amount]]+invoices[[#This Row],[electricity_amount]]+invoices[[#This Row],[other_charges]]</f>
        <v>14174</v>
      </c>
      <c r="N5842" t="s">
        <v>28</v>
      </c>
      <c r="O5842" t="s">
        <v>1438</v>
      </c>
      <c r="P5842">
        <v>0</v>
      </c>
      <c r="Q5842" t="b">
        <v>0</v>
      </c>
      <c r="R5842" t="s">
        <v>1210</v>
      </c>
      <c r="S5842">
        <v>0</v>
      </c>
      <c r="T5842">
        <f>invoices[[#This Row],[total_amount]]</f>
        <v>14174</v>
      </c>
      <c r="U5842" t="s">
        <v>2057</v>
      </c>
      <c r="V5842" t="str">
        <f>INDEX([1]!Table1[tenantname],MATCH(invoices[[#This Row],[allotment_id]],[1]!Table1[TenantAllotmentID],0))</f>
        <v>Ashwin Lakshmi C J K (C12-C3)</v>
      </c>
      <c r="W5842" t="s">
        <v>14191</v>
      </c>
      <c r="X5842" t="s">
        <v>14693</v>
      </c>
      <c r="Y5842" s="4">
        <v>45017</v>
      </c>
      <c r="Z5842" t="s">
        <v>15808</v>
      </c>
      <c r="AA5842">
        <v>8971</v>
      </c>
      <c r="AB5842">
        <v>2991</v>
      </c>
      <c r="AC5842">
        <v>538</v>
      </c>
      <c r="AD5842" s="7">
        <f>invoices[[#This Row],[Rent]]+invoices[[#This Row],[Services]]+invoices[[#This Row],[GST]]</f>
        <v>12500</v>
      </c>
      <c r="AE5842" s="7">
        <f>invoices[[#This Row],[Total]]-invoices[[#This Row],[rent_amount]]</f>
        <v>0</v>
      </c>
      <c r="AF5842">
        <v>5007</v>
      </c>
      <c r="AG5842">
        <v>1674</v>
      </c>
      <c r="AH5842">
        <f>invoices[[#This Row],[EB Amount]]-invoices[[#This Row],[electricity_amount]]</f>
        <v>0</v>
      </c>
    </row>
    <row r="5843" spans="1:34">
      <c r="A5843" t="s">
        <v>11453</v>
      </c>
      <c r="B5843" t="s">
        <v>22</v>
      </c>
      <c r="C5843" t="s">
        <v>1213</v>
      </c>
      <c r="D5843" t="s">
        <v>24</v>
      </c>
      <c r="E5843" t="s">
        <v>254</v>
      </c>
      <c r="F5843" t="s">
        <v>575</v>
      </c>
      <c r="G5843" t="s">
        <v>11454</v>
      </c>
      <c r="H5843" s="1">
        <f>DATE(YEAR(invoices[[#This Row],[due_date]]),MONTH(invoices[[#This Row],[due_date]]),1)</f>
        <v>45017</v>
      </c>
      <c r="I5843" s="1">
        <v>45023</v>
      </c>
      <c r="J5843">
        <v>13600</v>
      </c>
      <c r="K5843">
        <v>1415</v>
      </c>
      <c r="L5843">
        <v>0</v>
      </c>
      <c r="M5843">
        <f>invoices[[#This Row],[rent_amount]]+invoices[[#This Row],[electricity_amount]]+invoices[[#This Row],[other_charges]]</f>
        <v>15015</v>
      </c>
      <c r="N5843" t="s">
        <v>28</v>
      </c>
      <c r="O5843" t="s">
        <v>1611</v>
      </c>
      <c r="P5843">
        <v>0</v>
      </c>
      <c r="Q5843" t="b">
        <v>0</v>
      </c>
      <c r="R5843" t="s">
        <v>1210</v>
      </c>
      <c r="S5843">
        <v>0</v>
      </c>
      <c r="T5843">
        <f>invoices[[#This Row],[total_amount]]</f>
        <v>15015</v>
      </c>
      <c r="U5843" s="2" t="s">
        <v>1215</v>
      </c>
      <c r="V5843" t="str">
        <f>INDEX([1]!Table1[tenantname],MATCH(invoices[[#This Row],[allotment_id]],[1]!Table1[TenantAllotmentID],0))</f>
        <v>Disha Girish (C42-B1)</v>
      </c>
      <c r="W5843" t="s">
        <v>14384</v>
      </c>
      <c r="X5843" t="s">
        <v>14385</v>
      </c>
      <c r="Y5843" s="4">
        <v>45017</v>
      </c>
      <c r="Z5843" t="s">
        <v>15808</v>
      </c>
      <c r="AA5843">
        <v>9761</v>
      </c>
      <c r="AB5843">
        <v>3253</v>
      </c>
      <c r="AC5843">
        <v>586</v>
      </c>
      <c r="AD5843" s="7">
        <f>invoices[[#This Row],[Rent]]+invoices[[#This Row],[Services]]+invoices[[#This Row],[GST]]</f>
        <v>13600</v>
      </c>
      <c r="AE5843" s="7">
        <f>invoices[[#This Row],[Total]]-invoices[[#This Row],[rent_amount]]</f>
        <v>0</v>
      </c>
      <c r="AF5843">
        <v>5023</v>
      </c>
      <c r="AG5843">
        <v>1415</v>
      </c>
      <c r="AH5843">
        <f>invoices[[#This Row],[EB Amount]]-invoices[[#This Row],[electricity_amount]]</f>
        <v>0</v>
      </c>
    </row>
    <row r="5844" spans="1:34">
      <c r="A5844" t="s">
        <v>11489</v>
      </c>
      <c r="B5844" t="s">
        <v>22</v>
      </c>
      <c r="C5844" t="s">
        <v>1253</v>
      </c>
      <c r="D5844" t="s">
        <v>24</v>
      </c>
      <c r="E5844" t="s">
        <v>569</v>
      </c>
      <c r="F5844" t="s">
        <v>670</v>
      </c>
      <c r="G5844" t="s">
        <v>11490</v>
      </c>
      <c r="H5844" s="1">
        <f>DATE(YEAR(invoices[[#This Row],[due_date]]),MONTH(invoices[[#This Row],[due_date]]),1)</f>
        <v>45017</v>
      </c>
      <c r="I5844" s="1">
        <v>45023</v>
      </c>
      <c r="J5844">
        <v>18300</v>
      </c>
      <c r="K5844">
        <v>1674</v>
      </c>
      <c r="L5844">
        <v>0</v>
      </c>
      <c r="M5844">
        <f>invoices[[#This Row],[rent_amount]]+invoices[[#This Row],[electricity_amount]]+invoices[[#This Row],[other_charges]]</f>
        <v>19974</v>
      </c>
      <c r="N5844" t="s">
        <v>28</v>
      </c>
      <c r="O5844" t="s">
        <v>1611</v>
      </c>
      <c r="P5844">
        <v>0</v>
      </c>
      <c r="Q5844" t="b">
        <v>0</v>
      </c>
      <c r="R5844" t="s">
        <v>1210</v>
      </c>
      <c r="S5844">
        <v>0</v>
      </c>
      <c r="T5844">
        <f>invoices[[#This Row],[total_amount]]</f>
        <v>19974</v>
      </c>
      <c r="U5844" t="s">
        <v>1254</v>
      </c>
      <c r="V5844" t="str">
        <f>INDEX([1]!Table1[tenantname],MATCH(invoices[[#This Row],[allotment_id]],[1]!Table1[TenantAllotmentID],0))</f>
        <v>Naveetha  Krishnan (C12-A1)</v>
      </c>
      <c r="W5844" t="s">
        <v>14400</v>
      </c>
      <c r="X5844" t="s">
        <v>14401</v>
      </c>
      <c r="Y5844" s="4">
        <v>45017</v>
      </c>
      <c r="Z5844" t="s">
        <v>15808</v>
      </c>
      <c r="AA5844">
        <v>13134</v>
      </c>
      <c r="AB5844">
        <v>4378</v>
      </c>
      <c r="AC5844">
        <v>788</v>
      </c>
      <c r="AD5844" s="7">
        <f>invoices[[#This Row],[Rent]]+invoices[[#This Row],[Services]]+invoices[[#This Row],[GST]]</f>
        <v>18300</v>
      </c>
      <c r="AE5844" s="7">
        <f>invoices[[#This Row],[Total]]-invoices[[#This Row],[rent_amount]]</f>
        <v>0</v>
      </c>
      <c r="AF5844">
        <v>5041</v>
      </c>
      <c r="AG5844">
        <v>1674</v>
      </c>
      <c r="AH5844">
        <f>invoices[[#This Row],[EB Amount]]-invoices[[#This Row],[electricity_amount]]</f>
        <v>0</v>
      </c>
    </row>
    <row r="5845" spans="1:34">
      <c r="A5845" t="s">
        <v>11569</v>
      </c>
      <c r="B5845" t="s">
        <v>22</v>
      </c>
      <c r="C5845" t="s">
        <v>3096</v>
      </c>
      <c r="D5845" t="s">
        <v>24</v>
      </c>
      <c r="E5845" t="s">
        <v>247</v>
      </c>
      <c r="F5845" t="s">
        <v>365</v>
      </c>
      <c r="G5845" t="s">
        <v>11570</v>
      </c>
      <c r="H5845" s="1">
        <f>DATE(YEAR(invoices[[#This Row],[due_date]]),MONTH(invoices[[#This Row],[due_date]]),1)</f>
        <v>45017</v>
      </c>
      <c r="I5845" s="1">
        <v>45023</v>
      </c>
      <c r="J5845">
        <v>12500</v>
      </c>
      <c r="K5845">
        <v>775</v>
      </c>
      <c r="L5845">
        <v>0</v>
      </c>
      <c r="M5845">
        <f>invoices[[#This Row],[rent_amount]]+invoices[[#This Row],[electricity_amount]]+invoices[[#This Row],[other_charges]]</f>
        <v>13275</v>
      </c>
      <c r="N5845" t="s">
        <v>28</v>
      </c>
      <c r="O5845" t="s">
        <v>1209</v>
      </c>
      <c r="P5845">
        <v>0</v>
      </c>
      <c r="Q5845" t="b">
        <v>0</v>
      </c>
      <c r="R5845" t="s">
        <v>1210</v>
      </c>
      <c r="S5845">
        <v>0</v>
      </c>
      <c r="T5845">
        <f>invoices[[#This Row],[total_amount]]</f>
        <v>13275</v>
      </c>
      <c r="U5845" t="s">
        <v>3098</v>
      </c>
      <c r="V5845" t="str">
        <f>INDEX([1]!Table1[tenantname],MATCH(invoices[[#This Row],[allotment_id]],[1]!Table1[TenantAllotmentID],0))</f>
        <v>Saket Kumar Baranwal (C11-C1)</v>
      </c>
      <c r="W5845" t="s">
        <v>14971</v>
      </c>
      <c r="X5845" t="s">
        <v>14972</v>
      </c>
      <c r="Y5845" s="4">
        <v>45017</v>
      </c>
      <c r="Z5845" t="s">
        <v>15808</v>
      </c>
      <c r="AA5845">
        <v>8971</v>
      </c>
      <c r="AB5845">
        <v>2991</v>
      </c>
      <c r="AC5845">
        <v>538</v>
      </c>
      <c r="AD5845" s="7">
        <f>invoices[[#This Row],[Rent]]+invoices[[#This Row],[Services]]+invoices[[#This Row],[GST]]</f>
        <v>12500</v>
      </c>
      <c r="AE5845" s="7">
        <f>invoices[[#This Row],[Total]]-invoices[[#This Row],[rent_amount]]</f>
        <v>0</v>
      </c>
      <c r="AF5845">
        <v>5086</v>
      </c>
      <c r="AG5845">
        <v>775</v>
      </c>
      <c r="AH5845">
        <f>invoices[[#This Row],[EB Amount]]-invoices[[#This Row],[electricity_amount]]</f>
        <v>0</v>
      </c>
    </row>
    <row r="5846" spans="1:34">
      <c r="A5846" t="s">
        <v>11830</v>
      </c>
      <c r="B5846" t="s">
        <v>22</v>
      </c>
      <c r="C5846" t="s">
        <v>558</v>
      </c>
      <c r="D5846" t="s">
        <v>24</v>
      </c>
      <c r="E5846" t="s">
        <v>72</v>
      </c>
      <c r="F5846" t="s">
        <v>559</v>
      </c>
      <c r="G5846" t="s">
        <v>11831</v>
      </c>
      <c r="H5846" s="1">
        <f>DATE(YEAR(invoices[[#This Row],[due_date]]),MONTH(invoices[[#This Row],[due_date]]),1)</f>
        <v>45017</v>
      </c>
      <c r="I5846" s="1">
        <v>45023</v>
      </c>
      <c r="J5846">
        <v>13600</v>
      </c>
      <c r="K5846">
        <v>1922</v>
      </c>
      <c r="L5846">
        <v>0</v>
      </c>
      <c r="M5846">
        <f>invoices[[#This Row],[rent_amount]]+invoices[[#This Row],[electricity_amount]]+invoices[[#This Row],[other_charges]]</f>
        <v>15522</v>
      </c>
      <c r="N5846" t="s">
        <v>28</v>
      </c>
      <c r="O5846" t="s">
        <v>1611</v>
      </c>
      <c r="P5846">
        <v>0</v>
      </c>
      <c r="Q5846" t="b">
        <v>0</v>
      </c>
      <c r="R5846" t="s">
        <v>1210</v>
      </c>
      <c r="S5846">
        <v>0</v>
      </c>
      <c r="T5846">
        <f>invoices[[#This Row],[total_amount]]</f>
        <v>15522</v>
      </c>
      <c r="U5846" t="s">
        <v>561</v>
      </c>
      <c r="V5846" t="str">
        <f>INDEX([1]!Table1[tenantname],MATCH(invoices[[#This Row],[allotment_id]],[1]!Table1[TenantAllotmentID],0))</f>
        <v>Nithya Rajendran (C34-B2)</v>
      </c>
      <c r="W5846" t="s">
        <v>14151</v>
      </c>
      <c r="X5846" t="s">
        <v>14152</v>
      </c>
      <c r="Y5846" s="4">
        <v>45017</v>
      </c>
      <c r="Z5846" t="s">
        <v>15808</v>
      </c>
      <c r="AA5846">
        <v>9761</v>
      </c>
      <c r="AB5846">
        <v>3253</v>
      </c>
      <c r="AC5846">
        <v>586</v>
      </c>
      <c r="AD5846" s="7">
        <f>invoices[[#This Row],[Rent]]+invoices[[#This Row],[Services]]+invoices[[#This Row],[GST]]</f>
        <v>13600</v>
      </c>
      <c r="AE5846" s="7">
        <f>invoices[[#This Row],[Total]]-invoices[[#This Row],[rent_amount]]</f>
        <v>0</v>
      </c>
      <c r="AF5846">
        <v>5226</v>
      </c>
      <c r="AG5846">
        <v>1922</v>
      </c>
      <c r="AH5846">
        <f>invoices[[#This Row],[EB Amount]]-invoices[[#This Row],[electricity_amount]]</f>
        <v>0</v>
      </c>
    </row>
    <row r="5847" spans="1:34">
      <c r="A5847" t="s">
        <v>11936</v>
      </c>
      <c r="B5847" t="s">
        <v>22</v>
      </c>
      <c r="C5847" t="s">
        <v>1683</v>
      </c>
      <c r="D5847" t="s">
        <v>24</v>
      </c>
      <c r="E5847" t="s">
        <v>195</v>
      </c>
      <c r="F5847" t="s">
        <v>375</v>
      </c>
      <c r="G5847" t="s">
        <v>11937</v>
      </c>
      <c r="H5847" s="1">
        <f>DATE(YEAR(invoices[[#This Row],[due_date]]),MONTH(invoices[[#This Row],[due_date]]),1)</f>
        <v>45017</v>
      </c>
      <c r="I5847" s="1">
        <v>45023</v>
      </c>
      <c r="J5847">
        <v>12180</v>
      </c>
      <c r="K5847">
        <v>0</v>
      </c>
      <c r="L5847">
        <v>0</v>
      </c>
      <c r="M5847">
        <f>invoices[[#This Row],[rent_amount]]+invoices[[#This Row],[electricity_amount]]+invoices[[#This Row],[other_charges]]</f>
        <v>12180</v>
      </c>
      <c r="N5847" t="s">
        <v>28</v>
      </c>
      <c r="O5847" t="s">
        <v>1611</v>
      </c>
      <c r="P5847">
        <v>0</v>
      </c>
      <c r="Q5847" t="b">
        <v>0</v>
      </c>
      <c r="R5847" t="s">
        <v>1210</v>
      </c>
      <c r="S5847">
        <v>0</v>
      </c>
      <c r="T5847">
        <f>invoices[[#This Row],[total_amount]]</f>
        <v>12180</v>
      </c>
      <c r="U5847" t="s">
        <v>5559</v>
      </c>
      <c r="V5847" t="str">
        <f>INDEX([1]!Table1[tenantname],MATCH(invoices[[#This Row],[allotment_id]],[1]!Table1[TenantAllotmentID],0))</f>
        <v>Naga Anjana Ainam (D41-C2)</v>
      </c>
      <c r="W5847" t="s">
        <v>14558</v>
      </c>
      <c r="X5847" t="s">
        <v>15392</v>
      </c>
      <c r="Y5847" s="4">
        <v>45017</v>
      </c>
      <c r="Z5847" t="s">
        <v>15808</v>
      </c>
      <c r="AA5847">
        <v>8741</v>
      </c>
      <c r="AB5847">
        <v>2914</v>
      </c>
      <c r="AC5847">
        <v>525</v>
      </c>
      <c r="AD5847" s="7">
        <f>invoices[[#This Row],[Rent]]+invoices[[#This Row],[Services]]+invoices[[#This Row],[GST]]</f>
        <v>12180</v>
      </c>
      <c r="AE5847" s="7">
        <f>invoices[[#This Row],[Total]]-invoices[[#This Row],[rent_amount]]</f>
        <v>0</v>
      </c>
      <c r="AF5847">
        <v>5283</v>
      </c>
      <c r="AG5847">
        <v>0</v>
      </c>
      <c r="AH5847">
        <f>invoices[[#This Row],[EB Amount]]-invoices[[#This Row],[electricity_amount]]</f>
        <v>0</v>
      </c>
    </row>
    <row r="5848" spans="1:34">
      <c r="A5848" t="s">
        <v>12025</v>
      </c>
      <c r="B5848" t="s">
        <v>22</v>
      </c>
      <c r="C5848" t="s">
        <v>9677</v>
      </c>
      <c r="D5848" t="s">
        <v>24</v>
      </c>
      <c r="E5848" t="s">
        <v>155</v>
      </c>
      <c r="F5848" t="s">
        <v>188</v>
      </c>
      <c r="G5848" t="s">
        <v>12026</v>
      </c>
      <c r="H5848" s="1">
        <f>DATE(YEAR(invoices[[#This Row],[due_date]]),MONTH(invoices[[#This Row],[due_date]]),1)</f>
        <v>45017</v>
      </c>
      <c r="I5848" s="1">
        <v>45023</v>
      </c>
      <c r="J5848">
        <v>12180</v>
      </c>
      <c r="K5848">
        <v>0</v>
      </c>
      <c r="L5848">
        <v>0</v>
      </c>
      <c r="M5848">
        <f>invoices[[#This Row],[rent_amount]]+invoices[[#This Row],[electricity_amount]]+invoices[[#This Row],[other_charges]]</f>
        <v>12180</v>
      </c>
      <c r="N5848" t="s">
        <v>28</v>
      </c>
      <c r="O5848" t="s">
        <v>1438</v>
      </c>
      <c r="P5848">
        <v>0</v>
      </c>
      <c r="Q5848" t="b">
        <v>0</v>
      </c>
      <c r="R5848" t="s">
        <v>1210</v>
      </c>
      <c r="S5848">
        <v>0</v>
      </c>
      <c r="T5848">
        <f>invoices[[#This Row],[total_amount]]</f>
        <v>12180</v>
      </c>
      <c r="U5848" t="s">
        <v>9679</v>
      </c>
      <c r="V5848" t="str">
        <f>INDEX([1]!Table1[tenantname],MATCH(invoices[[#This Row],[allotment_id]],[1]!Table1[TenantAllotmentID],0))</f>
        <v>Anurag Madipelly (C44-C2)</v>
      </c>
      <c r="W5848" t="s">
        <v>15669</v>
      </c>
      <c r="X5848" t="s">
        <v>15670</v>
      </c>
      <c r="Y5848" s="4">
        <v>45017</v>
      </c>
      <c r="Z5848" t="s">
        <v>15808</v>
      </c>
      <c r="AA5848">
        <v>8741</v>
      </c>
      <c r="AB5848">
        <v>2914</v>
      </c>
      <c r="AC5848">
        <v>525</v>
      </c>
      <c r="AD5848" s="7">
        <f>invoices[[#This Row],[Rent]]+invoices[[#This Row],[Services]]+invoices[[#This Row],[GST]]</f>
        <v>12180</v>
      </c>
      <c r="AE5848" s="7">
        <f>invoices[[#This Row],[Total]]-invoices[[#This Row],[rent_amount]]</f>
        <v>0</v>
      </c>
      <c r="AF5848">
        <v>5331</v>
      </c>
      <c r="AG5848">
        <v>0</v>
      </c>
      <c r="AH5848">
        <f>invoices[[#This Row],[EB Amount]]-invoices[[#This Row],[electricity_amount]]</f>
        <v>0</v>
      </c>
    </row>
    <row r="5849" spans="1:34">
      <c r="A5849" t="s">
        <v>12184</v>
      </c>
      <c r="B5849" t="s">
        <v>22</v>
      </c>
      <c r="C5849" t="s">
        <v>246</v>
      </c>
      <c r="D5849" t="s">
        <v>24</v>
      </c>
      <c r="E5849" t="s">
        <v>247</v>
      </c>
      <c r="F5849" t="s">
        <v>248</v>
      </c>
      <c r="G5849" t="s">
        <v>12185</v>
      </c>
      <c r="H5849" s="1">
        <f>DATE(YEAR(invoices[[#This Row],[due_date]]),MONTH(invoices[[#This Row],[due_date]]),1)</f>
        <v>45017</v>
      </c>
      <c r="I5849" s="1">
        <v>45023</v>
      </c>
      <c r="J5849">
        <v>18300</v>
      </c>
      <c r="K5849">
        <v>775</v>
      </c>
      <c r="L5849">
        <v>0</v>
      </c>
      <c r="M5849">
        <f>invoices[[#This Row],[rent_amount]]+invoices[[#This Row],[electricity_amount]]+invoices[[#This Row],[other_charges]]</f>
        <v>19075</v>
      </c>
      <c r="N5849" t="s">
        <v>28</v>
      </c>
      <c r="O5849" t="s">
        <v>1611</v>
      </c>
      <c r="P5849">
        <v>0</v>
      </c>
      <c r="Q5849" t="b">
        <v>0</v>
      </c>
      <c r="R5849" t="s">
        <v>1210</v>
      </c>
      <c r="S5849">
        <v>0</v>
      </c>
      <c r="T5849">
        <f>invoices[[#This Row],[total_amount]]</f>
        <v>19075</v>
      </c>
      <c r="U5849" t="s">
        <v>251</v>
      </c>
      <c r="V5849" t="str">
        <f>INDEX([1]!Table1[tenantname],MATCH(invoices[[#This Row],[allotment_id]],[1]!Table1[TenantAllotmentID],0))</f>
        <v>Dinesh kumar (C11-A1)</v>
      </c>
      <c r="W5849" t="s">
        <v>14044</v>
      </c>
      <c r="X5849" t="s">
        <v>14045</v>
      </c>
      <c r="Y5849" s="4">
        <v>45017</v>
      </c>
      <c r="Z5849" t="s">
        <v>15808</v>
      </c>
      <c r="AA5849">
        <v>13134</v>
      </c>
      <c r="AB5849">
        <v>4378</v>
      </c>
      <c r="AC5849">
        <v>788</v>
      </c>
      <c r="AD5849" s="7">
        <f>invoices[[#This Row],[Rent]]+invoices[[#This Row],[Services]]+invoices[[#This Row],[GST]]</f>
        <v>18300</v>
      </c>
      <c r="AE5849" s="7">
        <f>invoices[[#This Row],[Total]]-invoices[[#This Row],[rent_amount]]</f>
        <v>0</v>
      </c>
      <c r="AF5849">
        <v>5417</v>
      </c>
      <c r="AG5849">
        <v>775</v>
      </c>
      <c r="AH5849">
        <f>invoices[[#This Row],[EB Amount]]-invoices[[#This Row],[electricity_amount]]</f>
        <v>0</v>
      </c>
    </row>
    <row r="5850" spans="1:34">
      <c r="A5850" t="s">
        <v>12275</v>
      </c>
      <c r="B5850" t="s">
        <v>22</v>
      </c>
      <c r="C5850" t="s">
        <v>1571</v>
      </c>
      <c r="D5850" t="s">
        <v>24</v>
      </c>
      <c r="E5850" t="s">
        <v>104</v>
      </c>
      <c r="F5850" t="s">
        <v>1572</v>
      </c>
      <c r="G5850" t="s">
        <v>12276</v>
      </c>
      <c r="H5850" s="1">
        <f>DATE(YEAR(invoices[[#This Row],[due_date]]),MONTH(invoices[[#This Row],[due_date]]),1)</f>
        <v>45017</v>
      </c>
      <c r="I5850" s="1">
        <v>45023</v>
      </c>
      <c r="J5850">
        <v>13600</v>
      </c>
      <c r="K5850">
        <v>744</v>
      </c>
      <c r="L5850">
        <v>0</v>
      </c>
      <c r="M5850">
        <f>invoices[[#This Row],[rent_amount]]+invoices[[#This Row],[electricity_amount]]+invoices[[#This Row],[other_charges]]</f>
        <v>14344</v>
      </c>
      <c r="N5850" t="s">
        <v>28</v>
      </c>
      <c r="O5850" t="s">
        <v>1209</v>
      </c>
      <c r="P5850">
        <v>0</v>
      </c>
      <c r="Q5850" t="b">
        <v>0</v>
      </c>
      <c r="R5850" t="s">
        <v>1210</v>
      </c>
      <c r="S5850">
        <v>0</v>
      </c>
      <c r="T5850">
        <f>invoices[[#This Row],[total_amount]]</f>
        <v>14344</v>
      </c>
      <c r="U5850" t="s">
        <v>1574</v>
      </c>
      <c r="V5850" t="str">
        <f>INDEX([1]!Table1[tenantname],MATCH(invoices[[#This Row],[allotment_id]],[1]!Table1[TenantAllotmentID],0))</f>
        <v>Ravi S (B14-B2)</v>
      </c>
      <c r="W5850" t="s">
        <v>14522</v>
      </c>
      <c r="X5850" t="s">
        <v>14523</v>
      </c>
      <c r="Y5850" s="4">
        <v>45017</v>
      </c>
      <c r="Z5850" t="s">
        <v>15808</v>
      </c>
      <c r="AA5850">
        <v>9761</v>
      </c>
      <c r="AB5850">
        <v>3253</v>
      </c>
      <c r="AC5850">
        <v>586</v>
      </c>
      <c r="AD5850" s="7">
        <f>invoices[[#This Row],[Rent]]+invoices[[#This Row],[Services]]+invoices[[#This Row],[GST]]</f>
        <v>13600</v>
      </c>
      <c r="AE5850" s="7">
        <f>invoices[[#This Row],[Total]]-invoices[[#This Row],[rent_amount]]</f>
        <v>0</v>
      </c>
      <c r="AF5850">
        <v>5466</v>
      </c>
      <c r="AG5850">
        <v>744</v>
      </c>
      <c r="AH5850">
        <f>invoices[[#This Row],[EB Amount]]-invoices[[#This Row],[electricity_amount]]</f>
        <v>0</v>
      </c>
    </row>
    <row r="5851" spans="1:34">
      <c r="A5851" t="s">
        <v>12391</v>
      </c>
      <c r="B5851" t="s">
        <v>22</v>
      </c>
      <c r="C5851" t="s">
        <v>260</v>
      </c>
      <c r="D5851" t="s">
        <v>24</v>
      </c>
      <c r="E5851" t="s">
        <v>226</v>
      </c>
      <c r="F5851" t="s">
        <v>261</v>
      </c>
      <c r="G5851" t="s">
        <v>12392</v>
      </c>
      <c r="H5851" s="1">
        <f>DATE(YEAR(invoices[[#This Row],[due_date]]),MONTH(invoices[[#This Row],[due_date]]),1)</f>
        <v>45017</v>
      </c>
      <c r="I5851" s="1">
        <v>45023</v>
      </c>
      <c r="J5851">
        <v>12500</v>
      </c>
      <c r="K5851">
        <v>1922</v>
      </c>
      <c r="L5851">
        <v>0</v>
      </c>
      <c r="M5851">
        <f>invoices[[#This Row],[rent_amount]]+invoices[[#This Row],[electricity_amount]]+invoices[[#This Row],[other_charges]]</f>
        <v>14422</v>
      </c>
      <c r="N5851" t="s">
        <v>28</v>
      </c>
      <c r="O5851" t="s">
        <v>1611</v>
      </c>
      <c r="P5851">
        <v>0</v>
      </c>
      <c r="Q5851" t="b">
        <v>0</v>
      </c>
      <c r="R5851" t="s">
        <v>1210</v>
      </c>
      <c r="S5851">
        <v>0</v>
      </c>
      <c r="T5851">
        <f>invoices[[#This Row],[total_amount]]</f>
        <v>14422</v>
      </c>
      <c r="U5851" t="s">
        <v>265</v>
      </c>
      <c r="V5851" t="str">
        <f>INDEX([1]!Table1[tenantname],MATCH(invoices[[#This Row],[allotment_id]],[1]!Table1[TenantAllotmentID],0))</f>
        <v>Indira Ch (B12-C1)</v>
      </c>
      <c r="W5851" t="s">
        <v>14048</v>
      </c>
      <c r="X5851" t="s">
        <v>14049</v>
      </c>
      <c r="Y5851" s="4">
        <v>45017</v>
      </c>
      <c r="Z5851" t="s">
        <v>15808</v>
      </c>
      <c r="AA5851">
        <v>8971</v>
      </c>
      <c r="AB5851">
        <v>2991</v>
      </c>
      <c r="AC5851">
        <v>538</v>
      </c>
      <c r="AD5851" s="7">
        <f>invoices[[#This Row],[Rent]]+invoices[[#This Row],[Services]]+invoices[[#This Row],[GST]]</f>
        <v>12500</v>
      </c>
      <c r="AE5851" s="7">
        <f>invoices[[#This Row],[Total]]-invoices[[#This Row],[rent_amount]]</f>
        <v>0</v>
      </c>
      <c r="AF5851">
        <v>5528</v>
      </c>
      <c r="AG5851">
        <v>1922</v>
      </c>
      <c r="AH5851">
        <f>invoices[[#This Row],[EB Amount]]-invoices[[#This Row],[electricity_amount]]</f>
        <v>0</v>
      </c>
    </row>
    <row r="5852" spans="1:34">
      <c r="A5852" t="s">
        <v>12473</v>
      </c>
      <c r="B5852" t="s">
        <v>22</v>
      </c>
      <c r="C5852" t="s">
        <v>3299</v>
      </c>
      <c r="D5852" t="s">
        <v>24</v>
      </c>
      <c r="E5852" t="s">
        <v>104</v>
      </c>
      <c r="F5852" t="s">
        <v>105</v>
      </c>
      <c r="G5852" t="s">
        <v>12474</v>
      </c>
      <c r="H5852" s="1">
        <f>DATE(YEAR(invoices[[#This Row],[due_date]]),MONTH(invoices[[#This Row],[due_date]]),1)</f>
        <v>45017</v>
      </c>
      <c r="I5852" s="1">
        <v>45023</v>
      </c>
      <c r="J5852">
        <v>12500</v>
      </c>
      <c r="K5852">
        <v>744</v>
      </c>
      <c r="L5852">
        <v>0</v>
      </c>
      <c r="M5852">
        <f>invoices[[#This Row],[rent_amount]]+invoices[[#This Row],[electricity_amount]]+invoices[[#This Row],[other_charges]]</f>
        <v>13244</v>
      </c>
      <c r="N5852" t="s">
        <v>28</v>
      </c>
      <c r="O5852" t="s">
        <v>1611</v>
      </c>
      <c r="P5852">
        <v>0</v>
      </c>
      <c r="Q5852" t="b">
        <v>0</v>
      </c>
      <c r="R5852" t="s">
        <v>1210</v>
      </c>
      <c r="S5852">
        <v>0</v>
      </c>
      <c r="T5852">
        <f>invoices[[#This Row],[total_amount]]</f>
        <v>13244</v>
      </c>
      <c r="U5852" t="s">
        <v>3300</v>
      </c>
      <c r="V5852" t="str">
        <f>INDEX([1]!Table1[tenantname],MATCH(invoices[[#This Row],[allotment_id]],[1]!Table1[TenantAllotmentID],0))</f>
        <v>Daniel  Deepak Charles (B14-C1)</v>
      </c>
      <c r="W5852" t="s">
        <v>15020</v>
      </c>
      <c r="X5852" t="s">
        <v>15021</v>
      </c>
      <c r="Y5852" s="4">
        <v>45017</v>
      </c>
      <c r="Z5852" t="s">
        <v>15808</v>
      </c>
      <c r="AA5852">
        <v>8971</v>
      </c>
      <c r="AB5852">
        <v>2991</v>
      </c>
      <c r="AC5852">
        <v>538</v>
      </c>
      <c r="AD5852" s="7">
        <f>invoices[[#This Row],[Rent]]+invoices[[#This Row],[Services]]+invoices[[#This Row],[GST]]</f>
        <v>12500</v>
      </c>
      <c r="AE5852" s="7">
        <f>invoices[[#This Row],[Total]]-invoices[[#This Row],[rent_amount]]</f>
        <v>0</v>
      </c>
      <c r="AF5852">
        <v>5573</v>
      </c>
      <c r="AG5852">
        <v>744</v>
      </c>
      <c r="AH5852">
        <f>invoices[[#This Row],[EB Amount]]-invoices[[#This Row],[electricity_amount]]</f>
        <v>0</v>
      </c>
    </row>
    <row r="5853" spans="1:34">
      <c r="A5853" t="s">
        <v>12531</v>
      </c>
      <c r="B5853" t="s">
        <v>22</v>
      </c>
      <c r="C5853" t="s">
        <v>304</v>
      </c>
      <c r="D5853" t="s">
        <v>24</v>
      </c>
      <c r="E5853" t="s">
        <v>181</v>
      </c>
      <c r="F5853" t="s">
        <v>305</v>
      </c>
      <c r="G5853" t="s">
        <v>12532</v>
      </c>
      <c r="H5853" s="1">
        <f>DATE(YEAR(invoices[[#This Row],[due_date]]),MONTH(invoices[[#This Row],[due_date]]),1)</f>
        <v>45017</v>
      </c>
      <c r="I5853" s="1">
        <v>45023</v>
      </c>
      <c r="J5853">
        <v>12500</v>
      </c>
      <c r="K5853">
        <v>1488</v>
      </c>
      <c r="L5853">
        <v>0</v>
      </c>
      <c r="M5853">
        <f>invoices[[#This Row],[rent_amount]]+invoices[[#This Row],[electricity_amount]]+invoices[[#This Row],[other_charges]]</f>
        <v>13988</v>
      </c>
      <c r="N5853" t="s">
        <v>28</v>
      </c>
      <c r="O5853" t="s">
        <v>1611</v>
      </c>
      <c r="P5853">
        <v>0</v>
      </c>
      <c r="Q5853" t="b">
        <v>0</v>
      </c>
      <c r="R5853" t="s">
        <v>1210</v>
      </c>
      <c r="S5853">
        <v>0</v>
      </c>
      <c r="T5853">
        <f>invoices[[#This Row],[total_amount]]</f>
        <v>13988</v>
      </c>
      <c r="U5853" t="s">
        <v>309</v>
      </c>
      <c r="V5853" t="str">
        <f>INDEX([1]!Table1[tenantname],MATCH(invoices[[#This Row],[allotment_id]],[1]!Table1[TenantAllotmentID],0))</f>
        <v>Chandana Sai Bade (B24-C1)</v>
      </c>
      <c r="W5853" t="s">
        <v>14062</v>
      </c>
      <c r="X5853" t="s">
        <v>14063</v>
      </c>
      <c r="Y5853" s="4">
        <v>45017</v>
      </c>
      <c r="Z5853" t="s">
        <v>15808</v>
      </c>
      <c r="AA5853">
        <v>8971</v>
      </c>
      <c r="AB5853">
        <v>2991</v>
      </c>
      <c r="AC5853">
        <v>538</v>
      </c>
      <c r="AD5853" s="7">
        <f>invoices[[#This Row],[Rent]]+invoices[[#This Row],[Services]]+invoices[[#This Row],[GST]]</f>
        <v>12500</v>
      </c>
      <c r="AE5853" s="7">
        <f>invoices[[#This Row],[Total]]-invoices[[#This Row],[rent_amount]]</f>
        <v>0</v>
      </c>
      <c r="AF5853">
        <v>5605</v>
      </c>
      <c r="AG5853">
        <v>1488</v>
      </c>
      <c r="AH5853">
        <f>invoices[[#This Row],[EB Amount]]-invoices[[#This Row],[electricity_amount]]</f>
        <v>0</v>
      </c>
    </row>
    <row r="5854" spans="1:34">
      <c r="A5854" t="s">
        <v>12639</v>
      </c>
      <c r="B5854" t="s">
        <v>22</v>
      </c>
      <c r="C5854" t="s">
        <v>2811</v>
      </c>
      <c r="D5854" t="s">
        <v>24</v>
      </c>
      <c r="E5854" t="s">
        <v>275</v>
      </c>
      <c r="F5854" t="s">
        <v>411</v>
      </c>
      <c r="G5854" t="s">
        <v>12640</v>
      </c>
      <c r="H5854" s="1">
        <f>DATE(YEAR(invoices[[#This Row],[due_date]]),MONTH(invoices[[#This Row],[due_date]]),1)</f>
        <v>45017</v>
      </c>
      <c r="I5854" s="1">
        <v>45023</v>
      </c>
      <c r="J5854">
        <v>13600</v>
      </c>
      <c r="K5854">
        <v>1035</v>
      </c>
      <c r="L5854">
        <v>0</v>
      </c>
      <c r="M5854">
        <f>invoices[[#This Row],[rent_amount]]+invoices[[#This Row],[electricity_amount]]+invoices[[#This Row],[other_charges]]</f>
        <v>14635</v>
      </c>
      <c r="N5854" t="s">
        <v>28</v>
      </c>
      <c r="O5854" t="s">
        <v>1209</v>
      </c>
      <c r="P5854">
        <v>0</v>
      </c>
      <c r="Q5854" t="b">
        <v>0</v>
      </c>
      <c r="R5854" t="s">
        <v>1210</v>
      </c>
      <c r="S5854">
        <v>0</v>
      </c>
      <c r="T5854">
        <f>invoices[[#This Row],[total_amount]]</f>
        <v>14635</v>
      </c>
      <c r="U5854" t="s">
        <v>2812</v>
      </c>
      <c r="V5854" t="str">
        <f>INDEX([1]!Table1[tenantname],MATCH(invoices[[#This Row],[allotment_id]],[1]!Table1[TenantAllotmentID],0))</f>
        <v>Prateeksha Tripathi (B44-B2)</v>
      </c>
      <c r="W5854" t="s">
        <v>14898</v>
      </c>
      <c r="X5854" t="s">
        <v>14899</v>
      </c>
      <c r="Y5854" s="4">
        <v>45017</v>
      </c>
      <c r="Z5854" t="s">
        <v>15808</v>
      </c>
      <c r="AA5854">
        <v>9761</v>
      </c>
      <c r="AB5854">
        <v>3253</v>
      </c>
      <c r="AC5854">
        <v>586</v>
      </c>
      <c r="AD5854" s="7">
        <f>invoices[[#This Row],[Rent]]+invoices[[#This Row],[Services]]+invoices[[#This Row],[GST]]</f>
        <v>13600</v>
      </c>
      <c r="AE5854" s="7">
        <f>invoices[[#This Row],[Total]]-invoices[[#This Row],[rent_amount]]</f>
        <v>0</v>
      </c>
      <c r="AF5854">
        <v>5663</v>
      </c>
      <c r="AG5854">
        <v>1035</v>
      </c>
      <c r="AH5854">
        <f>invoices[[#This Row],[EB Amount]]-invoices[[#This Row],[electricity_amount]]</f>
        <v>0</v>
      </c>
    </row>
    <row r="5855" spans="1:34">
      <c r="A5855" t="s">
        <v>12718</v>
      </c>
      <c r="B5855" t="s">
        <v>22</v>
      </c>
      <c r="C5855" t="s">
        <v>1274</v>
      </c>
      <c r="D5855" t="s">
        <v>24</v>
      </c>
      <c r="E5855" t="s">
        <v>195</v>
      </c>
      <c r="F5855" t="s">
        <v>196</v>
      </c>
      <c r="G5855" t="s">
        <v>12719</v>
      </c>
      <c r="H5855" s="1">
        <f>DATE(YEAR(invoices[[#This Row],[due_date]]),MONTH(invoices[[#This Row],[due_date]]),1)</f>
        <v>45017</v>
      </c>
      <c r="I5855" s="1">
        <v>45023</v>
      </c>
      <c r="J5855">
        <v>13600</v>
      </c>
      <c r="K5855">
        <v>1550</v>
      </c>
      <c r="L5855">
        <v>0</v>
      </c>
      <c r="M5855">
        <f>invoices[[#This Row],[rent_amount]]+invoices[[#This Row],[electricity_amount]]+invoices[[#This Row],[other_charges]]</f>
        <v>15150</v>
      </c>
      <c r="N5855" t="s">
        <v>28</v>
      </c>
      <c r="O5855" t="s">
        <v>1209</v>
      </c>
      <c r="P5855">
        <v>0</v>
      </c>
      <c r="Q5855" t="b">
        <v>0</v>
      </c>
      <c r="R5855" t="s">
        <v>1210</v>
      </c>
      <c r="S5855">
        <v>0</v>
      </c>
      <c r="T5855">
        <f>invoices[[#This Row],[total_amount]]</f>
        <v>15150</v>
      </c>
      <c r="U5855" t="s">
        <v>1276</v>
      </c>
      <c r="V5855" t="str">
        <f>INDEX([1]!Table1[tenantname],MATCH(invoices[[#This Row],[allotment_id]],[1]!Table1[TenantAllotmentID],0))</f>
        <v>Sreyashi Chowdhury (D41-B1)</v>
      </c>
      <c r="W5855" t="s">
        <v>14409</v>
      </c>
      <c r="X5855" t="s">
        <v>14410</v>
      </c>
      <c r="Y5855" s="4">
        <v>45017</v>
      </c>
      <c r="Z5855" t="s">
        <v>15808</v>
      </c>
      <c r="AA5855">
        <v>9761</v>
      </c>
      <c r="AB5855">
        <v>3253</v>
      </c>
      <c r="AC5855">
        <v>586</v>
      </c>
      <c r="AD5855" s="7">
        <f>invoices[[#This Row],[Rent]]+invoices[[#This Row],[Services]]+invoices[[#This Row],[GST]]</f>
        <v>13600</v>
      </c>
      <c r="AE5855" s="7">
        <f>invoices[[#This Row],[Total]]-invoices[[#This Row],[rent_amount]]</f>
        <v>0</v>
      </c>
      <c r="AF5855">
        <v>5704</v>
      </c>
      <c r="AG5855">
        <v>1550</v>
      </c>
      <c r="AH5855">
        <f>invoices[[#This Row],[EB Amount]]-invoices[[#This Row],[electricity_amount]]</f>
        <v>0</v>
      </c>
    </row>
    <row r="5856" spans="1:34">
      <c r="A5856" t="s">
        <v>12804</v>
      </c>
      <c r="B5856" t="s">
        <v>22</v>
      </c>
      <c r="C5856" t="s">
        <v>550</v>
      </c>
      <c r="D5856" t="s">
        <v>24</v>
      </c>
      <c r="E5856" t="s">
        <v>104</v>
      </c>
      <c r="F5856" t="s">
        <v>551</v>
      </c>
      <c r="G5856" t="s">
        <v>12805</v>
      </c>
      <c r="H5856" s="1">
        <f>DATE(YEAR(invoices[[#This Row],[due_date]]),MONTH(invoices[[#This Row],[due_date]]),1)</f>
        <v>45017</v>
      </c>
      <c r="I5856" s="1">
        <v>45023</v>
      </c>
      <c r="J5856">
        <v>12500</v>
      </c>
      <c r="K5856">
        <v>744</v>
      </c>
      <c r="L5856">
        <v>0</v>
      </c>
      <c r="M5856">
        <f>invoices[[#This Row],[rent_amount]]+invoices[[#This Row],[electricity_amount]]+invoices[[#This Row],[other_charges]]</f>
        <v>13244</v>
      </c>
      <c r="N5856" t="s">
        <v>28</v>
      </c>
      <c r="O5856" t="s">
        <v>1611</v>
      </c>
      <c r="P5856">
        <v>0</v>
      </c>
      <c r="Q5856" t="b">
        <v>0</v>
      </c>
      <c r="R5856" t="s">
        <v>1210</v>
      </c>
      <c r="S5856">
        <v>0</v>
      </c>
      <c r="T5856">
        <f>invoices[[#This Row],[total_amount]]</f>
        <v>13244</v>
      </c>
      <c r="U5856" t="s">
        <v>554</v>
      </c>
      <c r="V5856" t="str">
        <f>INDEX([1]!Table1[tenantname],MATCH(invoices[[#This Row],[allotment_id]],[1]!Table1[TenantAllotmentID],0))</f>
        <v>Gokul Prakash (B14-C2)</v>
      </c>
      <c r="W5856" t="s">
        <v>14149</v>
      </c>
      <c r="X5856" t="s">
        <v>14150</v>
      </c>
      <c r="Y5856" s="4">
        <v>45017</v>
      </c>
      <c r="Z5856" t="s">
        <v>15808</v>
      </c>
      <c r="AA5856">
        <v>8971</v>
      </c>
      <c r="AB5856">
        <v>2991</v>
      </c>
      <c r="AC5856">
        <v>538</v>
      </c>
      <c r="AD5856" s="7">
        <f>invoices[[#This Row],[Rent]]+invoices[[#This Row],[Services]]+invoices[[#This Row],[GST]]</f>
        <v>12500</v>
      </c>
      <c r="AE5856" s="7">
        <f>invoices[[#This Row],[Total]]-invoices[[#This Row],[rent_amount]]</f>
        <v>0</v>
      </c>
      <c r="AF5856">
        <v>5746</v>
      </c>
      <c r="AG5856">
        <v>744</v>
      </c>
      <c r="AH5856">
        <f>invoices[[#This Row],[EB Amount]]-invoices[[#This Row],[electricity_amount]]</f>
        <v>0</v>
      </c>
    </row>
    <row r="5857" spans="1:34">
      <c r="A5857" t="s">
        <v>12834</v>
      </c>
      <c r="B5857" t="s">
        <v>22</v>
      </c>
      <c r="C5857" t="s">
        <v>1621</v>
      </c>
      <c r="D5857" t="s">
        <v>24</v>
      </c>
      <c r="E5857" t="s">
        <v>275</v>
      </c>
      <c r="F5857" t="s">
        <v>505</v>
      </c>
      <c r="G5857" t="s">
        <v>12835</v>
      </c>
      <c r="H5857" s="1">
        <f>DATE(YEAR(invoices[[#This Row],[due_date]]),MONTH(invoices[[#This Row],[due_date]]),1)</f>
        <v>45017</v>
      </c>
      <c r="I5857" s="1">
        <v>45023</v>
      </c>
      <c r="J5857">
        <v>12500</v>
      </c>
      <c r="K5857">
        <v>1674</v>
      </c>
      <c r="L5857">
        <v>0</v>
      </c>
      <c r="M5857">
        <f>invoices[[#This Row],[rent_amount]]+invoices[[#This Row],[electricity_amount]]+invoices[[#This Row],[other_charges]]</f>
        <v>14174</v>
      </c>
      <c r="N5857" t="s">
        <v>28</v>
      </c>
      <c r="O5857" t="s">
        <v>1611</v>
      </c>
      <c r="P5857">
        <v>0</v>
      </c>
      <c r="Q5857" t="b">
        <v>0</v>
      </c>
      <c r="R5857" t="s">
        <v>1210</v>
      </c>
      <c r="S5857">
        <v>0</v>
      </c>
      <c r="T5857">
        <f>invoices[[#This Row],[total_amount]]</f>
        <v>14174</v>
      </c>
      <c r="U5857" t="s">
        <v>1623</v>
      </c>
      <c r="V5857" t="str">
        <f>INDEX([1]!Table1[tenantname],MATCH(invoices[[#This Row],[allotment_id]],[1]!Table1[TenantAllotmentID],0))</f>
        <v>Geethanjali  (B44-C1)</v>
      </c>
      <c r="W5857" t="s">
        <v>14539</v>
      </c>
      <c r="X5857" t="s">
        <v>14540</v>
      </c>
      <c r="Y5857" s="4">
        <v>45017</v>
      </c>
      <c r="Z5857" t="s">
        <v>15808</v>
      </c>
      <c r="AA5857">
        <v>8971</v>
      </c>
      <c r="AB5857">
        <v>2991</v>
      </c>
      <c r="AC5857">
        <v>538</v>
      </c>
      <c r="AD5857" s="7">
        <f>invoices[[#This Row],[Rent]]+invoices[[#This Row],[Services]]+invoices[[#This Row],[GST]]</f>
        <v>12500</v>
      </c>
      <c r="AE5857" s="7">
        <f>invoices[[#This Row],[Total]]-invoices[[#This Row],[rent_amount]]</f>
        <v>0</v>
      </c>
      <c r="AF5857">
        <v>5761</v>
      </c>
      <c r="AG5857">
        <v>1674</v>
      </c>
      <c r="AH5857">
        <f>invoices[[#This Row],[EB Amount]]-invoices[[#This Row],[electricity_amount]]</f>
        <v>0</v>
      </c>
    </row>
    <row r="5858" spans="1:34">
      <c r="A5858" t="s">
        <v>12845</v>
      </c>
      <c r="B5858" t="s">
        <v>22</v>
      </c>
      <c r="C5858" t="s">
        <v>1378</v>
      </c>
      <c r="D5858" t="s">
        <v>24</v>
      </c>
      <c r="E5858" t="s">
        <v>349</v>
      </c>
      <c r="F5858" t="s">
        <v>1218</v>
      </c>
      <c r="G5858" t="s">
        <v>12846</v>
      </c>
      <c r="H5858" s="1">
        <f>DATE(YEAR(invoices[[#This Row],[due_date]]),MONTH(invoices[[#This Row],[due_date]]),1)</f>
        <v>45017</v>
      </c>
      <c r="I5858" s="1">
        <v>45023</v>
      </c>
      <c r="J5858">
        <v>12500</v>
      </c>
      <c r="K5858">
        <v>868</v>
      </c>
      <c r="L5858">
        <v>0</v>
      </c>
      <c r="M5858">
        <f>invoices[[#This Row],[rent_amount]]+invoices[[#This Row],[electricity_amount]]+invoices[[#This Row],[other_charges]]</f>
        <v>13368</v>
      </c>
      <c r="N5858" t="s">
        <v>28</v>
      </c>
      <c r="O5858" t="s">
        <v>1438</v>
      </c>
      <c r="P5858">
        <v>0</v>
      </c>
      <c r="Q5858" t="b">
        <v>0</v>
      </c>
      <c r="R5858" t="s">
        <v>1210</v>
      </c>
      <c r="S5858">
        <v>0</v>
      </c>
      <c r="T5858">
        <f>invoices[[#This Row],[total_amount]]</f>
        <v>13368</v>
      </c>
      <c r="U5858" s="2" t="s">
        <v>1379</v>
      </c>
      <c r="V5858" t="str">
        <f>INDEX([1]!Table1[tenantname],MATCH(invoices[[#This Row],[allotment_id]],[1]!Table1[TenantAllotmentID],0))</f>
        <v>Aksh Sood (B11-C2)</v>
      </c>
      <c r="W5858" t="s">
        <v>14450</v>
      </c>
      <c r="X5858" t="s">
        <v>14451</v>
      </c>
      <c r="Y5858" s="4">
        <v>45017</v>
      </c>
      <c r="Z5858" t="s">
        <v>15808</v>
      </c>
      <c r="AA5858">
        <v>8971</v>
      </c>
      <c r="AB5858">
        <v>2991</v>
      </c>
      <c r="AC5858">
        <v>538</v>
      </c>
      <c r="AD5858" s="7">
        <f>invoices[[#This Row],[Rent]]+invoices[[#This Row],[Services]]+invoices[[#This Row],[GST]]</f>
        <v>12500</v>
      </c>
      <c r="AE5858" s="7">
        <f>invoices[[#This Row],[Total]]-invoices[[#This Row],[rent_amount]]</f>
        <v>0</v>
      </c>
      <c r="AF5858">
        <v>5766</v>
      </c>
      <c r="AG5858">
        <v>868</v>
      </c>
      <c r="AH5858">
        <f>invoices[[#This Row],[EB Amount]]-invoices[[#This Row],[electricity_amount]]</f>
        <v>0</v>
      </c>
    </row>
    <row r="5859" spans="1:34">
      <c r="A5859" t="s">
        <v>12993</v>
      </c>
      <c r="B5859" t="s">
        <v>22</v>
      </c>
      <c r="C5859" t="s">
        <v>2757</v>
      </c>
      <c r="D5859" t="s">
        <v>24</v>
      </c>
      <c r="E5859" t="s">
        <v>254</v>
      </c>
      <c r="F5859" t="s">
        <v>790</v>
      </c>
      <c r="G5859" t="s">
        <v>12994</v>
      </c>
      <c r="H5859" s="1">
        <f>DATE(YEAR(invoices[[#This Row],[due_date]]),MONTH(invoices[[#This Row],[due_date]]),1)</f>
        <v>45017</v>
      </c>
      <c r="I5859" s="1">
        <v>45023</v>
      </c>
      <c r="J5859">
        <v>12500</v>
      </c>
      <c r="K5859">
        <v>1333</v>
      </c>
      <c r="L5859">
        <v>0</v>
      </c>
      <c r="M5859">
        <f>invoices[[#This Row],[rent_amount]]+invoices[[#This Row],[electricity_amount]]+invoices[[#This Row],[other_charges]]</f>
        <v>13833</v>
      </c>
      <c r="N5859" t="s">
        <v>28</v>
      </c>
      <c r="O5859" t="s">
        <v>1209</v>
      </c>
      <c r="P5859">
        <v>0</v>
      </c>
      <c r="Q5859" t="b">
        <v>0</v>
      </c>
      <c r="R5859" t="s">
        <v>1210</v>
      </c>
      <c r="S5859">
        <v>0</v>
      </c>
      <c r="T5859">
        <f>invoices[[#This Row],[total_amount]]</f>
        <v>13833</v>
      </c>
      <c r="U5859" t="s">
        <v>2758</v>
      </c>
      <c r="V5859" t="str">
        <f>INDEX([1]!Table1[tenantname],MATCH(invoices[[#This Row],[allotment_id]],[1]!Table1[TenantAllotmentID],0))</f>
        <v>Sandra H (C42-C2)</v>
      </c>
      <c r="W5859" t="s">
        <v>14886</v>
      </c>
      <c r="X5859" t="s">
        <v>14887</v>
      </c>
      <c r="Y5859" s="4">
        <v>45017</v>
      </c>
      <c r="Z5859" t="s">
        <v>15808</v>
      </c>
      <c r="AA5859">
        <v>8971</v>
      </c>
      <c r="AB5859">
        <v>2991</v>
      </c>
      <c r="AC5859">
        <v>538</v>
      </c>
      <c r="AD5859" s="7">
        <f>invoices[[#This Row],[Rent]]+invoices[[#This Row],[Services]]+invoices[[#This Row],[GST]]</f>
        <v>12500</v>
      </c>
      <c r="AE5859" s="7">
        <f>invoices[[#This Row],[Total]]-invoices[[#This Row],[rent_amount]]</f>
        <v>0</v>
      </c>
      <c r="AF5859">
        <v>5849</v>
      </c>
      <c r="AG5859">
        <v>1333</v>
      </c>
      <c r="AH5859">
        <f>invoices[[#This Row],[EB Amount]]-invoices[[#This Row],[electricity_amount]]</f>
        <v>0</v>
      </c>
    </row>
    <row r="5860" spans="1:34">
      <c r="A5860" t="s">
        <v>13039</v>
      </c>
      <c r="B5860" t="s">
        <v>22</v>
      </c>
      <c r="C5860" t="s">
        <v>9121</v>
      </c>
      <c r="D5860" t="s">
        <v>24</v>
      </c>
      <c r="E5860" t="s">
        <v>167</v>
      </c>
      <c r="F5860" t="s">
        <v>930</v>
      </c>
      <c r="G5860" t="s">
        <v>13040</v>
      </c>
      <c r="H5860" s="1">
        <f>DATE(YEAR(invoices[[#This Row],[due_date]]),MONTH(invoices[[#This Row],[due_date]]),1)</f>
        <v>45017</v>
      </c>
      <c r="I5860" s="1">
        <v>45023</v>
      </c>
      <c r="J5860">
        <v>13600</v>
      </c>
      <c r="K5860">
        <v>1271</v>
      </c>
      <c r="L5860">
        <v>0</v>
      </c>
      <c r="M5860">
        <f>invoices[[#This Row],[rent_amount]]+invoices[[#This Row],[electricity_amount]]+invoices[[#This Row],[other_charges]]</f>
        <v>14871</v>
      </c>
      <c r="N5860" t="s">
        <v>28</v>
      </c>
      <c r="O5860" t="s">
        <v>1611</v>
      </c>
      <c r="P5860">
        <v>0</v>
      </c>
      <c r="Q5860" t="b">
        <v>0</v>
      </c>
      <c r="R5860" t="s">
        <v>1210</v>
      </c>
      <c r="S5860">
        <v>0</v>
      </c>
      <c r="T5860">
        <f>invoices[[#This Row],[total_amount]]</f>
        <v>14871</v>
      </c>
      <c r="U5860" t="s">
        <v>9123</v>
      </c>
      <c r="V5860" t="str">
        <f>INDEX([1]!Table1[tenantname],MATCH(invoices[[#This Row],[allotment_id]],[1]!Table1[TenantAllotmentID],0))</f>
        <v>Mahidhar Dharmapuri (B42-B2)</v>
      </c>
      <c r="W5860" t="s">
        <v>15645</v>
      </c>
      <c r="X5860" t="s">
        <v>15646</v>
      </c>
      <c r="Y5860" s="4">
        <v>45017</v>
      </c>
      <c r="Z5860" t="s">
        <v>15808</v>
      </c>
      <c r="AA5860">
        <v>9761</v>
      </c>
      <c r="AB5860">
        <v>3253</v>
      </c>
      <c r="AC5860">
        <v>586</v>
      </c>
      <c r="AD5860" s="7">
        <f>invoices[[#This Row],[Rent]]+invoices[[#This Row],[Services]]+invoices[[#This Row],[GST]]</f>
        <v>13600</v>
      </c>
      <c r="AE5860" s="7">
        <f>invoices[[#This Row],[Total]]-invoices[[#This Row],[rent_amount]]</f>
        <v>0</v>
      </c>
      <c r="AF5860">
        <v>5874</v>
      </c>
      <c r="AG5860">
        <v>1271</v>
      </c>
      <c r="AH5860">
        <f>invoices[[#This Row],[EB Amount]]-invoices[[#This Row],[electricity_amount]]</f>
        <v>0</v>
      </c>
    </row>
    <row r="5861" spans="1:34">
      <c r="A5861" t="s">
        <v>13089</v>
      </c>
      <c r="B5861" t="s">
        <v>22</v>
      </c>
      <c r="C5861" t="s">
        <v>2524</v>
      </c>
      <c r="D5861" t="s">
        <v>24</v>
      </c>
      <c r="E5861" t="s">
        <v>247</v>
      </c>
      <c r="F5861" t="s">
        <v>417</v>
      </c>
      <c r="G5861" t="s">
        <v>13090</v>
      </c>
      <c r="H5861" s="1">
        <f>DATE(YEAR(invoices[[#This Row],[due_date]]),MONTH(invoices[[#This Row],[due_date]]),1)</f>
        <v>45017</v>
      </c>
      <c r="I5861" s="1">
        <v>45023</v>
      </c>
      <c r="J5861">
        <v>13600</v>
      </c>
      <c r="K5861">
        <v>256</v>
      </c>
      <c r="L5861">
        <v>0</v>
      </c>
      <c r="M5861">
        <f>invoices[[#This Row],[rent_amount]]+invoices[[#This Row],[electricity_amount]]+invoices[[#This Row],[other_charges]]</f>
        <v>13856</v>
      </c>
      <c r="N5861" t="s">
        <v>28</v>
      </c>
      <c r="O5861" t="s">
        <v>1209</v>
      </c>
      <c r="P5861">
        <v>0</v>
      </c>
      <c r="Q5861" t="b">
        <v>0</v>
      </c>
      <c r="R5861" t="s">
        <v>1210</v>
      </c>
      <c r="S5861">
        <v>0</v>
      </c>
      <c r="T5861">
        <f>invoices[[#This Row],[total_amount]]</f>
        <v>13856</v>
      </c>
      <c r="U5861" t="s">
        <v>2526</v>
      </c>
      <c r="V5861" t="str">
        <f>INDEX([1]!Table1[tenantname],MATCH(invoices[[#This Row],[allotment_id]],[1]!Table1[TenantAllotmentID],0))</f>
        <v>Yogesh Nandarapu (C11-B2)</v>
      </c>
      <c r="W5861" t="s">
        <v>14828</v>
      </c>
      <c r="X5861" t="s">
        <v>14829</v>
      </c>
      <c r="Y5861" s="4">
        <v>45017</v>
      </c>
      <c r="Z5861" t="s">
        <v>15808</v>
      </c>
      <c r="AA5861">
        <v>9761</v>
      </c>
      <c r="AB5861">
        <v>3253</v>
      </c>
      <c r="AC5861">
        <v>586</v>
      </c>
      <c r="AD5861" s="7">
        <f>invoices[[#This Row],[Rent]]+invoices[[#This Row],[Services]]+invoices[[#This Row],[GST]]</f>
        <v>13600</v>
      </c>
      <c r="AE5861" s="7">
        <f>invoices[[#This Row],[Total]]-invoices[[#This Row],[rent_amount]]</f>
        <v>0</v>
      </c>
      <c r="AF5861">
        <v>5902</v>
      </c>
      <c r="AG5861">
        <v>256</v>
      </c>
      <c r="AH5861">
        <f>invoices[[#This Row],[EB Amount]]-invoices[[#This Row],[electricity_amount]]</f>
        <v>0</v>
      </c>
    </row>
    <row r="5862" spans="1:34">
      <c r="A5862" t="s">
        <v>13111</v>
      </c>
      <c r="B5862" t="s">
        <v>22</v>
      </c>
      <c r="C5862" t="s">
        <v>1338</v>
      </c>
      <c r="D5862" t="s">
        <v>24</v>
      </c>
      <c r="E5862" t="s">
        <v>476</v>
      </c>
      <c r="F5862" t="s">
        <v>1087</v>
      </c>
      <c r="G5862" t="s">
        <v>13112</v>
      </c>
      <c r="H5862" s="1">
        <f>DATE(YEAR(invoices[[#This Row],[due_date]]),MONTH(invoices[[#This Row],[due_date]]),1)</f>
        <v>45017</v>
      </c>
      <c r="I5862" s="1">
        <v>45023</v>
      </c>
      <c r="J5862">
        <v>18300</v>
      </c>
      <c r="K5862">
        <v>1705</v>
      </c>
      <c r="L5862">
        <v>0</v>
      </c>
      <c r="M5862">
        <f>invoices[[#This Row],[rent_amount]]+invoices[[#This Row],[electricity_amount]]+invoices[[#This Row],[other_charges]]</f>
        <v>20005</v>
      </c>
      <c r="N5862" t="s">
        <v>28</v>
      </c>
      <c r="O5862" t="s">
        <v>1611</v>
      </c>
      <c r="P5862">
        <v>0</v>
      </c>
      <c r="Q5862" t="b">
        <v>0</v>
      </c>
      <c r="R5862" t="s">
        <v>1210</v>
      </c>
      <c r="S5862">
        <v>0</v>
      </c>
      <c r="T5862">
        <f>invoices[[#This Row],[total_amount]]</f>
        <v>20005</v>
      </c>
      <c r="U5862" t="s">
        <v>1340</v>
      </c>
      <c r="V5862" t="str">
        <f>INDEX([1]!Table1[tenantname],MATCH(invoices[[#This Row],[allotment_id]],[1]!Table1[TenantAllotmentID],0))</f>
        <v>Dhairiyaraj sinh Jadeja (B41-A1)</v>
      </c>
      <c r="W5862" t="s">
        <v>14434</v>
      </c>
      <c r="X5862" t="s">
        <v>14435</v>
      </c>
      <c r="Y5862" s="4">
        <v>45017</v>
      </c>
      <c r="Z5862" t="s">
        <v>15808</v>
      </c>
      <c r="AA5862">
        <v>13134</v>
      </c>
      <c r="AB5862">
        <v>4378</v>
      </c>
      <c r="AC5862">
        <v>788</v>
      </c>
      <c r="AD5862" s="7">
        <f>invoices[[#This Row],[Rent]]+invoices[[#This Row],[Services]]+invoices[[#This Row],[GST]]</f>
        <v>18300</v>
      </c>
      <c r="AE5862" s="7">
        <f>invoices[[#This Row],[Total]]-invoices[[#This Row],[rent_amount]]</f>
        <v>0</v>
      </c>
      <c r="AF5862">
        <v>5915</v>
      </c>
      <c r="AG5862">
        <v>1705</v>
      </c>
      <c r="AH5862">
        <f>invoices[[#This Row],[EB Amount]]-invoices[[#This Row],[electricity_amount]]</f>
        <v>0</v>
      </c>
    </row>
    <row r="5863" spans="1:34">
      <c r="A5863" t="s">
        <v>13266</v>
      </c>
      <c r="B5863" t="s">
        <v>22</v>
      </c>
      <c r="C5863" t="s">
        <v>2641</v>
      </c>
      <c r="D5863" t="s">
        <v>24</v>
      </c>
      <c r="E5863" t="s">
        <v>195</v>
      </c>
      <c r="F5863" t="s">
        <v>650</v>
      </c>
      <c r="G5863" t="s">
        <v>13267</v>
      </c>
      <c r="H5863" s="1">
        <f>DATE(YEAR(invoices[[#This Row],[due_date]]),MONTH(invoices[[#This Row],[due_date]]),1)</f>
        <v>45017</v>
      </c>
      <c r="I5863" s="1">
        <v>45023</v>
      </c>
      <c r="J5863">
        <v>13600</v>
      </c>
      <c r="K5863">
        <v>1550</v>
      </c>
      <c r="L5863">
        <v>0</v>
      </c>
      <c r="M5863">
        <f>invoices[[#This Row],[rent_amount]]+invoices[[#This Row],[electricity_amount]]+invoices[[#This Row],[other_charges]]</f>
        <v>15150</v>
      </c>
      <c r="N5863" t="s">
        <v>28</v>
      </c>
      <c r="O5863" t="s">
        <v>1438</v>
      </c>
      <c r="P5863">
        <v>0</v>
      </c>
      <c r="Q5863" t="b">
        <v>0</v>
      </c>
      <c r="R5863" t="s">
        <v>1210</v>
      </c>
      <c r="S5863">
        <v>0</v>
      </c>
      <c r="T5863">
        <f>invoices[[#This Row],[total_amount]]</f>
        <v>15150</v>
      </c>
      <c r="U5863" t="s">
        <v>2642</v>
      </c>
      <c r="V5863" t="str">
        <f>INDEX([1]!Table1[tenantname],MATCH(invoices[[#This Row],[allotment_id]],[1]!Table1[TenantAllotmentID],0))</f>
        <v>Akansha Seth (D41-B2)</v>
      </c>
      <c r="W5863" t="s">
        <v>14858</v>
      </c>
      <c r="X5863" t="s">
        <v>14859</v>
      </c>
      <c r="Y5863" s="4">
        <v>45017</v>
      </c>
      <c r="Z5863" t="s">
        <v>15808</v>
      </c>
      <c r="AA5863">
        <v>9761</v>
      </c>
      <c r="AB5863">
        <v>3253</v>
      </c>
      <c r="AC5863">
        <v>586</v>
      </c>
      <c r="AD5863" s="7">
        <f>invoices[[#This Row],[Rent]]+invoices[[#This Row],[Services]]+invoices[[#This Row],[GST]]</f>
        <v>13600</v>
      </c>
      <c r="AE5863" s="7">
        <f>invoices[[#This Row],[Total]]-invoices[[#This Row],[rent_amount]]</f>
        <v>0</v>
      </c>
      <c r="AF5863">
        <v>6001</v>
      </c>
      <c r="AG5863">
        <v>1550</v>
      </c>
      <c r="AH5863">
        <f>invoices[[#This Row],[EB Amount]]-invoices[[#This Row],[electricity_amount]]</f>
        <v>0</v>
      </c>
    </row>
    <row r="5864" spans="1:34">
      <c r="A5864" t="s">
        <v>13279</v>
      </c>
      <c r="B5864" t="s">
        <v>22</v>
      </c>
      <c r="C5864" t="s">
        <v>426</v>
      </c>
      <c r="D5864" t="s">
        <v>24</v>
      </c>
      <c r="E5864" t="s">
        <v>181</v>
      </c>
      <c r="F5864" t="s">
        <v>427</v>
      </c>
      <c r="G5864" t="s">
        <v>13280</v>
      </c>
      <c r="H5864" s="1">
        <f>DATE(YEAR(invoices[[#This Row],[due_date]]),MONTH(invoices[[#This Row],[due_date]]),1)</f>
        <v>45017</v>
      </c>
      <c r="I5864" s="1">
        <v>45023</v>
      </c>
      <c r="J5864">
        <v>13600</v>
      </c>
      <c r="K5864">
        <v>1488</v>
      </c>
      <c r="L5864">
        <v>0</v>
      </c>
      <c r="M5864">
        <f>invoices[[#This Row],[rent_amount]]+invoices[[#This Row],[electricity_amount]]+invoices[[#This Row],[other_charges]]</f>
        <v>15088</v>
      </c>
      <c r="N5864" t="s">
        <v>28</v>
      </c>
      <c r="O5864" t="s">
        <v>1209</v>
      </c>
      <c r="P5864">
        <v>0</v>
      </c>
      <c r="Q5864" t="b">
        <v>0</v>
      </c>
      <c r="R5864" t="s">
        <v>1210</v>
      </c>
      <c r="S5864">
        <v>0</v>
      </c>
      <c r="T5864">
        <f>invoices[[#This Row],[total_amount]]</f>
        <v>15088</v>
      </c>
      <c r="U5864" t="s">
        <v>428</v>
      </c>
      <c r="V5864" t="str">
        <f>INDEX([1]!Table1[tenantname],MATCH(invoices[[#This Row],[allotment_id]],[1]!Table1[TenantAllotmentID],0))</f>
        <v>Vardhini Krishnamurthy (B24-B2)</v>
      </c>
      <c r="W5864" t="s">
        <v>14106</v>
      </c>
      <c r="X5864" t="s">
        <v>14107</v>
      </c>
      <c r="Y5864" s="4">
        <v>45017</v>
      </c>
      <c r="Z5864" t="s">
        <v>15808</v>
      </c>
      <c r="AA5864">
        <v>9761</v>
      </c>
      <c r="AB5864">
        <v>3253</v>
      </c>
      <c r="AC5864">
        <v>586</v>
      </c>
      <c r="AD5864" s="7">
        <f>invoices[[#This Row],[Rent]]+invoices[[#This Row],[Services]]+invoices[[#This Row],[GST]]</f>
        <v>13600</v>
      </c>
      <c r="AE5864" s="7">
        <f>invoices[[#This Row],[Total]]-invoices[[#This Row],[rent_amount]]</f>
        <v>0</v>
      </c>
      <c r="AF5864">
        <v>6006</v>
      </c>
      <c r="AG5864">
        <v>1488</v>
      </c>
      <c r="AH5864">
        <f>invoices[[#This Row],[EB Amount]]-invoices[[#This Row],[electricity_amount]]</f>
        <v>0</v>
      </c>
    </row>
    <row r="5865" spans="1:34">
      <c r="A5865" t="s">
        <v>13340</v>
      </c>
      <c r="B5865" t="s">
        <v>22</v>
      </c>
      <c r="C5865" t="s">
        <v>13261</v>
      </c>
      <c r="D5865" t="s">
        <v>24</v>
      </c>
      <c r="E5865" t="s">
        <v>147</v>
      </c>
      <c r="F5865" t="s">
        <v>1605</v>
      </c>
      <c r="G5865" t="s">
        <v>13341</v>
      </c>
      <c r="H5865" s="1">
        <f>DATE(YEAR(invoices[[#This Row],[due_date]]),MONTH(invoices[[#This Row],[due_date]]),1)</f>
        <v>45017</v>
      </c>
      <c r="I5865" s="1">
        <v>45023</v>
      </c>
      <c r="J5865">
        <v>12180</v>
      </c>
      <c r="K5865">
        <v>0</v>
      </c>
      <c r="L5865">
        <v>0</v>
      </c>
      <c r="M5865">
        <f>invoices[[#This Row],[rent_amount]]+invoices[[#This Row],[electricity_amount]]+invoices[[#This Row],[other_charges]]</f>
        <v>12180</v>
      </c>
      <c r="N5865" t="s">
        <v>28</v>
      </c>
      <c r="O5865" t="s">
        <v>1611</v>
      </c>
      <c r="P5865">
        <v>0</v>
      </c>
      <c r="Q5865" t="b">
        <v>0</v>
      </c>
      <c r="R5865" t="s">
        <v>1210</v>
      </c>
      <c r="S5865">
        <v>0</v>
      </c>
      <c r="T5865">
        <f>invoices[[#This Row],[total_amount]]</f>
        <v>12180</v>
      </c>
      <c r="U5865" t="s">
        <v>13263</v>
      </c>
      <c r="V5865" t="str">
        <f>INDEX([1]!Table1[tenantname],MATCH(invoices[[#This Row],[allotment_id]],[1]!Table1[TenantAllotmentID],0))</f>
        <v>Patrick Durairaj J (C31-C2)</v>
      </c>
      <c r="W5865" t="s">
        <v>15791</v>
      </c>
      <c r="X5865" t="s">
        <v>15792</v>
      </c>
      <c r="Y5865" s="4">
        <v>45017</v>
      </c>
      <c r="Z5865" t="s">
        <v>15808</v>
      </c>
      <c r="AA5865">
        <v>8770</v>
      </c>
      <c r="AB5865">
        <v>2890</v>
      </c>
      <c r="AC5865">
        <v>520</v>
      </c>
      <c r="AD5865" s="7">
        <f>invoices[[#This Row],[Rent]]+invoices[[#This Row],[Services]]+invoices[[#This Row],[GST]]</f>
        <v>12180</v>
      </c>
      <c r="AE5865" s="7">
        <f>invoices[[#This Row],[Total]]-invoices[[#This Row],[rent_amount]]</f>
        <v>0</v>
      </c>
      <c r="AF5865">
        <v>6038</v>
      </c>
      <c r="AG5865">
        <v>0</v>
      </c>
      <c r="AH5865">
        <f>invoices[[#This Row],[EB Amount]]-invoices[[#This Row],[electricity_amount]]</f>
        <v>0</v>
      </c>
    </row>
    <row r="5866" spans="1:34">
      <c r="A5866" t="s">
        <v>13422</v>
      </c>
      <c r="B5866" t="s">
        <v>22</v>
      </c>
      <c r="C5866" t="s">
        <v>1185</v>
      </c>
      <c r="D5866" t="s">
        <v>24</v>
      </c>
      <c r="E5866" t="s">
        <v>476</v>
      </c>
      <c r="F5866" t="s">
        <v>1186</v>
      </c>
      <c r="G5866" t="s">
        <v>13423</v>
      </c>
      <c r="H5866" s="1">
        <f>DATE(YEAR(invoices[[#This Row],[due_date]]),MONTH(invoices[[#This Row],[due_date]]),1)</f>
        <v>45017</v>
      </c>
      <c r="I5866" s="1">
        <v>45023</v>
      </c>
      <c r="J5866">
        <v>13600</v>
      </c>
      <c r="K5866">
        <v>1705</v>
      </c>
      <c r="L5866">
        <v>0</v>
      </c>
      <c r="M5866">
        <f>invoices[[#This Row],[rent_amount]]+invoices[[#This Row],[electricity_amount]]+invoices[[#This Row],[other_charges]]</f>
        <v>15305</v>
      </c>
      <c r="N5866" t="s">
        <v>28</v>
      </c>
      <c r="O5866" t="s">
        <v>1209</v>
      </c>
      <c r="P5866">
        <v>0</v>
      </c>
      <c r="Q5866" t="b">
        <v>0</v>
      </c>
      <c r="R5866" t="s">
        <v>1210</v>
      </c>
      <c r="S5866">
        <v>0</v>
      </c>
      <c r="T5866">
        <f>invoices[[#This Row],[total_amount]]</f>
        <v>15305</v>
      </c>
      <c r="U5866" t="s">
        <v>1187</v>
      </c>
      <c r="V5866" t="str">
        <f>INDEX([1]!Table1[tenantname],MATCH(invoices[[#This Row],[allotment_id]],[1]!Table1[TenantAllotmentID],0))</f>
        <v>Surya Parthipan (B41-B2)</v>
      </c>
      <c r="W5866" t="s">
        <v>14372</v>
      </c>
      <c r="X5866" t="s">
        <v>14373</v>
      </c>
      <c r="Y5866" s="4">
        <v>45017</v>
      </c>
      <c r="Z5866" t="s">
        <v>15808</v>
      </c>
      <c r="AA5866">
        <v>9761</v>
      </c>
      <c r="AB5866">
        <v>3253</v>
      </c>
      <c r="AC5866">
        <v>586</v>
      </c>
      <c r="AD5866" s="7">
        <f>invoices[[#This Row],[Rent]]+invoices[[#This Row],[Services]]+invoices[[#This Row],[GST]]</f>
        <v>13600</v>
      </c>
      <c r="AE5866" s="7">
        <f>invoices[[#This Row],[Total]]-invoices[[#This Row],[rent_amount]]</f>
        <v>0</v>
      </c>
      <c r="AF5866">
        <v>6085</v>
      </c>
      <c r="AG5866">
        <v>1705</v>
      </c>
      <c r="AH5866">
        <f>invoices[[#This Row],[EB Amount]]-invoices[[#This Row],[electricity_amount]]</f>
        <v>0</v>
      </c>
    </row>
    <row r="5867" spans="1:34">
      <c r="A5867" t="s">
        <v>13588</v>
      </c>
      <c r="B5867" t="s">
        <v>22</v>
      </c>
      <c r="C5867" t="s">
        <v>2697</v>
      </c>
      <c r="D5867" t="s">
        <v>24</v>
      </c>
      <c r="E5867" t="s">
        <v>96</v>
      </c>
      <c r="F5867" t="s">
        <v>510</v>
      </c>
      <c r="G5867" t="s">
        <v>13589</v>
      </c>
      <c r="H5867" s="1">
        <f>DATE(YEAR(invoices[[#This Row],[due_date]]),MONTH(invoices[[#This Row],[due_date]]),1)</f>
        <v>45017</v>
      </c>
      <c r="I5867" s="1">
        <v>45023</v>
      </c>
      <c r="J5867">
        <v>12126</v>
      </c>
      <c r="K5867">
        <v>0</v>
      </c>
      <c r="L5867">
        <v>0</v>
      </c>
      <c r="M5867">
        <f>invoices[[#This Row],[rent_amount]]+invoices[[#This Row],[electricity_amount]]+invoices[[#This Row],[other_charges]]</f>
        <v>12126</v>
      </c>
      <c r="N5867" t="s">
        <v>28</v>
      </c>
      <c r="O5867" t="s">
        <v>1209</v>
      </c>
      <c r="P5867">
        <v>0</v>
      </c>
      <c r="Q5867" t="b">
        <v>0</v>
      </c>
      <c r="R5867" t="s">
        <v>1210</v>
      </c>
      <c r="S5867">
        <v>0</v>
      </c>
      <c r="T5867">
        <f>invoices[[#This Row],[total_amount]]</f>
        <v>12126</v>
      </c>
      <c r="U5867" t="s">
        <v>2699</v>
      </c>
      <c r="V5867" t="str">
        <f>INDEX([1]!Table1[tenantname],MATCH(invoices[[#This Row],[allotment_id]],[1]!Table1[TenantAllotmentID],0))</f>
        <v>Swapnaneel Mukherjee (B33-B2)</v>
      </c>
      <c r="W5867" t="s">
        <v>14869</v>
      </c>
      <c r="X5867" t="s">
        <v>14870</v>
      </c>
      <c r="Y5867" s="4">
        <v>45017</v>
      </c>
      <c r="Z5867" t="s">
        <v>15808</v>
      </c>
      <c r="AA5867">
        <v>8704</v>
      </c>
      <c r="AB5867">
        <v>2900</v>
      </c>
      <c r="AC5867">
        <v>522</v>
      </c>
      <c r="AD5867" s="7">
        <f>invoices[[#This Row],[Rent]]+invoices[[#This Row],[Services]]+invoices[[#This Row],[GST]]</f>
        <v>12126</v>
      </c>
      <c r="AE5867" s="7">
        <f>invoices[[#This Row],[Total]]-invoices[[#This Row],[rent_amount]]</f>
        <v>0</v>
      </c>
      <c r="AF5867">
        <v>6176</v>
      </c>
      <c r="AG5867">
        <v>0</v>
      </c>
      <c r="AH5867">
        <f>invoices[[#This Row],[EB Amount]]-invoices[[#This Row],[electricity_amount]]</f>
        <v>0</v>
      </c>
    </row>
    <row r="5868" spans="1:34">
      <c r="A5868" t="s">
        <v>13614</v>
      </c>
      <c r="B5868" t="s">
        <v>22</v>
      </c>
      <c r="C5868" t="s">
        <v>11360</v>
      </c>
      <c r="D5868" t="s">
        <v>24</v>
      </c>
      <c r="E5868" t="s">
        <v>96</v>
      </c>
      <c r="F5868" t="s">
        <v>1426</v>
      </c>
      <c r="G5868" t="s">
        <v>13615</v>
      </c>
      <c r="H5868" s="1">
        <f>DATE(YEAR(invoices[[#This Row],[due_date]]),MONTH(invoices[[#This Row],[due_date]]),1)</f>
        <v>45017</v>
      </c>
      <c r="I5868" s="1">
        <v>45023</v>
      </c>
      <c r="J5868">
        <v>12126</v>
      </c>
      <c r="K5868">
        <v>0</v>
      </c>
      <c r="L5868">
        <v>0</v>
      </c>
      <c r="M5868">
        <f>invoices[[#This Row],[rent_amount]]+invoices[[#This Row],[electricity_amount]]+invoices[[#This Row],[other_charges]]</f>
        <v>12126</v>
      </c>
      <c r="N5868" t="s">
        <v>28</v>
      </c>
      <c r="O5868" t="s">
        <v>1209</v>
      </c>
      <c r="P5868">
        <v>0</v>
      </c>
      <c r="Q5868" t="b">
        <v>0</v>
      </c>
      <c r="R5868" t="s">
        <v>1210</v>
      </c>
      <c r="S5868">
        <v>0</v>
      </c>
      <c r="T5868">
        <f>invoices[[#This Row],[total_amount]]</f>
        <v>12126</v>
      </c>
      <c r="U5868" t="s">
        <v>11362</v>
      </c>
      <c r="V5868" t="str">
        <f>INDEX([1]!Table1[tenantname],MATCH(invoices[[#This Row],[allotment_id]],[1]!Table1[TenantAllotmentID],0))</f>
        <v>SHIVANG GARG (B33-B1)</v>
      </c>
      <c r="W5868" t="s">
        <v>15739</v>
      </c>
      <c r="X5868" t="s">
        <v>15740</v>
      </c>
      <c r="Y5868" s="4">
        <v>45017</v>
      </c>
      <c r="Z5868" t="s">
        <v>15808</v>
      </c>
      <c r="AA5868">
        <v>8704</v>
      </c>
      <c r="AB5868">
        <v>2900</v>
      </c>
      <c r="AC5868">
        <v>522</v>
      </c>
      <c r="AD5868" s="7">
        <f>invoices[[#This Row],[Rent]]+invoices[[#This Row],[Services]]+invoices[[#This Row],[GST]]</f>
        <v>12126</v>
      </c>
      <c r="AE5868" s="7">
        <f>invoices[[#This Row],[Total]]-invoices[[#This Row],[rent_amount]]</f>
        <v>0</v>
      </c>
      <c r="AF5868">
        <v>6191</v>
      </c>
      <c r="AG5868">
        <v>0</v>
      </c>
      <c r="AH5868">
        <f>invoices[[#This Row],[EB Amount]]-invoices[[#This Row],[electricity_amount]]</f>
        <v>0</v>
      </c>
    </row>
    <row r="5869" spans="1:34">
      <c r="A5869" t="s">
        <v>13616</v>
      </c>
      <c r="B5869" t="s">
        <v>22</v>
      </c>
      <c r="C5869" t="s">
        <v>5607</v>
      </c>
      <c r="D5869" t="s">
        <v>24</v>
      </c>
      <c r="E5869" t="s">
        <v>592</v>
      </c>
      <c r="F5869" t="s">
        <v>1016</v>
      </c>
      <c r="G5869" t="s">
        <v>13617</v>
      </c>
      <c r="H5869" s="1">
        <f>DATE(YEAR(invoices[[#This Row],[due_date]]),MONTH(invoices[[#This Row],[due_date]]),1)</f>
        <v>45017</v>
      </c>
      <c r="I5869" s="1">
        <v>45023</v>
      </c>
      <c r="J5869">
        <v>24000</v>
      </c>
      <c r="K5869">
        <v>2387</v>
      </c>
      <c r="L5869">
        <v>0</v>
      </c>
      <c r="M5869">
        <f>invoices[[#This Row],[rent_amount]]+invoices[[#This Row],[electricity_amount]]+invoices[[#This Row],[other_charges]]</f>
        <v>26387</v>
      </c>
      <c r="N5869" t="s">
        <v>28</v>
      </c>
      <c r="O5869" t="s">
        <v>1611</v>
      </c>
      <c r="P5869">
        <v>0</v>
      </c>
      <c r="Q5869" t="b">
        <v>0</v>
      </c>
      <c r="R5869" t="s">
        <v>1210</v>
      </c>
      <c r="S5869">
        <v>0</v>
      </c>
      <c r="T5869">
        <f>invoices[[#This Row],[total_amount]]</f>
        <v>26387</v>
      </c>
      <c r="U5869" t="s">
        <v>5608</v>
      </c>
      <c r="V5869" t="str">
        <f>INDEX([1]!Table1[tenantname],MATCH(invoices[[#This Row],[allotment_id]],[1]!Table1[TenantAllotmentID],0))</f>
        <v>Gheethica  sudeesh (A44-C1)</v>
      </c>
      <c r="W5869" t="s">
        <v>15399</v>
      </c>
      <c r="X5869" t="s">
        <v>15400</v>
      </c>
      <c r="Y5869" s="4">
        <v>45017</v>
      </c>
      <c r="Z5869" t="s">
        <v>15808</v>
      </c>
      <c r="AA5869">
        <v>17226</v>
      </c>
      <c r="AB5869">
        <v>5741</v>
      </c>
      <c r="AC5869">
        <v>1033</v>
      </c>
      <c r="AD5869" s="7">
        <f>invoices[[#This Row],[Rent]]+invoices[[#This Row],[Services]]+invoices[[#This Row],[GST]]</f>
        <v>24000</v>
      </c>
      <c r="AE5869" s="7">
        <f>invoices[[#This Row],[Total]]-invoices[[#This Row],[rent_amount]]</f>
        <v>0</v>
      </c>
      <c r="AF5869">
        <v>6192</v>
      </c>
      <c r="AG5869">
        <v>2387</v>
      </c>
      <c r="AH5869">
        <f>invoices[[#This Row],[EB Amount]]-invoices[[#This Row],[electricity_amount]]</f>
        <v>0</v>
      </c>
    </row>
    <row r="5870" spans="1:34">
      <c r="A5870" t="s">
        <v>13692</v>
      </c>
      <c r="B5870" t="s">
        <v>22</v>
      </c>
      <c r="C5870" t="s">
        <v>2545</v>
      </c>
      <c r="D5870" t="s">
        <v>24</v>
      </c>
      <c r="E5870" t="s">
        <v>34</v>
      </c>
      <c r="F5870" t="s">
        <v>35</v>
      </c>
      <c r="G5870" t="s">
        <v>13693</v>
      </c>
      <c r="H5870" s="1">
        <f>DATE(YEAR(invoices[[#This Row],[due_date]]),MONTH(invoices[[#This Row],[due_date]]),1)</f>
        <v>45017</v>
      </c>
      <c r="I5870" s="1">
        <v>45023</v>
      </c>
      <c r="J5870">
        <v>13600</v>
      </c>
      <c r="K5870">
        <v>2170</v>
      </c>
      <c r="L5870">
        <v>0</v>
      </c>
      <c r="M5870">
        <f>invoices[[#This Row],[rent_amount]]+invoices[[#This Row],[electricity_amount]]+invoices[[#This Row],[other_charges]]</f>
        <v>15770</v>
      </c>
      <c r="N5870" t="s">
        <v>28</v>
      </c>
      <c r="O5870" t="s">
        <v>1611</v>
      </c>
      <c r="P5870">
        <v>0</v>
      </c>
      <c r="Q5870" t="b">
        <v>0</v>
      </c>
      <c r="R5870" t="s">
        <v>1210</v>
      </c>
      <c r="S5870">
        <v>0</v>
      </c>
      <c r="T5870">
        <f>invoices[[#This Row],[total_amount]]</f>
        <v>15770</v>
      </c>
      <c r="U5870" t="s">
        <v>2546</v>
      </c>
      <c r="V5870" t="str">
        <f>INDEX([1]!Table1[tenantname],MATCH(invoices[[#This Row],[allotment_id]],[1]!Table1[TenantAllotmentID],0))</f>
        <v>Deborah  Roseline (B43-B1)</v>
      </c>
      <c r="W5870" t="s">
        <v>14834</v>
      </c>
      <c r="X5870" t="s">
        <v>14835</v>
      </c>
      <c r="Y5870" s="4">
        <v>45017</v>
      </c>
      <c r="Z5870" t="s">
        <v>15808</v>
      </c>
      <c r="AA5870">
        <v>9761</v>
      </c>
      <c r="AB5870">
        <v>3253</v>
      </c>
      <c r="AC5870">
        <v>586</v>
      </c>
      <c r="AD5870" s="7">
        <f>invoices[[#This Row],[Rent]]+invoices[[#This Row],[Services]]+invoices[[#This Row],[GST]]</f>
        <v>13600</v>
      </c>
      <c r="AE5870" s="7">
        <f>invoices[[#This Row],[Total]]-invoices[[#This Row],[rent_amount]]</f>
        <v>0</v>
      </c>
      <c r="AF5870">
        <v>6229</v>
      </c>
      <c r="AG5870">
        <v>2170</v>
      </c>
      <c r="AH5870">
        <f>invoices[[#This Row],[EB Amount]]-invoices[[#This Row],[electricity_amount]]</f>
        <v>0</v>
      </c>
    </row>
    <row r="5871" spans="1:34">
      <c r="A5871" t="s">
        <v>13734</v>
      </c>
      <c r="B5871" t="s">
        <v>22</v>
      </c>
      <c r="C5871" t="s">
        <v>2116</v>
      </c>
      <c r="D5871" t="s">
        <v>24</v>
      </c>
      <c r="E5871" t="s">
        <v>354</v>
      </c>
      <c r="F5871" t="s">
        <v>1506</v>
      </c>
      <c r="G5871" t="s">
        <v>13735</v>
      </c>
      <c r="H5871" s="1">
        <f>DATE(YEAR(invoices[[#This Row],[due_date]]),MONTH(invoices[[#This Row],[due_date]]),1)</f>
        <v>45017</v>
      </c>
      <c r="I5871" s="1">
        <v>45023</v>
      </c>
      <c r="J5871">
        <v>12500</v>
      </c>
      <c r="K5871">
        <v>961</v>
      </c>
      <c r="L5871">
        <v>0</v>
      </c>
      <c r="M5871">
        <f>invoices[[#This Row],[rent_amount]]+invoices[[#This Row],[electricity_amount]]+invoices[[#This Row],[other_charges]]</f>
        <v>13461</v>
      </c>
      <c r="N5871" t="s">
        <v>28</v>
      </c>
      <c r="O5871" t="s">
        <v>1209</v>
      </c>
      <c r="P5871">
        <v>0</v>
      </c>
      <c r="Q5871" t="b">
        <v>0</v>
      </c>
      <c r="R5871" t="s">
        <v>1210</v>
      </c>
      <c r="S5871">
        <v>0</v>
      </c>
      <c r="T5871">
        <f>invoices[[#This Row],[total_amount]]</f>
        <v>13461</v>
      </c>
      <c r="U5871" t="s">
        <v>2118</v>
      </c>
      <c r="V5871" t="str">
        <f>INDEX([1]!Table1[tenantname],MATCH(invoices[[#This Row],[allotment_id]],[1]!Table1[TenantAllotmentID],0))</f>
        <v>Prasoon Panthayi (B34-C2)</v>
      </c>
      <c r="W5871" t="s">
        <v>14714</v>
      </c>
      <c r="X5871" t="s">
        <v>14715</v>
      </c>
      <c r="Y5871" s="4">
        <v>45017</v>
      </c>
      <c r="Z5871" t="s">
        <v>15808</v>
      </c>
      <c r="AA5871">
        <v>8971</v>
      </c>
      <c r="AB5871">
        <v>2991</v>
      </c>
      <c r="AC5871">
        <v>538</v>
      </c>
      <c r="AD5871" s="7">
        <f>invoices[[#This Row],[Rent]]+invoices[[#This Row],[Services]]+invoices[[#This Row],[GST]]</f>
        <v>12500</v>
      </c>
      <c r="AE5871" s="7">
        <f>invoices[[#This Row],[Total]]-invoices[[#This Row],[rent_amount]]</f>
        <v>0</v>
      </c>
      <c r="AF5871">
        <v>6251</v>
      </c>
      <c r="AG5871">
        <v>961</v>
      </c>
      <c r="AH5871">
        <f>invoices[[#This Row],[EB Amount]]-invoices[[#This Row],[electricity_amount]]</f>
        <v>0</v>
      </c>
    </row>
    <row r="5872" spans="1:34">
      <c r="A5872" t="s">
        <v>13826</v>
      </c>
      <c r="B5872" t="s">
        <v>22</v>
      </c>
      <c r="C5872" t="s">
        <v>4831</v>
      </c>
      <c r="D5872" t="s">
        <v>24</v>
      </c>
      <c r="E5872" t="s">
        <v>195</v>
      </c>
      <c r="F5872" t="s">
        <v>1753</v>
      </c>
      <c r="G5872" t="s">
        <v>13827</v>
      </c>
      <c r="H5872" s="1">
        <f>DATE(YEAR(invoices[[#This Row],[due_date]]),MONTH(invoices[[#This Row],[due_date]]),1)</f>
        <v>45017</v>
      </c>
      <c r="I5872" s="1">
        <v>45023</v>
      </c>
      <c r="J5872">
        <v>17499</v>
      </c>
      <c r="K5872">
        <v>1551</v>
      </c>
      <c r="L5872">
        <v>0</v>
      </c>
      <c r="M5872">
        <f>invoices[[#This Row],[rent_amount]]+invoices[[#This Row],[electricity_amount]]+invoices[[#This Row],[other_charges]]</f>
        <v>19050</v>
      </c>
      <c r="N5872" t="s">
        <v>28</v>
      </c>
      <c r="O5872" t="s">
        <v>1209</v>
      </c>
      <c r="P5872">
        <v>0</v>
      </c>
      <c r="Q5872" t="b">
        <v>0</v>
      </c>
      <c r="R5872" t="s">
        <v>1210</v>
      </c>
      <c r="S5872">
        <v>0</v>
      </c>
      <c r="T5872">
        <f>invoices[[#This Row],[total_amount]]</f>
        <v>19050</v>
      </c>
      <c r="U5872" t="s">
        <v>4832</v>
      </c>
      <c r="V5872" t="str">
        <f>INDEX([1]!Table1[tenantname],MATCH(invoices[[#This Row],[allotment_id]],[1]!Table1[TenantAllotmentID],0))</f>
        <v>Divyakriti  Singh (D41-A1)</v>
      </c>
      <c r="W5872" t="s">
        <v>15297</v>
      </c>
      <c r="X5872" t="s">
        <v>15298</v>
      </c>
      <c r="Y5872" s="4">
        <v>45017</v>
      </c>
      <c r="Z5872" t="s">
        <v>15808</v>
      </c>
      <c r="AA5872">
        <v>12560</v>
      </c>
      <c r="AB5872">
        <v>4186</v>
      </c>
      <c r="AC5872">
        <v>753</v>
      </c>
      <c r="AD5872" s="7">
        <f>invoices[[#This Row],[Rent]]+invoices[[#This Row],[Services]]+invoices[[#This Row],[GST]]</f>
        <v>17499</v>
      </c>
      <c r="AE5872" s="7">
        <f>invoices[[#This Row],[Total]]-invoices[[#This Row],[rent_amount]]</f>
        <v>0</v>
      </c>
      <c r="AF5872">
        <v>6300</v>
      </c>
      <c r="AG5872">
        <v>1551</v>
      </c>
      <c r="AH5872">
        <f>invoices[[#This Row],[EB Amount]]-invoices[[#This Row],[electricity_amount]]</f>
        <v>0</v>
      </c>
    </row>
    <row r="5873" spans="1:34">
      <c r="A5873" t="s">
        <v>13850</v>
      </c>
      <c r="B5873" t="s">
        <v>22</v>
      </c>
      <c r="C5873" t="s">
        <v>3771</v>
      </c>
      <c r="D5873" t="s">
        <v>24</v>
      </c>
      <c r="E5873" t="s">
        <v>247</v>
      </c>
      <c r="F5873" t="s">
        <v>2658</v>
      </c>
      <c r="G5873" t="s">
        <v>13851</v>
      </c>
      <c r="H5873" s="1">
        <f>DATE(YEAR(invoices[[#This Row],[due_date]]),MONTH(invoices[[#This Row],[due_date]]),1)</f>
        <v>45017</v>
      </c>
      <c r="I5873" s="1">
        <v>45023</v>
      </c>
      <c r="J5873">
        <v>12500</v>
      </c>
      <c r="K5873">
        <v>275</v>
      </c>
      <c r="L5873">
        <v>0</v>
      </c>
      <c r="M5873">
        <f>invoices[[#This Row],[rent_amount]]+invoices[[#This Row],[electricity_amount]]+invoices[[#This Row],[other_charges]]</f>
        <v>12775</v>
      </c>
      <c r="N5873" t="s">
        <v>28</v>
      </c>
      <c r="O5873" t="s">
        <v>1209</v>
      </c>
      <c r="P5873">
        <v>0</v>
      </c>
      <c r="Q5873" t="b">
        <v>0</v>
      </c>
      <c r="R5873" t="s">
        <v>1210</v>
      </c>
      <c r="S5873">
        <v>0</v>
      </c>
      <c r="T5873">
        <f>invoices[[#This Row],[total_amount]]</f>
        <v>12775</v>
      </c>
      <c r="U5873" s="2" t="s">
        <v>3773</v>
      </c>
      <c r="V5873" t="str">
        <f>INDEX([1]!Table1[tenantname],MATCH(invoices[[#This Row],[allotment_id]],[1]!Table1[TenantAllotmentID],0))</f>
        <v>Sparsh Rasthogi (C11-C2)</v>
      </c>
      <c r="W5873" t="s">
        <v>15122</v>
      </c>
      <c r="X5873" t="s">
        <v>15123</v>
      </c>
      <c r="Y5873" s="4">
        <v>45017</v>
      </c>
      <c r="Z5873" t="s">
        <v>15808</v>
      </c>
      <c r="AA5873">
        <v>8971</v>
      </c>
      <c r="AB5873">
        <v>2991</v>
      </c>
      <c r="AC5873">
        <v>538</v>
      </c>
      <c r="AD5873" s="7">
        <f>invoices[[#This Row],[Rent]]+invoices[[#This Row],[Services]]+invoices[[#This Row],[GST]]</f>
        <v>12500</v>
      </c>
      <c r="AE5873" s="7">
        <f>invoices[[#This Row],[Total]]-invoices[[#This Row],[rent_amount]]</f>
        <v>0</v>
      </c>
      <c r="AF5873">
        <v>6315</v>
      </c>
      <c r="AG5873">
        <v>275</v>
      </c>
      <c r="AH5873">
        <f>invoices[[#This Row],[EB Amount]]-invoices[[#This Row],[electricity_amount]]</f>
        <v>0</v>
      </c>
    </row>
    <row r="5874" spans="1:34">
      <c r="A5874" t="s">
        <v>13870</v>
      </c>
      <c r="B5874" t="s">
        <v>22</v>
      </c>
      <c r="C5874" t="s">
        <v>6871</v>
      </c>
      <c r="D5874" t="s">
        <v>24</v>
      </c>
      <c r="E5874" t="s">
        <v>476</v>
      </c>
      <c r="F5874" t="s">
        <v>477</v>
      </c>
      <c r="G5874" t="s">
        <v>13871</v>
      </c>
      <c r="H5874" s="1">
        <f>DATE(YEAR(invoices[[#This Row],[due_date]]),MONTH(invoices[[#This Row],[due_date]]),1)</f>
        <v>45017</v>
      </c>
      <c r="I5874" s="1">
        <v>45023</v>
      </c>
      <c r="J5874">
        <v>9023</v>
      </c>
      <c r="K5874">
        <v>1705</v>
      </c>
      <c r="L5874">
        <v>2250</v>
      </c>
      <c r="M5874">
        <f>invoices[[#This Row],[rent_amount]]+invoices[[#This Row],[electricity_amount]]+invoices[[#This Row],[other_charges]]</f>
        <v>12978</v>
      </c>
      <c r="N5874" t="s">
        <v>28</v>
      </c>
      <c r="O5874" t="s">
        <v>1611</v>
      </c>
      <c r="P5874">
        <v>0</v>
      </c>
      <c r="Q5874" t="b">
        <v>0</v>
      </c>
      <c r="R5874" t="s">
        <v>1210</v>
      </c>
      <c r="S5874">
        <v>0</v>
      </c>
      <c r="T5874">
        <f>invoices[[#This Row],[total_amount]]</f>
        <v>12978</v>
      </c>
      <c r="U5874" t="s">
        <v>6872</v>
      </c>
      <c r="V5874" t="str">
        <f>INDEX([1]!Table1[tenantname],MATCH(invoices[[#This Row],[allotment_id]],[1]!Table1[TenantAllotmentID],0))</f>
        <v>Lohit  Roy (B41-D1)</v>
      </c>
      <c r="W5874" t="s">
        <v>15511</v>
      </c>
      <c r="X5874" t="s">
        <v>15512</v>
      </c>
      <c r="Y5874" s="4">
        <v>45017</v>
      </c>
      <c r="Z5874" t="s">
        <v>15808</v>
      </c>
      <c r="AA5874">
        <v>6464</v>
      </c>
      <c r="AB5874">
        <v>2169</v>
      </c>
      <c r="AC5874">
        <v>390</v>
      </c>
      <c r="AD5874" s="7">
        <f>invoices[[#This Row],[Rent]]+invoices[[#This Row],[Services]]+invoices[[#This Row],[GST]]</f>
        <v>9023</v>
      </c>
      <c r="AE5874" s="7">
        <f>invoices[[#This Row],[Total]]-invoices[[#This Row],[rent_amount]]</f>
        <v>0</v>
      </c>
      <c r="AF5874">
        <v>6325</v>
      </c>
      <c r="AG5874">
        <v>1705</v>
      </c>
      <c r="AH5874">
        <f>invoices[[#This Row],[EB Amount]]-invoices[[#This Row],[electricity_amount]]</f>
        <v>0</v>
      </c>
    </row>
  </sheetData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invoices_rows-7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Perikaruppan Annamalai</dc:creator>
  <cp:lastModifiedBy>Perikaruppan Annamalai</cp:lastModifiedBy>
  <dcterms:created xsi:type="dcterms:W3CDTF">2026-03-24T16:56:22Z</dcterms:created>
  <dcterms:modified xsi:type="dcterms:W3CDTF">2026-03-25T07:47:33Z</dcterms:modified>
</cp:coreProperties>
</file>